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10" windowWidth="19395" windowHeight="9090" firstSheet="70" activeTab="76"/>
  </bookViews>
  <sheets>
    <sheet name="20160721" sheetId="1" r:id="rId1"/>
    <sheet name="20160721Summary" sheetId="2" r:id="rId2"/>
    <sheet name="20160722" sheetId="3" r:id="rId3"/>
    <sheet name="20160722Summary" sheetId="4" r:id="rId4"/>
    <sheet name="20160725" sheetId="5" r:id="rId5"/>
    <sheet name="20160725Summary" sheetId="6" r:id="rId6"/>
    <sheet name="20160726" sheetId="8" r:id="rId7"/>
    <sheet name="20160726Summary" sheetId="9" r:id="rId8"/>
    <sheet name="20160727" sheetId="10" r:id="rId9"/>
    <sheet name="20160727Summary" sheetId="11" r:id="rId10"/>
    <sheet name="20160728" sheetId="12" r:id="rId11"/>
    <sheet name="20160728Summary" sheetId="13" r:id="rId12"/>
    <sheet name="20160729" sheetId="14" r:id="rId13"/>
    <sheet name="20160729Summary" sheetId="15" r:id="rId14"/>
    <sheet name="20160801" sheetId="16" r:id="rId15"/>
    <sheet name="20160801Summary" sheetId="17" r:id="rId16"/>
    <sheet name="20160801Summary2" sheetId="18" r:id="rId17"/>
    <sheet name="20160802" sheetId="19" r:id="rId18"/>
    <sheet name="20160802Summary" sheetId="20" r:id="rId19"/>
    <sheet name="20160803" sheetId="21" r:id="rId20"/>
    <sheet name="20160803Summary" sheetId="22" r:id="rId21"/>
    <sheet name="20160804" sheetId="23" r:id="rId22"/>
    <sheet name="20160804Summary" sheetId="24" r:id="rId23"/>
    <sheet name="20160805" sheetId="25" r:id="rId24"/>
    <sheet name="20160805Summary" sheetId="26" r:id="rId25"/>
    <sheet name="20160808" sheetId="27" r:id="rId26"/>
    <sheet name="20160808Summary" sheetId="28" r:id="rId27"/>
    <sheet name="20160809" sheetId="29" r:id="rId28"/>
    <sheet name="20160809Summary" sheetId="30" r:id="rId29"/>
    <sheet name="20160810" sheetId="31" r:id="rId30"/>
    <sheet name="20160810Summary" sheetId="32" r:id="rId31"/>
    <sheet name="20160811" sheetId="34" r:id="rId32"/>
    <sheet name="20160811Summary" sheetId="35" r:id="rId33"/>
    <sheet name="20160812" sheetId="36" r:id="rId34"/>
    <sheet name="20160812Summary" sheetId="37" r:id="rId35"/>
    <sheet name="20160816" sheetId="38" r:id="rId36"/>
    <sheet name="20160816Summary" sheetId="39" r:id="rId37"/>
    <sheet name="20160817" sheetId="40" r:id="rId38"/>
    <sheet name="20160817Summary" sheetId="41" r:id="rId39"/>
    <sheet name="20160818" sheetId="44" r:id="rId40"/>
    <sheet name="20160818Summary" sheetId="45" r:id="rId41"/>
    <sheet name="20160819" sheetId="47" r:id="rId42"/>
    <sheet name="20160819Summary" sheetId="48" r:id="rId43"/>
    <sheet name="20160822" sheetId="49" r:id="rId44"/>
    <sheet name="20160822Summary" sheetId="50" r:id="rId45"/>
    <sheet name="TrancheB" sheetId="51" r:id="rId46"/>
    <sheet name="20160823" sheetId="53" r:id="rId47"/>
    <sheet name="20160823Summary" sheetId="54" r:id="rId48"/>
    <sheet name="20160824" sheetId="55" r:id="rId49"/>
    <sheet name="20160824Summary" sheetId="56" r:id="rId50"/>
    <sheet name="20160825" sheetId="57" r:id="rId51"/>
    <sheet name="20160825Summary" sheetId="58" r:id="rId52"/>
    <sheet name="20160826" sheetId="59" r:id="rId53"/>
    <sheet name="20160826Summary" sheetId="60" r:id="rId54"/>
    <sheet name="20160829" sheetId="61" r:id="rId55"/>
    <sheet name="20160829Summary" sheetId="62" r:id="rId56"/>
    <sheet name="20160830" sheetId="63" r:id="rId57"/>
    <sheet name="20160830Summary" sheetId="64" r:id="rId58"/>
    <sheet name="20160831" sheetId="65" r:id="rId59"/>
    <sheet name="20160831Summary" sheetId="66" r:id="rId60"/>
    <sheet name="20160901" sheetId="67" r:id="rId61"/>
    <sheet name="20160901Summary" sheetId="68" r:id="rId62"/>
    <sheet name="20160905" sheetId="69" r:id="rId63"/>
    <sheet name="20160905Summary" sheetId="70" r:id="rId64"/>
    <sheet name="20160906" sheetId="71" r:id="rId65"/>
    <sheet name="20160906Summary" sheetId="72" r:id="rId66"/>
    <sheet name="20160907" sheetId="73" r:id="rId67"/>
    <sheet name="20160907Summary" sheetId="74" r:id="rId68"/>
    <sheet name="20160908" sheetId="75" r:id="rId69"/>
    <sheet name="20160908Summary" sheetId="76" r:id="rId70"/>
    <sheet name="20160909" sheetId="77" r:id="rId71"/>
    <sheet name="20160909Summary" sheetId="78" r:id="rId72"/>
    <sheet name="分级限购令" sheetId="79" r:id="rId73"/>
    <sheet name="20160912" sheetId="80" r:id="rId74"/>
    <sheet name="20160912Summary" sheetId="81" r:id="rId75"/>
    <sheet name="20160913" sheetId="82" r:id="rId76"/>
    <sheet name="20160913Summary" sheetId="83" r:id="rId77"/>
  </sheets>
  <definedNames>
    <definedName name="_xlnm._FilterDatabase" localSheetId="33" hidden="1">'20160812'!$A$1:$Y$150</definedName>
    <definedName name="_xlnm._FilterDatabase" localSheetId="37" hidden="1">'20160817'!$A$1:$Y$150</definedName>
  </definedNames>
  <calcPr calcId="145621"/>
</workbook>
</file>

<file path=xl/calcChain.xml><?xml version="1.0" encoding="utf-8"?>
<calcChain xmlns="http://schemas.openxmlformats.org/spreadsheetml/2006/main">
  <c r="AC35" i="83" l="1"/>
  <c r="AC34" i="83"/>
  <c r="AC33" i="83"/>
  <c r="E32" i="83"/>
  <c r="D18" i="83"/>
  <c r="B2" i="83"/>
  <c r="R11" i="82"/>
  <c r="P11" i="82"/>
  <c r="K11" i="82"/>
  <c r="H11" i="82"/>
  <c r="G11" i="82"/>
  <c r="D11" i="82"/>
  <c r="R15" i="82"/>
  <c r="P15" i="82"/>
  <c r="K15" i="82"/>
  <c r="K41" i="82" s="1"/>
  <c r="H15" i="82"/>
  <c r="G15" i="82"/>
  <c r="D15" i="82"/>
  <c r="R41" i="82"/>
  <c r="P41" i="82"/>
  <c r="H41" i="82"/>
  <c r="G41" i="82"/>
  <c r="D41" i="82"/>
  <c r="R78" i="82"/>
  <c r="P78" i="82"/>
  <c r="K78" i="82"/>
  <c r="H78" i="82"/>
  <c r="G78" i="82"/>
  <c r="D78" i="82"/>
  <c r="R84" i="82"/>
  <c r="P84" i="82"/>
  <c r="K84" i="82"/>
  <c r="J84" i="82"/>
  <c r="I84" i="82"/>
  <c r="H84" i="82"/>
  <c r="G84" i="82"/>
  <c r="D84" i="82"/>
  <c r="R144" i="82"/>
  <c r="P144" i="82"/>
  <c r="K144" i="82"/>
  <c r="H144" i="82"/>
  <c r="G144" i="82"/>
  <c r="D144" i="82"/>
  <c r="Y36" i="83"/>
  <c r="I36" i="83"/>
  <c r="W35" i="83"/>
  <c r="G35" i="83"/>
  <c r="T34" i="83"/>
  <c r="R33" i="83"/>
  <c r="AB32" i="83"/>
  <c r="L32" i="83"/>
  <c r="Z22" i="83"/>
  <c r="J22" i="83"/>
  <c r="T21" i="83"/>
  <c r="E21" i="83"/>
  <c r="I8" i="83"/>
  <c r="G7" i="83"/>
  <c r="K5" i="83"/>
  <c r="I4" i="83"/>
  <c r="G3" i="83"/>
  <c r="U36" i="83"/>
  <c r="E36" i="83"/>
  <c r="S35" i="83"/>
  <c r="P34" i="83"/>
  <c r="N33" i="83"/>
  <c r="X32" i="83"/>
  <c r="H32" i="83"/>
  <c r="V22" i="83"/>
  <c r="F22" i="83"/>
  <c r="P21" i="83"/>
  <c r="F8" i="83"/>
  <c r="J6" i="83"/>
  <c r="H5" i="83"/>
  <c r="F4" i="83"/>
  <c r="AB36" i="83"/>
  <c r="AB34" i="83"/>
  <c r="J33" i="83"/>
  <c r="R22" i="83"/>
  <c r="L21" i="83"/>
  <c r="I6" i="83"/>
  <c r="K3" i="83"/>
  <c r="AA35" i="83"/>
  <c r="K35" i="83"/>
  <c r="H34" i="83"/>
  <c r="P32" i="83"/>
  <c r="N22" i="83"/>
  <c r="X21" i="83"/>
  <c r="J8" i="83"/>
  <c r="J4" i="83"/>
  <c r="F33" i="83"/>
  <c r="H7" i="83"/>
  <c r="H3" i="83"/>
  <c r="Q36" i="83"/>
  <c r="O35" i="83"/>
  <c r="L34" i="83"/>
  <c r="Z33" i="83"/>
  <c r="T32" i="83"/>
  <c r="AB21" i="83"/>
  <c r="K7" i="83"/>
  <c r="G5" i="83"/>
  <c r="M36" i="83"/>
  <c r="X34" i="83"/>
  <c r="V33" i="83"/>
  <c r="H21" i="83"/>
  <c r="F6" i="83"/>
  <c r="C33" i="83" l="1"/>
  <c r="C22" i="83"/>
  <c r="AC35" i="81"/>
  <c r="AC34" i="81"/>
  <c r="AC33" i="81"/>
  <c r="E32" i="81"/>
  <c r="D18" i="81"/>
  <c r="B2" i="81"/>
  <c r="R11" i="80"/>
  <c r="P11" i="80"/>
  <c r="K11" i="80"/>
  <c r="H11" i="80"/>
  <c r="G11" i="80"/>
  <c r="D11" i="80"/>
  <c r="R15" i="80"/>
  <c r="P15" i="80"/>
  <c r="K15" i="80"/>
  <c r="H15" i="80"/>
  <c r="G15" i="80"/>
  <c r="D15" i="80"/>
  <c r="R42" i="80"/>
  <c r="P42" i="80"/>
  <c r="K42" i="80"/>
  <c r="H42" i="80"/>
  <c r="G42" i="80"/>
  <c r="D42" i="80"/>
  <c r="R78" i="80"/>
  <c r="P78" i="80"/>
  <c r="K78" i="80"/>
  <c r="H78" i="80"/>
  <c r="G78" i="80"/>
  <c r="D78" i="80"/>
  <c r="R84" i="80"/>
  <c r="P84" i="80"/>
  <c r="K84" i="80"/>
  <c r="J84" i="80"/>
  <c r="I84" i="80"/>
  <c r="H84" i="80"/>
  <c r="G84" i="80"/>
  <c r="D84" i="80"/>
  <c r="R144" i="80"/>
  <c r="P144" i="80"/>
  <c r="K144" i="80"/>
  <c r="H144" i="80"/>
  <c r="G144" i="80"/>
  <c r="D144" i="80"/>
  <c r="Q21" i="83"/>
  <c r="G22" i="83"/>
  <c r="W22" i="83"/>
  <c r="Q32" i="83"/>
  <c r="G33" i="83"/>
  <c r="W33" i="83"/>
  <c r="M34" i="83"/>
  <c r="H35" i="83"/>
  <c r="X35" i="83"/>
  <c r="N36" i="83"/>
  <c r="I3" i="83"/>
  <c r="F21" i="83"/>
  <c r="P22" i="83"/>
  <c r="J32" i="83"/>
  <c r="Z32" i="83"/>
  <c r="T33" i="83"/>
  <c r="J34" i="83"/>
  <c r="Z34" i="83"/>
  <c r="Q35" i="83"/>
  <c r="K36" i="83"/>
  <c r="AA36" i="83"/>
  <c r="I7" i="83"/>
  <c r="Z21" i="83"/>
  <c r="J3" i="83"/>
  <c r="H6" i="83"/>
  <c r="G21" i="83"/>
  <c r="W21" i="83"/>
  <c r="M22" i="83"/>
  <c r="AC22" i="83"/>
  <c r="S32" i="83"/>
  <c r="I33" i="83"/>
  <c r="Y33" i="83"/>
  <c r="S34" i="83"/>
  <c r="J35" i="83"/>
  <c r="Z35" i="83"/>
  <c r="T36" i="83"/>
  <c r="I21" i="83"/>
  <c r="Y32" i="83"/>
  <c r="E34" i="83"/>
  <c r="P35" i="83"/>
  <c r="V36" i="83"/>
  <c r="V21" i="83"/>
  <c r="R32" i="83"/>
  <c r="AB33" i="83"/>
  <c r="I35" i="83"/>
  <c r="S36" i="83"/>
  <c r="J21" i="83"/>
  <c r="F5" i="83"/>
  <c r="O21" i="83"/>
  <c r="U22" i="83"/>
  <c r="AA32" i="83"/>
  <c r="K34" i="83"/>
  <c r="R35" i="83"/>
  <c r="M21" i="83"/>
  <c r="S22" i="83"/>
  <c r="AC32" i="83"/>
  <c r="I34" i="83"/>
  <c r="T35" i="83"/>
  <c r="Z36" i="83"/>
  <c r="L22" i="83"/>
  <c r="V32" i="83"/>
  <c r="F34" i="83"/>
  <c r="M35" i="83"/>
  <c r="W36" i="83"/>
  <c r="R21" i="83"/>
  <c r="J5" i="83"/>
  <c r="S21" i="83"/>
  <c r="Y22" i="83"/>
  <c r="E33" i="83"/>
  <c r="O34" i="83"/>
  <c r="V35" i="83"/>
  <c r="U21" i="83"/>
  <c r="K22" i="83"/>
  <c r="AA22" i="83"/>
  <c r="U32" i="83"/>
  <c r="K33" i="83"/>
  <c r="AA33" i="83"/>
  <c r="Q34" i="83"/>
  <c r="L35" i="83"/>
  <c r="AB35" i="83"/>
  <c r="R36" i="83"/>
  <c r="I5" i="83"/>
  <c r="N21" i="83"/>
  <c r="X22" i="83"/>
  <c r="N32" i="83"/>
  <c r="H33" i="83"/>
  <c r="X33" i="83"/>
  <c r="N34" i="83"/>
  <c r="E35" i="83"/>
  <c r="U35" i="83"/>
  <c r="O36" i="83"/>
  <c r="G4" i="83"/>
  <c r="K8" i="83"/>
  <c r="H22" i="83"/>
  <c r="H4" i="83"/>
  <c r="F7" i="83"/>
  <c r="K21" i="83"/>
  <c r="AA21" i="83"/>
  <c r="Q22" i="83"/>
  <c r="G32" i="83"/>
  <c r="W32" i="83"/>
  <c r="M33" i="83"/>
  <c r="G34" i="83"/>
  <c r="W34" i="83"/>
  <c r="N35" i="83"/>
  <c r="H36" i="83"/>
  <c r="X36" i="83"/>
  <c r="Y21" i="83"/>
  <c r="O22" i="83"/>
  <c r="I32" i="83"/>
  <c r="O33" i="83"/>
  <c r="U34" i="83"/>
  <c r="F36" i="83"/>
  <c r="K6" i="83"/>
  <c r="AB22" i="83"/>
  <c r="L33" i="83"/>
  <c r="R34" i="83"/>
  <c r="Y35" i="83"/>
  <c r="K4" i="83"/>
  <c r="T22" i="83"/>
  <c r="J7" i="83"/>
  <c r="E22" i="83"/>
  <c r="K32" i="83"/>
  <c r="Q33" i="83"/>
  <c r="AA34" i="83"/>
  <c r="L36" i="83"/>
  <c r="AC21" i="83"/>
  <c r="M32" i="83"/>
  <c r="S33" i="83"/>
  <c r="Y34" i="83"/>
  <c r="J36" i="83"/>
  <c r="G8" i="83"/>
  <c r="F32" i="83"/>
  <c r="P33" i="83"/>
  <c r="V34" i="83"/>
  <c r="G36" i="83"/>
  <c r="G6" i="83"/>
  <c r="F3" i="83"/>
  <c r="H8" i="83"/>
  <c r="I22" i="83"/>
  <c r="O32" i="83"/>
  <c r="U33" i="83"/>
  <c r="F35" i="83"/>
  <c r="P36" i="83"/>
  <c r="V36" i="81"/>
  <c r="C32" i="83" l="1"/>
  <c r="C36" i="83"/>
  <c r="C34" i="83"/>
  <c r="C21" i="83"/>
  <c r="AC35" i="78"/>
  <c r="AC34" i="78"/>
  <c r="AC33" i="78"/>
  <c r="E32" i="78"/>
  <c r="D18" i="78"/>
  <c r="B2" i="78"/>
  <c r="R13" i="77"/>
  <c r="P13" i="77"/>
  <c r="K13" i="77"/>
  <c r="H13" i="77"/>
  <c r="G13" i="77"/>
  <c r="D13" i="77"/>
  <c r="R17" i="77"/>
  <c r="P17" i="77"/>
  <c r="K17" i="77"/>
  <c r="H17" i="77"/>
  <c r="G17" i="77"/>
  <c r="D17" i="77"/>
  <c r="R44" i="77"/>
  <c r="P44" i="77"/>
  <c r="K44" i="77"/>
  <c r="H44" i="77"/>
  <c r="G44" i="77"/>
  <c r="D44" i="77"/>
  <c r="R80" i="77"/>
  <c r="P80" i="77"/>
  <c r="K80" i="77"/>
  <c r="H80" i="77"/>
  <c r="G80" i="77"/>
  <c r="D80" i="77"/>
  <c r="R86" i="77"/>
  <c r="P86" i="77"/>
  <c r="K86" i="77"/>
  <c r="J86" i="77"/>
  <c r="I86" i="77"/>
  <c r="H86" i="77"/>
  <c r="G86" i="77"/>
  <c r="D86" i="77"/>
  <c r="R146" i="77"/>
  <c r="P146" i="77"/>
  <c r="K146" i="77"/>
  <c r="H146" i="77"/>
  <c r="G146" i="77"/>
  <c r="D146" i="77"/>
  <c r="H5" i="81"/>
  <c r="W36" i="81"/>
  <c r="H21" i="81"/>
  <c r="V21" i="81"/>
  <c r="I5" i="81"/>
  <c r="F35" i="81"/>
  <c r="Z22" i="81"/>
  <c r="Y32" i="81"/>
  <c r="P32" i="81"/>
  <c r="I34" i="81"/>
  <c r="AB34" i="81"/>
  <c r="F7" i="81"/>
  <c r="K34" i="81"/>
  <c r="U21" i="81"/>
  <c r="I4" i="81"/>
  <c r="J7" i="81"/>
  <c r="U36" i="81"/>
  <c r="R35" i="81"/>
  <c r="R34" i="81"/>
  <c r="K8" i="81"/>
  <c r="X36" i="81"/>
  <c r="G8" i="81"/>
  <c r="Q21" i="81"/>
  <c r="AA21" i="81"/>
  <c r="M32" i="81"/>
  <c r="W32" i="81"/>
  <c r="X35" i="81"/>
  <c r="L21" i="81"/>
  <c r="I33" i="81"/>
  <c r="J35" i="81"/>
  <c r="H32" i="81"/>
  <c r="Q32" i="81"/>
  <c r="G5" i="81"/>
  <c r="F36" i="81"/>
  <c r="Z33" i="81"/>
  <c r="G4" i="81"/>
  <c r="N34" i="81"/>
  <c r="W34" i="81"/>
  <c r="AA33" i="81"/>
  <c r="T35" i="81"/>
  <c r="F3" i="81"/>
  <c r="H22" i="81"/>
  <c r="W21" i="81"/>
  <c r="J6" i="81"/>
  <c r="I22" i="81"/>
  <c r="R21" i="81"/>
  <c r="Q33" i="81"/>
  <c r="F8" i="81"/>
  <c r="I8" i="81"/>
  <c r="M22" i="81"/>
  <c r="AB32" i="81"/>
  <c r="W35" i="81"/>
  <c r="T36" i="81"/>
  <c r="K21" i="81"/>
  <c r="I6" i="81"/>
  <c r="K33" i="81"/>
  <c r="H3" i="81"/>
  <c r="U34" i="81"/>
  <c r="Q34" i="81"/>
  <c r="J8" i="81"/>
  <c r="E22" i="81"/>
  <c r="H8" i="81"/>
  <c r="E33" i="81"/>
  <c r="W22" i="81"/>
  <c r="F34" i="81"/>
  <c r="AA32" i="81"/>
  <c r="J21" i="81"/>
  <c r="N32" i="81"/>
  <c r="Y35" i="81"/>
  <c r="K5" i="81"/>
  <c r="R32" i="81"/>
  <c r="F5" i="81"/>
  <c r="N35" i="81"/>
  <c r="L32" i="81"/>
  <c r="I32" i="81"/>
  <c r="V33" i="81"/>
  <c r="K6" i="81"/>
  <c r="J3" i="81"/>
  <c r="N22" i="81"/>
  <c r="S32" i="81"/>
  <c r="J33" i="81"/>
  <c r="Z34" i="81"/>
  <c r="H7" i="81"/>
  <c r="F32" i="81"/>
  <c r="G36" i="81"/>
  <c r="O34" i="81"/>
  <c r="Y36" i="81"/>
  <c r="O21" i="81"/>
  <c r="F6" i="81"/>
  <c r="G33" i="81"/>
  <c r="V32" i="81"/>
  <c r="O35" i="81"/>
  <c r="G21" i="81"/>
  <c r="E35" i="81"/>
  <c r="E34" i="81"/>
  <c r="L33" i="81"/>
  <c r="G32" i="81"/>
  <c r="F4" i="81"/>
  <c r="Z21" i="81"/>
  <c r="K36" i="81"/>
  <c r="G7" i="81"/>
  <c r="AB22" i="81"/>
  <c r="AC22" i="81"/>
  <c r="Q35" i="81"/>
  <c r="O33" i="81"/>
  <c r="AB35" i="81"/>
  <c r="U22" i="81"/>
  <c r="Y21" i="81"/>
  <c r="M33" i="81"/>
  <c r="F21" i="81"/>
  <c r="R33" i="81"/>
  <c r="X33" i="81"/>
  <c r="V34" i="81"/>
  <c r="H4" i="81"/>
  <c r="AB33" i="81"/>
  <c r="U32" i="81"/>
  <c r="AA36" i="81"/>
  <c r="N21" i="81"/>
  <c r="S33" i="81"/>
  <c r="P33" i="81"/>
  <c r="K32" i="81"/>
  <c r="R36" i="81"/>
  <c r="I7" i="81"/>
  <c r="I35" i="81"/>
  <c r="G3" i="81"/>
  <c r="H35" i="81"/>
  <c r="K4" i="81"/>
  <c r="R22" i="81"/>
  <c r="V22" i="81"/>
  <c r="H34" i="81"/>
  <c r="G35" i="81"/>
  <c r="AA35" i="81"/>
  <c r="L36" i="81"/>
  <c r="I36" i="81"/>
  <c r="X22" i="81"/>
  <c r="E36" i="81"/>
  <c r="Z36" i="81"/>
  <c r="S36" i="81"/>
  <c r="L22" i="81"/>
  <c r="H36" i="81"/>
  <c r="AC21" i="81"/>
  <c r="Z35" i="81"/>
  <c r="X32" i="81"/>
  <c r="K22" i="81"/>
  <c r="F22" i="81"/>
  <c r="P35" i="81"/>
  <c r="T34" i="81"/>
  <c r="J5" i="81"/>
  <c r="O36" i="81"/>
  <c r="AC32" i="81"/>
  <c r="T33" i="81"/>
  <c r="O32" i="81"/>
  <c r="G22" i="81"/>
  <c r="T22" i="81"/>
  <c r="L34" i="81"/>
  <c r="U35" i="81"/>
  <c r="S34" i="81"/>
  <c r="M34" i="81"/>
  <c r="P36" i="81"/>
  <c r="M21" i="81"/>
  <c r="I21" i="81"/>
  <c r="U33" i="81"/>
  <c r="AA22" i="81"/>
  <c r="X21" i="81"/>
  <c r="S21" i="81"/>
  <c r="T32" i="81"/>
  <c r="P34" i="81"/>
  <c r="S35" i="81"/>
  <c r="AB36" i="81"/>
  <c r="Y34" i="81"/>
  <c r="X34" i="81"/>
  <c r="H6" i="81"/>
  <c r="H33" i="81"/>
  <c r="N36" i="81"/>
  <c r="Q36" i="81"/>
  <c r="Q22" i="81"/>
  <c r="W33" i="81"/>
  <c r="L35" i="81"/>
  <c r="Y22" i="81"/>
  <c r="K3" i="81"/>
  <c r="Z32" i="81"/>
  <c r="T21" i="81"/>
  <c r="Y33" i="81"/>
  <c r="AB21" i="81"/>
  <c r="K7" i="81"/>
  <c r="N33" i="81"/>
  <c r="F33" i="81"/>
  <c r="K35" i="81"/>
  <c r="AA34" i="81"/>
  <c r="J34" i="81"/>
  <c r="I3" i="81"/>
  <c r="G6" i="81"/>
  <c r="M36" i="81"/>
  <c r="J36" i="81"/>
  <c r="V35" i="81"/>
  <c r="S22" i="81"/>
  <c r="P22" i="81"/>
  <c r="J32" i="81"/>
  <c r="J22" i="81"/>
  <c r="P21" i="81"/>
  <c r="M35" i="81"/>
  <c r="G34" i="81"/>
  <c r="E21" i="81"/>
  <c r="O22" i="81"/>
  <c r="J4" i="81"/>
  <c r="Y36" i="78"/>
  <c r="C32" i="81" l="1"/>
  <c r="C21" i="81"/>
  <c r="C36" i="81"/>
  <c r="C22" i="81"/>
  <c r="C33" i="81"/>
  <c r="C34" i="81"/>
  <c r="AC35" i="76"/>
  <c r="AC34" i="76"/>
  <c r="AC33" i="76"/>
  <c r="E32" i="76"/>
  <c r="D18" i="76"/>
  <c r="B2" i="76"/>
  <c r="R11" i="75"/>
  <c r="P11" i="75"/>
  <c r="K11" i="75"/>
  <c r="H11" i="75"/>
  <c r="G11" i="75"/>
  <c r="D11" i="75"/>
  <c r="R15" i="75"/>
  <c r="P15" i="75"/>
  <c r="K15" i="75"/>
  <c r="H15" i="75"/>
  <c r="G15" i="75"/>
  <c r="D15" i="75"/>
  <c r="R42" i="75"/>
  <c r="P42" i="75"/>
  <c r="K42" i="75"/>
  <c r="H42" i="75"/>
  <c r="G42" i="75"/>
  <c r="D42" i="75"/>
  <c r="R78" i="75"/>
  <c r="P78" i="75"/>
  <c r="K78" i="75"/>
  <c r="H78" i="75"/>
  <c r="G78" i="75"/>
  <c r="D78" i="75"/>
  <c r="R84" i="75"/>
  <c r="P84" i="75"/>
  <c r="K84" i="75"/>
  <c r="J84" i="75"/>
  <c r="I84" i="75"/>
  <c r="H84" i="75"/>
  <c r="G84" i="75"/>
  <c r="D84" i="75"/>
  <c r="R144" i="75"/>
  <c r="P144" i="75"/>
  <c r="K144" i="75"/>
  <c r="H144" i="75"/>
  <c r="G144" i="75"/>
  <c r="D144" i="75"/>
  <c r="AC35" i="74" l="1"/>
  <c r="AC34" i="74"/>
  <c r="AC33" i="74"/>
  <c r="E32" i="74"/>
  <c r="D18" i="74"/>
  <c r="B2" i="74"/>
  <c r="R11" i="73"/>
  <c r="P11" i="73"/>
  <c r="K11" i="73"/>
  <c r="H11" i="73"/>
  <c r="G11" i="73"/>
  <c r="D11" i="73"/>
  <c r="R15" i="73"/>
  <c r="P15" i="73"/>
  <c r="K15" i="73"/>
  <c r="H15" i="73"/>
  <c r="G15" i="73"/>
  <c r="D15" i="73"/>
  <c r="R42" i="73"/>
  <c r="P42" i="73"/>
  <c r="K42" i="73"/>
  <c r="H42" i="73"/>
  <c r="G42" i="73"/>
  <c r="D42" i="73"/>
  <c r="R78" i="73"/>
  <c r="P78" i="73"/>
  <c r="K78" i="73"/>
  <c r="H78" i="73"/>
  <c r="G78" i="73"/>
  <c r="D78" i="73"/>
  <c r="R84" i="73"/>
  <c r="P84" i="73"/>
  <c r="K84" i="73"/>
  <c r="J84" i="73"/>
  <c r="I84" i="73"/>
  <c r="H84" i="73"/>
  <c r="G84" i="73"/>
  <c r="D84" i="73"/>
  <c r="R144" i="73"/>
  <c r="P144" i="73"/>
  <c r="K144" i="73"/>
  <c r="H144" i="73"/>
  <c r="G144" i="73"/>
  <c r="D144" i="73"/>
  <c r="AC35" i="72" l="1"/>
  <c r="AC34" i="72"/>
  <c r="AC33" i="72"/>
  <c r="E32" i="72"/>
  <c r="D18" i="72"/>
  <c r="B2" i="72"/>
  <c r="R11" i="71"/>
  <c r="P11" i="71"/>
  <c r="K11" i="71"/>
  <c r="H11" i="71"/>
  <c r="G11" i="71"/>
  <c r="D11" i="71"/>
  <c r="R15" i="71"/>
  <c r="P15" i="71"/>
  <c r="K15" i="71"/>
  <c r="H15" i="71"/>
  <c r="G15" i="71"/>
  <c r="D15" i="71"/>
  <c r="R42" i="71"/>
  <c r="P42" i="71"/>
  <c r="K42" i="71"/>
  <c r="H42" i="71"/>
  <c r="G42" i="71"/>
  <c r="D42" i="71"/>
  <c r="R78" i="71"/>
  <c r="P78" i="71"/>
  <c r="K78" i="71"/>
  <c r="H78" i="71"/>
  <c r="G78" i="71"/>
  <c r="D78" i="71"/>
  <c r="R84" i="71"/>
  <c r="P84" i="71"/>
  <c r="K84" i="71"/>
  <c r="J84" i="71"/>
  <c r="I84" i="71"/>
  <c r="H84" i="71"/>
  <c r="G84" i="71"/>
  <c r="D84" i="71"/>
  <c r="R144" i="71"/>
  <c r="P144" i="71"/>
  <c r="K144" i="71"/>
  <c r="H144" i="71"/>
  <c r="G144" i="71"/>
  <c r="D144" i="71"/>
  <c r="F4" i="78"/>
  <c r="G35" i="78"/>
  <c r="M35" i="78"/>
  <c r="K34" i="78"/>
  <c r="K5" i="78"/>
  <c r="J21" i="78"/>
  <c r="K4" i="78"/>
  <c r="F6" i="78"/>
  <c r="Z22" i="78"/>
  <c r="W35" i="78"/>
  <c r="O35" i="78"/>
  <c r="E36" i="78"/>
  <c r="R34" i="78"/>
  <c r="H36" i="76"/>
  <c r="K4" i="76"/>
  <c r="K36" i="76"/>
  <c r="J3" i="76"/>
  <c r="Y22" i="76"/>
  <c r="Z35" i="76"/>
  <c r="F32" i="76"/>
  <c r="F3" i="76"/>
  <c r="Q21" i="76"/>
  <c r="X21" i="76"/>
  <c r="I33" i="76"/>
  <c r="AA21" i="76"/>
  <c r="G5" i="76"/>
  <c r="J4" i="76"/>
  <c r="Q33" i="76"/>
  <c r="AA32" i="78"/>
  <c r="AC32" i="78"/>
  <c r="G6" i="78"/>
  <c r="S32" i="78"/>
  <c r="K36" i="78"/>
  <c r="X33" i="78"/>
  <c r="G5" i="78"/>
  <c r="AB34" i="78"/>
  <c r="AA36" i="78"/>
  <c r="I7" i="78"/>
  <c r="J32" i="78"/>
  <c r="P22" i="78"/>
  <c r="R36" i="78"/>
  <c r="E34" i="78"/>
  <c r="V21" i="78"/>
  <c r="AB35" i="78"/>
  <c r="P33" i="78"/>
  <c r="N34" i="76"/>
  <c r="F21" i="76"/>
  <c r="S32" i="76"/>
  <c r="F5" i="76"/>
  <c r="K22" i="76"/>
  <c r="X35" i="76"/>
  <c r="I36" i="76"/>
  <c r="G36" i="76"/>
  <c r="Q32" i="76"/>
  <c r="AC22" i="78"/>
  <c r="M36" i="78"/>
  <c r="X35" i="78"/>
  <c r="Q34" i="78"/>
  <c r="F34" i="78"/>
  <c r="G3" i="78"/>
  <c r="Y33" i="78"/>
  <c r="G33" i="78"/>
  <c r="T32" i="78"/>
  <c r="L35" i="78"/>
  <c r="J5" i="78"/>
  <c r="R21" i="78"/>
  <c r="O33" i="78"/>
  <c r="K33" i="78"/>
  <c r="F22" i="78"/>
  <c r="K32" i="78"/>
  <c r="I22" i="78"/>
  <c r="U35" i="76"/>
  <c r="H5" i="76"/>
  <c r="N33" i="76"/>
  <c r="X22" i="76"/>
  <c r="E21" i="76"/>
  <c r="AA35" i="76"/>
  <c r="V34" i="76"/>
  <c r="X36" i="76"/>
  <c r="L21" i="76"/>
  <c r="AB21" i="76"/>
  <c r="H21" i="76"/>
  <c r="H33" i="76"/>
  <c r="F22" i="74"/>
  <c r="G33" i="76"/>
  <c r="R35" i="78"/>
  <c r="M32" i="78"/>
  <c r="I5" i="78"/>
  <c r="AA32" i="76"/>
  <c r="N22" i="76"/>
  <c r="K35" i="76"/>
  <c r="I5" i="76"/>
  <c r="K5" i="76"/>
  <c r="U34" i="78"/>
  <c r="H22" i="76"/>
  <c r="R36" i="76"/>
  <c r="P36" i="76"/>
  <c r="S35" i="76"/>
  <c r="Z33" i="78"/>
  <c r="J6" i="76"/>
  <c r="L33" i="76"/>
  <c r="J35" i="76"/>
  <c r="R22" i="76"/>
  <c r="R21" i="74"/>
  <c r="W34" i="74"/>
  <c r="AA21" i="74"/>
  <c r="H5" i="74"/>
  <c r="N33" i="74"/>
  <c r="R32" i="74"/>
  <c r="R33" i="74"/>
  <c r="X35" i="74"/>
  <c r="W22" i="74"/>
  <c r="O21" i="74"/>
  <c r="T32" i="74"/>
  <c r="S34" i="74"/>
  <c r="O36" i="74"/>
  <c r="K7" i="74"/>
  <c r="K8" i="74"/>
  <c r="AB21" i="74"/>
  <c r="H3" i="74"/>
  <c r="K6" i="74"/>
  <c r="N34" i="74"/>
  <c r="P33" i="74"/>
  <c r="J3" i="74"/>
  <c r="L33" i="74"/>
  <c r="Z34" i="74"/>
  <c r="N22" i="74"/>
  <c r="H34" i="78"/>
  <c r="E22" i="78"/>
  <c r="O22" i="78"/>
  <c r="N33" i="78"/>
  <c r="I36" i="78"/>
  <c r="N35" i="78"/>
  <c r="G34" i="78"/>
  <c r="R32" i="78"/>
  <c r="U22" i="78"/>
  <c r="K8" i="78"/>
  <c r="AB22" i="78"/>
  <c r="N36" i="78"/>
  <c r="E35" i="78"/>
  <c r="W34" i="76"/>
  <c r="H3" i="76"/>
  <c r="G3" i="76"/>
  <c r="Z33" i="76"/>
  <c r="K8" i="76"/>
  <c r="H8" i="76"/>
  <c r="J34" i="76"/>
  <c r="AC22" i="76"/>
  <c r="I8" i="76"/>
  <c r="S34" i="76"/>
  <c r="H35" i="76"/>
  <c r="S33" i="76"/>
  <c r="G35" i="76"/>
  <c r="M34" i="76"/>
  <c r="J32" i="76"/>
  <c r="AA35" i="78"/>
  <c r="Z35" i="78"/>
  <c r="J6" i="78"/>
  <c r="V32" i="78"/>
  <c r="I35" i="78"/>
  <c r="F32" i="78"/>
  <c r="O34" i="78"/>
  <c r="S33" i="78"/>
  <c r="V34" i="78"/>
  <c r="J36" i="78"/>
  <c r="J8" i="78"/>
  <c r="T22" i="78"/>
  <c r="H35" i="78"/>
  <c r="I34" i="78"/>
  <c r="Y32" i="78"/>
  <c r="L22" i="78"/>
  <c r="Y22" i="78"/>
  <c r="Z34" i="76"/>
  <c r="E36" i="76"/>
  <c r="I7" i="76"/>
  <c r="F33" i="76"/>
  <c r="K21" i="76"/>
  <c r="O36" i="76"/>
  <c r="V21" i="76"/>
  <c r="V22" i="76"/>
  <c r="G22" i="76"/>
  <c r="S21" i="78"/>
  <c r="L21" i="78"/>
  <c r="U33" i="78"/>
  <c r="W33" i="78"/>
  <c r="J22" i="78"/>
  <c r="S36" i="78"/>
  <c r="T34" i="78"/>
  <c r="H36" i="78"/>
  <c r="X34" i="78"/>
  <c r="H7" i="78"/>
  <c r="AA33" i="78"/>
  <c r="S34" i="78"/>
  <c r="L32" i="78"/>
  <c r="I33" i="78"/>
  <c r="V36" i="78"/>
  <c r="P34" i="78"/>
  <c r="O32" i="76"/>
  <c r="T22" i="76"/>
  <c r="P34" i="76"/>
  <c r="I3" i="76"/>
  <c r="V35" i="76"/>
  <c r="J33" i="76"/>
  <c r="G4" i="76"/>
  <c r="J36" i="76"/>
  <c r="Y33" i="76"/>
  <c r="O22" i="76"/>
  <c r="O35" i="76"/>
  <c r="Q34" i="76"/>
  <c r="F7" i="76"/>
  <c r="AA34" i="76"/>
  <c r="AB22" i="76"/>
  <c r="G22" i="78"/>
  <c r="H22" i="78"/>
  <c r="Z32" i="78"/>
  <c r="J21" i="76"/>
  <c r="F4" i="76"/>
  <c r="K6" i="76"/>
  <c r="F7" i="78"/>
  <c r="N32" i="76"/>
  <c r="F5" i="78"/>
  <c r="T35" i="76"/>
  <c r="W22" i="76"/>
  <c r="X34" i="76"/>
  <c r="F6" i="76"/>
  <c r="K21" i="78"/>
  <c r="Q36" i="76"/>
  <c r="U33" i="76"/>
  <c r="AB33" i="76"/>
  <c r="K7" i="76"/>
  <c r="H6" i="74"/>
  <c r="T21" i="74"/>
  <c r="K35" i="74"/>
  <c r="H35" i="74"/>
  <c r="O22" i="74"/>
  <c r="G22" i="74"/>
  <c r="AB34" i="74"/>
  <c r="AB35" i="74"/>
  <c r="W35" i="74"/>
  <c r="K22" i="74"/>
  <c r="L22" i="74"/>
  <c r="G36" i="74"/>
  <c r="J5" i="74"/>
  <c r="T33" i="74"/>
  <c r="AA35" i="74"/>
  <c r="I5" i="74"/>
  <c r="AA22" i="74"/>
  <c r="AB22" i="74"/>
  <c r="Z33" i="74"/>
  <c r="I3" i="74"/>
  <c r="E21" i="74"/>
  <c r="P32" i="74"/>
  <c r="F34" i="74"/>
  <c r="V32" i="74"/>
  <c r="O32" i="78"/>
  <c r="G21" i="78"/>
  <c r="Q32" i="78"/>
  <c r="Q21" i="78"/>
  <c r="Y35" i="78"/>
  <c r="I8" i="78"/>
  <c r="J4" i="78"/>
  <c r="H5" i="78"/>
  <c r="T35" i="78"/>
  <c r="J33" i="78"/>
  <c r="M34" i="78"/>
  <c r="N34" i="78"/>
  <c r="F8" i="78"/>
  <c r="I4" i="76"/>
  <c r="I6" i="76"/>
  <c r="S36" i="76"/>
  <c r="W33" i="76"/>
  <c r="R34" i="76"/>
  <c r="T21" i="76"/>
  <c r="E35" i="76"/>
  <c r="E22" i="76"/>
  <c r="AB32" i="76"/>
  <c r="U34" i="76"/>
  <c r="F8" i="76"/>
  <c r="H6" i="76"/>
  <c r="G34" i="76"/>
  <c r="K34" i="76"/>
  <c r="M33" i="76"/>
  <c r="G7" i="78"/>
  <c r="W36" i="78"/>
  <c r="J7" i="78"/>
  <c r="I21" i="78"/>
  <c r="M21" i="78"/>
  <c r="Y34" i="78"/>
  <c r="W32" i="78"/>
  <c r="U32" i="78"/>
  <c r="P35" i="78"/>
  <c r="E21" i="78"/>
  <c r="F36" i="78"/>
  <c r="X36" i="78"/>
  <c r="X22" i="78"/>
  <c r="P32" i="78"/>
  <c r="H8" i="78"/>
  <c r="H3" i="78"/>
  <c r="L34" i="78"/>
  <c r="Q22" i="76"/>
  <c r="M32" i="76"/>
  <c r="G6" i="76"/>
  <c r="V32" i="76"/>
  <c r="F36" i="76"/>
  <c r="I35" i="76"/>
  <c r="P35" i="76"/>
  <c r="L34" i="76"/>
  <c r="U21" i="76"/>
  <c r="W22" i="78"/>
  <c r="K7" i="78"/>
  <c r="T33" i="78"/>
  <c r="S22" i="78"/>
  <c r="J34" i="78"/>
  <c r="U21" i="78"/>
  <c r="W34" i="78"/>
  <c r="V33" i="78"/>
  <c r="T36" i="78"/>
  <c r="J35" i="78"/>
  <c r="H33" i="78"/>
  <c r="Q22" i="78"/>
  <c r="N21" i="78"/>
  <c r="N32" i="78"/>
  <c r="Z36" i="78"/>
  <c r="I4" i="78"/>
  <c r="V36" i="76"/>
  <c r="L36" i="76"/>
  <c r="H34" i="76"/>
  <c r="AB35" i="76"/>
  <c r="Y34" i="76"/>
  <c r="V33" i="76"/>
  <c r="H4" i="76"/>
  <c r="Y32" i="76"/>
  <c r="G21" i="76"/>
  <c r="R35" i="76"/>
  <c r="AB36" i="76"/>
  <c r="G8" i="76"/>
  <c r="I22" i="76"/>
  <c r="P22" i="76"/>
  <c r="Y21" i="76"/>
  <c r="AB33" i="78"/>
  <c r="I6" i="78"/>
  <c r="X32" i="78"/>
  <c r="AA22" i="76"/>
  <c r="L22" i="76"/>
  <c r="F22" i="76"/>
  <c r="F34" i="76"/>
  <c r="Z21" i="76"/>
  <c r="W35" i="76"/>
  <c r="E34" i="76"/>
  <c r="I21" i="76"/>
  <c r="Y35" i="76"/>
  <c r="G32" i="76"/>
  <c r="R21" i="76"/>
  <c r="P33" i="76"/>
  <c r="N21" i="76"/>
  <c r="M22" i="76"/>
  <c r="T32" i="76"/>
  <c r="F32" i="74"/>
  <c r="T36" i="74"/>
  <c r="AC22" i="74"/>
  <c r="AA34" i="74"/>
  <c r="L32" i="74"/>
  <c r="U32" i="74"/>
  <c r="J6" i="74"/>
  <c r="G4" i="74"/>
  <c r="X22" i="74"/>
  <c r="R35" i="74"/>
  <c r="H4" i="74"/>
  <c r="I4" i="74"/>
  <c r="Q32" i="74"/>
  <c r="AB33" i="74"/>
  <c r="G35" i="74"/>
  <c r="H33" i="74"/>
  <c r="V34" i="74"/>
  <c r="K34" i="74"/>
  <c r="S33" i="74"/>
  <c r="I8" i="74"/>
  <c r="J8" i="74"/>
  <c r="I34" i="74"/>
  <c r="F36" i="74"/>
  <c r="H32" i="74"/>
  <c r="F35" i="78"/>
  <c r="K6" i="78"/>
  <c r="M22" i="78"/>
  <c r="AA36" i="76"/>
  <c r="P21" i="76"/>
  <c r="K32" i="76"/>
  <c r="M35" i="76"/>
  <c r="AB36" i="78"/>
  <c r="T21" i="78"/>
  <c r="E33" i="78"/>
  <c r="W21" i="78"/>
  <c r="O33" i="76"/>
  <c r="M21" i="76"/>
  <c r="AB32" i="78"/>
  <c r="AA34" i="78"/>
  <c r="G32" i="78"/>
  <c r="X21" i="78"/>
  <c r="X32" i="76"/>
  <c r="J7" i="76"/>
  <c r="T33" i="76"/>
  <c r="W36" i="76"/>
  <c r="F21" i="78"/>
  <c r="S22" i="76"/>
  <c r="Q35" i="76"/>
  <c r="W21" i="76"/>
  <c r="M35" i="74"/>
  <c r="I6" i="74"/>
  <c r="S35" i="74"/>
  <c r="Q36" i="74"/>
  <c r="M33" i="74"/>
  <c r="E34" i="74"/>
  <c r="L36" i="74"/>
  <c r="F21" i="74"/>
  <c r="U22" i="74"/>
  <c r="F3" i="74"/>
  <c r="P34" i="74"/>
  <c r="Q34" i="74"/>
  <c r="H21" i="74"/>
  <c r="N36" i="74"/>
  <c r="U36" i="74"/>
  <c r="F4" i="74"/>
  <c r="O32" i="74"/>
  <c r="F5" i="74"/>
  <c r="O33" i="74"/>
  <c r="G8" i="74"/>
  <c r="V21" i="74"/>
  <c r="Z22" i="74"/>
  <c r="X33" i="74"/>
  <c r="F35" i="74"/>
  <c r="W36" i="74"/>
  <c r="Z36" i="74"/>
  <c r="M22" i="74"/>
  <c r="J4" i="74"/>
  <c r="G33" i="74"/>
  <c r="J35" i="74"/>
  <c r="P35" i="74"/>
  <c r="S32" i="74"/>
  <c r="P21" i="74"/>
  <c r="U33" i="74"/>
  <c r="I3" i="78"/>
  <c r="U36" i="76"/>
  <c r="L33" i="78"/>
  <c r="O21" i="76"/>
  <c r="I32" i="76"/>
  <c r="AB34" i="76"/>
  <c r="T34" i="74"/>
  <c r="R34" i="74"/>
  <c r="H7" i="74"/>
  <c r="M32" i="74"/>
  <c r="K21" i="74"/>
  <c r="G34" i="74"/>
  <c r="AA21" i="78"/>
  <c r="F3" i="78"/>
  <c r="K35" i="78"/>
  <c r="Q35" i="78"/>
  <c r="U32" i="76"/>
  <c r="S21" i="76"/>
  <c r="AC32" i="76"/>
  <c r="H4" i="78"/>
  <c r="K3" i="78"/>
  <c r="G8" i="78"/>
  <c r="Q36" i="78"/>
  <c r="H7" i="76"/>
  <c r="M36" i="76"/>
  <c r="J5" i="76"/>
  <c r="Z34" i="78"/>
  <c r="R33" i="78"/>
  <c r="P21" i="78"/>
  <c r="F33" i="78"/>
  <c r="K33" i="76"/>
  <c r="L32" i="76"/>
  <c r="N35" i="76"/>
  <c r="AA22" i="78"/>
  <c r="E33" i="76"/>
  <c r="M33" i="78"/>
  <c r="J22" i="76"/>
  <c r="N36" i="76"/>
  <c r="L35" i="74"/>
  <c r="Q21" i="74"/>
  <c r="S36" i="74"/>
  <c r="AB32" i="74"/>
  <c r="Z21" i="74"/>
  <c r="V33" i="74"/>
  <c r="X21" i="74"/>
  <c r="I21" i="74"/>
  <c r="Z32" i="74"/>
  <c r="R36" i="74"/>
  <c r="P22" i="74"/>
  <c r="G32" i="74"/>
  <c r="Q22" i="74"/>
  <c r="Y22" i="74"/>
  <c r="L21" i="74"/>
  <c r="J34" i="74"/>
  <c r="V35" i="74"/>
  <c r="Q33" i="74"/>
  <c r="I36" i="74"/>
  <c r="W32" i="74"/>
  <c r="N21" i="74"/>
  <c r="U34" i="74"/>
  <c r="I7" i="74"/>
  <c r="J36" i="74"/>
  <c r="F7" i="74"/>
  <c r="H22" i="74"/>
  <c r="G7" i="74"/>
  <c r="L34" i="74"/>
  <c r="K4" i="74"/>
  <c r="J22" i="74"/>
  <c r="Q35" i="74"/>
  <c r="V22" i="74"/>
  <c r="J32" i="74"/>
  <c r="Y36" i="72"/>
  <c r="J3" i="78"/>
  <c r="W32" i="76"/>
  <c r="Z36" i="76"/>
  <c r="V22" i="78"/>
  <c r="U36" i="78"/>
  <c r="K3" i="76"/>
  <c r="Y36" i="76"/>
  <c r="I34" i="76"/>
  <c r="Z21" i="78"/>
  <c r="R32" i="76"/>
  <c r="M21" i="74"/>
  <c r="N32" i="74"/>
  <c r="T35" i="74"/>
  <c r="J33" i="74"/>
  <c r="G21" i="74"/>
  <c r="H36" i="74"/>
  <c r="W33" i="74"/>
  <c r="I22" i="74"/>
  <c r="V36" i="74"/>
  <c r="Y35" i="74"/>
  <c r="J21" i="74"/>
  <c r="E33" i="74"/>
  <c r="U35" i="74"/>
  <c r="K33" i="74"/>
  <c r="X32" i="74"/>
  <c r="M36" i="74"/>
  <c r="O34" i="74"/>
  <c r="AB21" i="78"/>
  <c r="G4" i="78"/>
  <c r="I32" i="78"/>
  <c r="H32" i="76"/>
  <c r="U22" i="76"/>
  <c r="Z22" i="76"/>
  <c r="X33" i="76"/>
  <c r="Q33" i="78"/>
  <c r="H21" i="78"/>
  <c r="L36" i="78"/>
  <c r="H32" i="78"/>
  <c r="G7" i="76"/>
  <c r="O34" i="76"/>
  <c r="Y21" i="78"/>
  <c r="U35" i="78"/>
  <c r="O36" i="78"/>
  <c r="K22" i="78"/>
  <c r="P36" i="78"/>
  <c r="R33" i="76"/>
  <c r="L35" i="76"/>
  <c r="F35" i="76"/>
  <c r="V35" i="78"/>
  <c r="AC21" i="76"/>
  <c r="Z32" i="76"/>
  <c r="N22" i="78"/>
  <c r="H6" i="78"/>
  <c r="Y21" i="74"/>
  <c r="G6" i="74"/>
  <c r="F8" i="74"/>
  <c r="I33" i="74"/>
  <c r="K36" i="74"/>
  <c r="AA36" i="74"/>
  <c r="S22" i="74"/>
  <c r="H8" i="74"/>
  <c r="X36" i="74"/>
  <c r="I32" i="74"/>
  <c r="T22" i="74"/>
  <c r="X34" i="74"/>
  <c r="E22" i="74"/>
  <c r="AB36" i="74"/>
  <c r="Y34" i="74"/>
  <c r="R22" i="74"/>
  <c r="Y33" i="74"/>
  <c r="Y32" i="74"/>
  <c r="E36" i="74"/>
  <c r="K3" i="74"/>
  <c r="O35" i="74"/>
  <c r="I35" i="74"/>
  <c r="AC32" i="74"/>
  <c r="AC21" i="74"/>
  <c r="W21" i="74"/>
  <c r="Y36" i="74"/>
  <c r="N35" i="74"/>
  <c r="Z35" i="74"/>
  <c r="F33" i="74"/>
  <c r="M34" i="74"/>
  <c r="P36" i="74"/>
  <c r="H34" i="74"/>
  <c r="K5" i="74"/>
  <c r="G36" i="78"/>
  <c r="O21" i="78"/>
  <c r="T34" i="76"/>
  <c r="J8" i="76"/>
  <c r="S35" i="78"/>
  <c r="AC21" i="78"/>
  <c r="R22" i="78"/>
  <c r="AA33" i="76"/>
  <c r="P32" i="76"/>
  <c r="T36" i="76"/>
  <c r="U21" i="74"/>
  <c r="G3" i="74"/>
  <c r="AA32" i="74"/>
  <c r="AA33" i="74"/>
  <c r="J7" i="74"/>
  <c r="K32" i="74"/>
  <c r="S21" i="74"/>
  <c r="G5" i="74"/>
  <c r="F6" i="74"/>
  <c r="E35" i="74"/>
  <c r="C34" i="76" l="1"/>
  <c r="C22" i="76"/>
  <c r="C21" i="78"/>
  <c r="C22" i="74"/>
  <c r="C33" i="78"/>
  <c r="C22" i="78"/>
  <c r="C34" i="78"/>
  <c r="C36" i="76"/>
  <c r="C33" i="76"/>
  <c r="C21" i="76"/>
  <c r="C36" i="78"/>
  <c r="C32" i="78"/>
  <c r="C32" i="76"/>
  <c r="C33" i="74"/>
  <c r="C34" i="74"/>
  <c r="C32" i="74"/>
  <c r="C21" i="74"/>
  <c r="C36" i="74"/>
  <c r="AC35" i="70"/>
  <c r="AC34" i="70"/>
  <c r="AC33" i="70"/>
  <c r="E32" i="70"/>
  <c r="D18" i="70"/>
  <c r="B2" i="70"/>
  <c r="R11" i="69"/>
  <c r="P11" i="69"/>
  <c r="K11" i="69"/>
  <c r="H11" i="69"/>
  <c r="G11" i="69"/>
  <c r="D11" i="69"/>
  <c r="R15" i="69"/>
  <c r="P15" i="69"/>
  <c r="K15" i="69"/>
  <c r="H15" i="69"/>
  <c r="G15" i="69"/>
  <c r="D15" i="69"/>
  <c r="R42" i="69"/>
  <c r="P42" i="69"/>
  <c r="K42" i="69"/>
  <c r="H42" i="69"/>
  <c r="G42" i="69"/>
  <c r="D42" i="69"/>
  <c r="R78" i="69"/>
  <c r="P78" i="69"/>
  <c r="K78" i="69"/>
  <c r="H78" i="69"/>
  <c r="G78" i="69"/>
  <c r="D78" i="69"/>
  <c r="R84" i="69"/>
  <c r="P84" i="69"/>
  <c r="K84" i="69"/>
  <c r="J84" i="69"/>
  <c r="I84" i="69"/>
  <c r="H84" i="69"/>
  <c r="G84" i="69"/>
  <c r="D84" i="69"/>
  <c r="R144" i="69"/>
  <c r="P144" i="69"/>
  <c r="K144" i="69"/>
  <c r="H144" i="69"/>
  <c r="G144" i="69"/>
  <c r="D144" i="69"/>
  <c r="G35" i="72"/>
  <c r="V34" i="72"/>
  <c r="E36" i="72"/>
  <c r="S21" i="72"/>
  <c r="T33" i="72"/>
  <c r="AC32" i="72"/>
  <c r="X34" i="72"/>
  <c r="Q35" i="72"/>
  <c r="P22" i="72"/>
  <c r="K33" i="72"/>
  <c r="H3" i="72"/>
  <c r="O34" i="72"/>
  <c r="Z34" i="72"/>
  <c r="G22" i="72"/>
  <c r="U21" i="72"/>
  <c r="R36" i="72"/>
  <c r="K35" i="72"/>
  <c r="Q34" i="72"/>
  <c r="T32" i="72"/>
  <c r="R22" i="72"/>
  <c r="S35" i="72"/>
  <c r="Y21" i="72"/>
  <c r="W22" i="72"/>
  <c r="F4" i="72"/>
  <c r="I7" i="72"/>
  <c r="W21" i="72"/>
  <c r="F33" i="72"/>
  <c r="K7" i="72"/>
  <c r="H4" i="72"/>
  <c r="Q22" i="72"/>
  <c r="F32" i="72"/>
  <c r="S36" i="72"/>
  <c r="Z22" i="72"/>
  <c r="H6" i="72"/>
  <c r="J35" i="72"/>
  <c r="AA33" i="72"/>
  <c r="H35" i="72"/>
  <c r="J4" i="72"/>
  <c r="J3" i="72"/>
  <c r="U34" i="72"/>
  <c r="F36" i="72"/>
  <c r="K3" i="72"/>
  <c r="L33" i="72"/>
  <c r="L32" i="72"/>
  <c r="R34" i="72"/>
  <c r="N22" i="72"/>
  <c r="O21" i="72"/>
  <c r="U22" i="72"/>
  <c r="G34" i="72"/>
  <c r="E33" i="72"/>
  <c r="I8" i="72"/>
  <c r="R35" i="72"/>
  <c r="F22" i="72"/>
  <c r="T36" i="72"/>
  <c r="Y35" i="72"/>
  <c r="K32" i="72"/>
  <c r="X33" i="72"/>
  <c r="Z32" i="72"/>
  <c r="H32" i="72"/>
  <c r="T21" i="72"/>
  <c r="X32" i="72"/>
  <c r="M21" i="72"/>
  <c r="AB33" i="72"/>
  <c r="O22" i="72"/>
  <c r="W34" i="72"/>
  <c r="M33" i="72"/>
  <c r="J22" i="72"/>
  <c r="G5" i="72"/>
  <c r="J33" i="72"/>
  <c r="G7" i="72"/>
  <c r="N35" i="72"/>
  <c r="F21" i="72"/>
  <c r="Q36" i="72"/>
  <c r="R32" i="72"/>
  <c r="Y34" i="72"/>
  <c r="L35" i="72"/>
  <c r="I33" i="72"/>
  <c r="Z35" i="72"/>
  <c r="K5" i="72"/>
  <c r="N33" i="72"/>
  <c r="E34" i="72"/>
  <c r="H36" i="72"/>
  <c r="J5" i="72"/>
  <c r="M32" i="72"/>
  <c r="R21" i="72"/>
  <c r="N21" i="72"/>
  <c r="L36" i="72"/>
  <c r="O33" i="72"/>
  <c r="S34" i="72"/>
  <c r="I34" i="72"/>
  <c r="R33" i="72"/>
  <c r="G21" i="72"/>
  <c r="T34" i="72"/>
  <c r="K4" i="72"/>
  <c r="X21" i="72"/>
  <c r="M22" i="72"/>
  <c r="V36" i="72"/>
  <c r="I35" i="72"/>
  <c r="AB34" i="72"/>
  <c r="M36" i="72"/>
  <c r="I36" i="72"/>
  <c r="AB22" i="72"/>
  <c r="Y22" i="72"/>
  <c r="AA36" i="72"/>
  <c r="G6" i="72"/>
  <c r="AC21" i="72"/>
  <c r="P21" i="72"/>
  <c r="AA21" i="72"/>
  <c r="G3" i="72"/>
  <c r="U36" i="72"/>
  <c r="P34" i="72"/>
  <c r="Z33" i="72"/>
  <c r="M34" i="72"/>
  <c r="W33" i="72"/>
  <c r="O36" i="72"/>
  <c r="AA35" i="72"/>
  <c r="L34" i="72"/>
  <c r="H7" i="72"/>
  <c r="AB36" i="72"/>
  <c r="N32" i="72"/>
  <c r="F35" i="72"/>
  <c r="I22" i="72"/>
  <c r="W35" i="72"/>
  <c r="K8" i="72"/>
  <c r="E35" i="72"/>
  <c r="F34" i="72"/>
  <c r="J36" i="72"/>
  <c r="E22" i="72"/>
  <c r="S32" i="72"/>
  <c r="I3" i="72"/>
  <c r="I5" i="72"/>
  <c r="V22" i="72"/>
  <c r="Z21" i="72"/>
  <c r="O35" i="72"/>
  <c r="W36" i="72"/>
  <c r="N36" i="72"/>
  <c r="J32" i="72"/>
  <c r="U33" i="72"/>
  <c r="G33" i="72"/>
  <c r="K6" i="72"/>
  <c r="X36" i="72"/>
  <c r="N34" i="72"/>
  <c r="F7" i="72"/>
  <c r="AA34" i="72"/>
  <c r="K22" i="72"/>
  <c r="O32" i="72"/>
  <c r="P33" i="72"/>
  <c r="H5" i="72"/>
  <c r="L21" i="72"/>
  <c r="G36" i="72"/>
  <c r="F5" i="72"/>
  <c r="Q32" i="72"/>
  <c r="I4" i="72"/>
  <c r="J21" i="72"/>
  <c r="M35" i="72"/>
  <c r="V33" i="72"/>
  <c r="I6" i="72"/>
  <c r="AC22" i="72"/>
  <c r="K21" i="72"/>
  <c r="G32" i="72"/>
  <c r="H34" i="72"/>
  <c r="J34" i="72"/>
  <c r="G4" i="72"/>
  <c r="J8" i="72"/>
  <c r="P36" i="72"/>
  <c r="F3" i="72"/>
  <c r="Y33" i="72"/>
  <c r="S22" i="72"/>
  <c r="G8" i="72"/>
  <c r="W32" i="72"/>
  <c r="P35" i="72"/>
  <c r="H33" i="72"/>
  <c r="AB32" i="72"/>
  <c r="U35" i="72"/>
  <c r="Q33" i="72"/>
  <c r="H21" i="72"/>
  <c r="T35" i="72"/>
  <c r="AB35" i="72"/>
  <c r="J6" i="72"/>
  <c r="AA22" i="72"/>
  <c r="X35" i="72"/>
  <c r="F6" i="72"/>
  <c r="E21" i="72"/>
  <c r="L22" i="72"/>
  <c r="Y32" i="72"/>
  <c r="H8" i="72"/>
  <c r="AA32" i="72"/>
  <c r="H22" i="72"/>
  <c r="K34" i="72"/>
  <c r="K36" i="72"/>
  <c r="J7" i="72"/>
  <c r="X22" i="72"/>
  <c r="Q21" i="72"/>
  <c r="AB21" i="72"/>
  <c r="T22" i="72"/>
  <c r="V32" i="72"/>
  <c r="V21" i="72"/>
  <c r="P32" i="72"/>
  <c r="S33" i="72"/>
  <c r="U32" i="72"/>
  <c r="Z36" i="72"/>
  <c r="I32" i="72"/>
  <c r="F8" i="72"/>
  <c r="V35" i="72"/>
  <c r="I21" i="72"/>
  <c r="Y36" i="70"/>
  <c r="C33" i="72" l="1"/>
  <c r="C22" i="72"/>
  <c r="C21" i="72"/>
  <c r="C36" i="72"/>
  <c r="C32" i="72"/>
  <c r="C34" i="72"/>
  <c r="AC35" i="68"/>
  <c r="AC34" i="68"/>
  <c r="AC33" i="68"/>
  <c r="E32" i="68"/>
  <c r="D18" i="68"/>
  <c r="B2" i="68"/>
  <c r="R144" i="67"/>
  <c r="P144" i="67"/>
  <c r="K144" i="67"/>
  <c r="H144" i="67"/>
  <c r="G144" i="67"/>
  <c r="D144" i="67"/>
  <c r="R84" i="67"/>
  <c r="P84" i="67"/>
  <c r="K84" i="67"/>
  <c r="J84" i="67"/>
  <c r="I84" i="67"/>
  <c r="H84" i="67"/>
  <c r="G84" i="67"/>
  <c r="D84" i="67"/>
  <c r="R78" i="67"/>
  <c r="P78" i="67"/>
  <c r="K78" i="67"/>
  <c r="H78" i="67"/>
  <c r="G78" i="67"/>
  <c r="D78" i="67"/>
  <c r="R42" i="67"/>
  <c r="P42" i="67"/>
  <c r="K42" i="67"/>
  <c r="H42" i="67"/>
  <c r="G42" i="67"/>
  <c r="D42" i="67"/>
  <c r="R15" i="67"/>
  <c r="P15" i="67"/>
  <c r="K15" i="67"/>
  <c r="H15" i="67"/>
  <c r="G15" i="67"/>
  <c r="D15" i="67"/>
  <c r="R11" i="67"/>
  <c r="P11" i="67"/>
  <c r="K11" i="67"/>
  <c r="H11" i="67"/>
  <c r="G11" i="67"/>
  <c r="D11" i="67"/>
  <c r="AC35" i="66"/>
  <c r="AC34" i="66"/>
  <c r="AC33" i="66"/>
  <c r="E32" i="66"/>
  <c r="D18" i="66"/>
  <c r="B2" i="66"/>
  <c r="R144" i="65"/>
  <c r="P144" i="65"/>
  <c r="K144" i="65"/>
  <c r="H144" i="65"/>
  <c r="G144" i="65"/>
  <c r="D144" i="65"/>
  <c r="R84" i="65"/>
  <c r="P84" i="65"/>
  <c r="K84" i="65"/>
  <c r="J84" i="65"/>
  <c r="I84" i="65"/>
  <c r="H84" i="65"/>
  <c r="G84" i="65"/>
  <c r="D84" i="65"/>
  <c r="R78" i="65"/>
  <c r="P78" i="65"/>
  <c r="K78" i="65"/>
  <c r="H78" i="65"/>
  <c r="G78" i="65"/>
  <c r="D78" i="65"/>
  <c r="R42" i="65"/>
  <c r="P42" i="65"/>
  <c r="K42" i="65"/>
  <c r="H42" i="65"/>
  <c r="G42" i="65"/>
  <c r="D42" i="65"/>
  <c r="R15" i="65"/>
  <c r="P15" i="65"/>
  <c r="K15" i="65"/>
  <c r="H15" i="65"/>
  <c r="G15" i="65"/>
  <c r="D15" i="65"/>
  <c r="R11" i="65"/>
  <c r="P11" i="65"/>
  <c r="K11" i="65"/>
  <c r="H11" i="65"/>
  <c r="G11" i="65"/>
  <c r="D11" i="65"/>
  <c r="AC35" i="64"/>
  <c r="AC34" i="64"/>
  <c r="AC33" i="64"/>
  <c r="E32" i="64"/>
  <c r="D18" i="64"/>
  <c r="B2" i="64"/>
  <c r="R144" i="63"/>
  <c r="P144" i="63"/>
  <c r="K144" i="63"/>
  <c r="H144" i="63"/>
  <c r="G144" i="63"/>
  <c r="D144" i="63"/>
  <c r="R84" i="63"/>
  <c r="P84" i="63"/>
  <c r="K84" i="63"/>
  <c r="J84" i="63"/>
  <c r="I84" i="63"/>
  <c r="H84" i="63"/>
  <c r="G84" i="63"/>
  <c r="D84" i="63"/>
  <c r="R78" i="63"/>
  <c r="P78" i="63"/>
  <c r="K78" i="63"/>
  <c r="H78" i="63"/>
  <c r="G78" i="63"/>
  <c r="D78" i="63"/>
  <c r="R42" i="63"/>
  <c r="P42" i="63"/>
  <c r="K42" i="63"/>
  <c r="H42" i="63"/>
  <c r="G42" i="63"/>
  <c r="D42" i="63"/>
  <c r="R15" i="63"/>
  <c r="P15" i="63"/>
  <c r="K15" i="63"/>
  <c r="H15" i="63"/>
  <c r="G15" i="63"/>
  <c r="D15" i="63"/>
  <c r="R11" i="63"/>
  <c r="P11" i="63"/>
  <c r="K11" i="63"/>
  <c r="H11" i="63"/>
  <c r="G11" i="63"/>
  <c r="D11" i="63"/>
  <c r="AC35" i="62"/>
  <c r="AC34" i="62"/>
  <c r="AC33" i="62"/>
  <c r="E32" i="62"/>
  <c r="D18" i="62"/>
  <c r="B2" i="62"/>
  <c r="R144" i="61"/>
  <c r="P144" i="61"/>
  <c r="K144" i="61"/>
  <c r="H144" i="61"/>
  <c r="G144" i="61"/>
  <c r="D144" i="61"/>
  <c r="R84" i="61"/>
  <c r="P84" i="61"/>
  <c r="K84" i="61"/>
  <c r="J84" i="61"/>
  <c r="I84" i="61"/>
  <c r="H84" i="61"/>
  <c r="G84" i="61"/>
  <c r="D84" i="61"/>
  <c r="R78" i="61"/>
  <c r="P78" i="61"/>
  <c r="K78" i="61"/>
  <c r="H78" i="61"/>
  <c r="G78" i="61"/>
  <c r="D78" i="61"/>
  <c r="R42" i="61"/>
  <c r="P42" i="61"/>
  <c r="K42" i="61"/>
  <c r="H42" i="61"/>
  <c r="G42" i="61"/>
  <c r="D42" i="61"/>
  <c r="R15" i="61"/>
  <c r="P15" i="61"/>
  <c r="K15" i="61"/>
  <c r="H15" i="61"/>
  <c r="G15" i="61"/>
  <c r="D15" i="61"/>
  <c r="R11" i="61"/>
  <c r="P11" i="61"/>
  <c r="K11" i="61"/>
  <c r="H11" i="61"/>
  <c r="G11" i="61"/>
  <c r="D11" i="61"/>
  <c r="AC35" i="60"/>
  <c r="AC34" i="60"/>
  <c r="AC33" i="60"/>
  <c r="E32" i="60"/>
  <c r="D18" i="60"/>
  <c r="B2" i="60"/>
  <c r="R144" i="59"/>
  <c r="P144" i="59"/>
  <c r="K144" i="59"/>
  <c r="H144" i="59"/>
  <c r="G144" i="59"/>
  <c r="D144" i="59"/>
  <c r="R84" i="59"/>
  <c r="P84" i="59"/>
  <c r="K84" i="59"/>
  <c r="J84" i="59"/>
  <c r="I84" i="59"/>
  <c r="H84" i="59"/>
  <c r="G84" i="59"/>
  <c r="D84" i="59"/>
  <c r="R78" i="59"/>
  <c r="P78" i="59"/>
  <c r="K78" i="59"/>
  <c r="H78" i="59"/>
  <c r="G78" i="59"/>
  <c r="D78" i="59"/>
  <c r="R42" i="59"/>
  <c r="P42" i="59"/>
  <c r="K42" i="59"/>
  <c r="H42" i="59"/>
  <c r="G42" i="59"/>
  <c r="D42" i="59"/>
  <c r="R15" i="59"/>
  <c r="P15" i="59"/>
  <c r="K15" i="59"/>
  <c r="H15" i="59"/>
  <c r="G15" i="59"/>
  <c r="D15" i="59"/>
  <c r="R11" i="59"/>
  <c r="P11" i="59"/>
  <c r="K11" i="59"/>
  <c r="H11" i="59"/>
  <c r="G11" i="59"/>
  <c r="D11" i="59"/>
  <c r="AC35" i="58"/>
  <c r="AC34" i="58"/>
  <c r="AC33" i="58"/>
  <c r="E32" i="58"/>
  <c r="D18" i="58"/>
  <c r="B2" i="58"/>
  <c r="R144" i="57"/>
  <c r="P144" i="57"/>
  <c r="K144" i="57"/>
  <c r="H144" i="57"/>
  <c r="G144" i="57"/>
  <c r="D144" i="57"/>
  <c r="R84" i="57"/>
  <c r="P84" i="57"/>
  <c r="K84" i="57"/>
  <c r="J84" i="57"/>
  <c r="I84" i="57"/>
  <c r="H84" i="57"/>
  <c r="G84" i="57"/>
  <c r="D84" i="57"/>
  <c r="R78" i="57"/>
  <c r="P78" i="57"/>
  <c r="K78" i="57"/>
  <c r="H78" i="57"/>
  <c r="G78" i="57"/>
  <c r="D78" i="57"/>
  <c r="R42" i="57"/>
  <c r="P42" i="57"/>
  <c r="K42" i="57"/>
  <c r="H42" i="57"/>
  <c r="G42" i="57"/>
  <c r="D42" i="57"/>
  <c r="R15" i="57"/>
  <c r="P15" i="57"/>
  <c r="K15" i="57"/>
  <c r="H15" i="57"/>
  <c r="G15" i="57"/>
  <c r="D15" i="57"/>
  <c r="R11" i="57"/>
  <c r="P11" i="57"/>
  <c r="K11" i="57"/>
  <c r="H11" i="57"/>
  <c r="G11" i="57"/>
  <c r="D11" i="57"/>
  <c r="AC36" i="56"/>
  <c r="AC35" i="56"/>
  <c r="AC34" i="56"/>
  <c r="E33" i="56"/>
  <c r="D18" i="56"/>
  <c r="B2" i="56"/>
  <c r="R144" i="55"/>
  <c r="P144" i="55"/>
  <c r="K144" i="55"/>
  <c r="H144" i="55"/>
  <c r="G144" i="55"/>
  <c r="D144" i="55"/>
  <c r="R84" i="55"/>
  <c r="P84" i="55"/>
  <c r="K84" i="55"/>
  <c r="J84" i="55"/>
  <c r="I84" i="55"/>
  <c r="H84" i="55"/>
  <c r="G84" i="55"/>
  <c r="D84" i="55"/>
  <c r="R78" i="55"/>
  <c r="P78" i="55"/>
  <c r="K78" i="55"/>
  <c r="H78" i="55"/>
  <c r="G78" i="55"/>
  <c r="D78" i="55"/>
  <c r="R42" i="55"/>
  <c r="P42" i="55"/>
  <c r="K42" i="55"/>
  <c r="H42" i="55"/>
  <c r="G42" i="55"/>
  <c r="D42" i="55"/>
  <c r="R15" i="55"/>
  <c r="P15" i="55"/>
  <c r="K15" i="55"/>
  <c r="H15" i="55"/>
  <c r="G15" i="55"/>
  <c r="D15" i="55"/>
  <c r="R11" i="55"/>
  <c r="P11" i="55"/>
  <c r="K11" i="55"/>
  <c r="H11" i="55"/>
  <c r="G11" i="55"/>
  <c r="D11" i="55"/>
  <c r="AC44" i="54"/>
  <c r="AC43" i="54"/>
  <c r="AC42" i="54"/>
  <c r="E41" i="54"/>
  <c r="D18" i="54"/>
  <c r="B2" i="54"/>
  <c r="R144" i="53"/>
  <c r="P144" i="53"/>
  <c r="K144" i="53"/>
  <c r="H144" i="53"/>
  <c r="G144" i="53"/>
  <c r="D144" i="53"/>
  <c r="R84" i="53"/>
  <c r="P84" i="53"/>
  <c r="K84" i="53"/>
  <c r="J84" i="53"/>
  <c r="I84" i="53"/>
  <c r="H84" i="53"/>
  <c r="G84" i="53"/>
  <c r="D84" i="53"/>
  <c r="R78" i="53"/>
  <c r="P78" i="53"/>
  <c r="K78" i="53"/>
  <c r="H78" i="53"/>
  <c r="G78" i="53"/>
  <c r="D78" i="53"/>
  <c r="R42" i="53"/>
  <c r="P42" i="53"/>
  <c r="K42" i="53"/>
  <c r="H42" i="53"/>
  <c r="G42" i="53"/>
  <c r="D42" i="53"/>
  <c r="R15" i="53"/>
  <c r="P15" i="53"/>
  <c r="K15" i="53"/>
  <c r="H15" i="53"/>
  <c r="G15" i="53"/>
  <c r="D15" i="53"/>
  <c r="R11" i="53"/>
  <c r="P11" i="53"/>
  <c r="K11" i="53"/>
  <c r="H11" i="53"/>
  <c r="G11" i="53"/>
  <c r="D11" i="53"/>
  <c r="AC44" i="50"/>
  <c r="AC43" i="50"/>
  <c r="AC42" i="50"/>
  <c r="E41" i="50"/>
  <c r="D18" i="50"/>
  <c r="B2" i="50"/>
  <c r="R145" i="49"/>
  <c r="P145" i="49"/>
  <c r="K145" i="49"/>
  <c r="H145" i="49"/>
  <c r="G145" i="49"/>
  <c r="D145" i="49"/>
  <c r="R85" i="49"/>
  <c r="P85" i="49"/>
  <c r="K85" i="49"/>
  <c r="J85" i="49"/>
  <c r="I85" i="49"/>
  <c r="H85" i="49"/>
  <c r="G85" i="49"/>
  <c r="D85" i="49"/>
  <c r="R79" i="49"/>
  <c r="P79" i="49"/>
  <c r="K79" i="49"/>
  <c r="H79" i="49"/>
  <c r="G79" i="49"/>
  <c r="D79" i="49"/>
  <c r="R42" i="49"/>
  <c r="P42" i="49"/>
  <c r="K42" i="49"/>
  <c r="H42" i="49"/>
  <c r="G42" i="49"/>
  <c r="D42" i="49"/>
  <c r="R15" i="49"/>
  <c r="P15" i="49"/>
  <c r="K15" i="49"/>
  <c r="H15" i="49"/>
  <c r="G15" i="49"/>
  <c r="D15" i="49"/>
  <c r="R11" i="49"/>
  <c r="P11" i="49"/>
  <c r="K11" i="49"/>
  <c r="H11" i="49"/>
  <c r="G11" i="49"/>
  <c r="D11" i="49"/>
  <c r="AC41" i="48"/>
  <c r="AC40" i="48"/>
  <c r="AC39" i="48"/>
  <c r="E38" i="48"/>
  <c r="D17" i="48"/>
  <c r="B2" i="48"/>
  <c r="R145" i="47"/>
  <c r="P145" i="47"/>
  <c r="K145" i="47"/>
  <c r="H145" i="47"/>
  <c r="G145" i="47"/>
  <c r="D145" i="47"/>
  <c r="R85" i="47"/>
  <c r="P85" i="47"/>
  <c r="K85" i="47"/>
  <c r="J85" i="47"/>
  <c r="I85" i="47"/>
  <c r="H85" i="47"/>
  <c r="G85" i="47"/>
  <c r="D85" i="47"/>
  <c r="R79" i="47"/>
  <c r="P79" i="47"/>
  <c r="K79" i="47"/>
  <c r="H79" i="47"/>
  <c r="G79" i="47"/>
  <c r="D79" i="47"/>
  <c r="R42" i="47"/>
  <c r="P42" i="47"/>
  <c r="K42" i="47"/>
  <c r="H42" i="47"/>
  <c r="G42" i="47"/>
  <c r="D42" i="47"/>
  <c r="R15" i="47"/>
  <c r="P15" i="47"/>
  <c r="K15" i="47"/>
  <c r="H15" i="47"/>
  <c r="G15" i="47"/>
  <c r="D15" i="47"/>
  <c r="R11" i="47"/>
  <c r="P11" i="47"/>
  <c r="K11" i="47"/>
  <c r="H11" i="47"/>
  <c r="G11" i="47"/>
  <c r="D11" i="47"/>
  <c r="AC41" i="45"/>
  <c r="AC40" i="45"/>
  <c r="AC39" i="45"/>
  <c r="E38" i="45"/>
  <c r="D17" i="45"/>
  <c r="B2" i="45"/>
  <c r="R145" i="44"/>
  <c r="P145" i="44"/>
  <c r="K145" i="44"/>
  <c r="H145" i="44"/>
  <c r="G145" i="44"/>
  <c r="D145" i="44"/>
  <c r="R85" i="44"/>
  <c r="P85" i="44"/>
  <c r="K85" i="44"/>
  <c r="J85" i="44"/>
  <c r="I85" i="44"/>
  <c r="H85" i="44"/>
  <c r="G85" i="44"/>
  <c r="D85" i="44"/>
  <c r="R79" i="44"/>
  <c r="P79" i="44"/>
  <c r="K79" i="44"/>
  <c r="H79" i="44"/>
  <c r="G79" i="44"/>
  <c r="D79" i="44"/>
  <c r="R42" i="44"/>
  <c r="P42" i="44"/>
  <c r="K42" i="44"/>
  <c r="H42" i="44"/>
  <c r="G42" i="44"/>
  <c r="D42" i="44"/>
  <c r="R15" i="44"/>
  <c r="P15" i="44"/>
  <c r="K15" i="44"/>
  <c r="H15" i="44"/>
  <c r="G15" i="44"/>
  <c r="D15" i="44"/>
  <c r="R11" i="44"/>
  <c r="P11" i="44"/>
  <c r="K11" i="44"/>
  <c r="H11" i="44"/>
  <c r="G11" i="44"/>
  <c r="D11" i="44"/>
  <c r="AC41" i="41"/>
  <c r="AC40" i="41"/>
  <c r="AC39" i="41"/>
  <c r="E38" i="41"/>
  <c r="D17" i="41"/>
  <c r="B2" i="41"/>
  <c r="R145" i="40"/>
  <c r="P145" i="40"/>
  <c r="K145" i="40"/>
  <c r="H145" i="40"/>
  <c r="G145" i="40"/>
  <c r="D145" i="40"/>
  <c r="R85" i="40"/>
  <c r="P85" i="40"/>
  <c r="K85" i="40"/>
  <c r="J85" i="40"/>
  <c r="I85" i="40"/>
  <c r="H85" i="40"/>
  <c r="G85" i="40"/>
  <c r="D85" i="40"/>
  <c r="R79" i="40"/>
  <c r="P79" i="40"/>
  <c r="K79" i="40"/>
  <c r="H79" i="40"/>
  <c r="G79" i="40"/>
  <c r="D79" i="40"/>
  <c r="R42" i="40"/>
  <c r="P42" i="40"/>
  <c r="K42" i="40"/>
  <c r="H42" i="40"/>
  <c r="G42" i="40"/>
  <c r="D42" i="40"/>
  <c r="R15" i="40"/>
  <c r="P15" i="40"/>
  <c r="K15" i="40"/>
  <c r="H15" i="40"/>
  <c r="G15" i="40"/>
  <c r="D15" i="40"/>
  <c r="R11" i="40"/>
  <c r="P11" i="40"/>
  <c r="K11" i="40"/>
  <c r="H11" i="40"/>
  <c r="G11" i="40"/>
  <c r="D11" i="40"/>
  <c r="AC45" i="39"/>
  <c r="AC44" i="39"/>
  <c r="AC43" i="39"/>
  <c r="E42" i="39"/>
  <c r="D17" i="39"/>
  <c r="B2" i="39"/>
  <c r="R145" i="38"/>
  <c r="P145" i="38"/>
  <c r="K145" i="38"/>
  <c r="H145" i="38"/>
  <c r="G145" i="38"/>
  <c r="D145" i="38"/>
  <c r="R85" i="38"/>
  <c r="P85" i="38"/>
  <c r="K85" i="38"/>
  <c r="J85" i="38"/>
  <c r="I85" i="38"/>
  <c r="H85" i="38"/>
  <c r="G85" i="38"/>
  <c r="D85" i="38"/>
  <c r="R79" i="38"/>
  <c r="P79" i="38"/>
  <c r="K79" i="38"/>
  <c r="H79" i="38"/>
  <c r="G79" i="38"/>
  <c r="D79" i="38"/>
  <c r="R42" i="38"/>
  <c r="P42" i="38"/>
  <c r="K42" i="38"/>
  <c r="H42" i="38"/>
  <c r="G42" i="38"/>
  <c r="D42" i="38"/>
  <c r="R15" i="38"/>
  <c r="P15" i="38"/>
  <c r="K15" i="38"/>
  <c r="H15" i="38"/>
  <c r="G15" i="38"/>
  <c r="D15" i="38"/>
  <c r="R11" i="38"/>
  <c r="P11" i="38"/>
  <c r="K11" i="38"/>
  <c r="H11" i="38"/>
  <c r="G11" i="38"/>
  <c r="D11" i="38"/>
  <c r="AC48" i="37"/>
  <c r="AC47" i="37"/>
  <c r="AC46" i="37"/>
  <c r="E45" i="37"/>
  <c r="D17" i="37"/>
  <c r="B2" i="37"/>
  <c r="R145" i="36"/>
  <c r="P145" i="36"/>
  <c r="K145" i="36"/>
  <c r="H145" i="36"/>
  <c r="G145" i="36"/>
  <c r="D145" i="36"/>
  <c r="R85" i="36"/>
  <c r="P85" i="36"/>
  <c r="K85" i="36"/>
  <c r="J85" i="36"/>
  <c r="I85" i="36"/>
  <c r="H85" i="36"/>
  <c r="G85" i="36"/>
  <c r="D85" i="36"/>
  <c r="R79" i="36"/>
  <c r="P79" i="36"/>
  <c r="K79" i="36"/>
  <c r="H79" i="36"/>
  <c r="G79" i="36"/>
  <c r="D79" i="36"/>
  <c r="R42" i="36"/>
  <c r="P42" i="36"/>
  <c r="K42" i="36"/>
  <c r="H42" i="36"/>
  <c r="G42" i="36"/>
  <c r="D42" i="36"/>
  <c r="R15" i="36"/>
  <c r="P15" i="36"/>
  <c r="K15" i="36"/>
  <c r="H15" i="36"/>
  <c r="G15" i="36"/>
  <c r="D15" i="36"/>
  <c r="R11" i="36"/>
  <c r="P11" i="36"/>
  <c r="K11" i="36"/>
  <c r="H11" i="36"/>
  <c r="G11" i="36"/>
  <c r="D11" i="36"/>
  <c r="AC45" i="35"/>
  <c r="AC44" i="35"/>
  <c r="E43" i="35"/>
  <c r="D17" i="35"/>
  <c r="B2" i="35"/>
  <c r="R145" i="34"/>
  <c r="P145" i="34"/>
  <c r="K145" i="34"/>
  <c r="H145" i="34"/>
  <c r="G145" i="34"/>
  <c r="D145" i="34"/>
  <c r="R85" i="34"/>
  <c r="P85" i="34"/>
  <c r="K85" i="34"/>
  <c r="J85" i="34"/>
  <c r="I85" i="34"/>
  <c r="H85" i="34"/>
  <c r="G85" i="34"/>
  <c r="D85" i="34"/>
  <c r="R79" i="34"/>
  <c r="P79" i="34"/>
  <c r="K79" i="34"/>
  <c r="H79" i="34"/>
  <c r="G79" i="34"/>
  <c r="D79" i="34"/>
  <c r="R42" i="34"/>
  <c r="P42" i="34"/>
  <c r="K42" i="34"/>
  <c r="H42" i="34"/>
  <c r="G42" i="34"/>
  <c r="D42" i="34"/>
  <c r="R15" i="34"/>
  <c r="P15" i="34"/>
  <c r="K15" i="34"/>
  <c r="H15" i="34"/>
  <c r="G15" i="34"/>
  <c r="D15" i="34"/>
  <c r="R11" i="34"/>
  <c r="P11" i="34"/>
  <c r="K11" i="34"/>
  <c r="H11" i="34"/>
  <c r="G11" i="34"/>
  <c r="D11" i="34"/>
  <c r="AC45" i="32"/>
  <c r="AC44" i="32"/>
  <c r="E43" i="32"/>
  <c r="D17" i="32"/>
  <c r="B2" i="32"/>
  <c r="R140" i="31"/>
  <c r="P140" i="31"/>
  <c r="K140" i="31"/>
  <c r="H140" i="31"/>
  <c r="G140" i="31"/>
  <c r="D140" i="31"/>
  <c r="R81" i="31"/>
  <c r="P81" i="31"/>
  <c r="K81" i="31"/>
  <c r="J81" i="31"/>
  <c r="I81" i="31"/>
  <c r="H81" i="31"/>
  <c r="G81" i="31"/>
  <c r="D81" i="31"/>
  <c r="R75" i="31"/>
  <c r="P75" i="31"/>
  <c r="K75" i="31"/>
  <c r="H75" i="31"/>
  <c r="G75" i="31"/>
  <c r="D75" i="31"/>
  <c r="R42" i="31"/>
  <c r="P42" i="31"/>
  <c r="K42" i="31"/>
  <c r="H42" i="31"/>
  <c r="G42" i="31"/>
  <c r="D42" i="31"/>
  <c r="R15" i="31"/>
  <c r="P15" i="31"/>
  <c r="K15" i="31"/>
  <c r="H15" i="31"/>
  <c r="G15" i="31"/>
  <c r="D15" i="31"/>
  <c r="R11" i="31"/>
  <c r="P11" i="31"/>
  <c r="K11" i="31"/>
  <c r="H11" i="31"/>
  <c r="G11" i="31"/>
  <c r="D11" i="31"/>
  <c r="AC45" i="30"/>
  <c r="AC44" i="30"/>
  <c r="E43" i="30"/>
  <c r="D17" i="30"/>
  <c r="B2" i="30"/>
  <c r="R141" i="29"/>
  <c r="P141" i="29"/>
  <c r="K141" i="29"/>
  <c r="H141" i="29"/>
  <c r="G141" i="29"/>
  <c r="D141" i="29"/>
  <c r="R83" i="29"/>
  <c r="P83" i="29"/>
  <c r="K83" i="29"/>
  <c r="J83" i="29"/>
  <c r="I83" i="29"/>
  <c r="H83" i="29"/>
  <c r="G83" i="29"/>
  <c r="D83" i="29"/>
  <c r="R77" i="29"/>
  <c r="P77" i="29"/>
  <c r="K77" i="29"/>
  <c r="H77" i="29"/>
  <c r="G77" i="29"/>
  <c r="D77" i="29"/>
  <c r="R40" i="29"/>
  <c r="P40" i="29"/>
  <c r="K40" i="29"/>
  <c r="H40" i="29"/>
  <c r="G40" i="29"/>
  <c r="D40" i="29"/>
  <c r="R15" i="29"/>
  <c r="P15" i="29"/>
  <c r="K15" i="29"/>
  <c r="H15" i="29"/>
  <c r="G15" i="29"/>
  <c r="D15" i="29"/>
  <c r="R11" i="29"/>
  <c r="P11" i="29"/>
  <c r="K11" i="29"/>
  <c r="H11" i="29"/>
  <c r="G11" i="29"/>
  <c r="D11" i="29"/>
  <c r="AC40" i="28"/>
  <c r="AC39" i="28"/>
  <c r="E38" i="28"/>
  <c r="D15" i="28"/>
  <c r="B2" i="28"/>
  <c r="R145" i="27"/>
  <c r="P145" i="27"/>
  <c r="K145" i="27"/>
  <c r="H145" i="27"/>
  <c r="G145" i="27"/>
  <c r="D145" i="27"/>
  <c r="R85" i="27"/>
  <c r="P85" i="27"/>
  <c r="K85" i="27"/>
  <c r="J85" i="27"/>
  <c r="I85" i="27"/>
  <c r="H85" i="27"/>
  <c r="G85" i="27"/>
  <c r="D85" i="27"/>
  <c r="R79" i="27"/>
  <c r="P79" i="27"/>
  <c r="K79" i="27"/>
  <c r="H79" i="27"/>
  <c r="G79" i="27"/>
  <c r="D79" i="27"/>
  <c r="R42" i="27"/>
  <c r="P42" i="27"/>
  <c r="K42" i="27"/>
  <c r="H42" i="27"/>
  <c r="G42" i="27"/>
  <c r="D42" i="27"/>
  <c r="R15" i="27"/>
  <c r="P15" i="27"/>
  <c r="K15" i="27"/>
  <c r="H15" i="27"/>
  <c r="G15" i="27"/>
  <c r="D15" i="27"/>
  <c r="R11" i="27"/>
  <c r="P11" i="27"/>
  <c r="K11" i="27"/>
  <c r="H11" i="27"/>
  <c r="G11" i="27"/>
  <c r="D11" i="27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14" i="26"/>
  <c r="B2" i="26"/>
  <c r="R144" i="25"/>
  <c r="P144" i="25"/>
  <c r="K144" i="25"/>
  <c r="H144" i="25"/>
  <c r="G144" i="25"/>
  <c r="D144" i="25"/>
  <c r="R84" i="25"/>
  <c r="P84" i="25"/>
  <c r="K84" i="25"/>
  <c r="J84" i="25"/>
  <c r="I84" i="25"/>
  <c r="H84" i="25"/>
  <c r="G84" i="25"/>
  <c r="D84" i="25"/>
  <c r="R78" i="25"/>
  <c r="P78" i="25"/>
  <c r="K78" i="25"/>
  <c r="H78" i="25"/>
  <c r="G78" i="25"/>
  <c r="D78" i="25"/>
  <c r="R42" i="25"/>
  <c r="P42" i="25"/>
  <c r="K42" i="25"/>
  <c r="H42" i="25"/>
  <c r="G42" i="25"/>
  <c r="D42" i="25"/>
  <c r="R15" i="25"/>
  <c r="P15" i="25"/>
  <c r="K15" i="25"/>
  <c r="H15" i="25"/>
  <c r="G15" i="25"/>
  <c r="D15" i="25"/>
  <c r="R11" i="25"/>
  <c r="P11" i="25"/>
  <c r="K11" i="25"/>
  <c r="H11" i="25"/>
  <c r="G11" i="25"/>
  <c r="D11" i="25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B2" i="24"/>
  <c r="R138" i="23"/>
  <c r="P138" i="23"/>
  <c r="K138" i="23"/>
  <c r="H138" i="23"/>
  <c r="G138" i="23"/>
  <c r="D138" i="23"/>
  <c r="R79" i="23"/>
  <c r="P79" i="23"/>
  <c r="K79" i="23"/>
  <c r="J79" i="23"/>
  <c r="I79" i="23"/>
  <c r="H79" i="23"/>
  <c r="G79" i="23"/>
  <c r="D79" i="23"/>
  <c r="R73" i="23"/>
  <c r="P73" i="23"/>
  <c r="K73" i="23"/>
  <c r="H73" i="23"/>
  <c r="G73" i="23"/>
  <c r="D73" i="23"/>
  <c r="R42" i="23"/>
  <c r="P42" i="23"/>
  <c r="K42" i="23"/>
  <c r="H42" i="23"/>
  <c r="G42" i="23"/>
  <c r="D42" i="23"/>
  <c r="R15" i="23"/>
  <c r="P15" i="23"/>
  <c r="K15" i="23"/>
  <c r="H15" i="23"/>
  <c r="G15" i="23"/>
  <c r="D15" i="23"/>
  <c r="R11" i="23"/>
  <c r="P11" i="23"/>
  <c r="K11" i="23"/>
  <c r="H11" i="23"/>
  <c r="G11" i="23"/>
  <c r="D11" i="23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K8" i="22"/>
  <c r="J8" i="22"/>
  <c r="I8" i="22"/>
  <c r="H8" i="22"/>
  <c r="G8" i="22"/>
  <c r="F8" i="22"/>
  <c r="K7" i="22"/>
  <c r="J7" i="22"/>
  <c r="I7" i="22"/>
  <c r="H7" i="22"/>
  <c r="G7" i="22"/>
  <c r="F7" i="22"/>
  <c r="K6" i="22"/>
  <c r="J6" i="22"/>
  <c r="I6" i="22"/>
  <c r="H6" i="22"/>
  <c r="G6" i="22"/>
  <c r="F6" i="22"/>
  <c r="K5" i="22"/>
  <c r="J5" i="22"/>
  <c r="I5" i="22"/>
  <c r="H5" i="22"/>
  <c r="G5" i="22"/>
  <c r="F5" i="22"/>
  <c r="K4" i="22"/>
  <c r="J4" i="22"/>
  <c r="I4" i="22"/>
  <c r="H4" i="22"/>
  <c r="G4" i="22"/>
  <c r="F4" i="22"/>
  <c r="K3" i="22"/>
  <c r="J3" i="22"/>
  <c r="I3" i="22"/>
  <c r="H3" i="22"/>
  <c r="G3" i="22"/>
  <c r="F3" i="22"/>
  <c r="R135" i="21"/>
  <c r="P135" i="21"/>
  <c r="K135" i="21"/>
  <c r="H135" i="21"/>
  <c r="G135" i="21"/>
  <c r="D135" i="21"/>
  <c r="R77" i="21"/>
  <c r="P77" i="21"/>
  <c r="K77" i="21"/>
  <c r="J77" i="21"/>
  <c r="I77" i="21"/>
  <c r="H77" i="21"/>
  <c r="G77" i="21"/>
  <c r="D77" i="21"/>
  <c r="R71" i="21"/>
  <c r="P71" i="21"/>
  <c r="K71" i="21"/>
  <c r="H71" i="21"/>
  <c r="G71" i="21"/>
  <c r="D71" i="21"/>
  <c r="R40" i="21"/>
  <c r="P40" i="21"/>
  <c r="K40" i="21"/>
  <c r="H40" i="21"/>
  <c r="G40" i="21"/>
  <c r="D40" i="21"/>
  <c r="R14" i="21"/>
  <c r="P14" i="21"/>
  <c r="K14" i="21"/>
  <c r="H14" i="21"/>
  <c r="G14" i="21"/>
  <c r="D14" i="21"/>
  <c r="R10" i="21"/>
  <c r="P10" i="21"/>
  <c r="K10" i="21"/>
  <c r="H10" i="21"/>
  <c r="G10" i="21"/>
  <c r="D10" i="21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K8" i="20"/>
  <c r="J8" i="20"/>
  <c r="I8" i="20"/>
  <c r="H8" i="20"/>
  <c r="G8" i="20"/>
  <c r="F8" i="20"/>
  <c r="K7" i="20"/>
  <c r="J7" i="20"/>
  <c r="I7" i="20"/>
  <c r="H7" i="20"/>
  <c r="G7" i="20"/>
  <c r="F7" i="20"/>
  <c r="K6" i="20"/>
  <c r="J6" i="20"/>
  <c r="I6" i="20"/>
  <c r="H6" i="20"/>
  <c r="G6" i="20"/>
  <c r="F6" i="20"/>
  <c r="K5" i="20"/>
  <c r="J5" i="20"/>
  <c r="I5" i="20"/>
  <c r="H5" i="20"/>
  <c r="G5" i="20"/>
  <c r="F5" i="20"/>
  <c r="K4" i="20"/>
  <c r="J4" i="20"/>
  <c r="I4" i="20"/>
  <c r="H4" i="20"/>
  <c r="G4" i="20"/>
  <c r="F4" i="20"/>
  <c r="K3" i="20"/>
  <c r="J3" i="20"/>
  <c r="I3" i="20"/>
  <c r="H3" i="20"/>
  <c r="G3" i="20"/>
  <c r="F3" i="20"/>
  <c r="R136" i="19"/>
  <c r="P136" i="19"/>
  <c r="K136" i="19"/>
  <c r="H136" i="19"/>
  <c r="G136" i="19"/>
  <c r="D136" i="19"/>
  <c r="R77" i="19"/>
  <c r="P77" i="19"/>
  <c r="K77" i="19"/>
  <c r="J77" i="19"/>
  <c r="I77" i="19"/>
  <c r="H77" i="19"/>
  <c r="G77" i="19"/>
  <c r="D77" i="19"/>
  <c r="R71" i="19"/>
  <c r="P71" i="19"/>
  <c r="K71" i="19"/>
  <c r="H71" i="19"/>
  <c r="G71" i="19"/>
  <c r="D71" i="19"/>
  <c r="R39" i="19"/>
  <c r="P39" i="19"/>
  <c r="K39" i="19"/>
  <c r="H39" i="19"/>
  <c r="G39" i="19"/>
  <c r="D39" i="19"/>
  <c r="R14" i="19"/>
  <c r="P14" i="19"/>
  <c r="K14" i="19"/>
  <c r="H14" i="19"/>
  <c r="G14" i="19"/>
  <c r="D14" i="19"/>
  <c r="R10" i="19"/>
  <c r="P10" i="19"/>
  <c r="K10" i="19"/>
  <c r="H10" i="19"/>
  <c r="G10" i="19"/>
  <c r="D10" i="19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J3" i="18"/>
  <c r="I3" i="18"/>
  <c r="H3" i="18"/>
  <c r="G3" i="18"/>
  <c r="F3" i="18"/>
  <c r="I8" i="17"/>
  <c r="H8" i="17"/>
  <c r="G8" i="17"/>
  <c r="F8" i="17"/>
  <c r="E8" i="17"/>
  <c r="D8" i="17"/>
  <c r="I7" i="17"/>
  <c r="H7" i="17"/>
  <c r="G7" i="17"/>
  <c r="F7" i="17"/>
  <c r="E7" i="17"/>
  <c r="D7" i="17"/>
  <c r="I6" i="17"/>
  <c r="H6" i="17"/>
  <c r="G6" i="17"/>
  <c r="F6" i="17"/>
  <c r="E6" i="17"/>
  <c r="D6" i="17"/>
  <c r="I5" i="17"/>
  <c r="H5" i="17"/>
  <c r="G5" i="17"/>
  <c r="F5" i="17"/>
  <c r="E5" i="17"/>
  <c r="D5" i="17"/>
  <c r="I4" i="17"/>
  <c r="H4" i="17"/>
  <c r="G4" i="17"/>
  <c r="F4" i="17"/>
  <c r="E4" i="17"/>
  <c r="D4" i="17"/>
  <c r="I3" i="17"/>
  <c r="H3" i="17"/>
  <c r="G3" i="17"/>
  <c r="F3" i="17"/>
  <c r="E3" i="17"/>
  <c r="D3" i="17"/>
  <c r="R141" i="16"/>
  <c r="P141" i="16"/>
  <c r="K141" i="16"/>
  <c r="H141" i="16"/>
  <c r="G141" i="16"/>
  <c r="D141" i="16"/>
  <c r="R82" i="16"/>
  <c r="P82" i="16"/>
  <c r="K82" i="16"/>
  <c r="J82" i="16"/>
  <c r="I82" i="16"/>
  <c r="H82" i="16"/>
  <c r="G82" i="16"/>
  <c r="D82" i="16"/>
  <c r="R76" i="16"/>
  <c r="P76" i="16"/>
  <c r="K76" i="16"/>
  <c r="H76" i="16"/>
  <c r="G76" i="16"/>
  <c r="D76" i="16"/>
  <c r="R42" i="16"/>
  <c r="P42" i="16"/>
  <c r="K42" i="16"/>
  <c r="H42" i="16"/>
  <c r="G42" i="16"/>
  <c r="D42" i="16"/>
  <c r="R15" i="16"/>
  <c r="P15" i="16"/>
  <c r="K15" i="16"/>
  <c r="H15" i="16"/>
  <c r="G15" i="16"/>
  <c r="D15" i="16"/>
  <c r="R11" i="16"/>
  <c r="P11" i="16"/>
  <c r="K11" i="16"/>
  <c r="H11" i="16"/>
  <c r="G11" i="16"/>
  <c r="D11" i="16"/>
  <c r="I8" i="15"/>
  <c r="H8" i="15"/>
  <c r="G8" i="15"/>
  <c r="F8" i="15"/>
  <c r="E8" i="15"/>
  <c r="D8" i="15"/>
  <c r="I7" i="15"/>
  <c r="H7" i="15"/>
  <c r="G7" i="15"/>
  <c r="F7" i="15"/>
  <c r="E7" i="15"/>
  <c r="D7" i="15"/>
  <c r="I6" i="15"/>
  <c r="H6" i="15"/>
  <c r="G6" i="15"/>
  <c r="F6" i="15"/>
  <c r="E6" i="15"/>
  <c r="D6" i="15"/>
  <c r="I5" i="15"/>
  <c r="H5" i="15"/>
  <c r="G5" i="15"/>
  <c r="F5" i="15"/>
  <c r="E5" i="15"/>
  <c r="D5" i="15"/>
  <c r="I4" i="15"/>
  <c r="H4" i="15"/>
  <c r="G4" i="15"/>
  <c r="F4" i="15"/>
  <c r="E4" i="15"/>
  <c r="D4" i="15"/>
  <c r="I3" i="15"/>
  <c r="H3" i="15"/>
  <c r="G3" i="15"/>
  <c r="F3" i="15"/>
  <c r="E3" i="15"/>
  <c r="D3" i="15"/>
  <c r="R137" i="14"/>
  <c r="P137" i="14"/>
  <c r="K137" i="14"/>
  <c r="H137" i="14"/>
  <c r="G137" i="14"/>
  <c r="D137" i="14"/>
  <c r="R79" i="14"/>
  <c r="P79" i="14"/>
  <c r="K79" i="14"/>
  <c r="J79" i="14"/>
  <c r="I79" i="14"/>
  <c r="H79" i="14"/>
  <c r="G79" i="14"/>
  <c r="D79" i="14"/>
  <c r="R73" i="14"/>
  <c r="P73" i="14"/>
  <c r="K73" i="14"/>
  <c r="H73" i="14"/>
  <c r="G73" i="14"/>
  <c r="D73" i="14"/>
  <c r="R41" i="14"/>
  <c r="P41" i="14"/>
  <c r="K41" i="14"/>
  <c r="H41" i="14"/>
  <c r="G41" i="14"/>
  <c r="D41" i="14"/>
  <c r="R14" i="14"/>
  <c r="P14" i="14"/>
  <c r="K14" i="14"/>
  <c r="H14" i="14"/>
  <c r="G14" i="14"/>
  <c r="D14" i="14"/>
  <c r="R10" i="14"/>
  <c r="P10" i="14"/>
  <c r="K10" i="14"/>
  <c r="H10" i="14"/>
  <c r="G10" i="14"/>
  <c r="D10" i="14"/>
  <c r="H8" i="13"/>
  <c r="G8" i="13"/>
  <c r="F8" i="13"/>
  <c r="E8" i="13"/>
  <c r="D8" i="13"/>
  <c r="H7" i="13"/>
  <c r="G7" i="13"/>
  <c r="F7" i="13"/>
  <c r="E7" i="13"/>
  <c r="D7" i="13"/>
  <c r="H6" i="13"/>
  <c r="G6" i="13"/>
  <c r="F6" i="13"/>
  <c r="E6" i="13"/>
  <c r="D6" i="13"/>
  <c r="H5" i="13"/>
  <c r="G5" i="13"/>
  <c r="F5" i="13"/>
  <c r="E5" i="13"/>
  <c r="D5" i="13"/>
  <c r="H4" i="13"/>
  <c r="G4" i="13"/>
  <c r="F4" i="13"/>
  <c r="E4" i="13"/>
  <c r="D4" i="13"/>
  <c r="H3" i="13"/>
  <c r="G3" i="13"/>
  <c r="F3" i="13"/>
  <c r="E3" i="13"/>
  <c r="D3" i="13"/>
  <c r="R138" i="12"/>
  <c r="P138" i="12"/>
  <c r="K138" i="12"/>
  <c r="G138" i="12"/>
  <c r="D138" i="12"/>
  <c r="R80" i="12"/>
  <c r="P80" i="12"/>
  <c r="K80" i="12"/>
  <c r="G80" i="12"/>
  <c r="D80" i="12"/>
  <c r="R74" i="12"/>
  <c r="P74" i="12"/>
  <c r="K74" i="12"/>
  <c r="G74" i="12"/>
  <c r="D74" i="12"/>
  <c r="R42" i="12"/>
  <c r="P42" i="12"/>
  <c r="K42" i="12"/>
  <c r="G42" i="12"/>
  <c r="D42" i="12"/>
  <c r="R15" i="12"/>
  <c r="P15" i="12"/>
  <c r="K15" i="12"/>
  <c r="G15" i="12"/>
  <c r="D15" i="12"/>
  <c r="R11" i="12"/>
  <c r="P11" i="12"/>
  <c r="K11" i="12"/>
  <c r="G11" i="12"/>
  <c r="D11" i="12"/>
  <c r="H8" i="11"/>
  <c r="G8" i="11"/>
  <c r="F8" i="11"/>
  <c r="E8" i="11"/>
  <c r="D8" i="11"/>
  <c r="H7" i="11"/>
  <c r="G7" i="11"/>
  <c r="F7" i="11"/>
  <c r="E7" i="11"/>
  <c r="D7" i="11"/>
  <c r="H6" i="11"/>
  <c r="G6" i="11"/>
  <c r="F6" i="11"/>
  <c r="E6" i="11"/>
  <c r="D6" i="11"/>
  <c r="H5" i="11"/>
  <c r="G5" i="11"/>
  <c r="F5" i="11"/>
  <c r="E5" i="11"/>
  <c r="D5" i="11"/>
  <c r="H4" i="11"/>
  <c r="G4" i="11"/>
  <c r="F4" i="11"/>
  <c r="E4" i="11"/>
  <c r="D4" i="11"/>
  <c r="H3" i="11"/>
  <c r="G3" i="11"/>
  <c r="F3" i="11"/>
  <c r="E3" i="11"/>
  <c r="D3" i="11"/>
  <c r="R145" i="10"/>
  <c r="P145" i="10"/>
  <c r="K145" i="10"/>
  <c r="G145" i="10"/>
  <c r="D145" i="10"/>
  <c r="R85" i="10"/>
  <c r="P85" i="10"/>
  <c r="K85" i="10"/>
  <c r="G85" i="10"/>
  <c r="D85" i="10"/>
  <c r="R79" i="10"/>
  <c r="P79" i="10"/>
  <c r="K79" i="10"/>
  <c r="G79" i="10"/>
  <c r="D79" i="10"/>
  <c r="R42" i="10"/>
  <c r="P42" i="10"/>
  <c r="K42" i="10"/>
  <c r="G42" i="10"/>
  <c r="D42" i="10"/>
  <c r="R15" i="10"/>
  <c r="P15" i="10"/>
  <c r="K15" i="10"/>
  <c r="G15" i="10"/>
  <c r="D15" i="10"/>
  <c r="R11" i="10"/>
  <c r="P11" i="10"/>
  <c r="K11" i="10"/>
  <c r="G11" i="10"/>
  <c r="D11" i="10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H3" i="9"/>
  <c r="G3" i="9"/>
  <c r="F3" i="9"/>
  <c r="E3" i="9"/>
  <c r="D3" i="9"/>
  <c r="R139" i="8"/>
  <c r="P139" i="8"/>
  <c r="K139" i="8"/>
  <c r="G139" i="8"/>
  <c r="D139" i="8"/>
  <c r="R81" i="8"/>
  <c r="P81" i="8"/>
  <c r="K81" i="8"/>
  <c r="G81" i="8"/>
  <c r="D81" i="8"/>
  <c r="R75" i="8"/>
  <c r="P75" i="8"/>
  <c r="K75" i="8"/>
  <c r="G75" i="8"/>
  <c r="D75" i="8"/>
  <c r="R41" i="8"/>
  <c r="P41" i="8"/>
  <c r="K41" i="8"/>
  <c r="G41" i="8"/>
  <c r="D41" i="8"/>
  <c r="R15" i="8"/>
  <c r="P15" i="8"/>
  <c r="K15" i="8"/>
  <c r="G15" i="8"/>
  <c r="D15" i="8"/>
  <c r="R11" i="8"/>
  <c r="P11" i="8"/>
  <c r="K11" i="8"/>
  <c r="G11" i="8"/>
  <c r="D11" i="8"/>
  <c r="H8" i="6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H4" i="6"/>
  <c r="G4" i="6"/>
  <c r="F4" i="6"/>
  <c r="E4" i="6"/>
  <c r="D4" i="6"/>
  <c r="H3" i="6"/>
  <c r="G3" i="6"/>
  <c r="F3" i="6"/>
  <c r="E3" i="6"/>
  <c r="D3" i="6"/>
  <c r="R135" i="5"/>
  <c r="P135" i="5"/>
  <c r="K135" i="5"/>
  <c r="G135" i="5"/>
  <c r="D135" i="5"/>
  <c r="R79" i="5"/>
  <c r="P79" i="5"/>
  <c r="K79" i="5"/>
  <c r="G79" i="5"/>
  <c r="D79" i="5"/>
  <c r="R73" i="5"/>
  <c r="P73" i="5"/>
  <c r="K73" i="5"/>
  <c r="G73" i="5"/>
  <c r="D73" i="5"/>
  <c r="R40" i="5"/>
  <c r="P40" i="5"/>
  <c r="K40" i="5"/>
  <c r="G40" i="5"/>
  <c r="D40" i="5"/>
  <c r="R14" i="5"/>
  <c r="P14" i="5"/>
  <c r="K14" i="5"/>
  <c r="G14" i="5"/>
  <c r="D14" i="5"/>
  <c r="R10" i="5"/>
  <c r="P10" i="5"/>
  <c r="K10" i="5"/>
  <c r="G10" i="5"/>
  <c r="D10" i="5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R115" i="3"/>
  <c r="P115" i="3"/>
  <c r="K115" i="3"/>
  <c r="G115" i="3"/>
  <c r="D115" i="3"/>
  <c r="R62" i="3"/>
  <c r="P62" i="3"/>
  <c r="K62" i="3"/>
  <c r="G62" i="3"/>
  <c r="D62" i="3"/>
  <c r="R56" i="3"/>
  <c r="P56" i="3"/>
  <c r="K56" i="3"/>
  <c r="G56" i="3"/>
  <c r="D56" i="3"/>
  <c r="R36" i="3"/>
  <c r="P36" i="3"/>
  <c r="K36" i="3"/>
  <c r="G36" i="3"/>
  <c r="D36" i="3"/>
  <c r="R12" i="3"/>
  <c r="P12" i="3"/>
  <c r="K12" i="3"/>
  <c r="G12" i="3"/>
  <c r="D12" i="3"/>
  <c r="R9" i="3"/>
  <c r="P9" i="3"/>
  <c r="K9" i="3"/>
  <c r="G9" i="3"/>
  <c r="D9" i="3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R134" i="1"/>
  <c r="P134" i="1"/>
  <c r="K134" i="1"/>
  <c r="G134" i="1"/>
  <c r="D134" i="1"/>
  <c r="R130" i="1"/>
  <c r="P130" i="1"/>
  <c r="K130" i="1"/>
  <c r="G130" i="1"/>
  <c r="D130" i="1"/>
  <c r="R126" i="1"/>
  <c r="P126" i="1"/>
  <c r="K126" i="1"/>
  <c r="G126" i="1"/>
  <c r="D126" i="1"/>
  <c r="R100" i="1"/>
  <c r="P100" i="1"/>
  <c r="K100" i="1"/>
  <c r="G100" i="1"/>
  <c r="D100" i="1"/>
  <c r="R70" i="1"/>
  <c r="P70" i="1"/>
  <c r="K70" i="1"/>
  <c r="G70" i="1"/>
  <c r="D70" i="1"/>
  <c r="R64" i="1"/>
  <c r="P64" i="1"/>
  <c r="K64" i="1"/>
  <c r="G64" i="1"/>
  <c r="D64" i="1"/>
  <c r="H4" i="70"/>
  <c r="X21" i="70"/>
  <c r="AA33" i="70"/>
  <c r="E36" i="70"/>
  <c r="G7" i="70"/>
  <c r="P21" i="30"/>
  <c r="I33" i="70"/>
  <c r="G36" i="70"/>
  <c r="H32" i="70"/>
  <c r="Y20" i="30"/>
  <c r="Q36" i="70"/>
  <c r="O21" i="70"/>
  <c r="J21" i="70"/>
  <c r="Z22" i="70"/>
  <c r="I22" i="70"/>
  <c r="Q22" i="30"/>
  <c r="U33" i="70"/>
  <c r="F5" i="70"/>
  <c r="F34" i="70"/>
  <c r="Q22" i="70"/>
  <c r="K8" i="70"/>
  <c r="O22" i="30"/>
  <c r="AA34" i="70"/>
  <c r="H36" i="70"/>
  <c r="W32" i="70"/>
  <c r="F21" i="70"/>
  <c r="K32" i="70"/>
  <c r="P22" i="70"/>
  <c r="J34" i="70"/>
  <c r="Y35" i="70"/>
  <c r="F32" i="70"/>
  <c r="P34" i="70"/>
  <c r="G35" i="70"/>
  <c r="Z21" i="30"/>
  <c r="N34" i="70"/>
  <c r="J4" i="70"/>
  <c r="Q33" i="70"/>
  <c r="H35" i="70"/>
  <c r="T36" i="70"/>
  <c r="S22" i="70"/>
  <c r="K22" i="70"/>
  <c r="R22" i="70"/>
  <c r="O32" i="70"/>
  <c r="K5" i="70"/>
  <c r="Y24" i="30"/>
  <c r="T22" i="70"/>
  <c r="I36" i="70"/>
  <c r="AC32" i="70"/>
  <c r="H21" i="70"/>
  <c r="U34" i="70"/>
  <c r="I20" i="30"/>
  <c r="X22" i="70"/>
  <c r="G5" i="70"/>
  <c r="X32" i="70"/>
  <c r="N22" i="70"/>
  <c r="R23" i="30"/>
  <c r="W21" i="70"/>
  <c r="N32" i="70"/>
  <c r="Z32" i="70"/>
  <c r="I3" i="30"/>
  <c r="K20" i="30"/>
  <c r="L22" i="70"/>
  <c r="F33" i="70"/>
  <c r="R33" i="70"/>
  <c r="AC21" i="70"/>
  <c r="K8" i="30"/>
  <c r="H8" i="70"/>
  <c r="Y21" i="70"/>
  <c r="I34" i="70"/>
  <c r="M32" i="70"/>
  <c r="K36" i="70"/>
  <c r="L32" i="70"/>
  <c r="R21" i="70"/>
  <c r="G6" i="30"/>
  <c r="G3" i="70"/>
  <c r="N33" i="70"/>
  <c r="G4" i="70"/>
  <c r="L34" i="70"/>
  <c r="R21" i="30"/>
  <c r="K4" i="70"/>
  <c r="AA32" i="70"/>
  <c r="S21" i="70"/>
  <c r="J8" i="70"/>
  <c r="H34" i="70"/>
  <c r="K21" i="70"/>
  <c r="R34" i="70"/>
  <c r="P21" i="70"/>
  <c r="G32" i="70"/>
  <c r="Z34" i="70"/>
  <c r="O36" i="70"/>
  <c r="K35" i="70"/>
  <c r="Y34" i="70"/>
  <c r="U32" i="70"/>
  <c r="R26" i="30"/>
  <c r="H7" i="70"/>
  <c r="H33" i="70"/>
  <c r="I32" i="70"/>
  <c r="AC22" i="70"/>
  <c r="P32" i="70"/>
  <c r="J36" i="70"/>
  <c r="O34" i="70"/>
  <c r="U21" i="70"/>
  <c r="E22" i="70"/>
  <c r="G34" i="70"/>
  <c r="U36" i="70"/>
  <c r="V36" i="70"/>
  <c r="M36" i="70"/>
  <c r="Y32" i="70"/>
  <c r="O33" i="70"/>
  <c r="H3" i="70"/>
  <c r="X21" i="30"/>
  <c r="G6" i="70"/>
  <c r="K33" i="70"/>
  <c r="J35" i="70"/>
  <c r="I8" i="70"/>
  <c r="F3" i="70"/>
  <c r="Z33" i="70"/>
  <c r="S32" i="70"/>
  <c r="AC37" i="35"/>
  <c r="E35" i="70"/>
  <c r="U35" i="70"/>
  <c r="K4" i="30"/>
  <c r="F8" i="70"/>
  <c r="S20" i="30"/>
  <c r="I3" i="70"/>
  <c r="T35" i="70"/>
  <c r="X33" i="70"/>
  <c r="AB22" i="70"/>
  <c r="R35" i="70"/>
  <c r="L21" i="70"/>
  <c r="L33" i="30"/>
  <c r="G22" i="70"/>
  <c r="T21" i="70"/>
  <c r="Q20" i="30"/>
  <c r="N29" i="30"/>
  <c r="W22" i="30"/>
  <c r="L35" i="70"/>
  <c r="G33" i="70"/>
  <c r="T33" i="70"/>
  <c r="AB33" i="70"/>
  <c r="X34" i="70"/>
  <c r="K3" i="70"/>
  <c r="Q34" i="70"/>
  <c r="E33" i="70"/>
  <c r="K6" i="70"/>
  <c r="W35" i="70"/>
  <c r="AA25" i="30"/>
  <c r="L36" i="70"/>
  <c r="AB35" i="70"/>
  <c r="M34" i="70"/>
  <c r="F22" i="70"/>
  <c r="I6" i="30"/>
  <c r="AB36" i="70"/>
  <c r="X36" i="70"/>
  <c r="I35" i="70"/>
  <c r="N24" i="30"/>
  <c r="T32" i="70"/>
  <c r="Z35" i="70"/>
  <c r="G5" i="30"/>
  <c r="R32" i="70"/>
  <c r="AA35" i="70"/>
  <c r="U23" i="30"/>
  <c r="F24" i="30"/>
  <c r="V32" i="70"/>
  <c r="J7" i="70"/>
  <c r="J30" i="30"/>
  <c r="K7" i="70"/>
  <c r="S36" i="70"/>
  <c r="H21" i="30"/>
  <c r="N35" i="70"/>
  <c r="Z21" i="70"/>
  <c r="I6" i="70"/>
  <c r="AC23" i="30"/>
  <c r="W36" i="70"/>
  <c r="I4" i="70"/>
  <c r="P35" i="70"/>
  <c r="I5" i="70"/>
  <c r="O22" i="70"/>
  <c r="AB32" i="70"/>
  <c r="J33" i="70"/>
  <c r="Q32" i="70"/>
  <c r="W26" i="30"/>
  <c r="W33" i="70"/>
  <c r="F7" i="70"/>
  <c r="J32" i="70"/>
  <c r="J6" i="70"/>
  <c r="X21" i="35"/>
  <c r="J5" i="32"/>
  <c r="M33" i="70"/>
  <c r="E34" i="70"/>
  <c r="P33" i="70"/>
  <c r="U30" i="32"/>
  <c r="AA30" i="32"/>
  <c r="J24" i="32"/>
  <c r="X37" i="32"/>
  <c r="K4" i="26"/>
  <c r="W34" i="70"/>
  <c r="H5" i="70"/>
  <c r="G22" i="30"/>
  <c r="E44" i="32"/>
  <c r="H39" i="32"/>
  <c r="I29" i="26"/>
  <c r="S33" i="32"/>
  <c r="AA21" i="32"/>
  <c r="R24" i="26"/>
  <c r="T34" i="70"/>
  <c r="P39" i="32"/>
  <c r="N18" i="26"/>
  <c r="V22" i="70"/>
  <c r="F39" i="32"/>
  <c r="U25" i="30"/>
  <c r="R45" i="32"/>
  <c r="N36" i="70"/>
  <c r="S38" i="32"/>
  <c r="V34" i="70"/>
  <c r="Q17" i="26"/>
  <c r="F36" i="70"/>
  <c r="O29" i="32"/>
  <c r="H4" i="32"/>
  <c r="W33" i="26"/>
  <c r="U21" i="32"/>
  <c r="T45" i="32"/>
  <c r="M35" i="70"/>
  <c r="F5" i="32"/>
  <c r="K21" i="32"/>
  <c r="H8" i="32"/>
  <c r="V35" i="70"/>
  <c r="N22" i="32"/>
  <c r="S28" i="32"/>
  <c r="X20" i="32"/>
  <c r="P43" i="32"/>
  <c r="W34" i="32"/>
  <c r="I3" i="26"/>
  <c r="X25" i="35"/>
  <c r="AA25" i="26"/>
  <c r="E29" i="32"/>
  <c r="V32" i="26"/>
  <c r="AA20" i="30"/>
  <c r="T24" i="26"/>
  <c r="J45" i="32"/>
  <c r="E28" i="32"/>
  <c r="V20" i="32"/>
  <c r="P30" i="26"/>
  <c r="J7" i="32"/>
  <c r="W38" i="32"/>
  <c r="H6" i="70"/>
  <c r="U22" i="70"/>
  <c r="I28" i="32"/>
  <c r="G25" i="32"/>
  <c r="H22" i="32"/>
  <c r="G21" i="70"/>
  <c r="Z36" i="70"/>
  <c r="S35" i="70"/>
  <c r="K8" i="26"/>
  <c r="J3" i="70"/>
  <c r="I40" i="32"/>
  <c r="J21" i="30"/>
  <c r="AA21" i="70"/>
  <c r="F6" i="70"/>
  <c r="AA36" i="70"/>
  <c r="I23" i="32"/>
  <c r="G33" i="30"/>
  <c r="G33" i="32"/>
  <c r="M33" i="32"/>
  <c r="I7" i="70"/>
  <c r="R21" i="45"/>
  <c r="K3" i="30"/>
  <c r="AB24" i="26"/>
  <c r="Z21" i="54"/>
  <c r="I21" i="70"/>
  <c r="W22" i="70"/>
  <c r="O35" i="70"/>
  <c r="Y33" i="70"/>
  <c r="K7" i="30"/>
  <c r="G23" i="30"/>
  <c r="F4" i="70"/>
  <c r="Y22" i="30"/>
  <c r="F35" i="70"/>
  <c r="H22" i="70"/>
  <c r="P30" i="30"/>
  <c r="AB34" i="70"/>
  <c r="I7" i="30"/>
  <c r="N21" i="70"/>
  <c r="L33" i="70"/>
  <c r="X35" i="70"/>
  <c r="G8" i="70"/>
  <c r="I22" i="30"/>
  <c r="V21" i="70"/>
  <c r="Q24" i="30"/>
  <c r="J22" i="70"/>
  <c r="M21" i="70"/>
  <c r="Y22" i="70"/>
  <c r="AA22" i="70"/>
  <c r="S29" i="30"/>
  <c r="Q21" i="70"/>
  <c r="L17" i="24"/>
  <c r="M22" i="70"/>
  <c r="J23" i="30"/>
  <c r="AB21" i="70"/>
  <c r="J5" i="70"/>
  <c r="K25" i="32"/>
  <c r="O34" i="64"/>
  <c r="N40" i="41"/>
  <c r="J22" i="32"/>
  <c r="T37" i="32"/>
  <c r="U21" i="26"/>
  <c r="S33" i="70"/>
  <c r="H24" i="32"/>
  <c r="O44" i="32"/>
  <c r="P36" i="70"/>
  <c r="K34" i="70"/>
  <c r="AC21" i="26"/>
  <c r="X39" i="32"/>
  <c r="K30" i="32"/>
  <c r="G17" i="26"/>
  <c r="Z28" i="26"/>
  <c r="E25" i="30"/>
  <c r="Q35" i="70"/>
  <c r="Q34" i="32"/>
  <c r="R36" i="70"/>
  <c r="F43" i="32"/>
  <c r="S34" i="70"/>
  <c r="E21" i="70"/>
  <c r="AA33" i="32"/>
  <c r="V33" i="70"/>
  <c r="U33" i="26"/>
  <c r="Q25" i="32"/>
  <c r="AA40" i="32"/>
  <c r="AC21" i="32"/>
  <c r="T39" i="32"/>
  <c r="X43" i="32"/>
  <c r="O30" i="32"/>
  <c r="Q28" i="32"/>
  <c r="F20" i="26"/>
  <c r="H8" i="66"/>
  <c r="Z36" i="62"/>
  <c r="W32" i="60"/>
  <c r="Y22" i="58"/>
  <c r="F25" i="37"/>
  <c r="V22" i="28"/>
  <c r="C33" i="70" l="1"/>
  <c r="C22" i="70"/>
  <c r="C36" i="70"/>
  <c r="C34" i="70"/>
  <c r="C32" i="70"/>
  <c r="C21" i="70"/>
  <c r="C25" i="37"/>
  <c r="P28" i="26"/>
  <c r="AA38" i="32"/>
  <c r="T20" i="32"/>
  <c r="V24" i="32"/>
  <c r="P18" i="26"/>
  <c r="K33" i="28"/>
  <c r="X30" i="26"/>
  <c r="Q29" i="26"/>
  <c r="S33" i="26"/>
  <c r="F32" i="26"/>
  <c r="I7" i="26"/>
  <c r="AA33" i="26"/>
  <c r="M33" i="26"/>
  <c r="AB32" i="26"/>
  <c r="V18" i="26"/>
  <c r="G31" i="26"/>
  <c r="L20" i="26"/>
  <c r="Y17" i="26"/>
  <c r="G3" i="26"/>
  <c r="Y29" i="26"/>
  <c r="S21" i="26"/>
  <c r="Y38" i="32"/>
  <c r="W44" i="32"/>
  <c r="F3" i="32"/>
  <c r="AC29" i="32"/>
  <c r="K29" i="32"/>
  <c r="G34" i="32"/>
  <c r="I44" i="32"/>
  <c r="K44" i="32"/>
  <c r="M25" i="32"/>
  <c r="R43" i="32"/>
  <c r="Z22" i="32"/>
  <c r="S30" i="32"/>
  <c r="W25" i="32"/>
  <c r="S44" i="32"/>
  <c r="E34" i="32"/>
  <c r="W28" i="32"/>
  <c r="X45" i="32"/>
  <c r="U38" i="32"/>
  <c r="W23" i="32"/>
  <c r="Z39" i="32"/>
  <c r="M40" i="32"/>
  <c r="N39" i="32"/>
  <c r="J43" i="32"/>
  <c r="Y30" i="32"/>
  <c r="V45" i="32"/>
  <c r="AC38" i="32"/>
  <c r="X24" i="32"/>
  <c r="X22" i="32"/>
  <c r="W21" i="32"/>
  <c r="O21" i="32"/>
  <c r="H37" i="32"/>
  <c r="H5" i="32"/>
  <c r="H7" i="32"/>
  <c r="G23" i="32"/>
  <c r="AA28" i="32"/>
  <c r="Y21" i="32"/>
  <c r="M23" i="32"/>
  <c r="N37" i="32"/>
  <c r="N20" i="26"/>
  <c r="AA23" i="32"/>
  <c r="AC28" i="32"/>
  <c r="Z20" i="32"/>
  <c r="V39" i="32"/>
  <c r="I30" i="32"/>
  <c r="Q40" i="32"/>
  <c r="AC25" i="32"/>
  <c r="M24" i="48"/>
  <c r="E21" i="48"/>
  <c r="I46" i="37"/>
  <c r="T29" i="35"/>
  <c r="U30" i="35"/>
  <c r="AB22" i="50"/>
  <c r="G24" i="35"/>
  <c r="K3" i="56"/>
  <c r="E32" i="48"/>
  <c r="X21" i="56"/>
  <c r="AA18" i="24"/>
  <c r="H32" i="41"/>
  <c r="AC25" i="24"/>
  <c r="N38" i="28"/>
  <c r="K8" i="35"/>
  <c r="O32" i="48"/>
  <c r="W20" i="24"/>
  <c r="K29" i="24"/>
  <c r="O20" i="24"/>
  <c r="N41" i="37"/>
  <c r="J17" i="24"/>
  <c r="I21" i="50"/>
  <c r="Z41" i="37"/>
  <c r="Q29" i="24"/>
  <c r="I18" i="24"/>
  <c r="V35" i="54"/>
  <c r="R40" i="48"/>
  <c r="AB23" i="48"/>
  <c r="Q33" i="28"/>
  <c r="I41" i="41"/>
  <c r="Q22" i="35"/>
  <c r="W22" i="48"/>
  <c r="X18" i="28"/>
  <c r="Z20" i="35"/>
  <c r="E26" i="37"/>
  <c r="Y32" i="41"/>
  <c r="T41" i="41"/>
  <c r="S21" i="37"/>
  <c r="V38" i="28"/>
  <c r="V23" i="41"/>
  <c r="G34" i="50"/>
  <c r="S35" i="28"/>
  <c r="F6" i="50"/>
  <c r="F20" i="48"/>
  <c r="M33" i="60"/>
  <c r="Y37" i="56"/>
  <c r="K5" i="56"/>
  <c r="G40" i="37"/>
  <c r="AC32" i="62"/>
  <c r="U42" i="39"/>
  <c r="O21" i="62"/>
  <c r="Y39" i="28"/>
  <c r="J4" i="56"/>
  <c r="K3" i="41"/>
  <c r="AC23" i="56"/>
  <c r="N44" i="39"/>
  <c r="N22" i="56"/>
  <c r="R22" i="60"/>
  <c r="I28" i="48"/>
  <c r="X42" i="37"/>
  <c r="L21" i="56"/>
  <c r="W42" i="54"/>
  <c r="S21" i="58"/>
  <c r="E22" i="66"/>
  <c r="N33" i="56"/>
  <c r="P31" i="48"/>
  <c r="S39" i="37"/>
  <c r="Y29" i="35"/>
  <c r="X24" i="50"/>
  <c r="H42" i="45"/>
  <c r="I4" i="24"/>
  <c r="I31" i="48"/>
  <c r="S24" i="48"/>
  <c r="X32" i="41"/>
  <c r="G38" i="41"/>
  <c r="V33" i="58"/>
  <c r="P24" i="50"/>
  <c r="T21" i="58"/>
  <c r="F6" i="56"/>
  <c r="I3" i="24"/>
  <c r="U22" i="58"/>
  <c r="L48" i="37"/>
  <c r="Z35" i="37"/>
  <c r="S29" i="24"/>
  <c r="S32" i="60"/>
  <c r="N34" i="35"/>
  <c r="J45" i="35"/>
  <c r="K4" i="62"/>
  <c r="N35" i="56"/>
  <c r="V32" i="48"/>
  <c r="W21" i="60"/>
  <c r="P18" i="28"/>
  <c r="U35" i="28"/>
  <c r="V23" i="54"/>
  <c r="V49" i="37"/>
  <c r="O34" i="58"/>
  <c r="S40" i="41"/>
  <c r="G5" i="35"/>
  <c r="J20" i="48"/>
  <c r="N45" i="37"/>
  <c r="Y28" i="39"/>
  <c r="R45" i="35"/>
  <c r="AC24" i="37"/>
  <c r="M23" i="56"/>
  <c r="N31" i="41"/>
  <c r="J5" i="28"/>
  <c r="K39" i="48"/>
  <c r="AA22" i="56"/>
  <c r="G7" i="24"/>
  <c r="F24" i="28"/>
  <c r="P20" i="37"/>
  <c r="G33" i="54"/>
  <c r="X34" i="28"/>
  <c r="R31" i="37"/>
  <c r="I37" i="39"/>
  <c r="F39" i="48"/>
  <c r="I29" i="24"/>
  <c r="Q39" i="28"/>
  <c r="X33" i="35"/>
  <c r="G3" i="68"/>
  <c r="I6" i="35"/>
  <c r="F7" i="66"/>
  <c r="H38" i="39"/>
  <c r="J40" i="28"/>
  <c r="W40" i="41"/>
  <c r="Q34" i="60"/>
  <c r="V31" i="41"/>
  <c r="W32" i="62"/>
  <c r="M24" i="37"/>
  <c r="P32" i="28"/>
  <c r="Y29" i="24"/>
  <c r="Z18" i="28"/>
  <c r="L28" i="24"/>
  <c r="J42" i="41"/>
  <c r="M46" i="37"/>
  <c r="V40" i="37"/>
  <c r="H24" i="28"/>
  <c r="H48" i="37"/>
  <c r="L34" i="50"/>
  <c r="U48" i="37"/>
  <c r="T41" i="54"/>
  <c r="AB36" i="68"/>
  <c r="S33" i="62"/>
  <c r="AA36" i="62"/>
  <c r="AA33" i="60"/>
  <c r="AB26" i="24"/>
  <c r="X21" i="24"/>
  <c r="M23" i="28"/>
  <c r="Y31" i="48"/>
  <c r="X32" i="60"/>
  <c r="Q22" i="37"/>
  <c r="J28" i="24"/>
  <c r="P28" i="45"/>
  <c r="M25" i="35"/>
  <c r="W21" i="48"/>
  <c r="AC22" i="54"/>
  <c r="V23" i="37"/>
  <c r="L24" i="28"/>
  <c r="AB44" i="54"/>
  <c r="T34" i="28"/>
  <c r="AB33" i="66"/>
  <c r="J4" i="28"/>
  <c r="F6" i="37"/>
  <c r="J35" i="50"/>
  <c r="W31" i="41"/>
  <c r="U21" i="56"/>
  <c r="M21" i="56"/>
  <c r="T28" i="41"/>
  <c r="G7" i="56"/>
  <c r="O25" i="48"/>
  <c r="L20" i="41"/>
  <c r="O41" i="50"/>
  <c r="AA25" i="39"/>
  <c r="J8" i="41"/>
  <c r="F32" i="45"/>
  <c r="J19" i="24"/>
  <c r="AC41" i="37"/>
  <c r="M35" i="28"/>
  <c r="J3" i="58"/>
  <c r="F34" i="35"/>
  <c r="Y26" i="35"/>
  <c r="G25" i="54"/>
  <c r="Z21" i="41"/>
  <c r="K6" i="48"/>
  <c r="AB21" i="56"/>
  <c r="F3" i="50"/>
  <c r="J22" i="56"/>
  <c r="G6" i="64"/>
  <c r="G7" i="26"/>
  <c r="Q44" i="32"/>
  <c r="S29" i="32"/>
  <c r="AA44" i="32"/>
  <c r="V22" i="32"/>
  <c r="N32" i="26"/>
  <c r="H30" i="26"/>
  <c r="I25" i="26"/>
  <c r="AC33" i="26"/>
  <c r="W19" i="26"/>
  <c r="Z24" i="26"/>
  <c r="R28" i="26"/>
  <c r="K3" i="26"/>
  <c r="V30" i="26"/>
  <c r="Y25" i="26"/>
  <c r="U19" i="26"/>
  <c r="S25" i="26"/>
  <c r="AB20" i="26"/>
  <c r="L24" i="26"/>
  <c r="Q25" i="26"/>
  <c r="AC19" i="26"/>
  <c r="W33" i="32"/>
  <c r="AA29" i="32"/>
  <c r="M30" i="32"/>
  <c r="W40" i="32"/>
  <c r="K38" i="32"/>
  <c r="E23" i="32"/>
  <c r="U28" i="32"/>
  <c r="AC33" i="32"/>
  <c r="V43" i="32"/>
  <c r="L37" i="32"/>
  <c r="I33" i="32"/>
  <c r="M44" i="32"/>
  <c r="S40" i="32"/>
  <c r="M34" i="32"/>
  <c r="L39" i="32"/>
  <c r="J37" i="32"/>
  <c r="U34" i="32"/>
  <c r="E33" i="32"/>
  <c r="S23" i="32"/>
  <c r="S25" i="32"/>
  <c r="U25" i="32"/>
  <c r="Z45" i="32"/>
  <c r="O40" i="32"/>
  <c r="P37" i="32"/>
  <c r="V37" i="32"/>
  <c r="AC40" i="32"/>
  <c r="Y28" i="32"/>
  <c r="Q21" i="32"/>
  <c r="AB43" i="32"/>
  <c r="O25" i="32"/>
  <c r="AA45" i="32"/>
  <c r="J8" i="32"/>
  <c r="Y33" i="32"/>
  <c r="AB20" i="32"/>
  <c r="I21" i="32"/>
  <c r="G40" i="32"/>
  <c r="U44" i="32"/>
  <c r="F7" i="32"/>
  <c r="F30" i="26"/>
  <c r="Y40" i="32"/>
  <c r="L43" i="32"/>
  <c r="Q30" i="32"/>
  <c r="H45" i="32"/>
  <c r="H43" i="32"/>
  <c r="W30" i="32"/>
  <c r="AC31" i="26"/>
  <c r="R19" i="24"/>
  <c r="S23" i="48"/>
  <c r="U26" i="37"/>
  <c r="G6" i="62"/>
  <c r="F38" i="41"/>
  <c r="F4" i="56"/>
  <c r="F6" i="66"/>
  <c r="Y33" i="50"/>
  <c r="AC26" i="54"/>
  <c r="Q44" i="50"/>
  <c r="R20" i="35"/>
  <c r="I45" i="54"/>
  <c r="AA44" i="54"/>
  <c r="R25" i="41"/>
  <c r="Z23" i="37"/>
  <c r="AA29" i="24"/>
  <c r="K35" i="58"/>
  <c r="K21" i="58"/>
  <c r="U26" i="54"/>
  <c r="F22" i="48"/>
  <c r="H8" i="62"/>
  <c r="F6" i="62"/>
  <c r="N24" i="48"/>
  <c r="G3" i="24"/>
  <c r="S25" i="48"/>
  <c r="K4" i="35"/>
  <c r="N21" i="35"/>
  <c r="AA40" i="28"/>
  <c r="F22" i="28"/>
  <c r="V21" i="24"/>
  <c r="K37" i="56"/>
  <c r="X38" i="48"/>
  <c r="AB32" i="58"/>
  <c r="AB32" i="41"/>
  <c r="U41" i="37"/>
  <c r="L20" i="28"/>
  <c r="G21" i="64"/>
  <c r="G21" i="66"/>
  <c r="N28" i="48"/>
  <c r="AA19" i="28"/>
  <c r="Z20" i="48"/>
  <c r="J22" i="60"/>
  <c r="W23" i="35"/>
  <c r="T24" i="41"/>
  <c r="L21" i="35"/>
  <c r="H24" i="41"/>
  <c r="I26" i="35"/>
  <c r="W19" i="28"/>
  <c r="G25" i="24"/>
  <c r="F5" i="48"/>
  <c r="K33" i="35"/>
  <c r="I8" i="35"/>
  <c r="Q20" i="24"/>
  <c r="AB23" i="35"/>
  <c r="Z17" i="24"/>
  <c r="P36" i="62"/>
  <c r="T32" i="66"/>
  <c r="R40" i="37"/>
  <c r="Y36" i="37"/>
  <c r="AB30" i="24"/>
  <c r="AB45" i="50"/>
  <c r="AC24" i="35"/>
  <c r="AB17" i="24"/>
  <c r="Z25" i="54"/>
  <c r="X34" i="56"/>
  <c r="E42" i="50"/>
  <c r="H4" i="62"/>
  <c r="G31" i="37"/>
  <c r="V35" i="64"/>
  <c r="Y19" i="28"/>
  <c r="G4" i="48"/>
  <c r="F21" i="62"/>
  <c r="E22" i="60"/>
  <c r="H25" i="35"/>
  <c r="Z42" i="54"/>
  <c r="R34" i="60"/>
  <c r="M27" i="24"/>
  <c r="N18" i="28"/>
  <c r="Z40" i="28"/>
  <c r="F32" i="62"/>
  <c r="I37" i="56"/>
  <c r="N22" i="28"/>
  <c r="L32" i="28"/>
  <c r="K3" i="37"/>
  <c r="Y35" i="28"/>
  <c r="O31" i="48"/>
  <c r="Y24" i="41"/>
  <c r="R22" i="56"/>
  <c r="Z49" i="37"/>
  <c r="AB46" i="37"/>
  <c r="X28" i="41"/>
  <c r="V30" i="28"/>
  <c r="E21" i="66"/>
  <c r="O23" i="28"/>
  <c r="M20" i="45"/>
  <c r="J25" i="41"/>
  <c r="X39" i="41"/>
  <c r="F44" i="39"/>
  <c r="AC35" i="28"/>
  <c r="S35" i="54"/>
  <c r="E20" i="48"/>
  <c r="E20" i="41"/>
  <c r="J35" i="56"/>
  <c r="U35" i="50"/>
  <c r="G23" i="48"/>
  <c r="T26" i="50"/>
  <c r="I32" i="41"/>
  <c r="K27" i="24"/>
  <c r="U39" i="28"/>
  <c r="W31" i="39"/>
  <c r="P38" i="48"/>
  <c r="M32" i="39"/>
  <c r="G20" i="24"/>
  <c r="O35" i="28"/>
  <c r="L26" i="24"/>
  <c r="T26" i="24"/>
  <c r="H40" i="48"/>
  <c r="F44" i="50"/>
  <c r="AB40" i="28"/>
  <c r="P24" i="28"/>
  <c r="R33" i="58"/>
  <c r="Q22" i="41"/>
  <c r="E19" i="28"/>
  <c r="V34" i="60"/>
  <c r="U24" i="41"/>
  <c r="L41" i="48"/>
  <c r="Q32" i="41"/>
  <c r="Y46" i="39"/>
  <c r="P24" i="37"/>
  <c r="F3" i="60"/>
  <c r="AC32" i="41"/>
  <c r="L46" i="37"/>
  <c r="O39" i="37"/>
  <c r="Q39" i="41"/>
  <c r="G38" i="48"/>
  <c r="F23" i="41"/>
  <c r="F45" i="54"/>
  <c r="R22" i="48"/>
  <c r="G29" i="37"/>
  <c r="S27" i="54"/>
  <c r="AB42" i="48"/>
  <c r="I28" i="39"/>
  <c r="E31" i="48"/>
  <c r="V27" i="54"/>
  <c r="Z22" i="56"/>
  <c r="R24" i="48"/>
  <c r="S38" i="41"/>
  <c r="J21" i="41"/>
  <c r="W39" i="28"/>
  <c r="F33" i="58"/>
  <c r="AC22" i="58"/>
  <c r="J25" i="54"/>
  <c r="I29" i="35"/>
  <c r="AA45" i="37"/>
  <c r="O39" i="39"/>
  <c r="I6" i="60"/>
  <c r="F32" i="28"/>
  <c r="J22" i="58"/>
  <c r="Q31" i="28"/>
  <c r="G32" i="60"/>
  <c r="F35" i="54"/>
  <c r="V25" i="50"/>
  <c r="S27" i="24"/>
  <c r="X45" i="50"/>
  <c r="V22" i="58"/>
  <c r="Z42" i="41"/>
  <c r="E28" i="41"/>
  <c r="U43" i="54"/>
  <c r="R32" i="28"/>
  <c r="M25" i="48"/>
  <c r="W33" i="60"/>
  <c r="P22" i="54"/>
  <c r="M24" i="35"/>
  <c r="Y33" i="58"/>
  <c r="M42" i="39"/>
  <c r="Y34" i="56"/>
  <c r="H20" i="35"/>
  <c r="H22" i="41"/>
  <c r="H5" i="56"/>
  <c r="S23" i="41"/>
  <c r="V44" i="39"/>
  <c r="H24" i="50"/>
  <c r="E36" i="56"/>
  <c r="E27" i="28"/>
  <c r="R21" i="54"/>
  <c r="W34" i="50"/>
  <c r="R23" i="56"/>
  <c r="O27" i="28"/>
  <c r="K33" i="32"/>
  <c r="E31" i="26"/>
  <c r="J24" i="26"/>
  <c r="O19" i="26"/>
  <c r="H18" i="26"/>
  <c r="X18" i="26"/>
  <c r="M31" i="26"/>
  <c r="AA21" i="26"/>
  <c r="E33" i="26"/>
  <c r="U31" i="26"/>
  <c r="G28" i="32"/>
  <c r="R20" i="32"/>
  <c r="G30" i="32"/>
  <c r="F20" i="32"/>
  <c r="P24" i="32"/>
  <c r="O23" i="32"/>
  <c r="T24" i="32"/>
  <c r="K40" i="32"/>
  <c r="Z37" i="32"/>
  <c r="E30" i="32"/>
  <c r="P22" i="32"/>
  <c r="G44" i="32"/>
  <c r="S21" i="32"/>
  <c r="Q29" i="32"/>
  <c r="AA25" i="32"/>
  <c r="W29" i="32"/>
  <c r="R39" i="32"/>
  <c r="O28" i="32"/>
  <c r="J4" i="32"/>
  <c r="Q24" i="41"/>
  <c r="R22" i="32"/>
  <c r="I8" i="26"/>
  <c r="U23" i="32"/>
  <c r="M27" i="50"/>
  <c r="AB32" i="66"/>
  <c r="V18" i="28"/>
  <c r="J40" i="37"/>
  <c r="S18" i="24"/>
  <c r="U37" i="35"/>
  <c r="T24" i="54"/>
  <c r="X34" i="37"/>
  <c r="Q30" i="54"/>
  <c r="U28" i="48"/>
  <c r="H35" i="60"/>
  <c r="H23" i="56"/>
  <c r="S33" i="56"/>
  <c r="U30" i="37"/>
  <c r="K31" i="41"/>
  <c r="Z33" i="58"/>
  <c r="I3" i="35"/>
  <c r="I25" i="50"/>
  <c r="M34" i="37"/>
  <c r="K4" i="50"/>
  <c r="O25" i="24"/>
  <c r="K34" i="58"/>
  <c r="Q28" i="41"/>
  <c r="O34" i="50"/>
  <c r="X24" i="41"/>
  <c r="H3" i="41"/>
  <c r="G21" i="54"/>
  <c r="AA21" i="66"/>
  <c r="Q41" i="41"/>
  <c r="H3" i="37"/>
  <c r="S23" i="28"/>
  <c r="R40" i="35"/>
  <c r="F18" i="28"/>
  <c r="X26" i="54"/>
  <c r="R49" i="37"/>
  <c r="W33" i="54"/>
  <c r="K4" i="39"/>
  <c r="I28" i="41"/>
  <c r="F20" i="35"/>
  <c r="W23" i="37"/>
  <c r="N21" i="64"/>
  <c r="AA21" i="58"/>
  <c r="L26" i="37"/>
  <c r="I42" i="37"/>
  <c r="I8" i="37"/>
  <c r="Z25" i="41"/>
  <c r="K32" i="60"/>
  <c r="AB21" i="35"/>
  <c r="U25" i="24"/>
  <c r="K5" i="58"/>
  <c r="AC20" i="39"/>
  <c r="Y30" i="54"/>
  <c r="G33" i="66"/>
  <c r="K4" i="24"/>
  <c r="AA43" i="39"/>
  <c r="H4" i="28"/>
  <c r="T36" i="58"/>
  <c r="AC27" i="24"/>
  <c r="F21" i="35"/>
  <c r="I22" i="39"/>
  <c r="S22" i="56"/>
  <c r="I24" i="54"/>
  <c r="K21" i="66"/>
  <c r="M39" i="28"/>
  <c r="X23" i="48"/>
  <c r="H18" i="28"/>
  <c r="Y45" i="54"/>
  <c r="Z23" i="41"/>
  <c r="M24" i="39"/>
  <c r="M22" i="66"/>
  <c r="N21" i="41"/>
  <c r="AC20" i="41"/>
  <c r="M25" i="24"/>
  <c r="Z19" i="24"/>
  <c r="R34" i="62"/>
  <c r="U22" i="62"/>
  <c r="G6" i="50"/>
  <c r="T20" i="28"/>
  <c r="E24" i="41"/>
  <c r="R36" i="39"/>
  <c r="Y21" i="56"/>
  <c r="E25" i="24"/>
  <c r="R24" i="28"/>
  <c r="J3" i="64"/>
  <c r="T20" i="41"/>
  <c r="H6" i="28"/>
  <c r="X48" i="37"/>
  <c r="G6" i="35"/>
  <c r="X44" i="35"/>
  <c r="U37" i="56"/>
  <c r="X41" i="50"/>
  <c r="M22" i="54"/>
  <c r="H7" i="66"/>
  <c r="Z30" i="35"/>
  <c r="AB39" i="32"/>
  <c r="H6" i="32"/>
  <c r="G29" i="26"/>
  <c r="W17" i="26"/>
  <c r="N30" i="26"/>
  <c r="H28" i="26"/>
  <c r="E21" i="26"/>
  <c r="J28" i="26"/>
  <c r="N43" i="32"/>
  <c r="U33" i="32"/>
  <c r="O34" i="32"/>
  <c r="T22" i="32"/>
  <c r="Z24" i="32"/>
  <c r="G38" i="32"/>
  <c r="AB45" i="32"/>
  <c r="F37" i="32"/>
  <c r="E25" i="32"/>
  <c r="U29" i="32"/>
  <c r="I34" i="32"/>
  <c r="G29" i="32"/>
  <c r="Y29" i="32"/>
  <c r="F6" i="32"/>
  <c r="O31" i="26"/>
  <c r="W29" i="26"/>
  <c r="K28" i="32"/>
  <c r="W33" i="56"/>
  <c r="G3" i="35"/>
  <c r="L32" i="66"/>
  <c r="AA24" i="50"/>
  <c r="AB30" i="37"/>
  <c r="F23" i="54"/>
  <c r="AA21" i="60"/>
  <c r="Y28" i="48"/>
  <c r="I7" i="24"/>
  <c r="AB32" i="60"/>
  <c r="R30" i="28"/>
  <c r="Z28" i="48"/>
  <c r="X35" i="56"/>
  <c r="X45" i="39"/>
  <c r="N26" i="35"/>
  <c r="AA25" i="37"/>
  <c r="N25" i="41"/>
  <c r="L21" i="60"/>
  <c r="S34" i="62"/>
  <c r="S22" i="66"/>
  <c r="W25" i="54"/>
  <c r="F4" i="62"/>
  <c r="M33" i="62"/>
  <c r="K7" i="60"/>
  <c r="K23" i="28"/>
  <c r="S39" i="35"/>
  <c r="L24" i="41"/>
  <c r="L43" i="54"/>
  <c r="T26" i="37"/>
  <c r="I30" i="54"/>
  <c r="AA35" i="58"/>
  <c r="I22" i="58"/>
  <c r="J31" i="37"/>
  <c r="I34" i="66"/>
  <c r="W26" i="50"/>
  <c r="H21" i="24"/>
  <c r="I22" i="37"/>
  <c r="AB34" i="50"/>
  <c r="J30" i="35"/>
  <c r="AC31" i="28"/>
  <c r="T35" i="56"/>
  <c r="F22" i="35"/>
  <c r="V21" i="35"/>
  <c r="AC23" i="28"/>
  <c r="I8" i="41"/>
  <c r="Z29" i="37"/>
  <c r="Y36" i="66"/>
  <c r="AB38" i="45"/>
  <c r="N27" i="54"/>
  <c r="Y22" i="39"/>
  <c r="I34" i="62"/>
  <c r="S31" i="28"/>
  <c r="K5" i="41"/>
  <c r="E28" i="48"/>
  <c r="E48" i="37"/>
  <c r="AA20" i="48"/>
  <c r="O33" i="64"/>
  <c r="T43" i="54"/>
  <c r="Y37" i="39"/>
  <c r="E36" i="66"/>
  <c r="H23" i="48"/>
  <c r="F5" i="28"/>
  <c r="X33" i="56"/>
  <c r="K22" i="48"/>
  <c r="V20" i="35"/>
  <c r="AB30" i="28"/>
  <c r="F47" i="37"/>
  <c r="U21" i="66"/>
  <c r="J20" i="35"/>
  <c r="T33" i="66"/>
  <c r="J30" i="24"/>
  <c r="R24" i="35"/>
  <c r="AC22" i="60"/>
  <c r="X38" i="39"/>
  <c r="H33" i="56"/>
  <c r="T32" i="28"/>
  <c r="G5" i="60"/>
  <c r="Q27" i="28"/>
  <c r="AA31" i="37"/>
  <c r="AC21" i="66"/>
  <c r="AA35" i="66"/>
  <c r="G27" i="28"/>
  <c r="V21" i="41"/>
  <c r="H19" i="24"/>
  <c r="J7" i="58"/>
  <c r="J34" i="28"/>
  <c r="I36" i="58"/>
  <c r="Y20" i="24"/>
  <c r="V35" i="37"/>
  <c r="V42" i="50"/>
  <c r="P30" i="24"/>
  <c r="W45" i="37"/>
  <c r="T44" i="54"/>
  <c r="I46" i="39"/>
  <c r="S25" i="37"/>
  <c r="S21" i="39"/>
  <c r="G21" i="28"/>
  <c r="Q45" i="54"/>
  <c r="P21" i="24"/>
  <c r="T31" i="48"/>
  <c r="W38" i="41"/>
  <c r="K31" i="28"/>
  <c r="F31" i="37"/>
  <c r="H5" i="28"/>
  <c r="S25" i="35"/>
  <c r="H41" i="50"/>
  <c r="L42" i="37"/>
  <c r="I6" i="37"/>
  <c r="K7" i="58"/>
  <c r="H4" i="64"/>
  <c r="R28" i="24"/>
  <c r="AB24" i="28"/>
  <c r="X36" i="60"/>
  <c r="T32" i="41"/>
  <c r="AB38" i="28"/>
  <c r="M41" i="41"/>
  <c r="K25" i="41"/>
  <c r="I6" i="58"/>
  <c r="E34" i="64"/>
  <c r="W35" i="28"/>
  <c r="H4" i="58"/>
  <c r="G39" i="39"/>
  <c r="N35" i="54"/>
  <c r="H23" i="45"/>
  <c r="G21" i="58"/>
  <c r="V32" i="62"/>
  <c r="AA34" i="60"/>
  <c r="K39" i="35"/>
  <c r="V38" i="41"/>
  <c r="T18" i="28"/>
  <c r="Z28" i="24"/>
  <c r="O29" i="37"/>
  <c r="AB38" i="35"/>
  <c r="L30" i="37"/>
  <c r="H6" i="60"/>
  <c r="X30" i="24"/>
  <c r="Y41" i="41"/>
  <c r="AA32" i="48"/>
  <c r="W22" i="56"/>
  <c r="E31" i="28"/>
  <c r="I41" i="37"/>
  <c r="AB41" i="41"/>
  <c r="F7" i="28"/>
  <c r="S35" i="66"/>
  <c r="N44" i="50"/>
  <c r="AC26" i="37"/>
  <c r="Y42" i="41"/>
  <c r="K38" i="41"/>
  <c r="H5" i="41"/>
  <c r="F5" i="60"/>
  <c r="G21" i="48"/>
  <c r="F27" i="54"/>
  <c r="AA35" i="54"/>
  <c r="N23" i="41"/>
  <c r="P41" i="50"/>
  <c r="K42" i="41"/>
  <c r="H7" i="56"/>
  <c r="V47" i="37"/>
  <c r="G6" i="24"/>
  <c r="J23" i="41"/>
  <c r="U42" i="37"/>
  <c r="I24" i="37"/>
  <c r="J33" i="66"/>
  <c r="I25" i="32"/>
  <c r="J3" i="32"/>
  <c r="L32" i="26"/>
  <c r="X28" i="26"/>
  <c r="G6" i="26"/>
  <c r="K33" i="26"/>
  <c r="O17" i="26"/>
  <c r="L45" i="32"/>
  <c r="K34" i="32"/>
  <c r="G21" i="32"/>
  <c r="H20" i="32"/>
  <c r="L20" i="32"/>
  <c r="AB22" i="32"/>
  <c r="Y25" i="32"/>
  <c r="AA34" i="32"/>
  <c r="M29" i="32"/>
  <c r="Q23" i="32"/>
  <c r="O33" i="32"/>
  <c r="M38" i="32"/>
  <c r="E38" i="32"/>
  <c r="F24" i="32"/>
  <c r="U40" i="32"/>
  <c r="R37" i="32"/>
  <c r="Y23" i="32"/>
  <c r="P20" i="32"/>
  <c r="R30" i="24"/>
  <c r="I25" i="48"/>
  <c r="I27" i="28"/>
  <c r="R35" i="58"/>
  <c r="R34" i="66"/>
  <c r="F20" i="28"/>
  <c r="AB32" i="28"/>
  <c r="H36" i="60"/>
  <c r="W33" i="28"/>
  <c r="O42" i="41"/>
  <c r="Q22" i="48"/>
  <c r="G45" i="50"/>
  <c r="O31" i="37"/>
  <c r="AC21" i="28"/>
  <c r="Q21" i="28"/>
  <c r="U36" i="58"/>
  <c r="T38" i="28"/>
  <c r="G24" i="48"/>
  <c r="K3" i="60"/>
  <c r="O39" i="28"/>
  <c r="M43" i="54"/>
  <c r="T22" i="50"/>
  <c r="Q20" i="48"/>
  <c r="R38" i="28"/>
  <c r="L43" i="50"/>
  <c r="F40" i="28"/>
  <c r="G42" i="54"/>
  <c r="U33" i="58"/>
  <c r="X30" i="50"/>
  <c r="M37" i="35"/>
  <c r="O29" i="35"/>
  <c r="H35" i="56"/>
  <c r="J3" i="66"/>
  <c r="AC27" i="50"/>
  <c r="G32" i="62"/>
  <c r="H30" i="28"/>
  <c r="Y21" i="50"/>
  <c r="S26" i="35"/>
  <c r="K3" i="35"/>
  <c r="H21" i="35"/>
  <c r="K4" i="54"/>
  <c r="M20" i="41"/>
  <c r="P20" i="35"/>
  <c r="X41" i="41"/>
  <c r="N26" i="24"/>
  <c r="W25" i="24"/>
  <c r="Q20" i="41"/>
  <c r="I35" i="60"/>
  <c r="X22" i="41"/>
  <c r="K7" i="56"/>
  <c r="M27" i="28"/>
  <c r="P21" i="60"/>
  <c r="K3" i="58"/>
  <c r="H25" i="48"/>
  <c r="J33" i="60"/>
  <c r="J22" i="28"/>
  <c r="E33" i="35"/>
  <c r="AA22" i="64"/>
  <c r="F8" i="56"/>
  <c r="I7" i="48"/>
  <c r="O30" i="35"/>
  <c r="G3" i="60"/>
  <c r="S35" i="37"/>
  <c r="F38" i="28"/>
  <c r="T30" i="54"/>
  <c r="L41" i="41"/>
  <c r="G35" i="58"/>
  <c r="K22" i="35"/>
  <c r="K5" i="60"/>
  <c r="J6" i="41"/>
  <c r="K36" i="62"/>
  <c r="W32" i="58"/>
  <c r="M32" i="41"/>
  <c r="G7" i="35"/>
  <c r="Y22" i="41"/>
  <c r="W22" i="62"/>
  <c r="E33" i="28"/>
  <c r="I8" i="58"/>
  <c r="P30" i="50"/>
  <c r="L23" i="35"/>
  <c r="Q43" i="35"/>
  <c r="O20" i="48"/>
  <c r="Y33" i="28"/>
  <c r="W21" i="58"/>
  <c r="M34" i="56"/>
  <c r="AA21" i="39"/>
  <c r="J27" i="50"/>
  <c r="V33" i="50"/>
  <c r="H7" i="41"/>
  <c r="J33" i="54"/>
  <c r="F31" i="41"/>
  <c r="Z45" i="37"/>
  <c r="X38" i="28"/>
  <c r="U33" i="60"/>
  <c r="Z32" i="48"/>
  <c r="Z24" i="28"/>
  <c r="M22" i="41"/>
  <c r="X32" i="28"/>
  <c r="R17" i="24"/>
  <c r="I32" i="66"/>
  <c r="K5" i="35"/>
  <c r="O40" i="41"/>
  <c r="Z35" i="56"/>
  <c r="H28" i="41"/>
  <c r="S45" i="37"/>
  <c r="U32" i="48"/>
  <c r="L36" i="37"/>
  <c r="W22" i="50"/>
  <c r="Q48" i="37"/>
  <c r="Y25" i="50"/>
  <c r="R33" i="56"/>
  <c r="X30" i="28"/>
  <c r="R40" i="28"/>
  <c r="H38" i="28"/>
  <c r="S36" i="60"/>
  <c r="J6" i="56"/>
  <c r="AB40" i="48"/>
  <c r="U31" i="48"/>
  <c r="E26" i="54"/>
  <c r="M35" i="60"/>
  <c r="AA42" i="41"/>
  <c r="O45" i="50"/>
  <c r="J40" i="41"/>
  <c r="J7" i="28"/>
  <c r="X21" i="60"/>
  <c r="Z38" i="41"/>
  <c r="F7" i="54"/>
  <c r="K7" i="41"/>
  <c r="J21" i="54"/>
  <c r="V22" i="60"/>
  <c r="F42" i="50"/>
  <c r="T40" i="28"/>
  <c r="N21" i="24"/>
  <c r="P30" i="28"/>
  <c r="X26" i="37"/>
  <c r="AC22" i="48"/>
  <c r="Z32" i="28"/>
  <c r="N34" i="56"/>
  <c r="AA40" i="37"/>
  <c r="F21" i="41"/>
  <c r="K32" i="62"/>
  <c r="O36" i="60"/>
  <c r="N34" i="66"/>
  <c r="H42" i="48"/>
  <c r="H30" i="24"/>
  <c r="J5" i="48"/>
  <c r="O42" i="54"/>
  <c r="S24" i="50"/>
  <c r="T35" i="60"/>
  <c r="F33" i="50"/>
  <c r="K33" i="39"/>
  <c r="O19" i="28"/>
  <c r="R47" i="37"/>
  <c r="R31" i="41"/>
  <c r="L38" i="35"/>
  <c r="I22" i="66"/>
  <c r="E23" i="50"/>
  <c r="Q33" i="64"/>
  <c r="G6" i="54"/>
  <c r="AB21" i="48"/>
  <c r="T34" i="37"/>
  <c r="I24" i="41"/>
  <c r="K8" i="39"/>
  <c r="H7" i="28"/>
  <c r="T20" i="26"/>
  <c r="F8" i="32"/>
  <c r="M19" i="26"/>
  <c r="K25" i="26"/>
  <c r="K5" i="26"/>
  <c r="G19" i="26"/>
  <c r="M21" i="26"/>
  <c r="E19" i="26"/>
  <c r="O38" i="32"/>
  <c r="AC23" i="32"/>
  <c r="I29" i="32"/>
  <c r="R24" i="32"/>
  <c r="S34" i="32"/>
  <c r="Y44" i="32"/>
  <c r="F22" i="32"/>
  <c r="Q38" i="32"/>
  <c r="T43" i="32"/>
  <c r="Q33" i="32"/>
  <c r="N45" i="32"/>
  <c r="P45" i="32"/>
  <c r="J20" i="32"/>
  <c r="AB24" i="32"/>
  <c r="E40" i="32"/>
  <c r="I17" i="26"/>
  <c r="AC30" i="32"/>
  <c r="O33" i="28"/>
  <c r="Y43" i="35"/>
  <c r="J30" i="28"/>
  <c r="P32" i="60"/>
  <c r="Q32" i="66"/>
  <c r="F21" i="37"/>
  <c r="N33" i="50"/>
  <c r="AB33" i="56"/>
  <c r="P22" i="62"/>
  <c r="T21" i="35"/>
  <c r="G35" i="28"/>
  <c r="V34" i="35"/>
  <c r="O23" i="39"/>
  <c r="Q18" i="24"/>
  <c r="O25" i="37"/>
  <c r="T39" i="37"/>
  <c r="U35" i="62"/>
  <c r="Z40" i="41"/>
  <c r="AB20" i="37"/>
  <c r="AA34" i="58"/>
  <c r="E27" i="24"/>
  <c r="Z35" i="62"/>
  <c r="E35" i="62"/>
  <c r="G31" i="41"/>
  <c r="J4" i="41"/>
  <c r="K44" i="54"/>
  <c r="Y28" i="41"/>
  <c r="T28" i="24"/>
  <c r="H32" i="28"/>
  <c r="Q33" i="58"/>
  <c r="H8" i="48"/>
  <c r="I20" i="24"/>
  <c r="E23" i="28"/>
  <c r="M26" i="54"/>
  <c r="AA30" i="50"/>
  <c r="K27" i="54"/>
  <c r="O36" i="56"/>
  <c r="T38" i="35"/>
  <c r="AB43" i="50"/>
  <c r="H5" i="66"/>
  <c r="AA39" i="35"/>
  <c r="O33" i="54"/>
  <c r="H26" i="54"/>
  <c r="K8" i="24"/>
  <c r="F26" i="24"/>
  <c r="K7" i="35"/>
  <c r="P21" i="48"/>
  <c r="K35" i="54"/>
  <c r="L44" i="54"/>
  <c r="W21" i="41"/>
  <c r="S33" i="28"/>
  <c r="S29" i="37"/>
  <c r="F8" i="64"/>
  <c r="R23" i="41"/>
  <c r="E22" i="37"/>
  <c r="I4" i="68"/>
  <c r="P24" i="41"/>
  <c r="AB36" i="37"/>
  <c r="M36" i="66"/>
  <c r="X24" i="28"/>
  <c r="S21" i="66"/>
  <c r="AC33" i="28"/>
  <c r="I34" i="37"/>
  <c r="I31" i="28"/>
  <c r="G4" i="45"/>
  <c r="O21" i="58"/>
  <c r="I22" i="41"/>
  <c r="J6" i="66"/>
  <c r="V34" i="28"/>
  <c r="R21" i="37"/>
  <c r="AB28" i="24"/>
  <c r="K23" i="37"/>
  <c r="P30" i="37"/>
  <c r="S49" i="37"/>
  <c r="AA39" i="48"/>
  <c r="K21" i="28"/>
  <c r="X22" i="54"/>
  <c r="L34" i="58"/>
  <c r="Z30" i="24"/>
  <c r="T37" i="56"/>
  <c r="I7" i="54"/>
  <c r="AB28" i="41"/>
  <c r="R18" i="28"/>
  <c r="T25" i="48"/>
  <c r="L20" i="37"/>
  <c r="U24" i="39"/>
  <c r="U20" i="39"/>
  <c r="L24" i="54"/>
  <c r="H34" i="58"/>
  <c r="N24" i="28"/>
  <c r="AA27" i="28"/>
  <c r="G32" i="58"/>
  <c r="N40" i="37"/>
  <c r="Y27" i="28"/>
  <c r="S28" i="48"/>
  <c r="K21" i="62"/>
  <c r="R27" i="50"/>
  <c r="G21" i="41"/>
  <c r="P28" i="41"/>
  <c r="O22" i="66"/>
  <c r="R33" i="54"/>
  <c r="J8" i="37"/>
  <c r="AB30" i="54"/>
  <c r="AC20" i="37"/>
  <c r="AC35" i="50"/>
  <c r="K19" i="28"/>
  <c r="F42" i="41"/>
  <c r="Y24" i="45"/>
  <c r="F3" i="66"/>
  <c r="Y34" i="32"/>
  <c r="I4" i="26"/>
  <c r="AC34" i="32"/>
  <c r="M21" i="32"/>
  <c r="E21" i="32"/>
  <c r="F45" i="32"/>
  <c r="I38" i="32"/>
  <c r="E37" i="35"/>
  <c r="M20" i="37"/>
  <c r="E27" i="50"/>
  <c r="V45" i="54"/>
  <c r="P44" i="35"/>
  <c r="Y23" i="28"/>
  <c r="F25" i="50"/>
  <c r="J5" i="54"/>
  <c r="K39" i="28"/>
  <c r="P21" i="35"/>
  <c r="Z45" i="35"/>
  <c r="J3" i="28"/>
  <c r="H22" i="28"/>
  <c r="AA22" i="35"/>
  <c r="W24" i="48"/>
  <c r="R38" i="41"/>
  <c r="Y35" i="60"/>
  <c r="Y21" i="64"/>
  <c r="J40" i="35"/>
  <c r="E21" i="56"/>
  <c r="S21" i="28"/>
  <c r="L33" i="66"/>
  <c r="S43" i="39"/>
  <c r="K24" i="50"/>
  <c r="H6" i="58"/>
  <c r="I3" i="39"/>
  <c r="J36" i="64"/>
  <c r="W21" i="54"/>
  <c r="AB41" i="54"/>
  <c r="O22" i="56"/>
  <c r="J18" i="28"/>
  <c r="U20" i="48"/>
  <c r="K8" i="54"/>
  <c r="AA23" i="28"/>
  <c r="K18" i="24"/>
  <c r="Z36" i="60"/>
  <c r="P20" i="41"/>
  <c r="U28" i="41"/>
  <c r="X25" i="48"/>
  <c r="H32" i="60"/>
  <c r="H34" i="28"/>
  <c r="R21" i="64"/>
  <c r="E30" i="35"/>
  <c r="AA25" i="41"/>
  <c r="V22" i="48"/>
  <c r="Y39" i="41"/>
  <c r="I4" i="35"/>
  <c r="P19" i="24"/>
  <c r="N34" i="28"/>
  <c r="N29" i="37"/>
  <c r="V32" i="28"/>
  <c r="K32" i="48"/>
  <c r="Q21" i="56"/>
  <c r="I39" i="28"/>
  <c r="X20" i="35"/>
  <c r="L24" i="32"/>
  <c r="F18" i="26"/>
  <c r="Z43" i="32"/>
  <c r="K23" i="32"/>
  <c r="M28" i="32"/>
  <c r="N20" i="32"/>
  <c r="N35" i="58"/>
  <c r="W47" i="37"/>
  <c r="U27" i="24"/>
  <c r="J5" i="62"/>
  <c r="W34" i="62"/>
  <c r="L34" i="28"/>
  <c r="H22" i="54"/>
  <c r="P21" i="56"/>
  <c r="AA31" i="41"/>
  <c r="F34" i="66"/>
  <c r="Y32" i="64"/>
  <c r="G5" i="68"/>
  <c r="K5" i="24"/>
  <c r="S25" i="39"/>
  <c r="L32" i="58"/>
  <c r="E41" i="41"/>
  <c r="Z30" i="28"/>
  <c r="P33" i="35"/>
  <c r="G5" i="41"/>
  <c r="I7" i="50"/>
  <c r="U20" i="37"/>
  <c r="U22" i="60"/>
  <c r="AA22" i="66"/>
  <c r="L22" i="41"/>
  <c r="I3" i="54"/>
  <c r="P40" i="28"/>
  <c r="H8" i="60"/>
  <c r="AB42" i="37"/>
  <c r="Q23" i="35"/>
  <c r="O21" i="54"/>
  <c r="K32" i="64"/>
  <c r="S33" i="39"/>
  <c r="R34" i="56"/>
  <c r="F4" i="37"/>
  <c r="T36" i="37"/>
  <c r="I23" i="28"/>
  <c r="W35" i="58"/>
  <c r="E33" i="58"/>
  <c r="W41" i="50"/>
  <c r="K22" i="66"/>
  <c r="N45" i="54"/>
  <c r="L22" i="50"/>
  <c r="H44" i="35"/>
  <c r="E22" i="41"/>
  <c r="G4" i="62"/>
  <c r="Q24" i="54"/>
  <c r="L32" i="41"/>
  <c r="W33" i="62"/>
  <c r="Q24" i="37"/>
  <c r="AA22" i="62"/>
  <c r="N25" i="50"/>
  <c r="F6" i="48"/>
  <c r="M41" i="48"/>
  <c r="J5" i="60"/>
  <c r="T32" i="26"/>
  <c r="O29" i="26"/>
  <c r="J6" i="32"/>
  <c r="H3" i="32"/>
  <c r="L22" i="32"/>
  <c r="N24" i="32"/>
  <c r="R21" i="41"/>
  <c r="W42" i="48"/>
  <c r="V24" i="28"/>
  <c r="F3" i="62"/>
  <c r="AC23" i="50"/>
  <c r="AA21" i="37"/>
  <c r="G23" i="35"/>
  <c r="Y41" i="54"/>
  <c r="U46" i="39"/>
  <c r="U34" i="54"/>
  <c r="G3" i="58"/>
  <c r="F5" i="50"/>
  <c r="Z33" i="54"/>
  <c r="O35" i="58"/>
  <c r="I36" i="37"/>
  <c r="AA32" i="62"/>
  <c r="K21" i="39"/>
  <c r="F3" i="48"/>
  <c r="I41" i="54"/>
  <c r="G22" i="56"/>
  <c r="J38" i="28"/>
  <c r="Z31" i="41"/>
  <c r="U23" i="28"/>
  <c r="K25" i="39"/>
  <c r="J8" i="62"/>
  <c r="W23" i="28"/>
  <c r="N49" i="37"/>
  <c r="Q46" i="37"/>
  <c r="T22" i="28"/>
  <c r="X19" i="24"/>
  <c r="X21" i="58"/>
  <c r="S21" i="60"/>
  <c r="G31" i="39"/>
  <c r="I7" i="35"/>
  <c r="S21" i="41"/>
  <c r="Z22" i="28"/>
  <c r="K40" i="41"/>
  <c r="AC22" i="41"/>
  <c r="W24" i="35"/>
  <c r="AA21" i="48"/>
  <c r="H26" i="37"/>
  <c r="L40" i="28"/>
  <c r="H3" i="50"/>
  <c r="H20" i="28"/>
  <c r="X33" i="62"/>
  <c r="V22" i="35"/>
  <c r="F34" i="28"/>
  <c r="H7" i="45"/>
  <c r="Y21" i="66"/>
  <c r="V25" i="41"/>
  <c r="Z36" i="64"/>
  <c r="U39" i="41"/>
  <c r="Q36" i="66"/>
  <c r="K29" i="37"/>
  <c r="K21" i="26"/>
  <c r="V20" i="26"/>
  <c r="F4" i="32"/>
  <c r="AB37" i="32"/>
  <c r="J39" i="32"/>
  <c r="W31" i="26"/>
  <c r="M21" i="28"/>
  <c r="H3" i="28"/>
  <c r="AC19" i="28"/>
  <c r="N20" i="35"/>
  <c r="U24" i="37"/>
  <c r="AC38" i="48"/>
  <c r="F5" i="62"/>
  <c r="S35" i="56"/>
  <c r="W34" i="60"/>
  <c r="S42" i="48"/>
  <c r="P42" i="37"/>
  <c r="K20" i="48"/>
  <c r="AA32" i="64"/>
  <c r="X40" i="28"/>
  <c r="T17" i="24"/>
  <c r="U31" i="28"/>
  <c r="P20" i="28"/>
  <c r="P41" i="41"/>
  <c r="V42" i="41"/>
  <c r="AA27" i="24"/>
  <c r="P37" i="56"/>
  <c r="Y24" i="54"/>
  <c r="F21" i="24"/>
  <c r="Z27" i="50"/>
  <c r="AC25" i="35"/>
  <c r="G35" i="37"/>
  <c r="U33" i="28"/>
  <c r="Q46" i="39"/>
  <c r="I30" i="37"/>
  <c r="N23" i="54"/>
  <c r="L32" i="60"/>
  <c r="S23" i="37"/>
  <c r="E39" i="41"/>
  <c r="N39" i="48"/>
  <c r="M22" i="37"/>
  <c r="P34" i="54"/>
  <c r="W27" i="28"/>
  <c r="P36" i="64"/>
  <c r="W49" i="37"/>
  <c r="I43" i="35"/>
  <c r="P26" i="54"/>
  <c r="H8" i="54"/>
  <c r="W23" i="48"/>
  <c r="K40" i="37"/>
  <c r="T32" i="58"/>
  <c r="Y18" i="24"/>
  <c r="I8" i="24"/>
  <c r="V26" i="24"/>
  <c r="I4" i="56"/>
  <c r="G39" i="37"/>
  <c r="H39" i="41"/>
  <c r="Z40" i="35"/>
  <c r="T36" i="62"/>
  <c r="Q36" i="58"/>
  <c r="C22" i="35" l="1"/>
  <c r="C34" i="35"/>
  <c r="C21" i="35"/>
  <c r="C21" i="41"/>
  <c r="C27" i="54"/>
  <c r="C20" i="35"/>
  <c r="C23" i="41"/>
  <c r="C47" i="37"/>
  <c r="C21" i="37"/>
  <c r="C34" i="66"/>
  <c r="C33" i="50"/>
  <c r="C38" i="41"/>
  <c r="C22" i="48"/>
  <c r="C31" i="41"/>
  <c r="C44" i="39"/>
  <c r="C32" i="62"/>
  <c r="C42" i="41"/>
  <c r="C44" i="50"/>
  <c r="C42" i="50"/>
  <c r="C20" i="48"/>
  <c r="C35" i="54"/>
  <c r="C45" i="54"/>
  <c r="C23" i="54"/>
  <c r="C32" i="45"/>
  <c r="C33" i="58"/>
  <c r="C21" i="62"/>
  <c r="C25" i="50"/>
  <c r="C39" i="48"/>
  <c r="C31" i="37"/>
  <c r="Z20" i="28" l="1"/>
  <c r="N27" i="28"/>
  <c r="K21" i="37"/>
  <c r="T20" i="37"/>
  <c r="I3" i="56"/>
  <c r="O25" i="41"/>
  <c r="I5" i="32"/>
  <c r="W20" i="45"/>
  <c r="X25" i="32"/>
  <c r="V39" i="39"/>
  <c r="G6" i="48"/>
  <c r="X33" i="50"/>
  <c r="L28" i="26"/>
  <c r="Y27" i="24"/>
  <c r="I5" i="58"/>
  <c r="Q29" i="35"/>
  <c r="P38" i="28"/>
  <c r="F43" i="39"/>
  <c r="K43" i="35"/>
  <c r="V46" i="37"/>
  <c r="K37" i="39"/>
  <c r="I6" i="56"/>
  <c r="F18" i="24"/>
  <c r="F3" i="41"/>
  <c r="K31" i="37"/>
  <c r="L21" i="48"/>
  <c r="F41" i="54"/>
  <c r="Y38" i="35"/>
  <c r="O37" i="30"/>
  <c r="I36" i="60"/>
  <c r="S24" i="30"/>
  <c r="M21" i="54"/>
  <c r="M23" i="35"/>
  <c r="H32" i="45"/>
  <c r="F39" i="45"/>
  <c r="J8" i="60"/>
  <c r="P23" i="28"/>
  <c r="K35" i="62"/>
  <c r="H32" i="48"/>
  <c r="L25" i="50"/>
  <c r="O47" i="37"/>
  <c r="H22" i="58"/>
  <c r="F28" i="48"/>
  <c r="J38" i="30"/>
  <c r="U32" i="39"/>
  <c r="S40" i="37"/>
  <c r="S22" i="35"/>
  <c r="W36" i="62"/>
  <c r="AB35" i="28"/>
  <c r="I40" i="37"/>
  <c r="U33" i="39"/>
  <c r="T21" i="41"/>
  <c r="S41" i="50"/>
  <c r="M20" i="48"/>
  <c r="AB27" i="24"/>
  <c r="K8" i="28"/>
  <c r="H4" i="60"/>
  <c r="Q21" i="50"/>
  <c r="R27" i="54"/>
  <c r="U20" i="35"/>
  <c r="I21" i="56"/>
  <c r="X34" i="60"/>
  <c r="H22" i="45"/>
  <c r="Z38" i="45"/>
  <c r="M44" i="54"/>
  <c r="AA37" i="35"/>
  <c r="T25" i="45"/>
  <c r="U44" i="54"/>
  <c r="F49" i="37"/>
  <c r="U40" i="35"/>
  <c r="L33" i="62"/>
  <c r="J38" i="32"/>
  <c r="L23" i="37"/>
  <c r="J6" i="35"/>
  <c r="F5" i="26"/>
  <c r="Q42" i="37"/>
  <c r="T44" i="30"/>
  <c r="S22" i="48"/>
  <c r="Z36" i="68"/>
  <c r="I8" i="64"/>
  <c r="AB48" i="37"/>
  <c r="G4" i="64"/>
  <c r="AA45" i="50"/>
  <c r="E21" i="60"/>
  <c r="Q34" i="64"/>
  <c r="Q21" i="66"/>
  <c r="L34" i="32"/>
  <c r="E20" i="26"/>
  <c r="O21" i="39"/>
  <c r="K4" i="48"/>
  <c r="X22" i="37"/>
  <c r="P25" i="30"/>
  <c r="M30" i="37"/>
  <c r="Y32" i="66"/>
  <c r="F30" i="54"/>
  <c r="V45" i="39"/>
  <c r="G36" i="56"/>
  <c r="Q39" i="32"/>
  <c r="J32" i="62"/>
  <c r="V22" i="68"/>
  <c r="W40" i="28"/>
  <c r="AB25" i="41"/>
  <c r="Q36" i="64"/>
  <c r="AC36" i="37"/>
  <c r="S33" i="35"/>
  <c r="Y26" i="37"/>
  <c r="N25" i="37"/>
  <c r="H33" i="39"/>
  <c r="V43" i="39"/>
  <c r="I31" i="39"/>
  <c r="G21" i="35"/>
  <c r="X37" i="35"/>
  <c r="H6" i="39"/>
  <c r="H5" i="50"/>
  <c r="W32" i="48"/>
  <c r="X47" i="37"/>
  <c r="J44" i="35"/>
  <c r="N34" i="62"/>
  <c r="M33" i="64"/>
  <c r="AB32" i="48"/>
  <c r="H3" i="48"/>
  <c r="J5" i="58"/>
  <c r="W22" i="64"/>
  <c r="AC37" i="30"/>
  <c r="T42" i="37"/>
  <c r="K4" i="58"/>
  <c r="F36" i="39"/>
  <c r="P35" i="54"/>
  <c r="F24" i="48"/>
  <c r="N38" i="32"/>
  <c r="AA23" i="56"/>
  <c r="T20" i="48"/>
  <c r="AB34" i="28"/>
  <c r="U30" i="24"/>
  <c r="AA29" i="37"/>
  <c r="P20" i="26"/>
  <c r="P48" i="37"/>
  <c r="O40" i="45"/>
  <c r="S31" i="39"/>
  <c r="AC24" i="39"/>
  <c r="R22" i="66"/>
  <c r="J20" i="37"/>
  <c r="O44" i="39"/>
  <c r="AA37" i="30"/>
  <c r="R36" i="56"/>
  <c r="L33" i="60"/>
  <c r="W25" i="41"/>
  <c r="N35" i="37"/>
  <c r="F19" i="24"/>
  <c r="H32" i="62"/>
  <c r="T33" i="60"/>
  <c r="V24" i="41"/>
  <c r="Q35" i="68"/>
  <c r="S39" i="28"/>
  <c r="H26" i="35"/>
  <c r="T34" i="64"/>
  <c r="K34" i="35"/>
  <c r="Z23" i="54"/>
  <c r="M33" i="58"/>
  <c r="U32" i="66"/>
  <c r="AB27" i="54"/>
  <c r="O34" i="30"/>
  <c r="Z37" i="35"/>
  <c r="Y23" i="30"/>
  <c r="P36" i="58"/>
  <c r="AB33" i="35"/>
  <c r="I48" i="37"/>
  <c r="I4" i="54"/>
  <c r="F8" i="68"/>
  <c r="Z33" i="60"/>
  <c r="H23" i="35"/>
  <c r="W21" i="68"/>
  <c r="L45" i="39"/>
  <c r="L25" i="37"/>
  <c r="X31" i="45"/>
  <c r="V35" i="60"/>
  <c r="Y41" i="45"/>
  <c r="E39" i="39"/>
  <c r="V28" i="41"/>
  <c r="W22" i="45"/>
  <c r="T24" i="39"/>
  <c r="Q39" i="45"/>
  <c r="Z23" i="39"/>
  <c r="X26" i="24"/>
  <c r="H3" i="62"/>
  <c r="F8" i="26"/>
  <c r="X32" i="45"/>
  <c r="AA20" i="45"/>
  <c r="I32" i="58"/>
  <c r="G35" i="60"/>
  <c r="E17" i="26"/>
  <c r="V33" i="54"/>
  <c r="R37" i="35"/>
  <c r="M39" i="48"/>
  <c r="Z25" i="39"/>
  <c r="Q30" i="28"/>
  <c r="AB29" i="24"/>
  <c r="I7" i="58"/>
  <c r="AC33" i="39"/>
  <c r="J21" i="62"/>
  <c r="T23" i="56"/>
  <c r="H22" i="64"/>
  <c r="K37" i="30"/>
  <c r="I33" i="68"/>
  <c r="V22" i="62"/>
  <c r="AC33" i="54"/>
  <c r="O33" i="26"/>
  <c r="Q26" i="37"/>
  <c r="V39" i="30"/>
  <c r="O37" i="35"/>
  <c r="AB24" i="50"/>
  <c r="AB24" i="37"/>
  <c r="E33" i="39"/>
  <c r="M45" i="32"/>
  <c r="M36" i="58"/>
  <c r="J29" i="24"/>
  <c r="W20" i="28"/>
  <c r="R20" i="39"/>
  <c r="Y42" i="48"/>
  <c r="N40" i="30"/>
  <c r="AA39" i="28"/>
  <c r="Q22" i="60"/>
  <c r="U34" i="50"/>
  <c r="R32" i="60"/>
  <c r="G5" i="24"/>
  <c r="J21" i="66"/>
  <c r="AC28" i="48"/>
  <c r="G34" i="64"/>
  <c r="P34" i="60"/>
  <c r="X32" i="58"/>
  <c r="AA21" i="41"/>
  <c r="V24" i="26"/>
  <c r="V42" i="45"/>
  <c r="J8" i="39"/>
  <c r="M22" i="32"/>
  <c r="G5" i="37"/>
  <c r="Q23" i="45"/>
  <c r="V35" i="58"/>
  <c r="AB31" i="28"/>
  <c r="H7" i="24"/>
  <c r="X21" i="28"/>
  <c r="H3" i="39"/>
  <c r="J44" i="50"/>
  <c r="T22" i="37"/>
  <c r="E26" i="30"/>
  <c r="K27" i="28"/>
  <c r="W33" i="66"/>
  <c r="X24" i="48"/>
  <c r="AA24" i="32"/>
  <c r="E43" i="54"/>
  <c r="W34" i="58"/>
  <c r="U42" i="50"/>
  <c r="G28" i="41"/>
  <c r="P45" i="35"/>
  <c r="O33" i="50"/>
  <c r="X20" i="24"/>
  <c r="F33" i="30"/>
  <c r="G3" i="39"/>
  <c r="G3" i="48"/>
  <c r="E46" i="37"/>
  <c r="Z19" i="26"/>
  <c r="O32" i="58"/>
  <c r="F33" i="64"/>
  <c r="E21" i="64"/>
  <c r="K26" i="24"/>
  <c r="H25" i="50"/>
  <c r="X24" i="26"/>
  <c r="E40" i="45"/>
  <c r="J33" i="64"/>
  <c r="E40" i="37"/>
  <c r="F6" i="58"/>
  <c r="G47" i="37"/>
  <c r="Y33" i="26"/>
  <c r="U19" i="28"/>
  <c r="AC40" i="37"/>
  <c r="U28" i="45"/>
  <c r="Q21" i="24"/>
  <c r="K8" i="56"/>
  <c r="H26" i="30"/>
  <c r="AC27" i="54"/>
  <c r="AA36" i="64"/>
  <c r="G25" i="39"/>
  <c r="AB25" i="50"/>
  <c r="K23" i="30"/>
  <c r="F8" i="66"/>
  <c r="W26" i="24"/>
  <c r="M22" i="64"/>
  <c r="O24" i="54"/>
  <c r="E21" i="62"/>
  <c r="AA24" i="41"/>
  <c r="M33" i="30"/>
  <c r="X32" i="62"/>
  <c r="P38" i="39"/>
  <c r="O18" i="24"/>
  <c r="P42" i="54"/>
  <c r="R46" i="39"/>
  <c r="H7" i="50"/>
  <c r="M29" i="37"/>
  <c r="F5" i="56"/>
  <c r="U28" i="24"/>
  <c r="M30" i="54"/>
  <c r="E33" i="60"/>
  <c r="F20" i="37"/>
  <c r="M26" i="30"/>
  <c r="W38" i="35"/>
  <c r="W32" i="41"/>
  <c r="F29" i="32"/>
  <c r="AA38" i="48"/>
  <c r="S23" i="35"/>
  <c r="E30" i="24"/>
  <c r="Z29" i="26"/>
  <c r="E23" i="54"/>
  <c r="AB18" i="28"/>
  <c r="AA21" i="24"/>
  <c r="I35" i="28"/>
  <c r="X22" i="35"/>
  <c r="O24" i="39"/>
  <c r="T23" i="37"/>
  <c r="W34" i="56"/>
  <c r="E31" i="37"/>
  <c r="O35" i="37"/>
  <c r="AB22" i="58"/>
  <c r="H35" i="68"/>
  <c r="G23" i="45"/>
  <c r="W24" i="30"/>
  <c r="I45" i="37"/>
  <c r="O41" i="54"/>
  <c r="U29" i="24"/>
  <c r="Z30" i="54"/>
  <c r="R35" i="50"/>
  <c r="I36" i="66"/>
  <c r="J7" i="60"/>
  <c r="N22" i="41"/>
  <c r="N33" i="58"/>
  <c r="G21" i="45"/>
  <c r="F6" i="28"/>
  <c r="V29" i="37"/>
  <c r="L27" i="24"/>
  <c r="X20" i="28"/>
  <c r="K35" i="64"/>
  <c r="H21" i="62"/>
  <c r="S45" i="30"/>
  <c r="M38" i="45"/>
  <c r="J7" i="45"/>
  <c r="V42" i="39"/>
  <c r="R21" i="48"/>
  <c r="AA39" i="37"/>
  <c r="N40" i="28"/>
  <c r="P36" i="37"/>
  <c r="J33" i="50"/>
  <c r="J21" i="39"/>
  <c r="S40" i="48"/>
  <c r="U22" i="66"/>
  <c r="T35" i="62"/>
  <c r="M22" i="48"/>
  <c r="Z32" i="45"/>
  <c r="R35" i="37"/>
  <c r="P25" i="37"/>
  <c r="J7" i="26"/>
  <c r="Y20" i="37"/>
  <c r="P35" i="37"/>
  <c r="Q22" i="45"/>
  <c r="T22" i="58"/>
  <c r="Z34" i="28"/>
  <c r="L28" i="41"/>
  <c r="AA44" i="35"/>
  <c r="L21" i="54"/>
  <c r="AC38" i="28"/>
  <c r="AC22" i="66"/>
  <c r="N32" i="58"/>
  <c r="G42" i="45"/>
  <c r="Y24" i="28"/>
  <c r="R24" i="50"/>
  <c r="G34" i="30"/>
  <c r="T21" i="56"/>
  <c r="Y38" i="48"/>
  <c r="I37" i="32"/>
  <c r="I35" i="54"/>
  <c r="M24" i="41"/>
  <c r="G37" i="56"/>
  <c r="X36" i="56"/>
  <c r="M45" i="37"/>
  <c r="Q45" i="50"/>
  <c r="V33" i="62"/>
  <c r="O34" i="56"/>
  <c r="T38" i="48"/>
  <c r="G30" i="50"/>
  <c r="F4" i="30"/>
  <c r="N32" i="68"/>
  <c r="H4" i="66"/>
  <c r="J25" i="45"/>
  <c r="U42" i="54"/>
  <c r="R39" i="37"/>
  <c r="AB22" i="35"/>
  <c r="J46" i="39"/>
  <c r="P35" i="62"/>
  <c r="P44" i="32"/>
  <c r="K22" i="62"/>
  <c r="AB35" i="50"/>
  <c r="Z36" i="56"/>
  <c r="AC21" i="56"/>
  <c r="F29" i="37"/>
  <c r="X33" i="60"/>
  <c r="V19" i="28"/>
  <c r="X23" i="54"/>
  <c r="AA22" i="54"/>
  <c r="AA24" i="35"/>
  <c r="X39" i="37"/>
  <c r="S21" i="64"/>
  <c r="K24" i="28"/>
  <c r="P22" i="64"/>
  <c r="T34" i="66"/>
  <c r="AA43" i="50"/>
  <c r="U21" i="64"/>
  <c r="H6" i="48"/>
  <c r="F8" i="45"/>
  <c r="X43" i="35"/>
  <c r="Y23" i="35"/>
  <c r="O31" i="39"/>
  <c r="U30" i="54"/>
  <c r="Q21" i="39"/>
  <c r="I43" i="32"/>
  <c r="AB37" i="39"/>
  <c r="M40" i="45"/>
  <c r="F34" i="62"/>
  <c r="I6" i="39"/>
  <c r="Q34" i="35"/>
  <c r="M36" i="68"/>
  <c r="O17" i="24"/>
  <c r="S44" i="35"/>
  <c r="AB44" i="39"/>
  <c r="O20" i="37"/>
  <c r="V36" i="62"/>
  <c r="K42" i="54"/>
  <c r="N23" i="32"/>
  <c r="J17" i="26"/>
  <c r="J4" i="24"/>
  <c r="Z42" i="45"/>
  <c r="W36" i="56"/>
  <c r="T22" i="41"/>
  <c r="Z36" i="39"/>
  <c r="U21" i="60"/>
  <c r="K5" i="39"/>
  <c r="F45" i="37"/>
  <c r="R33" i="32"/>
  <c r="U35" i="54"/>
  <c r="Y21" i="41"/>
  <c r="W28" i="26"/>
  <c r="AC25" i="45"/>
  <c r="E45" i="39"/>
  <c r="K21" i="54"/>
  <c r="X33" i="66"/>
  <c r="H22" i="62"/>
  <c r="K45" i="37"/>
  <c r="K4" i="45"/>
  <c r="T23" i="35"/>
  <c r="AB34" i="58"/>
  <c r="J26" i="50"/>
  <c r="M22" i="62"/>
  <c r="N20" i="48"/>
  <c r="G3" i="41"/>
  <c r="Z34" i="60"/>
  <c r="I22" i="28"/>
  <c r="Q49" i="37"/>
  <c r="G8" i="62"/>
  <c r="T45" i="39"/>
  <c r="I8" i="66"/>
  <c r="K8" i="58"/>
  <c r="W48" i="37"/>
  <c r="J3" i="54"/>
  <c r="K23" i="35"/>
  <c r="S33" i="50"/>
  <c r="L42" i="48"/>
  <c r="AC37" i="32"/>
  <c r="P40" i="48"/>
  <c r="Q38" i="39"/>
  <c r="J34" i="37"/>
  <c r="H43" i="50"/>
  <c r="G26" i="30"/>
  <c r="N35" i="60"/>
  <c r="U25" i="45"/>
  <c r="AB28" i="32"/>
  <c r="T21" i="60"/>
  <c r="W39" i="39"/>
  <c r="M23" i="48"/>
  <c r="Q32" i="39"/>
  <c r="Q37" i="32"/>
  <c r="E21" i="28"/>
  <c r="U42" i="41"/>
  <c r="K23" i="39"/>
  <c r="Y42" i="39"/>
  <c r="N22" i="66"/>
  <c r="R23" i="32"/>
  <c r="Q32" i="28"/>
  <c r="I8" i="54"/>
  <c r="U21" i="24"/>
  <c r="H45" i="54"/>
  <c r="E22" i="54"/>
  <c r="X35" i="37"/>
  <c r="E30" i="28"/>
  <c r="T21" i="24"/>
  <c r="U23" i="48"/>
  <c r="P23" i="37"/>
  <c r="N36" i="60"/>
  <c r="W22" i="66"/>
  <c r="Q21" i="60"/>
  <c r="J42" i="54"/>
  <c r="I44" i="30"/>
  <c r="Y35" i="37"/>
  <c r="L23" i="56"/>
  <c r="R40" i="30"/>
  <c r="P39" i="28"/>
  <c r="X20" i="48"/>
  <c r="W21" i="62"/>
  <c r="I38" i="28"/>
  <c r="AC21" i="50"/>
  <c r="E34" i="35"/>
  <c r="AB22" i="28"/>
  <c r="V40" i="28"/>
  <c r="G34" i="62"/>
  <c r="S19" i="28"/>
  <c r="R20" i="28"/>
  <c r="K33" i="60"/>
  <c r="J32" i="48"/>
  <c r="J3" i="60"/>
  <c r="R21" i="56"/>
  <c r="T28" i="39"/>
  <c r="J22" i="64"/>
  <c r="R33" i="60"/>
  <c r="I5" i="48"/>
  <c r="R42" i="41"/>
  <c r="Q45" i="37"/>
  <c r="I38" i="45"/>
  <c r="H3" i="35"/>
  <c r="J39" i="35"/>
  <c r="N38" i="41"/>
  <c r="X38" i="35"/>
  <c r="E24" i="50"/>
  <c r="R40" i="41"/>
  <c r="E36" i="58"/>
  <c r="AA33" i="28"/>
  <c r="K24" i="32"/>
  <c r="AA21" i="35"/>
  <c r="O26" i="24"/>
  <c r="W20" i="30"/>
  <c r="R23" i="50"/>
  <c r="V25" i="26"/>
  <c r="E40" i="28"/>
  <c r="L31" i="28"/>
  <c r="J44" i="39"/>
  <c r="F8" i="41"/>
  <c r="AA45" i="54"/>
  <c r="H27" i="24"/>
  <c r="W39" i="41"/>
  <c r="R42" i="48"/>
  <c r="E35" i="60"/>
  <c r="X33" i="58"/>
  <c r="W23" i="54"/>
  <c r="G42" i="50"/>
  <c r="W45" i="32"/>
  <c r="AA25" i="48"/>
  <c r="G20" i="30"/>
  <c r="I7" i="37"/>
  <c r="K24" i="37"/>
  <c r="R22" i="54"/>
  <c r="AB21" i="26"/>
  <c r="L22" i="62"/>
  <c r="O38" i="30"/>
  <c r="Q33" i="62"/>
  <c r="J24" i="35"/>
  <c r="K41" i="37"/>
  <c r="W43" i="39"/>
  <c r="S45" i="50"/>
  <c r="L28" i="48"/>
  <c r="N22" i="68"/>
  <c r="G20" i="41"/>
  <c r="I35" i="56"/>
  <c r="K25" i="50"/>
  <c r="I40" i="28"/>
  <c r="U25" i="35"/>
  <c r="K6" i="58"/>
  <c r="AB30" i="35"/>
  <c r="U22" i="28"/>
  <c r="W21" i="64"/>
  <c r="Z30" i="26"/>
  <c r="V21" i="37"/>
  <c r="K30" i="24"/>
  <c r="V20" i="28"/>
  <c r="L24" i="37"/>
  <c r="X24" i="37"/>
  <c r="Y33" i="64"/>
  <c r="J6" i="39"/>
  <c r="I22" i="60"/>
  <c r="U20" i="41"/>
  <c r="X23" i="28"/>
  <c r="AB37" i="35"/>
  <c r="G45" i="35"/>
  <c r="L39" i="48"/>
  <c r="AA47" i="37"/>
  <c r="AA25" i="50"/>
  <c r="F6" i="60"/>
  <c r="K35" i="66"/>
  <c r="Q41" i="48"/>
  <c r="L22" i="48"/>
  <c r="Z40" i="37"/>
  <c r="Y34" i="54"/>
  <c r="Y18" i="26"/>
  <c r="R31" i="26"/>
  <c r="AB34" i="60"/>
  <c r="M28" i="24"/>
  <c r="AB21" i="30"/>
  <c r="N30" i="28"/>
  <c r="F38" i="30"/>
  <c r="F30" i="28"/>
  <c r="P26" i="37"/>
  <c r="T36" i="60"/>
  <c r="M20" i="24"/>
  <c r="X40" i="30"/>
  <c r="S30" i="50"/>
  <c r="N29" i="24"/>
  <c r="AA38" i="39"/>
  <c r="J22" i="54"/>
  <c r="J34" i="60"/>
  <c r="F17" i="26"/>
  <c r="J49" i="37"/>
  <c r="T24" i="30"/>
  <c r="AC24" i="54"/>
  <c r="R33" i="68"/>
  <c r="O20" i="45"/>
  <c r="Z33" i="30"/>
  <c r="J32" i="28"/>
  <c r="AC39" i="37"/>
  <c r="N24" i="35"/>
  <c r="H34" i="54"/>
  <c r="AB43" i="54"/>
  <c r="H22" i="35"/>
  <c r="N42" i="50"/>
  <c r="M38" i="48"/>
  <c r="Y34" i="62"/>
  <c r="J33" i="58"/>
  <c r="AA21" i="62"/>
  <c r="W43" i="50"/>
  <c r="F42" i="39"/>
  <c r="F25" i="32"/>
  <c r="AC21" i="54"/>
  <c r="N19" i="28"/>
  <c r="L25" i="26"/>
  <c r="V27" i="24"/>
  <c r="H31" i="28"/>
  <c r="F4" i="66"/>
  <c r="V33" i="39"/>
  <c r="L21" i="58"/>
  <c r="AB34" i="68"/>
  <c r="H30" i="35"/>
  <c r="Y20" i="41"/>
  <c r="V23" i="28"/>
  <c r="V33" i="68"/>
  <c r="I4" i="58"/>
  <c r="O35" i="54"/>
  <c r="G34" i="60"/>
  <c r="J7" i="62"/>
  <c r="X22" i="50"/>
  <c r="S39" i="48"/>
  <c r="F3" i="35"/>
  <c r="AC22" i="28"/>
  <c r="N37" i="56"/>
  <c r="X25" i="50"/>
  <c r="J30" i="50"/>
  <c r="N38" i="45"/>
  <c r="F4" i="35"/>
  <c r="P42" i="39"/>
  <c r="AC30" i="37"/>
  <c r="L31" i="45"/>
  <c r="H8" i="39"/>
  <c r="N33" i="35"/>
  <c r="H38" i="48"/>
  <c r="K40" i="28"/>
  <c r="I3" i="37"/>
  <c r="AA28" i="45"/>
  <c r="L21" i="64"/>
  <c r="K39" i="41"/>
  <c r="X34" i="35"/>
  <c r="Z39" i="39"/>
  <c r="P33" i="54"/>
  <c r="Q19" i="24"/>
  <c r="E25" i="54"/>
  <c r="AA36" i="37"/>
  <c r="F8" i="54"/>
  <c r="W32" i="28"/>
  <c r="E41" i="45"/>
  <c r="N33" i="54"/>
  <c r="AB23" i="37"/>
  <c r="Y39" i="32"/>
  <c r="G34" i="35"/>
  <c r="J35" i="60"/>
  <c r="E34" i="54"/>
  <c r="AA31" i="28"/>
  <c r="W27" i="50"/>
  <c r="E21" i="45"/>
  <c r="V20" i="48"/>
  <c r="X25" i="26"/>
  <c r="T34" i="56"/>
  <c r="J34" i="62"/>
  <c r="AC25" i="54"/>
  <c r="K43" i="50"/>
  <c r="G31" i="48"/>
  <c r="W31" i="37"/>
  <c r="G25" i="35"/>
  <c r="M21" i="41"/>
  <c r="T33" i="62"/>
  <c r="Z21" i="45"/>
  <c r="AA33" i="56"/>
  <c r="J34" i="58"/>
  <c r="AC42" i="39"/>
  <c r="S22" i="39"/>
  <c r="M36" i="37"/>
  <c r="AA35" i="50"/>
  <c r="W21" i="30"/>
  <c r="N38" i="39"/>
  <c r="AA25" i="35"/>
  <c r="T23" i="39"/>
  <c r="I23" i="54"/>
  <c r="AB39" i="30"/>
  <c r="G6" i="32"/>
  <c r="U20" i="24"/>
  <c r="U44" i="50"/>
  <c r="AA30" i="24"/>
  <c r="I26" i="54"/>
  <c r="H21" i="66"/>
  <c r="H3" i="56"/>
  <c r="K45" i="50"/>
  <c r="X21" i="48"/>
  <c r="Y37" i="32"/>
  <c r="P19" i="26"/>
  <c r="M39" i="37"/>
  <c r="Y44" i="35"/>
  <c r="T37" i="39"/>
  <c r="P29" i="24"/>
  <c r="M39" i="32"/>
  <c r="O46" i="37"/>
  <c r="J34" i="54"/>
  <c r="AA26" i="35"/>
  <c r="G8" i="54"/>
  <c r="F20" i="39"/>
  <c r="H33" i="66"/>
  <c r="H34" i="50"/>
  <c r="J8" i="45"/>
  <c r="K43" i="30"/>
  <c r="L19" i="26"/>
  <c r="G5" i="58"/>
  <c r="AB36" i="62"/>
  <c r="L30" i="26"/>
  <c r="M31" i="28"/>
  <c r="T23" i="45"/>
  <c r="F25" i="26"/>
  <c r="I32" i="39"/>
  <c r="H35" i="62"/>
  <c r="R23" i="37"/>
  <c r="G7" i="45"/>
  <c r="O21" i="41"/>
  <c r="I32" i="60"/>
  <c r="Y23" i="48"/>
  <c r="R36" i="58"/>
  <c r="S42" i="37"/>
  <c r="P21" i="68"/>
  <c r="L40" i="41"/>
  <c r="O24" i="48"/>
  <c r="E39" i="35"/>
  <c r="AA22" i="45"/>
  <c r="Y33" i="35"/>
  <c r="Q41" i="37"/>
  <c r="K24" i="26"/>
  <c r="T34" i="68"/>
  <c r="V34" i="66"/>
  <c r="U37" i="39"/>
  <c r="U35" i="60"/>
  <c r="Q33" i="35"/>
  <c r="T25" i="24"/>
  <c r="AB24" i="41"/>
  <c r="H25" i="30"/>
  <c r="AB28" i="39"/>
  <c r="I5" i="62"/>
  <c r="J6" i="28"/>
  <c r="L45" i="54"/>
  <c r="K6" i="54"/>
  <c r="N25" i="30"/>
  <c r="Y23" i="39"/>
  <c r="V30" i="32"/>
  <c r="V37" i="30"/>
  <c r="T33" i="35"/>
  <c r="AB29" i="37"/>
  <c r="O31" i="41"/>
  <c r="Z46" i="37"/>
  <c r="U23" i="37"/>
  <c r="AA31" i="48"/>
  <c r="W21" i="26"/>
  <c r="P45" i="50"/>
  <c r="V36" i="37"/>
  <c r="H25" i="39"/>
  <c r="S26" i="50"/>
  <c r="L35" i="68"/>
  <c r="Y25" i="30"/>
  <c r="Z46" i="39"/>
  <c r="AC17" i="24"/>
  <c r="O43" i="30"/>
  <c r="Z21" i="32"/>
  <c r="I29" i="37"/>
  <c r="G39" i="35"/>
  <c r="F7" i="48"/>
  <c r="Z34" i="32"/>
  <c r="H3" i="26"/>
  <c r="V28" i="45"/>
  <c r="Y30" i="26"/>
  <c r="K38" i="45"/>
  <c r="Y36" i="56"/>
  <c r="H38" i="32"/>
  <c r="O22" i="35"/>
  <c r="X41" i="37"/>
  <c r="N45" i="30"/>
  <c r="L47" i="37"/>
  <c r="N24" i="50"/>
  <c r="S34" i="30"/>
  <c r="X46" i="37"/>
  <c r="H31" i="26"/>
  <c r="F40" i="32"/>
  <c r="E33" i="62"/>
  <c r="T21" i="68"/>
  <c r="AC43" i="32"/>
  <c r="J6" i="48"/>
  <c r="H34" i="35"/>
  <c r="Z25" i="35"/>
  <c r="Z26" i="30"/>
  <c r="V39" i="28"/>
  <c r="P38" i="32"/>
  <c r="H34" i="37"/>
  <c r="AB33" i="60"/>
  <c r="AA22" i="32"/>
  <c r="K29" i="30"/>
  <c r="R31" i="39"/>
  <c r="AA20" i="37"/>
  <c r="W35" i="37"/>
  <c r="Z21" i="24"/>
  <c r="Q34" i="58"/>
  <c r="AA42" i="39"/>
  <c r="R39" i="39"/>
  <c r="V33" i="32"/>
  <c r="J26" i="54"/>
  <c r="J41" i="37"/>
  <c r="K8" i="50"/>
  <c r="J6" i="64"/>
  <c r="AB22" i="41"/>
  <c r="F34" i="56"/>
  <c r="G44" i="30"/>
  <c r="M37" i="56"/>
  <c r="J22" i="37"/>
  <c r="X22" i="64"/>
  <c r="L21" i="26"/>
  <c r="U45" i="35"/>
  <c r="M45" i="39"/>
  <c r="U22" i="35"/>
  <c r="J45" i="50"/>
  <c r="Q23" i="50"/>
  <c r="T25" i="30"/>
  <c r="AB33" i="68"/>
  <c r="Z24" i="45"/>
  <c r="F22" i="66"/>
  <c r="X33" i="68"/>
  <c r="J20" i="45"/>
  <c r="AA35" i="56"/>
  <c r="E18" i="24"/>
  <c r="I7" i="41"/>
  <c r="X35" i="60"/>
  <c r="H21" i="68"/>
  <c r="AA34" i="64"/>
  <c r="G8" i="26"/>
  <c r="O23" i="54"/>
  <c r="AC30" i="30"/>
  <c r="AB45" i="39"/>
  <c r="F34" i="64"/>
  <c r="V26" i="35"/>
  <c r="L23" i="48"/>
  <c r="H40" i="30"/>
  <c r="Y22" i="64"/>
  <c r="T39" i="39"/>
  <c r="F5" i="35"/>
  <c r="X23" i="56"/>
  <c r="F42" i="45"/>
  <c r="K20" i="35"/>
  <c r="E24" i="39"/>
  <c r="G7" i="37"/>
  <c r="Q26" i="50"/>
  <c r="Y22" i="68"/>
  <c r="S21" i="24"/>
  <c r="U41" i="50"/>
  <c r="P40" i="30"/>
  <c r="I33" i="39"/>
  <c r="M20" i="28"/>
  <c r="F6" i="64"/>
  <c r="N29" i="26"/>
  <c r="J31" i="41"/>
  <c r="T36" i="66"/>
  <c r="W23" i="30"/>
  <c r="W30" i="30"/>
  <c r="AC31" i="39"/>
  <c r="M34" i="54"/>
  <c r="U33" i="62"/>
  <c r="Q22" i="64"/>
  <c r="Z24" i="30"/>
  <c r="Y25" i="41"/>
  <c r="F5" i="54"/>
  <c r="R26" i="35"/>
  <c r="F32" i="48"/>
  <c r="Z43" i="30"/>
  <c r="U34" i="68"/>
  <c r="J33" i="26"/>
  <c r="L25" i="39"/>
  <c r="P25" i="26"/>
  <c r="Y36" i="39"/>
  <c r="L35" i="60"/>
  <c r="Z34" i="64"/>
  <c r="J4" i="64"/>
  <c r="L34" i="68"/>
  <c r="J3" i="35"/>
  <c r="K4" i="56"/>
  <c r="I21" i="48"/>
  <c r="I38" i="30"/>
  <c r="AC25" i="30"/>
  <c r="H37" i="35"/>
  <c r="Y24" i="32"/>
  <c r="J8" i="54"/>
  <c r="H7" i="30"/>
  <c r="S27" i="28"/>
  <c r="I34" i="56"/>
  <c r="J32" i="66"/>
  <c r="AC38" i="41"/>
  <c r="F7" i="39"/>
  <c r="G22" i="58"/>
  <c r="H6" i="56"/>
  <c r="Q35" i="37"/>
  <c r="K21" i="48"/>
  <c r="N36" i="62"/>
  <c r="X23" i="41"/>
  <c r="K20" i="41"/>
  <c r="T43" i="50"/>
  <c r="F7" i="58"/>
  <c r="O43" i="54"/>
  <c r="U23" i="50"/>
  <c r="K24" i="48"/>
  <c r="J4" i="48"/>
  <c r="J28" i="48"/>
  <c r="Z22" i="64"/>
  <c r="T33" i="64"/>
  <c r="H39" i="48"/>
  <c r="Y48" i="37"/>
  <c r="AA30" i="30"/>
  <c r="L22" i="56"/>
  <c r="W31" i="28"/>
  <c r="F8" i="37"/>
  <c r="T34" i="35"/>
  <c r="V34" i="50"/>
  <c r="O27" i="54"/>
  <c r="H5" i="26"/>
  <c r="O34" i="54"/>
  <c r="U46" i="37"/>
  <c r="H30" i="37"/>
  <c r="J35" i="58"/>
  <c r="J43" i="30"/>
  <c r="R22" i="37"/>
  <c r="E22" i="30"/>
  <c r="G24" i="37"/>
  <c r="I7" i="60"/>
  <c r="G8" i="58"/>
  <c r="F31" i="26"/>
  <c r="L41" i="54"/>
  <c r="Q34" i="62"/>
  <c r="K6" i="62"/>
  <c r="AB25" i="48"/>
  <c r="U42" i="45"/>
  <c r="Q23" i="54"/>
  <c r="N37" i="30"/>
  <c r="AB22" i="68"/>
  <c r="Z38" i="32"/>
  <c r="J20" i="28"/>
  <c r="Z23" i="56"/>
  <c r="K32" i="39"/>
  <c r="R34" i="32"/>
  <c r="W40" i="30"/>
  <c r="G46" i="39"/>
  <c r="L33" i="50"/>
  <c r="U27" i="28"/>
  <c r="G23" i="37"/>
  <c r="Q27" i="54"/>
  <c r="Y20" i="35"/>
  <c r="S26" i="37"/>
  <c r="M42" i="50"/>
  <c r="U38" i="28"/>
  <c r="T39" i="41"/>
  <c r="P35" i="50"/>
  <c r="P25" i="45"/>
  <c r="U45" i="50"/>
  <c r="Y21" i="58"/>
  <c r="J38" i="45"/>
  <c r="AA43" i="30"/>
  <c r="R34" i="64"/>
  <c r="H34" i="62"/>
  <c r="N20" i="45"/>
  <c r="N33" i="62"/>
  <c r="F20" i="45"/>
  <c r="U19" i="24"/>
  <c r="O41" i="45"/>
  <c r="AB32" i="64"/>
  <c r="G4" i="37"/>
  <c r="T20" i="30"/>
  <c r="G35" i="50"/>
  <c r="P33" i="66"/>
  <c r="H37" i="30"/>
  <c r="F40" i="35"/>
  <c r="AB39" i="41"/>
  <c r="I24" i="45"/>
  <c r="P22" i="66"/>
  <c r="S25" i="41"/>
  <c r="U32" i="41"/>
  <c r="L44" i="50"/>
  <c r="H41" i="37"/>
  <c r="L21" i="45"/>
  <c r="S23" i="50"/>
  <c r="S23" i="45"/>
  <c r="AA22" i="50"/>
  <c r="I36" i="56"/>
  <c r="S37" i="32"/>
  <c r="P32" i="41"/>
  <c r="AC33" i="56"/>
  <c r="E35" i="58"/>
  <c r="T32" i="64"/>
  <c r="K21" i="56"/>
  <c r="I35" i="66"/>
  <c r="T21" i="30"/>
  <c r="F42" i="48"/>
  <c r="G39" i="41"/>
  <c r="W32" i="64"/>
  <c r="G23" i="28"/>
  <c r="O23" i="50"/>
  <c r="H34" i="68"/>
  <c r="Z34" i="54"/>
  <c r="AB29" i="32"/>
  <c r="L32" i="48"/>
  <c r="W44" i="30"/>
  <c r="Z36" i="37"/>
  <c r="AC23" i="35"/>
  <c r="O38" i="35"/>
  <c r="O24" i="30"/>
  <c r="F31" i="48"/>
  <c r="V41" i="41"/>
  <c r="P22" i="35"/>
  <c r="N33" i="28"/>
  <c r="W39" i="32"/>
  <c r="Q20" i="28"/>
  <c r="P23" i="39"/>
  <c r="V39" i="41"/>
  <c r="N17" i="24"/>
  <c r="G27" i="24"/>
  <c r="I22" i="45"/>
  <c r="R22" i="68"/>
  <c r="M22" i="60"/>
  <c r="G40" i="45"/>
  <c r="W30" i="24"/>
  <c r="O32" i="62"/>
  <c r="Q22" i="68"/>
  <c r="E30" i="54"/>
  <c r="J20" i="24"/>
  <c r="O42" i="37"/>
  <c r="N32" i="28"/>
  <c r="J24" i="28"/>
  <c r="V30" i="37"/>
  <c r="Z35" i="64"/>
  <c r="O34" i="62"/>
  <c r="T44" i="32"/>
  <c r="J24" i="54"/>
  <c r="E20" i="45"/>
  <c r="Q33" i="60"/>
  <c r="AB34" i="37"/>
  <c r="X22" i="28"/>
  <c r="E31" i="45"/>
  <c r="S34" i="60"/>
  <c r="J28" i="45"/>
  <c r="M22" i="50"/>
  <c r="F35" i="28"/>
  <c r="J41" i="41"/>
  <c r="W27" i="54"/>
  <c r="H37" i="56"/>
  <c r="N34" i="68"/>
  <c r="U36" i="56"/>
  <c r="Q35" i="64"/>
  <c r="L45" i="35"/>
  <c r="Z34" i="58"/>
  <c r="T30" i="37"/>
  <c r="L40" i="35"/>
  <c r="AC24" i="50"/>
  <c r="AA38" i="41"/>
  <c r="S28" i="39"/>
  <c r="Z22" i="37"/>
  <c r="H41" i="48"/>
  <c r="F36" i="64"/>
  <c r="J22" i="41"/>
  <c r="H34" i="56"/>
  <c r="F8" i="50"/>
  <c r="F23" i="28"/>
  <c r="Y40" i="37"/>
  <c r="P23" i="48"/>
  <c r="F7" i="30"/>
  <c r="K30" i="35"/>
  <c r="N41" i="45"/>
  <c r="T23" i="50"/>
  <c r="H26" i="24"/>
  <c r="U21" i="68"/>
  <c r="I25" i="30"/>
  <c r="L32" i="62"/>
  <c r="T40" i="37"/>
  <c r="M41" i="37"/>
  <c r="Q23" i="28"/>
  <c r="W20" i="48"/>
  <c r="V39" i="48"/>
  <c r="V32" i="64"/>
  <c r="I4" i="41"/>
  <c r="X35" i="64"/>
  <c r="F21" i="45"/>
  <c r="S43" i="30"/>
  <c r="O33" i="62"/>
  <c r="H29" i="26"/>
  <c r="U20" i="30"/>
  <c r="F6" i="26"/>
  <c r="AB26" i="50"/>
  <c r="Y37" i="30"/>
  <c r="S45" i="54"/>
  <c r="Q30" i="30"/>
  <c r="J4" i="62"/>
  <c r="F23" i="35"/>
  <c r="J35" i="62"/>
  <c r="E47" i="37"/>
  <c r="P31" i="37"/>
  <c r="Y25" i="48"/>
  <c r="S34" i="56"/>
  <c r="E20" i="37"/>
  <c r="M24" i="50"/>
  <c r="AB34" i="62"/>
  <c r="F22" i="39"/>
  <c r="N42" i="39"/>
  <c r="AA27" i="50"/>
  <c r="V43" i="35"/>
  <c r="H39" i="37"/>
  <c r="T40" i="30"/>
  <c r="K36" i="56"/>
  <c r="K22" i="54"/>
  <c r="F3" i="37"/>
  <c r="L30" i="28"/>
  <c r="Q28" i="26"/>
  <c r="G3" i="28"/>
  <c r="U45" i="39"/>
  <c r="P22" i="39"/>
  <c r="J21" i="58"/>
  <c r="P22" i="60"/>
  <c r="AA35" i="60"/>
  <c r="K6" i="60"/>
  <c r="L32" i="68"/>
  <c r="G3" i="37"/>
  <c r="R31" i="28"/>
  <c r="R24" i="45"/>
  <c r="Y26" i="50"/>
  <c r="AB44" i="50"/>
  <c r="W26" i="35"/>
  <c r="K36" i="64"/>
  <c r="J40" i="48"/>
  <c r="AA22" i="41"/>
  <c r="P21" i="54"/>
  <c r="X21" i="64"/>
  <c r="E23" i="41"/>
  <c r="N33" i="26"/>
  <c r="F21" i="50"/>
  <c r="O25" i="50"/>
  <c r="F40" i="45"/>
  <c r="E30" i="26"/>
  <c r="T30" i="26"/>
  <c r="G24" i="28"/>
  <c r="I36" i="39"/>
  <c r="V23" i="48"/>
  <c r="K46" i="37"/>
  <c r="P39" i="37"/>
  <c r="J34" i="66"/>
  <c r="N41" i="41"/>
  <c r="L21" i="28"/>
  <c r="J29" i="37"/>
  <c r="P39" i="45"/>
  <c r="Z33" i="26"/>
  <c r="G25" i="41"/>
  <c r="V17" i="24"/>
  <c r="G34" i="58"/>
  <c r="T42" i="50"/>
  <c r="P21" i="66"/>
  <c r="K8" i="64"/>
  <c r="H21" i="41"/>
  <c r="I19" i="28"/>
  <c r="E34" i="37"/>
  <c r="AB30" i="50"/>
  <c r="R24" i="41"/>
  <c r="G7" i="68"/>
  <c r="K34" i="60"/>
  <c r="G24" i="30"/>
  <c r="I3" i="62"/>
  <c r="J5" i="41"/>
  <c r="N39" i="45"/>
  <c r="Q23" i="48"/>
  <c r="H44" i="50"/>
  <c r="F4" i="45"/>
  <c r="W36" i="68"/>
  <c r="Z26" i="37"/>
  <c r="W35" i="64"/>
  <c r="F8" i="39"/>
  <c r="K35" i="37"/>
  <c r="I6" i="24"/>
  <c r="H21" i="56"/>
  <c r="R40" i="45"/>
  <c r="J8" i="28"/>
  <c r="U21" i="48"/>
  <c r="Q39" i="30"/>
  <c r="W20" i="41"/>
  <c r="G8" i="50"/>
  <c r="Z27" i="54"/>
  <c r="G35" i="66"/>
  <c r="J4" i="45"/>
  <c r="F33" i="39"/>
  <c r="Y26" i="30"/>
  <c r="E42" i="54"/>
  <c r="X31" i="28"/>
  <c r="J33" i="39"/>
  <c r="T46" i="37"/>
  <c r="R48" i="37"/>
  <c r="Z23" i="45"/>
  <c r="W40" i="45"/>
  <c r="O30" i="28"/>
  <c r="V22" i="54"/>
  <c r="G5" i="32"/>
  <c r="T39" i="48"/>
  <c r="G33" i="28"/>
  <c r="Z43" i="39"/>
  <c r="V45" i="37"/>
  <c r="E39" i="48"/>
  <c r="AC27" i="28"/>
  <c r="S21" i="50"/>
  <c r="M25" i="50"/>
  <c r="V36" i="64"/>
  <c r="X40" i="41"/>
  <c r="I4" i="32"/>
  <c r="S42" i="41"/>
  <c r="I30" i="28"/>
  <c r="L35" i="28"/>
  <c r="R22" i="30"/>
  <c r="Z35" i="28"/>
  <c r="S20" i="48"/>
  <c r="E24" i="35"/>
  <c r="H47" i="37"/>
  <c r="P23" i="56"/>
  <c r="Y30" i="30"/>
  <c r="Q34" i="30"/>
  <c r="Q22" i="28"/>
  <c r="X25" i="39"/>
  <c r="S21" i="54"/>
  <c r="AA20" i="28"/>
  <c r="U26" i="30"/>
  <c r="X37" i="30"/>
  <c r="I20" i="45"/>
  <c r="V30" i="30"/>
  <c r="P44" i="30"/>
  <c r="H8" i="64"/>
  <c r="Y41" i="37"/>
  <c r="O48" i="37"/>
  <c r="O20" i="35"/>
  <c r="X26" i="35"/>
  <c r="K25" i="48"/>
  <c r="M21" i="24"/>
  <c r="G35" i="68"/>
  <c r="X30" i="35"/>
  <c r="G32" i="41"/>
  <c r="G44" i="39"/>
  <c r="M33" i="54"/>
  <c r="W32" i="66"/>
  <c r="X23" i="50"/>
  <c r="O46" i="39"/>
  <c r="G22" i="62"/>
  <c r="X33" i="64"/>
  <c r="R33" i="66"/>
  <c r="I34" i="50"/>
  <c r="M18" i="24"/>
  <c r="Q34" i="37"/>
  <c r="I4" i="37"/>
  <c r="K31" i="45"/>
  <c r="AA23" i="37"/>
  <c r="J33" i="35"/>
  <c r="Q24" i="39"/>
  <c r="U34" i="64"/>
  <c r="Z26" i="24"/>
  <c r="T22" i="56"/>
  <c r="Y43" i="30"/>
  <c r="J7" i="37"/>
  <c r="M35" i="50"/>
  <c r="F31" i="28"/>
  <c r="U41" i="54"/>
  <c r="F3" i="56"/>
  <c r="I32" i="64"/>
  <c r="L21" i="50"/>
  <c r="M35" i="37"/>
  <c r="I6" i="54"/>
  <c r="W35" i="54"/>
  <c r="J8" i="48"/>
  <c r="AA32" i="26"/>
  <c r="Y35" i="56"/>
  <c r="O22" i="45"/>
  <c r="W24" i="26"/>
  <c r="T34" i="32"/>
  <c r="V39" i="45"/>
  <c r="AB22" i="56"/>
  <c r="Z24" i="35"/>
  <c r="R30" i="30"/>
  <c r="E21" i="39"/>
  <c r="G27" i="54"/>
  <c r="F27" i="28"/>
  <c r="S34" i="28"/>
  <c r="M22" i="45"/>
  <c r="U33" i="35"/>
  <c r="G22" i="66"/>
  <c r="K36" i="37"/>
  <c r="Y25" i="45"/>
  <c r="K34" i="64"/>
  <c r="V40" i="41"/>
  <c r="X17" i="24"/>
  <c r="N37" i="39"/>
  <c r="AB41" i="50"/>
  <c r="P46" i="39"/>
  <c r="O26" i="54"/>
  <c r="X22" i="66"/>
  <c r="T49" i="37"/>
  <c r="AB33" i="30"/>
  <c r="AC33" i="50"/>
  <c r="I20" i="35"/>
  <c r="M21" i="68"/>
  <c r="M20" i="32"/>
  <c r="M24" i="26"/>
  <c r="S23" i="30"/>
  <c r="I22" i="56"/>
  <c r="AB31" i="48"/>
  <c r="F37" i="35"/>
  <c r="Z43" i="35"/>
  <c r="AC32" i="58"/>
  <c r="AB38" i="30"/>
  <c r="O30" i="26"/>
  <c r="AB39" i="39"/>
  <c r="AB21" i="68"/>
  <c r="F3" i="24"/>
  <c r="I21" i="35"/>
  <c r="J3" i="24"/>
  <c r="F5" i="30"/>
  <c r="I33" i="26"/>
  <c r="K20" i="24"/>
  <c r="Q43" i="30"/>
  <c r="F41" i="41"/>
  <c r="AB35" i="60"/>
  <c r="I49" i="37"/>
  <c r="AC19" i="24"/>
  <c r="AA38" i="28"/>
  <c r="J21" i="56"/>
  <c r="Q25" i="35"/>
  <c r="R25" i="39"/>
  <c r="L33" i="35"/>
  <c r="H5" i="62"/>
  <c r="M45" i="50"/>
  <c r="L42" i="54"/>
  <c r="E42" i="48"/>
  <c r="F35" i="64"/>
  <c r="P27" i="54"/>
  <c r="F22" i="56"/>
  <c r="H45" i="30"/>
  <c r="AA20" i="32"/>
  <c r="H23" i="30"/>
  <c r="U24" i="45"/>
  <c r="I18" i="28"/>
  <c r="M20" i="39"/>
  <c r="K35" i="28"/>
  <c r="Y34" i="50"/>
  <c r="X38" i="41"/>
  <c r="W39" i="37"/>
  <c r="Z33" i="56"/>
  <c r="E25" i="26"/>
  <c r="I27" i="24"/>
  <c r="F39" i="35"/>
  <c r="AB45" i="30"/>
  <c r="L21" i="62"/>
  <c r="AC24" i="45"/>
  <c r="P36" i="68"/>
  <c r="R18" i="24"/>
  <c r="R22" i="58"/>
  <c r="G40" i="35"/>
  <c r="Y22" i="60"/>
  <c r="AB21" i="66"/>
  <c r="O28" i="24"/>
  <c r="U21" i="37"/>
  <c r="T34" i="30"/>
  <c r="J42" i="50"/>
  <c r="M27" i="54"/>
  <c r="R38" i="48"/>
  <c r="AA34" i="54"/>
  <c r="P21" i="37"/>
  <c r="L26" i="50"/>
  <c r="K8" i="60"/>
  <c r="AB20" i="41"/>
  <c r="T38" i="45"/>
  <c r="H22" i="37"/>
  <c r="AA23" i="41"/>
  <c r="Q19" i="28"/>
  <c r="U44" i="35"/>
  <c r="G31" i="28"/>
  <c r="T21" i="54"/>
  <c r="O21" i="26"/>
  <c r="M21" i="66"/>
  <c r="R25" i="54"/>
  <c r="AC24" i="28"/>
  <c r="O23" i="35"/>
  <c r="W25" i="39"/>
  <c r="O23" i="41"/>
  <c r="F22" i="37"/>
  <c r="AB39" i="28"/>
  <c r="Z21" i="66"/>
  <c r="M22" i="68"/>
  <c r="R19" i="26"/>
  <c r="P43" i="54"/>
  <c r="M39" i="35"/>
  <c r="G27" i="50"/>
  <c r="I32" i="48"/>
  <c r="J32" i="68"/>
  <c r="U39" i="37"/>
  <c r="I8" i="60"/>
  <c r="G7" i="54"/>
  <c r="K5" i="54"/>
  <c r="K6" i="50"/>
  <c r="R35" i="62"/>
  <c r="R31" i="48"/>
  <c r="AB23" i="56"/>
  <c r="K22" i="64"/>
  <c r="H6" i="54"/>
  <c r="K32" i="66"/>
  <c r="V26" i="30"/>
  <c r="P32" i="58"/>
  <c r="Q20" i="37"/>
  <c r="W24" i="28"/>
  <c r="W33" i="58"/>
  <c r="W46" i="37"/>
  <c r="W34" i="54"/>
  <c r="Y24" i="37"/>
  <c r="F21" i="28"/>
  <c r="E30" i="50"/>
  <c r="W36" i="58"/>
  <c r="K4" i="60"/>
  <c r="J23" i="39"/>
  <c r="J4" i="37"/>
  <c r="J7" i="24"/>
  <c r="F35" i="37"/>
  <c r="H27" i="50"/>
  <c r="W39" i="48"/>
  <c r="I21" i="62"/>
  <c r="X36" i="66"/>
  <c r="AA30" i="37"/>
  <c r="N36" i="66"/>
  <c r="U25" i="37"/>
  <c r="U24" i="28"/>
  <c r="U21" i="58"/>
  <c r="G5" i="56"/>
  <c r="J24" i="39"/>
  <c r="E42" i="37"/>
  <c r="AA33" i="62"/>
  <c r="X44" i="50"/>
  <c r="K31" i="39"/>
  <c r="K19" i="26"/>
  <c r="AA24" i="48"/>
  <c r="P21" i="26"/>
  <c r="I34" i="54"/>
  <c r="AB18" i="24"/>
  <c r="I39" i="35"/>
  <c r="R23" i="48"/>
  <c r="G37" i="30"/>
  <c r="T34" i="50"/>
  <c r="N21" i="62"/>
  <c r="S24" i="35"/>
  <c r="I42" i="48"/>
  <c r="N38" i="48"/>
  <c r="Q33" i="30"/>
  <c r="R32" i="64"/>
  <c r="G6" i="68"/>
  <c r="K34" i="66"/>
  <c r="Q22" i="62"/>
  <c r="M26" i="37"/>
  <c r="N23" i="56"/>
  <c r="J18" i="26"/>
  <c r="X22" i="58"/>
  <c r="J22" i="62"/>
  <c r="I38" i="41"/>
  <c r="K4" i="66"/>
  <c r="N42" i="41"/>
  <c r="Q35" i="58"/>
  <c r="Q31" i="39"/>
  <c r="Z22" i="39"/>
  <c r="G32" i="45"/>
  <c r="J19" i="28"/>
  <c r="R23" i="45"/>
  <c r="Z22" i="48"/>
  <c r="H41" i="41"/>
  <c r="P34" i="56"/>
  <c r="V38" i="30"/>
  <c r="Q27" i="50"/>
  <c r="O22" i="39"/>
  <c r="U20" i="32"/>
  <c r="M36" i="56"/>
  <c r="V40" i="35"/>
  <c r="Y45" i="32"/>
  <c r="P35" i="68"/>
  <c r="G7" i="50"/>
  <c r="L39" i="30"/>
  <c r="K21" i="24"/>
  <c r="O41" i="48"/>
  <c r="S36" i="39"/>
  <c r="L33" i="54"/>
  <c r="V25" i="54"/>
  <c r="H37" i="39"/>
  <c r="O22" i="68"/>
  <c r="Y23" i="45"/>
  <c r="U34" i="60"/>
  <c r="H6" i="50"/>
  <c r="P38" i="35"/>
  <c r="I34" i="28"/>
  <c r="K21" i="64"/>
  <c r="H21" i="45"/>
  <c r="S20" i="26"/>
  <c r="AA23" i="45"/>
  <c r="Y27" i="50"/>
  <c r="P42" i="41"/>
  <c r="L28" i="32"/>
  <c r="I22" i="50"/>
  <c r="O37" i="56"/>
  <c r="R39" i="45"/>
  <c r="G3" i="56"/>
  <c r="M23" i="45"/>
  <c r="T41" i="37"/>
  <c r="G8" i="39"/>
  <c r="Z33" i="50"/>
  <c r="Q34" i="56"/>
  <c r="X39" i="48"/>
  <c r="E24" i="30"/>
  <c r="AC25" i="37"/>
  <c r="O36" i="39"/>
  <c r="AC22" i="37"/>
  <c r="M20" i="35"/>
  <c r="Y22" i="62"/>
  <c r="J23" i="54"/>
  <c r="AC39" i="35"/>
  <c r="AB21" i="45"/>
  <c r="M44" i="50"/>
  <c r="I5" i="45"/>
  <c r="O43" i="39"/>
  <c r="F21" i="64"/>
  <c r="AC39" i="30"/>
  <c r="Z23" i="50"/>
  <c r="E43" i="50"/>
  <c r="R40" i="32"/>
  <c r="Z21" i="37"/>
  <c r="S22" i="50"/>
  <c r="Z24" i="39"/>
  <c r="I26" i="30"/>
  <c r="AC26" i="30"/>
  <c r="E39" i="37"/>
  <c r="R44" i="50"/>
  <c r="E28" i="39"/>
  <c r="AA42" i="54"/>
  <c r="G6" i="66"/>
  <c r="X23" i="35"/>
  <c r="V40" i="30"/>
  <c r="O32" i="60"/>
  <c r="U35" i="64"/>
  <c r="G5" i="26"/>
  <c r="M36" i="60"/>
  <c r="N30" i="35"/>
  <c r="W34" i="35"/>
  <c r="AB21" i="24"/>
  <c r="Y30" i="50"/>
  <c r="X20" i="37"/>
  <c r="T35" i="64"/>
  <c r="I44" i="50"/>
  <c r="AB42" i="45"/>
  <c r="J25" i="26"/>
  <c r="G44" i="54"/>
  <c r="AA46" i="39"/>
  <c r="Z44" i="50"/>
  <c r="V25" i="30"/>
  <c r="O35" i="50"/>
  <c r="X44" i="54"/>
  <c r="J36" i="66"/>
  <c r="R42" i="50"/>
  <c r="S30" i="37"/>
  <c r="Q45" i="39"/>
  <c r="G43" i="54"/>
  <c r="Z35" i="50"/>
  <c r="AC20" i="35"/>
  <c r="X28" i="45"/>
  <c r="I4" i="64"/>
  <c r="X36" i="39"/>
  <c r="O39" i="35"/>
  <c r="O40" i="30"/>
  <c r="G3" i="50"/>
  <c r="F8" i="28"/>
  <c r="L21" i="68"/>
  <c r="P40" i="37"/>
  <c r="X32" i="39"/>
  <c r="Q25" i="24"/>
  <c r="E24" i="32"/>
  <c r="M34" i="60"/>
  <c r="P25" i="32"/>
  <c r="O35" i="64"/>
  <c r="F6" i="30"/>
  <c r="F8" i="35"/>
  <c r="N39" i="41"/>
  <c r="S33" i="58"/>
  <c r="W20" i="35"/>
  <c r="G23" i="56"/>
  <c r="X30" i="32"/>
  <c r="O33" i="35"/>
  <c r="R45" i="37"/>
  <c r="T25" i="50"/>
  <c r="T42" i="54"/>
  <c r="G4" i="32"/>
  <c r="Q26" i="24"/>
  <c r="N32" i="66"/>
  <c r="W45" i="54"/>
  <c r="I3" i="60"/>
  <c r="J5" i="50"/>
  <c r="AA31" i="45"/>
  <c r="F38" i="48"/>
  <c r="U22" i="56"/>
  <c r="Q32" i="60"/>
  <c r="AB34" i="30"/>
  <c r="F41" i="45"/>
  <c r="W26" i="54"/>
  <c r="U33" i="54"/>
  <c r="F33" i="26"/>
  <c r="K32" i="26"/>
  <c r="Y24" i="48"/>
  <c r="AC21" i="30"/>
  <c r="T24" i="37"/>
  <c r="N31" i="48"/>
  <c r="I42" i="41"/>
  <c r="AB25" i="30"/>
  <c r="G46" i="37"/>
  <c r="S32" i="48"/>
  <c r="N39" i="28"/>
  <c r="Y31" i="41"/>
  <c r="T33" i="50"/>
  <c r="U28" i="39"/>
  <c r="Z44" i="35"/>
  <c r="Z39" i="48"/>
  <c r="H21" i="54"/>
  <c r="W32" i="68"/>
  <c r="I34" i="30"/>
  <c r="X27" i="50"/>
  <c r="Y21" i="45"/>
  <c r="I5" i="50"/>
  <c r="AC32" i="26"/>
  <c r="G8" i="48"/>
  <c r="X28" i="24"/>
  <c r="V32" i="58"/>
  <c r="K24" i="45"/>
  <c r="N45" i="50"/>
  <c r="H39" i="28"/>
  <c r="M30" i="50"/>
  <c r="AB23" i="28"/>
  <c r="AA28" i="26"/>
  <c r="S32" i="28"/>
  <c r="J26" i="30"/>
  <c r="X21" i="37"/>
  <c r="Q19" i="26"/>
  <c r="AB25" i="32"/>
  <c r="G42" i="48"/>
  <c r="Q36" i="62"/>
  <c r="K36" i="58"/>
  <c r="J18" i="24"/>
  <c r="AC34" i="28"/>
  <c r="Y37" i="35"/>
  <c r="Y39" i="35"/>
  <c r="Z40" i="48"/>
  <c r="X37" i="39"/>
  <c r="E23" i="39"/>
  <c r="Z35" i="54"/>
  <c r="N28" i="26"/>
  <c r="O18" i="26"/>
  <c r="Z35" i="66"/>
  <c r="U34" i="66"/>
  <c r="X25" i="37"/>
  <c r="E23" i="56"/>
  <c r="Z33" i="62"/>
  <c r="J41" i="54"/>
  <c r="S34" i="64"/>
  <c r="F33" i="62"/>
  <c r="L27" i="54"/>
  <c r="I5" i="26"/>
  <c r="H35" i="58"/>
  <c r="AA40" i="41"/>
  <c r="U22" i="39"/>
  <c r="F24" i="35"/>
  <c r="O24" i="37"/>
  <c r="K23" i="45"/>
  <c r="I38" i="35"/>
  <c r="Y22" i="37"/>
  <c r="G24" i="32"/>
  <c r="AB47" i="37"/>
  <c r="H24" i="37"/>
  <c r="V21" i="32"/>
  <c r="Y33" i="62"/>
  <c r="H22" i="30"/>
  <c r="I35" i="68"/>
  <c r="L39" i="41"/>
  <c r="G32" i="26"/>
  <c r="X34" i="54"/>
  <c r="U26" i="24"/>
  <c r="AA37" i="56"/>
  <c r="O37" i="32"/>
  <c r="R25" i="24"/>
  <c r="W33" i="64"/>
  <c r="V26" i="54"/>
  <c r="K6" i="68"/>
  <c r="N41" i="50"/>
  <c r="Z26" i="35"/>
  <c r="M41" i="54"/>
  <c r="H4" i="37"/>
  <c r="Z21" i="39"/>
  <c r="V22" i="45"/>
  <c r="K43" i="54"/>
  <c r="V30" i="54"/>
  <c r="O36" i="66"/>
  <c r="Y30" i="28"/>
  <c r="N39" i="35"/>
  <c r="I7" i="39"/>
  <c r="V22" i="56"/>
  <c r="AB21" i="64"/>
  <c r="K33" i="30"/>
  <c r="AB41" i="37"/>
  <c r="Z22" i="62"/>
  <c r="J25" i="37"/>
  <c r="Z44" i="32"/>
  <c r="I36" i="68"/>
  <c r="T42" i="48"/>
  <c r="K21" i="35"/>
  <c r="V40" i="45"/>
  <c r="K21" i="30"/>
  <c r="K39" i="39"/>
  <c r="P28" i="32"/>
  <c r="T33" i="39"/>
  <c r="G30" i="54"/>
  <c r="AB39" i="48"/>
  <c r="I7" i="62"/>
  <c r="U18" i="24"/>
  <c r="F21" i="54"/>
  <c r="L25" i="45"/>
  <c r="N40" i="45"/>
  <c r="H5" i="24"/>
  <c r="Z34" i="66"/>
  <c r="R34" i="28"/>
  <c r="P46" i="37"/>
  <c r="L38" i="30"/>
  <c r="E24" i="28"/>
  <c r="P20" i="24"/>
  <c r="I20" i="39"/>
  <c r="O39" i="30"/>
  <c r="I39" i="39"/>
  <c r="N27" i="24"/>
  <c r="Z40" i="32"/>
  <c r="P23" i="50"/>
  <c r="T33" i="54"/>
  <c r="M41" i="45"/>
  <c r="AB21" i="50"/>
  <c r="U40" i="48"/>
  <c r="Z31" i="39"/>
  <c r="H22" i="56"/>
  <c r="J6" i="24"/>
  <c r="Q32" i="68"/>
  <c r="O25" i="45"/>
  <c r="K28" i="41"/>
  <c r="F22" i="45"/>
  <c r="H30" i="30"/>
  <c r="N21" i="39"/>
  <c r="H20" i="48"/>
  <c r="AB35" i="68"/>
  <c r="H34" i="32"/>
  <c r="K5" i="37"/>
  <c r="V25" i="37"/>
  <c r="AA22" i="60"/>
  <c r="R45" i="50"/>
  <c r="P23" i="30"/>
  <c r="G22" i="50"/>
  <c r="E24" i="54"/>
  <c r="W40" i="35"/>
  <c r="Z24" i="50"/>
  <c r="E32" i="45"/>
  <c r="P22" i="45"/>
  <c r="O39" i="45"/>
  <c r="L22" i="54"/>
  <c r="I3" i="48"/>
  <c r="X34" i="58"/>
  <c r="E18" i="26"/>
  <c r="M21" i="39"/>
  <c r="L26" i="30"/>
  <c r="N39" i="37"/>
  <c r="Y20" i="32"/>
  <c r="F36" i="68"/>
  <c r="N22" i="58"/>
  <c r="AB36" i="58"/>
  <c r="J26" i="37"/>
  <c r="AB19" i="28"/>
  <c r="O30" i="50"/>
  <c r="I4" i="50"/>
  <c r="P39" i="48"/>
  <c r="Y40" i="28"/>
  <c r="O23" i="45"/>
  <c r="K20" i="28"/>
  <c r="AA25" i="45"/>
  <c r="Y22" i="54"/>
  <c r="U32" i="58"/>
  <c r="U40" i="41"/>
  <c r="W42" i="39"/>
  <c r="H40" i="32"/>
  <c r="X35" i="54"/>
  <c r="J3" i="37"/>
  <c r="AB34" i="56"/>
  <c r="O45" i="37"/>
  <c r="S32" i="58"/>
  <c r="O28" i="48"/>
  <c r="Z33" i="39"/>
  <c r="AC34" i="37"/>
  <c r="I24" i="35"/>
  <c r="I8" i="50"/>
  <c r="L33" i="32"/>
  <c r="L35" i="58"/>
  <c r="K3" i="68"/>
  <c r="N24" i="26"/>
  <c r="S31" i="41"/>
  <c r="N23" i="39"/>
  <c r="F38" i="45"/>
  <c r="P34" i="68"/>
  <c r="N39" i="30"/>
  <c r="J6" i="68"/>
  <c r="X34" i="50"/>
  <c r="L28" i="45"/>
  <c r="T31" i="45"/>
  <c r="AB31" i="39"/>
  <c r="O21" i="24"/>
  <c r="L29" i="24"/>
  <c r="R25" i="48"/>
  <c r="H6" i="66"/>
  <c r="M35" i="64"/>
  <c r="X21" i="32"/>
  <c r="T31" i="28"/>
  <c r="H27" i="28"/>
  <c r="AA33" i="39"/>
  <c r="V32" i="41"/>
  <c r="L31" i="26"/>
  <c r="I7" i="45"/>
  <c r="I33" i="58"/>
  <c r="X41" i="54"/>
  <c r="U23" i="56"/>
  <c r="I3" i="28"/>
  <c r="I45" i="35"/>
  <c r="V28" i="26"/>
  <c r="R35" i="28"/>
  <c r="Y43" i="54"/>
  <c r="I4" i="66"/>
  <c r="S20" i="35"/>
  <c r="G41" i="45"/>
  <c r="Q41" i="54"/>
  <c r="AB44" i="32"/>
  <c r="F25" i="45"/>
  <c r="N46" i="37"/>
  <c r="AC32" i="39"/>
  <c r="AA32" i="45"/>
  <c r="R44" i="54"/>
  <c r="J43" i="35"/>
  <c r="I24" i="39"/>
  <c r="E34" i="60"/>
  <c r="K3" i="50"/>
  <c r="Y21" i="37"/>
  <c r="V37" i="35"/>
  <c r="N42" i="54"/>
  <c r="O25" i="26"/>
  <c r="K25" i="45"/>
  <c r="N30" i="37"/>
  <c r="X39" i="30"/>
  <c r="K44" i="39"/>
  <c r="Z31" i="28"/>
  <c r="F7" i="26"/>
  <c r="I42" i="39"/>
  <c r="L22" i="58"/>
  <c r="T28" i="32"/>
  <c r="U39" i="35"/>
  <c r="I28" i="24"/>
  <c r="Y20" i="26"/>
  <c r="AB27" i="28"/>
  <c r="M24" i="54"/>
  <c r="H21" i="37"/>
  <c r="G33" i="64"/>
  <c r="M30" i="28"/>
  <c r="W22" i="28"/>
  <c r="F20" i="41"/>
  <c r="S28" i="24"/>
  <c r="J39" i="30"/>
  <c r="Q25" i="41"/>
  <c r="AA20" i="35"/>
  <c r="H21" i="32"/>
  <c r="N44" i="54"/>
  <c r="M29" i="26"/>
  <c r="Q27" i="24"/>
  <c r="I8" i="39"/>
  <c r="X44" i="39"/>
  <c r="Y42" i="45"/>
  <c r="Y33" i="56"/>
  <c r="N23" i="37"/>
  <c r="Q37" i="56"/>
  <c r="K25" i="30"/>
  <c r="H36" i="66"/>
  <c r="F8" i="58"/>
  <c r="K25" i="24"/>
  <c r="F7" i="62"/>
  <c r="U38" i="48"/>
  <c r="J8" i="50"/>
  <c r="K32" i="41"/>
  <c r="F46" i="37"/>
  <c r="H8" i="24"/>
  <c r="N23" i="28"/>
  <c r="W25" i="37"/>
  <c r="G23" i="39"/>
  <c r="AC23" i="41"/>
  <c r="S45" i="35"/>
  <c r="U38" i="41"/>
  <c r="F45" i="50"/>
  <c r="O32" i="68"/>
  <c r="V21" i="28"/>
  <c r="K33" i="50"/>
  <c r="AB19" i="24"/>
  <c r="AC24" i="26"/>
  <c r="K7" i="66"/>
  <c r="G8" i="37"/>
  <c r="AB35" i="58"/>
  <c r="S40" i="30"/>
  <c r="W37" i="35"/>
  <c r="I44" i="35"/>
  <c r="H25" i="26"/>
  <c r="J33" i="62"/>
  <c r="Z34" i="56"/>
  <c r="H33" i="68"/>
  <c r="F41" i="50"/>
  <c r="E24" i="37"/>
  <c r="T35" i="37"/>
  <c r="W33" i="50"/>
  <c r="J7" i="41"/>
  <c r="H33" i="60"/>
  <c r="K21" i="41"/>
  <c r="Q44" i="35"/>
  <c r="K23" i="48"/>
  <c r="H7" i="39"/>
  <c r="H31" i="37"/>
  <c r="F26" i="37"/>
  <c r="L23" i="28"/>
  <c r="W38" i="30"/>
  <c r="E36" i="60"/>
  <c r="Z22" i="54"/>
  <c r="M21" i="58"/>
  <c r="G4" i="54"/>
  <c r="W32" i="39"/>
  <c r="V21" i="54"/>
  <c r="V21" i="62"/>
  <c r="J36" i="56"/>
  <c r="G21" i="68"/>
  <c r="G24" i="45"/>
  <c r="Y28" i="24"/>
  <c r="F33" i="56"/>
  <c r="O33" i="66"/>
  <c r="F32" i="66"/>
  <c r="S21" i="56"/>
  <c r="V35" i="68"/>
  <c r="M31" i="37"/>
  <c r="K32" i="45"/>
  <c r="N33" i="39"/>
  <c r="S31" i="26"/>
  <c r="W35" i="56"/>
  <c r="F8" i="24"/>
  <c r="AC39" i="39"/>
  <c r="U42" i="48"/>
  <c r="AA41" i="45"/>
  <c r="R20" i="24"/>
  <c r="AA22" i="37"/>
  <c r="M21" i="64"/>
  <c r="V35" i="66"/>
  <c r="F3" i="68"/>
  <c r="H46" i="37"/>
  <c r="O20" i="41"/>
  <c r="F22" i="68"/>
  <c r="V43" i="54"/>
  <c r="Y22" i="45"/>
  <c r="J5" i="24"/>
  <c r="Q21" i="35"/>
  <c r="I24" i="50"/>
  <c r="V41" i="37"/>
  <c r="Z38" i="28"/>
  <c r="J40" i="45"/>
  <c r="J3" i="62"/>
  <c r="AC23" i="48"/>
  <c r="Z33" i="32"/>
  <c r="E30" i="37"/>
  <c r="M40" i="28"/>
  <c r="AA17" i="24"/>
  <c r="AB43" i="35"/>
  <c r="I25" i="35"/>
  <c r="AC30" i="54"/>
  <c r="S26" i="54"/>
  <c r="M36" i="62"/>
  <c r="H46" i="39"/>
  <c r="U22" i="54"/>
  <c r="I35" i="62"/>
  <c r="E43" i="39"/>
  <c r="H24" i="35"/>
  <c r="E20" i="24"/>
  <c r="U44" i="39"/>
  <c r="J36" i="39"/>
  <c r="L27" i="50"/>
  <c r="E39" i="28"/>
  <c r="X21" i="45"/>
  <c r="P21" i="32"/>
  <c r="X21" i="50"/>
  <c r="W43" i="32"/>
  <c r="P23" i="54"/>
  <c r="O21" i="45"/>
  <c r="G33" i="56"/>
  <c r="J34" i="64"/>
  <c r="R22" i="41"/>
  <c r="E44" i="39"/>
  <c r="K6" i="41"/>
  <c r="X42" i="41"/>
  <c r="G35" i="54"/>
  <c r="F38" i="39"/>
  <c r="H24" i="45"/>
  <c r="V24" i="37"/>
  <c r="X22" i="48"/>
  <c r="Z18" i="26"/>
  <c r="Y28" i="45"/>
  <c r="F44" i="32"/>
  <c r="L34" i="54"/>
  <c r="L40" i="32"/>
  <c r="G7" i="64"/>
  <c r="N21" i="66"/>
  <c r="G22" i="39"/>
  <c r="AB22" i="37"/>
  <c r="P22" i="50"/>
  <c r="H33" i="32"/>
  <c r="I38" i="48"/>
  <c r="F24" i="37"/>
  <c r="I30" i="35"/>
  <c r="L19" i="24"/>
  <c r="Z21" i="48"/>
  <c r="W18" i="26"/>
  <c r="F22" i="62"/>
  <c r="L21" i="66"/>
  <c r="I23" i="39"/>
  <c r="N43" i="35"/>
  <c r="E37" i="30"/>
  <c r="R44" i="39"/>
  <c r="R35" i="60"/>
  <c r="J5" i="45"/>
  <c r="U27" i="50"/>
  <c r="Z25" i="37"/>
  <c r="G38" i="28"/>
  <c r="AB31" i="26"/>
  <c r="J8" i="66"/>
  <c r="G22" i="28"/>
  <c r="P34" i="28"/>
  <c r="L36" i="66"/>
  <c r="I33" i="54"/>
  <c r="Q40" i="35"/>
  <c r="P36" i="56"/>
  <c r="AA34" i="56"/>
  <c r="AC39" i="32"/>
  <c r="AA21" i="56"/>
  <c r="H36" i="39"/>
  <c r="U34" i="37"/>
  <c r="R21" i="58"/>
  <c r="G45" i="32"/>
  <c r="N23" i="45"/>
  <c r="AB38" i="48"/>
  <c r="R43" i="50"/>
  <c r="S39" i="39"/>
  <c r="N20" i="41"/>
  <c r="P33" i="50"/>
  <c r="K30" i="28"/>
  <c r="AA23" i="39"/>
  <c r="X27" i="28"/>
  <c r="G34" i="68"/>
  <c r="T18" i="26"/>
  <c r="AC23" i="39"/>
  <c r="G44" i="50"/>
  <c r="W28" i="48"/>
  <c r="L24" i="35"/>
  <c r="L39" i="37"/>
  <c r="X30" i="37"/>
  <c r="H20" i="37"/>
  <c r="J6" i="37"/>
  <c r="Y23" i="54"/>
  <c r="M42" i="41"/>
  <c r="Y21" i="48"/>
  <c r="K7" i="39"/>
  <c r="L33" i="56"/>
  <c r="P39" i="41"/>
  <c r="Q22" i="39"/>
  <c r="AC18" i="24"/>
  <c r="Z38" i="48"/>
  <c r="U24" i="48"/>
  <c r="O21" i="60"/>
  <c r="X31" i="26"/>
  <c r="AB25" i="37"/>
  <c r="M38" i="30"/>
  <c r="G35" i="56"/>
  <c r="W21" i="45"/>
  <c r="R21" i="50"/>
  <c r="H25" i="37"/>
  <c r="U22" i="64"/>
  <c r="U25" i="41"/>
  <c r="H8" i="35"/>
  <c r="Q24" i="45"/>
  <c r="N32" i="41"/>
  <c r="G33" i="60"/>
  <c r="H20" i="26"/>
  <c r="M43" i="39"/>
  <c r="J25" i="50"/>
  <c r="I33" i="50"/>
  <c r="AA45" i="35"/>
  <c r="H42" i="41"/>
  <c r="H36" i="64"/>
  <c r="W23" i="50"/>
  <c r="I24" i="26"/>
  <c r="J21" i="28"/>
  <c r="V34" i="58"/>
  <c r="L22" i="60"/>
  <c r="P31" i="41"/>
  <c r="AB22" i="48"/>
  <c r="AB35" i="37"/>
  <c r="J4" i="68"/>
  <c r="L31" i="39"/>
  <c r="V20" i="30"/>
  <c r="Y32" i="48"/>
  <c r="O32" i="64"/>
  <c r="N28" i="24"/>
  <c r="Q42" i="41"/>
  <c r="E21" i="37"/>
  <c r="X34" i="62"/>
  <c r="K24" i="41"/>
  <c r="S38" i="48"/>
  <c r="J21" i="60"/>
  <c r="AA22" i="39"/>
  <c r="K31" i="48"/>
  <c r="Y35" i="62"/>
  <c r="Y39" i="30"/>
  <c r="I19" i="24"/>
  <c r="S32" i="66"/>
  <c r="AA24" i="39"/>
  <c r="V18" i="24"/>
  <c r="U18" i="28"/>
  <c r="F40" i="30"/>
  <c r="G23" i="41"/>
  <c r="I20" i="48"/>
  <c r="W36" i="37"/>
  <c r="G32" i="66"/>
  <c r="E21" i="41"/>
  <c r="I8" i="62"/>
  <c r="J23" i="35"/>
  <c r="G33" i="35"/>
  <c r="AA26" i="37"/>
  <c r="Z22" i="30"/>
  <c r="F30" i="35"/>
  <c r="T27" i="28"/>
  <c r="S33" i="30"/>
  <c r="L36" i="68"/>
  <c r="K6" i="64"/>
  <c r="AA42" i="50"/>
  <c r="J36" i="68"/>
  <c r="V42" i="48"/>
  <c r="X32" i="64"/>
  <c r="K32" i="58"/>
  <c r="AB21" i="32"/>
  <c r="Z41" i="50"/>
  <c r="X26" i="30"/>
  <c r="AB33" i="58"/>
  <c r="V25" i="39"/>
  <c r="R22" i="45"/>
  <c r="O21" i="64"/>
  <c r="W25" i="50"/>
  <c r="X29" i="35"/>
  <c r="AB41" i="45"/>
  <c r="J20" i="39"/>
  <c r="Q24" i="48"/>
  <c r="Y34" i="35"/>
  <c r="H21" i="26"/>
  <c r="U27" i="54"/>
  <c r="O34" i="35"/>
  <c r="AC22" i="50"/>
  <c r="K22" i="28"/>
  <c r="J31" i="28"/>
  <c r="N32" i="60"/>
  <c r="O36" i="62"/>
  <c r="U22" i="32"/>
  <c r="L33" i="64"/>
  <c r="T31" i="41"/>
  <c r="N35" i="64"/>
  <c r="N21" i="56"/>
  <c r="V32" i="45"/>
  <c r="U35" i="68"/>
  <c r="X45" i="30"/>
  <c r="J30" i="32"/>
  <c r="AB28" i="26"/>
  <c r="G24" i="39"/>
  <c r="U32" i="68"/>
  <c r="W39" i="45"/>
  <c r="AC21" i="48"/>
  <c r="L40" i="37"/>
  <c r="I25" i="37"/>
  <c r="M34" i="58"/>
  <c r="L30" i="24"/>
  <c r="K27" i="50"/>
  <c r="W41" i="48"/>
  <c r="L25" i="35"/>
  <c r="Z31" i="45"/>
  <c r="W28" i="24"/>
  <c r="H5" i="58"/>
  <c r="Q29" i="30"/>
  <c r="P32" i="39"/>
  <c r="AA42" i="45"/>
  <c r="K44" i="35"/>
  <c r="J30" i="26"/>
  <c r="K48" i="37"/>
  <c r="Q44" i="54"/>
  <c r="H38" i="30"/>
  <c r="V29" i="24"/>
  <c r="O18" i="28"/>
  <c r="F28" i="41"/>
  <c r="T28" i="48"/>
  <c r="M32" i="45"/>
  <c r="U38" i="39"/>
  <c r="P40" i="32"/>
  <c r="I7" i="66"/>
  <c r="AB32" i="62"/>
  <c r="J5" i="30"/>
  <c r="F39" i="30"/>
  <c r="I4" i="62"/>
  <c r="AC28" i="41"/>
  <c r="G19" i="28"/>
  <c r="F33" i="66"/>
  <c r="Q42" i="39"/>
  <c r="Q40" i="37"/>
  <c r="U21" i="35"/>
  <c r="F26" i="54"/>
  <c r="J5" i="35"/>
  <c r="Q22" i="58"/>
  <c r="W20" i="32"/>
  <c r="J39" i="45"/>
  <c r="Y43" i="32"/>
  <c r="X33" i="28"/>
  <c r="Z20" i="37"/>
  <c r="Z22" i="66"/>
  <c r="S21" i="30"/>
  <c r="Z23" i="32"/>
  <c r="E29" i="30"/>
  <c r="AA38" i="45"/>
  <c r="P22" i="37"/>
  <c r="H44" i="54"/>
  <c r="AB21" i="62"/>
  <c r="AB39" i="35"/>
  <c r="I23" i="56"/>
  <c r="AA42" i="48"/>
  <c r="AC30" i="26"/>
  <c r="V44" i="35"/>
  <c r="P33" i="28"/>
  <c r="M32" i="26"/>
  <c r="F4" i="58"/>
  <c r="O21" i="68"/>
  <c r="AB42" i="41"/>
  <c r="M23" i="50"/>
  <c r="R32" i="68"/>
  <c r="K29" i="26"/>
  <c r="V20" i="45"/>
  <c r="G42" i="41"/>
  <c r="T22" i="62"/>
  <c r="W30" i="37"/>
  <c r="W37" i="30"/>
  <c r="G21" i="24"/>
  <c r="M42" i="54"/>
  <c r="I33" i="56"/>
  <c r="O36" i="37"/>
  <c r="F39" i="39"/>
  <c r="E35" i="28"/>
  <c r="K26" i="54"/>
  <c r="M17" i="24"/>
  <c r="M17" i="26"/>
  <c r="K5" i="32"/>
  <c r="Y22" i="48"/>
  <c r="O45" i="32"/>
  <c r="H22" i="50"/>
  <c r="K42" i="50"/>
  <c r="N20" i="24"/>
  <c r="G7" i="32"/>
  <c r="X25" i="54"/>
  <c r="Q17" i="24"/>
  <c r="I18" i="26"/>
  <c r="F45" i="35"/>
  <c r="K41" i="45"/>
  <c r="T32" i="62"/>
  <c r="U21" i="62"/>
  <c r="AB33" i="32"/>
  <c r="O32" i="39"/>
  <c r="H41" i="45"/>
  <c r="W27" i="24"/>
  <c r="AA33" i="30"/>
  <c r="AC29" i="37"/>
  <c r="F31" i="39"/>
  <c r="F5" i="45"/>
  <c r="Z22" i="35"/>
  <c r="AC20" i="24"/>
  <c r="J30" i="37"/>
  <c r="L33" i="58"/>
  <c r="N21" i="37"/>
  <c r="T30" i="24"/>
  <c r="L17" i="26"/>
  <c r="X40" i="48"/>
  <c r="V25" i="32"/>
  <c r="R30" i="37"/>
  <c r="I42" i="54"/>
  <c r="S24" i="32"/>
  <c r="L35" i="62"/>
  <c r="AC28" i="26"/>
  <c r="P38" i="30"/>
  <c r="Y25" i="24"/>
  <c r="K25" i="37"/>
  <c r="Z22" i="60"/>
  <c r="AB23" i="54"/>
  <c r="J8" i="26"/>
  <c r="R30" i="54"/>
  <c r="G48" i="37"/>
  <c r="AA36" i="56"/>
  <c r="X32" i="48"/>
  <c r="N43" i="39"/>
  <c r="Q20" i="39"/>
  <c r="I33" i="66"/>
  <c r="AC17" i="26"/>
  <c r="F36" i="37"/>
  <c r="AB33" i="54"/>
  <c r="E45" i="50"/>
  <c r="Y38" i="30"/>
  <c r="K5" i="64"/>
  <c r="AC32" i="28"/>
  <c r="M24" i="30"/>
  <c r="T22" i="35"/>
  <c r="X25" i="45"/>
  <c r="J38" i="48"/>
  <c r="X45" i="54"/>
  <c r="Z44" i="30"/>
  <c r="G3" i="54"/>
  <c r="T25" i="26"/>
  <c r="S39" i="45"/>
  <c r="V22" i="41"/>
  <c r="AA39" i="30"/>
  <c r="G21" i="37"/>
  <c r="X35" i="28"/>
  <c r="F36" i="56"/>
  <c r="J8" i="64"/>
  <c r="AB31" i="41"/>
  <c r="K23" i="50"/>
  <c r="E26" i="35"/>
  <c r="O30" i="54"/>
  <c r="H33" i="30"/>
  <c r="V31" i="37"/>
  <c r="U23" i="35"/>
  <c r="T32" i="45"/>
  <c r="R23" i="54"/>
  <c r="J38" i="41"/>
  <c r="X22" i="45"/>
  <c r="L27" i="28"/>
  <c r="Y40" i="48"/>
  <c r="AB25" i="39"/>
  <c r="Q26" i="54"/>
  <c r="M35" i="58"/>
  <c r="M18" i="28"/>
  <c r="M40" i="48"/>
  <c r="O20" i="30"/>
  <c r="T35" i="58"/>
  <c r="Y20" i="45"/>
  <c r="I43" i="30"/>
  <c r="E34" i="30"/>
  <c r="N32" i="48"/>
  <c r="O25" i="54"/>
  <c r="Z30" i="30"/>
  <c r="I34" i="68"/>
  <c r="J25" i="24"/>
  <c r="AA39" i="41"/>
  <c r="AC24" i="48"/>
  <c r="F5" i="39"/>
  <c r="F25" i="39"/>
  <c r="J3" i="39"/>
  <c r="K22" i="32"/>
  <c r="G8" i="32"/>
  <c r="J34" i="68"/>
  <c r="K42" i="39"/>
  <c r="Z39" i="45"/>
  <c r="W40" i="48"/>
  <c r="K41" i="50"/>
  <c r="P32" i="62"/>
  <c r="K28" i="39"/>
  <c r="I22" i="68"/>
  <c r="M21" i="37"/>
  <c r="H29" i="24"/>
  <c r="T47" i="37"/>
  <c r="AB36" i="66"/>
  <c r="G8" i="45"/>
  <c r="X34" i="68"/>
  <c r="J3" i="48"/>
  <c r="F6" i="35"/>
  <c r="K33" i="56"/>
  <c r="H8" i="56"/>
  <c r="H33" i="26"/>
  <c r="J45" i="39"/>
  <c r="F30" i="32"/>
  <c r="Y23" i="41"/>
  <c r="N34" i="50"/>
  <c r="V26" i="50"/>
  <c r="U34" i="62"/>
  <c r="Q25" i="39"/>
  <c r="F28" i="45"/>
  <c r="S26" i="30"/>
  <c r="I5" i="35"/>
  <c r="L35" i="54"/>
  <c r="N20" i="30"/>
  <c r="Z47" i="37"/>
  <c r="E42" i="41"/>
  <c r="P39" i="35"/>
  <c r="I29" i="30"/>
  <c r="I30" i="30"/>
  <c r="Q42" i="45"/>
  <c r="AB20" i="45"/>
  <c r="Y30" i="35"/>
  <c r="AA30" i="54"/>
  <c r="V28" i="32"/>
  <c r="N36" i="64"/>
  <c r="E25" i="41"/>
  <c r="M28" i="41"/>
  <c r="U24" i="54"/>
  <c r="J38" i="35"/>
  <c r="F24" i="45"/>
  <c r="K17" i="24"/>
  <c r="I33" i="60"/>
  <c r="N40" i="32"/>
  <c r="J5" i="39"/>
  <c r="Q18" i="28"/>
  <c r="P22" i="58"/>
  <c r="S46" i="37"/>
  <c r="Q43" i="50"/>
  <c r="Z20" i="26"/>
  <c r="AA28" i="48"/>
  <c r="AC22" i="62"/>
  <c r="O33" i="68"/>
  <c r="S37" i="30"/>
  <c r="O43" i="32"/>
  <c r="AB40" i="30"/>
  <c r="W24" i="54"/>
  <c r="F3" i="58"/>
  <c r="W36" i="60"/>
  <c r="T40" i="48"/>
  <c r="Q34" i="28"/>
  <c r="J24" i="50"/>
  <c r="Q22" i="56"/>
  <c r="AC34" i="54"/>
  <c r="L39" i="28"/>
  <c r="L38" i="48"/>
  <c r="K6" i="32"/>
  <c r="F29" i="26"/>
  <c r="F36" i="58"/>
  <c r="AC28" i="24"/>
  <c r="Y21" i="28"/>
  <c r="E44" i="35"/>
  <c r="P23" i="41"/>
  <c r="M47" i="37"/>
  <c r="AC21" i="68"/>
  <c r="S34" i="37"/>
  <c r="F21" i="68"/>
  <c r="P21" i="28"/>
  <c r="G40" i="48"/>
  <c r="H31" i="41"/>
  <c r="I8" i="28"/>
  <c r="Q25" i="50"/>
  <c r="N40" i="48"/>
  <c r="J7" i="50"/>
  <c r="E23" i="48"/>
  <c r="L40" i="30"/>
  <c r="Q47" i="37"/>
  <c r="Z23" i="35"/>
  <c r="O25" i="39"/>
  <c r="T22" i="45"/>
  <c r="K21" i="50"/>
  <c r="R44" i="32"/>
  <c r="H23" i="32"/>
  <c r="M20" i="26"/>
  <c r="N35" i="28"/>
  <c r="AC37" i="39"/>
  <c r="I31" i="45"/>
  <c r="Y19" i="26"/>
  <c r="W24" i="32"/>
  <c r="Y33" i="68"/>
  <c r="I6" i="48"/>
  <c r="U22" i="48"/>
  <c r="P17" i="26"/>
  <c r="L38" i="32"/>
  <c r="AB18" i="26"/>
  <c r="S44" i="30"/>
  <c r="Q32" i="48"/>
  <c r="W29" i="30"/>
  <c r="R34" i="35"/>
  <c r="S20" i="32"/>
  <c r="Q23" i="39"/>
  <c r="J7" i="64"/>
  <c r="F34" i="60"/>
  <c r="H34" i="66"/>
  <c r="L43" i="30"/>
  <c r="R43" i="54"/>
  <c r="L33" i="68"/>
  <c r="P21" i="50"/>
  <c r="I22" i="32"/>
  <c r="Y45" i="50"/>
  <c r="V23" i="45"/>
  <c r="O39" i="48"/>
  <c r="I43" i="39"/>
  <c r="M23" i="30"/>
  <c r="V42" i="54"/>
  <c r="Q32" i="45"/>
  <c r="P33" i="26"/>
  <c r="V23" i="39"/>
  <c r="F25" i="54"/>
  <c r="W32" i="45"/>
  <c r="J31" i="48"/>
  <c r="L34" i="60"/>
  <c r="G41" i="37"/>
  <c r="U23" i="45"/>
  <c r="F21" i="60"/>
  <c r="J28" i="41"/>
  <c r="H6" i="41"/>
  <c r="Z20" i="41"/>
  <c r="Q38" i="45"/>
  <c r="I21" i="28"/>
  <c r="U36" i="66"/>
  <c r="AA23" i="48"/>
  <c r="G38" i="30"/>
  <c r="L34" i="64"/>
  <c r="H33" i="58"/>
  <c r="I34" i="60"/>
  <c r="J43" i="50"/>
  <c r="E22" i="64"/>
  <c r="N42" i="48"/>
  <c r="M21" i="35"/>
  <c r="S30" i="54"/>
  <c r="H17" i="24"/>
  <c r="P37" i="39"/>
  <c r="L43" i="39"/>
  <c r="T33" i="30"/>
  <c r="H21" i="50"/>
  <c r="M25" i="41"/>
  <c r="J44" i="54"/>
  <c r="O45" i="39"/>
  <c r="F44" i="35"/>
  <c r="AA28" i="39"/>
  <c r="K3" i="28"/>
  <c r="AA35" i="64"/>
  <c r="AC22" i="68"/>
  <c r="R26" i="37"/>
  <c r="P24" i="26"/>
  <c r="AB28" i="45"/>
  <c r="P29" i="37"/>
  <c r="L39" i="39"/>
  <c r="AA20" i="24"/>
  <c r="H25" i="41"/>
  <c r="F43" i="30"/>
  <c r="U31" i="37"/>
  <c r="V21" i="64"/>
  <c r="Q21" i="45"/>
  <c r="O26" i="50"/>
  <c r="M21" i="62"/>
  <c r="N21" i="45"/>
  <c r="Y49" i="37"/>
  <c r="N34" i="37"/>
  <c r="I40" i="48"/>
  <c r="U41" i="45"/>
  <c r="AB35" i="62"/>
  <c r="AB37" i="56"/>
  <c r="S23" i="39"/>
  <c r="O35" i="56"/>
  <c r="S41" i="54"/>
  <c r="W30" i="50"/>
  <c r="M23" i="41"/>
  <c r="E20" i="30"/>
  <c r="F6" i="45"/>
  <c r="AB23" i="45"/>
  <c r="I20" i="32"/>
  <c r="N34" i="64"/>
  <c r="M34" i="64"/>
  <c r="K35" i="68"/>
  <c r="U25" i="48"/>
  <c r="Y24" i="26"/>
  <c r="Q40" i="30"/>
  <c r="Q43" i="54"/>
  <c r="M38" i="39"/>
  <c r="R32" i="26"/>
  <c r="S29" i="26"/>
  <c r="T32" i="68"/>
  <c r="K28" i="48"/>
  <c r="I5" i="28"/>
  <c r="F30" i="24"/>
  <c r="V28" i="39"/>
  <c r="I32" i="68"/>
  <c r="Y36" i="58"/>
  <c r="V24" i="45"/>
  <c r="I43" i="50"/>
  <c r="W37" i="39"/>
  <c r="AB33" i="39"/>
  <c r="F34" i="54"/>
  <c r="F25" i="24"/>
  <c r="J3" i="50"/>
  <c r="T21" i="28"/>
  <c r="S43" i="54"/>
  <c r="M24" i="28"/>
  <c r="N30" i="54"/>
  <c r="Q37" i="39"/>
  <c r="N36" i="68"/>
  <c r="G4" i="50"/>
  <c r="L38" i="41"/>
  <c r="Y21" i="54"/>
  <c r="Y32" i="62"/>
  <c r="Y36" i="68"/>
  <c r="T29" i="32"/>
  <c r="J27" i="24"/>
  <c r="G32" i="48"/>
  <c r="K45" i="32"/>
  <c r="AB21" i="39"/>
  <c r="Z41" i="54"/>
  <c r="K22" i="39"/>
  <c r="K5" i="62"/>
  <c r="I7" i="68"/>
  <c r="I21" i="30"/>
  <c r="F37" i="39"/>
  <c r="AA22" i="68"/>
  <c r="V40" i="32"/>
  <c r="I7" i="28"/>
  <c r="T45" i="54"/>
  <c r="T40" i="41"/>
  <c r="S45" i="39"/>
  <c r="F26" i="30"/>
  <c r="H28" i="45"/>
  <c r="K4" i="32"/>
  <c r="J38" i="39"/>
  <c r="X25" i="41"/>
  <c r="F26" i="50"/>
  <c r="H7" i="26"/>
  <c r="Z32" i="26"/>
  <c r="T36" i="39"/>
  <c r="Z35" i="58"/>
  <c r="U40" i="28"/>
  <c r="V33" i="66"/>
  <c r="T20" i="24"/>
  <c r="F8" i="30"/>
  <c r="W44" i="54"/>
  <c r="AA49" i="37"/>
  <c r="Q21" i="58"/>
  <c r="M38" i="28"/>
  <c r="J8" i="56"/>
  <c r="I5" i="66"/>
  <c r="M29" i="35"/>
  <c r="R34" i="37"/>
  <c r="Z25" i="24"/>
  <c r="N26" i="30"/>
  <c r="S18" i="26"/>
  <c r="J22" i="68"/>
  <c r="E34" i="56"/>
  <c r="U21" i="41"/>
  <c r="X29" i="26"/>
  <c r="I30" i="26"/>
  <c r="Z36" i="58"/>
  <c r="S43" i="35"/>
  <c r="H36" i="62"/>
  <c r="T21" i="62"/>
  <c r="AB23" i="32"/>
  <c r="U40" i="30"/>
  <c r="N25" i="54"/>
  <c r="O20" i="28"/>
  <c r="H5" i="37"/>
  <c r="U30" i="30"/>
  <c r="L38" i="39"/>
  <c r="G39" i="48"/>
  <c r="P37" i="35"/>
  <c r="M33" i="35"/>
  <c r="E25" i="35"/>
  <c r="AB45" i="54"/>
  <c r="N32" i="62"/>
  <c r="W20" i="26"/>
  <c r="Y23" i="56"/>
  <c r="P36" i="39"/>
  <c r="E23" i="30"/>
  <c r="S44" i="50"/>
  <c r="AC30" i="28"/>
  <c r="S26" i="24"/>
  <c r="AC21" i="37"/>
  <c r="P22" i="56"/>
  <c r="E32" i="28"/>
  <c r="X36" i="62"/>
  <c r="M36" i="39"/>
  <c r="AB32" i="39"/>
  <c r="AA29" i="26"/>
  <c r="S22" i="62"/>
  <c r="U38" i="35"/>
  <c r="G45" i="37"/>
  <c r="AC29" i="24"/>
  <c r="K34" i="50"/>
  <c r="I23" i="37"/>
  <c r="P21" i="62"/>
  <c r="AA39" i="45"/>
  <c r="M26" i="50"/>
  <c r="H4" i="39"/>
  <c r="F21" i="56"/>
  <c r="Q39" i="37"/>
  <c r="X29" i="24"/>
  <c r="O21" i="37"/>
  <c r="AA36" i="60"/>
  <c r="Q35" i="50"/>
  <c r="K4" i="28"/>
  <c r="V35" i="50"/>
  <c r="H34" i="30"/>
  <c r="Y31" i="45"/>
  <c r="P25" i="50"/>
  <c r="H32" i="26"/>
  <c r="P22" i="30"/>
  <c r="G29" i="30"/>
  <c r="N45" i="39"/>
  <c r="K6" i="37"/>
  <c r="I6" i="41"/>
  <c r="P22" i="41"/>
  <c r="N28" i="41"/>
  <c r="U41" i="41"/>
  <c r="J32" i="64"/>
  <c r="K45" i="35"/>
  <c r="F37" i="30"/>
  <c r="U21" i="50"/>
  <c r="W24" i="37"/>
  <c r="U29" i="30"/>
  <c r="W36" i="64"/>
  <c r="AB26" i="35"/>
  <c r="L22" i="37"/>
  <c r="G33" i="26"/>
  <c r="G6" i="37"/>
  <c r="F46" i="39"/>
  <c r="X41" i="45"/>
  <c r="Y22" i="35"/>
  <c r="I21" i="24"/>
  <c r="K3" i="39"/>
  <c r="J3" i="30"/>
  <c r="F33" i="60"/>
  <c r="U32" i="64"/>
  <c r="W21" i="37"/>
  <c r="K23" i="54"/>
  <c r="H25" i="32"/>
  <c r="N21" i="50"/>
  <c r="H8" i="37"/>
  <c r="G25" i="50"/>
  <c r="U32" i="26"/>
  <c r="N39" i="39"/>
  <c r="F5" i="64"/>
  <c r="S32" i="62"/>
  <c r="S41" i="48"/>
  <c r="F4" i="54"/>
  <c r="R43" i="30"/>
  <c r="AB24" i="30"/>
  <c r="P33" i="30"/>
  <c r="F23" i="30"/>
  <c r="P25" i="35"/>
  <c r="M30" i="26"/>
  <c r="Z25" i="32"/>
  <c r="W41" i="41"/>
  <c r="U49" i="37"/>
  <c r="F33" i="35"/>
  <c r="M35" i="56"/>
  <c r="I5" i="24"/>
  <c r="J35" i="64"/>
  <c r="L29" i="26"/>
  <c r="N36" i="56"/>
  <c r="L44" i="32"/>
  <c r="Q33" i="50"/>
  <c r="G36" i="62"/>
  <c r="Y40" i="30"/>
  <c r="L34" i="66"/>
  <c r="F4" i="50"/>
  <c r="X27" i="54"/>
  <c r="F7" i="45"/>
  <c r="Y34" i="37"/>
  <c r="R33" i="28"/>
  <c r="L18" i="28"/>
  <c r="V42" i="37"/>
  <c r="G38" i="35"/>
  <c r="I22" i="64"/>
  <c r="Y32" i="28"/>
  <c r="J22" i="50"/>
  <c r="H36" i="58"/>
  <c r="L21" i="30"/>
  <c r="M40" i="35"/>
  <c r="H38" i="45"/>
  <c r="M32" i="28"/>
  <c r="Y32" i="26"/>
  <c r="J4" i="50"/>
  <c r="H21" i="39"/>
  <c r="U20" i="45"/>
  <c r="E22" i="28"/>
  <c r="Y21" i="26"/>
  <c r="Y44" i="50"/>
  <c r="J19" i="26"/>
  <c r="P45" i="39"/>
  <c r="P22" i="28"/>
  <c r="U39" i="45"/>
  <c r="V34" i="54"/>
  <c r="S34" i="68"/>
  <c r="I26" i="50"/>
  <c r="AB29" i="30"/>
  <c r="H43" i="30"/>
  <c r="N30" i="30"/>
  <c r="U33" i="64"/>
  <c r="AA44" i="50"/>
  <c r="X19" i="28"/>
  <c r="R33" i="30"/>
  <c r="K3" i="54"/>
  <c r="Q25" i="30"/>
  <c r="Z25" i="45"/>
  <c r="Z32" i="58"/>
  <c r="Q32" i="62"/>
  <c r="G20" i="39"/>
  <c r="M22" i="28"/>
  <c r="E49" i="37"/>
  <c r="H4" i="41"/>
  <c r="X35" i="58"/>
  <c r="G30" i="28"/>
  <c r="K6" i="24"/>
  <c r="X19" i="26"/>
  <c r="G30" i="26"/>
  <c r="O20" i="39"/>
  <c r="I25" i="39"/>
  <c r="S32" i="26"/>
  <c r="Y34" i="68"/>
  <c r="I35" i="64"/>
  <c r="U41" i="48"/>
  <c r="N47" i="37"/>
  <c r="Z32" i="64"/>
  <c r="R33" i="35"/>
  <c r="O44" i="35"/>
  <c r="L33" i="28"/>
  <c r="R42" i="37"/>
  <c r="U43" i="35"/>
  <c r="X34" i="64"/>
  <c r="AC25" i="26"/>
  <c r="R20" i="45"/>
  <c r="K30" i="26"/>
  <c r="AA22" i="48"/>
  <c r="Z33" i="66"/>
  <c r="O24" i="50"/>
  <c r="G8" i="35"/>
  <c r="P28" i="48"/>
  <c r="Q35" i="56"/>
  <c r="V21" i="39"/>
  <c r="O24" i="41"/>
  <c r="J39" i="41"/>
  <c r="H29" i="37"/>
  <c r="L24" i="50"/>
  <c r="M22" i="35"/>
  <c r="R18" i="26"/>
  <c r="V29" i="32"/>
  <c r="F22" i="50"/>
  <c r="F40" i="41"/>
  <c r="V21" i="45"/>
  <c r="F24" i="54"/>
  <c r="E34" i="28"/>
  <c r="E32" i="39"/>
  <c r="K21" i="68"/>
  <c r="R43" i="35"/>
  <c r="M45" i="35"/>
  <c r="S38" i="28"/>
  <c r="G4" i="41"/>
  <c r="G28" i="39"/>
  <c r="Z25" i="48"/>
  <c r="E18" i="28"/>
  <c r="G32" i="64"/>
  <c r="V25" i="24"/>
  <c r="U39" i="48"/>
  <c r="V41" i="48"/>
  <c r="W44" i="35"/>
  <c r="AA33" i="58"/>
  <c r="V20" i="37"/>
  <c r="T34" i="62"/>
  <c r="W20" i="39"/>
  <c r="X22" i="30"/>
  <c r="AB40" i="32"/>
  <c r="Z26" i="54"/>
  <c r="S35" i="60"/>
  <c r="Q45" i="35"/>
  <c r="M32" i="48"/>
  <c r="X24" i="35"/>
  <c r="P21" i="58"/>
  <c r="L41" i="37"/>
  <c r="AB19" i="26"/>
  <c r="T23" i="28"/>
  <c r="E17" i="24"/>
  <c r="N28" i="45"/>
  <c r="T31" i="26"/>
  <c r="R41" i="41"/>
  <c r="X27" i="24"/>
  <c r="P42" i="48"/>
  <c r="I21" i="26"/>
  <c r="G5" i="54"/>
  <c r="AB38" i="39"/>
  <c r="W21" i="56"/>
  <c r="K7" i="37"/>
  <c r="V34" i="32"/>
  <c r="N37" i="35"/>
  <c r="R28" i="45"/>
  <c r="AA44" i="30"/>
  <c r="P33" i="64"/>
  <c r="O28" i="41"/>
  <c r="R28" i="39"/>
  <c r="G41" i="41"/>
  <c r="N36" i="39"/>
  <c r="Y26" i="54"/>
  <c r="P33" i="39"/>
  <c r="F22" i="54"/>
  <c r="U38" i="45"/>
  <c r="F36" i="62"/>
  <c r="V41" i="50"/>
  <c r="G25" i="26"/>
  <c r="J32" i="45"/>
  <c r="L25" i="54"/>
  <c r="L18" i="26"/>
  <c r="L21" i="32"/>
  <c r="V39" i="35"/>
  <c r="N33" i="66"/>
  <c r="V27" i="50"/>
  <c r="J20" i="41"/>
  <c r="J6" i="30"/>
  <c r="U32" i="62"/>
  <c r="N21" i="60"/>
  <c r="L29" i="35"/>
  <c r="E27" i="54"/>
  <c r="Q36" i="56"/>
  <c r="R42" i="45"/>
  <c r="G44" i="35"/>
  <c r="F3" i="30"/>
  <c r="L34" i="30"/>
  <c r="M37" i="32"/>
  <c r="H4" i="24"/>
  <c r="I42" i="45"/>
  <c r="X21" i="39"/>
  <c r="AB20" i="35"/>
  <c r="Q45" i="32"/>
  <c r="S42" i="50"/>
  <c r="N26" i="50"/>
  <c r="I39" i="32"/>
  <c r="G21" i="60"/>
  <c r="G20" i="45"/>
  <c r="T38" i="39"/>
  <c r="Y35" i="64"/>
  <c r="O40" i="48"/>
  <c r="E28" i="26"/>
  <c r="G40" i="41"/>
  <c r="I20" i="26"/>
  <c r="AC22" i="39"/>
  <c r="AB43" i="30"/>
  <c r="O32" i="45"/>
  <c r="AC21" i="64"/>
  <c r="Z42" i="48"/>
  <c r="O29" i="30"/>
  <c r="S22" i="64"/>
  <c r="X26" i="50"/>
  <c r="Z42" i="37"/>
  <c r="Z33" i="35"/>
  <c r="S39" i="30"/>
  <c r="W19" i="24"/>
  <c r="H45" i="37"/>
  <c r="Y23" i="37"/>
  <c r="V36" i="60"/>
  <c r="AC25" i="50"/>
  <c r="F23" i="48"/>
  <c r="U28" i="26"/>
  <c r="I25" i="24"/>
  <c r="S34" i="50"/>
  <c r="O29" i="24"/>
  <c r="H7" i="58"/>
  <c r="P27" i="28"/>
  <c r="L22" i="45"/>
  <c r="AB22" i="30"/>
  <c r="F3" i="54"/>
  <c r="S22" i="30"/>
  <c r="Y42" i="37"/>
  <c r="S41" i="45"/>
  <c r="O39" i="32"/>
  <c r="E45" i="30"/>
  <c r="G25" i="30"/>
  <c r="H39" i="30"/>
  <c r="J4" i="30"/>
  <c r="I36" i="62"/>
  <c r="X32" i="26"/>
  <c r="Z32" i="60"/>
  <c r="I32" i="62"/>
  <c r="U37" i="32"/>
  <c r="M39" i="39"/>
  <c r="R32" i="66"/>
  <c r="Q26" i="35"/>
  <c r="F7" i="41"/>
  <c r="I20" i="28"/>
  <c r="U22" i="45"/>
  <c r="I4" i="60"/>
  <c r="AC26" i="35"/>
  <c r="L26" i="54"/>
  <c r="U29" i="26"/>
  <c r="Z20" i="45"/>
  <c r="M22" i="39"/>
  <c r="F28" i="32"/>
  <c r="P29" i="35"/>
  <c r="Q20" i="35"/>
  <c r="J5" i="26"/>
  <c r="AA24" i="45"/>
  <c r="E22" i="48"/>
  <c r="G22" i="32"/>
  <c r="J6" i="45"/>
  <c r="I40" i="35"/>
  <c r="H17" i="26"/>
  <c r="Q21" i="48"/>
  <c r="N43" i="54"/>
  <c r="AC20" i="32"/>
  <c r="AA33" i="64"/>
  <c r="S34" i="66"/>
  <c r="T23" i="48"/>
  <c r="H23" i="39"/>
  <c r="AC32" i="64"/>
  <c r="Q32" i="26"/>
  <c r="Q24" i="32"/>
  <c r="O44" i="54"/>
  <c r="K34" i="28"/>
  <c r="Q24" i="35"/>
  <c r="U21" i="45"/>
  <c r="J20" i="30"/>
  <c r="AC45" i="37"/>
  <c r="P34" i="50"/>
  <c r="M32" i="60"/>
  <c r="W43" i="35"/>
  <c r="R27" i="28"/>
  <c r="M44" i="39"/>
  <c r="J21" i="37"/>
  <c r="H31" i="45"/>
  <c r="U21" i="30"/>
  <c r="AC25" i="48"/>
  <c r="G29" i="35"/>
  <c r="M48" i="37"/>
  <c r="Y31" i="28"/>
  <c r="G3" i="66"/>
  <c r="U29" i="35"/>
  <c r="F28" i="39"/>
  <c r="AC30" i="35"/>
  <c r="AB25" i="35"/>
  <c r="P24" i="35"/>
  <c r="O45" i="54"/>
  <c r="V38" i="35"/>
  <c r="L21" i="41"/>
  <c r="F45" i="30"/>
  <c r="X33" i="26"/>
  <c r="I6" i="45"/>
  <c r="V24" i="48"/>
  <c r="Z27" i="28"/>
  <c r="P41" i="37"/>
  <c r="R25" i="30"/>
  <c r="AA33" i="35"/>
  <c r="U43" i="39"/>
  <c r="J24" i="37"/>
  <c r="O42" i="50"/>
  <c r="AA29" i="30"/>
  <c r="N34" i="54"/>
  <c r="M29" i="30"/>
  <c r="F7" i="50"/>
  <c r="F35" i="68"/>
  <c r="X32" i="66"/>
  <c r="N20" i="37"/>
  <c r="I4" i="48"/>
  <c r="X43" i="30"/>
  <c r="M49" i="37"/>
  <c r="U31" i="41"/>
  <c r="F6" i="24"/>
  <c r="J35" i="66"/>
  <c r="K22" i="30"/>
  <c r="O26" i="35"/>
  <c r="M22" i="58"/>
  <c r="H33" i="62"/>
  <c r="P24" i="48"/>
  <c r="M28" i="26"/>
  <c r="V44" i="54"/>
  <c r="W38" i="48"/>
  <c r="Z21" i="28"/>
  <c r="S45" i="32"/>
  <c r="AA43" i="54"/>
  <c r="Y33" i="39"/>
  <c r="E40" i="35"/>
  <c r="U45" i="54"/>
  <c r="AA41" i="37"/>
  <c r="AC21" i="58"/>
  <c r="S37" i="56"/>
  <c r="G24" i="54"/>
  <c r="Q37" i="35"/>
  <c r="R21" i="60"/>
  <c r="I39" i="30"/>
  <c r="H5" i="30"/>
  <c r="AB23" i="41"/>
  <c r="F6" i="39"/>
  <c r="I4" i="45"/>
  <c r="V33" i="35"/>
  <c r="J34" i="30"/>
  <c r="K6" i="56"/>
  <c r="AB37" i="30"/>
  <c r="G22" i="54"/>
  <c r="G5" i="66"/>
  <c r="N22" i="50"/>
  <c r="T30" i="50"/>
  <c r="S37" i="35"/>
  <c r="R39" i="28"/>
  <c r="L36" i="60"/>
  <c r="Q24" i="26"/>
  <c r="R29" i="35"/>
  <c r="AA46" i="37"/>
  <c r="K6" i="28"/>
  <c r="P39" i="30"/>
  <c r="AB44" i="30"/>
  <c r="W22" i="41"/>
  <c r="AB39" i="37"/>
  <c r="X28" i="32"/>
  <c r="U47" i="37"/>
  <c r="AB21" i="54"/>
  <c r="G41" i="54"/>
  <c r="Z27" i="24"/>
  <c r="Y32" i="58"/>
  <c r="I5" i="54"/>
  <c r="X39" i="28"/>
  <c r="K3" i="62"/>
  <c r="W34" i="37"/>
  <c r="M25" i="26"/>
  <c r="T33" i="56"/>
  <c r="H6" i="30"/>
  <c r="I23" i="30"/>
  <c r="R21" i="62"/>
  <c r="Q30" i="50"/>
  <c r="F34" i="30"/>
  <c r="H42" i="37"/>
  <c r="F23" i="32"/>
  <c r="P41" i="45"/>
  <c r="I3" i="32"/>
  <c r="W41" i="45"/>
  <c r="P43" i="30"/>
  <c r="M25" i="37"/>
  <c r="K31" i="26"/>
  <c r="V21" i="50"/>
  <c r="T33" i="26"/>
  <c r="F20" i="30"/>
  <c r="L32" i="64"/>
  <c r="S22" i="58"/>
  <c r="Q34" i="50"/>
  <c r="K40" i="30"/>
  <c r="O23" i="56"/>
  <c r="F5" i="24"/>
  <c r="Z22" i="58"/>
  <c r="E21" i="35"/>
  <c r="S24" i="26"/>
  <c r="W30" i="35"/>
  <c r="U34" i="28"/>
  <c r="W22" i="68"/>
  <c r="T45" i="35"/>
  <c r="L25" i="24"/>
  <c r="V22" i="39"/>
  <c r="K3" i="66"/>
  <c r="G26" i="37"/>
  <c r="I20" i="41"/>
  <c r="G5" i="28"/>
  <c r="X35" i="68"/>
  <c r="Y34" i="66"/>
  <c r="V20" i="39"/>
  <c r="J34" i="50"/>
  <c r="L23" i="39"/>
  <c r="K38" i="30"/>
  <c r="J25" i="39"/>
  <c r="Q22" i="32"/>
  <c r="W42" i="41"/>
  <c r="G6" i="41"/>
  <c r="E39" i="45"/>
  <c r="O45" i="35"/>
  <c r="I39" i="48"/>
  <c r="E38" i="35"/>
  <c r="Q31" i="45"/>
  <c r="F19" i="26"/>
  <c r="S34" i="58"/>
  <c r="U38" i="30"/>
  <c r="V21" i="58"/>
  <c r="J31" i="45"/>
  <c r="K4" i="37"/>
  <c r="W21" i="39"/>
  <c r="P34" i="66"/>
  <c r="AC38" i="30"/>
  <c r="O40" i="28"/>
  <c r="E41" i="48"/>
  <c r="M44" i="35"/>
  <c r="AB38" i="41"/>
  <c r="K8" i="41"/>
  <c r="R29" i="37"/>
  <c r="O23" i="30"/>
  <c r="I21" i="64"/>
  <c r="S21" i="62"/>
  <c r="J24" i="41"/>
  <c r="H35" i="64"/>
  <c r="X42" i="54"/>
  <c r="P33" i="32"/>
  <c r="J26" i="24"/>
  <c r="G37" i="32"/>
  <c r="N22" i="60"/>
  <c r="Q30" i="35"/>
  <c r="H19" i="28"/>
  <c r="E40" i="30"/>
  <c r="AB35" i="54"/>
  <c r="H43" i="54"/>
  <c r="R44" i="35"/>
  <c r="K24" i="30"/>
  <c r="S23" i="54"/>
  <c r="F23" i="50"/>
  <c r="G22" i="35"/>
  <c r="I38" i="39"/>
  <c r="K21" i="45"/>
  <c r="H7" i="64"/>
  <c r="Q25" i="54"/>
  <c r="Y38" i="28"/>
  <c r="N35" i="62"/>
  <c r="T41" i="48"/>
  <c r="P28" i="24"/>
  <c r="M40" i="30"/>
  <c r="T26" i="54"/>
  <c r="H7" i="62"/>
  <c r="I23" i="41"/>
  <c r="S21" i="45"/>
  <c r="AA23" i="30"/>
  <c r="K45" i="54"/>
  <c r="S42" i="54"/>
  <c r="F4" i="28"/>
  <c r="L29" i="30"/>
  <c r="F32" i="41"/>
  <c r="AC20" i="28"/>
  <c r="G4" i="60"/>
  <c r="J22" i="39"/>
  <c r="F35" i="60"/>
  <c r="T20" i="39"/>
  <c r="K23" i="56"/>
  <c r="K30" i="54"/>
  <c r="P21" i="41"/>
  <c r="H5" i="48"/>
  <c r="J42" i="48"/>
  <c r="T43" i="39"/>
  <c r="T27" i="24"/>
  <c r="S32" i="41"/>
  <c r="I27" i="54"/>
  <c r="L49" i="37"/>
  <c r="N22" i="30"/>
  <c r="T42" i="39"/>
  <c r="AC33" i="30"/>
  <c r="N19" i="26"/>
  <c r="I23" i="50"/>
  <c r="AA34" i="62"/>
  <c r="M38" i="35"/>
  <c r="F23" i="45"/>
  <c r="AC22" i="56"/>
  <c r="AA43" i="32"/>
  <c r="AB32" i="45"/>
  <c r="T25" i="41"/>
  <c r="O21" i="66"/>
  <c r="W26" i="37"/>
  <c r="J44" i="32"/>
  <c r="T39" i="45"/>
  <c r="V31" i="45"/>
  <c r="AC21" i="39"/>
  <c r="Z21" i="60"/>
  <c r="J34" i="32"/>
  <c r="AC32" i="68"/>
  <c r="S38" i="45"/>
  <c r="Q39" i="39"/>
  <c r="F3" i="26"/>
  <c r="AA33" i="50"/>
  <c r="S20" i="28"/>
  <c r="K7" i="24"/>
  <c r="AA36" i="58"/>
  <c r="R38" i="39"/>
  <c r="V44" i="50"/>
  <c r="F43" i="54"/>
  <c r="O34" i="37"/>
  <c r="G23" i="54"/>
  <c r="N23" i="35"/>
  <c r="G5" i="39"/>
  <c r="S30" i="28"/>
  <c r="J33" i="28"/>
  <c r="U33" i="68"/>
  <c r="K7" i="28"/>
  <c r="Z20" i="39"/>
  <c r="Q36" i="37"/>
  <c r="Z34" i="37"/>
  <c r="O23" i="37"/>
  <c r="W42" i="50"/>
  <c r="J45" i="37"/>
  <c r="G37" i="35"/>
  <c r="H36" i="37"/>
  <c r="I39" i="41"/>
  <c r="W34" i="30"/>
  <c r="R29" i="30"/>
  <c r="Q44" i="30"/>
  <c r="J37" i="35"/>
  <c r="U45" i="32"/>
  <c r="G30" i="35"/>
  <c r="AA48" i="37"/>
  <c r="AB20" i="48"/>
  <c r="N41" i="48"/>
  <c r="S25" i="24"/>
  <c r="G8" i="24"/>
  <c r="I26" i="37"/>
  <c r="E29" i="35"/>
  <c r="R35" i="56"/>
  <c r="T24" i="28"/>
  <c r="S36" i="56"/>
  <c r="H26" i="50"/>
  <c r="X36" i="68"/>
  <c r="F30" i="50"/>
  <c r="AC43" i="35"/>
  <c r="Y22" i="66"/>
  <c r="P38" i="41"/>
  <c r="X35" i="66"/>
  <c r="K33" i="64"/>
  <c r="E37" i="32"/>
  <c r="E45" i="54"/>
  <c r="K6" i="26"/>
  <c r="H35" i="28"/>
  <c r="G3" i="30"/>
  <c r="N35" i="66"/>
  <c r="N22" i="62"/>
  <c r="S23" i="56"/>
  <c r="J4" i="54"/>
  <c r="F38" i="35"/>
  <c r="P17" i="24"/>
  <c r="L25" i="48"/>
  <c r="F27" i="24"/>
  <c r="W25" i="30"/>
  <c r="E35" i="64"/>
  <c r="X43" i="39"/>
  <c r="Z39" i="28"/>
  <c r="O22" i="58"/>
  <c r="R42" i="54"/>
  <c r="L45" i="37"/>
  <c r="T27" i="54"/>
  <c r="Q31" i="41"/>
  <c r="P33" i="58"/>
  <c r="H4" i="35"/>
  <c r="G28" i="45"/>
  <c r="K5" i="30"/>
  <c r="Q33" i="39"/>
  <c r="F21" i="39"/>
  <c r="Y33" i="60"/>
  <c r="T31" i="39"/>
  <c r="K40" i="35"/>
  <c r="F45" i="39"/>
  <c r="O41" i="37"/>
  <c r="P39" i="39"/>
  <c r="H38" i="41"/>
  <c r="U29" i="37"/>
  <c r="Z38" i="35"/>
  <c r="V40" i="48"/>
  <c r="AC28" i="39"/>
  <c r="Q33" i="26"/>
  <c r="AB24" i="54"/>
  <c r="Q22" i="54"/>
  <c r="I41" i="45"/>
  <c r="L44" i="35"/>
  <c r="L20" i="39"/>
  <c r="N26" i="37"/>
  <c r="U40" i="45"/>
  <c r="F33" i="28"/>
  <c r="Q21" i="26"/>
  <c r="G33" i="39"/>
  <c r="G34" i="54"/>
  <c r="T28" i="26"/>
  <c r="AC34" i="30"/>
  <c r="G22" i="48"/>
  <c r="Q35" i="54"/>
  <c r="N22" i="35"/>
  <c r="J47" i="37"/>
  <c r="T23" i="32"/>
  <c r="N18" i="24"/>
  <c r="V33" i="26"/>
  <c r="G22" i="64"/>
  <c r="Q34" i="54"/>
  <c r="J5" i="64"/>
  <c r="J32" i="58"/>
  <c r="I22" i="48"/>
  <c r="T25" i="32"/>
  <c r="R33" i="26"/>
  <c r="U24" i="32"/>
  <c r="U44" i="30"/>
  <c r="L30" i="54"/>
  <c r="W42" i="45"/>
  <c r="E35" i="66"/>
  <c r="AB28" i="48"/>
  <c r="P44" i="50"/>
  <c r="L22" i="68"/>
  <c r="H8" i="58"/>
  <c r="J25" i="48"/>
  <c r="O42" i="45"/>
  <c r="V25" i="45"/>
  <c r="AA39" i="39"/>
  <c r="T22" i="30"/>
  <c r="F26" i="35"/>
  <c r="H32" i="58"/>
  <c r="E32" i="26"/>
  <c r="R36" i="64"/>
  <c r="F21" i="66"/>
  <c r="F21" i="30"/>
  <c r="J42" i="37"/>
  <c r="F21" i="32"/>
  <c r="M33" i="28"/>
  <c r="AA35" i="28"/>
  <c r="G7" i="30"/>
  <c r="V32" i="68"/>
  <c r="Z43" i="54"/>
  <c r="H3" i="58"/>
  <c r="F44" i="54"/>
  <c r="F35" i="56"/>
  <c r="V29" i="26"/>
  <c r="W23" i="45"/>
  <c r="G45" i="39"/>
  <c r="T40" i="45"/>
  <c r="E22" i="45"/>
  <c r="L45" i="50"/>
  <c r="Q33" i="66"/>
  <c r="W38" i="39"/>
  <c r="Q43" i="32"/>
  <c r="K22" i="37"/>
  <c r="S25" i="54"/>
  <c r="O21" i="35"/>
  <c r="F4" i="41"/>
  <c r="K8" i="48"/>
  <c r="N22" i="48"/>
  <c r="O33" i="60"/>
  <c r="R41" i="45"/>
  <c r="Z31" i="37"/>
  <c r="W35" i="60"/>
  <c r="H35" i="37"/>
  <c r="V25" i="48"/>
  <c r="AB30" i="26"/>
  <c r="K28" i="45"/>
  <c r="AA21" i="30"/>
  <c r="V35" i="28"/>
  <c r="F7" i="37"/>
  <c r="T21" i="37"/>
  <c r="K32" i="28"/>
  <c r="R21" i="35"/>
  <c r="M39" i="30"/>
  <c r="F24" i="39"/>
  <c r="K8" i="45"/>
  <c r="H25" i="24"/>
  <c r="R26" i="50"/>
  <c r="O21" i="30"/>
  <c r="N29" i="32"/>
  <c r="I25" i="41"/>
  <c r="G18" i="24"/>
  <c r="I8" i="56"/>
  <c r="R36" i="66"/>
  <c r="M40" i="41"/>
  <c r="F33" i="32"/>
  <c r="E20" i="35"/>
  <c r="J42" i="39"/>
  <c r="Y34" i="28"/>
  <c r="P49" i="37"/>
  <c r="M18" i="26"/>
  <c r="N31" i="37"/>
  <c r="Y24" i="39"/>
  <c r="I45" i="30"/>
  <c r="H44" i="32"/>
  <c r="O22" i="50"/>
  <c r="AB36" i="39"/>
  <c r="S21" i="68"/>
  <c r="Y31" i="37"/>
  <c r="W23" i="56"/>
  <c r="N28" i="32"/>
  <c r="F33" i="54"/>
  <c r="S25" i="50"/>
  <c r="U24" i="26"/>
  <c r="J36" i="58"/>
  <c r="V36" i="68"/>
  <c r="O42" i="48"/>
  <c r="P34" i="62"/>
  <c r="AC26" i="24"/>
  <c r="AB23" i="50"/>
  <c r="S35" i="62"/>
  <c r="H33" i="35"/>
  <c r="H31" i="48"/>
  <c r="AA30" i="26"/>
  <c r="N29" i="35"/>
  <c r="I20" i="37"/>
  <c r="M31" i="48"/>
  <c r="S17" i="26"/>
  <c r="K26" i="37"/>
  <c r="H33" i="54"/>
  <c r="S36" i="58"/>
  <c r="AC23" i="54"/>
  <c r="F25" i="41"/>
  <c r="K43" i="32"/>
  <c r="R45" i="54"/>
  <c r="K7" i="26"/>
  <c r="M34" i="28"/>
  <c r="M28" i="48"/>
  <c r="N25" i="39"/>
  <c r="X20" i="39"/>
  <c r="H7" i="68"/>
  <c r="V32" i="66"/>
  <c r="W45" i="50"/>
  <c r="H25" i="45"/>
  <c r="AA30" i="28"/>
  <c r="AA20" i="26"/>
  <c r="O38" i="41"/>
  <c r="Z29" i="24"/>
  <c r="T42" i="45"/>
  <c r="F34" i="68"/>
  <c r="S34" i="54"/>
  <c r="J35" i="37"/>
  <c r="Y34" i="30"/>
  <c r="G20" i="37"/>
  <c r="Z18" i="24"/>
  <c r="E33" i="68"/>
  <c r="W43" i="54"/>
  <c r="F4" i="26"/>
  <c r="Z32" i="39"/>
  <c r="K28" i="24"/>
  <c r="X31" i="48"/>
  <c r="E24" i="48"/>
  <c r="Z24" i="41"/>
  <c r="AC29" i="26"/>
  <c r="Y22" i="28"/>
  <c r="W24" i="41"/>
  <c r="Y26" i="24"/>
  <c r="P30" i="35"/>
  <c r="Q43" i="39"/>
  <c r="J36" i="60"/>
  <c r="O20" i="26"/>
  <c r="AB35" i="56"/>
  <c r="Y36" i="60"/>
  <c r="V25" i="35"/>
  <c r="X30" i="54"/>
  <c r="H44" i="39"/>
  <c r="F25" i="48"/>
  <c r="AC34" i="35"/>
  <c r="Y41" i="50"/>
  <c r="Q21" i="68"/>
  <c r="F21" i="58"/>
  <c r="R33" i="64"/>
  <c r="I43" i="54"/>
  <c r="T36" i="68"/>
  <c r="G6" i="45"/>
  <c r="V28" i="48"/>
  <c r="F7" i="35"/>
  <c r="U17" i="24"/>
  <c r="H22" i="66"/>
  <c r="G34" i="56"/>
  <c r="J42" i="45"/>
  <c r="I24" i="48"/>
  <c r="Q21" i="64"/>
  <c r="Q20" i="45"/>
  <c r="H5" i="64"/>
  <c r="W23" i="39"/>
  <c r="G25" i="45"/>
  <c r="Q23" i="56"/>
  <c r="Q32" i="58"/>
  <c r="K7" i="54"/>
  <c r="N31" i="26"/>
  <c r="H38" i="35"/>
  <c r="G5" i="50"/>
  <c r="J22" i="35"/>
  <c r="L22" i="35"/>
  <c r="W35" i="66"/>
  <c r="G4" i="26"/>
  <c r="X34" i="32"/>
  <c r="Y22" i="56"/>
  <c r="X32" i="68"/>
  <c r="S22" i="32"/>
  <c r="F3" i="64"/>
  <c r="R22" i="50"/>
  <c r="I22" i="54"/>
  <c r="J29" i="35"/>
  <c r="V31" i="26"/>
  <c r="S22" i="60"/>
  <c r="P43" i="39"/>
  <c r="V22" i="66"/>
  <c r="G45" i="54"/>
  <c r="Q24" i="28"/>
  <c r="O32" i="28"/>
  <c r="I8" i="48"/>
  <c r="M37" i="30"/>
  <c r="L45" i="30"/>
  <c r="Z44" i="39"/>
  <c r="H44" i="30"/>
  <c r="F19" i="28"/>
  <c r="W32" i="26"/>
  <c r="G8" i="28"/>
  <c r="K30" i="37"/>
  <c r="G40" i="28"/>
  <c r="X29" i="37"/>
  <c r="I23" i="35"/>
  <c r="P42" i="45"/>
  <c r="O35" i="62"/>
  <c r="S20" i="39"/>
  <c r="K4" i="68"/>
  <c r="V22" i="37"/>
  <c r="I5" i="37"/>
  <c r="E36" i="62"/>
  <c r="X42" i="45"/>
  <c r="F34" i="37"/>
  <c r="M26" i="35"/>
  <c r="F40" i="48"/>
  <c r="I8" i="45"/>
  <c r="J28" i="32"/>
  <c r="H3" i="45"/>
  <c r="S36" i="68"/>
  <c r="Z28" i="32"/>
  <c r="AB32" i="68"/>
  <c r="E36" i="39"/>
  <c r="I31" i="41"/>
  <c r="G42" i="39"/>
  <c r="Y21" i="39"/>
  <c r="J45" i="30"/>
  <c r="G18" i="26"/>
  <c r="M19" i="28"/>
  <c r="V35" i="56"/>
  <c r="I25" i="45"/>
  <c r="AC23" i="37"/>
  <c r="Q23" i="41"/>
  <c r="M25" i="54"/>
  <c r="F7" i="68"/>
  <c r="E25" i="39"/>
  <c r="K6" i="39"/>
  <c r="E29" i="37"/>
  <c r="N33" i="64"/>
  <c r="J27" i="28"/>
  <c r="Q38" i="30"/>
  <c r="Q42" i="54"/>
  <c r="AA41" i="48"/>
  <c r="J34" i="35"/>
  <c r="O36" i="64"/>
  <c r="G25" i="37"/>
  <c r="J44" i="30"/>
  <c r="S24" i="37"/>
  <c r="F43" i="35"/>
  <c r="M22" i="30"/>
  <c r="F3" i="39"/>
  <c r="Z21" i="50"/>
  <c r="M22" i="56"/>
  <c r="N42" i="37"/>
  <c r="Y38" i="45"/>
  <c r="AA32" i="41"/>
  <c r="S36" i="64"/>
  <c r="H4" i="56"/>
  <c r="L38" i="28"/>
  <c r="F35" i="62"/>
  <c r="Z32" i="62"/>
  <c r="X22" i="62"/>
  <c r="AB26" i="37"/>
  <c r="AB34" i="32"/>
  <c r="AA35" i="37"/>
  <c r="O32" i="66"/>
  <c r="I24" i="32"/>
  <c r="AA21" i="45"/>
  <c r="Y25" i="35"/>
  <c r="H30" i="50"/>
  <c r="U22" i="37"/>
  <c r="M33" i="50"/>
  <c r="W24" i="39"/>
  <c r="AA37" i="39"/>
  <c r="W36" i="39"/>
  <c r="M25" i="45"/>
  <c r="R29" i="24"/>
  <c r="W21" i="50"/>
  <c r="I5" i="30"/>
  <c r="S30" i="24"/>
  <c r="V41" i="45"/>
  <c r="G40" i="30"/>
  <c r="G17" i="24"/>
  <c r="W44" i="39"/>
  <c r="I5" i="68"/>
  <c r="S22" i="37"/>
  <c r="R35" i="66"/>
  <c r="Y27" i="54"/>
  <c r="H28" i="39"/>
  <c r="E24" i="26"/>
  <c r="K35" i="50"/>
  <c r="H4" i="26"/>
  <c r="V21" i="56"/>
  <c r="U36" i="64"/>
  <c r="G20" i="26"/>
  <c r="L20" i="30"/>
  <c r="N23" i="48"/>
  <c r="AB46" i="39"/>
  <c r="O23" i="48"/>
  <c r="U31" i="45"/>
  <c r="P34" i="35"/>
  <c r="R20" i="41"/>
  <c r="Z22" i="41"/>
  <c r="Z22" i="45"/>
  <c r="H7" i="48"/>
  <c r="P21" i="39"/>
  <c r="O40" i="35"/>
  <c r="M23" i="39"/>
  <c r="T34" i="54"/>
  <c r="K3" i="48"/>
  <c r="H22" i="68"/>
  <c r="N21" i="30"/>
  <c r="T29" i="30"/>
  <c r="K34" i="68"/>
  <c r="G8" i="66"/>
  <c r="E30" i="30"/>
  <c r="K30" i="30"/>
  <c r="S38" i="35"/>
  <c r="H24" i="48"/>
  <c r="H24" i="39"/>
  <c r="U22" i="41"/>
  <c r="AC30" i="24"/>
  <c r="H40" i="28"/>
  <c r="S47" i="37"/>
  <c r="J8" i="68"/>
  <c r="AB24" i="35"/>
  <c r="H24" i="54"/>
  <c r="M28" i="39"/>
  <c r="F34" i="58"/>
  <c r="AA34" i="30"/>
  <c r="K44" i="30"/>
  <c r="L39" i="45"/>
  <c r="V35" i="62"/>
  <c r="I21" i="39"/>
  <c r="J5" i="66"/>
  <c r="R34" i="58"/>
  <c r="Y42" i="50"/>
  <c r="T22" i="60"/>
  <c r="M24" i="32"/>
  <c r="T21" i="45"/>
  <c r="H45" i="39"/>
  <c r="H6" i="64"/>
  <c r="O25" i="35"/>
  <c r="Y45" i="30"/>
  <c r="M25" i="39"/>
  <c r="K20" i="26"/>
  <c r="P31" i="39"/>
  <c r="M34" i="35"/>
  <c r="W20" i="37"/>
  <c r="X23" i="32"/>
  <c r="Z41" i="45"/>
  <c r="G26" i="54"/>
  <c r="Y41" i="48"/>
  <c r="U24" i="30"/>
  <c r="F36" i="60"/>
  <c r="U25" i="26"/>
  <c r="Y33" i="66"/>
  <c r="T33" i="32"/>
  <c r="S25" i="45"/>
  <c r="K34" i="54"/>
  <c r="AB42" i="54"/>
  <c r="T21" i="50"/>
  <c r="AA44" i="39"/>
  <c r="E34" i="58"/>
  <c r="Y36" i="62"/>
  <c r="K8" i="32"/>
  <c r="Q32" i="64"/>
  <c r="AB29" i="35"/>
  <c r="K22" i="60"/>
  <c r="S28" i="45"/>
  <c r="F7" i="60"/>
  <c r="H27" i="54"/>
  <c r="U36" i="60"/>
  <c r="L37" i="39"/>
  <c r="V33" i="28"/>
  <c r="H24" i="26"/>
  <c r="AB20" i="24"/>
  <c r="W25" i="45"/>
  <c r="W33" i="30"/>
  <c r="F36" i="66"/>
  <c r="J8" i="58"/>
  <c r="H40" i="35"/>
  <c r="M35" i="66"/>
  <c r="F5" i="37"/>
  <c r="S24" i="28"/>
  <c r="T38" i="32"/>
  <c r="F35" i="66"/>
  <c r="O21" i="48"/>
  <c r="G21" i="62"/>
  <c r="P34" i="64"/>
  <c r="O22" i="41"/>
  <c r="N45" i="35"/>
  <c r="E34" i="68"/>
  <c r="Y39" i="45"/>
  <c r="T18" i="24"/>
  <c r="U22" i="30"/>
  <c r="N24" i="54"/>
  <c r="AA29" i="35"/>
  <c r="I3" i="45"/>
  <c r="U21" i="39"/>
  <c r="AC21" i="35"/>
  <c r="T34" i="60"/>
  <c r="J21" i="48"/>
  <c r="L41" i="45"/>
  <c r="H33" i="64"/>
  <c r="K6" i="66"/>
  <c r="N24" i="39"/>
  <c r="G20" i="48"/>
  <c r="P30" i="32"/>
  <c r="H3" i="60"/>
  <c r="L35" i="64"/>
  <c r="W37" i="32"/>
  <c r="H43" i="39"/>
  <c r="V34" i="30"/>
  <c r="H31" i="39"/>
  <c r="W22" i="60"/>
  <c r="I6" i="26"/>
  <c r="W18" i="28"/>
  <c r="AA20" i="39"/>
  <c r="Z33" i="68"/>
  <c r="S21" i="48"/>
  <c r="G4" i="30"/>
  <c r="AA25" i="54"/>
  <c r="S31" i="45"/>
  <c r="S36" i="62"/>
  <c r="I8" i="30"/>
  <c r="K6" i="35"/>
  <c r="K26" i="30"/>
  <c r="G30" i="37"/>
  <c r="E37" i="39"/>
  <c r="O39" i="41"/>
  <c r="T32" i="60"/>
  <c r="W34" i="28"/>
  <c r="X18" i="24"/>
  <c r="I21" i="58"/>
  <c r="M40" i="37"/>
  <c r="J3" i="26"/>
  <c r="S40" i="28"/>
  <c r="T19" i="26"/>
  <c r="U39" i="30"/>
  <c r="T45" i="50"/>
  <c r="M29" i="24"/>
  <c r="G36" i="66"/>
  <c r="N25" i="26"/>
  <c r="G21" i="30"/>
  <c r="G38" i="39"/>
  <c r="N22" i="45"/>
  <c r="AC43" i="30"/>
  <c r="AB31" i="45"/>
  <c r="M34" i="30"/>
  <c r="F29" i="30"/>
  <c r="AA37" i="32"/>
  <c r="Y21" i="62"/>
  <c r="N25" i="48"/>
  <c r="AB34" i="54"/>
  <c r="Z23" i="28"/>
  <c r="X28" i="39"/>
  <c r="AC28" i="45"/>
  <c r="Q45" i="30"/>
  <c r="R25" i="32"/>
  <c r="P22" i="68"/>
  <c r="M24" i="45"/>
  <c r="X23" i="30"/>
  <c r="P31" i="26"/>
  <c r="T19" i="24"/>
  <c r="H40" i="45"/>
  <c r="U30" i="26"/>
  <c r="T32" i="48"/>
  <c r="AA42" i="37"/>
  <c r="AC21" i="45"/>
  <c r="V36" i="66"/>
  <c r="F5" i="41"/>
  <c r="E33" i="64"/>
  <c r="H29" i="30"/>
  <c r="M43" i="32"/>
  <c r="G33" i="50"/>
  <c r="X30" i="30"/>
  <c r="Z34" i="30"/>
  <c r="U32" i="45"/>
  <c r="G36" i="68"/>
  <c r="F34" i="32"/>
  <c r="M23" i="54"/>
  <c r="S30" i="35"/>
  <c r="AC20" i="45"/>
  <c r="U25" i="39"/>
  <c r="H6" i="62"/>
  <c r="N38" i="35"/>
  <c r="H22" i="39"/>
  <c r="T26" i="35"/>
  <c r="P26" i="35"/>
  <c r="G7" i="41"/>
  <c r="E44" i="30"/>
  <c r="V22" i="30"/>
  <c r="K33" i="68"/>
  <c r="O43" i="50"/>
  <c r="L32" i="45"/>
  <c r="F32" i="64"/>
  <c r="O28" i="39"/>
  <c r="W30" i="26"/>
  <c r="U20" i="26"/>
  <c r="H7" i="35"/>
  <c r="AA23" i="35"/>
  <c r="L42" i="45"/>
  <c r="Y33" i="54"/>
  <c r="E22" i="58"/>
  <c r="P25" i="48"/>
  <c r="Y29" i="30"/>
  <c r="N35" i="68"/>
  <c r="X21" i="66"/>
  <c r="G3" i="64"/>
  <c r="AB33" i="62"/>
  <c r="H41" i="54"/>
  <c r="E36" i="64"/>
  <c r="AC31" i="41"/>
  <c r="M41" i="50"/>
  <c r="H5" i="39"/>
  <c r="H20" i="45"/>
  <c r="E28" i="24"/>
  <c r="H43" i="35"/>
  <c r="W33" i="68"/>
  <c r="Q36" i="39"/>
  <c r="AB24" i="39"/>
  <c r="U21" i="28"/>
  <c r="T41" i="45"/>
  <c r="N21" i="68"/>
  <c r="T21" i="26"/>
  <c r="V34" i="68"/>
  <c r="F43" i="50"/>
  <c r="U32" i="60"/>
  <c r="AA26" i="30"/>
  <c r="Z21" i="58"/>
  <c r="L24" i="48"/>
  <c r="R41" i="54"/>
  <c r="T34" i="58"/>
  <c r="Q40" i="28"/>
  <c r="R34" i="68"/>
  <c r="M32" i="66"/>
  <c r="G38" i="45"/>
  <c r="J29" i="30"/>
  <c r="AA24" i="37"/>
  <c r="M43" i="35"/>
  <c r="AC30" i="50"/>
  <c r="I45" i="32"/>
  <c r="R34" i="50"/>
  <c r="Q39" i="35"/>
  <c r="V34" i="64"/>
  <c r="X33" i="54"/>
  <c r="AA34" i="35"/>
  <c r="X23" i="39"/>
  <c r="U34" i="30"/>
  <c r="U32" i="28"/>
  <c r="V37" i="39"/>
  <c r="Z34" i="35"/>
  <c r="G5" i="48"/>
  <c r="N44" i="32"/>
  <c r="J21" i="26"/>
  <c r="K6" i="30"/>
  <c r="P24" i="54"/>
  <c r="AC34" i="50"/>
  <c r="T22" i="66"/>
  <c r="AB22" i="60"/>
  <c r="X42" i="48"/>
  <c r="P41" i="48"/>
  <c r="O24" i="35"/>
  <c r="V33" i="60"/>
  <c r="G30" i="30"/>
  <c r="R32" i="58"/>
  <c r="Z34" i="68"/>
  <c r="T36" i="56"/>
  <c r="S40" i="35"/>
  <c r="M31" i="41"/>
  <c r="V31" i="28"/>
  <c r="S31" i="48"/>
  <c r="H3" i="66"/>
  <c r="J32" i="39"/>
  <c r="L22" i="39"/>
  <c r="H30" i="54"/>
  <c r="G3" i="62"/>
  <c r="F5" i="66"/>
  <c r="Y45" i="39"/>
  <c r="G34" i="37"/>
  <c r="N43" i="30"/>
  <c r="S37" i="39"/>
  <c r="AC24" i="41"/>
  <c r="G36" i="39"/>
  <c r="W37" i="56"/>
  <c r="E44" i="50"/>
  <c r="S43" i="50"/>
  <c r="L36" i="39"/>
  <c r="F21" i="48"/>
  <c r="F3" i="28"/>
  <c r="X22" i="68"/>
  <c r="V24" i="35"/>
  <c r="O40" i="37"/>
  <c r="L19" i="28"/>
  <c r="G28" i="26"/>
  <c r="Y35" i="58"/>
  <c r="V24" i="54"/>
  <c r="K39" i="30"/>
  <c r="Z31" i="48"/>
  <c r="AB33" i="28"/>
  <c r="P24" i="39"/>
  <c r="W22" i="37"/>
  <c r="Z20" i="24"/>
  <c r="Q33" i="56"/>
  <c r="T44" i="39"/>
  <c r="M42" i="45"/>
  <c r="H33" i="28"/>
  <c r="T22" i="64"/>
  <c r="R39" i="35"/>
  <c r="W45" i="39"/>
  <c r="Z41" i="41"/>
  <c r="W46" i="39"/>
  <c r="AA40" i="45"/>
  <c r="T33" i="68"/>
  <c r="G8" i="41"/>
  <c r="N41" i="54"/>
  <c r="K28" i="26"/>
  <c r="E20" i="28"/>
  <c r="G7" i="62"/>
  <c r="E21" i="54"/>
  <c r="Q35" i="28"/>
  <c r="F28" i="26"/>
  <c r="Q21" i="54"/>
  <c r="E35" i="50"/>
  <c r="P33" i="60"/>
  <c r="AB31" i="37"/>
  <c r="AC24" i="32"/>
  <c r="Z21" i="62"/>
  <c r="X33" i="39"/>
  <c r="W29" i="37"/>
  <c r="H20" i="39"/>
  <c r="N23" i="30"/>
  <c r="R36" i="60"/>
  <c r="Q28" i="39"/>
  <c r="Q21" i="37"/>
  <c r="S20" i="24"/>
  <c r="AA21" i="64"/>
  <c r="K5" i="48"/>
  <c r="AA40" i="48"/>
  <c r="G41" i="50"/>
  <c r="W35" i="68"/>
  <c r="P25" i="24"/>
  <c r="M33" i="68"/>
  <c r="H21" i="64"/>
  <c r="Q18" i="26"/>
  <c r="L34" i="37"/>
  <c r="V21" i="60"/>
  <c r="J4" i="60"/>
  <c r="W34" i="66"/>
  <c r="R35" i="64"/>
  <c r="G21" i="26"/>
  <c r="N30" i="24"/>
  <c r="K8" i="68"/>
  <c r="N21" i="58"/>
  <c r="AA41" i="41"/>
  <c r="J41" i="45"/>
  <c r="W45" i="30"/>
  <c r="X43" i="50"/>
  <c r="J41" i="50"/>
  <c r="AC42" i="37"/>
  <c r="J48" i="37"/>
  <c r="W30" i="28"/>
  <c r="J39" i="37"/>
  <c r="Y46" i="37"/>
  <c r="I5" i="39"/>
  <c r="T43" i="35"/>
  <c r="R30" i="32"/>
  <c r="J37" i="39"/>
  <c r="X45" i="35"/>
  <c r="O24" i="28"/>
  <c r="G4" i="56"/>
  <c r="AC18" i="28"/>
  <c r="F32" i="58"/>
  <c r="G21" i="56"/>
  <c r="X38" i="45"/>
  <c r="E24" i="45"/>
  <c r="I39" i="45"/>
  <c r="L36" i="62"/>
  <c r="T48" i="37"/>
  <c r="G26" i="24"/>
  <c r="K29" i="35"/>
  <c r="Z39" i="35"/>
  <c r="O42" i="39"/>
  <c r="R30" i="50"/>
  <c r="V39" i="37"/>
  <c r="AB40" i="45"/>
  <c r="E40" i="41"/>
  <c r="U43" i="50"/>
  <c r="E33" i="30"/>
  <c r="N24" i="37"/>
  <c r="U23" i="41"/>
  <c r="H39" i="35"/>
  <c r="Q30" i="24"/>
  <c r="T42" i="41"/>
  <c r="P25" i="41"/>
  <c r="H4" i="54"/>
  <c r="AA32" i="60"/>
  <c r="M34" i="50"/>
  <c r="AB30" i="32"/>
  <c r="Q33" i="54"/>
  <c r="U33" i="50"/>
  <c r="L29" i="37"/>
  <c r="K42" i="37"/>
  <c r="M33" i="39"/>
  <c r="V27" i="28"/>
  <c r="V29" i="35"/>
  <c r="F41" i="48"/>
  <c r="O43" i="35"/>
  <c r="G24" i="41"/>
  <c r="J36" i="62"/>
  <c r="I41" i="50"/>
  <c r="AA30" i="35"/>
  <c r="Q20" i="32"/>
  <c r="O21" i="28"/>
  <c r="Y35" i="50"/>
  <c r="G23" i="50"/>
  <c r="U45" i="37"/>
  <c r="L46" i="39"/>
  <c r="X20" i="26"/>
  <c r="AA39" i="32"/>
  <c r="P20" i="45"/>
  <c r="I25" i="54"/>
  <c r="X22" i="60"/>
  <c r="N25" i="35"/>
  <c r="G24" i="26"/>
  <c r="R38" i="32"/>
  <c r="K46" i="39"/>
  <c r="H3" i="30"/>
  <c r="V30" i="24"/>
  <c r="H5" i="45"/>
  <c r="AA26" i="24"/>
  <c r="O30" i="24"/>
  <c r="AB34" i="35"/>
  <c r="W23" i="41"/>
  <c r="W21" i="66"/>
  <c r="K36" i="68"/>
  <c r="U34" i="56"/>
  <c r="S28" i="26"/>
  <c r="AA31" i="39"/>
  <c r="F35" i="58"/>
  <c r="M34" i="68"/>
  <c r="K33" i="54"/>
  <c r="N20" i="28"/>
  <c r="X36" i="64"/>
  <c r="AB26" i="54"/>
  <c r="J4" i="26"/>
  <c r="J37" i="56"/>
  <c r="L35" i="37"/>
  <c r="Z45" i="54"/>
  <c r="T24" i="48"/>
  <c r="O34" i="28"/>
  <c r="T35" i="68"/>
  <c r="K41" i="48"/>
  <c r="G36" i="64"/>
  <c r="F39" i="28"/>
  <c r="X21" i="68"/>
  <c r="X34" i="30"/>
  <c r="T21" i="66"/>
  <c r="M37" i="39"/>
  <c r="I5" i="64"/>
  <c r="K37" i="35"/>
  <c r="Q40" i="41"/>
  <c r="AB20" i="30"/>
  <c r="Q34" i="68"/>
  <c r="G24" i="50"/>
  <c r="S30" i="26"/>
  <c r="H36" i="68"/>
  <c r="G42" i="37"/>
  <c r="Q28" i="24"/>
  <c r="O22" i="54"/>
  <c r="E35" i="37"/>
  <c r="F24" i="50"/>
  <c r="U39" i="32"/>
  <c r="P23" i="35"/>
  <c r="P32" i="45"/>
  <c r="AC18" i="26"/>
  <c r="Z29" i="30"/>
  <c r="L21" i="39"/>
  <c r="Q30" i="37"/>
  <c r="H22" i="60"/>
  <c r="AA24" i="28"/>
  <c r="G21" i="39"/>
  <c r="U36" i="62"/>
  <c r="M21" i="30"/>
  <c r="R29" i="32"/>
  <c r="O38" i="45"/>
  <c r="U25" i="54"/>
  <c r="W38" i="28"/>
  <c r="G37" i="39"/>
  <c r="T23" i="41"/>
  <c r="AC21" i="60"/>
  <c r="I23" i="45"/>
  <c r="M19" i="24"/>
  <c r="R32" i="48"/>
  <c r="T21" i="32"/>
  <c r="W17" i="24"/>
  <c r="V33" i="30"/>
  <c r="Z25" i="50"/>
  <c r="K35" i="56"/>
  <c r="P45" i="54"/>
  <c r="O33" i="58"/>
  <c r="G7" i="28"/>
  <c r="AC29" i="35"/>
  <c r="Y35" i="66"/>
  <c r="K5" i="66"/>
  <c r="AA31" i="26"/>
  <c r="N34" i="30"/>
  <c r="J31" i="39"/>
  <c r="V22" i="64"/>
  <c r="N26" i="54"/>
  <c r="AA28" i="41"/>
  <c r="V24" i="50"/>
  <c r="AA41" i="50"/>
  <c r="M35" i="68"/>
  <c r="J8" i="30"/>
  <c r="G32" i="39"/>
  <c r="O34" i="68"/>
  <c r="J7" i="39"/>
  <c r="Q25" i="37"/>
  <c r="AB29" i="26"/>
  <c r="M25" i="30"/>
  <c r="F25" i="35"/>
  <c r="S33" i="60"/>
  <c r="P42" i="50"/>
  <c r="I3" i="64"/>
  <c r="H4" i="50"/>
  <c r="AA26" i="50"/>
  <c r="R20" i="30"/>
  <c r="T24" i="45"/>
  <c r="T33" i="58"/>
  <c r="V23" i="50"/>
  <c r="AA23" i="50"/>
  <c r="Q25" i="45"/>
  <c r="X22" i="39"/>
  <c r="E31" i="41"/>
  <c r="E39" i="30"/>
  <c r="AA43" i="35"/>
  <c r="E23" i="35"/>
  <c r="Y44" i="30"/>
  <c r="I33" i="30"/>
  <c r="L44" i="39"/>
  <c r="J6" i="50"/>
  <c r="Y25" i="39"/>
  <c r="U36" i="68"/>
  <c r="Q41" i="45"/>
  <c r="L39" i="35"/>
  <c r="F32" i="60"/>
  <c r="V30" i="35"/>
  <c r="X44" i="32"/>
  <c r="Q31" i="37"/>
  <c r="X25" i="30"/>
  <c r="K20" i="32"/>
  <c r="AA45" i="30"/>
  <c r="X21" i="26"/>
  <c r="J35" i="28"/>
  <c r="AB25" i="26"/>
  <c r="K36" i="39"/>
  <c r="U20" i="28"/>
  <c r="N17" i="26"/>
  <c r="P25" i="54"/>
  <c r="J4" i="66"/>
  <c r="G6" i="56"/>
  <c r="I47" i="37"/>
  <c r="E45" i="35"/>
  <c r="G49" i="37"/>
  <c r="AA32" i="68"/>
  <c r="I28" i="45"/>
  <c r="AB33" i="64"/>
  <c r="O36" i="68"/>
  <c r="S42" i="39"/>
  <c r="V38" i="48"/>
  <c r="P20" i="39"/>
  <c r="L40" i="45"/>
  <c r="V22" i="50"/>
  <c r="I3" i="68"/>
  <c r="Y21" i="30"/>
  <c r="G20" i="35"/>
  <c r="M39" i="45"/>
  <c r="T21" i="64"/>
  <c r="V29" i="30"/>
  <c r="X34" i="66"/>
  <c r="AC22" i="30"/>
  <c r="G8" i="56"/>
  <c r="X38" i="32"/>
  <c r="F8" i="60"/>
  <c r="AA24" i="30"/>
  <c r="T19" i="28"/>
  <c r="Q31" i="26"/>
  <c r="H23" i="41"/>
  <c r="O24" i="32"/>
  <c r="O22" i="28"/>
  <c r="N24" i="45"/>
  <c r="R24" i="54"/>
  <c r="F32" i="39"/>
  <c r="K6" i="45"/>
  <c r="M21" i="48"/>
  <c r="Q30" i="26"/>
  <c r="V23" i="32"/>
  <c r="Z32" i="41"/>
  <c r="N44" i="30"/>
  <c r="AC31" i="45"/>
  <c r="W31" i="48"/>
  <c r="G22" i="41"/>
  <c r="G29" i="24"/>
  <c r="S41" i="41"/>
  <c r="O32" i="41"/>
  <c r="X40" i="35"/>
  <c r="I6" i="32"/>
  <c r="N44" i="35"/>
  <c r="P35" i="28"/>
  <c r="K26" i="35"/>
  <c r="K38" i="35"/>
  <c r="O24" i="26"/>
  <c r="AB35" i="64"/>
  <c r="AC32" i="66"/>
  <c r="AC40" i="35"/>
  <c r="P44" i="39"/>
  <c r="H24" i="30"/>
  <c r="G43" i="30"/>
  <c r="Q36" i="68"/>
  <c r="I4" i="28"/>
  <c r="L23" i="54"/>
  <c r="AB34" i="64"/>
  <c r="Y47" i="37"/>
  <c r="J33" i="56"/>
  <c r="H6" i="68"/>
  <c r="N34" i="58"/>
  <c r="T35" i="54"/>
  <c r="T30" i="32"/>
  <c r="K44" i="50"/>
  <c r="K24" i="54"/>
  <c r="S22" i="54"/>
  <c r="E38" i="30"/>
  <c r="H32" i="39"/>
  <c r="W24" i="50"/>
  <c r="G43" i="35"/>
  <c r="K7" i="68"/>
  <c r="P31" i="28"/>
  <c r="L40" i="48"/>
  <c r="X44" i="30"/>
  <c r="X35" i="62"/>
  <c r="H20" i="41"/>
  <c r="F7" i="24"/>
  <c r="E37" i="56"/>
  <c r="N31" i="39"/>
  <c r="W38" i="45"/>
  <c r="N21" i="32"/>
  <c r="F30" i="30"/>
  <c r="AB23" i="39"/>
  <c r="J25" i="35"/>
  <c r="Y17" i="24"/>
  <c r="X24" i="45"/>
  <c r="T41" i="50"/>
  <c r="Z34" i="50"/>
  <c r="V21" i="66"/>
  <c r="L31" i="41"/>
  <c r="U35" i="56"/>
  <c r="X35" i="50"/>
  <c r="P29" i="30"/>
  <c r="G28" i="24"/>
  <c r="J39" i="48"/>
  <c r="L21" i="37"/>
  <c r="Z21" i="68"/>
  <c r="P20" i="30"/>
  <c r="H23" i="50"/>
  <c r="O22" i="64"/>
  <c r="N40" i="35"/>
  <c r="R20" i="37"/>
  <c r="G33" i="62"/>
  <c r="L41" i="50"/>
  <c r="T30" i="35"/>
  <c r="K5" i="28"/>
  <c r="Z22" i="68"/>
  <c r="S35" i="68"/>
  <c r="R39" i="30"/>
  <c r="J6" i="26"/>
  <c r="U43" i="30"/>
  <c r="AC20" i="26"/>
  <c r="F4" i="64"/>
  <c r="L25" i="32"/>
  <c r="G43" i="32"/>
  <c r="Y34" i="60"/>
  <c r="Z45" i="39"/>
  <c r="I3" i="41"/>
  <c r="G39" i="45"/>
  <c r="Q26" i="30"/>
  <c r="AA34" i="68"/>
  <c r="H8" i="50"/>
  <c r="I21" i="37"/>
  <c r="I33" i="64"/>
  <c r="J21" i="32"/>
  <c r="T22" i="54"/>
  <c r="P45" i="30"/>
  <c r="V17" i="26"/>
  <c r="H21" i="28"/>
  <c r="I21" i="54"/>
  <c r="J40" i="32"/>
  <c r="AA45" i="39"/>
  <c r="X39" i="39"/>
  <c r="V44" i="30"/>
  <c r="L23" i="32"/>
  <c r="H25" i="54"/>
  <c r="V23" i="56"/>
  <c r="V48" i="37"/>
  <c r="Z34" i="62"/>
  <c r="S28" i="41"/>
  <c r="M32" i="62"/>
  <c r="S17" i="24"/>
  <c r="R22" i="64"/>
  <c r="P29" i="32"/>
  <c r="S42" i="45"/>
  <c r="V46" i="39"/>
  <c r="S38" i="30"/>
  <c r="I21" i="45"/>
  <c r="R27" i="24"/>
  <c r="M30" i="24"/>
  <c r="I21" i="66"/>
  <c r="K21" i="60"/>
  <c r="K41" i="54"/>
  <c r="V36" i="58"/>
  <c r="T30" i="30"/>
  <c r="U43" i="32"/>
  <c r="T26" i="30"/>
  <c r="AA17" i="26"/>
  <c r="H5" i="54"/>
  <c r="Y33" i="30"/>
  <c r="I45" i="39"/>
  <c r="O49" i="37"/>
  <c r="I6" i="68"/>
  <c r="R24" i="39"/>
  <c r="R21" i="28"/>
  <c r="Z20" i="30"/>
  <c r="R32" i="39"/>
  <c r="N31" i="28"/>
  <c r="I24" i="28"/>
  <c r="W22" i="32"/>
  <c r="I28" i="26"/>
  <c r="O31" i="28"/>
  <c r="AC36" i="39"/>
  <c r="K47" i="37"/>
  <c r="W31" i="45"/>
  <c r="AA33" i="54"/>
  <c r="Z40" i="45"/>
  <c r="W43" i="30"/>
  <c r="L37" i="35"/>
  <c r="O19" i="24"/>
  <c r="H8" i="41"/>
  <c r="Z24" i="37"/>
  <c r="H40" i="41"/>
  <c r="J23" i="56"/>
  <c r="G8" i="30"/>
  <c r="Q22" i="50"/>
  <c r="AA40" i="35"/>
  <c r="S35" i="58"/>
  <c r="AB22" i="66"/>
  <c r="P28" i="39"/>
  <c r="E21" i="24"/>
  <c r="E21" i="58"/>
  <c r="V38" i="32"/>
  <c r="O20" i="32"/>
  <c r="U35" i="37"/>
  <c r="Z33" i="28"/>
  <c r="K26" i="50"/>
  <c r="V31" i="39"/>
  <c r="V45" i="35"/>
  <c r="AB22" i="54"/>
  <c r="M31" i="39"/>
  <c r="R28" i="32"/>
  <c r="AC40" i="30"/>
  <c r="F44" i="30"/>
  <c r="H32" i="66"/>
  <c r="M21" i="60"/>
  <c r="P26" i="50"/>
  <c r="AB21" i="28"/>
  <c r="AB21" i="58"/>
  <c r="Y44" i="54"/>
  <c r="P45" i="37"/>
  <c r="H20" i="24"/>
  <c r="AA24" i="26"/>
  <c r="H20" i="30"/>
  <c r="E29" i="26"/>
  <c r="X21" i="41"/>
  <c r="T23" i="54"/>
  <c r="AA33" i="66"/>
  <c r="J6" i="62"/>
  <c r="AA38" i="35"/>
  <c r="I5" i="41"/>
  <c r="E34" i="50"/>
  <c r="AB22" i="62"/>
  <c r="E36" i="68"/>
  <c r="K39" i="32"/>
  <c r="AA32" i="28"/>
  <c r="O33" i="39"/>
  <c r="N36" i="58"/>
  <c r="F31" i="45"/>
  <c r="J20" i="26"/>
  <c r="J3" i="41"/>
  <c r="G43" i="39"/>
  <c r="Y25" i="37"/>
  <c r="K34" i="62"/>
  <c r="V41" i="54"/>
  <c r="S29" i="35"/>
  <c r="F22" i="64"/>
  <c r="J29" i="32"/>
  <c r="W22" i="58"/>
  <c r="H8" i="30"/>
  <c r="AC21" i="41"/>
  <c r="R21" i="24"/>
  <c r="R36" i="37"/>
  <c r="Y31" i="39"/>
  <c r="V31" i="48"/>
  <c r="O38" i="39"/>
  <c r="W28" i="45"/>
  <c r="F38" i="32"/>
  <c r="W24" i="45"/>
  <c r="T20" i="45"/>
  <c r="K39" i="37"/>
  <c r="O31" i="45"/>
  <c r="T30" i="28"/>
  <c r="R22" i="62"/>
  <c r="H40" i="37"/>
  <c r="X24" i="39"/>
  <c r="M23" i="37"/>
  <c r="I5" i="60"/>
  <c r="Z26" i="50"/>
  <c r="G4" i="66"/>
  <c r="E25" i="37"/>
  <c r="AA36" i="66"/>
  <c r="AA32" i="39"/>
  <c r="P34" i="32"/>
  <c r="R33" i="62"/>
  <c r="R35" i="68"/>
  <c r="R42" i="39"/>
  <c r="W25" i="48"/>
  <c r="X45" i="37"/>
  <c r="E23" i="45"/>
  <c r="N33" i="32"/>
  <c r="V24" i="30"/>
  <c r="H28" i="24"/>
  <c r="H21" i="58"/>
  <c r="I39" i="37"/>
  <c r="H7" i="60"/>
  <c r="S39" i="32"/>
  <c r="G8" i="64"/>
  <c r="W39" i="35"/>
  <c r="J22" i="30"/>
  <c r="AC23" i="45"/>
  <c r="Y21" i="35"/>
  <c r="Y34" i="58"/>
  <c r="G31" i="45"/>
  <c r="R37" i="30"/>
  <c r="W42" i="37"/>
  <c r="Y44" i="39"/>
  <c r="S19" i="24"/>
  <c r="AA38" i="30"/>
  <c r="T35" i="28"/>
  <c r="G26" i="50"/>
  <c r="V28" i="24"/>
  <c r="Y23" i="50"/>
  <c r="M28" i="45"/>
  <c r="E34" i="66"/>
  <c r="N34" i="32"/>
  <c r="O28" i="26"/>
  <c r="T27" i="50"/>
  <c r="P37" i="30"/>
  <c r="T37" i="35"/>
  <c r="S22" i="68"/>
  <c r="O22" i="32"/>
  <c r="G39" i="32"/>
  <c r="AC33" i="35"/>
  <c r="P24" i="30"/>
  <c r="L34" i="56"/>
  <c r="G4" i="68"/>
  <c r="R38" i="35"/>
  <c r="H6" i="45"/>
  <c r="U33" i="56"/>
  <c r="E45" i="32"/>
  <c r="U26" i="50"/>
  <c r="V19" i="26"/>
  <c r="E44" i="54"/>
  <c r="W39" i="30"/>
  <c r="F29" i="35"/>
  <c r="L44" i="30"/>
  <c r="P24" i="45"/>
  <c r="P32" i="48"/>
  <c r="G6" i="39"/>
  <c r="J32" i="60"/>
  <c r="S22" i="45"/>
  <c r="R28" i="48"/>
  <c r="F28" i="24"/>
  <c r="R30" i="35"/>
  <c r="R19" i="28"/>
  <c r="Z32" i="66"/>
  <c r="Q35" i="60"/>
  <c r="I44" i="54"/>
  <c r="S24" i="41"/>
  <c r="K34" i="56"/>
  <c r="P31" i="45"/>
  <c r="J23" i="50"/>
  <c r="X28" i="48"/>
  <c r="H34" i="60"/>
  <c r="Q21" i="30"/>
  <c r="G34" i="28"/>
  <c r="O37" i="39"/>
  <c r="Y21" i="68"/>
  <c r="H4" i="48"/>
  <c r="Y43" i="50"/>
  <c r="G5" i="62"/>
  <c r="AA34" i="28"/>
  <c r="Z37" i="30"/>
  <c r="L24" i="45"/>
  <c r="AB45" i="37"/>
  <c r="H34" i="64"/>
  <c r="F25" i="30"/>
  <c r="X36" i="37"/>
  <c r="J5" i="56"/>
  <c r="F42" i="37"/>
  <c r="T36" i="64"/>
  <c r="M38" i="41"/>
  <c r="P27" i="50"/>
  <c r="J31" i="26"/>
  <c r="U31" i="39"/>
  <c r="AB36" i="56"/>
  <c r="Y40" i="45"/>
  <c r="O44" i="30"/>
  <c r="G6" i="58"/>
  <c r="V43" i="30"/>
  <c r="U30" i="28"/>
  <c r="Z36" i="66"/>
  <c r="O21" i="50"/>
  <c r="J33" i="30"/>
  <c r="E33" i="50"/>
  <c r="U40" i="37"/>
  <c r="K22" i="68"/>
  <c r="L24" i="39"/>
  <c r="J3" i="68"/>
  <c r="L34" i="62"/>
  <c r="K22" i="45"/>
  <c r="O35" i="60"/>
  <c r="I7" i="64"/>
  <c r="N22" i="37"/>
  <c r="S19" i="26"/>
  <c r="F7" i="64"/>
  <c r="J35" i="68"/>
  <c r="K43" i="39"/>
  <c r="N32" i="45"/>
  <c r="L24" i="30"/>
  <c r="I31" i="37"/>
  <c r="V26" i="37"/>
  <c r="G33" i="68"/>
  <c r="Y40" i="35"/>
  <c r="AB49" i="37"/>
  <c r="AB40" i="35"/>
  <c r="F22" i="58"/>
  <c r="K5" i="50"/>
  <c r="U25" i="50"/>
  <c r="AA36" i="39"/>
  <c r="Z28" i="39"/>
  <c r="J6" i="54"/>
  <c r="AB21" i="37"/>
  <c r="R30" i="26"/>
  <c r="R46" i="37"/>
  <c r="G33" i="58"/>
  <c r="H32" i="68"/>
  <c r="E33" i="66"/>
  <c r="M33" i="56"/>
  <c r="T24" i="35"/>
  <c r="G7" i="66"/>
  <c r="O44" i="50"/>
  <c r="P20" i="48"/>
  <c r="Z30" i="50"/>
  <c r="U23" i="54"/>
  <c r="U37" i="30"/>
  <c r="AA35" i="62"/>
  <c r="X42" i="39"/>
  <c r="Z21" i="35"/>
  <c r="AA34" i="50"/>
  <c r="V43" i="50"/>
  <c r="W33" i="35"/>
  <c r="M21" i="45"/>
  <c r="Q21" i="62"/>
  <c r="F41" i="37"/>
  <c r="AA32" i="58"/>
  <c r="G26" i="35"/>
  <c r="K4" i="41"/>
  <c r="F4" i="68"/>
  <c r="K49" i="37"/>
  <c r="AA34" i="66"/>
  <c r="J23" i="48"/>
  <c r="AB23" i="30"/>
  <c r="N33" i="68"/>
  <c r="Q37" i="30"/>
  <c r="S44" i="39"/>
  <c r="J22" i="45"/>
  <c r="H8" i="26"/>
  <c r="R45" i="30"/>
  <c r="AA32" i="66"/>
  <c r="O32" i="26"/>
  <c r="W22" i="54"/>
  <c r="M36" i="64"/>
  <c r="K7" i="62"/>
  <c r="Q40" i="48"/>
  <c r="J8" i="24"/>
  <c r="F4" i="48"/>
  <c r="E41" i="37"/>
  <c r="L36" i="58"/>
  <c r="AC20" i="48"/>
  <c r="K38" i="48"/>
  <c r="Z35" i="68"/>
  <c r="F22" i="41"/>
  <c r="E25" i="48"/>
  <c r="H28" i="48"/>
  <c r="Y32" i="60"/>
  <c r="V23" i="30"/>
  <c r="N21" i="48"/>
  <c r="U23" i="39"/>
  <c r="AC22" i="45"/>
  <c r="X31" i="37"/>
  <c r="R26" i="24"/>
  <c r="Q28" i="45"/>
  <c r="X33" i="30"/>
  <c r="K33" i="62"/>
  <c r="H6" i="24"/>
  <c r="M39" i="41"/>
  <c r="AB25" i="54"/>
  <c r="G41" i="48"/>
  <c r="G36" i="37"/>
  <c r="H33" i="50"/>
  <c r="I33" i="28"/>
  <c r="L33" i="26"/>
  <c r="J25" i="30"/>
  <c r="M34" i="62"/>
  <c r="V45" i="50"/>
  <c r="Z43" i="50"/>
  <c r="K35" i="60"/>
  <c r="J23" i="32"/>
  <c r="F35" i="50"/>
  <c r="X20" i="30"/>
  <c r="K38" i="28"/>
  <c r="T35" i="50"/>
  <c r="AC26" i="50"/>
  <c r="Z22" i="50"/>
  <c r="L37" i="56"/>
  <c r="K20" i="37"/>
  <c r="F39" i="37"/>
  <c r="R39" i="48"/>
  <c r="Z39" i="37"/>
  <c r="I30" i="50"/>
  <c r="K39" i="45"/>
  <c r="AC35" i="54"/>
  <c r="H42" i="50"/>
  <c r="L34" i="35"/>
  <c r="K7" i="64"/>
  <c r="R23" i="28"/>
  <c r="H45" i="50"/>
  <c r="R21" i="66"/>
  <c r="H18" i="24"/>
  <c r="S39" i="41"/>
  <c r="X29" i="32"/>
  <c r="I22" i="35"/>
  <c r="F4" i="24"/>
  <c r="M43" i="30"/>
  <c r="S34" i="35"/>
  <c r="E21" i="68"/>
  <c r="E32" i="41"/>
  <c r="P34" i="37"/>
  <c r="F27" i="50"/>
  <c r="H8" i="68"/>
  <c r="X17" i="26"/>
  <c r="R25" i="50"/>
  <c r="F7" i="56"/>
  <c r="R23" i="35"/>
  <c r="Z38" i="30"/>
  <c r="L23" i="30"/>
  <c r="O27" i="24"/>
  <c r="AB26" i="30"/>
  <c r="K33" i="66"/>
  <c r="G3" i="45"/>
  <c r="F39" i="41"/>
  <c r="E34" i="62"/>
  <c r="N43" i="50"/>
  <c r="G4" i="24"/>
  <c r="I40" i="45"/>
  <c r="K24" i="39"/>
  <c r="F6" i="68"/>
  <c r="J8" i="35"/>
  <c r="S32" i="45"/>
  <c r="Z48" i="37"/>
  <c r="J7" i="68"/>
  <c r="G7" i="48"/>
  <c r="M32" i="58"/>
  <c r="AB30" i="30"/>
  <c r="J21" i="50"/>
  <c r="K8" i="66"/>
  <c r="AB25" i="24"/>
  <c r="K3" i="64"/>
  <c r="G4" i="35"/>
  <c r="Q21" i="41"/>
  <c r="H3" i="64"/>
  <c r="J21" i="24"/>
  <c r="V20" i="41"/>
  <c r="O22" i="37"/>
  <c r="R43" i="39"/>
  <c r="AB44" i="35"/>
  <c r="M21" i="50"/>
  <c r="S27" i="50"/>
  <c r="Y22" i="32"/>
  <c r="K7" i="45"/>
  <c r="U30" i="50"/>
  <c r="N28" i="39"/>
  <c r="AA28" i="24"/>
  <c r="H23" i="28"/>
  <c r="I35" i="37"/>
  <c r="AC38" i="39"/>
  <c r="AA22" i="30"/>
  <c r="X40" i="37"/>
  <c r="V34" i="37"/>
  <c r="P36" i="66"/>
  <c r="J27" i="54"/>
  <c r="T25" i="54"/>
  <c r="L21" i="24"/>
  <c r="AC41" i="50"/>
  <c r="R41" i="50"/>
  <c r="M35" i="54"/>
  <c r="P27" i="24"/>
  <c r="P34" i="30"/>
  <c r="R37" i="39"/>
  <c r="S32" i="39"/>
  <c r="AC29" i="30"/>
  <c r="F23" i="56"/>
  <c r="M31" i="45"/>
  <c r="O26" i="37"/>
  <c r="AB45" i="35"/>
  <c r="Y32" i="45"/>
  <c r="T25" i="35"/>
  <c r="K7" i="48"/>
  <c r="Q25" i="48"/>
  <c r="N24" i="41"/>
  <c r="H32" i="64"/>
  <c r="L20" i="35"/>
  <c r="S32" i="64"/>
  <c r="I21" i="41"/>
  <c r="Y40" i="41"/>
  <c r="AB41" i="48"/>
  <c r="G4" i="28"/>
  <c r="Y32" i="39"/>
  <c r="L42" i="41"/>
  <c r="X21" i="54"/>
  <c r="L35" i="56"/>
  <c r="AB24" i="48"/>
  <c r="S33" i="66"/>
  <c r="L20" i="24"/>
  <c r="U24" i="35"/>
  <c r="V33" i="56"/>
  <c r="J23" i="28"/>
  <c r="K5" i="68"/>
  <c r="W41" i="37"/>
  <c r="U33" i="30"/>
  <c r="Q41" i="50"/>
  <c r="T31" i="37"/>
  <c r="F29" i="24"/>
  <c r="T17" i="26"/>
  <c r="Y32" i="68"/>
  <c r="H36" i="56"/>
  <c r="G7" i="60"/>
  <c r="K34" i="37"/>
  <c r="Z28" i="41"/>
  <c r="J34" i="56"/>
  <c r="K25" i="54"/>
  <c r="T39" i="28"/>
  <c r="S20" i="41"/>
  <c r="AB42" i="50"/>
  <c r="N36" i="37"/>
  <c r="M34" i="66"/>
  <c r="P43" i="50"/>
  <c r="J30" i="54"/>
  <c r="U34" i="35"/>
  <c r="J23" i="45"/>
  <c r="Z33" i="64"/>
  <c r="J24" i="45"/>
  <c r="F6" i="54"/>
  <c r="V38" i="39"/>
  <c r="AB34" i="66"/>
  <c r="AB20" i="39"/>
  <c r="H39" i="45"/>
  <c r="U34" i="58"/>
  <c r="O34" i="60"/>
  <c r="H6" i="35"/>
  <c r="P40" i="35"/>
  <c r="AB21" i="60"/>
  <c r="X29" i="30"/>
  <c r="R33" i="50"/>
  <c r="E36" i="37"/>
  <c r="T38" i="30"/>
  <c r="AB36" i="60"/>
  <c r="L20" i="45"/>
  <c r="Q33" i="68"/>
  <c r="AA36" i="68"/>
  <c r="J25" i="32"/>
  <c r="AC25" i="41"/>
  <c r="W21" i="28"/>
  <c r="AA27" i="54"/>
  <c r="AB21" i="41"/>
  <c r="R25" i="45"/>
  <c r="R23" i="39"/>
  <c r="O26" i="30"/>
  <c r="X41" i="48"/>
  <c r="I34" i="64"/>
  <c r="O22" i="62"/>
  <c r="J4" i="58"/>
  <c r="T29" i="24"/>
  <c r="J6" i="58"/>
  <c r="R25" i="26"/>
  <c r="O38" i="48"/>
  <c r="X20" i="41"/>
  <c r="R20" i="26"/>
  <c r="AC24" i="30"/>
  <c r="U26" i="35"/>
  <c r="Z17" i="26"/>
  <c r="R36" i="62"/>
  <c r="Q28" i="48"/>
  <c r="R17" i="26"/>
  <c r="R29" i="26"/>
  <c r="AA33" i="68"/>
  <c r="E26" i="50"/>
  <c r="O30" i="37"/>
  <c r="I7" i="56"/>
  <c r="T29" i="37"/>
  <c r="N48" i="37"/>
  <c r="Z30" i="37"/>
  <c r="H49" i="37"/>
  <c r="L18" i="24"/>
  <c r="V19" i="24"/>
  <c r="J21" i="35"/>
  <c r="V30" i="50"/>
  <c r="G19" i="24"/>
  <c r="M45" i="30"/>
  <c r="AB38" i="32"/>
  <c r="P41" i="54"/>
  <c r="I36" i="64"/>
  <c r="W41" i="54"/>
  <c r="E35" i="54"/>
  <c r="L23" i="50"/>
  <c r="H39" i="39"/>
  <c r="T22" i="39"/>
  <c r="N23" i="50"/>
  <c r="S24" i="45"/>
  <c r="Z41" i="48"/>
  <c r="Q42" i="50"/>
  <c r="O30" i="30"/>
  <c r="V36" i="39"/>
  <c r="AB43" i="39"/>
  <c r="T21" i="39"/>
  <c r="Y18" i="28"/>
  <c r="L25" i="41"/>
  <c r="F21" i="26"/>
  <c r="F40" i="37"/>
  <c r="W25" i="35"/>
  <c r="H4" i="45"/>
  <c r="Y19" i="24"/>
  <c r="AB40" i="41"/>
  <c r="O22" i="60"/>
  <c r="V38" i="45"/>
  <c r="M32" i="68"/>
  <c r="H35" i="54"/>
  <c r="Y34" i="64"/>
  <c r="N25" i="32"/>
  <c r="N21" i="28"/>
  <c r="R36" i="68"/>
  <c r="P25" i="39"/>
  <c r="Y21" i="60"/>
  <c r="G36" i="60"/>
  <c r="S46" i="39"/>
  <c r="J43" i="39"/>
  <c r="R41" i="37"/>
  <c r="Y35" i="54"/>
  <c r="S33" i="64"/>
  <c r="AA23" i="54"/>
  <c r="L38" i="45"/>
  <c r="F22" i="30"/>
  <c r="J43" i="54"/>
  <c r="I3" i="58"/>
  <c r="P35" i="60"/>
  <c r="L36" i="56"/>
  <c r="S24" i="39"/>
  <c r="J21" i="64"/>
  <c r="M42" i="37"/>
  <c r="Z42" i="50"/>
  <c r="AB24" i="45"/>
  <c r="U18" i="26"/>
  <c r="G20" i="28"/>
  <c r="L22" i="66"/>
  <c r="P23" i="45"/>
  <c r="U36" i="37"/>
  <c r="J3" i="45"/>
  <c r="N32" i="39"/>
  <c r="W45" i="35"/>
  <c r="Q36" i="60"/>
  <c r="J5" i="37"/>
  <c r="N33" i="60"/>
  <c r="Q22" i="66"/>
  <c r="T46" i="39"/>
  <c r="N31" i="45"/>
  <c r="J28" i="39"/>
  <c r="K22" i="56"/>
  <c r="Z39" i="41"/>
  <c r="K30" i="50"/>
  <c r="P44" i="54"/>
  <c r="I6" i="50"/>
  <c r="G21" i="50"/>
  <c r="E42" i="45"/>
  <c r="Y45" i="35"/>
  <c r="H5" i="35"/>
  <c r="N30" i="50"/>
  <c r="Z38" i="39"/>
  <c r="H21" i="60"/>
  <c r="W35" i="62"/>
  <c r="T44" i="50"/>
  <c r="P35" i="56"/>
  <c r="F5" i="68"/>
  <c r="Y39" i="37"/>
  <c r="I33" i="62"/>
  <c r="U39" i="39"/>
  <c r="P21" i="45"/>
  <c r="T22" i="48"/>
  <c r="AA24" i="54"/>
  <c r="M42" i="48"/>
  <c r="T40" i="35"/>
  <c r="U24" i="50"/>
  <c r="T33" i="28"/>
  <c r="W22" i="39"/>
  <c r="T39" i="35"/>
  <c r="H45" i="35"/>
  <c r="N27" i="50"/>
  <c r="AC25" i="39"/>
  <c r="N22" i="39"/>
  <c r="K5" i="45"/>
  <c r="J24" i="30"/>
  <c r="Z37" i="56"/>
  <c r="X38" i="30"/>
  <c r="R24" i="30"/>
  <c r="S36" i="66"/>
  <c r="AA35" i="68"/>
  <c r="P32" i="68"/>
  <c r="E40" i="48"/>
  <c r="AB39" i="45"/>
  <c r="G35" i="64"/>
  <c r="J37" i="30"/>
  <c r="R20" i="48"/>
  <c r="G7" i="39"/>
  <c r="I42" i="50"/>
  <c r="K18" i="26"/>
  <c r="J7" i="56"/>
  <c r="N19" i="24"/>
  <c r="X20" i="45"/>
  <c r="J6" i="60"/>
  <c r="F6" i="41"/>
  <c r="M35" i="62"/>
  <c r="V37" i="56"/>
  <c r="P35" i="66"/>
  <c r="J32" i="26"/>
  <c r="G43" i="50"/>
  <c r="Q35" i="66"/>
  <c r="X39" i="45"/>
  <c r="N22" i="64"/>
  <c r="L32" i="39"/>
  <c r="L22" i="30"/>
  <c r="F20" i="24"/>
  <c r="P30" i="54"/>
  <c r="K25" i="35"/>
  <c r="AB22" i="45"/>
  <c r="H30" i="32"/>
  <c r="I44" i="39"/>
  <c r="S20" i="45"/>
  <c r="AA19" i="24"/>
  <c r="T44" i="35"/>
  <c r="H23" i="54"/>
  <c r="AB22" i="64"/>
  <c r="I6" i="66"/>
  <c r="G6" i="28"/>
  <c r="K4" i="64"/>
  <c r="X23" i="45"/>
  <c r="T28" i="45"/>
  <c r="R41" i="48"/>
  <c r="S35" i="50"/>
  <c r="G6" i="60"/>
  <c r="O36" i="58"/>
  <c r="I3" i="50"/>
  <c r="AA40" i="30"/>
  <c r="O27" i="50"/>
  <c r="M30" i="30"/>
  <c r="L25" i="30"/>
  <c r="N25" i="45"/>
  <c r="N20" i="39"/>
  <c r="Y30" i="37"/>
  <c r="E22" i="50"/>
  <c r="H42" i="54"/>
  <c r="R24" i="37"/>
  <c r="K42" i="48"/>
  <c r="K7" i="50"/>
  <c r="I34" i="58"/>
  <c r="AA20" i="41"/>
  <c r="H4" i="30"/>
  <c r="W30" i="54"/>
  <c r="AC32" i="60"/>
  <c r="W29" i="24"/>
  <c r="AC38" i="35"/>
  <c r="Y24" i="35"/>
  <c r="R32" i="41"/>
  <c r="W44" i="50"/>
  <c r="I8" i="68"/>
  <c r="L31" i="37"/>
  <c r="M43" i="50"/>
  <c r="G22" i="45"/>
  <c r="W21" i="24"/>
  <c r="I17" i="24"/>
  <c r="J45" i="54"/>
  <c r="S33" i="68"/>
  <c r="W34" i="64"/>
  <c r="V45" i="30"/>
  <c r="K40" i="48"/>
  <c r="T29" i="26"/>
  <c r="R37" i="56"/>
  <c r="Y45" i="37"/>
  <c r="O28" i="45"/>
  <c r="M32" i="64"/>
  <c r="G3" i="32"/>
  <c r="AA22" i="28"/>
  <c r="S24" i="54"/>
  <c r="E26" i="24"/>
  <c r="P40" i="45"/>
  <c r="R34" i="30"/>
  <c r="T40" i="32"/>
  <c r="O41" i="41"/>
  <c r="I21" i="68"/>
  <c r="P22" i="48"/>
  <c r="AC32" i="45"/>
  <c r="I8" i="32"/>
  <c r="U45" i="30"/>
  <c r="J29" i="26"/>
  <c r="J23" i="37"/>
  <c r="J33" i="32"/>
  <c r="M46" i="39"/>
  <c r="AC31" i="37"/>
  <c r="AC22" i="64"/>
  <c r="AA18" i="28"/>
  <c r="R22" i="35"/>
  <c r="Q39" i="48"/>
  <c r="AA22" i="58"/>
  <c r="L37" i="30"/>
  <c r="Z39" i="30"/>
  <c r="L35" i="66"/>
  <c r="S25" i="30"/>
  <c r="P21" i="64"/>
  <c r="O34" i="66"/>
  <c r="S22" i="28"/>
  <c r="AC32" i="48"/>
  <c r="X42" i="50"/>
  <c r="V23" i="35"/>
  <c r="W35" i="50"/>
  <c r="L36" i="64"/>
  <c r="F33" i="68"/>
  <c r="R25" i="35"/>
  <c r="H3" i="24"/>
  <c r="H6" i="37"/>
  <c r="Y20" i="28"/>
  <c r="R22" i="28"/>
  <c r="AB42" i="39"/>
  <c r="K3" i="24"/>
  <c r="R21" i="68"/>
  <c r="L23" i="45"/>
  <c r="U21" i="54"/>
  <c r="O24" i="45"/>
  <c r="H22" i="48"/>
  <c r="G20" i="32"/>
  <c r="AB33" i="26"/>
  <c r="L35" i="50"/>
  <c r="I45" i="50"/>
  <c r="V24" i="39"/>
  <c r="Z24" i="54"/>
  <c r="M45" i="54"/>
  <c r="Z23" i="48"/>
  <c r="Q38" i="35"/>
  <c r="S30" i="30"/>
  <c r="F32" i="68"/>
  <c r="L30" i="30"/>
  <c r="X24" i="30"/>
  <c r="G34" i="66"/>
  <c r="J4" i="35"/>
  <c r="S40" i="45"/>
  <c r="X37" i="56"/>
  <c r="K18" i="28"/>
  <c r="J7" i="35"/>
  <c r="Q24" i="50"/>
  <c r="K41" i="41"/>
  <c r="U35" i="58"/>
  <c r="W21" i="35"/>
  <c r="S36" i="37"/>
  <c r="I4" i="39"/>
  <c r="N46" i="39"/>
  <c r="L42" i="50"/>
  <c r="E22" i="62"/>
  <c r="X21" i="62"/>
  <c r="Z21" i="56"/>
  <c r="R28" i="41"/>
  <c r="J7" i="30"/>
  <c r="H4" i="68"/>
  <c r="I31" i="26"/>
  <c r="S38" i="39"/>
  <c r="P33" i="56"/>
  <c r="Z35" i="60"/>
  <c r="O33" i="56"/>
  <c r="K3" i="32"/>
  <c r="AC41" i="54"/>
  <c r="V36" i="56"/>
  <c r="Y38" i="41"/>
  <c r="S20" i="37"/>
  <c r="Z25" i="26"/>
  <c r="S22" i="41"/>
  <c r="S33" i="54"/>
  <c r="AC31" i="48"/>
  <c r="G45" i="30"/>
  <c r="L28" i="39"/>
  <c r="K24" i="35"/>
  <c r="AB20" i="28"/>
  <c r="J5" i="68"/>
  <c r="R35" i="54"/>
  <c r="G22" i="68"/>
  <c r="Y36" i="64"/>
  <c r="Z45" i="30"/>
  <c r="O21" i="56"/>
  <c r="Z37" i="39"/>
  <c r="AA18" i="26"/>
  <c r="N38" i="30"/>
  <c r="R21" i="32"/>
  <c r="Q38" i="41"/>
  <c r="L26" i="35"/>
  <c r="O33" i="30"/>
  <c r="T38" i="41"/>
  <c r="W28" i="41"/>
  <c r="K23" i="41"/>
  <c r="E22" i="35"/>
  <c r="J26" i="35"/>
  <c r="N32" i="64"/>
  <c r="S48" i="37"/>
  <c r="I26" i="24"/>
  <c r="X43" i="54"/>
  <c r="I5" i="56"/>
  <c r="E20" i="32"/>
  <c r="H3" i="54"/>
  <c r="T20" i="35"/>
  <c r="G8" i="68"/>
  <c r="Z21" i="64"/>
  <c r="N21" i="54"/>
  <c r="Z45" i="50"/>
  <c r="P33" i="62"/>
  <c r="T25" i="37"/>
  <c r="K45" i="30"/>
  <c r="U22" i="68"/>
  <c r="L29" i="32"/>
  <c r="Y25" i="54"/>
  <c r="P32" i="26"/>
  <c r="H8" i="45"/>
  <c r="I32" i="26"/>
  <c r="V21" i="26"/>
  <c r="O45" i="30"/>
  <c r="W33" i="39"/>
  <c r="P43" i="35"/>
  <c r="T24" i="50"/>
  <c r="R38" i="30"/>
  <c r="M20" i="30"/>
  <c r="Y43" i="39"/>
  <c r="X33" i="32"/>
  <c r="W25" i="26"/>
  <c r="AA21" i="28"/>
  <c r="AA19" i="26"/>
  <c r="P18" i="24"/>
  <c r="Q23" i="37"/>
  <c r="G32" i="28"/>
  <c r="K32" i="68"/>
  <c r="K20" i="45"/>
  <c r="J22" i="48"/>
  <c r="I23" i="48"/>
  <c r="T37" i="30"/>
  <c r="F3" i="45"/>
  <c r="I30" i="24"/>
  <c r="L30" i="50"/>
  <c r="X31" i="41"/>
  <c r="X49" i="37"/>
  <c r="J24" i="48"/>
  <c r="L30" i="32"/>
  <c r="Q42" i="48"/>
  <c r="V32" i="39"/>
  <c r="I37" i="30"/>
  <c r="Y31" i="26"/>
  <c r="H35" i="50"/>
  <c r="G36" i="58"/>
  <c r="F24" i="26"/>
  <c r="F34" i="50"/>
  <c r="E28" i="45"/>
  <c r="J33" i="68"/>
  <c r="J21" i="68"/>
  <c r="W22" i="35"/>
  <c r="H28" i="32"/>
  <c r="Z42" i="39"/>
  <c r="Y21" i="24"/>
  <c r="Z32" i="68"/>
  <c r="G25" i="48"/>
  <c r="I6" i="28"/>
  <c r="V32" i="60"/>
  <c r="N25" i="24"/>
  <c r="J7" i="48"/>
  <c r="S31" i="37"/>
  <c r="U33" i="66"/>
  <c r="P38" i="45"/>
  <c r="R34" i="54"/>
  <c r="X22" i="56"/>
  <c r="G22" i="37"/>
  <c r="AC21" i="24"/>
  <c r="F30" i="37"/>
  <c r="AA25" i="24"/>
  <c r="H29" i="35"/>
  <c r="K38" i="39"/>
  <c r="K37" i="32"/>
  <c r="Y22" i="50"/>
  <c r="W18" i="24"/>
  <c r="H3" i="68"/>
  <c r="H23" i="37"/>
  <c r="S18" i="28"/>
  <c r="I27" i="50"/>
  <c r="N42" i="45"/>
  <c r="V33" i="64"/>
  <c r="Y39" i="48"/>
  <c r="Z44" i="54"/>
  <c r="AC20" i="30"/>
  <c r="AA21" i="50"/>
  <c r="E38" i="39"/>
  <c r="E22" i="32"/>
  <c r="U22" i="50"/>
  <c r="L31" i="48"/>
  <c r="T22" i="68"/>
  <c r="J36" i="37"/>
  <c r="Z30" i="32"/>
  <c r="I3" i="66"/>
  <c r="P35" i="64"/>
  <c r="I6" i="64"/>
  <c r="G8" i="60"/>
  <c r="AB22" i="39"/>
  <c r="N35" i="50"/>
  <c r="R38" i="45"/>
  <c r="X40" i="45"/>
  <c r="V21" i="48"/>
  <c r="V20" i="24"/>
  <c r="F37" i="56"/>
  <c r="P29" i="26"/>
  <c r="J32" i="41"/>
  <c r="I40" i="41"/>
  <c r="G30" i="24"/>
  <c r="M26" i="24"/>
  <c r="Z40" i="30"/>
  <c r="AB33" i="50"/>
  <c r="P36" i="60"/>
  <c r="G7" i="58"/>
  <c r="Q31" i="48"/>
  <c r="K20" i="39"/>
  <c r="R26" i="54"/>
  <c r="J21" i="45"/>
  <c r="E25" i="50"/>
  <c r="G28" i="48"/>
  <c r="Q34" i="66"/>
  <c r="V44" i="32"/>
  <c r="G5" i="64"/>
  <c r="H8" i="28"/>
  <c r="W40" i="37"/>
  <c r="S41" i="37"/>
  <c r="AA21" i="68"/>
  <c r="K22" i="41"/>
  <c r="K34" i="30"/>
  <c r="J7" i="54"/>
  <c r="N21" i="26"/>
  <c r="F23" i="39"/>
  <c r="V34" i="56"/>
  <c r="AB25" i="45"/>
  <c r="AC38" i="45"/>
  <c r="O38" i="28"/>
  <c r="O25" i="30"/>
  <c r="E33" i="54"/>
  <c r="I6" i="62"/>
  <c r="K17" i="26"/>
  <c r="L20" i="48"/>
  <c r="Q20" i="26"/>
  <c r="E22" i="56"/>
  <c r="K8" i="37"/>
  <c r="I34" i="35"/>
  <c r="J3" i="56"/>
  <c r="N34" i="60"/>
  <c r="F24" i="41"/>
  <c r="T32" i="39"/>
  <c r="Y20" i="48"/>
  <c r="AA41" i="54"/>
  <c r="Y38" i="39"/>
  <c r="J46" i="37"/>
  <c r="Q29" i="37"/>
  <c r="K22" i="58"/>
  <c r="K19" i="24"/>
  <c r="R32" i="45"/>
  <c r="Z29" i="32"/>
  <c r="E35" i="56"/>
  <c r="S43" i="32"/>
  <c r="M33" i="66"/>
  <c r="P19" i="28"/>
  <c r="V21" i="30"/>
  <c r="K45" i="39"/>
  <c r="U17" i="26"/>
  <c r="R21" i="26"/>
  <c r="H6" i="26"/>
  <c r="T43" i="30"/>
  <c r="G18" i="28"/>
  <c r="Y35" i="68"/>
  <c r="AB17" i="26"/>
  <c r="E46" i="39"/>
  <c r="Z24" i="48"/>
  <c r="Y39" i="39"/>
  <c r="F42" i="54"/>
  <c r="E22" i="68"/>
  <c r="AA26" i="54"/>
  <c r="AB35" i="66"/>
  <c r="G32" i="68"/>
  <c r="F4" i="60"/>
  <c r="H42" i="39"/>
  <c r="V34" i="62"/>
  <c r="J4" i="39"/>
  <c r="R32" i="62"/>
  <c r="G39" i="28"/>
  <c r="H5" i="60"/>
  <c r="O35" i="66"/>
  <c r="I35" i="50"/>
  <c r="O22" i="48"/>
  <c r="I21" i="60"/>
  <c r="X23" i="37"/>
  <c r="F17" i="24"/>
  <c r="I24" i="30"/>
  <c r="P32" i="66"/>
  <c r="I4" i="30"/>
  <c r="H5" i="68"/>
  <c r="K7" i="32"/>
  <c r="T25" i="39"/>
  <c r="X24" i="54"/>
  <c r="S32" i="68"/>
  <c r="AC35" i="37"/>
  <c r="W28" i="39"/>
  <c r="I35" i="58"/>
  <c r="I33" i="35"/>
  <c r="T21" i="48"/>
  <c r="Q23" i="30"/>
  <c r="M44" i="30"/>
  <c r="X40" i="32"/>
  <c r="Z28" i="45"/>
  <c r="H7" i="54"/>
  <c r="AB40" i="37"/>
  <c r="H7" i="37"/>
  <c r="R25" i="37"/>
  <c r="Y20" i="39"/>
  <c r="V21" i="68"/>
  <c r="G35" i="62"/>
  <c r="H19" i="26"/>
  <c r="R21" i="39"/>
  <c r="I40" i="30"/>
  <c r="P26" i="30"/>
  <c r="S21" i="35"/>
  <c r="Y30" i="24"/>
  <c r="Q38" i="28"/>
  <c r="AB36" i="64"/>
  <c r="Z23" i="30"/>
  <c r="R22" i="39"/>
  <c r="P33" i="68"/>
  <c r="F8" i="62"/>
  <c r="AC22" i="32"/>
  <c r="F4" i="39"/>
  <c r="W29" i="35"/>
  <c r="X39" i="35"/>
  <c r="K40" i="45"/>
  <c r="U35" i="66"/>
  <c r="T23" i="30"/>
  <c r="P47" i="37"/>
  <c r="K42" i="45"/>
  <c r="L43" i="35"/>
  <c r="AA34" i="37"/>
  <c r="R44" i="30"/>
  <c r="E29" i="24"/>
  <c r="T45" i="30"/>
  <c r="J7" i="66"/>
  <c r="I22" i="62"/>
  <c r="E39" i="32"/>
  <c r="Q40" i="45"/>
  <c r="L30" i="35"/>
  <c r="F22" i="60"/>
  <c r="R45" i="39"/>
  <c r="I32" i="45"/>
  <c r="H21" i="48"/>
  <c r="G39" i="30"/>
  <c r="O35" i="68"/>
  <c r="AC21" i="62"/>
  <c r="N33" i="30"/>
  <c r="X36" i="58"/>
  <c r="Z31" i="26"/>
  <c r="I41" i="48"/>
  <c r="K33" i="58"/>
  <c r="R33" i="39"/>
  <c r="W34" i="68"/>
  <c r="K3" i="45"/>
  <c r="F48" i="37"/>
  <c r="S44" i="54"/>
  <c r="P32" i="64"/>
  <c r="J22" i="66"/>
  <c r="N22" i="54"/>
  <c r="X31" i="39"/>
  <c r="L22" i="28"/>
  <c r="P23" i="32"/>
  <c r="G5" i="45"/>
  <c r="G4" i="39"/>
  <c r="Z19" i="28"/>
  <c r="AB27" i="50"/>
  <c r="N30" i="32"/>
  <c r="W36" i="66"/>
  <c r="J39" i="28"/>
  <c r="T45" i="37"/>
  <c r="X46" i="39"/>
  <c r="E23" i="37"/>
  <c r="K8" i="62"/>
  <c r="H35" i="66"/>
  <c r="L22" i="64"/>
  <c r="F23" i="37"/>
  <c r="Y29" i="37"/>
  <c r="J39" i="39"/>
  <c r="J35" i="54"/>
  <c r="Y42" i="54"/>
  <c r="E31" i="39"/>
  <c r="H29" i="32"/>
  <c r="P26" i="24"/>
  <c r="U36" i="39"/>
  <c r="E21" i="50"/>
  <c r="X25" i="24"/>
  <c r="T35" i="66"/>
  <c r="Z25" i="30"/>
  <c r="Z29" i="35"/>
  <c r="AC22" i="35"/>
  <c r="P35" i="58"/>
  <c r="E19" i="24"/>
  <c r="Y24" i="50"/>
  <c r="Y28" i="26"/>
  <c r="AA21" i="54"/>
  <c r="P34" i="58"/>
  <c r="K22" i="50"/>
  <c r="E22" i="39"/>
  <c r="I37" i="35"/>
  <c r="L23" i="41"/>
  <c r="Q35" i="62"/>
  <c r="L42" i="39"/>
  <c r="I19" i="26"/>
  <c r="R39" i="41"/>
  <c r="E35" i="68"/>
  <c r="M30" i="35"/>
  <c r="E20" i="39"/>
  <c r="J41" i="48"/>
  <c r="E21" i="30"/>
  <c r="I32" i="28"/>
  <c r="J40" i="30"/>
  <c r="Q44" i="39"/>
  <c r="P40" i="41"/>
  <c r="I7" i="32"/>
  <c r="T39" i="30"/>
  <c r="Q38" i="48"/>
  <c r="K36" i="66"/>
  <c r="G22" i="60"/>
  <c r="Z21" i="26"/>
  <c r="F8" i="48"/>
  <c r="K36" i="60"/>
  <c r="R31" i="45"/>
  <c r="F5" i="58"/>
  <c r="E25" i="45"/>
  <c r="S35" i="64"/>
  <c r="L33" i="39"/>
  <c r="G4" i="58"/>
  <c r="C23" i="37" l="1"/>
  <c r="C48" i="37"/>
  <c r="C22" i="60"/>
  <c r="C42" i="54"/>
  <c r="C24" i="41"/>
  <c r="C23" i="39"/>
  <c r="C37" i="56"/>
  <c r="C30" i="37"/>
  <c r="C34" i="50"/>
  <c r="C32" i="68"/>
  <c r="C33" i="68"/>
  <c r="C23" i="56"/>
  <c r="C39" i="41"/>
  <c r="C27" i="50"/>
  <c r="C35" i="50"/>
  <c r="C22" i="41"/>
  <c r="C22" i="58"/>
  <c r="C29" i="35"/>
  <c r="C22" i="64"/>
  <c r="C31" i="45"/>
  <c r="C32" i="39"/>
  <c r="C32" i="60"/>
  <c r="C25" i="35"/>
  <c r="C24" i="50"/>
  <c r="C41" i="48"/>
  <c r="C32" i="58"/>
  <c r="C21" i="48"/>
  <c r="C43" i="50"/>
  <c r="C32" i="64"/>
  <c r="C34" i="32"/>
  <c r="C36" i="66"/>
  <c r="C36" i="60"/>
  <c r="C34" i="58"/>
  <c r="C40" i="48"/>
  <c r="C34" i="37"/>
  <c r="C21" i="58"/>
  <c r="C25" i="48"/>
  <c r="C34" i="68"/>
  <c r="C25" i="41"/>
  <c r="C33" i="54"/>
  <c r="C33" i="32"/>
  <c r="C24" i="39"/>
  <c r="C35" i="56"/>
  <c r="C21" i="66"/>
  <c r="C26" i="35"/>
  <c r="C45" i="39"/>
  <c r="C21" i="39"/>
  <c r="C30" i="50"/>
  <c r="C43" i="54"/>
  <c r="C23" i="45"/>
  <c r="C32" i="41"/>
  <c r="C23" i="50"/>
  <c r="C28" i="39"/>
  <c r="C28" i="32"/>
  <c r="C23" i="48"/>
  <c r="C36" i="62"/>
  <c r="C22" i="54"/>
  <c r="C24" i="54"/>
  <c r="C40" i="41"/>
  <c r="C22" i="50"/>
  <c r="C33" i="35"/>
  <c r="C33" i="60"/>
  <c r="C46" i="39"/>
  <c r="C21" i="56"/>
  <c r="C26" i="50"/>
  <c r="C34" i="54"/>
  <c r="C21" i="60"/>
  <c r="C25" i="54"/>
  <c r="C34" i="60"/>
  <c r="C21" i="68"/>
  <c r="C36" i="58"/>
  <c r="C24" i="45"/>
  <c r="C28" i="45"/>
  <c r="C30" i="32"/>
  <c r="C25" i="39"/>
  <c r="C36" i="37"/>
  <c r="C31" i="39"/>
  <c r="C26" i="54"/>
  <c r="C33" i="66"/>
  <c r="C28" i="41"/>
  <c r="C30" i="35"/>
  <c r="C22" i="62"/>
  <c r="C24" i="37"/>
  <c r="C22" i="68"/>
  <c r="C32" i="66"/>
  <c r="C33" i="56"/>
  <c r="C26" i="37"/>
  <c r="C41" i="50"/>
  <c r="C45" i="50"/>
  <c r="C46" i="37"/>
  <c r="C20" i="41"/>
  <c r="C25" i="45"/>
  <c r="C38" i="45"/>
  <c r="C36" i="68"/>
  <c r="C22" i="45"/>
  <c r="C21" i="54"/>
  <c r="C24" i="35"/>
  <c r="C33" i="62"/>
  <c r="C41" i="45"/>
  <c r="C38" i="48"/>
  <c r="C21" i="64"/>
  <c r="C35" i="37"/>
  <c r="C22" i="37"/>
  <c r="C22" i="56"/>
  <c r="C41" i="41"/>
  <c r="C33" i="39"/>
  <c r="C40" i="45"/>
  <c r="C21" i="50"/>
  <c r="C22" i="39"/>
  <c r="C23" i="35"/>
  <c r="C21" i="45"/>
  <c r="C36" i="64"/>
  <c r="C31" i="48"/>
  <c r="C42" i="48"/>
  <c r="C20" i="45"/>
  <c r="C32" i="48"/>
  <c r="C42" i="45"/>
  <c r="C34" i="64"/>
  <c r="C22" i="66"/>
  <c r="C34" i="56"/>
  <c r="C20" i="39"/>
  <c r="C42" i="39"/>
  <c r="C45" i="37"/>
  <c r="C34" i="62"/>
  <c r="C29" i="37"/>
  <c r="C29" i="32"/>
  <c r="C20" i="37"/>
  <c r="C33" i="64"/>
  <c r="C24" i="48"/>
  <c r="C30" i="54"/>
  <c r="C49" i="37"/>
  <c r="C28" i="48"/>
  <c r="C39" i="45"/>
  <c r="C41" i="54"/>
  <c r="C43" i="39"/>
</calcChain>
</file>

<file path=xl/sharedStrings.xml><?xml version="1.0" encoding="utf-8"?>
<sst xmlns="http://schemas.openxmlformats.org/spreadsheetml/2006/main" count="26690" uniqueCount="583">
  <si>
    <t>代码</t>
  </si>
  <si>
    <t>名称</t>
  </si>
  <si>
    <t>现价</t>
  </si>
  <si>
    <t>涨幅</t>
  </si>
  <si>
    <t>成交额</t>
  </si>
  <si>
    <t>(万元)</t>
  </si>
  <si>
    <t>净值</t>
  </si>
  <si>
    <t>折价率</t>
  </si>
  <si>
    <t>利率</t>
  </si>
  <si>
    <t>规则</t>
  </si>
  <si>
    <t>本期</t>
  </si>
  <si>
    <t>下期</t>
  </si>
  <si>
    <t>修正</t>
  </si>
  <si>
    <t>收益率</t>
  </si>
  <si>
    <t>剩余</t>
  </si>
  <si>
    <t>年限</t>
  </si>
  <si>
    <t>参考指数</t>
  </si>
  <si>
    <t>指数</t>
  </si>
  <si>
    <t>下折</t>
  </si>
  <si>
    <t>母基需跌</t>
  </si>
  <si>
    <t>理论</t>
  </si>
  <si>
    <t>下折收益</t>
  </si>
  <si>
    <t>上折</t>
  </si>
  <si>
    <t>母基需涨</t>
  </si>
  <si>
    <t>整体</t>
  </si>
  <si>
    <t>溢价率</t>
  </si>
  <si>
    <t>T-1</t>
  </si>
  <si>
    <t>T-2</t>
  </si>
  <si>
    <t>A份额</t>
  </si>
  <si>
    <t>(万份)</t>
  </si>
  <si>
    <t>A新增</t>
  </si>
  <si>
    <t>A:B</t>
  </si>
  <si>
    <t>下次定折</t>
  </si>
  <si>
    <t>操作</t>
  </si>
  <si>
    <t>合润A</t>
  </si>
  <si>
    <t>无约定</t>
  </si>
  <si>
    <t>主动基金</t>
  </si>
  <si>
    <t>-</t>
  </si>
  <si>
    <t>   </t>
  </si>
  <si>
    <t>互利A</t>
  </si>
  <si>
    <t>永续</t>
  </si>
  <si>
    <t>中证全债</t>
  </si>
  <si>
    <t>深成指A</t>
  </si>
  <si>
    <t>深证成指</t>
  </si>
  <si>
    <t>无下折</t>
  </si>
  <si>
    <t>带路A</t>
  </si>
  <si>
    <t>一带一路</t>
  </si>
  <si>
    <t>国企改A</t>
  </si>
  <si>
    <t>国企改革</t>
  </si>
  <si>
    <t>国防A</t>
  </si>
  <si>
    <t>中证国防</t>
  </si>
  <si>
    <t>体育A</t>
  </si>
  <si>
    <t>中证体育</t>
  </si>
  <si>
    <t>生物A</t>
  </si>
  <si>
    <t>CSWD生科</t>
  </si>
  <si>
    <t>券商A</t>
  </si>
  <si>
    <t>证券公司</t>
  </si>
  <si>
    <t>白酒A</t>
  </si>
  <si>
    <t>中证白酒</t>
  </si>
  <si>
    <t>生物药A</t>
  </si>
  <si>
    <t>生物医药</t>
  </si>
  <si>
    <t>可转债A</t>
  </si>
  <si>
    <t>中证转债</t>
  </si>
  <si>
    <t>SW医药A</t>
  </si>
  <si>
    <t>医药生物</t>
  </si>
  <si>
    <t>高铁A</t>
  </si>
  <si>
    <t>高铁产业</t>
  </si>
  <si>
    <t>新能源A</t>
  </si>
  <si>
    <t>国证新能</t>
  </si>
  <si>
    <t>酒A</t>
  </si>
  <si>
    <t>中证酒</t>
  </si>
  <si>
    <t>地产A端</t>
  </si>
  <si>
    <t>地产等权</t>
  </si>
  <si>
    <t>信息安A</t>
  </si>
  <si>
    <t>信息安全</t>
  </si>
  <si>
    <t>环保A级</t>
  </si>
  <si>
    <t>中证环保</t>
  </si>
  <si>
    <t>钢铁A</t>
  </si>
  <si>
    <t>国证钢铁</t>
  </si>
  <si>
    <t>军工A级</t>
  </si>
  <si>
    <t>中证军工</t>
  </si>
  <si>
    <t>传媒业A</t>
  </si>
  <si>
    <t>CSSW传媒</t>
  </si>
  <si>
    <t>证保A</t>
  </si>
  <si>
    <t>800证保</t>
  </si>
  <si>
    <t>互联网A</t>
  </si>
  <si>
    <t>移动互联</t>
  </si>
  <si>
    <t>沪深300A</t>
  </si>
  <si>
    <t>沪深300</t>
  </si>
  <si>
    <t>一带一A</t>
  </si>
  <si>
    <t>上证50A</t>
  </si>
  <si>
    <t>上证50</t>
  </si>
  <si>
    <t>重组A</t>
  </si>
  <si>
    <t>CSWD并购</t>
  </si>
  <si>
    <t>银行A级</t>
  </si>
  <si>
    <t>中证银行</t>
  </si>
  <si>
    <t>煤炭A</t>
  </si>
  <si>
    <t>煤炭等权</t>
  </si>
  <si>
    <t>军工A</t>
  </si>
  <si>
    <t>保险A</t>
  </si>
  <si>
    <t>保险主题</t>
  </si>
  <si>
    <t>证券A</t>
  </si>
  <si>
    <t>CSSW证券</t>
  </si>
  <si>
    <t>银行A端</t>
  </si>
  <si>
    <t>养老A</t>
  </si>
  <si>
    <t>养老产业</t>
  </si>
  <si>
    <t>环保A</t>
  </si>
  <si>
    <t>地产A</t>
  </si>
  <si>
    <t>800地产</t>
  </si>
  <si>
    <t>传媒A</t>
  </si>
  <si>
    <t>中证传媒</t>
  </si>
  <si>
    <t>银行A</t>
  </si>
  <si>
    <t>银行业A</t>
  </si>
  <si>
    <t>TMT中证A</t>
  </si>
  <si>
    <t>中证TMT</t>
  </si>
  <si>
    <t>券商A级</t>
  </si>
  <si>
    <t>恒生A</t>
  </si>
  <si>
    <t>恒生指数</t>
  </si>
  <si>
    <t>工业4A</t>
  </si>
  <si>
    <t>工业4.0</t>
  </si>
  <si>
    <t>信息A</t>
  </si>
  <si>
    <t>中证信息</t>
  </si>
  <si>
    <t>银华稳进</t>
  </si>
  <si>
    <t>深证100R</t>
  </si>
  <si>
    <t>新丝路A</t>
  </si>
  <si>
    <t>新丝路</t>
  </si>
  <si>
    <t>新能A</t>
  </si>
  <si>
    <t>中证新能</t>
  </si>
  <si>
    <t>创业A</t>
  </si>
  <si>
    <t>创业板指</t>
  </si>
  <si>
    <t>电子A</t>
  </si>
  <si>
    <t>CSSW电子</t>
  </si>
  <si>
    <t>互联A</t>
  </si>
  <si>
    <t>资源A</t>
  </si>
  <si>
    <t>A股资源</t>
  </si>
  <si>
    <t>智能A</t>
  </si>
  <si>
    <t>智能家居</t>
  </si>
  <si>
    <t>转债A级</t>
  </si>
  <si>
    <t>诺德300A</t>
  </si>
  <si>
    <t>深证300P</t>
  </si>
  <si>
    <t>TMT A</t>
  </si>
  <si>
    <t>TMT50</t>
  </si>
  <si>
    <t>消费收益</t>
  </si>
  <si>
    <t>医药800A</t>
  </si>
  <si>
    <t>800医药</t>
  </si>
  <si>
    <t>有色800A</t>
  </si>
  <si>
    <t>800有色</t>
  </si>
  <si>
    <t>中证500A</t>
  </si>
  <si>
    <t>中证 500</t>
  </si>
  <si>
    <t>金融A</t>
  </si>
  <si>
    <t>800金融</t>
  </si>
  <si>
    <t>金鹰500A</t>
  </si>
  <si>
    <t>H股A</t>
  </si>
  <si>
    <t>恒生国企</t>
  </si>
  <si>
    <t>CSSW丝路</t>
  </si>
  <si>
    <t>上50A</t>
  </si>
  <si>
    <t>高贝塔A</t>
  </si>
  <si>
    <t>300高贝</t>
  </si>
  <si>
    <t>国金300A</t>
  </si>
  <si>
    <t>银河优先</t>
  </si>
  <si>
    <t>300 成长</t>
  </si>
  <si>
    <t>银华300A</t>
  </si>
  <si>
    <t>泰信400A</t>
  </si>
  <si>
    <t>基本400</t>
  </si>
  <si>
    <t>银行A类</t>
  </si>
  <si>
    <t>同瑞A</t>
  </si>
  <si>
    <t>中证 200</t>
  </si>
  <si>
    <t>改革A</t>
  </si>
  <si>
    <t>金融地A</t>
  </si>
  <si>
    <t>中证金融</t>
  </si>
  <si>
    <t>泰达500A</t>
  </si>
  <si>
    <t>500等权A</t>
  </si>
  <si>
    <t>500等权</t>
  </si>
  <si>
    <t>成长A</t>
  </si>
  <si>
    <t>创业成长</t>
  </si>
  <si>
    <t>新能车A</t>
  </si>
  <si>
    <t>CS新能车</t>
  </si>
  <si>
    <t>成长A级</t>
  </si>
  <si>
    <t>诺安稳健</t>
  </si>
  <si>
    <t>中证90A</t>
  </si>
  <si>
    <t>等权90</t>
  </si>
  <si>
    <t>中证800A</t>
  </si>
  <si>
    <t>800等权</t>
  </si>
  <si>
    <t>创业板A</t>
  </si>
  <si>
    <t>500A</t>
  </si>
  <si>
    <t>中证100A</t>
  </si>
  <si>
    <t>+3.5%单</t>
  </si>
  <si>
    <t>中证100</t>
  </si>
  <si>
    <t>中小板A</t>
  </si>
  <si>
    <t>中小板指</t>
  </si>
  <si>
    <t>资源A级</t>
  </si>
  <si>
    <t>内地资源</t>
  </si>
  <si>
    <t>商品A</t>
  </si>
  <si>
    <t>大宗商品</t>
  </si>
  <si>
    <t>环保A端</t>
  </si>
  <si>
    <t>军工股A</t>
  </si>
  <si>
    <t>煤炭A级</t>
  </si>
  <si>
    <t>中证煤炭</t>
  </si>
  <si>
    <t>银行A份</t>
  </si>
  <si>
    <t>银行股A</t>
  </si>
  <si>
    <t>创业股A</t>
  </si>
  <si>
    <t>创业板50</t>
  </si>
  <si>
    <t>互联A级</t>
  </si>
  <si>
    <t>互联网</t>
  </si>
  <si>
    <t>高铁A级</t>
  </si>
  <si>
    <t>传媒A级</t>
  </si>
  <si>
    <t>房地产A</t>
  </si>
  <si>
    <t>国证地产</t>
  </si>
  <si>
    <t>医药A</t>
  </si>
  <si>
    <t>国证医药</t>
  </si>
  <si>
    <t>1000A</t>
  </si>
  <si>
    <t>中证1000</t>
  </si>
  <si>
    <t>证券股A</t>
  </si>
  <si>
    <t>NCF环保A</t>
  </si>
  <si>
    <t>一带A</t>
  </si>
  <si>
    <t>有色A</t>
  </si>
  <si>
    <t>国证有色</t>
  </si>
  <si>
    <t>医疗A</t>
  </si>
  <si>
    <t>中证医疗</t>
  </si>
  <si>
    <t>食品A</t>
  </si>
  <si>
    <t>国证食品</t>
  </si>
  <si>
    <t>网金A</t>
  </si>
  <si>
    <t>互联金融</t>
  </si>
  <si>
    <t>证券A基</t>
  </si>
  <si>
    <t>高铁A端</t>
  </si>
  <si>
    <t>E金融A</t>
  </si>
  <si>
    <t>消费A</t>
  </si>
  <si>
    <t>网金融A</t>
  </si>
  <si>
    <t>健康A</t>
  </si>
  <si>
    <t>健康产业</t>
  </si>
  <si>
    <t>建信50A</t>
  </si>
  <si>
    <t>央视50</t>
  </si>
  <si>
    <t>中航军A</t>
  </si>
  <si>
    <t>军工指数</t>
  </si>
  <si>
    <t>煤炭A基</t>
  </si>
  <si>
    <t>多利优先</t>
  </si>
  <si>
    <t>债券总指</t>
  </si>
  <si>
    <t>中小300A</t>
  </si>
  <si>
    <t>中小300P</t>
  </si>
  <si>
    <t>证券A级</t>
  </si>
  <si>
    <t>中小A</t>
  </si>
  <si>
    <t>+3.0%</t>
    <phoneticPr fontId="10" type="noConversion"/>
  </si>
  <si>
    <t>+3.2%</t>
    <phoneticPr fontId="10" type="noConversion"/>
  </si>
  <si>
    <t>+3.5%</t>
    <phoneticPr fontId="10" type="noConversion"/>
  </si>
  <si>
    <t>+4.5%</t>
    <phoneticPr fontId="10" type="noConversion"/>
  </si>
  <si>
    <t>+4.0%</t>
    <phoneticPr fontId="10" type="noConversion"/>
  </si>
  <si>
    <t>+5.0%</t>
    <phoneticPr fontId="10" type="noConversion"/>
  </si>
  <si>
    <t>+3.5%</t>
    <phoneticPr fontId="10" type="noConversion"/>
  </si>
  <si>
    <t>+4.0%</t>
    <phoneticPr fontId="10" type="noConversion"/>
  </si>
  <si>
    <t>+4.5%</t>
    <phoneticPr fontId="10" type="noConversion"/>
  </si>
  <si>
    <t>+5.0%</t>
    <phoneticPr fontId="10" type="noConversion"/>
  </si>
  <si>
    <t>代码类型</t>
    <phoneticPr fontId="10" type="noConversion"/>
  </si>
  <si>
    <t>平均涨幅</t>
    <phoneticPr fontId="10" type="noConversion"/>
  </si>
  <si>
    <t>平均折旧率</t>
    <phoneticPr fontId="10" type="noConversion"/>
  </si>
  <si>
    <t>平均修正收益率</t>
    <phoneticPr fontId="10" type="noConversion"/>
  </si>
  <si>
    <t>平均理论下折收益率</t>
    <phoneticPr fontId="10" type="noConversion"/>
  </si>
  <si>
    <t>平均整体溢价率</t>
    <phoneticPr fontId="10" type="noConversion"/>
  </si>
  <si>
    <t>+4.0%最优</t>
    <phoneticPr fontId="10" type="noConversion"/>
  </si>
  <si>
    <t>+4.5%最优</t>
    <phoneticPr fontId="10" type="noConversion"/>
  </si>
  <si>
    <t>赌港股低估</t>
    <phoneticPr fontId="10" type="noConversion"/>
  </si>
  <si>
    <t>企债指数</t>
  </si>
  <si>
    <t>历史高点</t>
    <phoneticPr fontId="10" type="noConversion"/>
  </si>
  <si>
    <t>国债指数</t>
    <phoneticPr fontId="10" type="noConversion"/>
  </si>
  <si>
    <t>000012</t>
    <phoneticPr fontId="10" type="noConversion"/>
  </si>
  <si>
    <t>调仓</t>
    <phoneticPr fontId="10" type="noConversion"/>
  </si>
  <si>
    <t>深100A</t>
  </si>
  <si>
    <t>深证100P</t>
  </si>
  <si>
    <t>平均折价率</t>
    <phoneticPr fontId="10" type="noConversion"/>
  </si>
  <si>
    <t>已经不太合算了</t>
    <phoneticPr fontId="10" type="noConversion"/>
  </si>
  <si>
    <t>貌似最合算的了</t>
    <phoneticPr fontId="10" type="noConversion"/>
  </si>
  <si>
    <t>下折不太可能，博高收益</t>
    <phoneticPr fontId="10" type="noConversion"/>
  </si>
  <si>
    <t>离下折较近，19%</t>
    <phoneticPr fontId="10" type="noConversion"/>
  </si>
  <si>
    <t>离下折有33%，应该没事</t>
    <phoneticPr fontId="10" type="noConversion"/>
  </si>
  <si>
    <t>离下折近，高负折价率，高负下折收益率-2.48%,低修正收益率</t>
    <phoneticPr fontId="10" type="noConversion"/>
  </si>
  <si>
    <t>得小心下折压力</t>
    <phoneticPr fontId="10" type="noConversion"/>
  </si>
  <si>
    <t>银行低估，无须担心下折</t>
    <phoneticPr fontId="10" type="noConversion"/>
  </si>
  <si>
    <t>调出！</t>
    <phoneticPr fontId="10" type="noConversion"/>
  </si>
  <si>
    <t>除非港股持续暴跌，高折价率</t>
    <phoneticPr fontId="10" type="noConversion"/>
  </si>
  <si>
    <t>修正收益率5.04%，下折正收益，正折价率</t>
    <phoneticPr fontId="10" type="noConversion"/>
  </si>
  <si>
    <t>有点下折风险，再跌1%可以考虑</t>
    <phoneticPr fontId="10" type="noConversion"/>
  </si>
  <si>
    <r>
      <rPr>
        <sz val="10"/>
        <color rgb="FF3D3D3D"/>
        <rFont val="宋体"/>
        <family val="3"/>
        <charset val="134"/>
      </rPr>
      <t>银行</t>
    </r>
    <r>
      <rPr>
        <sz val="10"/>
        <color rgb="FF3D3D3D"/>
        <rFont val="Arial"/>
        <family val="2"/>
      </rPr>
      <t>A</t>
    </r>
    <r>
      <rPr>
        <sz val="10"/>
        <color rgb="FF3D3D3D"/>
        <rFont val="宋体"/>
        <family val="3"/>
        <charset val="134"/>
      </rPr>
      <t>类</t>
    </r>
    <phoneticPr fontId="10" type="noConversion"/>
  </si>
  <si>
    <t>https://www.jisilu.cn/data/funda_index/?days=1</t>
    <phoneticPr fontId="10" type="noConversion"/>
  </si>
  <si>
    <t>同辉100A</t>
  </si>
  <si>
    <t>深100EW</t>
  </si>
  <si>
    <t>新能A级</t>
  </si>
  <si>
    <t>证保A级</t>
  </si>
  <si>
    <t>HS300A</t>
  </si>
  <si>
    <t>深证100A</t>
  </si>
  <si>
    <t>浙商稳健</t>
  </si>
  <si>
    <t>转债优先</t>
  </si>
  <si>
    <t>其它</t>
  </si>
  <si>
    <t>标普转债</t>
  </si>
  <si>
    <t>貌似也不太合算了</t>
    <phoneticPr fontId="10" type="noConversion"/>
  </si>
  <si>
    <t>可上可下，赌港股</t>
    <phoneticPr fontId="10" type="noConversion"/>
  </si>
  <si>
    <t>基本最优</t>
    <phoneticPr fontId="10" type="noConversion"/>
  </si>
  <si>
    <t>基本最优</t>
    <phoneticPr fontId="10" type="noConversion"/>
  </si>
  <si>
    <t>收益率偏低，鸡肋</t>
    <phoneticPr fontId="10" type="noConversion"/>
  </si>
  <si>
    <t>涨幅</t>
    <phoneticPr fontId="10" type="noConversion"/>
  </si>
  <si>
    <t>建信稳健</t>
  </si>
  <si>
    <t>突破前高了！</t>
    <phoneticPr fontId="10" type="noConversion"/>
  </si>
  <si>
    <t>假设收益率继续下降，4.0%应该最划算了</t>
    <phoneticPr fontId="10" type="noConversion"/>
  </si>
  <si>
    <t>·</t>
    <phoneticPr fontId="10" type="noConversion"/>
  </si>
  <si>
    <t>调出</t>
    <phoneticPr fontId="10" type="noConversion"/>
  </si>
  <si>
    <t>收益率已无太多优势</t>
    <phoneticPr fontId="10" type="noConversion"/>
  </si>
  <si>
    <t>调入</t>
    <phoneticPr fontId="10" type="noConversion"/>
  </si>
  <si>
    <t>有点鸡肋</t>
    <phoneticPr fontId="10" type="noConversion"/>
  </si>
  <si>
    <t>继续赌一赌？</t>
    <phoneticPr fontId="10" type="noConversion"/>
  </si>
  <si>
    <t>收益率已无太多优势</t>
    <phoneticPr fontId="10" type="noConversion"/>
  </si>
  <si>
    <t>不太可能下折</t>
    <phoneticPr fontId="10" type="noConversion"/>
  </si>
  <si>
    <t>代码</t>
    <phoneticPr fontId="10" type="noConversion"/>
  </si>
  <si>
    <t>名称</t>
    <phoneticPr fontId="10" type="noConversion"/>
  </si>
  <si>
    <t>现价</t>
    <phoneticPr fontId="10" type="noConversion"/>
  </si>
  <si>
    <t>涨幅</t>
    <phoneticPr fontId="10" type="noConversion"/>
  </si>
  <si>
    <t>成交额</t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</si>
  <si>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万元</t>
    </r>
    <r>
      <rPr>
        <sz val="9.9"/>
        <color rgb="FF333333"/>
        <rFont val="Arial"/>
        <family val="2"/>
      </rPr>
      <t>)</t>
    </r>
    <phoneticPr fontId="10" type="noConversion"/>
  </si>
  <si>
    <t>净值</t>
    <phoneticPr fontId="10" type="noConversion"/>
  </si>
  <si>
    <t>折价率</t>
    <phoneticPr fontId="10" type="noConversion"/>
  </si>
  <si>
    <t>规则</t>
    <phoneticPr fontId="10" type="noConversion"/>
  </si>
  <si>
    <t>利率</t>
    <phoneticPr fontId="10" type="noConversion"/>
  </si>
  <si>
    <t>利率</t>
    <phoneticPr fontId="10" type="noConversion"/>
  </si>
  <si>
    <t>本期</t>
    <phoneticPr fontId="10" type="noConversion"/>
  </si>
  <si>
    <t>下期</t>
    <phoneticPr fontId="10" type="noConversion"/>
  </si>
  <si>
    <t>修正</t>
    <phoneticPr fontId="10" type="noConversion"/>
  </si>
  <si>
    <t>收益率</t>
    <phoneticPr fontId="10" type="noConversion"/>
  </si>
  <si>
    <t>剩余</t>
    <phoneticPr fontId="10" type="noConversion"/>
  </si>
  <si>
    <t>年限</t>
    <phoneticPr fontId="10" type="noConversion"/>
  </si>
  <si>
    <t>参考指数</t>
    <phoneticPr fontId="10" type="noConversion"/>
  </si>
  <si>
    <t>指数</t>
    <phoneticPr fontId="10" type="noConversion"/>
  </si>
  <si>
    <t>涨幅</t>
    <phoneticPr fontId="10" type="noConversion"/>
  </si>
  <si>
    <t>下折</t>
    <phoneticPr fontId="10" type="noConversion"/>
  </si>
  <si>
    <t>母基需跌</t>
    <phoneticPr fontId="10" type="noConversion"/>
  </si>
  <si>
    <t>理论</t>
    <phoneticPr fontId="10" type="noConversion"/>
  </si>
  <si>
    <t>下折收益</t>
    <phoneticPr fontId="10" type="noConversion"/>
  </si>
  <si>
    <t>上折</t>
    <phoneticPr fontId="10" type="noConversion"/>
  </si>
  <si>
    <t>母基需涨</t>
    <phoneticPr fontId="10" type="noConversion"/>
  </si>
  <si>
    <t>整体</t>
    <phoneticPr fontId="10" type="noConversion"/>
  </si>
  <si>
    <t>溢价率</t>
    <phoneticPr fontId="10" type="noConversion"/>
  </si>
  <si>
    <t>T-1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</si>
  <si>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新增</t>
    </r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</si>
  <si>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万份</t>
    </r>
    <r>
      <rPr>
        <sz val="9.9"/>
        <color rgb="FF333333"/>
        <rFont val="Arial"/>
        <family val="2"/>
      </rPr>
      <t>)</t>
    </r>
    <phoneticPr fontId="10" type="noConversion"/>
  </si>
  <si>
    <t>A:B</t>
    <phoneticPr fontId="10" type="noConversion"/>
  </si>
  <si>
    <t>下次定折</t>
    <phoneticPr fontId="10" type="noConversion"/>
  </si>
  <si>
    <t>操作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</si>
  <si>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份额</t>
    </r>
    <phoneticPr fontId="10" type="noConversion"/>
  </si>
  <si>
    <t>国金50A</t>
  </si>
  <si>
    <t>国富100A</t>
  </si>
  <si>
    <t>鼎利A</t>
  </si>
  <si>
    <t>+1.0%单</t>
  </si>
  <si>
    <t>可以继续赌一把</t>
    <phoneticPr fontId="10" type="noConversion"/>
  </si>
  <si>
    <t>换个保险的吧</t>
    <phoneticPr fontId="10" type="noConversion"/>
  </si>
  <si>
    <t>换个保险的吧</t>
    <phoneticPr fontId="10" type="noConversion"/>
  </si>
  <si>
    <t>短期不会下折，银行低估</t>
    <phoneticPr fontId="10" type="noConversion"/>
  </si>
  <si>
    <t>短期不会下折，银行低估,+3.5最优</t>
    <phoneticPr fontId="10" type="noConversion"/>
  </si>
  <si>
    <t>换成更保险的吧</t>
    <phoneticPr fontId="10" type="noConversion"/>
  </si>
  <si>
    <t>小心下折，清掉，下折压力大，难以大涨</t>
    <phoneticPr fontId="10" type="noConversion"/>
  </si>
  <si>
    <r>
      <rPr>
        <sz val="12"/>
        <color rgb="FFFF0000"/>
        <rFont val="宋体"/>
        <family val="3"/>
        <charset val="134"/>
      </rPr>
      <t>银行</t>
    </r>
    <r>
      <rPr>
        <sz val="12"/>
        <color rgb="FFFF0000"/>
        <rFont val="Arial"/>
        <family val="2"/>
      </rPr>
      <t>A</t>
    </r>
    <r>
      <rPr>
        <sz val="12"/>
        <color rgb="FFFF0000"/>
        <rFont val="宋体"/>
        <family val="3"/>
        <charset val="134"/>
      </rPr>
      <t>端</t>
    </r>
    <phoneticPr fontId="10" type="noConversion"/>
  </si>
  <si>
    <t>+3%最优,银行A端150249流动性差</t>
    <phoneticPr fontId="10" type="noConversion"/>
  </si>
  <si>
    <t>不太可能下折</t>
    <phoneticPr fontId="10" type="noConversion"/>
  </si>
  <si>
    <t>收益率也太低了吧！</t>
    <phoneticPr fontId="10" type="noConversion"/>
  </si>
  <si>
    <t>收益率偏低</t>
    <phoneticPr fontId="10" type="noConversion"/>
  </si>
  <si>
    <t>貌似也不太合算了</t>
    <phoneticPr fontId="10" type="noConversion"/>
  </si>
  <si>
    <t>继续新高！</t>
    <phoneticPr fontId="10" type="noConversion"/>
  </si>
  <si>
    <t>备选</t>
    <phoneticPr fontId="10" type="noConversion"/>
  </si>
  <si>
    <t>+3%较优</t>
    <phoneticPr fontId="10" type="noConversion"/>
  </si>
  <si>
    <t>较优+3.5%</t>
    <phoneticPr fontId="10" type="noConversion"/>
  </si>
  <si>
    <t>较优3.5%</t>
    <phoneticPr fontId="10" type="noConversion"/>
  </si>
  <si>
    <t>较优+4%</t>
    <phoneticPr fontId="10" type="noConversion"/>
  </si>
  <si>
    <t>备选吧！+3.2%</t>
    <phoneticPr fontId="10" type="noConversion"/>
  </si>
  <si>
    <t>折价负太高，理论下折收益负太多，危险</t>
    <phoneticPr fontId="10" type="noConversion"/>
  </si>
  <si>
    <t>上升挺快的啊！</t>
    <phoneticPr fontId="10" type="noConversion"/>
  </si>
  <si>
    <t>收益率最高的第四名</t>
    <phoneticPr fontId="10" type="noConversion"/>
  </si>
  <si>
    <t>+4%最优</t>
    <phoneticPr fontId="10" type="noConversion"/>
  </si>
  <si>
    <t>已非最优，准备调出</t>
    <phoneticPr fontId="10" type="noConversion"/>
  </si>
  <si>
    <t>调出</t>
    <phoneticPr fontId="10" type="noConversion"/>
  </si>
  <si>
    <t>流动性更好，下折不怕</t>
    <phoneticPr fontId="10" type="noConversion"/>
  </si>
  <si>
    <t>不怕下折，就是收益率稍低</t>
    <phoneticPr fontId="10" type="noConversion"/>
  </si>
  <si>
    <t>+4% 接近最优</t>
    <phoneticPr fontId="10" type="noConversion"/>
  </si>
  <si>
    <t>上涨比例</t>
    <phoneticPr fontId="10" type="noConversion"/>
  </si>
  <si>
    <t>流动性稍差</t>
    <phoneticPr fontId="10" type="noConversion"/>
  </si>
  <si>
    <t>缺点:下折-0.4%负收益</t>
    <phoneticPr fontId="10" type="noConversion"/>
  </si>
  <si>
    <t>已非最优，准备调出</t>
    <phoneticPr fontId="10" type="noConversion"/>
  </si>
  <si>
    <t>收益率偏低，貌似也不太合算了</t>
    <phoneticPr fontId="10" type="noConversion"/>
  </si>
  <si>
    <t>又快速上升</t>
    <phoneticPr fontId="10" type="noConversion"/>
  </si>
  <si>
    <t>Portfolio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</si>
  <si>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</si>
  <si>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</si>
  <si>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</si>
  <si>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</si>
  <si>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</si>
  <si>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+3%较优,国防A离下折较近</t>
    <phoneticPr fontId="10" type="noConversion"/>
  </si>
  <si>
    <t>调入备选</t>
    <phoneticPr fontId="10" type="noConversion"/>
  </si>
  <si>
    <t>+3.5%最优之一</t>
    <phoneticPr fontId="10" type="noConversion"/>
  </si>
  <si>
    <t>+4%较优</t>
    <phoneticPr fontId="10" type="noConversion"/>
  </si>
  <si>
    <t>下折有正收益，无妨！等吧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</si>
  <si>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</si>
  <si>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</si>
  <si>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</si>
  <si>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</si>
  <si>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</si>
  <si>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Code</t>
    <phoneticPr fontId="10" type="noConversion"/>
  </si>
  <si>
    <t>Code</t>
    <phoneticPr fontId="10" type="noConversion"/>
  </si>
  <si>
    <t>Name</t>
    <phoneticPr fontId="10" type="noConversion"/>
  </si>
  <si>
    <t>Name</t>
    <phoneticPr fontId="10" type="noConversion"/>
  </si>
  <si>
    <t>Weight</t>
    <phoneticPr fontId="10" type="noConversion"/>
  </si>
  <si>
    <t>Weight</t>
    <phoneticPr fontId="10" type="noConversion"/>
  </si>
  <si>
    <t>Comments</t>
    <phoneticPr fontId="10" type="noConversion"/>
  </si>
  <si>
    <r>
      <rPr>
        <sz val="12"/>
        <color rgb="FF3D3D3D"/>
        <rFont val="宋体"/>
        <family val="3"/>
        <charset val="134"/>
      </rPr>
      <t>国防</t>
    </r>
    <r>
      <rPr>
        <sz val="12"/>
        <color rgb="FF3D3D3D"/>
        <rFont val="Arial"/>
        <family val="2"/>
      </rPr>
      <t>A</t>
    </r>
    <phoneticPr fontId="10" type="noConversion"/>
  </si>
  <si>
    <t>国防A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</si>
  <si>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</si>
  <si>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t>食品A</t>
    <phoneticPr fontId="10" type="noConversion"/>
  </si>
  <si>
    <t>消费收益</t>
    <phoneticPr fontId="10" type="noConversion"/>
  </si>
  <si>
    <t>流动性稍差</t>
    <phoneticPr fontId="10" type="noConversion"/>
  </si>
  <si>
    <t>次优，等</t>
    <phoneticPr fontId="10" type="noConversion"/>
  </si>
  <si>
    <t>德信A</t>
  </si>
  <si>
    <t>+1.2%单</t>
  </si>
  <si>
    <t>中高企债</t>
  </si>
  <si>
    <t>收益率偏低，貌似也不太合算了,金鹰500和商品A修正收益率为负</t>
    <phoneticPr fontId="10" type="noConversion"/>
  </si>
  <si>
    <t>值得警惕的黑名单</t>
    <phoneticPr fontId="10" type="noConversion"/>
  </si>
  <si>
    <r>
      <rPr>
        <sz val="14"/>
        <color rgb="FF3D3D3D"/>
        <rFont val="宋体"/>
        <family val="3"/>
        <charset val="134"/>
      </rPr>
      <t>金鹰</t>
    </r>
    <r>
      <rPr>
        <sz val="14"/>
        <color rgb="FF3D3D3D"/>
        <rFont val="Arial"/>
        <family val="2"/>
      </rPr>
      <t>500A</t>
    </r>
    <phoneticPr fontId="10" type="noConversion"/>
  </si>
  <si>
    <r>
      <rPr>
        <sz val="14"/>
        <color rgb="FF3D3D3D"/>
        <rFont val="宋体"/>
        <family val="3"/>
        <charset val="134"/>
      </rPr>
      <t>商品</t>
    </r>
    <r>
      <rPr>
        <sz val="14"/>
        <color rgb="FF3D3D3D"/>
        <rFont val="Arial"/>
        <family val="2"/>
      </rPr>
      <t>A</t>
    </r>
    <phoneticPr fontId="10" type="noConversion"/>
  </si>
  <si>
    <t>商品A</t>
    <phoneticPr fontId="10" type="noConversion"/>
  </si>
  <si>
    <t>修正收益率为负，剩余年限0.9</t>
    <phoneticPr fontId="10" type="noConversion"/>
  </si>
  <si>
    <t>修正收益率为负，剩余年限0.05</t>
    <phoneticPr fontId="10" type="noConversion"/>
  </si>
  <si>
    <r>
      <rPr>
        <sz val="14"/>
        <color rgb="FF3D3D3D"/>
        <rFont val="宋体"/>
        <family val="3"/>
        <charset val="134"/>
      </rPr>
      <t>环保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</si>
  <si>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环保A级</t>
    <phoneticPr fontId="10" type="noConversion"/>
  </si>
  <si>
    <t>+3%较优，流动性稍差</t>
    <phoneticPr fontId="10" type="noConversion"/>
  </si>
  <si>
    <t>流动性稍差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</si>
  <si>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</si>
  <si>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r>
      <rPr>
        <sz val="14"/>
        <color rgb="FF3D3D3D"/>
        <rFont val="宋体"/>
        <family val="3"/>
        <charset val="134"/>
      </rPr>
      <t>传媒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</si>
  <si>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较优，离下折少进20%</t>
    <phoneticPr fontId="10" type="noConversion"/>
  </si>
  <si>
    <t>低于预期2.77%</t>
    <phoneticPr fontId="10" type="noConversion"/>
  </si>
  <si>
    <t>10年期国债收益率创2004以来最低</t>
    <phoneticPr fontId="10" type="noConversion"/>
  </si>
  <si>
    <t>160017.IB</t>
    <phoneticPr fontId="10" type="noConversion"/>
  </si>
  <si>
    <t>358.1亿</t>
    <phoneticPr fontId="10" type="noConversion"/>
  </si>
  <si>
    <t>10年记账式附息</t>
    <phoneticPr fontId="10" type="noConversion"/>
  </si>
  <si>
    <t>当前日期</t>
    <phoneticPr fontId="10" type="noConversion"/>
  </si>
  <si>
    <t>又快速上升</t>
    <phoneticPr fontId="10" type="noConversion"/>
  </si>
  <si>
    <t>+3%最优，流动性改善的话</t>
    <phoneticPr fontId="10" type="noConversion"/>
  </si>
  <si>
    <r>
      <rPr>
        <sz val="14"/>
        <color rgb="FF3D3D3D"/>
        <rFont val="宋体"/>
        <family val="3"/>
        <charset val="134"/>
      </rPr>
      <t>高铁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</si>
  <si>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较优，离下折近20%</t>
    <phoneticPr fontId="10" type="noConversion"/>
  </si>
  <si>
    <t>冲高回落！</t>
    <phoneticPr fontId="10" type="noConversion"/>
  </si>
  <si>
    <t>调出</t>
    <phoneticPr fontId="10" type="noConversion"/>
  </si>
  <si>
    <r>
      <rPr>
        <sz val="14"/>
        <color rgb="FF3D3D3D"/>
        <rFont val="宋体"/>
        <family val="3"/>
        <charset val="134"/>
      </rPr>
      <t>体育</t>
    </r>
    <r>
      <rPr>
        <sz val="14"/>
        <color rgb="FF3D3D3D"/>
        <rFont val="Arial"/>
        <family val="2"/>
      </rPr>
      <t>A</t>
    </r>
    <phoneticPr fontId="10" type="noConversion"/>
  </si>
  <si>
    <t>150259最优</t>
    <phoneticPr fontId="10" type="noConversion"/>
  </si>
  <si>
    <t>150335最优</t>
    <phoneticPr fontId="10" type="noConversion"/>
  </si>
  <si>
    <t>较优，离下折&gt;20%,流动性稍差</t>
    <phoneticPr fontId="10" type="noConversion"/>
  </si>
  <si>
    <t>分级A指数</t>
    <phoneticPr fontId="10" type="noConversion"/>
  </si>
  <si>
    <t>集思路</t>
    <phoneticPr fontId="10" type="noConversion"/>
  </si>
  <si>
    <t>又大涨啊</t>
    <phoneticPr fontId="10" type="noConversion"/>
  </si>
  <si>
    <t>大涨啊</t>
    <phoneticPr fontId="10" type="noConversion"/>
  </si>
  <si>
    <t>+4%较优</t>
    <phoneticPr fontId="10" type="noConversion"/>
  </si>
  <si>
    <t>+3%最优</t>
    <phoneticPr fontId="10" type="noConversion"/>
  </si>
  <si>
    <t>+4%较优，等待溢价低吸</t>
    <phoneticPr fontId="10" type="noConversion"/>
  </si>
  <si>
    <t>下折有正收益，无妨！等吧</t>
    <phoneticPr fontId="10" type="noConversion"/>
  </si>
  <si>
    <t>+4%较优，150287更优，等待机会</t>
    <phoneticPr fontId="10" type="noConversion"/>
  </si>
  <si>
    <t>150287更优，等待机会</t>
    <phoneticPr fontId="10" type="noConversion"/>
  </si>
  <si>
    <t>修正收益率为负，剩余年限0.35</t>
    <phoneticPr fontId="10" type="noConversion"/>
  </si>
  <si>
    <t>+3%较优</t>
    <phoneticPr fontId="10" type="noConversion"/>
  </si>
  <si>
    <t>又涨</t>
    <phoneticPr fontId="10" type="noConversion"/>
  </si>
  <si>
    <t>五年期国债期货</t>
    <phoneticPr fontId="10" type="noConversion"/>
  </si>
  <si>
    <t>TF1609</t>
    <phoneticPr fontId="10" type="noConversion"/>
  </si>
  <si>
    <t>十年期国债期货</t>
    <phoneticPr fontId="10" type="noConversion"/>
  </si>
  <si>
    <t>T1609</t>
    <phoneticPr fontId="10" type="noConversion"/>
  </si>
  <si>
    <t>折价也有点高了</t>
    <phoneticPr fontId="10" type="noConversion"/>
  </si>
  <si>
    <t>+4%较优，已无溢价，搞</t>
    <phoneticPr fontId="10" type="noConversion"/>
  </si>
  <si>
    <t>调入备选</t>
    <phoneticPr fontId="10" type="noConversion"/>
  </si>
  <si>
    <t>调入</t>
    <phoneticPr fontId="10" type="noConversion"/>
  </si>
  <si>
    <t>150335更优</t>
    <phoneticPr fontId="10" type="noConversion"/>
  </si>
  <si>
    <t>150287更优，等待机会</t>
    <phoneticPr fontId="10" type="noConversion"/>
  </si>
  <si>
    <t>+4%较优，150287更优，等待机会</t>
    <phoneticPr fontId="10" type="noConversion"/>
  </si>
  <si>
    <t>钢铁A</t>
    <phoneticPr fontId="10" type="noConversion"/>
  </si>
  <si>
    <t>已调</t>
  </si>
  <si>
    <t>+3%最优,+0.58折价(150305)</t>
  </si>
  <si>
    <t>+3%最优,+0.58折价(150305)</t>
    <phoneticPr fontId="10" type="noConversion"/>
  </si>
  <si>
    <t>流动性稍差，离下折&gt;20%,流动性稍差</t>
    <phoneticPr fontId="10" type="noConversion"/>
  </si>
  <si>
    <t>流动性稍差，但收益率优势较大</t>
    <phoneticPr fontId="10" type="noConversion"/>
  </si>
  <si>
    <t>+4%中，150323收益率最高，折价最高</t>
  </si>
  <si>
    <t>+4%中，150323收益率最高，折价最高</t>
    <phoneticPr fontId="10" type="noConversion"/>
  </si>
  <si>
    <t>又大涨</t>
    <phoneticPr fontId="10" type="noConversion"/>
  </si>
  <si>
    <t>继续新高！但冲高回落</t>
    <phoneticPr fontId="10" type="noConversion"/>
  </si>
  <si>
    <t>低于预期2.70%</t>
    <phoneticPr fontId="10" type="noConversion"/>
  </si>
  <si>
    <t>大涨啊,幅度有所减弱</t>
    <phoneticPr fontId="10" type="noConversion"/>
  </si>
  <si>
    <t>+3%最优，不变</t>
    <phoneticPr fontId="10" type="noConversion"/>
  </si>
  <si>
    <t>观察名单，降低换手率</t>
    <phoneticPr fontId="10" type="noConversion"/>
  </si>
  <si>
    <t>+3%较优，算了，整体溢价！</t>
    <phoneticPr fontId="10" type="noConversion"/>
  </si>
  <si>
    <t>较优，等待变差再换吧</t>
    <phoneticPr fontId="10" type="noConversion"/>
  </si>
  <si>
    <t>+4%较优</t>
    <phoneticPr fontId="10" type="noConversion"/>
  </si>
  <si>
    <t>有点隐忧啊，下折</t>
    <phoneticPr fontId="10" type="noConversion"/>
  </si>
  <si>
    <t>折价也有点高了,不太合算了</t>
    <phoneticPr fontId="10" type="noConversion"/>
  </si>
  <si>
    <t>大涨啊</t>
    <phoneticPr fontId="10" type="noConversion"/>
  </si>
  <si>
    <t>继续大涨新高！</t>
    <phoneticPr fontId="10" type="noConversion"/>
  </si>
  <si>
    <r>
      <rPr>
        <sz val="14"/>
        <color rgb="FF3D3D3D"/>
        <rFont val="宋体"/>
        <family val="3"/>
        <charset val="134"/>
      </rPr>
      <t>钢铁</t>
    </r>
    <r>
      <rPr>
        <sz val="14"/>
        <color rgb="FF3D3D3D"/>
        <rFont val="Arial"/>
        <family val="2"/>
      </rPr>
      <t>A</t>
    </r>
    <phoneticPr fontId="10" type="noConversion"/>
  </si>
  <si>
    <t>+3%中，钢铁A最优</t>
    <phoneticPr fontId="10" type="noConversion"/>
  </si>
  <si>
    <t>+3%较优</t>
    <phoneticPr fontId="10" type="noConversion"/>
  </si>
  <si>
    <t>+4%中，HS300A较优</t>
    <phoneticPr fontId="10" type="noConversion"/>
  </si>
  <si>
    <t>修正收益率为负，剩余年限0.03</t>
    <phoneticPr fontId="10" type="noConversion"/>
  </si>
  <si>
    <t>修正收益率为负，剩余年限1.09</t>
    <phoneticPr fontId="10" type="noConversion"/>
  </si>
  <si>
    <t>终于不涨！</t>
    <phoneticPr fontId="10" type="noConversion"/>
  </si>
  <si>
    <t>继续涨啊</t>
    <phoneticPr fontId="10" type="noConversion"/>
  </si>
  <si>
    <t>微跌</t>
    <phoneticPr fontId="10" type="noConversion"/>
  </si>
  <si>
    <t>+3%较优,等待</t>
    <phoneticPr fontId="10" type="noConversion"/>
  </si>
  <si>
    <t>大涨！！</t>
    <phoneticPr fontId="10" type="noConversion"/>
  </si>
  <si>
    <t>又微跌</t>
    <phoneticPr fontId="10" type="noConversion"/>
  </si>
  <si>
    <t>又微跌</t>
    <phoneticPr fontId="10" type="noConversion"/>
  </si>
  <si>
    <t>+3%较优,等待，备选</t>
    <phoneticPr fontId="10" type="noConversion"/>
  </si>
  <si>
    <t>微涨</t>
    <phoneticPr fontId="10" type="noConversion"/>
  </si>
  <si>
    <t>+3%较优,等待，备选</t>
    <phoneticPr fontId="10" type="noConversion"/>
  </si>
  <si>
    <t>较优，流动性变差</t>
    <phoneticPr fontId="10" type="noConversion"/>
  </si>
  <si>
    <t>微跌</t>
    <phoneticPr fontId="10" type="noConversion"/>
  </si>
  <si>
    <t>+3%中，离下折有点近啊</t>
    <phoneticPr fontId="10" type="noConversion"/>
  </si>
  <si>
    <t>+4%较优，几无可能下折</t>
    <phoneticPr fontId="10" type="noConversion"/>
  </si>
  <si>
    <t>30年记账式附息</t>
    <phoneticPr fontId="10" type="noConversion"/>
  </si>
  <si>
    <t>认购倍数</t>
    <phoneticPr fontId="10" type="noConversion"/>
  </si>
  <si>
    <t>3.81倍</t>
    <phoneticPr fontId="10" type="noConversion"/>
  </si>
  <si>
    <t>高于二级的3.23%</t>
    <phoneticPr fontId="10" type="noConversion"/>
  </si>
  <si>
    <t>估值</t>
  </si>
  <si>
    <t>价格</t>
  </si>
  <si>
    <t>杠杆</t>
  </si>
  <si>
    <t>融资</t>
  </si>
  <si>
    <t>成本</t>
  </si>
  <si>
    <t>参考</t>
  </si>
  <si>
    <t>下折母基</t>
  </si>
  <si>
    <t>需跌</t>
  </si>
  <si>
    <t>上折母基</t>
  </si>
  <si>
    <t>需涨</t>
  </si>
  <si>
    <t>母基</t>
  </si>
  <si>
    <t>公告</t>
  </si>
  <si>
    <t>中航军B</t>
  </si>
  <si>
    <t>健康B</t>
  </si>
  <si>
    <t>网金融B</t>
  </si>
  <si>
    <t>煤炭B基</t>
  </si>
  <si>
    <t>证券B级</t>
  </si>
  <si>
    <t>房地产B</t>
  </si>
  <si>
    <t>E金融B</t>
  </si>
  <si>
    <t>建信50B</t>
  </si>
  <si>
    <t>横盘</t>
    <phoneticPr fontId="10" type="noConversion"/>
  </si>
  <si>
    <t>大跌啊</t>
    <phoneticPr fontId="10" type="noConversion"/>
  </si>
  <si>
    <t>金鹰500转LOF了</t>
    <phoneticPr fontId="10" type="noConversion"/>
  </si>
  <si>
    <t>微涨</t>
    <phoneticPr fontId="10" type="noConversion"/>
  </si>
  <si>
    <t>昨日国债期货大跌， 或许政策方面变化。 已经减仓一半了</t>
    <phoneticPr fontId="10" type="noConversion"/>
  </si>
  <si>
    <t>横盘</t>
  </si>
  <si>
    <t>微涨</t>
    <phoneticPr fontId="10" type="noConversion"/>
  </si>
  <si>
    <t>涨了</t>
    <phoneticPr fontId="10" type="noConversion"/>
  </si>
  <si>
    <t>昨日国债期货大跌， 或许政策方面变化。 再次减仓一半了</t>
    <phoneticPr fontId="10" type="noConversion"/>
  </si>
  <si>
    <t>微涨</t>
  </si>
  <si>
    <t>大涨啊</t>
    <phoneticPr fontId="10" type="noConversion"/>
  </si>
  <si>
    <t>涨幅不小</t>
    <phoneticPr fontId="10" type="noConversion"/>
  </si>
  <si>
    <t>再次减仓，会不会只是个调整呢？</t>
    <phoneticPr fontId="10" type="noConversion"/>
  </si>
  <si>
    <t>微跌</t>
    <phoneticPr fontId="10" type="noConversion"/>
  </si>
  <si>
    <t>看着它震荡吧</t>
    <phoneticPr fontId="10" type="noConversion"/>
  </si>
  <si>
    <t>微跌</t>
    <phoneticPr fontId="10" type="noConversion"/>
  </si>
  <si>
    <t>冲高后跌</t>
    <phoneticPr fontId="10" type="noConversion"/>
  </si>
  <si>
    <t>大跌啊</t>
    <phoneticPr fontId="10" type="noConversion"/>
  </si>
  <si>
    <t>看着它震荡吧，继续跌的话，继续减仓</t>
    <phoneticPr fontId="10" type="noConversion"/>
  </si>
  <si>
    <t>TF1612</t>
    <phoneticPr fontId="10" type="noConversion"/>
  </si>
  <si>
    <t>冲高回落</t>
    <phoneticPr fontId="10" type="noConversion"/>
  </si>
  <si>
    <t>T1612</t>
    <phoneticPr fontId="10" type="noConversion"/>
  </si>
  <si>
    <t>冲高回落</t>
    <phoneticPr fontId="10" type="noConversion"/>
  </si>
  <si>
    <t>继续减仓，国债期货看着像是下跌中继</t>
    <phoneticPr fontId="10" type="noConversion"/>
  </si>
  <si>
    <t>微跌</t>
    <phoneticPr fontId="10" type="noConversion"/>
  </si>
  <si>
    <t>微涨</t>
    <phoneticPr fontId="10" type="noConversion"/>
  </si>
  <si>
    <t>债券</t>
  </si>
  <si>
    <t>简称</t>
  </si>
  <si>
    <t>债券代码</t>
  </si>
  <si>
    <t>流通</t>
  </si>
  <si>
    <t>场所</t>
  </si>
  <si>
    <r>
      <t>待偿期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宋体"/>
        <family val="3"/>
        <charset val="134"/>
      </rPr>
      <t>年）</t>
    </r>
  </si>
  <si>
    <t>日间估价全价（元）</t>
  </si>
  <si>
    <t>日间应计利息（元）</t>
  </si>
  <si>
    <t>估价净价（元）</t>
  </si>
  <si>
    <t>估价收益率（％）</t>
  </si>
  <si>
    <r>
      <t>16世行</t>
    </r>
    <r>
      <rPr>
        <sz val="12"/>
        <color rgb="FF000000"/>
        <rFont val="Arial"/>
        <family val="2"/>
      </rPr>
      <t>SDR01</t>
    </r>
  </si>
  <si>
    <t>银行间债券市场</t>
  </si>
  <si>
    <t>涨不少啊</t>
    <phoneticPr fontId="10" type="noConversion"/>
  </si>
  <si>
    <t>分级A又开始涨啦？</t>
    <phoneticPr fontId="10" type="noConversion"/>
  </si>
  <si>
    <t>涨不少啊</t>
    <phoneticPr fontId="10" type="noConversion"/>
  </si>
  <si>
    <t>微涨</t>
    <phoneticPr fontId="10" type="noConversion"/>
  </si>
  <si>
    <t>10年期国债收益率创2004以来最低</t>
    <phoneticPr fontId="10" type="noConversion"/>
  </si>
  <si>
    <t>高于二级的3.23%</t>
    <phoneticPr fontId="10" type="noConversion"/>
  </si>
  <si>
    <t>继续上涨</t>
    <phoneticPr fontId="10" type="noConversion"/>
  </si>
  <si>
    <t>微涨</t>
    <phoneticPr fontId="10" type="noConversion"/>
  </si>
  <si>
    <t>创新高了啊！</t>
    <phoneticPr fontId="10" type="noConversion"/>
  </si>
  <si>
    <t>涨不少啊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</si>
</sst>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74" x14ac:knownFonts="1">
    <font>
      <sz val="11"/>
      <color theme="1"/>
      <name val="宋体"/>
      <family val="2"/>
      <charset val="134"/>
      <scheme val="minor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FF0000"/>
      <name val="Arial"/>
      <family val="2"/>
    </font>
    <font>
      <sz val="10"/>
      <color rgb="FFCCCCCC"/>
      <name val="Arial"/>
      <family val="2"/>
    </font>
    <font>
      <i/>
      <sz val="10"/>
      <color rgb="FF3D3D3D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9.9"/>
      <color rgb="FF333333"/>
      <name val="Arial"/>
      <family val="2"/>
    </font>
    <font>
      <sz val="9.9"/>
      <color rgb="FF333333"/>
      <name val="Arial"/>
      <family val="2"/>
    </font>
    <font>
      <b/>
      <sz val="9.9"/>
      <color rgb="FF333333"/>
      <name val="宋体"/>
      <family val="3"/>
      <charset val="134"/>
    </font>
    <font>
      <sz val="10"/>
      <color rgb="FF3D3D3D"/>
      <name val="宋体"/>
      <family val="3"/>
      <charset val="134"/>
    </font>
    <font>
      <sz val="9.9"/>
      <color rgb="FF333333"/>
      <name val="Arial"/>
      <family val="2"/>
    </font>
    <font>
      <sz val="12"/>
      <color rgb="FF3D3D3D"/>
      <name val="Arial"/>
      <family val="2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rgb="FFAAAAAA"/>
      <name val="Arial"/>
      <family val="2"/>
    </font>
    <font>
      <sz val="12"/>
      <color rgb="FFCCCCCC"/>
      <name val="Arial"/>
      <family val="2"/>
    </font>
    <font>
      <i/>
      <sz val="12"/>
      <color rgb="FF3D3D3D"/>
      <name val="Arial"/>
      <family val="2"/>
    </font>
    <font>
      <sz val="9.9"/>
      <color rgb="FF333333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2"/>
      <color rgb="FFFF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0"/>
      <color rgb="FF3D3D3D"/>
      <name val="Arial"/>
      <family val="2"/>
    </font>
    <font>
      <sz val="9.9"/>
      <color rgb="FF333333"/>
      <name val="Arial"/>
      <family val="2"/>
    </font>
    <font>
      <sz val="14"/>
      <color rgb="FF3D3D3D"/>
      <name val="Arial"/>
      <family val="2"/>
    </font>
    <font>
      <sz val="14"/>
      <color rgb="FF00000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i/>
      <sz val="14"/>
      <color rgb="FFAAAAAA"/>
      <name val="Arial"/>
      <family val="2"/>
    </font>
    <font>
      <sz val="14"/>
      <color rgb="FFCCCCCC"/>
      <name val="Arial"/>
      <family val="2"/>
    </font>
    <font>
      <i/>
      <sz val="14"/>
      <color rgb="FF3D3D3D"/>
      <name val="Arial"/>
      <family val="2"/>
    </font>
    <font>
      <sz val="9.9"/>
      <color rgb="FF333333"/>
      <name val="Arial"/>
      <family val="2"/>
    </font>
    <font>
      <sz val="12"/>
      <color rgb="FF3D3D3D"/>
      <name val="宋体"/>
      <family val="3"/>
      <charset val="134"/>
    </font>
    <font>
      <sz val="14"/>
      <color rgb="FF3D3D3D"/>
      <name val="宋体"/>
      <family val="3"/>
      <charset val="134"/>
    </font>
    <font>
      <sz val="9.9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0"/>
      <color rgb="FF0088CC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2"/>
      <color rgb="FF000000"/>
      <name val="宋体"/>
      <family val="3"/>
      <charset val="134"/>
    </font>
    <font>
      <b/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2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96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5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0" fontId="3" fillId="5" borderId="1" xfId="0" applyNumberFormat="1" applyFont="1" applyFill="1" applyBorder="1" applyAlignment="1">
      <alignment vertical="top"/>
    </xf>
    <xf numFmtId="10" fontId="2" fillId="5" borderId="1" xfId="0" applyNumberFormat="1" applyFont="1" applyFill="1" applyBorder="1" applyAlignment="1">
      <alignment vertical="top"/>
    </xf>
    <xf numFmtId="20" fontId="2" fillId="5" borderId="1" xfId="0" applyNumberFormat="1" applyFont="1" applyFill="1" applyBorder="1" applyAlignment="1">
      <alignment vertical="top"/>
    </xf>
    <xf numFmtId="14" fontId="2" fillId="5" borderId="1" xfId="0" applyNumberFormat="1" applyFont="1" applyFill="1" applyBorder="1" applyAlignment="1">
      <alignment vertical="top"/>
    </xf>
    <xf numFmtId="0" fontId="9" fillId="5" borderId="1" xfId="1" applyFill="1" applyBorder="1" applyAlignment="1">
      <alignment vertical="top" wrapText="1"/>
    </xf>
    <xf numFmtId="0" fontId="9" fillId="6" borderId="1" xfId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/>
    </xf>
    <xf numFmtId="10" fontId="2" fillId="6" borderId="1" xfId="0" applyNumberFormat="1" applyFont="1" applyFill="1" applyBorder="1" applyAlignment="1">
      <alignment vertical="top"/>
    </xf>
    <xf numFmtId="10" fontId="9" fillId="6" borderId="1" xfId="1" applyNumberForma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9" fillId="6" borderId="1" xfId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10" fontId="9" fillId="5" borderId="1" xfId="1" applyNumberForma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14" fontId="5" fillId="5" borderId="1" xfId="0" applyNumberFormat="1" applyFont="1" applyFill="1" applyBorder="1" applyAlignment="1">
      <alignment vertical="top"/>
    </xf>
    <xf numFmtId="10" fontId="6" fillId="6" borderId="1" xfId="0" applyNumberFormat="1" applyFont="1" applyFill="1" applyBorder="1" applyAlignment="1">
      <alignment vertical="top"/>
    </xf>
    <xf numFmtId="10" fontId="7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0" fontId="4" fillId="6" borderId="1" xfId="0" applyNumberFormat="1" applyFont="1" applyFill="1" applyBorder="1" applyAlignment="1">
      <alignment vertical="top"/>
    </xf>
    <xf numFmtId="10" fontId="7" fillId="6" borderId="1" xfId="0" applyNumberFormat="1" applyFont="1" applyFill="1" applyBorder="1" applyAlignment="1">
      <alignment vertical="top"/>
    </xf>
    <xf numFmtId="10" fontId="6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10" fontId="2" fillId="4" borderId="1" xfId="0" applyNumberFormat="1" applyFont="1" applyFill="1" applyBorder="1" applyAlignment="1">
      <alignment vertical="top"/>
    </xf>
    <xf numFmtId="10" fontId="3" fillId="4" borderId="1" xfId="0" applyNumberFormat="1" applyFont="1" applyFill="1" applyBorder="1" applyAlignment="1">
      <alignment vertical="top"/>
    </xf>
    <xf numFmtId="10" fontId="9" fillId="4" borderId="1" xfId="1" applyNumberFormat="1" applyFill="1" applyBorder="1" applyAlignment="1">
      <alignment vertical="top"/>
    </xf>
    <xf numFmtId="20" fontId="2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>
      <alignment vertical="top"/>
    </xf>
    <xf numFmtId="0" fontId="9" fillId="4" borderId="1" xfId="1" applyFill="1" applyBorder="1" applyAlignment="1">
      <alignment vertical="top" wrapText="1"/>
    </xf>
    <xf numFmtId="10" fontId="11" fillId="4" borderId="1" xfId="0" applyNumberFormat="1" applyFont="1" applyFill="1" applyBorder="1" applyAlignment="1">
      <alignment vertical="top"/>
    </xf>
    <xf numFmtId="10" fontId="9" fillId="4" borderId="1" xfId="1" quotePrefix="1" applyNumberFormat="1" applyFill="1" applyBorder="1" applyAlignment="1">
      <alignment vertical="top"/>
    </xf>
    <xf numFmtId="0" fontId="12" fillId="2" borderId="4" xfId="0" applyFont="1" applyFill="1" applyBorder="1" applyAlignment="1">
      <alignment horizontal="center" vertical="center"/>
    </xf>
    <xf numFmtId="10" fontId="0" fillId="0" borderId="4" xfId="0" quotePrefix="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9" borderId="4" xfId="0" quotePrefix="1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0" fontId="9" fillId="10" borderId="1" xfId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10" fontId="3" fillId="10" borderId="1" xfId="0" applyNumberFormat="1" applyFont="1" applyFill="1" applyBorder="1" applyAlignment="1">
      <alignment vertical="top"/>
    </xf>
    <xf numFmtId="10" fontId="2" fillId="10" borderId="1" xfId="0" applyNumberFormat="1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10" fontId="9" fillId="10" borderId="1" xfId="1" applyNumberFormat="1" applyFill="1" applyBorder="1" applyAlignment="1">
      <alignment vertical="top"/>
    </xf>
    <xf numFmtId="20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vertical="top"/>
    </xf>
    <xf numFmtId="0" fontId="9" fillId="10" borderId="1" xfId="1" applyFill="1" applyBorder="1" applyAlignment="1">
      <alignment vertical="top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top"/>
    </xf>
    <xf numFmtId="14" fontId="5" fillId="10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0" fontId="3" fillId="7" borderId="1" xfId="0" applyNumberFormat="1" applyFont="1" applyFill="1" applyBorder="1" applyAlignment="1">
      <alignment vertical="top"/>
    </xf>
    <xf numFmtId="10" fontId="2" fillId="7" borderId="1" xfId="0" applyNumberFormat="1" applyFont="1" applyFill="1" applyBorder="1" applyAlignment="1">
      <alignment vertical="top"/>
    </xf>
    <xf numFmtId="10" fontId="9" fillId="7" borderId="1" xfId="1" applyNumberForma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10" borderId="0" xfId="0" quotePrefix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10" fontId="0" fillId="8" borderId="4" xfId="0" quotePrefix="1" applyNumberFormat="1" applyFill="1" applyBorder="1" applyAlignment="1">
      <alignment horizontal="center" vertical="center"/>
    </xf>
    <xf numFmtId="10" fontId="0" fillId="10" borderId="4" xfId="0" quotePrefix="1" applyNumberForma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10" fontId="3" fillId="8" borderId="1" xfId="0" applyNumberFormat="1" applyFont="1" applyFill="1" applyBorder="1" applyAlignment="1">
      <alignment vertical="top"/>
    </xf>
    <xf numFmtId="10" fontId="2" fillId="8" borderId="1" xfId="0" applyNumberFormat="1" applyFont="1" applyFill="1" applyBorder="1" applyAlignment="1">
      <alignment vertical="top"/>
    </xf>
    <xf numFmtId="0" fontId="8" fillId="8" borderId="1" xfId="0" applyFont="1" applyFill="1" applyBorder="1" applyAlignment="1">
      <alignment vertical="top"/>
    </xf>
    <xf numFmtId="10" fontId="7" fillId="8" borderId="1" xfId="0" applyNumberFormat="1" applyFont="1" applyFill="1" applyBorder="1" applyAlignment="1">
      <alignment vertical="top"/>
    </xf>
    <xf numFmtId="10" fontId="9" fillId="8" borderId="1" xfId="1" applyNumberFormat="1" applyFill="1" applyBorder="1" applyAlignment="1">
      <alignment vertical="top"/>
    </xf>
    <xf numFmtId="20" fontId="2" fillId="8" borderId="1" xfId="0" applyNumberFormat="1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 wrapText="1"/>
    </xf>
    <xf numFmtId="0" fontId="0" fillId="8" borderId="0" xfId="0" applyFill="1">
      <alignment vertical="center"/>
    </xf>
    <xf numFmtId="0" fontId="9" fillId="11" borderId="1" xfId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10" fontId="3" fillId="11" borderId="1" xfId="0" applyNumberFormat="1" applyFont="1" applyFill="1" applyBorder="1" applyAlignment="1">
      <alignment vertical="top"/>
    </xf>
    <xf numFmtId="10" fontId="2" fillId="11" borderId="1" xfId="0" applyNumberFormat="1" applyFont="1" applyFill="1" applyBorder="1" applyAlignment="1">
      <alignment vertical="top"/>
    </xf>
    <xf numFmtId="10" fontId="7" fillId="11" borderId="1" xfId="0" applyNumberFormat="1" applyFont="1" applyFill="1" applyBorder="1" applyAlignment="1">
      <alignment vertical="top"/>
    </xf>
    <xf numFmtId="10" fontId="9" fillId="11" borderId="1" xfId="1" applyNumberFormat="1" applyFill="1" applyBorder="1" applyAlignment="1">
      <alignment vertical="top"/>
    </xf>
    <xf numFmtId="20" fontId="2" fillId="11" borderId="1" xfId="0" applyNumberFormat="1" applyFont="1" applyFill="1" applyBorder="1" applyAlignment="1">
      <alignment vertical="top"/>
    </xf>
    <xf numFmtId="14" fontId="2" fillId="11" borderId="1" xfId="0" applyNumberFormat="1" applyFont="1" applyFill="1" applyBorder="1" applyAlignment="1">
      <alignment vertical="top"/>
    </xf>
    <xf numFmtId="0" fontId="9" fillId="11" borderId="1" xfId="1" applyFill="1" applyBorder="1" applyAlignment="1">
      <alignment vertical="top" wrapText="1"/>
    </xf>
    <xf numFmtId="0" fontId="0" fillId="11" borderId="0" xfId="0" applyFill="1">
      <alignment vertical="center"/>
    </xf>
    <xf numFmtId="0" fontId="9" fillId="12" borderId="1" xfId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10" fontId="3" fillId="12" borderId="1" xfId="0" applyNumberFormat="1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10" fontId="2" fillId="12" borderId="1" xfId="0" applyNumberFormat="1" applyFont="1" applyFill="1" applyBorder="1" applyAlignment="1">
      <alignment vertical="top"/>
    </xf>
    <xf numFmtId="10" fontId="7" fillId="12" borderId="1" xfId="0" applyNumberFormat="1" applyFont="1" applyFill="1" applyBorder="1" applyAlignment="1">
      <alignment vertical="top"/>
    </xf>
    <xf numFmtId="10" fontId="9" fillId="12" borderId="1" xfId="1" applyNumberFormat="1" applyFill="1" applyBorder="1" applyAlignment="1">
      <alignment vertical="top"/>
    </xf>
    <xf numFmtId="20" fontId="2" fillId="12" borderId="1" xfId="0" applyNumberFormat="1" applyFont="1" applyFill="1" applyBorder="1" applyAlignment="1">
      <alignment vertical="top"/>
    </xf>
    <xf numFmtId="14" fontId="5" fillId="12" borderId="1" xfId="0" applyNumberFormat="1" applyFont="1" applyFill="1" applyBorder="1" applyAlignment="1">
      <alignment vertical="top"/>
    </xf>
    <xf numFmtId="0" fontId="9" fillId="12" borderId="1" xfId="1" applyFill="1" applyBorder="1" applyAlignment="1">
      <alignment vertical="top" wrapText="1"/>
    </xf>
    <xf numFmtId="0" fontId="0" fillId="12" borderId="0" xfId="0" applyFill="1">
      <alignment vertical="center"/>
    </xf>
    <xf numFmtId="14" fontId="2" fillId="12" borderId="1" xfId="0" applyNumberFormat="1" applyFont="1" applyFill="1" applyBorder="1" applyAlignment="1">
      <alignment vertical="top"/>
    </xf>
    <xf numFmtId="0" fontId="0" fillId="8" borderId="0" xfId="0" applyFill="1" applyAlignment="1">
      <alignment vertical="center" wrapText="1"/>
    </xf>
    <xf numFmtId="0" fontId="0" fillId="13" borderId="0" xfId="0" applyFill="1">
      <alignment vertical="center"/>
    </xf>
    <xf numFmtId="0" fontId="9" fillId="13" borderId="1" xfId="1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10" fontId="3" fillId="13" borderId="1" xfId="0" applyNumberFormat="1" applyFont="1" applyFill="1" applyBorder="1" applyAlignment="1">
      <alignment vertical="top"/>
    </xf>
    <xf numFmtId="10" fontId="2" fillId="13" borderId="1" xfId="0" applyNumberFormat="1" applyFont="1" applyFill="1" applyBorder="1" applyAlignment="1">
      <alignment vertical="top"/>
    </xf>
    <xf numFmtId="10" fontId="7" fillId="13" borderId="1" xfId="0" applyNumberFormat="1" applyFont="1" applyFill="1" applyBorder="1" applyAlignment="1">
      <alignment vertical="top"/>
    </xf>
    <xf numFmtId="10" fontId="9" fillId="13" borderId="1" xfId="1" applyNumberFormat="1" applyFill="1" applyBorder="1" applyAlignment="1">
      <alignment vertical="top"/>
    </xf>
    <xf numFmtId="10" fontId="4" fillId="13" borderId="1" xfId="0" applyNumberFormat="1" applyFont="1" applyFill="1" applyBorder="1" applyAlignment="1">
      <alignment vertical="top"/>
    </xf>
    <xf numFmtId="20" fontId="2" fillId="13" borderId="1" xfId="0" applyNumberFormat="1" applyFont="1" applyFill="1" applyBorder="1" applyAlignment="1">
      <alignment vertical="top"/>
    </xf>
    <xf numFmtId="14" fontId="2" fillId="13" borderId="1" xfId="0" applyNumberFormat="1" applyFont="1" applyFill="1" applyBorder="1" applyAlignment="1">
      <alignment vertical="top"/>
    </xf>
    <xf numFmtId="0" fontId="9" fillId="13" borderId="1" xfId="1" applyFill="1" applyBorder="1" applyAlignment="1">
      <alignment vertical="top" wrapText="1"/>
    </xf>
    <xf numFmtId="0" fontId="9" fillId="0" borderId="0" xfId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top"/>
    </xf>
    <xf numFmtId="10" fontId="18" fillId="5" borderId="1" xfId="0" applyNumberFormat="1" applyFont="1" applyFill="1" applyBorder="1" applyAlignment="1">
      <alignment vertical="top"/>
    </xf>
    <xf numFmtId="10" fontId="17" fillId="5" borderId="1" xfId="0" applyNumberFormat="1" applyFont="1" applyFill="1" applyBorder="1" applyAlignment="1">
      <alignment vertical="top"/>
    </xf>
    <xf numFmtId="10" fontId="19" fillId="5" borderId="1" xfId="0" applyNumberFormat="1" applyFont="1" applyFill="1" applyBorder="1" applyAlignment="1">
      <alignment vertical="top"/>
    </xf>
    <xf numFmtId="20" fontId="17" fillId="5" borderId="1" xfId="0" applyNumberFormat="1" applyFont="1" applyFill="1" applyBorder="1" applyAlignment="1">
      <alignment vertical="top"/>
    </xf>
    <xf numFmtId="14" fontId="17" fillId="5" borderId="1" xfId="0" applyNumberFormat="1" applyFont="1" applyFill="1" applyBorder="1" applyAlignment="1">
      <alignment vertical="top"/>
    </xf>
    <xf numFmtId="0" fontId="17" fillId="6" borderId="1" xfId="0" applyFont="1" applyFill="1" applyBorder="1" applyAlignment="1">
      <alignment vertical="top"/>
    </xf>
    <xf numFmtId="10" fontId="19" fillId="6" borderId="1" xfId="0" applyNumberFormat="1" applyFont="1" applyFill="1" applyBorder="1" applyAlignment="1">
      <alignment vertical="top"/>
    </xf>
    <xf numFmtId="10" fontId="17" fillId="6" borderId="1" xfId="0" applyNumberFormat="1" applyFont="1" applyFill="1" applyBorder="1" applyAlignment="1">
      <alignment vertical="top"/>
    </xf>
    <xf numFmtId="20" fontId="17" fillId="6" borderId="1" xfId="0" applyNumberFormat="1" applyFont="1" applyFill="1" applyBorder="1" applyAlignment="1">
      <alignment vertical="top"/>
    </xf>
    <xf numFmtId="14" fontId="17" fillId="6" borderId="1" xfId="0" applyNumberFormat="1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10" fontId="18" fillId="6" borderId="1" xfId="0" applyNumberFormat="1" applyFont="1" applyFill="1" applyBorder="1" applyAlignment="1">
      <alignment vertical="top"/>
    </xf>
    <xf numFmtId="10" fontId="20" fillId="5" borderId="1" xfId="0" applyNumberFormat="1" applyFont="1" applyFill="1" applyBorder="1" applyAlignment="1">
      <alignment vertical="top"/>
    </xf>
    <xf numFmtId="0" fontId="21" fillId="5" borderId="1" xfId="0" applyFont="1" applyFill="1" applyBorder="1" applyAlignment="1">
      <alignment vertical="top"/>
    </xf>
    <xf numFmtId="10" fontId="20" fillId="6" borderId="1" xfId="0" applyNumberFormat="1" applyFont="1" applyFill="1" applyBorder="1" applyAlignment="1">
      <alignment vertical="top"/>
    </xf>
    <xf numFmtId="10" fontId="22" fillId="5" borderId="1" xfId="0" applyNumberFormat="1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10" fontId="22" fillId="6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/>
    </xf>
    <xf numFmtId="0" fontId="19" fillId="14" borderId="1" xfId="0" applyFont="1" applyFill="1" applyBorder="1" applyAlignment="1">
      <alignment vertical="top"/>
    </xf>
    <xf numFmtId="10" fontId="19" fillId="14" borderId="1" xfId="0" applyNumberFormat="1" applyFont="1" applyFill="1" applyBorder="1" applyAlignment="1">
      <alignment vertical="top"/>
    </xf>
    <xf numFmtId="0" fontId="17" fillId="14" borderId="1" xfId="0" applyFont="1" applyFill="1" applyBorder="1" applyAlignment="1">
      <alignment vertical="top"/>
    </xf>
    <xf numFmtId="10" fontId="17" fillId="14" borderId="1" xfId="0" applyNumberFormat="1" applyFont="1" applyFill="1" applyBorder="1" applyAlignment="1">
      <alignment vertical="top"/>
    </xf>
    <xf numFmtId="10" fontId="20" fillId="14" borderId="1" xfId="0" applyNumberFormat="1" applyFont="1" applyFill="1" applyBorder="1" applyAlignment="1">
      <alignment vertical="top"/>
    </xf>
    <xf numFmtId="10" fontId="9" fillId="14" borderId="1" xfId="1" applyNumberFormat="1" applyFill="1" applyBorder="1" applyAlignment="1">
      <alignment vertical="top"/>
    </xf>
    <xf numFmtId="20" fontId="17" fillId="14" borderId="1" xfId="0" applyNumberFormat="1" applyFont="1" applyFill="1" applyBorder="1" applyAlignment="1">
      <alignment vertical="top"/>
    </xf>
    <xf numFmtId="14" fontId="17" fillId="14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 wrapText="1"/>
    </xf>
    <xf numFmtId="14" fontId="23" fillId="5" borderId="1" xfId="0" applyNumberFormat="1" applyFont="1" applyFill="1" applyBorder="1" applyAlignment="1">
      <alignment vertical="top"/>
    </xf>
    <xf numFmtId="10" fontId="1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0" fontId="18" fillId="14" borderId="1" xfId="0" applyNumberFormat="1" applyFont="1" applyFill="1" applyBorder="1" applyAlignment="1">
      <alignment vertical="top"/>
    </xf>
    <xf numFmtId="14" fontId="23" fillId="6" borderId="1" xfId="0" applyNumberFormat="1" applyFont="1" applyFill="1" applyBorder="1" applyAlignment="1">
      <alignment vertical="top"/>
    </xf>
    <xf numFmtId="10" fontId="0" fillId="11" borderId="4" xfId="0" quotePrefix="1" applyNumberFormat="1" applyFill="1" applyBorder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top"/>
    </xf>
    <xf numFmtId="10" fontId="19" fillId="10" borderId="1" xfId="0" applyNumberFormat="1" applyFont="1" applyFill="1" applyBorder="1" applyAlignment="1">
      <alignment vertical="top"/>
    </xf>
    <xf numFmtId="10" fontId="17" fillId="10" borderId="1" xfId="0" applyNumberFormat="1" applyFont="1" applyFill="1" applyBorder="1" applyAlignment="1">
      <alignment vertical="top"/>
    </xf>
    <xf numFmtId="20" fontId="17" fillId="10" borderId="1" xfId="0" applyNumberFormat="1" applyFont="1" applyFill="1" applyBorder="1" applyAlignment="1">
      <alignment vertical="top"/>
    </xf>
    <xf numFmtId="14" fontId="17" fillId="10" borderId="1" xfId="0" applyNumberFormat="1" applyFont="1" applyFill="1" applyBorder="1" applyAlignment="1">
      <alignment vertical="top"/>
    </xf>
    <xf numFmtId="10" fontId="18" fillId="10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vertical="top"/>
    </xf>
    <xf numFmtId="10" fontId="20" fillId="10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10" fontId="19" fillId="9" borderId="1" xfId="0" applyNumberFormat="1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10" fontId="17" fillId="9" borderId="1" xfId="0" applyNumberFormat="1" applyFont="1" applyFill="1" applyBorder="1" applyAlignment="1">
      <alignment vertical="top"/>
    </xf>
    <xf numFmtId="10" fontId="9" fillId="9" borderId="1" xfId="1" applyNumberFormat="1" applyFill="1" applyBorder="1" applyAlignment="1">
      <alignment vertical="top"/>
    </xf>
    <xf numFmtId="20" fontId="17" fillId="9" borderId="1" xfId="0" applyNumberFormat="1" applyFont="1" applyFill="1" applyBorder="1" applyAlignment="1">
      <alignment vertical="top"/>
    </xf>
    <xf numFmtId="14" fontId="17" fillId="9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 wrapText="1"/>
    </xf>
    <xf numFmtId="0" fontId="0" fillId="9" borderId="0" xfId="0" applyFill="1">
      <alignment vertical="center"/>
    </xf>
    <xf numFmtId="14" fontId="23" fillId="10" borderId="1" xfId="0" applyNumberFormat="1" applyFont="1" applyFill="1" applyBorder="1" applyAlignment="1">
      <alignment vertical="top"/>
    </xf>
    <xf numFmtId="0" fontId="17" fillId="8" borderId="1" xfId="0" applyFont="1" applyFill="1" applyBorder="1" applyAlignment="1">
      <alignment vertical="top"/>
    </xf>
    <xf numFmtId="10" fontId="19" fillId="8" borderId="1" xfId="0" applyNumberFormat="1" applyFont="1" applyFill="1" applyBorder="1" applyAlignment="1">
      <alignment vertical="top"/>
    </xf>
    <xf numFmtId="10" fontId="17" fillId="8" borderId="1" xfId="0" applyNumberFormat="1" applyFont="1" applyFill="1" applyBorder="1" applyAlignment="1">
      <alignment vertical="top"/>
    </xf>
    <xf numFmtId="20" fontId="17" fillId="8" borderId="1" xfId="0" applyNumberFormat="1" applyFont="1" applyFill="1" applyBorder="1" applyAlignment="1">
      <alignment vertical="top"/>
    </xf>
    <xf numFmtId="14" fontId="17" fillId="8" borderId="1" xfId="0" applyNumberFormat="1" applyFont="1" applyFill="1" applyBorder="1" applyAlignment="1">
      <alignment vertical="top"/>
    </xf>
    <xf numFmtId="0" fontId="24" fillId="2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0" fontId="22" fillId="14" borderId="1" xfId="0" applyNumberFormat="1" applyFont="1" applyFill="1" applyBorder="1" applyAlignment="1">
      <alignment vertical="top"/>
    </xf>
    <xf numFmtId="10" fontId="18" fillId="8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/>
    </xf>
    <xf numFmtId="0" fontId="17" fillId="15" borderId="1" xfId="0" applyFont="1" applyFill="1" applyBorder="1" applyAlignment="1">
      <alignment vertical="top"/>
    </xf>
    <xf numFmtId="10" fontId="20" fillId="15" borderId="1" xfId="0" applyNumberFormat="1" applyFont="1" applyFill="1" applyBorder="1" applyAlignment="1">
      <alignment vertical="top"/>
    </xf>
    <xf numFmtId="10" fontId="17" fillId="15" borderId="1" xfId="0" applyNumberFormat="1" applyFont="1" applyFill="1" applyBorder="1" applyAlignment="1">
      <alignment vertical="top"/>
    </xf>
    <xf numFmtId="10" fontId="18" fillId="15" borderId="1" xfId="0" applyNumberFormat="1" applyFont="1" applyFill="1" applyBorder="1" applyAlignment="1">
      <alignment vertical="top"/>
    </xf>
    <xf numFmtId="10" fontId="9" fillId="15" borderId="1" xfId="1" applyNumberFormat="1" applyFill="1" applyBorder="1" applyAlignment="1">
      <alignment vertical="top"/>
    </xf>
    <xf numFmtId="20" fontId="17" fillId="15" borderId="1" xfId="0" applyNumberFormat="1" applyFont="1" applyFill="1" applyBorder="1" applyAlignment="1">
      <alignment vertical="top"/>
    </xf>
    <xf numFmtId="14" fontId="17" fillId="15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 wrapText="1"/>
    </xf>
    <xf numFmtId="0" fontId="0" fillId="15" borderId="0" xfId="0" applyFill="1">
      <alignment vertical="center"/>
    </xf>
    <xf numFmtId="10" fontId="19" fillId="15" borderId="1" xfId="0" applyNumberFormat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0" fontId="18" fillId="9" borderId="1" xfId="0" applyNumberFormat="1" applyFont="1" applyFill="1" applyBorder="1" applyAlignment="1">
      <alignment vertical="top"/>
    </xf>
    <xf numFmtId="0" fontId="0" fillId="9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9" fillId="16" borderId="1" xfId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10" fontId="19" fillId="16" borderId="1" xfId="0" applyNumberFormat="1" applyFont="1" applyFill="1" applyBorder="1" applyAlignment="1">
      <alignment vertical="top"/>
    </xf>
    <xf numFmtId="10" fontId="17" fillId="16" borderId="1" xfId="0" applyNumberFormat="1" applyFont="1" applyFill="1" applyBorder="1" applyAlignment="1">
      <alignment vertical="top"/>
    </xf>
    <xf numFmtId="10" fontId="9" fillId="16" borderId="1" xfId="1" applyNumberFormat="1" applyFill="1" applyBorder="1" applyAlignment="1">
      <alignment vertical="top"/>
    </xf>
    <xf numFmtId="20" fontId="17" fillId="16" borderId="1" xfId="0" applyNumberFormat="1" applyFont="1" applyFill="1" applyBorder="1" applyAlignment="1">
      <alignment vertical="top"/>
    </xf>
    <xf numFmtId="14" fontId="17" fillId="16" borderId="1" xfId="0" applyNumberFormat="1" applyFont="1" applyFill="1" applyBorder="1" applyAlignment="1">
      <alignment vertical="top"/>
    </xf>
    <xf numFmtId="0" fontId="9" fillId="16" borderId="1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top"/>
    </xf>
    <xf numFmtId="0" fontId="30" fillId="4" borderId="1" xfId="0" applyFont="1" applyFill="1" applyBorder="1" applyAlignment="1">
      <alignment vertical="top"/>
    </xf>
    <xf numFmtId="10" fontId="30" fillId="4" borderId="1" xfId="0" applyNumberFormat="1" applyFont="1" applyFill="1" applyBorder="1" applyAlignment="1">
      <alignment vertical="top"/>
    </xf>
    <xf numFmtId="176" fontId="30" fillId="4" borderId="1" xfId="0" applyNumberFormat="1" applyFont="1" applyFill="1" applyBorder="1" applyAlignment="1">
      <alignment vertical="top"/>
    </xf>
    <xf numFmtId="0" fontId="0" fillId="1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top"/>
    </xf>
    <xf numFmtId="10" fontId="33" fillId="5" borderId="1" xfId="0" applyNumberFormat="1" applyFont="1" applyFill="1" applyBorder="1" applyAlignment="1">
      <alignment vertical="top"/>
    </xf>
    <xf numFmtId="10" fontId="32" fillId="5" borderId="1" xfId="0" applyNumberFormat="1" applyFont="1" applyFill="1" applyBorder="1" applyAlignment="1">
      <alignment vertical="top"/>
    </xf>
    <xf numFmtId="10" fontId="34" fillId="5" borderId="1" xfId="0" applyNumberFormat="1" applyFont="1" applyFill="1" applyBorder="1" applyAlignment="1">
      <alignment vertical="top"/>
    </xf>
    <xf numFmtId="20" fontId="32" fillId="5" borderId="1" xfId="0" applyNumberFormat="1" applyFont="1" applyFill="1" applyBorder="1" applyAlignment="1">
      <alignment vertical="top"/>
    </xf>
    <xf numFmtId="14" fontId="32" fillId="5" borderId="1" xfId="0" applyNumberFormat="1" applyFont="1" applyFill="1" applyBorder="1" applyAlignment="1">
      <alignment vertical="top"/>
    </xf>
    <xf numFmtId="0" fontId="32" fillId="6" borderId="1" xfId="0" applyFont="1" applyFill="1" applyBorder="1" applyAlignment="1">
      <alignment vertical="top"/>
    </xf>
    <xf numFmtId="10" fontId="34" fillId="6" borderId="1" xfId="0" applyNumberFormat="1" applyFont="1" applyFill="1" applyBorder="1" applyAlignment="1">
      <alignment vertical="top"/>
    </xf>
    <xf numFmtId="10" fontId="32" fillId="6" borderId="1" xfId="0" applyNumberFormat="1" applyFont="1" applyFill="1" applyBorder="1" applyAlignment="1">
      <alignment vertical="top"/>
    </xf>
    <xf numFmtId="20" fontId="32" fillId="6" borderId="1" xfId="0" applyNumberFormat="1" applyFont="1" applyFill="1" applyBorder="1" applyAlignment="1">
      <alignment vertical="top"/>
    </xf>
    <xf numFmtId="14" fontId="32" fillId="6" borderId="1" xfId="0" applyNumberFormat="1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0" fontId="35" fillId="6" borderId="1" xfId="0" applyNumberFormat="1" applyFont="1" applyFill="1" applyBorder="1" applyAlignment="1">
      <alignment vertical="top"/>
    </xf>
    <xf numFmtId="0" fontId="32" fillId="14" borderId="1" xfId="0" applyFont="1" applyFill="1" applyBorder="1" applyAlignment="1">
      <alignment vertical="top"/>
    </xf>
    <xf numFmtId="10" fontId="34" fillId="14" borderId="1" xfId="0" applyNumberFormat="1" applyFont="1" applyFill="1" applyBorder="1" applyAlignment="1">
      <alignment vertical="top"/>
    </xf>
    <xf numFmtId="10" fontId="32" fillId="14" borderId="1" xfId="0" applyNumberFormat="1" applyFont="1" applyFill="1" applyBorder="1" applyAlignment="1">
      <alignment vertical="top"/>
    </xf>
    <xf numFmtId="20" fontId="32" fillId="14" borderId="1" xfId="0" applyNumberFormat="1" applyFont="1" applyFill="1" applyBorder="1" applyAlignment="1">
      <alignment vertical="top"/>
    </xf>
    <xf numFmtId="14" fontId="32" fillId="14" borderId="1" xfId="0" applyNumberFormat="1" applyFont="1" applyFill="1" applyBorder="1" applyAlignment="1">
      <alignment vertical="top"/>
    </xf>
    <xf numFmtId="0" fontId="36" fillId="5" borderId="1" xfId="0" applyFont="1" applyFill="1" applyBorder="1" applyAlignment="1">
      <alignment vertical="top"/>
    </xf>
    <xf numFmtId="10" fontId="33" fillId="6" borderId="1" xfId="0" applyNumberFormat="1" applyFont="1" applyFill="1" applyBorder="1" applyAlignment="1">
      <alignment vertical="top"/>
    </xf>
    <xf numFmtId="10" fontId="37" fillId="6" borderId="1" xfId="0" applyNumberFormat="1" applyFont="1" applyFill="1" applyBorder="1" applyAlignment="1">
      <alignment vertical="top"/>
    </xf>
    <xf numFmtId="10" fontId="37" fillId="5" borderId="1" xfId="0" applyNumberFormat="1" applyFont="1" applyFill="1" applyBorder="1" applyAlignment="1">
      <alignment vertical="top"/>
    </xf>
    <xf numFmtId="10" fontId="35" fillId="5" borderId="1" xfId="0" applyNumberFormat="1" applyFont="1" applyFill="1" applyBorder="1" applyAlignment="1">
      <alignment vertical="top"/>
    </xf>
    <xf numFmtId="0" fontId="35" fillId="6" borderId="1" xfId="0" applyFont="1" applyFill="1" applyBorder="1" applyAlignment="1">
      <alignment vertical="top"/>
    </xf>
    <xf numFmtId="14" fontId="38" fillId="5" borderId="1" xfId="0" applyNumberFormat="1" applyFont="1" applyFill="1" applyBorder="1" applyAlignment="1">
      <alignment vertical="top"/>
    </xf>
    <xf numFmtId="10" fontId="0" fillId="7" borderId="4" xfId="0" quotePrefix="1" applyNumberFormat="1" applyFill="1" applyBorder="1" applyAlignment="1">
      <alignment horizontal="center" vertical="center"/>
    </xf>
    <xf numFmtId="0" fontId="32" fillId="10" borderId="1" xfId="0" applyFont="1" applyFill="1" applyBorder="1" applyAlignment="1">
      <alignment vertical="top"/>
    </xf>
    <xf numFmtId="10" fontId="34" fillId="10" borderId="1" xfId="0" applyNumberFormat="1" applyFont="1" applyFill="1" applyBorder="1" applyAlignment="1">
      <alignment vertical="top"/>
    </xf>
    <xf numFmtId="10" fontId="32" fillId="10" borderId="1" xfId="0" applyNumberFormat="1" applyFont="1" applyFill="1" applyBorder="1" applyAlignment="1">
      <alignment vertical="top"/>
    </xf>
    <xf numFmtId="20" fontId="32" fillId="10" borderId="1" xfId="0" applyNumberFormat="1" applyFont="1" applyFill="1" applyBorder="1" applyAlignment="1">
      <alignment vertical="top"/>
    </xf>
    <xf numFmtId="14" fontId="32" fillId="10" borderId="1" xfId="0" applyNumberFormat="1" applyFont="1" applyFill="1" applyBorder="1" applyAlignment="1">
      <alignment vertical="top"/>
    </xf>
    <xf numFmtId="10" fontId="35" fillId="10" borderId="1" xfId="0" applyNumberFormat="1" applyFont="1" applyFill="1" applyBorder="1" applyAlignment="1">
      <alignment vertical="top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10" borderId="1" xfId="0" applyFont="1" applyFill="1" applyBorder="1" applyAlignment="1">
      <alignment vertical="top"/>
    </xf>
    <xf numFmtId="14" fontId="38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top"/>
    </xf>
    <xf numFmtId="10" fontId="18" fillId="12" borderId="1" xfId="0" applyNumberFormat="1" applyFont="1" applyFill="1" applyBorder="1" applyAlignment="1">
      <alignment vertical="top"/>
    </xf>
    <xf numFmtId="10" fontId="17" fillId="12" borderId="1" xfId="0" applyNumberFormat="1" applyFont="1" applyFill="1" applyBorder="1" applyAlignment="1">
      <alignment vertical="top"/>
    </xf>
    <xf numFmtId="10" fontId="19" fillId="12" borderId="1" xfId="0" applyNumberFormat="1" applyFont="1" applyFill="1" applyBorder="1" applyAlignment="1">
      <alignment vertical="top"/>
    </xf>
    <xf numFmtId="20" fontId="17" fillId="12" borderId="1" xfId="0" applyNumberFormat="1" applyFont="1" applyFill="1" applyBorder="1" applyAlignment="1">
      <alignment vertical="top"/>
    </xf>
    <xf numFmtId="14" fontId="17" fillId="12" borderId="1" xfId="0" applyNumberFormat="1" applyFont="1" applyFill="1" applyBorder="1" applyAlignment="1">
      <alignment vertical="top"/>
    </xf>
    <xf numFmtId="0" fontId="41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top"/>
    </xf>
    <xf numFmtId="14" fontId="38" fillId="6" borderId="1" xfId="0" applyNumberFormat="1" applyFont="1" applyFill="1" applyBorder="1" applyAlignment="1">
      <alignment vertical="top"/>
    </xf>
    <xf numFmtId="0" fontId="0" fillId="17" borderId="5" xfId="0" applyFill="1" applyBorder="1">
      <alignment vertical="center"/>
    </xf>
    <xf numFmtId="10" fontId="11" fillId="18" borderId="1" xfId="0" applyNumberFormat="1" applyFont="1" applyFill="1" applyBorder="1" applyAlignment="1">
      <alignment vertical="top"/>
    </xf>
    <xf numFmtId="0" fontId="0" fillId="0" borderId="0" xfId="0" quotePrefix="1">
      <alignment vertical="center"/>
    </xf>
    <xf numFmtId="10" fontId="33" fillId="10" borderId="1" xfId="0" applyNumberFormat="1" applyFont="1" applyFill="1" applyBorder="1" applyAlignment="1">
      <alignment vertical="top"/>
    </xf>
    <xf numFmtId="0" fontId="32" fillId="12" borderId="1" xfId="0" applyFont="1" applyFill="1" applyBorder="1" applyAlignment="1">
      <alignment vertical="top"/>
    </xf>
    <xf numFmtId="10" fontId="35" fillId="12" borderId="1" xfId="0" applyNumberFormat="1" applyFont="1" applyFill="1" applyBorder="1" applyAlignment="1">
      <alignment vertical="top"/>
    </xf>
    <xf numFmtId="10" fontId="32" fillId="12" borderId="1" xfId="0" applyNumberFormat="1" applyFont="1" applyFill="1" applyBorder="1" applyAlignment="1">
      <alignment vertical="top"/>
    </xf>
    <xf numFmtId="10" fontId="34" fillId="12" borderId="1" xfId="0" applyNumberFormat="1" applyFont="1" applyFill="1" applyBorder="1" applyAlignment="1">
      <alignment vertical="top"/>
    </xf>
    <xf numFmtId="20" fontId="32" fillId="12" borderId="1" xfId="0" applyNumberFormat="1" applyFont="1" applyFill="1" applyBorder="1" applyAlignment="1">
      <alignment vertical="top"/>
    </xf>
    <xf numFmtId="14" fontId="32" fillId="12" borderId="1" xfId="0" applyNumberFormat="1" applyFont="1" applyFill="1" applyBorder="1" applyAlignment="1">
      <alignment vertical="top"/>
    </xf>
    <xf numFmtId="10" fontId="43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10" fontId="32" fillId="4" borderId="1" xfId="0" applyNumberFormat="1" applyFont="1" applyFill="1" applyBorder="1" applyAlignment="1">
      <alignment vertical="top"/>
    </xf>
    <xf numFmtId="10" fontId="37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top"/>
    </xf>
    <xf numFmtId="10" fontId="34" fillId="9" borderId="1" xfId="0" applyNumberFormat="1" applyFont="1" applyFill="1" applyBorder="1" applyAlignment="1">
      <alignment vertical="top"/>
    </xf>
    <xf numFmtId="10" fontId="32" fillId="9" borderId="1" xfId="0" applyNumberFormat="1" applyFont="1" applyFill="1" applyBorder="1" applyAlignment="1">
      <alignment vertical="top"/>
    </xf>
    <xf numFmtId="20" fontId="32" fillId="9" borderId="1" xfId="0" applyNumberFormat="1" applyFont="1" applyFill="1" applyBorder="1" applyAlignment="1">
      <alignment vertical="top"/>
    </xf>
    <xf numFmtId="14" fontId="32" fillId="9" borderId="1" xfId="0" applyNumberFormat="1" applyFont="1" applyFill="1" applyBorder="1" applyAlignment="1">
      <alignment vertical="top"/>
    </xf>
    <xf numFmtId="0" fontId="35" fillId="9" borderId="1" xfId="0" applyFont="1" applyFill="1" applyBorder="1" applyAlignment="1">
      <alignment vertical="top"/>
    </xf>
    <xf numFmtId="10" fontId="35" fillId="9" borderId="1" xfId="0" applyNumberFormat="1" applyFont="1" applyFill="1" applyBorder="1" applyAlignment="1">
      <alignment vertical="top"/>
    </xf>
    <xf numFmtId="14" fontId="38" fillId="9" borderId="1" xfId="0" applyNumberFormat="1" applyFont="1" applyFill="1" applyBorder="1" applyAlignment="1">
      <alignment vertical="top"/>
    </xf>
    <xf numFmtId="10" fontId="37" fillId="12" borderId="1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/>
    </xf>
    <xf numFmtId="0" fontId="32" fillId="6" borderId="0" xfId="0" applyFont="1" applyFill="1" applyBorder="1" applyAlignment="1">
      <alignment vertical="top"/>
    </xf>
    <xf numFmtId="10" fontId="34" fillId="6" borderId="0" xfId="0" applyNumberFormat="1" applyFont="1" applyFill="1" applyBorder="1" applyAlignment="1">
      <alignment vertical="top"/>
    </xf>
    <xf numFmtId="10" fontId="32" fillId="6" borderId="0" xfId="0" applyNumberFormat="1" applyFont="1" applyFill="1" applyBorder="1" applyAlignment="1">
      <alignment vertical="top"/>
    </xf>
    <xf numFmtId="10" fontId="9" fillId="6" borderId="0" xfId="1" applyNumberFormat="1" applyFill="1" applyBorder="1" applyAlignment="1">
      <alignment vertical="top"/>
    </xf>
    <xf numFmtId="20" fontId="32" fillId="6" borderId="0" xfId="0" applyNumberFormat="1" applyFont="1" applyFill="1" applyBorder="1" applyAlignment="1">
      <alignment vertical="top"/>
    </xf>
    <xf numFmtId="14" fontId="32" fillId="6" borderId="0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 wrapText="1"/>
    </xf>
    <xf numFmtId="0" fontId="0" fillId="8" borderId="0" xfId="0" quotePrefix="1" applyFill="1">
      <alignment vertical="center"/>
    </xf>
    <xf numFmtId="0" fontId="32" fillId="4" borderId="1" xfId="0" applyFont="1" applyFill="1" applyBorder="1" applyAlignment="1">
      <alignment vertical="top"/>
    </xf>
    <xf numFmtId="10" fontId="35" fillId="4" borderId="1" xfId="0" applyNumberFormat="1" applyFont="1" applyFill="1" applyBorder="1" applyAlignment="1">
      <alignment vertical="top"/>
    </xf>
    <xf numFmtId="10" fontId="34" fillId="4" borderId="1" xfId="0" applyNumberFormat="1" applyFont="1" applyFill="1" applyBorder="1" applyAlignment="1">
      <alignment vertical="top"/>
    </xf>
    <xf numFmtId="20" fontId="32" fillId="4" borderId="1" xfId="0" applyNumberFormat="1" applyFont="1" applyFill="1" applyBorder="1" applyAlignment="1">
      <alignment vertical="top"/>
    </xf>
    <xf numFmtId="14" fontId="32" fillId="4" borderId="1" xfId="0" applyNumberFormat="1" applyFont="1" applyFill="1" applyBorder="1" applyAlignment="1">
      <alignment vertical="top"/>
    </xf>
    <xf numFmtId="0" fontId="0" fillId="4" borderId="0" xfId="0" applyFill="1">
      <alignment vertical="center"/>
    </xf>
    <xf numFmtId="10" fontId="37" fillId="9" borderId="1" xfId="0" applyNumberFormat="1" applyFont="1" applyFill="1" applyBorder="1" applyAlignment="1">
      <alignment vertical="top"/>
    </xf>
    <xf numFmtId="10" fontId="3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10" fontId="33" fillId="14" borderId="1" xfId="0" applyNumberFormat="1" applyFont="1" applyFill="1" applyBorder="1" applyAlignment="1">
      <alignment vertical="top"/>
    </xf>
    <xf numFmtId="10" fontId="35" fillId="14" borderId="1" xfId="0" applyNumberFormat="1" applyFont="1" applyFill="1" applyBorder="1" applyAlignment="1">
      <alignment vertical="top"/>
    </xf>
    <xf numFmtId="10" fontId="37" fillId="14" borderId="1" xfId="0" applyNumberFormat="1" applyFont="1" applyFill="1" applyBorder="1" applyAlignment="1">
      <alignment vertical="top"/>
    </xf>
    <xf numFmtId="177" fontId="0" fillId="9" borderId="4" xfId="0" applyNumberFormat="1" applyFill="1" applyBorder="1" applyAlignment="1">
      <alignment horizontal="center" vertical="center"/>
    </xf>
    <xf numFmtId="0" fontId="32" fillId="7" borderId="1" xfId="0" applyFont="1" applyFill="1" applyBorder="1" applyAlignment="1">
      <alignment vertical="top"/>
    </xf>
    <xf numFmtId="10" fontId="35" fillId="7" borderId="1" xfId="0" applyNumberFormat="1" applyFont="1" applyFill="1" applyBorder="1" applyAlignment="1">
      <alignment vertical="top"/>
    </xf>
    <xf numFmtId="10" fontId="32" fillId="7" borderId="1" xfId="0" applyNumberFormat="1" applyFont="1" applyFill="1" applyBorder="1" applyAlignment="1">
      <alignment vertical="top"/>
    </xf>
    <xf numFmtId="20" fontId="32" fillId="7" borderId="1" xfId="0" applyNumberFormat="1" applyFont="1" applyFill="1" applyBorder="1" applyAlignment="1">
      <alignment vertical="top"/>
    </xf>
    <xf numFmtId="14" fontId="32" fillId="7" borderId="1" xfId="0" applyNumberFormat="1" applyFont="1" applyFill="1" applyBorder="1" applyAlignment="1">
      <alignment vertical="top"/>
    </xf>
    <xf numFmtId="10" fontId="32" fillId="8" borderId="1" xfId="0" applyNumberFormat="1" applyFont="1" applyFill="1" applyBorder="1" applyAlignment="1">
      <alignment vertical="top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177" fontId="0" fillId="9" borderId="4" xfId="0" applyNumberFormat="1" applyFill="1" applyBorder="1" applyAlignment="1">
      <alignment horizontal="left" vertical="center"/>
    </xf>
    <xf numFmtId="0" fontId="35" fillId="4" borderId="1" xfId="0" applyFont="1" applyFill="1" applyBorder="1" applyAlignment="1">
      <alignment vertical="top"/>
    </xf>
    <xf numFmtId="10" fontId="33" fillId="9" borderId="1" xfId="0" applyNumberFormat="1" applyFont="1" applyFill="1" applyBorder="1" applyAlignment="1">
      <alignment vertical="top"/>
    </xf>
    <xf numFmtId="0" fontId="0" fillId="11" borderId="0" xfId="0" quotePrefix="1" applyFill="1">
      <alignment vertical="center"/>
    </xf>
    <xf numFmtId="0" fontId="32" fillId="11" borderId="1" xfId="0" applyFont="1" applyFill="1" applyBorder="1" applyAlignment="1">
      <alignment vertical="top"/>
    </xf>
    <xf numFmtId="10" fontId="34" fillId="11" borderId="1" xfId="0" applyNumberFormat="1" applyFont="1" applyFill="1" applyBorder="1" applyAlignment="1">
      <alignment vertical="top"/>
    </xf>
    <xf numFmtId="10" fontId="32" fillId="11" borderId="1" xfId="0" applyNumberFormat="1" applyFont="1" applyFill="1" applyBorder="1" applyAlignment="1">
      <alignment vertical="top"/>
    </xf>
    <xf numFmtId="20" fontId="32" fillId="11" borderId="1" xfId="0" applyNumberFormat="1" applyFont="1" applyFill="1" applyBorder="1" applyAlignment="1">
      <alignment vertical="top"/>
    </xf>
    <xf numFmtId="14" fontId="32" fillId="11" borderId="1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/>
    </xf>
    <xf numFmtId="0" fontId="32" fillId="11" borderId="0" xfId="0" applyFont="1" applyFill="1" applyBorder="1" applyAlignment="1">
      <alignment vertical="top"/>
    </xf>
    <xf numFmtId="10" fontId="34" fillId="11" borderId="0" xfId="0" applyNumberFormat="1" applyFont="1" applyFill="1" applyBorder="1" applyAlignment="1">
      <alignment vertical="top"/>
    </xf>
    <xf numFmtId="10" fontId="32" fillId="11" borderId="0" xfId="0" applyNumberFormat="1" applyFont="1" applyFill="1" applyBorder="1" applyAlignment="1">
      <alignment vertical="top"/>
    </xf>
    <xf numFmtId="10" fontId="9" fillId="11" borderId="0" xfId="1" applyNumberFormat="1" applyFill="1" applyBorder="1" applyAlignment="1">
      <alignment vertical="top"/>
    </xf>
    <xf numFmtId="20" fontId="32" fillId="11" borderId="0" xfId="0" applyNumberFormat="1" applyFont="1" applyFill="1" applyBorder="1" applyAlignment="1">
      <alignment vertical="top"/>
    </xf>
    <xf numFmtId="14" fontId="32" fillId="11" borderId="0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/>
    </xf>
    <xf numFmtId="0" fontId="32" fillId="19" borderId="1" xfId="0" applyFont="1" applyFill="1" applyBorder="1" applyAlignment="1">
      <alignment vertical="top"/>
    </xf>
    <xf numFmtId="10" fontId="35" fillId="19" borderId="1" xfId="0" applyNumberFormat="1" applyFont="1" applyFill="1" applyBorder="1" applyAlignment="1">
      <alignment vertical="top"/>
    </xf>
    <xf numFmtId="10" fontId="32" fillId="19" borderId="1" xfId="0" applyNumberFormat="1" applyFont="1" applyFill="1" applyBorder="1" applyAlignment="1">
      <alignment vertical="top"/>
    </xf>
    <xf numFmtId="10" fontId="34" fillId="19" borderId="1" xfId="0" applyNumberFormat="1" applyFont="1" applyFill="1" applyBorder="1" applyAlignment="1">
      <alignment vertical="top"/>
    </xf>
    <xf numFmtId="10" fontId="9" fillId="19" borderId="1" xfId="1" applyNumberFormat="1" applyFill="1" applyBorder="1" applyAlignment="1">
      <alignment vertical="top"/>
    </xf>
    <xf numFmtId="20" fontId="32" fillId="19" borderId="1" xfId="0" applyNumberFormat="1" applyFont="1" applyFill="1" applyBorder="1" applyAlignment="1">
      <alignment vertical="top"/>
    </xf>
    <xf numFmtId="14" fontId="32" fillId="19" borderId="1" xfId="0" applyNumberFormat="1" applyFont="1" applyFill="1" applyBorder="1" applyAlignment="1">
      <alignment vertical="top"/>
    </xf>
    <xf numFmtId="0" fontId="9" fillId="19" borderId="1" xfId="1" applyFill="1" applyBorder="1" applyAlignment="1">
      <alignment vertical="top" wrapText="1"/>
    </xf>
    <xf numFmtId="0" fontId="0" fillId="19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32" fillId="16" borderId="1" xfId="0" applyFont="1" applyFill="1" applyBorder="1" applyAlignment="1">
      <alignment vertical="top"/>
    </xf>
    <xf numFmtId="10" fontId="35" fillId="16" borderId="1" xfId="0" applyNumberFormat="1" applyFont="1" applyFill="1" applyBorder="1" applyAlignment="1">
      <alignment vertical="top"/>
    </xf>
    <xf numFmtId="10" fontId="32" fillId="16" borderId="1" xfId="0" applyNumberFormat="1" applyFont="1" applyFill="1" applyBorder="1" applyAlignment="1">
      <alignment vertical="top"/>
    </xf>
    <xf numFmtId="10" fontId="34" fillId="16" borderId="1" xfId="0" applyNumberFormat="1" applyFont="1" applyFill="1" applyBorder="1" applyAlignment="1">
      <alignment vertical="top"/>
    </xf>
    <xf numFmtId="20" fontId="32" fillId="16" borderId="1" xfId="0" applyNumberFormat="1" applyFont="1" applyFill="1" applyBorder="1" applyAlignment="1">
      <alignment vertical="top"/>
    </xf>
    <xf numFmtId="14" fontId="32" fillId="16" borderId="1" xfId="0" applyNumberFormat="1" applyFont="1" applyFill="1" applyBorder="1" applyAlignment="1">
      <alignment vertical="top"/>
    </xf>
    <xf numFmtId="0" fontId="36" fillId="9" borderId="1" xfId="0" applyFont="1" applyFill="1" applyBorder="1" applyAlignment="1">
      <alignment vertical="top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top"/>
    </xf>
    <xf numFmtId="9" fontId="0" fillId="9" borderId="0" xfId="0" applyNumberFormat="1" applyFill="1">
      <alignment vertical="center"/>
    </xf>
    <xf numFmtId="0" fontId="0" fillId="0" borderId="0" xfId="0" applyFill="1" applyBorder="1">
      <alignment vertical="center"/>
    </xf>
    <xf numFmtId="10" fontId="32" fillId="5" borderId="0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/>
    </xf>
    <xf numFmtId="0" fontId="51" fillId="4" borderId="3" xfId="0" applyFont="1" applyFill="1" applyBorder="1" applyAlignment="1">
      <alignment horizontal="center" vertical="center"/>
    </xf>
    <xf numFmtId="0" fontId="51" fillId="3" borderId="2" xfId="0" applyFont="1" applyFill="1" applyBorder="1" applyAlignment="1">
      <alignment horizontal="center" vertical="center"/>
    </xf>
    <xf numFmtId="0" fontId="51" fillId="3" borderId="3" xfId="0" applyFont="1" applyFill="1" applyBorder="1" applyAlignment="1">
      <alignment horizontal="center" vertical="center"/>
    </xf>
    <xf numFmtId="10" fontId="20" fillId="16" borderId="1" xfId="0" applyNumberFormat="1" applyFont="1" applyFill="1" applyBorder="1" applyAlignment="1">
      <alignment vertical="top"/>
    </xf>
    <xf numFmtId="177" fontId="0" fillId="8" borderId="4" xfId="0" applyNumberFormat="1" applyFill="1" applyBorder="1" applyAlignment="1">
      <alignment horizontal="center" vertical="center"/>
    </xf>
    <xf numFmtId="10" fontId="20" fillId="9" borderId="1" xfId="0" applyNumberFormat="1" applyFont="1" applyFill="1" applyBorder="1" applyAlignment="1">
      <alignment vertical="top"/>
    </xf>
    <xf numFmtId="10" fontId="22" fillId="9" borderId="1" xfId="0" applyNumberFormat="1" applyFont="1" applyFill="1" applyBorder="1" applyAlignment="1">
      <alignment vertical="top"/>
    </xf>
    <xf numFmtId="14" fontId="23" fillId="9" borderId="1" xfId="0" applyNumberFormat="1" applyFont="1" applyFill="1" applyBorder="1" applyAlignment="1">
      <alignment vertical="top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2" fillId="3" borderId="3" xfId="0" applyFont="1" applyFill="1" applyBorder="1" applyAlignment="1">
      <alignment horizontal="center" vertical="center"/>
    </xf>
    <xf numFmtId="0" fontId="52" fillId="4" borderId="2" xfId="0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10" fontId="3" fillId="9" borderId="1" xfId="0" applyNumberFormat="1" applyFont="1" applyFill="1" applyBorder="1" applyAlignment="1">
      <alignment vertical="top"/>
    </xf>
    <xf numFmtId="10" fontId="2" fillId="9" borderId="1" xfId="0" applyNumberFormat="1" applyFont="1" applyFill="1" applyBorder="1" applyAlignment="1">
      <alignment vertical="top"/>
    </xf>
    <xf numFmtId="10" fontId="7" fillId="9" borderId="1" xfId="0" applyNumberFormat="1" applyFont="1" applyFill="1" applyBorder="1" applyAlignment="1">
      <alignment vertical="top"/>
    </xf>
    <xf numFmtId="20" fontId="2" fillId="9" borderId="1" xfId="0" applyNumberFormat="1" applyFont="1" applyFill="1" applyBorder="1" applyAlignment="1">
      <alignment vertical="top"/>
    </xf>
    <xf numFmtId="14" fontId="2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14" fontId="5" fillId="9" borderId="1" xfId="0" applyNumberFormat="1" applyFont="1" applyFill="1" applyBorder="1" applyAlignment="1">
      <alignment vertical="top"/>
    </xf>
    <xf numFmtId="10" fontId="6" fillId="9" borderId="1" xfId="0" applyNumberFormat="1" applyFont="1" applyFill="1" applyBorder="1" applyAlignment="1">
      <alignment vertical="top"/>
    </xf>
    <xf numFmtId="10" fontId="4" fillId="9" borderId="1" xfId="0" applyNumberFormat="1" applyFont="1" applyFill="1" applyBorder="1" applyAlignment="1">
      <alignment vertical="top"/>
    </xf>
    <xf numFmtId="0" fontId="8" fillId="1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horizontal="center" vertical="center"/>
    </xf>
    <xf numFmtId="0" fontId="53" fillId="4" borderId="3" xfId="0" applyFont="1" applyFill="1" applyBorder="1" applyAlignment="1">
      <alignment horizontal="center" vertical="center"/>
    </xf>
    <xf numFmtId="10" fontId="18" fillId="16" borderId="1" xfId="0" applyNumberFormat="1" applyFont="1" applyFill="1" applyBorder="1" applyAlignment="1">
      <alignment vertical="top"/>
    </xf>
    <xf numFmtId="0" fontId="53" fillId="3" borderId="2" xfId="0" applyFont="1" applyFill="1" applyBorder="1" applyAlignment="1">
      <alignment horizontal="center" vertical="center"/>
    </xf>
    <xf numFmtId="0" fontId="53" fillId="3" borderId="3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vertical="top"/>
    </xf>
    <xf numFmtId="177" fontId="0" fillId="0" borderId="4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left" vertical="center"/>
    </xf>
    <xf numFmtId="10" fontId="22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/>
    </xf>
    <xf numFmtId="0" fontId="54" fillId="2" borderId="3" xfId="0" applyFont="1" applyFill="1" applyBorder="1" applyAlignment="1">
      <alignment horizontal="center" vertical="center"/>
    </xf>
    <xf numFmtId="0" fontId="54" fillId="3" borderId="2" xfId="0" applyFont="1" applyFill="1" applyBorder="1" applyAlignment="1">
      <alignment horizontal="center" vertical="center"/>
    </xf>
    <xf numFmtId="0" fontId="54" fillId="3" borderId="3" xfId="0" applyFont="1" applyFill="1" applyBorder="1" applyAlignment="1">
      <alignment horizontal="center" vertical="center"/>
    </xf>
    <xf numFmtId="0" fontId="54" fillId="4" borderId="2" xfId="0" applyFont="1" applyFill="1" applyBorder="1" applyAlignment="1">
      <alignment horizontal="center" vertical="center"/>
    </xf>
    <xf numFmtId="0" fontId="5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55" fillId="4" borderId="2" xfId="0" applyFont="1" applyFill="1" applyBorder="1" applyAlignment="1">
      <alignment horizontal="center" vertical="center"/>
    </xf>
    <xf numFmtId="0" fontId="55" fillId="4" borderId="3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55" fillId="3" borderId="2" xfId="0" applyFont="1" applyFill="1" applyBorder="1" applyAlignment="1">
      <alignment horizontal="center" vertical="center"/>
    </xf>
    <xf numFmtId="0" fontId="55" fillId="3" borderId="3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vertical="top"/>
    </xf>
    <xf numFmtId="10" fontId="34" fillId="10" borderId="0" xfId="0" applyNumberFormat="1" applyFont="1" applyFill="1" applyBorder="1" applyAlignment="1">
      <alignment vertical="top"/>
    </xf>
    <xf numFmtId="0" fontId="9" fillId="10" borderId="0" xfId="1" applyFill="1" applyBorder="1" applyAlignment="1">
      <alignment vertical="top"/>
    </xf>
    <xf numFmtId="10" fontId="32" fillId="10" borderId="0" xfId="0" applyNumberFormat="1" applyFont="1" applyFill="1" applyBorder="1" applyAlignment="1">
      <alignment vertical="top"/>
    </xf>
    <xf numFmtId="10" fontId="9" fillId="10" borderId="0" xfId="1" applyNumberFormat="1" applyFill="1" applyBorder="1" applyAlignment="1">
      <alignment vertical="top"/>
    </xf>
    <xf numFmtId="20" fontId="32" fillId="10" borderId="0" xfId="0" applyNumberFormat="1" applyFont="1" applyFill="1" applyBorder="1" applyAlignment="1">
      <alignment vertical="top"/>
    </xf>
    <xf numFmtId="14" fontId="32" fillId="10" borderId="0" xfId="0" applyNumberFormat="1" applyFont="1" applyFill="1" applyBorder="1" applyAlignment="1">
      <alignment vertical="top"/>
    </xf>
    <xf numFmtId="0" fontId="9" fillId="10" borderId="0" xfId="1" applyFill="1" applyBorder="1" applyAlignment="1">
      <alignment vertical="top" wrapText="1"/>
    </xf>
    <xf numFmtId="0" fontId="17" fillId="4" borderId="1" xfId="0" applyFont="1" applyFill="1" applyBorder="1" applyAlignment="1">
      <alignment vertical="top"/>
    </xf>
    <xf numFmtId="10" fontId="18" fillId="4" borderId="1" xfId="0" applyNumberFormat="1" applyFont="1" applyFill="1" applyBorder="1" applyAlignment="1">
      <alignment vertical="top"/>
    </xf>
    <xf numFmtId="20" fontId="17" fillId="4" borderId="1" xfId="0" applyNumberFormat="1" applyFont="1" applyFill="1" applyBorder="1" applyAlignment="1">
      <alignment vertical="top"/>
    </xf>
    <xf numFmtId="14" fontId="17" fillId="4" borderId="1" xfId="0" applyNumberFormat="1" applyFont="1" applyFill="1" applyBorder="1" applyAlignment="1">
      <alignment vertical="top"/>
    </xf>
    <xf numFmtId="0" fontId="19" fillId="4" borderId="1" xfId="0" applyFont="1" applyFill="1" applyBorder="1" applyAlignment="1">
      <alignment vertical="top"/>
    </xf>
    <xf numFmtId="14" fontId="23" fillId="4" borderId="1" xfId="0" applyNumberFormat="1" applyFont="1" applyFill="1" applyBorder="1" applyAlignment="1">
      <alignment vertical="top"/>
    </xf>
    <xf numFmtId="10" fontId="20" fillId="4" borderId="1" xfId="0" applyNumberFormat="1" applyFont="1" applyFill="1" applyBorder="1" applyAlignment="1">
      <alignment vertical="top"/>
    </xf>
    <xf numFmtId="10" fontId="22" fillId="4" borderId="1" xfId="0" applyNumberFormat="1" applyFont="1" applyFill="1" applyBorder="1" applyAlignment="1">
      <alignment vertical="top"/>
    </xf>
    <xf numFmtId="0" fontId="9" fillId="9" borderId="0" xfId="1" applyFill="1" applyBorder="1" applyAlignment="1">
      <alignment vertical="top"/>
    </xf>
    <xf numFmtId="0" fontId="32" fillId="9" borderId="0" xfId="0" applyFont="1" applyFill="1" applyBorder="1" applyAlignment="1">
      <alignment vertical="top"/>
    </xf>
    <xf numFmtId="10" fontId="34" fillId="9" borderId="0" xfId="0" applyNumberFormat="1" applyFont="1" applyFill="1" applyBorder="1" applyAlignment="1">
      <alignment vertical="top"/>
    </xf>
    <xf numFmtId="10" fontId="32" fillId="9" borderId="0" xfId="0" applyNumberFormat="1" applyFont="1" applyFill="1" applyBorder="1" applyAlignment="1">
      <alignment vertical="top"/>
    </xf>
    <xf numFmtId="10" fontId="9" fillId="9" borderId="0" xfId="1" applyNumberFormat="1" applyFill="1" applyBorder="1" applyAlignment="1">
      <alignment vertical="top"/>
    </xf>
    <xf numFmtId="20" fontId="32" fillId="9" borderId="0" xfId="0" applyNumberFormat="1" applyFont="1" applyFill="1" applyBorder="1" applyAlignment="1">
      <alignment vertical="top"/>
    </xf>
    <xf numFmtId="14" fontId="32" fillId="9" borderId="0" xfId="0" applyNumberFormat="1" applyFont="1" applyFill="1" applyBorder="1" applyAlignment="1">
      <alignment vertical="top"/>
    </xf>
    <xf numFmtId="0" fontId="9" fillId="9" borderId="0" xfId="1" applyFill="1" applyBorder="1" applyAlignment="1">
      <alignment vertical="top" wrapText="1"/>
    </xf>
    <xf numFmtId="177" fontId="0" fillId="0" borderId="6" xfId="0" applyNumberFormat="1" applyFill="1" applyBorder="1" applyAlignment="1">
      <alignment horizontal="left" vertical="center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6" fillId="5" borderId="1" xfId="0" applyFont="1" applyFill="1" applyBorder="1" applyAlignment="1">
      <alignment vertical="top" wrapText="1"/>
    </xf>
    <xf numFmtId="10" fontId="7" fillId="5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10" fontId="2" fillId="5" borderId="1" xfId="0" applyNumberFormat="1" applyFont="1" applyFill="1" applyBorder="1" applyAlignment="1">
      <alignment vertical="top" wrapText="1"/>
    </xf>
    <xf numFmtId="20" fontId="2" fillId="5" borderId="1" xfId="0" applyNumberFormat="1" applyFont="1" applyFill="1" applyBorder="1" applyAlignment="1">
      <alignment vertical="top" wrapText="1"/>
    </xf>
    <xf numFmtId="0" fontId="56" fillId="6" borderId="1" xfId="0" applyFont="1" applyFill="1" applyBorder="1" applyAlignment="1">
      <alignment vertical="top" wrapText="1"/>
    </xf>
    <xf numFmtId="10" fontId="7" fillId="6" borderId="1" xfId="0" applyNumberFormat="1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0" fontId="2" fillId="6" borderId="1" xfId="0" applyNumberFormat="1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 wrapText="1"/>
    </xf>
    <xf numFmtId="20" fontId="2" fillId="6" borderId="1" xfId="0" applyNumberFormat="1" applyFont="1" applyFill="1" applyBorder="1" applyAlignment="1">
      <alignment vertical="top" wrapText="1"/>
    </xf>
    <xf numFmtId="0" fontId="56" fillId="14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/>
    </xf>
    <xf numFmtId="10" fontId="3" fillId="14" borderId="1" xfId="0" applyNumberFormat="1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10" fontId="2" fillId="14" borderId="1" xfId="0" applyNumberFormat="1" applyFont="1" applyFill="1" applyBorder="1" applyAlignment="1">
      <alignment vertical="top" wrapText="1"/>
    </xf>
    <xf numFmtId="10" fontId="2" fillId="14" borderId="1" xfId="0" applyNumberFormat="1" applyFont="1" applyFill="1" applyBorder="1" applyAlignment="1">
      <alignment vertical="top"/>
    </xf>
    <xf numFmtId="20" fontId="2" fillId="14" borderId="1" xfId="0" applyNumberFormat="1" applyFont="1" applyFill="1" applyBorder="1" applyAlignment="1">
      <alignment vertical="top" wrapText="1"/>
    </xf>
    <xf numFmtId="10" fontId="19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57" fillId="3" borderId="2" xfId="0" applyFont="1" applyFill="1" applyBorder="1" applyAlignment="1">
      <alignment horizontal="center" vertical="center"/>
    </xf>
    <xf numFmtId="0" fontId="57" fillId="2" borderId="3" xfId="0" applyFont="1" applyFill="1" applyBorder="1" applyAlignment="1">
      <alignment horizontal="center" vertical="center"/>
    </xf>
    <xf numFmtId="0" fontId="57" fillId="4" borderId="2" xfId="0" applyFont="1" applyFill="1" applyBorder="1" applyAlignment="1">
      <alignment horizontal="center" vertical="center"/>
    </xf>
    <xf numFmtId="0" fontId="57" fillId="4" borderId="3" xfId="0" applyFont="1" applyFill="1" applyBorder="1" applyAlignment="1">
      <alignment horizontal="center" vertical="center"/>
    </xf>
    <xf numFmtId="0" fontId="57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0" fontId="58" fillId="2" borderId="3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3" borderId="3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horizontal="center" vertical="center"/>
    </xf>
    <xf numFmtId="0" fontId="58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9" fillId="4" borderId="3" xfId="0" applyFont="1" applyFill="1" applyBorder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0" fontId="60" fillId="3" borderId="2" xfId="0" applyFont="1" applyFill="1" applyBorder="1" applyAlignment="1">
      <alignment horizontal="center" vertical="center"/>
    </xf>
    <xf numFmtId="0" fontId="60" fillId="3" borderId="3" xfId="0" applyFont="1" applyFill="1" applyBorder="1" applyAlignment="1">
      <alignment horizontal="center" vertical="center"/>
    </xf>
    <xf numFmtId="0" fontId="60" fillId="4" borderId="2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3" xfId="0" applyFont="1" applyFill="1" applyBorder="1" applyAlignment="1">
      <alignment horizontal="center" vertical="center"/>
    </xf>
    <xf numFmtId="0" fontId="61" fillId="3" borderId="2" xfId="0" applyFont="1" applyFill="1" applyBorder="1" applyAlignment="1">
      <alignment horizontal="center" vertical="center"/>
    </xf>
    <xf numFmtId="0" fontId="61" fillId="3" borderId="3" xfId="0" applyFont="1" applyFill="1" applyBorder="1" applyAlignment="1">
      <alignment horizontal="center" vertical="center"/>
    </xf>
    <xf numFmtId="0" fontId="61" fillId="4" borderId="2" xfId="0" applyFont="1" applyFill="1" applyBorder="1" applyAlignment="1">
      <alignment horizontal="center" vertical="center"/>
    </xf>
    <xf numFmtId="0" fontId="61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 vertical="center"/>
    </xf>
    <xf numFmtId="0" fontId="62" fillId="2" borderId="3" xfId="0" applyFont="1" applyFill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/>
    </xf>
    <xf numFmtId="0" fontId="62" fillId="3" borderId="3" xfId="0" applyFont="1" applyFill="1" applyBorder="1" applyAlignment="1">
      <alignment horizontal="center" vertical="center"/>
    </xf>
    <xf numFmtId="0" fontId="62" fillId="4" borderId="2" xfId="0" applyFont="1" applyFill="1" applyBorder="1" applyAlignment="1">
      <alignment horizontal="center" vertical="center"/>
    </xf>
    <xf numFmtId="0" fontId="62" fillId="4" borderId="3" xfId="0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center" vertical="center"/>
    </xf>
    <xf numFmtId="0" fontId="63" fillId="2" borderId="3" xfId="0" applyFont="1" applyFill="1" applyBorder="1" applyAlignment="1">
      <alignment horizontal="center" vertical="center"/>
    </xf>
    <xf numFmtId="0" fontId="63" fillId="3" borderId="2" xfId="0" applyFont="1" applyFill="1" applyBorder="1" applyAlignment="1">
      <alignment horizontal="center" vertical="center"/>
    </xf>
    <xf numFmtId="0" fontId="63" fillId="3" borderId="3" xfId="0" applyFont="1" applyFill="1" applyBorder="1" applyAlignment="1">
      <alignment horizontal="center" vertical="center"/>
    </xf>
    <xf numFmtId="0" fontId="63" fillId="4" borderId="2" xfId="0" applyFont="1" applyFill="1" applyBorder="1" applyAlignment="1">
      <alignment horizontal="center" vertical="center"/>
    </xf>
    <xf numFmtId="0" fontId="63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/>
    </xf>
    <xf numFmtId="0" fontId="64" fillId="2" borderId="3" xfId="0" applyFont="1" applyFill="1" applyBorder="1" applyAlignment="1">
      <alignment horizontal="center" vertical="center"/>
    </xf>
    <xf numFmtId="0" fontId="64" fillId="3" borderId="2" xfId="0" applyFont="1" applyFill="1" applyBorder="1" applyAlignment="1">
      <alignment horizontal="center" vertical="center"/>
    </xf>
    <xf numFmtId="0" fontId="64" fillId="3" borderId="3" xfId="0" applyFont="1" applyFill="1" applyBorder="1" applyAlignment="1">
      <alignment horizontal="center" vertical="center"/>
    </xf>
    <xf numFmtId="0" fontId="64" fillId="4" borderId="2" xfId="0" applyFont="1" applyFill="1" applyBorder="1" applyAlignment="1">
      <alignment horizontal="center" vertical="center"/>
    </xf>
    <xf numFmtId="0" fontId="6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 vertical="center"/>
    </xf>
    <xf numFmtId="0" fontId="65" fillId="2" borderId="3" xfId="0" applyFont="1" applyFill="1" applyBorder="1" applyAlignment="1">
      <alignment horizontal="center" vertical="center"/>
    </xf>
    <xf numFmtId="0" fontId="65" fillId="3" borderId="2" xfId="0" applyFont="1" applyFill="1" applyBorder="1" applyAlignment="1">
      <alignment horizontal="center" vertical="center"/>
    </xf>
    <xf numFmtId="0" fontId="65" fillId="3" borderId="3" xfId="0" applyFont="1" applyFill="1" applyBorder="1" applyAlignment="1">
      <alignment horizontal="center" vertical="center"/>
    </xf>
    <xf numFmtId="0" fontId="65" fillId="4" borderId="2" xfId="0" applyFont="1" applyFill="1" applyBorder="1" applyAlignment="1">
      <alignment horizontal="center" vertical="center"/>
    </xf>
    <xf numFmtId="0" fontId="65" fillId="4" borderId="3" xfId="0" applyFont="1" applyFill="1" applyBorder="1" applyAlignment="1">
      <alignment horizontal="center" vertical="center"/>
    </xf>
    <xf numFmtId="0" fontId="66" fillId="6" borderId="7" xfId="0" applyFont="1" applyFill="1" applyBorder="1" applyAlignment="1">
      <alignment horizontal="center" vertical="center"/>
    </xf>
    <xf numFmtId="0" fontId="66" fillId="6" borderId="8" xfId="0" applyFont="1" applyFill="1" applyBorder="1" applyAlignment="1">
      <alignment horizontal="center" vertical="center"/>
    </xf>
    <xf numFmtId="0" fontId="68" fillId="6" borderId="8" xfId="0" applyFont="1" applyFill="1" applyBorder="1" applyAlignment="1">
      <alignment horizontal="center" vertical="center"/>
    </xf>
    <xf numFmtId="0" fontId="68" fillId="6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69" fillId="2" borderId="2" xfId="0" applyFont="1" applyFill="1" applyBorder="1" applyAlignment="1">
      <alignment horizontal="center" vertical="center"/>
    </xf>
    <xf numFmtId="0" fontId="69" fillId="2" borderId="3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69" fillId="3" borderId="3" xfId="0" applyFont="1" applyFill="1" applyBorder="1" applyAlignment="1">
      <alignment horizontal="center" vertical="center"/>
    </xf>
    <xf numFmtId="0" fontId="69" fillId="4" borderId="2" xfId="0" applyFont="1" applyFill="1" applyBorder="1" applyAlignment="1">
      <alignment horizontal="center" vertical="center"/>
    </xf>
    <xf numFmtId="0" fontId="69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70" fillId="2" borderId="2" xfId="0" applyFont="1" applyFill="1" applyBorder="1" applyAlignment="1">
      <alignment horizontal="center" vertical="center"/>
    </xf>
    <xf numFmtId="0" fontId="70" fillId="2" borderId="3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70" fillId="3" borderId="3" xfId="0" applyFont="1" applyFill="1" applyBorder="1" applyAlignment="1">
      <alignment horizontal="center" vertical="center"/>
    </xf>
    <xf numFmtId="0" fontId="70" fillId="4" borderId="2" xfId="0" applyFont="1" applyFill="1" applyBorder="1" applyAlignment="1">
      <alignment horizontal="center" vertical="center"/>
    </xf>
    <xf numFmtId="0" fontId="70" fillId="4" borderId="3" xfId="0" applyFont="1" applyFill="1" applyBorder="1" applyAlignment="1">
      <alignment horizontal="center" vertical="center"/>
    </xf>
    <xf numFmtId="0" fontId="71" fillId="2" borderId="2" xfId="0" applyFont="1" applyFill="1" applyBorder="1" applyAlignment="1">
      <alignment horizontal="center" vertical="center"/>
    </xf>
    <xf numFmtId="0" fontId="71" fillId="2" borderId="3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71" fillId="3" borderId="3" xfId="0" applyFont="1" applyFill="1" applyBorder="1" applyAlignment="1">
      <alignment horizontal="center" vertical="center"/>
    </xf>
    <xf numFmtId="0" fontId="71" fillId="4" borderId="2" xfId="0" applyFont="1" applyFill="1" applyBorder="1" applyAlignment="1">
      <alignment horizontal="center" vertical="center"/>
    </xf>
    <xf numFmtId="0" fontId="71" fillId="4" borderId="3" xfId="0" applyFont="1" applyFill="1" applyBorder="1" applyAlignment="1">
      <alignment horizontal="center" vertical="center"/>
    </xf>
    <xf numFmtId="0" fontId="71" fillId="2" borderId="2" xfId="0" applyFont="1" applyFill="1" applyBorder="1" applyAlignment="1">
      <alignment horizontal="center" vertical="center"/>
    </xf>
    <xf numFmtId="0" fontId="71" fillId="2" borderId="3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72" fillId="3" borderId="3" xfId="0" applyFont="1" applyFill="1" applyBorder="1" applyAlignment="1">
      <alignment horizontal="center" vertical="center"/>
    </xf>
    <xf numFmtId="0" fontId="72" fillId="4" borderId="2" xfId="0" applyFont="1" applyFill="1" applyBorder="1" applyAlignment="1">
      <alignment horizontal="center" vertical="center"/>
    </xf>
    <xf numFmtId="0" fontId="72" fillId="4" borderId="3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 wrapText="1"/>
    </xf>
    <xf numFmtId="0" fontId="52" fillId="2" borderId="3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 wrapText="1"/>
    </xf>
    <xf numFmtId="0" fontId="53" fillId="2" borderId="3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/>
    </xf>
    <xf numFmtId="0" fontId="54" fillId="2" borderId="3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 wrapText="1"/>
    </xf>
    <xf numFmtId="0" fontId="54" fillId="2" borderId="3" xfId="0" applyFont="1" applyFill="1" applyBorder="1" applyAlignment="1">
      <alignment horizontal="center" vertical="center" wrapText="1"/>
    </xf>
    <xf numFmtId="0" fontId="55" fillId="2" borderId="2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horizontal="center" vertical="center"/>
    </xf>
    <xf numFmtId="0" fontId="57" fillId="2" borderId="3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 wrapText="1"/>
    </xf>
    <xf numFmtId="0" fontId="57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0" fontId="58" fillId="2" borderId="3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0" fontId="58" fillId="2" borderId="3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 wrapText="1"/>
    </xf>
    <xf numFmtId="0" fontId="59" fillId="2" borderId="3" xfId="0" applyFont="1" applyFill="1" applyBorder="1" applyAlignment="1">
      <alignment horizontal="center" vertical="center" wrapText="1"/>
    </xf>
    <xf numFmtId="0" fontId="60" fillId="2" borderId="2" xfId="0" applyFont="1" applyFill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 wrapText="1"/>
    </xf>
    <xf numFmtId="0" fontId="60" fillId="2" borderId="3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/>
    </xf>
    <xf numFmtId="0" fontId="61" fillId="2" borderId="3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 wrapText="1"/>
    </xf>
    <xf numFmtId="0" fontId="61" fillId="2" borderId="3" xfId="0" applyFont="1" applyFill="1" applyBorder="1" applyAlignment="1">
      <alignment horizontal="center" vertical="center" wrapText="1"/>
    </xf>
    <xf numFmtId="0" fontId="62" fillId="2" borderId="2" xfId="0" applyFont="1" applyFill="1" applyBorder="1" applyAlignment="1">
      <alignment horizontal="center" vertical="center"/>
    </xf>
    <xf numFmtId="0" fontId="62" fillId="2" borderId="3" xfId="0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 vertical="center" wrapText="1"/>
    </xf>
    <xf numFmtId="0" fontId="62" fillId="2" borderId="3" xfId="0" applyFont="1" applyFill="1" applyBorder="1" applyAlignment="1">
      <alignment horizontal="center" vertical="center" wrapText="1"/>
    </xf>
    <xf numFmtId="0" fontId="63" fillId="2" borderId="2" xfId="0" applyFont="1" applyFill="1" applyBorder="1" applyAlignment="1">
      <alignment horizontal="center" vertical="center"/>
    </xf>
    <xf numFmtId="0" fontId="63" fillId="2" borderId="3" xfId="0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center" vertical="center" wrapText="1"/>
    </xf>
    <xf numFmtId="0" fontId="63" fillId="2" borderId="3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/>
    </xf>
    <xf numFmtId="0" fontId="64" fillId="2" borderId="3" xfId="0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 wrapText="1"/>
    </xf>
    <xf numFmtId="0" fontId="64" fillId="2" borderId="3" xfId="0" applyFont="1" applyFill="1" applyBorder="1" applyAlignment="1">
      <alignment horizontal="center" vertical="center" wrapText="1"/>
    </xf>
    <xf numFmtId="0" fontId="65" fillId="2" borderId="2" xfId="0" applyFont="1" applyFill="1" applyBorder="1" applyAlignment="1">
      <alignment horizontal="center" vertical="center"/>
    </xf>
    <xf numFmtId="0" fontId="65" fillId="2" borderId="3" xfId="0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 vertical="center" wrapText="1"/>
    </xf>
    <xf numFmtId="0" fontId="65" fillId="2" borderId="3" xfId="0" applyFont="1" applyFill="1" applyBorder="1" applyAlignment="1">
      <alignment horizontal="center" vertical="center" wrapText="1"/>
    </xf>
    <xf numFmtId="0" fontId="66" fillId="6" borderId="7" xfId="0" applyFont="1" applyFill="1" applyBorder="1" applyAlignment="1">
      <alignment horizontal="center" vertical="center" wrapText="1"/>
    </xf>
    <xf numFmtId="0" fontId="66" fillId="6" borderId="8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/>
    </xf>
    <xf numFmtId="0" fontId="69" fillId="2" borderId="3" xfId="0" applyFont="1" applyFill="1" applyBorder="1" applyAlignment="1">
      <alignment horizontal="center" vertical="center"/>
    </xf>
    <xf numFmtId="0" fontId="69" fillId="2" borderId="2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/>
    </xf>
    <xf numFmtId="0" fontId="70" fillId="2" borderId="3" xfId="0" applyFont="1" applyFill="1" applyBorder="1" applyAlignment="1">
      <alignment horizontal="center" vertical="center"/>
    </xf>
    <xf numFmtId="0" fontId="70" fillId="2" borderId="2" xfId="0" applyFont="1" applyFill="1" applyBorder="1" applyAlignment="1">
      <alignment horizontal="center" vertical="center" wrapText="1"/>
    </xf>
    <xf numFmtId="0" fontId="70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/>
    </xf>
    <xf numFmtId="0" fontId="71" fillId="2" borderId="3" xfId="0" applyFont="1" applyFill="1" applyBorder="1" applyAlignment="1">
      <alignment horizontal="center" vertical="center"/>
    </xf>
    <xf numFmtId="0" fontId="71" fillId="2" borderId="2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2" fillId="2" borderId="2" xfId="0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 wrapText="1"/>
    </xf>
    <xf numFmtId="0" fontId="72" fillId="2" borderId="3" xfId="0" applyFont="1" applyFill="1" applyBorder="1" applyAlignment="1">
      <alignment horizontal="center" vertical="center" wrapText="1"/>
    </xf>
    <xf numFmtId="0" fontId="73" fillId="2" borderId="2" xfId="0" applyFont="1" applyFill="1" applyBorder="1" applyAlignment="1">
      <alignment horizontal="center" vertical="center"/>
    </xf>
    <xf numFmtId="0" fontId="73" fillId="2" borderId="3" xfId="0" applyFont="1" applyFill="1" applyBorder="1" applyAlignment="1">
      <alignment horizontal="center" vertical="center"/>
    </xf>
    <xf numFmtId="0" fontId="73" fillId="3" borderId="2" xfId="0" applyFont="1" applyFill="1" applyBorder="1" applyAlignment="1">
      <alignment horizontal="center" vertical="center"/>
    </xf>
    <xf numFmtId="0" fontId="73" fillId="3" borderId="3" xfId="0" applyFont="1" applyFill="1" applyBorder="1" applyAlignment="1">
      <alignment horizontal="center" vertical="center"/>
    </xf>
    <xf numFmtId="0" fontId="73" fillId="4" borderId="2" xfId="0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horizontal="center" vertical="center"/>
    </xf>
    <xf numFmtId="0" fontId="73" fillId="2" borderId="3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horizontal="center" vertical="center" wrapText="1"/>
    </xf>
    <xf numFmtId="0" fontId="73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info.com.cn/information/fundinfolist.html?lm=fulltext&amp;c=150318" TargetMode="External"/><Relationship Id="rId3" Type="http://schemas.openxmlformats.org/officeDocument/2006/relationships/hyperlink" Target="http://www.cninfo.com.cn/information/fundinfolist.html?lm=fulltext&amp;c=150220" TargetMode="External"/><Relationship Id="rId7" Type="http://schemas.openxmlformats.org/officeDocument/2006/relationships/hyperlink" Target="http://www.cninfo.com.cn/information/fundinfolist.html?lm=fulltext&amp;c=150118" TargetMode="External"/><Relationship Id="rId2" Type="http://schemas.openxmlformats.org/officeDocument/2006/relationships/image" Target="../media/image5.png"/><Relationship Id="rId1" Type="http://schemas.openxmlformats.org/officeDocument/2006/relationships/hyperlink" Target="http://www.cninfo.com.cn/information/fundinfolist.html?lm=fulltext&amp;c=150222" TargetMode="External"/><Relationship Id="rId6" Type="http://schemas.openxmlformats.org/officeDocument/2006/relationships/hyperlink" Target="http://www.cninfo.com.cn/information/fundinfolist.html?lm=fulltext&amp;c=150224" TargetMode="External"/><Relationship Id="rId5" Type="http://schemas.openxmlformats.org/officeDocument/2006/relationships/hyperlink" Target="http://www.cninfo.com.cn/information/fundinfolist.html?lm=fulltext&amp;c=150322" TargetMode="External"/><Relationship Id="rId4" Type="http://schemas.openxmlformats.org/officeDocument/2006/relationships/hyperlink" Target="http://www.cninfo.com.cn/information/fundinfolist.html?lm=fulltext&amp;c=150332" TargetMode="External"/><Relationship Id="rId9" Type="http://schemas.openxmlformats.org/officeDocument/2006/relationships/hyperlink" Target="http://www.cninfo.com.cn/information/fundinfolist.html?lm=fulltext&amp;c=150124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31</xdr:row>
      <xdr:rowOff>152400</xdr:rowOff>
    </xdr:from>
    <xdr:to>
      <xdr:col>9</xdr:col>
      <xdr:colOff>247650</xdr:colOff>
      <xdr:row>51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91225"/>
          <a:ext cx="107442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14</xdr:row>
      <xdr:rowOff>152400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14</xdr:row>
      <xdr:rowOff>19050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13</xdr:row>
      <xdr:rowOff>66675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50545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12</xdr:row>
      <xdr:rowOff>123825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8775" y="0"/>
          <a:ext cx="5505450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46</xdr:row>
      <xdr:rowOff>0</xdr:rowOff>
    </xdr:from>
    <xdr:to>
      <xdr:col>11</xdr:col>
      <xdr:colOff>171450</xdr:colOff>
      <xdr:row>88</xdr:row>
      <xdr:rowOff>38100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8943975"/>
          <a:ext cx="5924550" cy="723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20</xdr:col>
      <xdr:colOff>152400</xdr:colOff>
      <xdr:row>2</xdr:row>
      <xdr:rowOff>152400</xdr:rowOff>
    </xdr:to>
    <xdr:pic>
      <xdr:nvPicPr>
        <xdr:cNvPr id="2" name="图片 1" descr="公告">
          <a:hlinkClick xmlns:r="http://schemas.openxmlformats.org/officeDocument/2006/relationships" r:id="rId1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5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152400</xdr:colOff>
      <xdr:row>3</xdr:row>
      <xdr:rowOff>152400</xdr:rowOff>
    </xdr:to>
    <xdr:pic>
      <xdr:nvPicPr>
        <xdr:cNvPr id="3" name="图片 2" descr="公告">
          <a:hlinkClick xmlns:r="http://schemas.openxmlformats.org/officeDocument/2006/relationships" r:id="rId3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152400</xdr:colOff>
      <xdr:row>4</xdr:row>
      <xdr:rowOff>152400</xdr:rowOff>
    </xdr:to>
    <xdr:pic>
      <xdr:nvPicPr>
        <xdr:cNvPr id="4" name="图片 3" descr="公告">
          <a:hlinkClick xmlns:r="http://schemas.openxmlformats.org/officeDocument/2006/relationships" r:id="rId4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71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152400</xdr:colOff>
      <xdr:row>5</xdr:row>
      <xdr:rowOff>152400</xdr:rowOff>
    </xdr:to>
    <xdr:pic>
      <xdr:nvPicPr>
        <xdr:cNvPr id="5" name="图片 4" descr="公告">
          <a:hlinkClick xmlns:r="http://schemas.openxmlformats.org/officeDocument/2006/relationships" r:id="rId5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8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152400</xdr:colOff>
      <xdr:row>6</xdr:row>
      <xdr:rowOff>152400</xdr:rowOff>
    </xdr:to>
    <xdr:pic>
      <xdr:nvPicPr>
        <xdr:cNvPr id="6" name="图片 5" descr="公告">
          <a:hlinkClick xmlns:r="http://schemas.openxmlformats.org/officeDocument/2006/relationships" r:id="rId6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07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152400</xdr:colOff>
      <xdr:row>7</xdr:row>
      <xdr:rowOff>152400</xdr:rowOff>
    </xdr:to>
    <xdr:pic>
      <xdr:nvPicPr>
        <xdr:cNvPr id="7" name="图片 6" descr="公告">
          <a:hlinkClick xmlns:r="http://schemas.openxmlformats.org/officeDocument/2006/relationships" r:id="rId7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25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152400</xdr:colOff>
      <xdr:row>8</xdr:row>
      <xdr:rowOff>152400</xdr:rowOff>
    </xdr:to>
    <xdr:pic>
      <xdr:nvPicPr>
        <xdr:cNvPr id="8" name="图片 7" descr="公告">
          <a:hlinkClick xmlns:r="http://schemas.openxmlformats.org/officeDocument/2006/relationships" r:id="rId8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43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152400</xdr:colOff>
      <xdr:row>9</xdr:row>
      <xdr:rowOff>152400</xdr:rowOff>
    </xdr:to>
    <xdr:pic>
      <xdr:nvPicPr>
        <xdr:cNvPr id="9" name="图片 8" descr="公告">
          <a:hlinkClick xmlns:r="http://schemas.openxmlformats.org/officeDocument/2006/relationships" r:id="rId9" tgtFrame="_blank" tooltip="公告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6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46</xdr:row>
      <xdr:rowOff>142875</xdr:rowOff>
    </xdr:from>
    <xdr:to>
      <xdr:col>9</xdr:col>
      <xdr:colOff>847725</xdr:colOff>
      <xdr:row>84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9267825"/>
          <a:ext cx="5305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38</xdr:row>
      <xdr:rowOff>142875</xdr:rowOff>
    </xdr:from>
    <xdr:to>
      <xdr:col>8</xdr:col>
      <xdr:colOff>733425</xdr:colOff>
      <xdr:row>76</xdr:row>
      <xdr:rowOff>76200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9267825"/>
          <a:ext cx="5305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695325</xdr:colOff>
      <xdr:row>38</xdr:row>
      <xdr:rowOff>9525</xdr:rowOff>
    </xdr:from>
    <xdr:to>
      <xdr:col>13</xdr:col>
      <xdr:colOff>438150</xdr:colOff>
      <xdr:row>50</xdr:row>
      <xdr:rowOff>9525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7153275"/>
          <a:ext cx="505777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857250</xdr:colOff>
      <xdr:row>38</xdr:row>
      <xdr:rowOff>0</xdr:rowOff>
    </xdr:from>
    <xdr:to>
      <xdr:col>8</xdr:col>
      <xdr:colOff>257175</xdr:colOff>
      <xdr:row>84</xdr:row>
      <xdr:rowOff>28575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7143750"/>
          <a:ext cx="6819900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1562100</xdr:colOff>
      <xdr:row>36</xdr:row>
      <xdr:rowOff>123825</xdr:rowOff>
    </xdr:from>
    <xdr:to>
      <xdr:col>6</xdr:col>
      <xdr:colOff>523875</xdr:colOff>
      <xdr:row>70</xdr:row>
      <xdr:rowOff>9525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6924675"/>
          <a:ext cx="4953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257175</xdr:colOff>
      <xdr:row>13</xdr:row>
      <xdr:rowOff>76200</xdr:rowOff>
    </xdr:to>
    <xdr:pic>
      <xdr:nvPicPr>
        <xdr:cNvPr id="3" name="图片 2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38</xdr:row>
      <xdr:rowOff>133350</xdr:rowOff>
    </xdr:from>
    <xdr:to>
      <xdr:col>8</xdr:col>
      <xdr:colOff>361950</xdr:colOff>
      <xdr:row>84</xdr:row>
      <xdr:rowOff>142875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7277100"/>
          <a:ext cx="6781800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1590675</xdr:colOff>
      <xdr:row>37</xdr:row>
      <xdr:rowOff>104775</xdr:rowOff>
    </xdr:from>
    <xdr:to>
      <xdr:col>6</xdr:col>
      <xdr:colOff>552450</xdr:colOff>
      <xdr:row>71</xdr:row>
      <xdr:rowOff>19050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7077075"/>
          <a:ext cx="4953000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1314450</xdr:colOff>
      <xdr:row>38</xdr:row>
      <xdr:rowOff>76200</xdr:rowOff>
    </xdr:from>
    <xdr:to>
      <xdr:col>8</xdr:col>
      <xdr:colOff>704850</xdr:colOff>
      <xdr:row>84</xdr:row>
      <xdr:rowOff>95250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219950"/>
          <a:ext cx="6810375" cy="790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1028700</xdr:colOff>
      <xdr:row>36</xdr:row>
      <xdr:rowOff>133350</xdr:rowOff>
    </xdr:from>
    <xdr:to>
      <xdr:col>7</xdr:col>
      <xdr:colOff>209550</xdr:colOff>
      <xdr:row>76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6934200"/>
          <a:ext cx="5819775" cy="676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65537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3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923925</xdr:colOff>
      <xdr:row>36</xdr:row>
      <xdr:rowOff>66675</xdr:rowOff>
    </xdr:from>
    <xdr:to>
      <xdr:col>8</xdr:col>
      <xdr:colOff>361950</xdr:colOff>
      <xdr:row>82</xdr:row>
      <xdr:rowOff>47625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6867525"/>
          <a:ext cx="6858000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2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3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43</xdr:row>
      <xdr:rowOff>95250</xdr:rowOff>
    </xdr:from>
    <xdr:to>
      <xdr:col>6</xdr:col>
      <xdr:colOff>428625</xdr:colOff>
      <xdr:row>89</xdr:row>
      <xdr:rowOff>133350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162925"/>
          <a:ext cx="6810375" cy="792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2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4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876300</xdr:colOff>
      <xdr:row>43</xdr:row>
      <xdr:rowOff>76200</xdr:rowOff>
    </xdr:from>
    <xdr:to>
      <xdr:col>6</xdr:col>
      <xdr:colOff>180975</xdr:colOff>
      <xdr:row>82</xdr:row>
      <xdr:rowOff>142875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8143875"/>
          <a:ext cx="5810250" cy="675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2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4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295275</xdr:colOff>
      <xdr:row>43</xdr:row>
      <xdr:rowOff>133350</xdr:rowOff>
    </xdr:from>
    <xdr:to>
      <xdr:col>7</xdr:col>
      <xdr:colOff>628650</xdr:colOff>
      <xdr:row>94</xdr:row>
      <xdr:rowOff>95250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201025"/>
          <a:ext cx="7486650" cy="870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2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4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457200</xdr:colOff>
      <xdr:row>43</xdr:row>
      <xdr:rowOff>76200</xdr:rowOff>
    </xdr:from>
    <xdr:to>
      <xdr:col>8</xdr:col>
      <xdr:colOff>38100</xdr:colOff>
      <xdr:row>94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8143875"/>
          <a:ext cx="7515225" cy="870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2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4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19050</xdr:rowOff>
    </xdr:from>
    <xdr:to>
      <xdr:col>7</xdr:col>
      <xdr:colOff>333375</xdr:colOff>
      <xdr:row>97</xdr:row>
      <xdr:rowOff>161925</xdr:rowOff>
    </xdr:to>
    <xdr:pic>
      <xdr:nvPicPr>
        <xdr:cNvPr id="5" name="图片 4" descr="http://sso.chinabond.com.cn/Info/CMS5_G20306002Resource?info=24514465;res=f1454083961609_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2525"/>
          <a:ext cx="7486650" cy="871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152400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133350</xdr:rowOff>
    </xdr:to>
    <xdr:sp macro="" textlink="">
      <xdr:nvSpPr>
        <xdr:cNvPr id="2" name="AutoShape 1" descr="http://sso.chinabond.com.cn/Info/CMS5_G20306002Resource?info=24474639;res=f1454083961210_1"/>
        <xdr:cNvSpPr>
          <a:spLocks noChangeAspect="1" noChangeArrowheads="1"/>
        </xdr:cNvSpPr>
      </xdr:nvSpPr>
      <xdr:spPr bwMode="auto">
        <a:xfrm>
          <a:off x="3352800" y="84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7</xdr:col>
      <xdr:colOff>0</xdr:colOff>
      <xdr:row>78</xdr:row>
      <xdr:rowOff>47625</xdr:rowOff>
    </xdr:to>
    <xdr:pic>
      <xdr:nvPicPr>
        <xdr:cNvPr id="4" name="图片 3" descr="http://sso.chinabond.com.cn/Info/CMS5_G20306002Resource?info=24523333;res=f1454083961709_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7896225"/>
          <a:ext cx="5372100" cy="621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47625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9912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628650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8864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523875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7816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209550</xdr:colOff>
      <xdr:row>17</xdr:row>
      <xdr:rowOff>47625</xdr:rowOff>
    </xdr:to>
    <xdr:pic>
      <xdr:nvPicPr>
        <xdr:cNvPr id="3" name="图片 2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16</xdr:row>
      <xdr:rowOff>85725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23875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0</xdr:rowOff>
    </xdr:from>
    <xdr:to>
      <xdr:col>21</xdr:col>
      <xdr:colOff>342900</xdr:colOff>
      <xdr:row>15</xdr:row>
      <xdr:rowOff>114300</xdr:rowOff>
    </xdr:to>
    <xdr:pic>
      <xdr:nvPicPr>
        <xdr:cNvPr id="2" name="图片 1" descr="中国10年期国债收益率跌破2.7%关口 续创7年半新低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53721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uote.eastmoney.com/zs000827.html" TargetMode="External"/><Relationship Id="rId299" Type="http://schemas.openxmlformats.org/officeDocument/2006/relationships/hyperlink" Target="javascript:addOwnedFund('502027');" TargetMode="External"/><Relationship Id="rId671" Type="http://schemas.openxmlformats.org/officeDocument/2006/relationships/hyperlink" Target="http://quote.eastmoney.com/zs399396.html" TargetMode="External"/><Relationship Id="rId727" Type="http://schemas.openxmlformats.org/officeDocument/2006/relationships/hyperlink" Target="https://www.jisilu.cn/data/sfnew/detail/150221" TargetMode="External"/><Relationship Id="rId21" Type="http://schemas.openxmlformats.org/officeDocument/2006/relationships/hyperlink" Target="http://quote.eastmoney.com/zs399991.html" TargetMode="External"/><Relationship Id="rId63" Type="http://schemas.openxmlformats.org/officeDocument/2006/relationships/hyperlink" Target="http://quote.eastmoney.com/zs399441.html" TargetMode="External"/><Relationship Id="rId159" Type="http://schemas.openxmlformats.org/officeDocument/2006/relationships/hyperlink" Target="http://quote.eastmoney.com/zs399991.html" TargetMode="External"/><Relationship Id="rId324" Type="http://schemas.openxmlformats.org/officeDocument/2006/relationships/hyperlink" Target="https://www.jisilu.cn/data/sfnew/detail/150245" TargetMode="External"/><Relationship Id="rId366" Type="http://schemas.openxmlformats.org/officeDocument/2006/relationships/hyperlink" Target="https://www.jisilu.cn/data/sfnew/detail/150148" TargetMode="External"/><Relationship Id="rId531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sfnew/detail/150289" TargetMode="External"/><Relationship Id="rId629" Type="http://schemas.openxmlformats.org/officeDocument/2006/relationships/hyperlink" Target="http://quote.eastmoney.com/zs399394.html" TargetMode="External"/><Relationship Id="rId170" Type="http://schemas.openxmlformats.org/officeDocument/2006/relationships/hyperlink" Target="http://www.cninfo.com.cn/information/fund/netvalue/150259.html" TargetMode="External"/><Relationship Id="rId226" Type="http://schemas.openxmlformats.org/officeDocument/2006/relationships/hyperlink" Target="https://www.jisilu.cn/data/utils/lowcalc/150192" TargetMode="External"/><Relationship Id="rId433" Type="http://schemas.openxmlformats.org/officeDocument/2006/relationships/hyperlink" Target="http://www.cninfo.com.cn/information/fund/netvalue/150167.html" TargetMode="External"/><Relationship Id="rId268" Type="http://schemas.openxmlformats.org/officeDocument/2006/relationships/hyperlink" Target="https://www.jisilu.cn/data/utils/lowcalc/150169" TargetMode="External"/><Relationship Id="rId475" Type="http://schemas.openxmlformats.org/officeDocument/2006/relationships/hyperlink" Target="http://www.cninfo.com.cn/information/fund/netvalue/150053.html" TargetMode="External"/><Relationship Id="rId640" Type="http://schemas.openxmlformats.org/officeDocument/2006/relationships/hyperlink" Target="http://www.cninfo.com.cn/information/fund/netvalue/150301.html" TargetMode="External"/><Relationship Id="rId682" Type="http://schemas.openxmlformats.org/officeDocument/2006/relationships/hyperlink" Target="http://www.cninfo.com.cn/information/fund/netvalue/150343.html" TargetMode="External"/><Relationship Id="rId738" Type="http://schemas.openxmlformats.org/officeDocument/2006/relationships/hyperlink" Target="javascript:addOwnedFund('150321');" TargetMode="External"/><Relationship Id="rId32" Type="http://schemas.openxmlformats.org/officeDocument/2006/relationships/hyperlink" Target="http://www.cninfo.com.cn/information/fund/netvalue/150205.html" TargetMode="External"/><Relationship Id="rId74" Type="http://schemas.openxmlformats.org/officeDocument/2006/relationships/hyperlink" Target="http://www.cninfo.com.cn/information/fund/netvalue/150283.html" TargetMode="External"/><Relationship Id="rId128" Type="http://schemas.openxmlformats.org/officeDocument/2006/relationships/hyperlink" Target="http://www.cninfo.com.cn/information/fund/netvalue/150186.html" TargetMode="External"/><Relationship Id="rId335" Type="http://schemas.openxmlformats.org/officeDocument/2006/relationships/hyperlink" Target="javascript:addOwnedFund('150100');" TargetMode="External"/><Relationship Id="rId377" Type="http://schemas.openxmlformats.org/officeDocument/2006/relationships/hyperlink" Target="javascript:addOwnedFund('150150');" TargetMode="External"/><Relationship Id="rId500" Type="http://schemas.openxmlformats.org/officeDocument/2006/relationships/hyperlink" Target="http://quote.eastmoney.com/zs399958.html" TargetMode="External"/><Relationship Id="rId542" Type="http://schemas.openxmlformats.org/officeDocument/2006/relationships/hyperlink" Target="http://quote.eastmoney.com/zs399903.html" TargetMode="External"/><Relationship Id="rId584" Type="http://schemas.openxmlformats.org/officeDocument/2006/relationships/hyperlink" Target="javascript:delOwnedFund('150291');" TargetMode="External"/><Relationship Id="rId5" Type="http://schemas.openxmlformats.org/officeDocument/2006/relationships/hyperlink" Target="javascript:addOwnedFund('150016');" TargetMode="External"/><Relationship Id="rId181" Type="http://schemas.openxmlformats.org/officeDocument/2006/relationships/hyperlink" Target="http://finance.sina.com.cn/fund/quotes/150251/bc.shtml" TargetMode="External"/><Relationship Id="rId237" Type="http://schemas.openxmlformats.org/officeDocument/2006/relationships/hyperlink" Target="http://quote.eastmoney.com/zs399967.html" TargetMode="External"/><Relationship Id="rId402" Type="http://schemas.openxmlformats.org/officeDocument/2006/relationships/hyperlink" Target="http://finance.sina.com.cn/fund/quotes/502014/bc.shtml" TargetMode="External"/><Relationship Id="rId279" Type="http://schemas.openxmlformats.org/officeDocument/2006/relationships/hyperlink" Target="http://quote.eastmoney.com/zs399975.html" TargetMode="External"/><Relationship Id="rId444" Type="http://schemas.openxmlformats.org/officeDocument/2006/relationships/hyperlink" Target="http://finance.sina.com.cn/fund/quotes/150267/bc.shtml" TargetMode="External"/><Relationship Id="rId486" Type="http://schemas.openxmlformats.org/officeDocument/2006/relationships/hyperlink" Target="http://finance.sina.com.cn/fund/quotes/150090/bc.shtml" TargetMode="External"/><Relationship Id="rId651" Type="http://schemas.openxmlformats.org/officeDocument/2006/relationships/hyperlink" Target="http://finance.sina.com.cn/fund/quotes/150265/bc.shtml" TargetMode="External"/><Relationship Id="rId693" Type="http://schemas.openxmlformats.org/officeDocument/2006/relationships/hyperlink" Target="http://finance.sina.com.cn/fund/quotes/150325/bc.shtml" TargetMode="External"/><Relationship Id="rId707" Type="http://schemas.openxmlformats.org/officeDocument/2006/relationships/hyperlink" Target="http://quote.eastmoney.com/zs399942.html" TargetMode="External"/><Relationship Id="rId749" Type="http://schemas.openxmlformats.org/officeDocument/2006/relationships/hyperlink" Target="https://www.jisilu.cn/data/utils/lowcalc/150057" TargetMode="External"/><Relationship Id="rId43" Type="http://schemas.openxmlformats.org/officeDocument/2006/relationships/hyperlink" Target="http://finance.sina.com.cn/fund/quotes/150257/bc.shtml" TargetMode="External"/><Relationship Id="rId139" Type="http://schemas.openxmlformats.org/officeDocument/2006/relationships/hyperlink" Target="http://finance.sina.com.cn/fund/quotes/150177/bc.shtml" TargetMode="External"/><Relationship Id="rId290" Type="http://schemas.openxmlformats.org/officeDocument/2006/relationships/hyperlink" Target="http://www.cninfo.com.cn/information/fund/netvalue/150018.html" TargetMode="External"/><Relationship Id="rId304" Type="http://schemas.openxmlformats.org/officeDocument/2006/relationships/hyperlink" Target="https://www.jisilu.cn/data/utils/lowcalc/150279" TargetMode="External"/><Relationship Id="rId346" Type="http://schemas.openxmlformats.org/officeDocument/2006/relationships/hyperlink" Target="https://www.jisilu.cn/data/utils/lowcalc/150143" TargetMode="External"/><Relationship Id="rId388" Type="http://schemas.openxmlformats.org/officeDocument/2006/relationships/hyperlink" Target="https://www.jisilu.cn/data/utils/lowcalc/150157" TargetMode="External"/><Relationship Id="rId511" Type="http://schemas.openxmlformats.org/officeDocument/2006/relationships/hyperlink" Target="http://www.cninfo.com.cn/information/fund/netvalue/150030.html" TargetMode="External"/><Relationship Id="rId553" Type="http://schemas.openxmlformats.org/officeDocument/2006/relationships/hyperlink" Target="http://quote.eastmoney.com/zs399944.html" TargetMode="External"/><Relationship Id="rId609" Type="http://schemas.openxmlformats.org/officeDocument/2006/relationships/hyperlink" Target="http://finance.sina.com.cn/fund/quotes/150287/bc.shtml" TargetMode="External"/><Relationship Id="rId760" Type="http://schemas.openxmlformats.org/officeDocument/2006/relationships/hyperlink" Target="http://quote.eastmoney.com/zs399005.html" TargetMode="External"/><Relationship Id="rId85" Type="http://schemas.openxmlformats.org/officeDocument/2006/relationships/hyperlink" Target="http://finance.sina.com.cn/fund/quotes/150217/bc.shtml" TargetMode="External"/><Relationship Id="rId150" Type="http://schemas.openxmlformats.org/officeDocument/2006/relationships/hyperlink" Target="https://www.jisilu.cn/data/sfnew/detail/150051" TargetMode="External"/><Relationship Id="rId192" Type="http://schemas.openxmlformats.org/officeDocument/2006/relationships/hyperlink" Target="https://www.jisilu.cn/data/sfnew/detail/150329" TargetMode="External"/><Relationship Id="rId206" Type="http://schemas.openxmlformats.org/officeDocument/2006/relationships/hyperlink" Target="http://www.cninfo.com.cn/information/fund/netvalue/150249.html" TargetMode="External"/><Relationship Id="rId413" Type="http://schemas.openxmlformats.org/officeDocument/2006/relationships/hyperlink" Target="https://www.jisilu.cn/data/sfnew/detail/150145" TargetMode="External"/><Relationship Id="rId595" Type="http://schemas.openxmlformats.org/officeDocument/2006/relationships/hyperlink" Target="https://www.jisilu.cn/data/utils/lowcalc/150303" TargetMode="External"/><Relationship Id="rId248" Type="http://schemas.openxmlformats.org/officeDocument/2006/relationships/hyperlink" Target="http://www.cninfo.com.cn/information/fund/netvalue/150255.html" TargetMode="External"/><Relationship Id="rId455" Type="http://schemas.openxmlformats.org/officeDocument/2006/relationships/hyperlink" Target="https://www.jisilu.cn/data/sfnew/detail/150064" TargetMode="External"/><Relationship Id="rId497" Type="http://schemas.openxmlformats.org/officeDocument/2006/relationships/hyperlink" Target="https://www.jisilu.cn/data/sfnew/detail/150213" TargetMode="External"/><Relationship Id="rId620" Type="http://schemas.openxmlformats.org/officeDocument/2006/relationships/hyperlink" Target="https://www.jisilu.cn/data/sfnew/detail/150117" TargetMode="External"/><Relationship Id="rId662" Type="http://schemas.openxmlformats.org/officeDocument/2006/relationships/hyperlink" Target="https://www.jisilu.cn/data/sfnew/detail/150261" TargetMode="External"/><Relationship Id="rId718" Type="http://schemas.openxmlformats.org/officeDocument/2006/relationships/hyperlink" Target="http://www.cninfo.com.cn/information/fund/netvalue/150219.html" TargetMode="External"/><Relationship Id="rId12" Type="http://schemas.openxmlformats.org/officeDocument/2006/relationships/hyperlink" Target="https://www.jisilu.cn/data/sfnew/detail/150022" TargetMode="External"/><Relationship Id="rId108" Type="http://schemas.openxmlformats.org/officeDocument/2006/relationships/hyperlink" Target="https://www.jisilu.cn/data/sfnew/detail/150309" TargetMode="External"/><Relationship Id="rId315" Type="http://schemas.openxmlformats.org/officeDocument/2006/relationships/hyperlink" Target="http://quote.eastmoney.com/zs399991.html" TargetMode="External"/><Relationship Id="rId357" Type="http://schemas.openxmlformats.org/officeDocument/2006/relationships/hyperlink" Target="http://quote.eastmoney.com/zs399610.html" TargetMode="External"/><Relationship Id="rId522" Type="http://schemas.openxmlformats.org/officeDocument/2006/relationships/hyperlink" Target="http://finance.sina.com.cn/fund/quotes/150152/bc.shtml" TargetMode="External"/><Relationship Id="rId54" Type="http://schemas.openxmlformats.org/officeDocument/2006/relationships/hyperlink" Target="https://www.jisilu.cn/data/sfnew/detail/150269" TargetMode="External"/><Relationship Id="rId96" Type="http://schemas.openxmlformats.org/officeDocument/2006/relationships/hyperlink" Target="https://www.jisilu.cn/data/sfnew/detail/150209" TargetMode="External"/><Relationship Id="rId161" Type="http://schemas.openxmlformats.org/officeDocument/2006/relationships/hyperlink" Target="javascript:delOwnedFund('150275');" TargetMode="External"/><Relationship Id="rId217" Type="http://schemas.openxmlformats.org/officeDocument/2006/relationships/hyperlink" Target="http://finance.sina.com.cn/fund/quotes/150184/bc.shtml" TargetMode="External"/><Relationship Id="rId399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quote.eastmoney.com/zs000827.html" TargetMode="External"/><Relationship Id="rId259" Type="http://schemas.openxmlformats.org/officeDocument/2006/relationships/hyperlink" Target="http://finance.sina.com.cn/fund/quotes/150235/bc.shtml" TargetMode="External"/><Relationship Id="rId424" Type="http://schemas.openxmlformats.org/officeDocument/2006/relationships/hyperlink" Target="javascript:addOwnedFund('150140');" TargetMode="External"/><Relationship Id="rId466" Type="http://schemas.openxmlformats.org/officeDocument/2006/relationships/hyperlink" Target="javascript:addOwnedFund('150295');" TargetMode="External"/><Relationship Id="rId631" Type="http://schemas.openxmlformats.org/officeDocument/2006/relationships/hyperlink" Target="javascript:addOwnedFund('150130');" TargetMode="External"/><Relationship Id="rId673" Type="http://schemas.openxmlformats.org/officeDocument/2006/relationships/hyperlink" Target="javascript:addOwnedFund('150198');" TargetMode="External"/><Relationship Id="rId729" Type="http://schemas.openxmlformats.org/officeDocument/2006/relationships/hyperlink" Target="http://www.cninfo.com.cn/information/fund/netvalue/150221.html" TargetMode="External"/><Relationship Id="rId23" Type="http://schemas.openxmlformats.org/officeDocument/2006/relationships/hyperlink" Target="javascript:addOwnedFund('150273');" TargetMode="External"/><Relationship Id="rId119" Type="http://schemas.openxmlformats.org/officeDocument/2006/relationships/hyperlink" Target="javascript:addOwnedFund('150237');" TargetMode="External"/><Relationship Id="rId270" Type="http://schemas.openxmlformats.org/officeDocument/2006/relationships/hyperlink" Target="https://www.jisilu.cn/data/sfnew/detail/150315" TargetMode="External"/><Relationship Id="rId326" Type="http://schemas.openxmlformats.org/officeDocument/2006/relationships/hyperlink" Target="http://www.cninfo.com.cn/information/fund/netvalue/150245.html" TargetMode="External"/><Relationship Id="rId533" Type="http://schemas.openxmlformats.org/officeDocument/2006/relationships/hyperlink" Target="https://www.jisilu.cn/data/sfnew/detail/150055" TargetMode="External"/><Relationship Id="rId65" Type="http://schemas.openxmlformats.org/officeDocument/2006/relationships/hyperlink" Target="javascript:addOwnedFund('150271');" TargetMode="External"/><Relationship Id="rId130" Type="http://schemas.openxmlformats.org/officeDocument/2006/relationships/hyperlink" Target="https://www.jisilu.cn/data/utils/lowcalc/150186" TargetMode="External"/><Relationship Id="rId368" Type="http://schemas.openxmlformats.org/officeDocument/2006/relationships/hyperlink" Target="http://www.cninfo.com.cn/information/fund/netvalue/150148.html" TargetMode="External"/><Relationship Id="rId575" Type="http://schemas.openxmlformats.org/officeDocument/2006/relationships/hyperlink" Target="http://www.cninfo.com.cn/information/fund/netvalue/150289.html" TargetMode="External"/><Relationship Id="rId740" Type="http://schemas.openxmlformats.org/officeDocument/2006/relationships/hyperlink" Target="http://finance.sina.com.cn/fund/quotes/150032/bc.shtml" TargetMode="External"/><Relationship Id="rId172" Type="http://schemas.openxmlformats.org/officeDocument/2006/relationships/hyperlink" Target="https://www.jisilu.cn/data/utils/lowcalc/150259" TargetMode="External"/><Relationship Id="rId228" Type="http://schemas.openxmlformats.org/officeDocument/2006/relationships/hyperlink" Target="https://www.jisilu.cn/data/sfnew/detail/150203" TargetMode="External"/><Relationship Id="rId435" Type="http://schemas.openxmlformats.org/officeDocument/2006/relationships/hyperlink" Target="https://www.jisilu.cn/data/utils/lowcalc/150167" TargetMode="External"/><Relationship Id="rId477" Type="http://schemas.openxmlformats.org/officeDocument/2006/relationships/hyperlink" Target="https://www.jisilu.cn/data/utils/lowcalc/150053" TargetMode="External"/><Relationship Id="rId600" Type="http://schemas.openxmlformats.org/officeDocument/2006/relationships/hyperlink" Target="https://www.jisilu.cn/data/utils/lowcalc/150297" TargetMode="External"/><Relationship Id="rId642" Type="http://schemas.openxmlformats.org/officeDocument/2006/relationships/hyperlink" Target="https://www.jisilu.cn/data/utils/lowcalc/150301" TargetMode="External"/><Relationship Id="rId684" Type="http://schemas.openxmlformats.org/officeDocument/2006/relationships/hyperlink" Target="https://www.jisilu.cn/data/utils/lowcalc/150343" TargetMode="External"/><Relationship Id="rId281" Type="http://schemas.openxmlformats.org/officeDocument/2006/relationships/hyperlink" Target="javascript:addOwnedFund('502011');" TargetMode="External"/><Relationship Id="rId337" Type="http://schemas.openxmlformats.org/officeDocument/2006/relationships/hyperlink" Target="http://finance.sina.com.cn/fund/quotes/150311/bc.shtml" TargetMode="External"/><Relationship Id="rId502" Type="http://schemas.openxmlformats.org/officeDocument/2006/relationships/hyperlink" Target="javascript:addOwnedFund('150213');" TargetMode="External"/><Relationship Id="rId34" Type="http://schemas.openxmlformats.org/officeDocument/2006/relationships/hyperlink" Target="https://www.jisilu.cn/data/utils/lowcalc/150205" TargetMode="External"/><Relationship Id="rId76" Type="http://schemas.openxmlformats.org/officeDocument/2006/relationships/hyperlink" Target="https://www.jisilu.cn/data/utils/lowcalc/150283" TargetMode="External"/><Relationship Id="rId141" Type="http://schemas.openxmlformats.org/officeDocument/2006/relationships/hyperlink" Target="http://quote.eastmoney.com/zs399966.html" TargetMode="External"/><Relationship Id="rId379" Type="http://schemas.openxmlformats.org/officeDocument/2006/relationships/hyperlink" Target="http://finance.sina.com.cn/fund/quotes/150028/bc.shtml" TargetMode="External"/><Relationship Id="rId544" Type="http://schemas.openxmlformats.org/officeDocument/2006/relationships/hyperlink" Target="javascript:addOwnedFund('150012');" TargetMode="External"/><Relationship Id="rId586" Type="http://schemas.openxmlformats.org/officeDocument/2006/relationships/hyperlink" Target="http://finance.sina.com.cn/fund/quotes/150299/bc.shtml" TargetMode="External"/><Relationship Id="rId751" Type="http://schemas.openxmlformats.org/officeDocument/2006/relationships/hyperlink" Target="https://www.jisilu.cn/data/sfnew/detail/150223" TargetMode="External"/><Relationship Id="rId7" Type="http://schemas.openxmlformats.org/officeDocument/2006/relationships/hyperlink" Target="http://finance.sina.com.cn/fund/quotes/150066/bc.shtml" TargetMode="External"/><Relationship Id="rId183" Type="http://schemas.openxmlformats.org/officeDocument/2006/relationships/hyperlink" Target="http://quote.eastmoney.com/zs399990.html" TargetMode="External"/><Relationship Id="rId239" Type="http://schemas.openxmlformats.org/officeDocument/2006/relationships/hyperlink" Target="javascript:addOwnedFund('150181');" TargetMode="External"/><Relationship Id="rId390" Type="http://schemas.openxmlformats.org/officeDocument/2006/relationships/hyperlink" Target="https://www.jisilu.cn/data/sfnew/detail/150088" TargetMode="External"/><Relationship Id="rId404" Type="http://schemas.openxmlformats.org/officeDocument/2006/relationships/hyperlink" Target="http://quote.eastmoney.com/zs000853.html" TargetMode="External"/><Relationship Id="rId446" Type="http://schemas.openxmlformats.org/officeDocument/2006/relationships/hyperlink" Target="http://quote.eastmoney.com/zs399986.html" TargetMode="External"/><Relationship Id="rId611" Type="http://schemas.openxmlformats.org/officeDocument/2006/relationships/hyperlink" Target="http://quote.eastmoney.com/zs399440.html" TargetMode="External"/><Relationship Id="rId653" Type="http://schemas.openxmlformats.org/officeDocument/2006/relationships/hyperlink" Target="http://quote.eastmoney.com/zs399991.html" TargetMode="External"/><Relationship Id="rId250" Type="http://schemas.openxmlformats.org/officeDocument/2006/relationships/hyperlink" Target="https://www.jisilu.cn/data/utils/lowcalc/150255" TargetMode="External"/><Relationship Id="rId292" Type="http://schemas.openxmlformats.org/officeDocument/2006/relationships/hyperlink" Target="https://www.jisilu.cn/data/utils/lowcalc/150018" TargetMode="External"/><Relationship Id="rId306" Type="http://schemas.openxmlformats.org/officeDocument/2006/relationships/hyperlink" Target="https://www.jisilu.cn/data/sfnew/detail/150243" TargetMode="External"/><Relationship Id="rId488" Type="http://schemas.openxmlformats.org/officeDocument/2006/relationships/hyperlink" Target="http://quote.eastmoney.com/zs399958.html" TargetMode="External"/><Relationship Id="rId695" Type="http://schemas.openxmlformats.org/officeDocument/2006/relationships/hyperlink" Target="http://quote.eastmoney.com/zs399807.html" TargetMode="External"/><Relationship Id="rId709" Type="http://schemas.openxmlformats.org/officeDocument/2006/relationships/hyperlink" Target="javascript:addOwnedFund('150047');" TargetMode="External"/><Relationship Id="rId45" Type="http://schemas.openxmlformats.org/officeDocument/2006/relationships/hyperlink" Target="http://quote.eastmoney.com/zs399993.html" TargetMode="External"/><Relationship Id="rId87" Type="http://schemas.openxmlformats.org/officeDocument/2006/relationships/hyperlink" Target="http://quote.eastmoney.com/zs399412.html" TargetMode="External"/><Relationship Id="rId110" Type="http://schemas.openxmlformats.org/officeDocument/2006/relationships/hyperlink" Target="http://www.cninfo.com.cn/information/fund/netvalue/150309.html" TargetMode="External"/><Relationship Id="rId348" Type="http://schemas.openxmlformats.org/officeDocument/2006/relationships/hyperlink" Target="https://www.jisilu.cn/data/sfnew/detail/150092" TargetMode="External"/><Relationship Id="rId513" Type="http://schemas.openxmlformats.org/officeDocument/2006/relationships/hyperlink" Target="https://www.jisilu.cn/data/utils/lowcalc/150030" TargetMode="External"/><Relationship Id="rId555" Type="http://schemas.openxmlformats.org/officeDocument/2006/relationships/hyperlink" Target="javascript:addOwnedFund('150059');" TargetMode="External"/><Relationship Id="rId597" Type="http://schemas.openxmlformats.org/officeDocument/2006/relationships/hyperlink" Target="https://www.jisilu.cn/data/sfnew/detail/150297" TargetMode="External"/><Relationship Id="rId720" Type="http://schemas.openxmlformats.org/officeDocument/2006/relationships/hyperlink" Target="javascript:addOwnedFund('150219');" TargetMode="External"/><Relationship Id="rId152" Type="http://schemas.openxmlformats.org/officeDocument/2006/relationships/hyperlink" Target="http://www.cninfo.com.cn/information/fund/netvalue/150051.html" TargetMode="External"/><Relationship Id="rId194" Type="http://schemas.openxmlformats.org/officeDocument/2006/relationships/hyperlink" Target="http://www.cninfo.com.cn/information/fund/netvalue/150329.html" TargetMode="External"/><Relationship Id="rId208" Type="http://schemas.openxmlformats.org/officeDocument/2006/relationships/hyperlink" Target="https://www.jisilu.cn/data/utils/lowcalc/150249" TargetMode="External"/><Relationship Id="rId415" Type="http://schemas.openxmlformats.org/officeDocument/2006/relationships/hyperlink" Target="http://www.cninfo.com.cn/information/fund/netvalue/150145.html" TargetMode="External"/><Relationship Id="rId457" Type="http://schemas.openxmlformats.org/officeDocument/2006/relationships/hyperlink" Target="http://www.cninfo.com.cn/information/fund/netvalue/150064.html" TargetMode="External"/><Relationship Id="rId622" Type="http://schemas.openxmlformats.org/officeDocument/2006/relationships/hyperlink" Target="http://www.cninfo.com.cn/information/fund/netvalue/150117.html" TargetMode="External"/><Relationship Id="rId261" Type="http://schemas.openxmlformats.org/officeDocument/2006/relationships/hyperlink" Target="http://quote.eastmoney.com/zs399975.html" TargetMode="External"/><Relationship Id="rId499" Type="http://schemas.openxmlformats.org/officeDocument/2006/relationships/hyperlink" Target="http://www.cninfo.com.cn/information/fund/netvalue/150213.html" TargetMode="External"/><Relationship Id="rId664" Type="http://schemas.openxmlformats.org/officeDocument/2006/relationships/hyperlink" Target="http://www.cninfo.com.cn/information/fund/netvalue/150261.html" TargetMode="External"/><Relationship Id="rId14" Type="http://schemas.openxmlformats.org/officeDocument/2006/relationships/hyperlink" Target="http://www.cninfo.com.cn/information/fund/netvalue/150022.html" TargetMode="External"/><Relationship Id="rId56" Type="http://schemas.openxmlformats.org/officeDocument/2006/relationships/hyperlink" Target="http://www.cninfo.com.cn/information/fund/netvalue/150269.html" TargetMode="External"/><Relationship Id="rId317" Type="http://schemas.openxmlformats.org/officeDocument/2006/relationships/hyperlink" Target="javascript:addOwnedFund('502017');" TargetMode="External"/><Relationship Id="rId359" Type="http://schemas.openxmlformats.org/officeDocument/2006/relationships/hyperlink" Target="javascript:addOwnedFund('150215');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javascript:addOwnedFund('150323');" TargetMode="External"/><Relationship Id="rId731" Type="http://schemas.openxmlformats.org/officeDocument/2006/relationships/hyperlink" Target="https://www.jisilu.cn/data/utils/lowcalc/150221" TargetMode="External"/><Relationship Id="rId98" Type="http://schemas.openxmlformats.org/officeDocument/2006/relationships/hyperlink" Target="http://www.cninfo.com.cn/information/fund/netvalue/150209.html" TargetMode="External"/><Relationship Id="rId121" Type="http://schemas.openxmlformats.org/officeDocument/2006/relationships/hyperlink" Target="http://finance.sina.com.cn/fund/quotes/502024/bc.shtml" TargetMode="External"/><Relationship Id="rId163" Type="http://schemas.openxmlformats.org/officeDocument/2006/relationships/hyperlink" Target="http://finance.sina.com.cn/fund/quotes/502049/bc.shtml" TargetMode="External"/><Relationship Id="rId219" Type="http://schemas.openxmlformats.org/officeDocument/2006/relationships/hyperlink" Target="http://quote.eastmoney.com/zs000827.html" TargetMode="External"/><Relationship Id="rId370" Type="http://schemas.openxmlformats.org/officeDocument/2006/relationships/hyperlink" Target="https://www.jisilu.cn/data/utils/lowcalc/150148" TargetMode="External"/><Relationship Id="rId426" Type="http://schemas.openxmlformats.org/officeDocument/2006/relationships/hyperlink" Target="http://finance.sina.com.cn/fund/quotes/150121/bc.shtml" TargetMode="External"/><Relationship Id="rId633" Type="http://schemas.openxmlformats.org/officeDocument/2006/relationships/hyperlink" Target="http://finance.sina.com.cn/fund/quotes/150263/bc.shtml" TargetMode="External"/><Relationship Id="rId230" Type="http://schemas.openxmlformats.org/officeDocument/2006/relationships/hyperlink" Target="http://www.cninfo.com.cn/information/fund/netvalue/150203.html" TargetMode="External"/><Relationship Id="rId468" Type="http://schemas.openxmlformats.org/officeDocument/2006/relationships/hyperlink" Target="http://finance.sina.com.cn/fund/quotes/150281/bc.shtml" TargetMode="External"/><Relationship Id="rId675" Type="http://schemas.openxmlformats.org/officeDocument/2006/relationships/hyperlink" Target="http://finance.sina.com.cn/fund/quotes/502037/bc.shtml" TargetMode="External"/><Relationship Id="rId25" Type="http://schemas.openxmlformats.org/officeDocument/2006/relationships/hyperlink" Target="http://finance.sina.com.cn/fund/quotes/502007/bc.shtml" TargetMode="External"/><Relationship Id="rId67" Type="http://schemas.openxmlformats.org/officeDocument/2006/relationships/hyperlink" Target="http://finance.sina.com.cn/fund/quotes/150164/bc.shtml" TargetMode="External"/><Relationship Id="rId272" Type="http://schemas.openxmlformats.org/officeDocument/2006/relationships/hyperlink" Target="http://www.cninfo.com.cn/information/fund/netvalue/150315.html" TargetMode="External"/><Relationship Id="rId328" Type="http://schemas.openxmlformats.org/officeDocument/2006/relationships/hyperlink" Target="https://www.jisilu.cn/data/utils/lowcalc/150245" TargetMode="External"/><Relationship Id="rId535" Type="http://schemas.openxmlformats.org/officeDocument/2006/relationships/hyperlink" Target="http://www.cninfo.com.cn/information/fund/netvalue/150055.html" TargetMode="External"/><Relationship Id="rId577" Type="http://schemas.openxmlformats.org/officeDocument/2006/relationships/hyperlink" Target="https://www.jisilu.cn/data/utils/lowcalc/150289" TargetMode="External"/><Relationship Id="rId700" Type="http://schemas.openxmlformats.org/officeDocument/2006/relationships/hyperlink" Target="http://www.cninfo.com.cn/information/fund/netvalue/150317.html" TargetMode="External"/><Relationship Id="rId742" Type="http://schemas.openxmlformats.org/officeDocument/2006/relationships/hyperlink" Target="http://quote.eastmoney.com/zs399923.html" TargetMode="External"/><Relationship Id="rId132" Type="http://schemas.openxmlformats.org/officeDocument/2006/relationships/hyperlink" Target="https://www.jisilu.cn/data/sfnew/detail/150233" TargetMode="External"/><Relationship Id="rId174" Type="http://schemas.openxmlformats.org/officeDocument/2006/relationships/hyperlink" Target="https://www.jisilu.cn/data/sfnew/detail/150241" TargetMode="External"/><Relationship Id="rId381" Type="http://schemas.openxmlformats.org/officeDocument/2006/relationships/hyperlink" Target="http://quote.eastmoney.com/zs399905.html" TargetMode="External"/><Relationship Id="rId602" Type="http://schemas.openxmlformats.org/officeDocument/2006/relationships/hyperlink" Target="https://www.jisilu.cn/data/sfnew/detail/150293" TargetMode="External"/><Relationship Id="rId241" Type="http://schemas.openxmlformats.org/officeDocument/2006/relationships/hyperlink" Target="http://finance.sina.com.cn/fund/quotes/150227/bc.shtml" TargetMode="External"/><Relationship Id="rId437" Type="http://schemas.openxmlformats.org/officeDocument/2006/relationships/hyperlink" Target="https://www.jisilu.cn/data/sfnew/detail/150094" TargetMode="External"/><Relationship Id="rId479" Type="http://schemas.openxmlformats.org/officeDocument/2006/relationships/hyperlink" Target="https://www.jisilu.cn/data/sfnew/detail/502001" TargetMode="External"/><Relationship Id="rId644" Type="http://schemas.openxmlformats.org/officeDocument/2006/relationships/hyperlink" Target="https://www.jisilu.cn/data/sfnew/detail/150190" TargetMode="External"/><Relationship Id="rId686" Type="http://schemas.openxmlformats.org/officeDocument/2006/relationships/hyperlink" Target="https://www.jisilu.cn/data/sfnew/detail/502057" TargetMode="External"/><Relationship Id="rId36" Type="http://schemas.openxmlformats.org/officeDocument/2006/relationships/hyperlink" Target="https://www.jisilu.cn/data/sfnew/detail/150307" TargetMode="External"/><Relationship Id="rId283" Type="http://schemas.openxmlformats.org/officeDocument/2006/relationships/hyperlink" Target="http://finance.sina.com.cn/fund/quotes/150179/bc.shtml" TargetMode="External"/><Relationship Id="rId339" Type="http://schemas.openxmlformats.org/officeDocument/2006/relationships/hyperlink" Target="http://quote.eastmoney.com/zs399996.html" TargetMode="External"/><Relationship Id="rId490" Type="http://schemas.openxmlformats.org/officeDocument/2006/relationships/hyperlink" Target="javascript:addOwnedFund('150090');" TargetMode="External"/><Relationship Id="rId504" Type="http://schemas.openxmlformats.org/officeDocument/2006/relationships/hyperlink" Target="http://finance.sina.com.cn/fund/quotes/150073/bc.shtml" TargetMode="External"/><Relationship Id="rId546" Type="http://schemas.openxmlformats.org/officeDocument/2006/relationships/hyperlink" Target="http://finance.sina.com.cn/fund/quotes/150085/bc.shtml" TargetMode="External"/><Relationship Id="rId711" Type="http://schemas.openxmlformats.org/officeDocument/2006/relationships/hyperlink" Target="http://finance.sina.com.cn/fund/quotes/150331/bc.shtml" TargetMode="External"/><Relationship Id="rId753" Type="http://schemas.openxmlformats.org/officeDocument/2006/relationships/hyperlink" Target="http://www.cninfo.com.cn/information/fund/netvalue/150223.html" TargetMode="External"/><Relationship Id="rId78" Type="http://schemas.openxmlformats.org/officeDocument/2006/relationships/hyperlink" Target="https://www.jisilu.cn/data/sfnew/detail/150277" TargetMode="External"/><Relationship Id="rId101" Type="http://schemas.openxmlformats.org/officeDocument/2006/relationships/hyperlink" Target="javascript:addOwnedFund('150209');" TargetMode="External"/><Relationship Id="rId143" Type="http://schemas.openxmlformats.org/officeDocument/2006/relationships/hyperlink" Target="javascript:addOwnedFund('150177');" TargetMode="External"/><Relationship Id="rId185" Type="http://schemas.openxmlformats.org/officeDocument/2006/relationships/hyperlink" Target="javascript:addOwnedFund('150251');" TargetMode="External"/><Relationship Id="rId350" Type="http://schemas.openxmlformats.org/officeDocument/2006/relationships/hyperlink" Target="http://www.cninfo.com.cn/information/fund/netvalue/150092.html" TargetMode="External"/><Relationship Id="rId406" Type="http://schemas.openxmlformats.org/officeDocument/2006/relationships/hyperlink" Target="javascript:addOwnedFund('502014');" TargetMode="External"/><Relationship Id="rId588" Type="http://schemas.openxmlformats.org/officeDocument/2006/relationships/hyperlink" Target="http://quote.eastmoney.com/zs399986.html" TargetMode="External"/><Relationship Id="rId9" Type="http://schemas.openxmlformats.org/officeDocument/2006/relationships/hyperlink" Target="http://quote.eastmoney.com/zs399481.html" TargetMode="External"/><Relationship Id="rId210" Type="http://schemas.openxmlformats.org/officeDocument/2006/relationships/hyperlink" Target="https://www.jisilu.cn/data/sfnew/detail/150305" TargetMode="External"/><Relationship Id="rId392" Type="http://schemas.openxmlformats.org/officeDocument/2006/relationships/hyperlink" Target="http://www.cninfo.com.cn/information/fund/netvalue/150088.html" TargetMode="External"/><Relationship Id="rId448" Type="http://schemas.openxmlformats.org/officeDocument/2006/relationships/hyperlink" Target="javascript:delOwnedFund('150267');" TargetMode="External"/><Relationship Id="rId613" Type="http://schemas.openxmlformats.org/officeDocument/2006/relationships/hyperlink" Target="javascript:addOwnedFund('150287');" TargetMode="External"/><Relationship Id="rId655" Type="http://schemas.openxmlformats.org/officeDocument/2006/relationships/hyperlink" Target="javascript:delOwnedFund('150265');" TargetMode="External"/><Relationship Id="rId697" Type="http://schemas.openxmlformats.org/officeDocument/2006/relationships/hyperlink" Target="javascript:addOwnedFund('150325');" TargetMode="External"/><Relationship Id="rId252" Type="http://schemas.openxmlformats.org/officeDocument/2006/relationships/hyperlink" Target="https://www.jisilu.cn/data/sfnew/detail/150173" TargetMode="External"/><Relationship Id="rId294" Type="http://schemas.openxmlformats.org/officeDocument/2006/relationships/hyperlink" Target="https://www.jisilu.cn/data/sfnew/detail/502027" TargetMode="External"/><Relationship Id="rId308" Type="http://schemas.openxmlformats.org/officeDocument/2006/relationships/hyperlink" Target="http://www.cninfo.com.cn/information/fund/netvalue/150243.html" TargetMode="External"/><Relationship Id="rId515" Type="http://schemas.openxmlformats.org/officeDocument/2006/relationships/hyperlink" Target="https://www.jisilu.cn/data/sfnew/detail/150138" TargetMode="External"/><Relationship Id="rId722" Type="http://schemas.openxmlformats.org/officeDocument/2006/relationships/hyperlink" Target="http://finance.sina.com.cn/fund/quotes/150123/bc.shtml" TargetMode="External"/><Relationship Id="rId47" Type="http://schemas.openxmlformats.org/officeDocument/2006/relationships/hyperlink" Target="javascript:addOwnedFund('150257');" TargetMode="External"/><Relationship Id="rId89" Type="http://schemas.openxmlformats.org/officeDocument/2006/relationships/hyperlink" Target="javascript:addOwnedFund('150217');" TargetMode="External"/><Relationship Id="rId112" Type="http://schemas.openxmlformats.org/officeDocument/2006/relationships/hyperlink" Target="https://www.jisilu.cn/data/utils/lowcalc/150309" TargetMode="External"/><Relationship Id="rId154" Type="http://schemas.openxmlformats.org/officeDocument/2006/relationships/hyperlink" Target="https://www.jisilu.cn/data/utils/lowcalc/150051" TargetMode="External"/><Relationship Id="rId361" Type="http://schemas.openxmlformats.org/officeDocument/2006/relationships/hyperlink" Target="http://finance.sina.com.cn/fund/quotes/150049/bc.shtml" TargetMode="External"/><Relationship Id="rId557" Type="http://schemas.openxmlformats.org/officeDocument/2006/relationships/hyperlink" Target="http://finance.sina.com.cn/fund/quotes/150096/bc.shtml" TargetMode="External"/><Relationship Id="rId599" Type="http://schemas.openxmlformats.org/officeDocument/2006/relationships/hyperlink" Target="http://www.cninfo.com.cn/information/fund/netvalue/150297.html" TargetMode="External"/><Relationship Id="rId196" Type="http://schemas.openxmlformats.org/officeDocument/2006/relationships/hyperlink" Target="https://www.jisilu.cn/data/utils/lowcalc/150329" TargetMode="External"/><Relationship Id="rId417" Type="http://schemas.openxmlformats.org/officeDocument/2006/relationships/hyperlink" Target="https://www.jisilu.cn/data/utils/lowcalc/150145" TargetMode="External"/><Relationship Id="rId459" Type="http://schemas.openxmlformats.org/officeDocument/2006/relationships/hyperlink" Target="https://www.jisilu.cn/data/utils/lowcalc/150064" TargetMode="External"/><Relationship Id="rId624" Type="http://schemas.openxmlformats.org/officeDocument/2006/relationships/hyperlink" Target="https://www.jisilu.cn/data/utils/lowcalc/150117" TargetMode="External"/><Relationship Id="rId666" Type="http://schemas.openxmlformats.org/officeDocument/2006/relationships/hyperlink" Target="https://www.jisilu.cn/data/utils/lowcalc/150261" TargetMode="External"/><Relationship Id="rId16" Type="http://schemas.openxmlformats.org/officeDocument/2006/relationships/hyperlink" Target="https://www.jisilu.cn/data/utils/lowcalc/150022" TargetMode="External"/><Relationship Id="rId221" Type="http://schemas.openxmlformats.org/officeDocument/2006/relationships/hyperlink" Target="javascript:addOwnedFund('150184');" TargetMode="External"/><Relationship Id="rId263" Type="http://schemas.openxmlformats.org/officeDocument/2006/relationships/hyperlink" Target="javascript:addOwnedFund('150235');" TargetMode="External"/><Relationship Id="rId319" Type="http://schemas.openxmlformats.org/officeDocument/2006/relationships/hyperlink" Target="http://finance.sina.com.cn/fund/quotes/150231/bc.shtml" TargetMode="External"/><Relationship Id="rId470" Type="http://schemas.openxmlformats.org/officeDocument/2006/relationships/hyperlink" Target="http://quote.eastmoney.com/zs399934.html" TargetMode="External"/><Relationship Id="rId526" Type="http://schemas.openxmlformats.org/officeDocument/2006/relationships/hyperlink" Target="javascript:addOwnedFund('150152');" TargetMode="External"/><Relationship Id="rId58" Type="http://schemas.openxmlformats.org/officeDocument/2006/relationships/hyperlink" Target="https://www.jisilu.cn/data/utils/lowcalc/150269" TargetMode="External"/><Relationship Id="rId123" Type="http://schemas.openxmlformats.org/officeDocument/2006/relationships/hyperlink" Target="http://quote.eastmoney.com/zs399440.html" TargetMode="External"/><Relationship Id="rId330" Type="http://schemas.openxmlformats.org/officeDocument/2006/relationships/hyperlink" Target="https://www.jisilu.cn/data/sfnew/detail/150100" TargetMode="External"/><Relationship Id="rId568" Type="http://schemas.openxmlformats.org/officeDocument/2006/relationships/hyperlink" Target="http://finance.sina.com.cn/fund/quotes/150335/bc.shtml" TargetMode="External"/><Relationship Id="rId733" Type="http://schemas.openxmlformats.org/officeDocument/2006/relationships/hyperlink" Target="https://www.jisilu.cn/data/sfnew/detail/150321" TargetMode="External"/><Relationship Id="rId165" Type="http://schemas.openxmlformats.org/officeDocument/2006/relationships/hyperlink" Target="http://quote.eastmoney.com/zs000016.html" TargetMode="External"/><Relationship Id="rId372" Type="http://schemas.openxmlformats.org/officeDocument/2006/relationships/hyperlink" Target="https://www.jisilu.cn/data/sfnew/detail/150150" TargetMode="External"/><Relationship Id="rId428" Type="http://schemas.openxmlformats.org/officeDocument/2006/relationships/hyperlink" Target="http://quote.eastmoney.com/zs399918.html" TargetMode="External"/><Relationship Id="rId635" Type="http://schemas.openxmlformats.org/officeDocument/2006/relationships/hyperlink" Target="http://quote.eastmoney.com/zs000852.html" TargetMode="External"/><Relationship Id="rId677" Type="http://schemas.openxmlformats.org/officeDocument/2006/relationships/hyperlink" Target="http://quote.eastmoney.com/zs399805.html" TargetMode="External"/><Relationship Id="rId232" Type="http://schemas.openxmlformats.org/officeDocument/2006/relationships/hyperlink" Target="https://www.jisilu.cn/data/utils/lowcalc/150203" TargetMode="External"/><Relationship Id="rId274" Type="http://schemas.openxmlformats.org/officeDocument/2006/relationships/hyperlink" Target="https://www.jisilu.cn/data/utils/lowcalc/150315" TargetMode="External"/><Relationship Id="rId481" Type="http://schemas.openxmlformats.org/officeDocument/2006/relationships/hyperlink" Target="http://www.cninfo.com.cn/information/fund/netvalue/502001.html" TargetMode="External"/><Relationship Id="rId702" Type="http://schemas.openxmlformats.org/officeDocument/2006/relationships/hyperlink" Target="https://www.jisilu.cn/data/utils/lowcalc/150317" TargetMode="External"/><Relationship Id="rId27" Type="http://schemas.openxmlformats.org/officeDocument/2006/relationships/hyperlink" Target="http://quote.eastmoney.com/zs399974.html" TargetMode="External"/><Relationship Id="rId69" Type="http://schemas.openxmlformats.org/officeDocument/2006/relationships/hyperlink" Target="http://quote.eastmoney.com/zs000832.html" TargetMode="External"/><Relationship Id="rId134" Type="http://schemas.openxmlformats.org/officeDocument/2006/relationships/hyperlink" Target="http://www.cninfo.com.cn/information/fund/netvalue/150233.html" TargetMode="External"/><Relationship Id="rId537" Type="http://schemas.openxmlformats.org/officeDocument/2006/relationships/hyperlink" Target="https://www.jisilu.cn/data/utils/lowcalc/150055" TargetMode="External"/><Relationship Id="rId579" Type="http://schemas.openxmlformats.org/officeDocument/2006/relationships/hyperlink" Target="https://www.jisilu.cn/data/sfnew/detail/150291" TargetMode="External"/><Relationship Id="rId744" Type="http://schemas.openxmlformats.org/officeDocument/2006/relationships/hyperlink" Target="javascript:addOwnedFund('150032');" TargetMode="External"/><Relationship Id="rId80" Type="http://schemas.openxmlformats.org/officeDocument/2006/relationships/hyperlink" Target="http://www.cninfo.com.cn/information/fund/netvalue/150277.html" TargetMode="External"/><Relationship Id="rId176" Type="http://schemas.openxmlformats.org/officeDocument/2006/relationships/hyperlink" Target="http://www.cninfo.com.cn/information/fund/netvalue/150241.html" TargetMode="External"/><Relationship Id="rId341" Type="http://schemas.openxmlformats.org/officeDocument/2006/relationships/hyperlink" Target="javascript:addOwnedFund('150311');" TargetMode="External"/><Relationship Id="rId383" Type="http://schemas.openxmlformats.org/officeDocument/2006/relationships/hyperlink" Target="javascript:addOwnedFund('150028');" TargetMode="External"/><Relationship Id="rId439" Type="http://schemas.openxmlformats.org/officeDocument/2006/relationships/hyperlink" Target="http://www.cninfo.com.cn/information/fund/netvalue/150094.html" TargetMode="External"/><Relationship Id="rId590" Type="http://schemas.openxmlformats.org/officeDocument/2006/relationships/hyperlink" Target="javascript:delOwnedFund('150299');" TargetMode="External"/><Relationship Id="rId604" Type="http://schemas.openxmlformats.org/officeDocument/2006/relationships/hyperlink" Target="http://www.cninfo.com.cn/information/fund/netvalue/150293.html" TargetMode="External"/><Relationship Id="rId646" Type="http://schemas.openxmlformats.org/officeDocument/2006/relationships/hyperlink" Target="http://www.cninfo.com.cn/information/fund/netvalue/150190.html" TargetMode="External"/><Relationship Id="rId201" Type="http://schemas.openxmlformats.org/officeDocument/2006/relationships/hyperlink" Target="http://quote.eastmoney.com/zs399707.html" TargetMode="External"/><Relationship Id="rId243" Type="http://schemas.openxmlformats.org/officeDocument/2006/relationships/hyperlink" Target="http://quote.eastmoney.com/zs399986.html" TargetMode="External"/><Relationship Id="rId285" Type="http://schemas.openxmlformats.org/officeDocument/2006/relationships/hyperlink" Target="http://quote.eastmoney.com/zs399935.html" TargetMode="External"/><Relationship Id="rId450" Type="http://schemas.openxmlformats.org/officeDocument/2006/relationships/hyperlink" Target="http://finance.sina.com.cn/fund/quotes/502054/bc.shtml" TargetMode="External"/><Relationship Id="rId506" Type="http://schemas.openxmlformats.org/officeDocument/2006/relationships/hyperlink" Target="http://quote.eastmoney.com/zs399958.html" TargetMode="External"/><Relationship Id="rId688" Type="http://schemas.openxmlformats.org/officeDocument/2006/relationships/hyperlink" Target="http://www.cninfo.com.cn/information/fund/netvalue/502057.html" TargetMode="External"/><Relationship Id="rId38" Type="http://schemas.openxmlformats.org/officeDocument/2006/relationships/hyperlink" Target="http://www.cninfo.com.cn/information/fund/netvalue/150307.html" TargetMode="External"/><Relationship Id="rId103" Type="http://schemas.openxmlformats.org/officeDocument/2006/relationships/hyperlink" Target="http://finance.sina.com.cn/fund/quotes/150207/bc.shtml" TargetMode="External"/><Relationship Id="rId310" Type="http://schemas.openxmlformats.org/officeDocument/2006/relationships/hyperlink" Target="https://www.jisilu.cn/data/utils/lowcalc/150243" TargetMode="External"/><Relationship Id="rId492" Type="http://schemas.openxmlformats.org/officeDocument/2006/relationships/hyperlink" Target="http://finance.sina.com.cn/fund/quotes/150211/bc.shtml" TargetMode="External"/><Relationship Id="rId548" Type="http://schemas.openxmlformats.org/officeDocument/2006/relationships/hyperlink" Target="http://quote.eastmoney.com/zs399005.html" TargetMode="External"/><Relationship Id="rId713" Type="http://schemas.openxmlformats.org/officeDocument/2006/relationships/hyperlink" Target="http://quote.eastmoney.com/zs399805.html" TargetMode="External"/><Relationship Id="rId755" Type="http://schemas.openxmlformats.org/officeDocument/2006/relationships/hyperlink" Target="https://www.jisilu.cn/data/utils/lowcalc/150223" TargetMode="External"/><Relationship Id="rId91" Type="http://schemas.openxmlformats.org/officeDocument/2006/relationships/hyperlink" Target="http://finance.sina.com.cn/fund/quotes/150229/bc.shtml" TargetMode="External"/><Relationship Id="rId145" Type="http://schemas.openxmlformats.org/officeDocument/2006/relationships/hyperlink" Target="http://finance.sina.com.cn/fund/quotes/150194/bc.shtml" TargetMode="External"/><Relationship Id="rId187" Type="http://schemas.openxmlformats.org/officeDocument/2006/relationships/hyperlink" Target="http://finance.sina.com.cn/fund/quotes/502004/bc.shtml" TargetMode="External"/><Relationship Id="rId352" Type="http://schemas.openxmlformats.org/officeDocument/2006/relationships/hyperlink" Target="https://www.jisilu.cn/data/utils/lowcalc/150092" TargetMode="External"/><Relationship Id="rId394" Type="http://schemas.openxmlformats.org/officeDocument/2006/relationships/hyperlink" Target="javascript:addOwnedFund('150088');" TargetMode="External"/><Relationship Id="rId408" Type="http://schemas.openxmlformats.org/officeDocument/2006/relationships/hyperlink" Target="http://finance.sina.com.cn/fund/quotes/502041/bc.shtml" TargetMode="External"/><Relationship Id="rId615" Type="http://schemas.openxmlformats.org/officeDocument/2006/relationships/hyperlink" Target="http://finance.sina.com.cn/fund/quotes/150247/bc.shtml" TargetMode="External"/><Relationship Id="rId212" Type="http://schemas.openxmlformats.org/officeDocument/2006/relationships/hyperlink" Target="http://www.cninfo.com.cn/information/fund/netvalue/150305.html" TargetMode="External"/><Relationship Id="rId254" Type="http://schemas.openxmlformats.org/officeDocument/2006/relationships/hyperlink" Target="http://www.cninfo.com.cn/information/fund/netvalue/150173.html" TargetMode="External"/><Relationship Id="rId657" Type="http://schemas.openxmlformats.org/officeDocument/2006/relationships/hyperlink" Target="http://finance.sina.com.cn/fund/quotes/150196/bc.shtml" TargetMode="External"/><Relationship Id="rId699" Type="http://schemas.openxmlformats.org/officeDocument/2006/relationships/hyperlink" Target="http://finance.sina.com.cn/fund/quotes/150317/bc.shtml" TargetMode="External"/><Relationship Id="rId49" Type="http://schemas.openxmlformats.org/officeDocument/2006/relationships/hyperlink" Target="http://finance.sina.com.cn/fund/quotes/150200/bc.shtml" TargetMode="External"/><Relationship Id="rId114" Type="http://schemas.openxmlformats.org/officeDocument/2006/relationships/hyperlink" Target="https://www.jisilu.cn/data/sfnew/detail/150237" TargetMode="External"/><Relationship Id="rId296" Type="http://schemas.openxmlformats.org/officeDocument/2006/relationships/hyperlink" Target="http://www.cninfo.com.cn/information/fund/netvalue/502027.html" TargetMode="External"/><Relationship Id="rId461" Type="http://schemas.openxmlformats.org/officeDocument/2006/relationships/hyperlink" Target="https://www.jisilu.cn/data/sfnew/detail/150295" TargetMode="External"/><Relationship Id="rId517" Type="http://schemas.openxmlformats.org/officeDocument/2006/relationships/hyperlink" Target="http://www.cninfo.com.cn/information/fund/netvalue/150138.html" TargetMode="External"/><Relationship Id="rId559" Type="http://schemas.openxmlformats.org/officeDocument/2006/relationships/hyperlink" Target="http://quote.eastmoney.com/zs000979.html" TargetMode="External"/><Relationship Id="rId724" Type="http://schemas.openxmlformats.org/officeDocument/2006/relationships/hyperlink" Target="http://quote.eastmoney.com/zs399550.html" TargetMode="External"/><Relationship Id="rId60" Type="http://schemas.openxmlformats.org/officeDocument/2006/relationships/hyperlink" Target="https://www.jisilu.cn/data/sfnew/detail/150271" TargetMode="External"/><Relationship Id="rId156" Type="http://schemas.openxmlformats.org/officeDocument/2006/relationships/hyperlink" Target="https://www.jisilu.cn/data/sfnew/detail/150275" TargetMode="External"/><Relationship Id="rId198" Type="http://schemas.openxmlformats.org/officeDocument/2006/relationships/hyperlink" Target="https://www.jisilu.cn/data/sfnew/detail/150171" TargetMode="External"/><Relationship Id="rId321" Type="http://schemas.openxmlformats.org/officeDocument/2006/relationships/hyperlink" Target="http://quote.eastmoney.com/zs399811.html" TargetMode="External"/><Relationship Id="rId363" Type="http://schemas.openxmlformats.org/officeDocument/2006/relationships/hyperlink" Target="http://quote.eastmoney.com/zs399942.html" TargetMode="External"/><Relationship Id="rId419" Type="http://schemas.openxmlformats.org/officeDocument/2006/relationships/hyperlink" Target="https://www.jisilu.cn/data/sfnew/detail/150140" TargetMode="External"/><Relationship Id="rId570" Type="http://schemas.openxmlformats.org/officeDocument/2006/relationships/hyperlink" Target="http://quote.eastmoney.com/zs399967.html" TargetMode="External"/><Relationship Id="rId626" Type="http://schemas.openxmlformats.org/officeDocument/2006/relationships/hyperlink" Target="https://www.jisilu.cn/data/sfnew/detail/150130" TargetMode="External"/><Relationship Id="rId223" Type="http://schemas.openxmlformats.org/officeDocument/2006/relationships/hyperlink" Target="http://finance.sina.com.cn/fund/quotes/150192/bc.shtml" TargetMode="External"/><Relationship Id="rId430" Type="http://schemas.openxmlformats.org/officeDocument/2006/relationships/hyperlink" Target="javascript:addOwnedFund('150121');" TargetMode="External"/><Relationship Id="rId668" Type="http://schemas.openxmlformats.org/officeDocument/2006/relationships/hyperlink" Target="https://www.jisilu.cn/data/sfnew/detail/150198" TargetMode="External"/><Relationship Id="rId18" Type="http://schemas.openxmlformats.org/officeDocument/2006/relationships/hyperlink" Target="https://www.jisilu.cn/data/sfnew/detail/150273" TargetMode="External"/><Relationship Id="rId265" Type="http://schemas.openxmlformats.org/officeDocument/2006/relationships/hyperlink" Target="http://finance.sina.com.cn/fund/quotes/150169/bc.shtml" TargetMode="External"/><Relationship Id="rId472" Type="http://schemas.openxmlformats.org/officeDocument/2006/relationships/hyperlink" Target="javascript:addOwnedFund('150281');" TargetMode="External"/><Relationship Id="rId528" Type="http://schemas.openxmlformats.org/officeDocument/2006/relationships/hyperlink" Target="http://finance.sina.com.cn/fund/quotes/502031/bc.shtml" TargetMode="External"/><Relationship Id="rId735" Type="http://schemas.openxmlformats.org/officeDocument/2006/relationships/hyperlink" Target="http://www.cninfo.com.cn/information/fund/netvalue/150321.html" TargetMode="External"/><Relationship Id="rId125" Type="http://schemas.openxmlformats.org/officeDocument/2006/relationships/hyperlink" Target="javascript:addOwnedFund('502024');" TargetMode="External"/><Relationship Id="rId167" Type="http://schemas.openxmlformats.org/officeDocument/2006/relationships/hyperlink" Target="javascript:addOwnedFund('502049');" TargetMode="External"/><Relationship Id="rId332" Type="http://schemas.openxmlformats.org/officeDocument/2006/relationships/hyperlink" Target="http://www.cninfo.com.cn/information/fund/netvalue/150100.html" TargetMode="External"/><Relationship Id="rId374" Type="http://schemas.openxmlformats.org/officeDocument/2006/relationships/hyperlink" Target="http://www.cninfo.com.cn/information/fund/netvalue/150150.html" TargetMode="External"/><Relationship Id="rId581" Type="http://schemas.openxmlformats.org/officeDocument/2006/relationships/hyperlink" Target="http://www.cninfo.com.cn/information/fund/netvalue/150291.html" TargetMode="External"/><Relationship Id="rId71" Type="http://schemas.openxmlformats.org/officeDocument/2006/relationships/hyperlink" Target="javascript:addOwnedFund('150164');" TargetMode="External"/><Relationship Id="rId234" Type="http://schemas.openxmlformats.org/officeDocument/2006/relationships/hyperlink" Target="https://www.jisilu.cn/data/sfnew/detail/150181" TargetMode="External"/><Relationship Id="rId637" Type="http://schemas.openxmlformats.org/officeDocument/2006/relationships/hyperlink" Target="javascript:addOwnedFund('150263');" TargetMode="External"/><Relationship Id="rId679" Type="http://schemas.openxmlformats.org/officeDocument/2006/relationships/hyperlink" Target="javascript:addOwnedFund('502037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javascript:addOwnedFund('502007');" TargetMode="External"/><Relationship Id="rId276" Type="http://schemas.openxmlformats.org/officeDocument/2006/relationships/hyperlink" Target="https://www.jisilu.cn/data/sfnew/detail/502011" TargetMode="External"/><Relationship Id="rId441" Type="http://schemas.openxmlformats.org/officeDocument/2006/relationships/hyperlink" Target="https://www.jisilu.cn/data/utils/lowcalc/150094" TargetMode="External"/><Relationship Id="rId483" Type="http://schemas.openxmlformats.org/officeDocument/2006/relationships/hyperlink" Target="https://www.jisilu.cn/data/utils/lowcalc/502001" TargetMode="External"/><Relationship Id="rId539" Type="http://schemas.openxmlformats.org/officeDocument/2006/relationships/hyperlink" Target="https://www.jisilu.cn/data/sfnew/detail/150012" TargetMode="External"/><Relationship Id="rId690" Type="http://schemas.openxmlformats.org/officeDocument/2006/relationships/hyperlink" Target="https://www.jisilu.cn/data/utils/lowcalc/502057" TargetMode="External"/><Relationship Id="rId704" Type="http://schemas.openxmlformats.org/officeDocument/2006/relationships/hyperlink" Target="https://www.jisilu.cn/data/sfnew/detail/150047" TargetMode="External"/><Relationship Id="rId746" Type="http://schemas.openxmlformats.org/officeDocument/2006/relationships/hyperlink" Target="http://finance.sina.com.cn/fund/quotes/150057/bc.shtml" TargetMode="External"/><Relationship Id="rId40" Type="http://schemas.openxmlformats.org/officeDocument/2006/relationships/hyperlink" Target="https://www.jisilu.cn/data/utils/lowcalc/150307" TargetMode="External"/><Relationship Id="rId136" Type="http://schemas.openxmlformats.org/officeDocument/2006/relationships/hyperlink" Target="https://www.jisilu.cn/data/utils/lowcalc/150233" TargetMode="External"/><Relationship Id="rId178" Type="http://schemas.openxmlformats.org/officeDocument/2006/relationships/hyperlink" Target="https://www.jisilu.cn/data/utils/lowcalc/150241" TargetMode="External"/><Relationship Id="rId301" Type="http://schemas.openxmlformats.org/officeDocument/2006/relationships/hyperlink" Target="http://finance.sina.com.cn/fund/quotes/150279/bc.shtml" TargetMode="External"/><Relationship Id="rId343" Type="http://schemas.openxmlformats.org/officeDocument/2006/relationships/hyperlink" Target="http://finance.sina.com.cn/fund/quotes/150143/bc.shtml" TargetMode="External"/><Relationship Id="rId550" Type="http://schemas.openxmlformats.org/officeDocument/2006/relationships/hyperlink" Target="https://www.jisilu.cn/data/sfnew/detail/150059" TargetMode="External"/><Relationship Id="rId82" Type="http://schemas.openxmlformats.org/officeDocument/2006/relationships/hyperlink" Target="https://www.jisilu.cn/data/utils/lowcalc/150277" TargetMode="External"/><Relationship Id="rId203" Type="http://schemas.openxmlformats.org/officeDocument/2006/relationships/hyperlink" Target="javascript:addOwnedFund('150171');" TargetMode="External"/><Relationship Id="rId385" Type="http://schemas.openxmlformats.org/officeDocument/2006/relationships/hyperlink" Target="http://finance.sina.com.cn/fund/quotes/150157/bc.shtml" TargetMode="External"/><Relationship Id="rId592" Type="http://schemas.openxmlformats.org/officeDocument/2006/relationships/hyperlink" Target="http://finance.sina.com.cn/fund/quotes/150303/bc.shtml" TargetMode="External"/><Relationship Id="rId606" Type="http://schemas.openxmlformats.org/officeDocument/2006/relationships/hyperlink" Target="https://www.jisilu.cn/data/utils/lowcalc/150293" TargetMode="External"/><Relationship Id="rId648" Type="http://schemas.openxmlformats.org/officeDocument/2006/relationships/hyperlink" Target="https://www.jisilu.cn/data/utils/lowcalc/150190" TargetMode="External"/><Relationship Id="rId245" Type="http://schemas.openxmlformats.org/officeDocument/2006/relationships/hyperlink" Target="javascript:delOwnedFund('150227');" TargetMode="External"/><Relationship Id="rId287" Type="http://schemas.openxmlformats.org/officeDocument/2006/relationships/hyperlink" Target="javascript:addOwnedFund('150179');" TargetMode="External"/><Relationship Id="rId410" Type="http://schemas.openxmlformats.org/officeDocument/2006/relationships/hyperlink" Target="http://quote.eastmoney.com/zs000016.html" TargetMode="External"/><Relationship Id="rId452" Type="http://schemas.openxmlformats.org/officeDocument/2006/relationships/hyperlink" Target="http://quote.eastmoney.com/zs399975.html" TargetMode="External"/><Relationship Id="rId494" Type="http://schemas.openxmlformats.org/officeDocument/2006/relationships/hyperlink" Target="http://quote.eastmoney.com/zs399976.html" TargetMode="External"/><Relationship Id="rId508" Type="http://schemas.openxmlformats.org/officeDocument/2006/relationships/hyperlink" Target="javascript:addOwnedFund('150073');" TargetMode="External"/><Relationship Id="rId715" Type="http://schemas.openxmlformats.org/officeDocument/2006/relationships/hyperlink" Target="javascript:addOwnedFund('150331');" TargetMode="External"/><Relationship Id="rId105" Type="http://schemas.openxmlformats.org/officeDocument/2006/relationships/hyperlink" Target="http://quote.eastmoney.com/zs399983.html" TargetMode="External"/><Relationship Id="rId147" Type="http://schemas.openxmlformats.org/officeDocument/2006/relationships/hyperlink" Target="http://quote.eastmoney.com/zs399970.html" TargetMode="External"/><Relationship Id="rId312" Type="http://schemas.openxmlformats.org/officeDocument/2006/relationships/hyperlink" Target="https://www.jisilu.cn/data/sfnew/detail/502017" TargetMode="External"/><Relationship Id="rId354" Type="http://schemas.openxmlformats.org/officeDocument/2006/relationships/hyperlink" Target="https://www.jisilu.cn/data/sfnew/detail/150215" TargetMode="External"/><Relationship Id="rId757" Type="http://schemas.openxmlformats.org/officeDocument/2006/relationships/hyperlink" Target="https://www.jisilu.cn/data/sfnew/detail/150106" TargetMode="External"/><Relationship Id="rId51" Type="http://schemas.openxmlformats.org/officeDocument/2006/relationships/hyperlink" Target="http://quote.eastmoney.com/zs399975.html" TargetMode="External"/><Relationship Id="rId93" Type="http://schemas.openxmlformats.org/officeDocument/2006/relationships/hyperlink" Target="http://quote.eastmoney.com/zs399987.html" TargetMode="External"/><Relationship Id="rId189" Type="http://schemas.openxmlformats.org/officeDocument/2006/relationships/hyperlink" Target="http://quote.eastmoney.com/zs399967.html" TargetMode="External"/><Relationship Id="rId396" Type="http://schemas.openxmlformats.org/officeDocument/2006/relationships/hyperlink" Target="http://finance.sina.com.cn/fund/quotes/150175/bc.shtml" TargetMode="External"/><Relationship Id="rId561" Type="http://schemas.openxmlformats.org/officeDocument/2006/relationships/hyperlink" Target="https://www.jisilu.cn/data/sfnew/detail/150323" TargetMode="External"/><Relationship Id="rId617" Type="http://schemas.openxmlformats.org/officeDocument/2006/relationships/hyperlink" Target="http://quote.eastmoney.com/zs399971.html" TargetMode="External"/><Relationship Id="rId659" Type="http://schemas.openxmlformats.org/officeDocument/2006/relationships/hyperlink" Target="http://quote.eastmoney.com/zs399395.html" TargetMode="External"/><Relationship Id="rId214" Type="http://schemas.openxmlformats.org/officeDocument/2006/relationships/hyperlink" Target="https://www.jisilu.cn/data/utils/lowcalc/150305" TargetMode="External"/><Relationship Id="rId256" Type="http://schemas.openxmlformats.org/officeDocument/2006/relationships/hyperlink" Target="https://www.jisilu.cn/data/utils/lowcalc/150173" TargetMode="External"/><Relationship Id="rId298" Type="http://schemas.openxmlformats.org/officeDocument/2006/relationships/hyperlink" Target="https://www.jisilu.cn/data/utils/lowcalc/502027" TargetMode="External"/><Relationship Id="rId421" Type="http://schemas.openxmlformats.org/officeDocument/2006/relationships/hyperlink" Target="http://www.cninfo.com.cn/information/fund/netvalue/150140.html" TargetMode="External"/><Relationship Id="rId463" Type="http://schemas.openxmlformats.org/officeDocument/2006/relationships/hyperlink" Target="http://www.cninfo.com.cn/information/fund/netvalue/150295.html" TargetMode="External"/><Relationship Id="rId519" Type="http://schemas.openxmlformats.org/officeDocument/2006/relationships/hyperlink" Target="https://www.jisilu.cn/data/utils/lowcalc/150138" TargetMode="External"/><Relationship Id="rId670" Type="http://schemas.openxmlformats.org/officeDocument/2006/relationships/hyperlink" Target="http://www.cninfo.com.cn/information/fund/netvalue/150198.html" TargetMode="External"/><Relationship Id="rId116" Type="http://schemas.openxmlformats.org/officeDocument/2006/relationships/hyperlink" Target="http://www.cninfo.com.cn/information/fund/netvalue/150237.html" TargetMode="External"/><Relationship Id="rId158" Type="http://schemas.openxmlformats.org/officeDocument/2006/relationships/hyperlink" Target="http://www.cninfo.com.cn/information/fund/netvalue/150275.html" TargetMode="External"/><Relationship Id="rId323" Type="http://schemas.openxmlformats.org/officeDocument/2006/relationships/hyperlink" Target="javascript:addOwnedFund('150231');" TargetMode="External"/><Relationship Id="rId530" Type="http://schemas.openxmlformats.org/officeDocument/2006/relationships/hyperlink" Target="http://quote.eastmoney.com/zs399807.html" TargetMode="External"/><Relationship Id="rId726" Type="http://schemas.openxmlformats.org/officeDocument/2006/relationships/hyperlink" Target="javascript:addOwnedFund('150123');" TargetMode="External"/><Relationship Id="rId20" Type="http://schemas.openxmlformats.org/officeDocument/2006/relationships/hyperlink" Target="http://www.cninfo.com.cn/information/fund/netvalue/150273.html" TargetMode="External"/><Relationship Id="rId62" Type="http://schemas.openxmlformats.org/officeDocument/2006/relationships/hyperlink" Target="http://www.cninfo.com.cn/information/fund/netvalue/150271.html" TargetMode="External"/><Relationship Id="rId365" Type="http://schemas.openxmlformats.org/officeDocument/2006/relationships/hyperlink" Target="javascript:addOwnedFund('150049');" TargetMode="External"/><Relationship Id="rId572" Type="http://schemas.openxmlformats.org/officeDocument/2006/relationships/hyperlink" Target="javascript:addOwnedFund('150335');" TargetMode="External"/><Relationship Id="rId628" Type="http://schemas.openxmlformats.org/officeDocument/2006/relationships/hyperlink" Target="http://www.cninfo.com.cn/information/fund/netvalue/150130.html" TargetMode="External"/><Relationship Id="rId225" Type="http://schemas.openxmlformats.org/officeDocument/2006/relationships/hyperlink" Target="http://quote.eastmoney.com/zs399965.html" TargetMode="External"/><Relationship Id="rId267" Type="http://schemas.openxmlformats.org/officeDocument/2006/relationships/hyperlink" Target="http://quote.eastmoney.com/hk/zs110000.html" TargetMode="External"/><Relationship Id="rId432" Type="http://schemas.openxmlformats.org/officeDocument/2006/relationships/hyperlink" Target="http://finance.sina.com.cn/fund/quotes/150167/bc.shtml" TargetMode="External"/><Relationship Id="rId474" Type="http://schemas.openxmlformats.org/officeDocument/2006/relationships/hyperlink" Target="http://finance.sina.com.cn/fund/quotes/150053/bc.shtml" TargetMode="External"/><Relationship Id="rId127" Type="http://schemas.openxmlformats.org/officeDocument/2006/relationships/hyperlink" Target="http://finance.sina.com.cn/fund/quotes/150186/bc.shtml" TargetMode="External"/><Relationship Id="rId681" Type="http://schemas.openxmlformats.org/officeDocument/2006/relationships/hyperlink" Target="http://finance.sina.com.cn/fund/quotes/150343/bc.shtml" TargetMode="External"/><Relationship Id="rId737" Type="http://schemas.openxmlformats.org/officeDocument/2006/relationships/hyperlink" Target="https://www.jisilu.cn/data/utils/lowcalc/150321" TargetMode="External"/><Relationship Id="rId31" Type="http://schemas.openxmlformats.org/officeDocument/2006/relationships/hyperlink" Target="http://finance.sina.com.cn/fund/quotes/150205/bc.shtml" TargetMode="External"/><Relationship Id="rId73" Type="http://schemas.openxmlformats.org/officeDocument/2006/relationships/hyperlink" Target="http://finance.sina.com.cn/fund/quotes/150283/bc.shtml" TargetMode="External"/><Relationship Id="rId169" Type="http://schemas.openxmlformats.org/officeDocument/2006/relationships/hyperlink" Target="http://finance.sina.com.cn/fund/quotes/150259/bc.shtml" TargetMode="External"/><Relationship Id="rId334" Type="http://schemas.openxmlformats.org/officeDocument/2006/relationships/hyperlink" Target="https://www.jisilu.cn/data/utils/lowcalc/150100" TargetMode="External"/><Relationship Id="rId376" Type="http://schemas.openxmlformats.org/officeDocument/2006/relationships/hyperlink" Target="https://www.jisilu.cn/data/utils/lowcalc/150150" TargetMode="External"/><Relationship Id="rId541" Type="http://schemas.openxmlformats.org/officeDocument/2006/relationships/hyperlink" Target="http://www.cninfo.com.cn/information/fund/netvalue/150012.html" TargetMode="External"/><Relationship Id="rId583" Type="http://schemas.openxmlformats.org/officeDocument/2006/relationships/hyperlink" Target="https://www.jisilu.cn/data/utils/lowcalc/150291" TargetMode="External"/><Relationship Id="rId639" Type="http://schemas.openxmlformats.org/officeDocument/2006/relationships/hyperlink" Target="http://finance.sina.com.cn/fund/quotes/15030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sfnew/detail/150251" TargetMode="External"/><Relationship Id="rId215" Type="http://schemas.openxmlformats.org/officeDocument/2006/relationships/hyperlink" Target="javascript:addOwnedFund('150305');" TargetMode="External"/><Relationship Id="rId236" Type="http://schemas.openxmlformats.org/officeDocument/2006/relationships/hyperlink" Target="http://www.cninfo.com.cn/information/fund/netvalue/150181.html" TargetMode="External"/><Relationship Id="rId257" Type="http://schemas.openxmlformats.org/officeDocument/2006/relationships/hyperlink" Target="javascript:addOwnedFund('150173');" TargetMode="External"/><Relationship Id="rId278" Type="http://schemas.openxmlformats.org/officeDocument/2006/relationships/hyperlink" Target="http://www.cninfo.com.cn/information/fund/netvalue/502011.html" TargetMode="External"/><Relationship Id="rId401" Type="http://schemas.openxmlformats.org/officeDocument/2006/relationships/hyperlink" Target="https://www.jisilu.cn/data/sfnew/detail/502014" TargetMode="External"/><Relationship Id="rId422" Type="http://schemas.openxmlformats.org/officeDocument/2006/relationships/hyperlink" Target="http://quote.eastmoney.com/zs399300.html" TargetMode="External"/><Relationship Id="rId443" Type="http://schemas.openxmlformats.org/officeDocument/2006/relationships/hyperlink" Target="https://www.jisilu.cn/data/sfnew/detail/150267" TargetMode="External"/><Relationship Id="rId464" Type="http://schemas.openxmlformats.org/officeDocument/2006/relationships/hyperlink" Target="http://quote.eastmoney.com/zs399974.html" TargetMode="External"/><Relationship Id="rId650" Type="http://schemas.openxmlformats.org/officeDocument/2006/relationships/hyperlink" Target="https://www.jisilu.cn/data/sfnew/detail/150265" TargetMode="External"/><Relationship Id="rId303" Type="http://schemas.openxmlformats.org/officeDocument/2006/relationships/hyperlink" Target="http://quote.eastmoney.com/zs399808.html" TargetMode="External"/><Relationship Id="rId485" Type="http://schemas.openxmlformats.org/officeDocument/2006/relationships/hyperlink" Target="https://www.jisilu.cn/data/sfnew/detail/150090" TargetMode="External"/><Relationship Id="rId692" Type="http://schemas.openxmlformats.org/officeDocument/2006/relationships/hyperlink" Target="https://www.jisilu.cn/data/sfnew/detail/150325" TargetMode="External"/><Relationship Id="rId706" Type="http://schemas.openxmlformats.org/officeDocument/2006/relationships/hyperlink" Target="http://www.cninfo.com.cn/information/fund/netvalue/150047.html" TargetMode="External"/><Relationship Id="rId748" Type="http://schemas.openxmlformats.org/officeDocument/2006/relationships/hyperlink" Target="http://quote.eastmoney.com/zs399008.html" TargetMode="External"/><Relationship Id="rId42" Type="http://schemas.openxmlformats.org/officeDocument/2006/relationships/hyperlink" Target="https://www.jisilu.cn/data/sfnew/detail/150257" TargetMode="External"/><Relationship Id="rId84" Type="http://schemas.openxmlformats.org/officeDocument/2006/relationships/hyperlink" Target="https://www.jisilu.cn/data/sfnew/detail/150217" TargetMode="External"/><Relationship Id="rId138" Type="http://schemas.openxmlformats.org/officeDocument/2006/relationships/hyperlink" Target="https://www.jisilu.cn/data/sfnew/detail/150177" TargetMode="External"/><Relationship Id="rId345" Type="http://schemas.openxmlformats.org/officeDocument/2006/relationships/hyperlink" Target="http://quote.eastmoney.com/zs000832.html" TargetMode="External"/><Relationship Id="rId387" Type="http://schemas.openxmlformats.org/officeDocument/2006/relationships/hyperlink" Target="http://quote.eastmoney.com/zs000974.html" TargetMode="External"/><Relationship Id="rId510" Type="http://schemas.openxmlformats.org/officeDocument/2006/relationships/hyperlink" Target="http://finance.sina.com.cn/fund/quotes/150030/bc.shtml" TargetMode="External"/><Relationship Id="rId552" Type="http://schemas.openxmlformats.org/officeDocument/2006/relationships/hyperlink" Target="http://www.cninfo.com.cn/information/fund/netvalue/150059.html" TargetMode="External"/><Relationship Id="rId594" Type="http://schemas.openxmlformats.org/officeDocument/2006/relationships/hyperlink" Target="http://quote.eastmoney.com/zs399673.html" TargetMode="External"/><Relationship Id="rId608" Type="http://schemas.openxmlformats.org/officeDocument/2006/relationships/hyperlink" Target="https://www.jisilu.cn/data/sfnew/detail/150287" TargetMode="External"/><Relationship Id="rId191" Type="http://schemas.openxmlformats.org/officeDocument/2006/relationships/hyperlink" Target="javascript:addOwnedFund('502004');" TargetMode="External"/><Relationship Id="rId205" Type="http://schemas.openxmlformats.org/officeDocument/2006/relationships/hyperlink" Target="http://finance.sina.com.cn/fund/quotes/150249/bc.shtml" TargetMode="External"/><Relationship Id="rId247" Type="http://schemas.openxmlformats.org/officeDocument/2006/relationships/hyperlink" Target="http://finance.sina.com.cn/fund/quotes/150255/bc.shtml" TargetMode="External"/><Relationship Id="rId412" Type="http://schemas.openxmlformats.org/officeDocument/2006/relationships/hyperlink" Target="javascript:addOwnedFund('502041');" TargetMode="External"/><Relationship Id="rId107" Type="http://schemas.openxmlformats.org/officeDocument/2006/relationships/hyperlink" Target="javascript:addOwnedFund('150207');" TargetMode="External"/><Relationship Id="rId289" Type="http://schemas.openxmlformats.org/officeDocument/2006/relationships/hyperlink" Target="http://finance.sina.com.cn/fund/quotes/150018/bc.shtml" TargetMode="External"/><Relationship Id="rId454" Type="http://schemas.openxmlformats.org/officeDocument/2006/relationships/hyperlink" Target="javascript:addOwnedFund('502054');" TargetMode="External"/><Relationship Id="rId496" Type="http://schemas.openxmlformats.org/officeDocument/2006/relationships/hyperlink" Target="javascript:addOwnedFund('150211');" TargetMode="External"/><Relationship Id="rId661" Type="http://schemas.openxmlformats.org/officeDocument/2006/relationships/hyperlink" Target="javascript:addOwnedFund('150196');" TargetMode="External"/><Relationship Id="rId717" Type="http://schemas.openxmlformats.org/officeDocument/2006/relationships/hyperlink" Target="http://finance.sina.com.cn/fund/quotes/150219/bc.shtml" TargetMode="External"/><Relationship Id="rId759" Type="http://schemas.openxmlformats.org/officeDocument/2006/relationships/hyperlink" Target="http://www.cninfo.com.cn/information/fund/netvalue/150106.html" TargetMode="External"/><Relationship Id="rId11" Type="http://schemas.openxmlformats.org/officeDocument/2006/relationships/hyperlink" Target="javascript:addOwnedFund('150066');" TargetMode="External"/><Relationship Id="rId53" Type="http://schemas.openxmlformats.org/officeDocument/2006/relationships/hyperlink" Target="javascript:addOwnedFund('150200');" TargetMode="External"/><Relationship Id="rId149" Type="http://schemas.openxmlformats.org/officeDocument/2006/relationships/hyperlink" Target="javascript:addOwnedFund('150194');" TargetMode="External"/><Relationship Id="rId314" Type="http://schemas.openxmlformats.org/officeDocument/2006/relationships/hyperlink" Target="http://www.cninfo.com.cn/information/fund/netvalue/502017.html" TargetMode="External"/><Relationship Id="rId356" Type="http://schemas.openxmlformats.org/officeDocument/2006/relationships/hyperlink" Target="http://www.cninfo.com.cn/information/fund/netvalue/150215.html" TargetMode="External"/><Relationship Id="rId398" Type="http://schemas.openxmlformats.org/officeDocument/2006/relationships/hyperlink" Target="http://quote.eastmoney.com/hk/zs110010.html" TargetMode="External"/><Relationship Id="rId521" Type="http://schemas.openxmlformats.org/officeDocument/2006/relationships/hyperlink" Target="https://www.jisilu.cn/data/sfnew/detail/150152" TargetMode="External"/><Relationship Id="rId563" Type="http://schemas.openxmlformats.org/officeDocument/2006/relationships/hyperlink" Target="http://www.cninfo.com.cn/information/fund/netvalue/150323.html" TargetMode="External"/><Relationship Id="rId619" Type="http://schemas.openxmlformats.org/officeDocument/2006/relationships/hyperlink" Target="javascript:addOwnedFund('150247');" TargetMode="External"/><Relationship Id="rId95" Type="http://schemas.openxmlformats.org/officeDocument/2006/relationships/hyperlink" Target="javascript:addOwnedFund('150229');" TargetMode="External"/><Relationship Id="rId160" Type="http://schemas.openxmlformats.org/officeDocument/2006/relationships/hyperlink" Target="https://www.jisilu.cn/data/utils/lowcalc/150275" TargetMode="External"/><Relationship Id="rId216" Type="http://schemas.openxmlformats.org/officeDocument/2006/relationships/hyperlink" Target="https://www.jisilu.cn/data/sfnew/detail/150184" TargetMode="External"/><Relationship Id="rId423" Type="http://schemas.openxmlformats.org/officeDocument/2006/relationships/hyperlink" Target="https://www.jisilu.cn/data/utils/lowcalc/150140" TargetMode="External"/><Relationship Id="rId258" Type="http://schemas.openxmlformats.org/officeDocument/2006/relationships/hyperlink" Target="https://www.jisilu.cn/data/sfnew/detail/150235" TargetMode="External"/><Relationship Id="rId465" Type="http://schemas.openxmlformats.org/officeDocument/2006/relationships/hyperlink" Target="https://www.jisilu.cn/data/utils/lowcalc/150295" TargetMode="External"/><Relationship Id="rId630" Type="http://schemas.openxmlformats.org/officeDocument/2006/relationships/hyperlink" Target="https://www.jisilu.cn/data/utils/lowcalc/150130" TargetMode="External"/><Relationship Id="rId672" Type="http://schemas.openxmlformats.org/officeDocument/2006/relationships/hyperlink" Target="https://www.jisilu.cn/data/utils/lowcalc/150198" TargetMode="External"/><Relationship Id="rId728" Type="http://schemas.openxmlformats.org/officeDocument/2006/relationships/hyperlink" Target="http://finance.sina.com.cn/fund/quotes/150221/bc.shtml" TargetMode="External"/><Relationship Id="rId22" Type="http://schemas.openxmlformats.org/officeDocument/2006/relationships/hyperlink" Target="https://www.jisilu.cn/data/utils/lowcalc/150273" TargetMode="External"/><Relationship Id="rId64" Type="http://schemas.openxmlformats.org/officeDocument/2006/relationships/hyperlink" Target="https://www.jisilu.cn/data/utils/lowcalc/150271" TargetMode="External"/><Relationship Id="rId118" Type="http://schemas.openxmlformats.org/officeDocument/2006/relationships/hyperlink" Target="https://www.jisilu.cn/data/utils/lowcalc/150237" TargetMode="External"/><Relationship Id="rId325" Type="http://schemas.openxmlformats.org/officeDocument/2006/relationships/hyperlink" Target="http://finance.sina.com.cn/fund/quotes/150245/bc.shtml" TargetMode="External"/><Relationship Id="rId367" Type="http://schemas.openxmlformats.org/officeDocument/2006/relationships/hyperlink" Target="http://finance.sina.com.cn/fund/quotes/150148/bc.shtml" TargetMode="External"/><Relationship Id="rId532" Type="http://schemas.openxmlformats.org/officeDocument/2006/relationships/hyperlink" Target="javascript:delOwnedFund('502031');" TargetMode="External"/><Relationship Id="rId574" Type="http://schemas.openxmlformats.org/officeDocument/2006/relationships/hyperlink" Target="http://finance.sina.com.cn/fund/quotes/150289/bc.shtml" TargetMode="External"/><Relationship Id="rId171" Type="http://schemas.openxmlformats.org/officeDocument/2006/relationships/hyperlink" Target="http://quote.eastmoney.com/zs399992.html" TargetMode="External"/><Relationship Id="rId227" Type="http://schemas.openxmlformats.org/officeDocument/2006/relationships/hyperlink" Target="javascript:addOwnedFund('150192');" TargetMode="External"/><Relationship Id="rId269" Type="http://schemas.openxmlformats.org/officeDocument/2006/relationships/hyperlink" Target="javascript:delOwnedFund('150169');" TargetMode="External"/><Relationship Id="rId434" Type="http://schemas.openxmlformats.org/officeDocument/2006/relationships/hyperlink" Target="http://quote.eastmoney.com/zs399300.html" TargetMode="External"/><Relationship Id="rId476" Type="http://schemas.openxmlformats.org/officeDocument/2006/relationships/hyperlink" Target="http://quote.eastmoney.com/zs399905.html" TargetMode="External"/><Relationship Id="rId641" Type="http://schemas.openxmlformats.org/officeDocument/2006/relationships/hyperlink" Target="http://quote.eastmoney.com/zs399975.html" TargetMode="External"/><Relationship Id="rId683" Type="http://schemas.openxmlformats.org/officeDocument/2006/relationships/hyperlink" Target="http://quote.eastmoney.com/zs399975.html" TargetMode="External"/><Relationship Id="rId739" Type="http://schemas.openxmlformats.org/officeDocument/2006/relationships/hyperlink" Target="https://www.jisilu.cn/data/sfnew/detail/150032" TargetMode="External"/><Relationship Id="rId33" Type="http://schemas.openxmlformats.org/officeDocument/2006/relationships/hyperlink" Target="http://quote.eastmoney.com/zs399973.html" TargetMode="External"/><Relationship Id="rId129" Type="http://schemas.openxmlformats.org/officeDocument/2006/relationships/hyperlink" Target="http://quote.eastmoney.com/zs399967.html" TargetMode="External"/><Relationship Id="rId280" Type="http://schemas.openxmlformats.org/officeDocument/2006/relationships/hyperlink" Target="https://www.jisilu.cn/data/utils/lowcalc/502011" TargetMode="External"/><Relationship Id="rId336" Type="http://schemas.openxmlformats.org/officeDocument/2006/relationships/hyperlink" Target="https://www.jisilu.cn/data/sfnew/detail/150311" TargetMode="External"/><Relationship Id="rId501" Type="http://schemas.openxmlformats.org/officeDocument/2006/relationships/hyperlink" Target="https://www.jisilu.cn/data/utils/lowcalc/150213" TargetMode="External"/><Relationship Id="rId543" Type="http://schemas.openxmlformats.org/officeDocument/2006/relationships/hyperlink" Target="https://www.jisilu.cn/data/utils/lowcalc/150012" TargetMode="External"/><Relationship Id="rId75" Type="http://schemas.openxmlformats.org/officeDocument/2006/relationships/hyperlink" Target="http://quote.eastmoney.com/zs000808.html" TargetMode="External"/><Relationship Id="rId140" Type="http://schemas.openxmlformats.org/officeDocument/2006/relationships/hyperlink" Target="http://www.cninfo.com.cn/information/fund/netvalue/150177.html" TargetMode="External"/><Relationship Id="rId182" Type="http://schemas.openxmlformats.org/officeDocument/2006/relationships/hyperlink" Target="http://www.cninfo.com.cn/information/fund/netvalue/150251.html" TargetMode="External"/><Relationship Id="rId378" Type="http://schemas.openxmlformats.org/officeDocument/2006/relationships/hyperlink" Target="https://www.jisilu.cn/data/sfnew/detail/150028" TargetMode="External"/><Relationship Id="rId403" Type="http://schemas.openxmlformats.org/officeDocument/2006/relationships/hyperlink" Target="http://www.cninfo.com.cn/information/fund/netvalue/502014.html" TargetMode="External"/><Relationship Id="rId585" Type="http://schemas.openxmlformats.org/officeDocument/2006/relationships/hyperlink" Target="https://www.jisilu.cn/data/sfnew/detail/150299" TargetMode="External"/><Relationship Id="rId750" Type="http://schemas.openxmlformats.org/officeDocument/2006/relationships/hyperlink" Target="javascript:addOwnedFund('150057');" TargetMode="External"/><Relationship Id="rId6" Type="http://schemas.openxmlformats.org/officeDocument/2006/relationships/hyperlink" Target="https://www.jisilu.cn/data/sfnew/detail/150066" TargetMode="External"/><Relationship Id="rId238" Type="http://schemas.openxmlformats.org/officeDocument/2006/relationships/hyperlink" Target="https://www.jisilu.cn/data/utils/lowcalc/150181" TargetMode="External"/><Relationship Id="rId445" Type="http://schemas.openxmlformats.org/officeDocument/2006/relationships/hyperlink" Target="http://www.cninfo.com.cn/information/fund/netvalue/150267.html" TargetMode="External"/><Relationship Id="rId487" Type="http://schemas.openxmlformats.org/officeDocument/2006/relationships/hyperlink" Target="http://www.cninfo.com.cn/information/fund/netvalue/150090.html" TargetMode="External"/><Relationship Id="rId610" Type="http://schemas.openxmlformats.org/officeDocument/2006/relationships/hyperlink" Target="http://www.cninfo.com.cn/information/fund/netvalue/150287.html" TargetMode="External"/><Relationship Id="rId652" Type="http://schemas.openxmlformats.org/officeDocument/2006/relationships/hyperlink" Target="http://www.cninfo.com.cn/information/fund/netvalue/150265.html" TargetMode="External"/><Relationship Id="rId694" Type="http://schemas.openxmlformats.org/officeDocument/2006/relationships/hyperlink" Target="http://www.cninfo.com.cn/information/fund/netvalue/150325.html" TargetMode="External"/><Relationship Id="rId708" Type="http://schemas.openxmlformats.org/officeDocument/2006/relationships/hyperlink" Target="https://www.jisilu.cn/data/utils/lowcalc/150047" TargetMode="External"/><Relationship Id="rId291" Type="http://schemas.openxmlformats.org/officeDocument/2006/relationships/hyperlink" Target="http://quote.eastmoney.com/zs399004.html" TargetMode="External"/><Relationship Id="rId305" Type="http://schemas.openxmlformats.org/officeDocument/2006/relationships/hyperlink" Target="javascript:addOwnedFund('150279');" TargetMode="External"/><Relationship Id="rId347" Type="http://schemas.openxmlformats.org/officeDocument/2006/relationships/hyperlink" Target="javascript:addOwnedFund('150143');" TargetMode="External"/><Relationship Id="rId512" Type="http://schemas.openxmlformats.org/officeDocument/2006/relationships/hyperlink" Target="http://quote.eastmoney.com/zs000971.html" TargetMode="External"/><Relationship Id="rId44" Type="http://schemas.openxmlformats.org/officeDocument/2006/relationships/hyperlink" Target="http://www.cninfo.com.cn/information/fund/netvalue/150257.html" TargetMode="External"/><Relationship Id="rId86" Type="http://schemas.openxmlformats.org/officeDocument/2006/relationships/hyperlink" Target="http://www.cninfo.com.cn/information/fund/netvalue/150217.html" TargetMode="External"/><Relationship Id="rId151" Type="http://schemas.openxmlformats.org/officeDocument/2006/relationships/hyperlink" Target="http://finance.sina.com.cn/fund/quotes/150051/bc.shtml" TargetMode="External"/><Relationship Id="rId389" Type="http://schemas.openxmlformats.org/officeDocument/2006/relationships/hyperlink" Target="javascript:addOwnedFund('150157');" TargetMode="External"/><Relationship Id="rId554" Type="http://schemas.openxmlformats.org/officeDocument/2006/relationships/hyperlink" Target="https://www.jisilu.cn/data/utils/lowcalc/150059" TargetMode="External"/><Relationship Id="rId596" Type="http://schemas.openxmlformats.org/officeDocument/2006/relationships/hyperlink" Target="javascript:addOwnedFund('150303');" TargetMode="External"/><Relationship Id="rId761" Type="http://schemas.openxmlformats.org/officeDocument/2006/relationships/hyperlink" Target="javascript:addOwnedFund('150106');" TargetMode="External"/><Relationship Id="rId193" Type="http://schemas.openxmlformats.org/officeDocument/2006/relationships/hyperlink" Target="http://finance.sina.com.cn/fund/quotes/150329/bc.shtml" TargetMode="External"/><Relationship Id="rId207" Type="http://schemas.openxmlformats.org/officeDocument/2006/relationships/hyperlink" Target="http://quote.eastmoney.com/zs399986.html" TargetMode="External"/><Relationship Id="rId249" Type="http://schemas.openxmlformats.org/officeDocument/2006/relationships/hyperlink" Target="http://quote.eastmoney.com/zs399986.html" TargetMode="External"/><Relationship Id="rId414" Type="http://schemas.openxmlformats.org/officeDocument/2006/relationships/hyperlink" Target="http://finance.sina.com.cn/fund/quotes/150145/bc.shtml" TargetMode="External"/><Relationship Id="rId456" Type="http://schemas.openxmlformats.org/officeDocument/2006/relationships/hyperlink" Target="http://finance.sina.com.cn/fund/quotes/150064/bc.shtml" TargetMode="External"/><Relationship Id="rId498" Type="http://schemas.openxmlformats.org/officeDocument/2006/relationships/hyperlink" Target="http://finance.sina.com.cn/fund/quotes/150213/bc.shtml" TargetMode="External"/><Relationship Id="rId621" Type="http://schemas.openxmlformats.org/officeDocument/2006/relationships/hyperlink" Target="http://finance.sina.com.cn/fund/quotes/150117/bc.shtml" TargetMode="External"/><Relationship Id="rId663" Type="http://schemas.openxmlformats.org/officeDocument/2006/relationships/hyperlink" Target="http://finance.sina.com.cn/fund/quotes/150261/bc.shtml" TargetMode="External"/><Relationship Id="rId13" Type="http://schemas.openxmlformats.org/officeDocument/2006/relationships/hyperlink" Target="http://finance.sina.com.cn/fund/quotes/150022/bc.shtml" TargetMode="External"/><Relationship Id="rId109" Type="http://schemas.openxmlformats.org/officeDocument/2006/relationships/hyperlink" Target="http://finance.sina.com.cn/fund/quotes/150309/bc.shtml" TargetMode="External"/><Relationship Id="rId260" Type="http://schemas.openxmlformats.org/officeDocument/2006/relationships/hyperlink" Target="http://www.cninfo.com.cn/information/fund/netvalue/150235.html" TargetMode="External"/><Relationship Id="rId316" Type="http://schemas.openxmlformats.org/officeDocument/2006/relationships/hyperlink" Target="https://www.jisilu.cn/data/utils/lowcalc/502017" TargetMode="External"/><Relationship Id="rId523" Type="http://schemas.openxmlformats.org/officeDocument/2006/relationships/hyperlink" Target="http://www.cninfo.com.cn/information/fund/netvalue/150152.html" TargetMode="External"/><Relationship Id="rId719" Type="http://schemas.openxmlformats.org/officeDocument/2006/relationships/hyperlink" Target="https://www.jisilu.cn/data/utils/lowcalc/150219" TargetMode="External"/><Relationship Id="rId55" Type="http://schemas.openxmlformats.org/officeDocument/2006/relationships/hyperlink" Target="http://finance.sina.com.cn/fund/quotes/150269/bc.shtml" TargetMode="External"/><Relationship Id="rId97" Type="http://schemas.openxmlformats.org/officeDocument/2006/relationships/hyperlink" Target="http://finance.sina.com.cn/fund/quotes/150209/bc.shtml" TargetMode="External"/><Relationship Id="rId120" Type="http://schemas.openxmlformats.org/officeDocument/2006/relationships/hyperlink" Target="https://www.jisilu.cn/data/sfnew/detail/502024" TargetMode="External"/><Relationship Id="rId358" Type="http://schemas.openxmlformats.org/officeDocument/2006/relationships/hyperlink" Target="https://www.jisilu.cn/data/utils/lowcalc/150215" TargetMode="External"/><Relationship Id="rId565" Type="http://schemas.openxmlformats.org/officeDocument/2006/relationships/hyperlink" Target="https://www.jisilu.cn/data/utils/lowcalc/150323" TargetMode="External"/><Relationship Id="rId730" Type="http://schemas.openxmlformats.org/officeDocument/2006/relationships/hyperlink" Target="http://quote.eastmoney.com/zs399959.html" TargetMode="External"/><Relationship Id="rId162" Type="http://schemas.openxmlformats.org/officeDocument/2006/relationships/hyperlink" Target="https://www.jisilu.cn/data/sfnew/detail/502049" TargetMode="External"/><Relationship Id="rId218" Type="http://schemas.openxmlformats.org/officeDocument/2006/relationships/hyperlink" Target="http://www.cninfo.com.cn/information/fund/netvalue/150184.html" TargetMode="External"/><Relationship Id="rId425" Type="http://schemas.openxmlformats.org/officeDocument/2006/relationships/hyperlink" Target="https://www.jisilu.cn/data/sfnew/detail/150121" TargetMode="External"/><Relationship Id="rId467" Type="http://schemas.openxmlformats.org/officeDocument/2006/relationships/hyperlink" Target="https://www.jisilu.cn/data/sfnew/detail/150281" TargetMode="External"/><Relationship Id="rId632" Type="http://schemas.openxmlformats.org/officeDocument/2006/relationships/hyperlink" Target="https://www.jisilu.cn/data/sfnew/detail/150263" TargetMode="External"/><Relationship Id="rId271" Type="http://schemas.openxmlformats.org/officeDocument/2006/relationships/hyperlink" Target="http://finance.sina.com.cn/fund/quotes/150315/bc.shtml" TargetMode="External"/><Relationship Id="rId674" Type="http://schemas.openxmlformats.org/officeDocument/2006/relationships/hyperlink" Target="https://www.jisilu.cn/data/sfnew/detail/502037" TargetMode="External"/><Relationship Id="rId24" Type="http://schemas.openxmlformats.org/officeDocument/2006/relationships/hyperlink" Target="https://www.jisilu.cn/data/sfnew/detail/502007" TargetMode="External"/><Relationship Id="rId66" Type="http://schemas.openxmlformats.org/officeDocument/2006/relationships/hyperlink" Target="https://www.jisilu.cn/data/sfnew/detail/150164" TargetMode="External"/><Relationship Id="rId131" Type="http://schemas.openxmlformats.org/officeDocument/2006/relationships/hyperlink" Target="javascript:addOwnedFund('150186');" TargetMode="External"/><Relationship Id="rId327" Type="http://schemas.openxmlformats.org/officeDocument/2006/relationships/hyperlink" Target="http://quote.eastmoney.com/zs399970.html" TargetMode="External"/><Relationship Id="rId369" Type="http://schemas.openxmlformats.org/officeDocument/2006/relationships/hyperlink" Target="http://quote.eastmoney.com/zs000841.html" TargetMode="External"/><Relationship Id="rId534" Type="http://schemas.openxmlformats.org/officeDocument/2006/relationships/hyperlink" Target="http://finance.sina.com.cn/fund/quotes/150055/bc.shtml" TargetMode="External"/><Relationship Id="rId576" Type="http://schemas.openxmlformats.org/officeDocument/2006/relationships/hyperlink" Target="http://quote.eastmoney.com/zs399998.html" TargetMode="External"/><Relationship Id="rId741" Type="http://schemas.openxmlformats.org/officeDocument/2006/relationships/hyperlink" Target="http://www.cninfo.com.cn/information/fund/netvalue/150032.html" TargetMode="External"/><Relationship Id="rId173" Type="http://schemas.openxmlformats.org/officeDocument/2006/relationships/hyperlink" Target="javascript:addOwnedFund('150259');" TargetMode="External"/><Relationship Id="rId229" Type="http://schemas.openxmlformats.org/officeDocument/2006/relationships/hyperlink" Target="http://finance.sina.com.cn/fund/quotes/150203/bc.shtml" TargetMode="External"/><Relationship Id="rId380" Type="http://schemas.openxmlformats.org/officeDocument/2006/relationships/hyperlink" Target="http://www.cninfo.com.cn/information/fund/netvalue/150028.html" TargetMode="External"/><Relationship Id="rId436" Type="http://schemas.openxmlformats.org/officeDocument/2006/relationships/hyperlink" Target="javascript:addOwnedFund('150167');" TargetMode="External"/><Relationship Id="rId601" Type="http://schemas.openxmlformats.org/officeDocument/2006/relationships/hyperlink" Target="javascript:addOwnedFund('150297');" TargetMode="External"/><Relationship Id="rId643" Type="http://schemas.openxmlformats.org/officeDocument/2006/relationships/hyperlink" Target="javascript:addOwnedFund('150301');" TargetMode="External"/><Relationship Id="rId240" Type="http://schemas.openxmlformats.org/officeDocument/2006/relationships/hyperlink" Target="https://www.jisilu.cn/data/sfnew/detail/150227" TargetMode="External"/><Relationship Id="rId478" Type="http://schemas.openxmlformats.org/officeDocument/2006/relationships/hyperlink" Target="javascript:addOwnedFund('150053');" TargetMode="External"/><Relationship Id="rId685" Type="http://schemas.openxmlformats.org/officeDocument/2006/relationships/hyperlink" Target="javascript:addOwnedFund('150343');" TargetMode="External"/><Relationship Id="rId35" Type="http://schemas.openxmlformats.org/officeDocument/2006/relationships/hyperlink" Target="javascript:addOwnedFund('150205');" TargetMode="External"/><Relationship Id="rId77" Type="http://schemas.openxmlformats.org/officeDocument/2006/relationships/hyperlink" Target="javascript:addOwnedFund('150283');" TargetMode="External"/><Relationship Id="rId100" Type="http://schemas.openxmlformats.org/officeDocument/2006/relationships/hyperlink" Target="https://www.jisilu.cn/data/utils/lowcalc/150209" TargetMode="External"/><Relationship Id="rId282" Type="http://schemas.openxmlformats.org/officeDocument/2006/relationships/hyperlink" Target="https://www.jisilu.cn/data/sfnew/detail/150179" TargetMode="External"/><Relationship Id="rId338" Type="http://schemas.openxmlformats.org/officeDocument/2006/relationships/hyperlink" Target="http://www.cninfo.com.cn/information/fund/netvalue/150311.html" TargetMode="External"/><Relationship Id="rId503" Type="http://schemas.openxmlformats.org/officeDocument/2006/relationships/hyperlink" Target="https://www.jisilu.cn/data/sfnew/detail/150073" TargetMode="External"/><Relationship Id="rId545" Type="http://schemas.openxmlformats.org/officeDocument/2006/relationships/hyperlink" Target="https://www.jisilu.cn/data/sfnew/detail/150085" TargetMode="External"/><Relationship Id="rId587" Type="http://schemas.openxmlformats.org/officeDocument/2006/relationships/hyperlink" Target="http://www.cninfo.com.cn/information/fund/netvalue/150299.html" TargetMode="External"/><Relationship Id="rId710" Type="http://schemas.openxmlformats.org/officeDocument/2006/relationships/hyperlink" Target="https://www.jisilu.cn/data/sfnew/detail/150331" TargetMode="External"/><Relationship Id="rId752" Type="http://schemas.openxmlformats.org/officeDocument/2006/relationships/hyperlink" Target="http://finance.sina.com.cn/fund/quotes/150223/bc.shtml" TargetMode="External"/><Relationship Id="rId8" Type="http://schemas.openxmlformats.org/officeDocument/2006/relationships/hyperlink" Target="http://www.cninfo.com.cn/information/fund/netvalue/150066.html" TargetMode="External"/><Relationship Id="rId142" Type="http://schemas.openxmlformats.org/officeDocument/2006/relationships/hyperlink" Target="https://www.jisilu.cn/data/utils/lowcalc/150177" TargetMode="External"/><Relationship Id="rId184" Type="http://schemas.openxmlformats.org/officeDocument/2006/relationships/hyperlink" Target="https://www.jisilu.cn/data/utils/lowcalc/150251" TargetMode="External"/><Relationship Id="rId391" Type="http://schemas.openxmlformats.org/officeDocument/2006/relationships/hyperlink" Target="http://finance.sina.com.cn/fund/quotes/150088/bc.shtml" TargetMode="External"/><Relationship Id="rId405" Type="http://schemas.openxmlformats.org/officeDocument/2006/relationships/hyperlink" Target="https://www.jisilu.cn/data/utils/lowcalc/502014" TargetMode="External"/><Relationship Id="rId447" Type="http://schemas.openxmlformats.org/officeDocument/2006/relationships/hyperlink" Target="https://www.jisilu.cn/data/utils/lowcalc/150267" TargetMode="External"/><Relationship Id="rId612" Type="http://schemas.openxmlformats.org/officeDocument/2006/relationships/hyperlink" Target="https://www.jisilu.cn/data/utils/lowcalc/150287" TargetMode="External"/><Relationship Id="rId251" Type="http://schemas.openxmlformats.org/officeDocument/2006/relationships/hyperlink" Target="javascript:delOwnedFund('150255');" TargetMode="External"/><Relationship Id="rId489" Type="http://schemas.openxmlformats.org/officeDocument/2006/relationships/hyperlink" Target="https://www.jisilu.cn/data/utils/lowcalc/150090" TargetMode="External"/><Relationship Id="rId654" Type="http://schemas.openxmlformats.org/officeDocument/2006/relationships/hyperlink" Target="https://www.jisilu.cn/data/utils/lowcalc/150265" TargetMode="External"/><Relationship Id="rId696" Type="http://schemas.openxmlformats.org/officeDocument/2006/relationships/hyperlink" Target="https://www.jisilu.cn/data/utils/lowcalc/150325" TargetMode="External"/><Relationship Id="rId46" Type="http://schemas.openxmlformats.org/officeDocument/2006/relationships/hyperlink" Target="https://www.jisilu.cn/data/utils/lowcalc/150257" TargetMode="External"/><Relationship Id="rId293" Type="http://schemas.openxmlformats.org/officeDocument/2006/relationships/hyperlink" Target="javascript:addOwnedFund('150018');" TargetMode="External"/><Relationship Id="rId307" Type="http://schemas.openxmlformats.org/officeDocument/2006/relationships/hyperlink" Target="http://finance.sina.com.cn/fund/quotes/150243/bc.shtml" TargetMode="External"/><Relationship Id="rId349" Type="http://schemas.openxmlformats.org/officeDocument/2006/relationships/hyperlink" Target="http://finance.sina.com.cn/fund/quotes/150092/bc.shtml" TargetMode="External"/><Relationship Id="rId514" Type="http://schemas.openxmlformats.org/officeDocument/2006/relationships/hyperlink" Target="javascript:addOwnedFund('150030');" TargetMode="External"/><Relationship Id="rId556" Type="http://schemas.openxmlformats.org/officeDocument/2006/relationships/hyperlink" Target="https://www.jisilu.cn/data/sfnew/detail/150096" TargetMode="External"/><Relationship Id="rId721" Type="http://schemas.openxmlformats.org/officeDocument/2006/relationships/hyperlink" Target="https://www.jisilu.cn/data/sfnew/detail/150123" TargetMode="External"/><Relationship Id="rId88" Type="http://schemas.openxmlformats.org/officeDocument/2006/relationships/hyperlink" Target="https://www.jisilu.cn/data/utils/lowcalc/150217" TargetMode="External"/><Relationship Id="rId111" Type="http://schemas.openxmlformats.org/officeDocument/2006/relationships/hyperlink" Target="http://quote.eastmoney.com/zs399994.html" TargetMode="External"/><Relationship Id="rId153" Type="http://schemas.openxmlformats.org/officeDocument/2006/relationships/hyperlink" Target="http://quote.eastmoney.com/zs399300.html" TargetMode="External"/><Relationship Id="rId195" Type="http://schemas.openxmlformats.org/officeDocument/2006/relationships/hyperlink" Target="http://quote.eastmoney.com/zs399809.html" TargetMode="External"/><Relationship Id="rId209" Type="http://schemas.openxmlformats.org/officeDocument/2006/relationships/hyperlink" Target="javascript:delOwnedFund('150249');" TargetMode="External"/><Relationship Id="rId360" Type="http://schemas.openxmlformats.org/officeDocument/2006/relationships/hyperlink" Target="https://www.jisilu.cn/data/sfnew/detail/150049" TargetMode="External"/><Relationship Id="rId416" Type="http://schemas.openxmlformats.org/officeDocument/2006/relationships/hyperlink" Target="http://quote.eastmoney.com/zs000828.html" TargetMode="External"/><Relationship Id="rId598" Type="http://schemas.openxmlformats.org/officeDocument/2006/relationships/hyperlink" Target="http://finance.sina.com.cn/fund/quotes/150297/bc.shtml" TargetMode="External"/><Relationship Id="rId220" Type="http://schemas.openxmlformats.org/officeDocument/2006/relationships/hyperlink" Target="https://www.jisilu.cn/data/utils/lowcalc/150184" TargetMode="External"/><Relationship Id="rId458" Type="http://schemas.openxmlformats.org/officeDocument/2006/relationships/hyperlink" Target="http://quote.eastmoney.com/zs399904.html" TargetMode="External"/><Relationship Id="rId623" Type="http://schemas.openxmlformats.org/officeDocument/2006/relationships/hyperlink" Target="http://quote.eastmoney.com/zs399393.html" TargetMode="External"/><Relationship Id="rId665" Type="http://schemas.openxmlformats.org/officeDocument/2006/relationships/hyperlink" Target="http://quote.eastmoney.com/zs399989.html" TargetMode="External"/><Relationship Id="rId15" Type="http://schemas.openxmlformats.org/officeDocument/2006/relationships/hyperlink" Target="http://quote.eastmoney.com/zs399001.html" TargetMode="External"/><Relationship Id="rId57" Type="http://schemas.openxmlformats.org/officeDocument/2006/relationships/hyperlink" Target="http://quote.eastmoney.com/zs399997.html" TargetMode="External"/><Relationship Id="rId262" Type="http://schemas.openxmlformats.org/officeDocument/2006/relationships/hyperlink" Target="https://www.jisilu.cn/data/utils/lowcalc/150235" TargetMode="External"/><Relationship Id="rId318" Type="http://schemas.openxmlformats.org/officeDocument/2006/relationships/hyperlink" Target="https://www.jisilu.cn/data/sfnew/detail/150231" TargetMode="External"/><Relationship Id="rId525" Type="http://schemas.openxmlformats.org/officeDocument/2006/relationships/hyperlink" Target="https://www.jisilu.cn/data/utils/lowcalc/150152" TargetMode="External"/><Relationship Id="rId567" Type="http://schemas.openxmlformats.org/officeDocument/2006/relationships/hyperlink" Target="https://www.jisilu.cn/data/sfnew/detail/150335" TargetMode="External"/><Relationship Id="rId732" Type="http://schemas.openxmlformats.org/officeDocument/2006/relationships/hyperlink" Target="javascript:delOwnedFund('150221');" TargetMode="External"/><Relationship Id="rId99" Type="http://schemas.openxmlformats.org/officeDocument/2006/relationships/hyperlink" Target="http://quote.eastmoney.com/zs399974.html" TargetMode="External"/><Relationship Id="rId122" Type="http://schemas.openxmlformats.org/officeDocument/2006/relationships/hyperlink" Target="http://www.cninfo.com.cn/information/fund/netvalue/502024.html" TargetMode="External"/><Relationship Id="rId164" Type="http://schemas.openxmlformats.org/officeDocument/2006/relationships/hyperlink" Target="http://www.cninfo.com.cn/information/fund/netvalue/502049.html" TargetMode="External"/><Relationship Id="rId371" Type="http://schemas.openxmlformats.org/officeDocument/2006/relationships/hyperlink" Target="javascript:addOwnedFund('150148');" TargetMode="External"/><Relationship Id="rId427" Type="http://schemas.openxmlformats.org/officeDocument/2006/relationships/hyperlink" Target="http://www.cninfo.com.cn/information/fund/netvalue/150121.html" TargetMode="External"/><Relationship Id="rId469" Type="http://schemas.openxmlformats.org/officeDocument/2006/relationships/hyperlink" Target="http://www.cninfo.com.cn/information/fund/netvalue/150281.html" TargetMode="External"/><Relationship Id="rId634" Type="http://schemas.openxmlformats.org/officeDocument/2006/relationships/hyperlink" Target="http://www.cninfo.com.cn/information/fund/netvalue/150263.html" TargetMode="External"/><Relationship Id="rId676" Type="http://schemas.openxmlformats.org/officeDocument/2006/relationships/hyperlink" Target="http://www.cninfo.com.cn/information/fund/netvalue/502037.html" TargetMode="External"/><Relationship Id="rId26" Type="http://schemas.openxmlformats.org/officeDocument/2006/relationships/hyperlink" Target="http://www.cninfo.com.cn/information/fund/netvalue/502007.html" TargetMode="External"/><Relationship Id="rId231" Type="http://schemas.openxmlformats.org/officeDocument/2006/relationships/hyperlink" Target="http://quote.eastmoney.com/zs399971.html" TargetMode="External"/><Relationship Id="rId273" Type="http://schemas.openxmlformats.org/officeDocument/2006/relationships/hyperlink" Target="http://quote.eastmoney.com/zs399803.html" TargetMode="External"/><Relationship Id="rId329" Type="http://schemas.openxmlformats.org/officeDocument/2006/relationships/hyperlink" Target="javascript:addOwnedFund('150245');" TargetMode="External"/><Relationship Id="rId480" Type="http://schemas.openxmlformats.org/officeDocument/2006/relationships/hyperlink" Target="http://finance.sina.com.cn/fund/quotes/502001/bc.shtml" TargetMode="External"/><Relationship Id="rId536" Type="http://schemas.openxmlformats.org/officeDocument/2006/relationships/hyperlink" Target="http://quote.eastmoney.com/zs399905.html" TargetMode="External"/><Relationship Id="rId701" Type="http://schemas.openxmlformats.org/officeDocument/2006/relationships/hyperlink" Target="http://quote.eastmoney.com/zs399805.html" TargetMode="External"/><Relationship Id="rId68" Type="http://schemas.openxmlformats.org/officeDocument/2006/relationships/hyperlink" Target="http://www.cninfo.com.cn/information/fund/netvalue/150164.html" TargetMode="External"/><Relationship Id="rId133" Type="http://schemas.openxmlformats.org/officeDocument/2006/relationships/hyperlink" Target="http://finance.sina.com.cn/fund/quotes/150233/bc.shtml" TargetMode="External"/><Relationship Id="rId175" Type="http://schemas.openxmlformats.org/officeDocument/2006/relationships/hyperlink" Target="http://finance.sina.com.cn/fund/quotes/150241/bc.shtml" TargetMode="External"/><Relationship Id="rId340" Type="http://schemas.openxmlformats.org/officeDocument/2006/relationships/hyperlink" Target="https://www.jisilu.cn/data/utils/lowcalc/150311" TargetMode="External"/><Relationship Id="rId578" Type="http://schemas.openxmlformats.org/officeDocument/2006/relationships/hyperlink" Target="javascript:addOwnedFund('150289');" TargetMode="External"/><Relationship Id="rId743" Type="http://schemas.openxmlformats.org/officeDocument/2006/relationships/hyperlink" Target="https://www.jisilu.cn/data/utils/lowcalc/150032" TargetMode="External"/><Relationship Id="rId200" Type="http://schemas.openxmlformats.org/officeDocument/2006/relationships/hyperlink" Target="http://www.cninfo.com.cn/information/fund/netvalue/150171.html" TargetMode="External"/><Relationship Id="rId382" Type="http://schemas.openxmlformats.org/officeDocument/2006/relationships/hyperlink" Target="https://www.jisilu.cn/data/utils/lowcalc/150028" TargetMode="External"/><Relationship Id="rId438" Type="http://schemas.openxmlformats.org/officeDocument/2006/relationships/hyperlink" Target="http://finance.sina.com.cn/fund/quotes/150094/bc.shtml" TargetMode="External"/><Relationship Id="rId603" Type="http://schemas.openxmlformats.org/officeDocument/2006/relationships/hyperlink" Target="http://finance.sina.com.cn/fund/quotes/150293/bc.shtml" TargetMode="External"/><Relationship Id="rId645" Type="http://schemas.openxmlformats.org/officeDocument/2006/relationships/hyperlink" Target="http://finance.sina.com.cn/fund/quotes/150190/bc.shtml" TargetMode="External"/><Relationship Id="rId687" Type="http://schemas.openxmlformats.org/officeDocument/2006/relationships/hyperlink" Target="http://finance.sina.com.cn/fund/quotes/502057/bc.shtml" TargetMode="External"/><Relationship Id="rId242" Type="http://schemas.openxmlformats.org/officeDocument/2006/relationships/hyperlink" Target="http://www.cninfo.com.cn/information/fund/netvalue/150227.html" TargetMode="External"/><Relationship Id="rId284" Type="http://schemas.openxmlformats.org/officeDocument/2006/relationships/hyperlink" Target="http://www.cninfo.com.cn/information/fund/netvalue/150179.html" TargetMode="External"/><Relationship Id="rId491" Type="http://schemas.openxmlformats.org/officeDocument/2006/relationships/hyperlink" Target="https://www.jisilu.cn/data/sfnew/detail/150211" TargetMode="External"/><Relationship Id="rId505" Type="http://schemas.openxmlformats.org/officeDocument/2006/relationships/hyperlink" Target="http://www.cninfo.com.cn/information/fund/netvalue/150073.html" TargetMode="External"/><Relationship Id="rId71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07/bc.shtml" TargetMode="External"/><Relationship Id="rId79" Type="http://schemas.openxmlformats.org/officeDocument/2006/relationships/hyperlink" Target="http://finance.sina.com.cn/fund/quotes/150277/bc.shtml" TargetMode="External"/><Relationship Id="rId102" Type="http://schemas.openxmlformats.org/officeDocument/2006/relationships/hyperlink" Target="https://www.jisilu.cn/data/sfnew/detail/150207" TargetMode="External"/><Relationship Id="rId144" Type="http://schemas.openxmlformats.org/officeDocument/2006/relationships/hyperlink" Target="https://www.jisilu.cn/data/sfnew/detail/150194" TargetMode="External"/><Relationship Id="rId547" Type="http://schemas.openxmlformats.org/officeDocument/2006/relationships/hyperlink" Target="http://www.cninfo.com.cn/information/fund/netvalue/150085.html" TargetMode="External"/><Relationship Id="rId589" Type="http://schemas.openxmlformats.org/officeDocument/2006/relationships/hyperlink" Target="https://www.jisilu.cn/data/utils/lowcalc/150299" TargetMode="External"/><Relationship Id="rId754" Type="http://schemas.openxmlformats.org/officeDocument/2006/relationships/hyperlink" Target="http://quote.eastmoney.com/zs399975.html" TargetMode="External"/><Relationship Id="rId90" Type="http://schemas.openxmlformats.org/officeDocument/2006/relationships/hyperlink" Target="https://www.jisilu.cn/data/sfnew/detail/150229" TargetMode="External"/><Relationship Id="rId186" Type="http://schemas.openxmlformats.org/officeDocument/2006/relationships/hyperlink" Target="https://www.jisilu.cn/data/sfnew/detail/502004" TargetMode="External"/><Relationship Id="rId351" Type="http://schemas.openxmlformats.org/officeDocument/2006/relationships/hyperlink" Target="http://quote.eastmoney.com/zs399007.html" TargetMode="External"/><Relationship Id="rId393" Type="http://schemas.openxmlformats.org/officeDocument/2006/relationships/hyperlink" Target="http://quote.eastmoney.com/zs399905.html" TargetMode="External"/><Relationship Id="rId407" Type="http://schemas.openxmlformats.org/officeDocument/2006/relationships/hyperlink" Target="https://www.jisilu.cn/data/sfnew/detail/502041" TargetMode="External"/><Relationship Id="rId449" Type="http://schemas.openxmlformats.org/officeDocument/2006/relationships/hyperlink" Target="https://www.jisilu.cn/data/sfnew/detail/502054" TargetMode="External"/><Relationship Id="rId614" Type="http://schemas.openxmlformats.org/officeDocument/2006/relationships/hyperlink" Target="https://www.jisilu.cn/data/sfnew/detail/150247" TargetMode="External"/><Relationship Id="rId656" Type="http://schemas.openxmlformats.org/officeDocument/2006/relationships/hyperlink" Target="https://www.jisilu.cn/data/sfnew/detail/150196" TargetMode="External"/><Relationship Id="rId211" Type="http://schemas.openxmlformats.org/officeDocument/2006/relationships/hyperlink" Target="http://finance.sina.com.cn/fund/quotes/150305/bc.shtml" TargetMode="External"/><Relationship Id="rId253" Type="http://schemas.openxmlformats.org/officeDocument/2006/relationships/hyperlink" Target="http://finance.sina.com.cn/fund/quotes/150173/bc.shtml" TargetMode="External"/><Relationship Id="rId295" Type="http://schemas.openxmlformats.org/officeDocument/2006/relationships/hyperlink" Target="http://finance.sina.com.cn/fund/quotes/502027/bc.shtml" TargetMode="External"/><Relationship Id="rId309" Type="http://schemas.openxmlformats.org/officeDocument/2006/relationships/hyperlink" Target="http://quote.eastmoney.com/zs399006.html" TargetMode="External"/><Relationship Id="rId460" Type="http://schemas.openxmlformats.org/officeDocument/2006/relationships/hyperlink" Target="javascript:addOwnedFund('150064');" TargetMode="External"/><Relationship Id="rId516" Type="http://schemas.openxmlformats.org/officeDocument/2006/relationships/hyperlink" Target="http://finance.sina.com.cn/fund/quotes/150138/bc.shtml" TargetMode="External"/><Relationship Id="rId698" Type="http://schemas.openxmlformats.org/officeDocument/2006/relationships/hyperlink" Target="https://www.jisilu.cn/data/sfnew/detail/150317" TargetMode="External"/><Relationship Id="rId48" Type="http://schemas.openxmlformats.org/officeDocument/2006/relationships/hyperlink" Target="https://www.jisilu.cn/data/sfnew/detail/150200" TargetMode="External"/><Relationship Id="rId113" Type="http://schemas.openxmlformats.org/officeDocument/2006/relationships/hyperlink" Target="javascript:addOwnedFund('150309');" TargetMode="External"/><Relationship Id="rId320" Type="http://schemas.openxmlformats.org/officeDocument/2006/relationships/hyperlink" Target="http://www.cninfo.com.cn/information/fund/netvalue/150231.html" TargetMode="External"/><Relationship Id="rId558" Type="http://schemas.openxmlformats.org/officeDocument/2006/relationships/hyperlink" Target="http://www.cninfo.com.cn/information/fund/netvalue/150096.html" TargetMode="External"/><Relationship Id="rId723" Type="http://schemas.openxmlformats.org/officeDocument/2006/relationships/hyperlink" Target="http://www.cninfo.com.cn/information/fund/netvalue/150123.html" TargetMode="External"/><Relationship Id="rId155" Type="http://schemas.openxmlformats.org/officeDocument/2006/relationships/hyperlink" Target="javascript:addOwnedFund('150051');" TargetMode="External"/><Relationship Id="rId197" Type="http://schemas.openxmlformats.org/officeDocument/2006/relationships/hyperlink" Target="javascript:addOwnedFund('150329');" TargetMode="External"/><Relationship Id="rId362" Type="http://schemas.openxmlformats.org/officeDocument/2006/relationships/hyperlink" Target="http://www.cninfo.com.cn/information/fund/netvalue/150049.html" TargetMode="External"/><Relationship Id="rId418" Type="http://schemas.openxmlformats.org/officeDocument/2006/relationships/hyperlink" Target="javascript:addOwnedFund('150145');" TargetMode="External"/><Relationship Id="rId625" Type="http://schemas.openxmlformats.org/officeDocument/2006/relationships/hyperlink" Target="javascript:addOwnedFund('150117');" TargetMode="External"/><Relationship Id="rId222" Type="http://schemas.openxmlformats.org/officeDocument/2006/relationships/hyperlink" Target="https://www.jisilu.cn/data/sfnew/detail/150192" TargetMode="External"/><Relationship Id="rId264" Type="http://schemas.openxmlformats.org/officeDocument/2006/relationships/hyperlink" Target="https://www.jisilu.cn/data/sfnew/detail/150169" TargetMode="External"/><Relationship Id="rId471" Type="http://schemas.openxmlformats.org/officeDocument/2006/relationships/hyperlink" Target="https://www.jisilu.cn/data/utils/lowcalc/150281" TargetMode="External"/><Relationship Id="rId667" Type="http://schemas.openxmlformats.org/officeDocument/2006/relationships/hyperlink" Target="javascript:addOwnedFund('150261');" TargetMode="External"/><Relationship Id="rId17" Type="http://schemas.openxmlformats.org/officeDocument/2006/relationships/hyperlink" Target="javascript:delOwnedFund('150022');" TargetMode="External"/><Relationship Id="rId59" Type="http://schemas.openxmlformats.org/officeDocument/2006/relationships/hyperlink" Target="javascript:addOwnedFund('150269');" TargetMode="External"/><Relationship Id="rId124" Type="http://schemas.openxmlformats.org/officeDocument/2006/relationships/hyperlink" Target="https://www.jisilu.cn/data/utils/lowcalc/502024" TargetMode="External"/><Relationship Id="rId527" Type="http://schemas.openxmlformats.org/officeDocument/2006/relationships/hyperlink" Target="https://www.jisilu.cn/data/sfnew/detail/502031" TargetMode="External"/><Relationship Id="rId569" Type="http://schemas.openxmlformats.org/officeDocument/2006/relationships/hyperlink" Target="http://www.cninfo.com.cn/information/fund/netvalue/150335.html" TargetMode="External"/><Relationship Id="rId734" Type="http://schemas.openxmlformats.org/officeDocument/2006/relationships/hyperlink" Target="http://finance.sina.com.cn/fund/quotes/150321/bc.shtml" TargetMode="External"/><Relationship Id="rId70" Type="http://schemas.openxmlformats.org/officeDocument/2006/relationships/hyperlink" Target="https://www.jisilu.cn/data/utils/lowcalc/150164" TargetMode="External"/><Relationship Id="rId166" Type="http://schemas.openxmlformats.org/officeDocument/2006/relationships/hyperlink" Target="https://www.jisilu.cn/data/utils/lowcalc/502049" TargetMode="External"/><Relationship Id="rId331" Type="http://schemas.openxmlformats.org/officeDocument/2006/relationships/hyperlink" Target="http://finance.sina.com.cn/fund/quotes/150100/bc.shtml" TargetMode="External"/><Relationship Id="rId373" Type="http://schemas.openxmlformats.org/officeDocument/2006/relationships/hyperlink" Target="http://finance.sina.com.cn/fund/quotes/150150/bc.shtml" TargetMode="External"/><Relationship Id="rId429" Type="http://schemas.openxmlformats.org/officeDocument/2006/relationships/hyperlink" Target="https://www.jisilu.cn/data/utils/lowcalc/150121" TargetMode="External"/><Relationship Id="rId580" Type="http://schemas.openxmlformats.org/officeDocument/2006/relationships/hyperlink" Target="http://finance.sina.com.cn/fund/quotes/150291/bc.shtml" TargetMode="External"/><Relationship Id="rId636" Type="http://schemas.openxmlformats.org/officeDocument/2006/relationships/hyperlink" Target="https://www.jisilu.cn/data/utils/lowcalc/150263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javascript:addOwnedFund('150203');" TargetMode="External"/><Relationship Id="rId440" Type="http://schemas.openxmlformats.org/officeDocument/2006/relationships/hyperlink" Target="http://quote.eastmoney.com/zs000966.html" TargetMode="External"/><Relationship Id="rId678" Type="http://schemas.openxmlformats.org/officeDocument/2006/relationships/hyperlink" Target="https://www.jisilu.cn/data/utils/lowcalc/502037" TargetMode="External"/><Relationship Id="rId28" Type="http://schemas.openxmlformats.org/officeDocument/2006/relationships/hyperlink" Target="https://www.jisilu.cn/data/utils/lowcalc/502007" TargetMode="External"/><Relationship Id="rId275" Type="http://schemas.openxmlformats.org/officeDocument/2006/relationships/hyperlink" Target="javascript:addOwnedFund('150315');" TargetMode="External"/><Relationship Id="rId300" Type="http://schemas.openxmlformats.org/officeDocument/2006/relationships/hyperlink" Target="https://www.jisilu.cn/data/sfnew/detail/150279" TargetMode="External"/><Relationship Id="rId482" Type="http://schemas.openxmlformats.org/officeDocument/2006/relationships/hyperlink" Target="http://quote.eastmoney.com/zs399982.html" TargetMode="External"/><Relationship Id="rId538" Type="http://schemas.openxmlformats.org/officeDocument/2006/relationships/hyperlink" Target="javascript:addOwnedFund('150055');" TargetMode="External"/><Relationship Id="rId703" Type="http://schemas.openxmlformats.org/officeDocument/2006/relationships/hyperlink" Target="javascript:addOwnedFund('150317');" TargetMode="External"/><Relationship Id="rId745" Type="http://schemas.openxmlformats.org/officeDocument/2006/relationships/hyperlink" Target="https://www.jisilu.cn/data/sfnew/detail/150057" TargetMode="External"/><Relationship Id="rId81" Type="http://schemas.openxmlformats.org/officeDocument/2006/relationships/hyperlink" Target="http://quote.eastmoney.com/zs399807.html" TargetMode="External"/><Relationship Id="rId135" Type="http://schemas.openxmlformats.org/officeDocument/2006/relationships/hyperlink" Target="http://quote.eastmoney.com/zs399810.html" TargetMode="External"/><Relationship Id="rId177" Type="http://schemas.openxmlformats.org/officeDocument/2006/relationships/hyperlink" Target="http://quote.eastmoney.com/zs399986.html" TargetMode="External"/><Relationship Id="rId342" Type="http://schemas.openxmlformats.org/officeDocument/2006/relationships/hyperlink" Target="https://www.jisilu.cn/data/sfnew/detail/150143" TargetMode="External"/><Relationship Id="rId384" Type="http://schemas.openxmlformats.org/officeDocument/2006/relationships/hyperlink" Target="https://www.jisilu.cn/data/sfnew/detail/150157" TargetMode="External"/><Relationship Id="rId591" Type="http://schemas.openxmlformats.org/officeDocument/2006/relationships/hyperlink" Target="https://www.jisilu.cn/data/sfnew/detail/150303" TargetMode="External"/><Relationship Id="rId605" Type="http://schemas.openxmlformats.org/officeDocument/2006/relationships/hyperlink" Target="http://quote.eastmoney.com/zs399807.html" TargetMode="External"/><Relationship Id="rId202" Type="http://schemas.openxmlformats.org/officeDocument/2006/relationships/hyperlink" Target="https://www.jisilu.cn/data/utils/lowcalc/150171" TargetMode="External"/><Relationship Id="rId244" Type="http://schemas.openxmlformats.org/officeDocument/2006/relationships/hyperlink" Target="https://www.jisilu.cn/data/utils/lowcalc/150227" TargetMode="External"/><Relationship Id="rId647" Type="http://schemas.openxmlformats.org/officeDocument/2006/relationships/hyperlink" Target="http://quote.eastmoney.com/zs000827.html" TargetMode="External"/><Relationship Id="rId689" Type="http://schemas.openxmlformats.org/officeDocument/2006/relationships/hyperlink" Target="http://quote.eastmoney.com/zs399989.html" TargetMode="External"/><Relationship Id="rId39" Type="http://schemas.openxmlformats.org/officeDocument/2006/relationships/hyperlink" Target="http://quote.eastmoney.com/zs399804.html" TargetMode="External"/><Relationship Id="rId286" Type="http://schemas.openxmlformats.org/officeDocument/2006/relationships/hyperlink" Target="https://www.jisilu.cn/data/utils/lowcalc/150179" TargetMode="External"/><Relationship Id="rId451" Type="http://schemas.openxmlformats.org/officeDocument/2006/relationships/hyperlink" Target="http://www.cninfo.com.cn/information/fund/netvalue/502054.html" TargetMode="External"/><Relationship Id="rId493" Type="http://schemas.openxmlformats.org/officeDocument/2006/relationships/hyperlink" Target="http://www.cninfo.com.cn/information/fund/netvalue/150211.html" TargetMode="External"/><Relationship Id="rId507" Type="http://schemas.openxmlformats.org/officeDocument/2006/relationships/hyperlink" Target="https://www.jisilu.cn/data/utils/lowcalc/150073" TargetMode="External"/><Relationship Id="rId549" Type="http://schemas.openxmlformats.org/officeDocument/2006/relationships/hyperlink" Target="javascript:addOwnedFund('150085');" TargetMode="External"/><Relationship Id="rId714" Type="http://schemas.openxmlformats.org/officeDocument/2006/relationships/hyperlink" Target="https://www.jisilu.cn/data/utils/lowcalc/150331" TargetMode="External"/><Relationship Id="rId756" Type="http://schemas.openxmlformats.org/officeDocument/2006/relationships/hyperlink" Target="javascript:delOwnedFund('150223');" TargetMode="External"/><Relationship Id="rId50" Type="http://schemas.openxmlformats.org/officeDocument/2006/relationships/hyperlink" Target="http://www.cninfo.com.cn/information/fund/netvalue/150200.html" TargetMode="External"/><Relationship Id="rId104" Type="http://schemas.openxmlformats.org/officeDocument/2006/relationships/hyperlink" Target="http://www.cninfo.com.cn/information/fund/netvalue/150207.html" TargetMode="External"/><Relationship Id="rId146" Type="http://schemas.openxmlformats.org/officeDocument/2006/relationships/hyperlink" Target="http://www.cninfo.com.cn/information/fund/netvalue/150194.html" TargetMode="External"/><Relationship Id="rId188" Type="http://schemas.openxmlformats.org/officeDocument/2006/relationships/hyperlink" Target="http://www.cninfo.com.cn/information/fund/netvalue/502004.html" TargetMode="External"/><Relationship Id="rId311" Type="http://schemas.openxmlformats.org/officeDocument/2006/relationships/hyperlink" Target="javascript:addOwnedFund('150243');" TargetMode="External"/><Relationship Id="rId353" Type="http://schemas.openxmlformats.org/officeDocument/2006/relationships/hyperlink" Target="javascript:addOwnedFund('150092');" TargetMode="External"/><Relationship Id="rId395" Type="http://schemas.openxmlformats.org/officeDocument/2006/relationships/hyperlink" Target="https://www.jisilu.cn/data/sfnew/detail/150175" TargetMode="External"/><Relationship Id="rId409" Type="http://schemas.openxmlformats.org/officeDocument/2006/relationships/hyperlink" Target="http://www.cninfo.com.cn/information/fund/netvalue/502041.html" TargetMode="External"/><Relationship Id="rId560" Type="http://schemas.openxmlformats.org/officeDocument/2006/relationships/hyperlink" Target="javascript:addOwnedFund('150096');" TargetMode="External"/><Relationship Id="rId92" Type="http://schemas.openxmlformats.org/officeDocument/2006/relationships/hyperlink" Target="http://www.cninfo.com.cn/information/fund/netvalue/150229.html" TargetMode="External"/><Relationship Id="rId213" Type="http://schemas.openxmlformats.org/officeDocument/2006/relationships/hyperlink" Target="http://quote.eastmoney.com/zs399812.html" TargetMode="External"/><Relationship Id="rId420" Type="http://schemas.openxmlformats.org/officeDocument/2006/relationships/hyperlink" Target="http://finance.sina.com.cn/fund/quotes/150140/bc.shtml" TargetMode="External"/><Relationship Id="rId616" Type="http://schemas.openxmlformats.org/officeDocument/2006/relationships/hyperlink" Target="http://www.cninfo.com.cn/information/fund/netvalue/150247.html" TargetMode="External"/><Relationship Id="rId658" Type="http://schemas.openxmlformats.org/officeDocument/2006/relationships/hyperlink" Target="http://www.cninfo.com.cn/information/fund/netvalue/150196.html" TargetMode="External"/><Relationship Id="rId255" Type="http://schemas.openxmlformats.org/officeDocument/2006/relationships/hyperlink" Target="http://quote.eastmoney.com/zs000998.html" TargetMode="External"/><Relationship Id="rId297" Type="http://schemas.openxmlformats.org/officeDocument/2006/relationships/hyperlink" Target="http://quote.eastmoney.com/zs399429.html" TargetMode="External"/><Relationship Id="rId462" Type="http://schemas.openxmlformats.org/officeDocument/2006/relationships/hyperlink" Target="http://finance.sina.com.cn/fund/quotes/150295/bc.shtml" TargetMode="External"/><Relationship Id="rId518" Type="http://schemas.openxmlformats.org/officeDocument/2006/relationships/hyperlink" Target="http://quote.eastmoney.com/zs000842.html" TargetMode="External"/><Relationship Id="rId725" Type="http://schemas.openxmlformats.org/officeDocument/2006/relationships/hyperlink" Target="https://www.jisilu.cn/data/utils/lowcalc/150123" TargetMode="External"/><Relationship Id="rId115" Type="http://schemas.openxmlformats.org/officeDocument/2006/relationships/hyperlink" Target="http://finance.sina.com.cn/fund/quotes/150237/bc.shtml" TargetMode="External"/><Relationship Id="rId157" Type="http://schemas.openxmlformats.org/officeDocument/2006/relationships/hyperlink" Target="http://finance.sina.com.cn/fund/quotes/150275/bc.shtml" TargetMode="External"/><Relationship Id="rId322" Type="http://schemas.openxmlformats.org/officeDocument/2006/relationships/hyperlink" Target="https://www.jisilu.cn/data/utils/lowcalc/150231" TargetMode="External"/><Relationship Id="rId364" Type="http://schemas.openxmlformats.org/officeDocument/2006/relationships/hyperlink" Target="https://www.jisilu.cn/data/utils/lowcalc/150049" TargetMode="External"/><Relationship Id="rId61" Type="http://schemas.openxmlformats.org/officeDocument/2006/relationships/hyperlink" Target="http://finance.sina.com.cn/fund/quotes/150271/bc.shtml" TargetMode="External"/><Relationship Id="rId199" Type="http://schemas.openxmlformats.org/officeDocument/2006/relationships/hyperlink" Target="http://finance.sina.com.cn/fund/quotes/150171/bc.shtml" TargetMode="External"/><Relationship Id="rId571" Type="http://schemas.openxmlformats.org/officeDocument/2006/relationships/hyperlink" Target="https://www.jisilu.cn/data/utils/lowcalc/150335" TargetMode="External"/><Relationship Id="rId627" Type="http://schemas.openxmlformats.org/officeDocument/2006/relationships/hyperlink" Target="http://finance.sina.com.cn/fund/quotes/150130/bc.shtml" TargetMode="External"/><Relationship Id="rId669" Type="http://schemas.openxmlformats.org/officeDocument/2006/relationships/hyperlink" Target="http://finance.sina.com.cn/fund/quotes/150198/bc.shtml" TargetMode="External"/><Relationship Id="rId19" Type="http://schemas.openxmlformats.org/officeDocument/2006/relationships/hyperlink" Target="http://finance.sina.com.cn/fund/quotes/150273/bc.shtml" TargetMode="External"/><Relationship Id="rId224" Type="http://schemas.openxmlformats.org/officeDocument/2006/relationships/hyperlink" Target="http://www.cninfo.com.cn/information/fund/netvalue/150192.html" TargetMode="External"/><Relationship Id="rId266" Type="http://schemas.openxmlformats.org/officeDocument/2006/relationships/hyperlink" Target="http://www.cninfo.com.cn/information/fund/netvalue/150169.html" TargetMode="External"/><Relationship Id="rId431" Type="http://schemas.openxmlformats.org/officeDocument/2006/relationships/hyperlink" Target="https://www.jisilu.cn/data/sfnew/detail/150167" TargetMode="External"/><Relationship Id="rId473" Type="http://schemas.openxmlformats.org/officeDocument/2006/relationships/hyperlink" Target="https://www.jisilu.cn/data/sfnew/detail/150053" TargetMode="External"/><Relationship Id="rId529" Type="http://schemas.openxmlformats.org/officeDocument/2006/relationships/hyperlink" Target="http://www.cninfo.com.cn/information/fund/netvalue/502031.html" TargetMode="External"/><Relationship Id="rId680" Type="http://schemas.openxmlformats.org/officeDocument/2006/relationships/hyperlink" Target="https://www.jisilu.cn/data/sfnew/detail/150343" TargetMode="External"/><Relationship Id="rId736" Type="http://schemas.openxmlformats.org/officeDocument/2006/relationships/hyperlink" Target="http://quote.eastmoney.com/zs399998.html" TargetMode="External"/><Relationship Id="rId30" Type="http://schemas.openxmlformats.org/officeDocument/2006/relationships/hyperlink" Target="https://www.jisilu.cn/data/sfnew/detail/150205" TargetMode="External"/><Relationship Id="rId126" Type="http://schemas.openxmlformats.org/officeDocument/2006/relationships/hyperlink" Target="https://www.jisilu.cn/data/sfnew/detail/150186" TargetMode="External"/><Relationship Id="rId168" Type="http://schemas.openxmlformats.org/officeDocument/2006/relationships/hyperlink" Target="https://www.jisilu.cn/data/sfnew/detail/150259" TargetMode="External"/><Relationship Id="rId333" Type="http://schemas.openxmlformats.org/officeDocument/2006/relationships/hyperlink" Target="http://quote.eastmoney.com/zs000805.html" TargetMode="External"/><Relationship Id="rId540" Type="http://schemas.openxmlformats.org/officeDocument/2006/relationships/hyperlink" Target="http://finance.sina.com.cn/fund/quotes/150012/bc.shtml" TargetMode="External"/><Relationship Id="rId72" Type="http://schemas.openxmlformats.org/officeDocument/2006/relationships/hyperlink" Target="https://www.jisilu.cn/data/sfnew/detail/150283" TargetMode="External"/><Relationship Id="rId375" Type="http://schemas.openxmlformats.org/officeDocument/2006/relationships/hyperlink" Target="http://quote.eastmoney.com/zs000823.html" TargetMode="External"/><Relationship Id="rId582" Type="http://schemas.openxmlformats.org/officeDocument/2006/relationships/hyperlink" Target="http://quote.eastmoney.com/zs399986.html" TargetMode="External"/><Relationship Id="rId638" Type="http://schemas.openxmlformats.org/officeDocument/2006/relationships/hyperlink" Target="https://www.jisilu.cn/data/sfnew/detail/15030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http://finance.sina.com.cn/fund/quotes/150181/bc.shtml" TargetMode="External"/><Relationship Id="rId277" Type="http://schemas.openxmlformats.org/officeDocument/2006/relationships/hyperlink" Target="http://finance.sina.com.cn/fund/quotes/502011/bc.shtml" TargetMode="External"/><Relationship Id="rId400" Type="http://schemas.openxmlformats.org/officeDocument/2006/relationships/hyperlink" Target="javascript:delOwnedFund('150175');" TargetMode="External"/><Relationship Id="rId442" Type="http://schemas.openxmlformats.org/officeDocument/2006/relationships/hyperlink" Target="javascript:addOwnedFund('150094');" TargetMode="External"/><Relationship Id="rId484" Type="http://schemas.openxmlformats.org/officeDocument/2006/relationships/hyperlink" Target="javascript:addOwnedFund('502001');" TargetMode="External"/><Relationship Id="rId705" Type="http://schemas.openxmlformats.org/officeDocument/2006/relationships/hyperlink" Target="http://finance.sina.com.cn/fund/quotes/150047/bc.shtml" TargetMode="External"/><Relationship Id="rId137" Type="http://schemas.openxmlformats.org/officeDocument/2006/relationships/hyperlink" Target="javascript:addOwnedFund('150233');" TargetMode="External"/><Relationship Id="rId302" Type="http://schemas.openxmlformats.org/officeDocument/2006/relationships/hyperlink" Target="http://www.cninfo.com.cn/information/fund/netvalue/150279.html" TargetMode="External"/><Relationship Id="rId344" Type="http://schemas.openxmlformats.org/officeDocument/2006/relationships/hyperlink" Target="http://www.cninfo.com.cn/information/fund/netvalue/150143.html" TargetMode="External"/><Relationship Id="rId691" Type="http://schemas.openxmlformats.org/officeDocument/2006/relationships/hyperlink" Target="javascript:addOwnedFund('502057');" TargetMode="External"/><Relationship Id="rId747" Type="http://schemas.openxmlformats.org/officeDocument/2006/relationships/hyperlink" Target="http://www.cninfo.com.cn/information/fund/netvalue/150057.html" TargetMode="External"/><Relationship Id="rId41" Type="http://schemas.openxmlformats.org/officeDocument/2006/relationships/hyperlink" Target="javascript:addOwnedFund('150307');" TargetMode="External"/><Relationship Id="rId83" Type="http://schemas.openxmlformats.org/officeDocument/2006/relationships/hyperlink" Target="javascript:delOwnedFund('150277');" TargetMode="External"/><Relationship Id="rId179" Type="http://schemas.openxmlformats.org/officeDocument/2006/relationships/hyperlink" Target="javascript:delOwnedFund('150241');" TargetMode="External"/><Relationship Id="rId386" Type="http://schemas.openxmlformats.org/officeDocument/2006/relationships/hyperlink" Target="http://www.cninfo.com.cn/information/fund/netvalue/150157.html" TargetMode="External"/><Relationship Id="rId551" Type="http://schemas.openxmlformats.org/officeDocument/2006/relationships/hyperlink" Target="http://finance.sina.com.cn/fund/quotes/150059/bc.shtml" TargetMode="External"/><Relationship Id="rId593" Type="http://schemas.openxmlformats.org/officeDocument/2006/relationships/hyperlink" Target="http://www.cninfo.com.cn/information/fund/netvalue/150303.html" TargetMode="External"/><Relationship Id="rId607" Type="http://schemas.openxmlformats.org/officeDocument/2006/relationships/hyperlink" Target="javascript:addOwnedFund('150293');" TargetMode="External"/><Relationship Id="rId649" Type="http://schemas.openxmlformats.org/officeDocument/2006/relationships/hyperlink" Target="javascript:addOwnedFund('150190');" TargetMode="External"/><Relationship Id="rId190" Type="http://schemas.openxmlformats.org/officeDocument/2006/relationships/hyperlink" Target="https://www.jisilu.cn/data/utils/lowcalc/502004" TargetMode="External"/><Relationship Id="rId204" Type="http://schemas.openxmlformats.org/officeDocument/2006/relationships/hyperlink" Target="https://www.jisilu.cn/data/sfnew/detail/150249" TargetMode="External"/><Relationship Id="rId246" Type="http://schemas.openxmlformats.org/officeDocument/2006/relationships/hyperlink" Target="https://www.jisilu.cn/data/sfnew/detail/150255" TargetMode="External"/><Relationship Id="rId288" Type="http://schemas.openxmlformats.org/officeDocument/2006/relationships/hyperlink" Target="https://www.jisilu.cn/data/sfnew/detail/150018" TargetMode="External"/><Relationship Id="rId411" Type="http://schemas.openxmlformats.org/officeDocument/2006/relationships/hyperlink" Target="https://www.jisilu.cn/data/utils/lowcalc/502041" TargetMode="External"/><Relationship Id="rId453" Type="http://schemas.openxmlformats.org/officeDocument/2006/relationships/hyperlink" Target="https://www.jisilu.cn/data/utils/lowcalc/502054" TargetMode="External"/><Relationship Id="rId509" Type="http://schemas.openxmlformats.org/officeDocument/2006/relationships/hyperlink" Target="https://www.jisilu.cn/data/sfnew/detail/150030" TargetMode="External"/><Relationship Id="rId660" Type="http://schemas.openxmlformats.org/officeDocument/2006/relationships/hyperlink" Target="https://www.jisilu.cn/data/utils/lowcalc/150196" TargetMode="External"/><Relationship Id="rId106" Type="http://schemas.openxmlformats.org/officeDocument/2006/relationships/hyperlink" Target="https://www.jisilu.cn/data/utils/lowcalc/150207" TargetMode="External"/><Relationship Id="rId313" Type="http://schemas.openxmlformats.org/officeDocument/2006/relationships/hyperlink" Target="http://finance.sina.com.cn/fund/quotes/502017/bc.shtml" TargetMode="External"/><Relationship Id="rId495" Type="http://schemas.openxmlformats.org/officeDocument/2006/relationships/hyperlink" Target="https://www.jisilu.cn/data/utils/lowcalc/150211" TargetMode="External"/><Relationship Id="rId716" Type="http://schemas.openxmlformats.org/officeDocument/2006/relationships/hyperlink" Target="https://www.jisilu.cn/data/sfnew/detail/150219" TargetMode="External"/><Relationship Id="rId758" Type="http://schemas.openxmlformats.org/officeDocument/2006/relationships/hyperlink" Target="http://finance.sina.com.cn/fund/quotes/150106/bc.shtml" TargetMode="External"/><Relationship Id="rId10" Type="http://schemas.openxmlformats.org/officeDocument/2006/relationships/hyperlink" Target="https://www.jisilu.cn/data/utils/lowcalc/150066" TargetMode="External"/><Relationship Id="rId52" Type="http://schemas.openxmlformats.org/officeDocument/2006/relationships/hyperlink" Target="https://www.jisilu.cn/data/utils/lowcalc/150200" TargetMode="External"/><Relationship Id="rId94" Type="http://schemas.openxmlformats.org/officeDocument/2006/relationships/hyperlink" Target="https://www.jisilu.cn/data/utils/lowcalc/150229" TargetMode="External"/><Relationship Id="rId148" Type="http://schemas.openxmlformats.org/officeDocument/2006/relationships/hyperlink" Target="https://www.jisilu.cn/data/utils/lowcalc/150194" TargetMode="External"/><Relationship Id="rId355" Type="http://schemas.openxmlformats.org/officeDocument/2006/relationships/hyperlink" Target="http://finance.sina.com.cn/fund/quotes/150215/bc.shtml" TargetMode="External"/><Relationship Id="rId397" Type="http://schemas.openxmlformats.org/officeDocument/2006/relationships/hyperlink" Target="http://www.cninfo.com.cn/information/fund/netvalue/150175.html" TargetMode="External"/><Relationship Id="rId520" Type="http://schemas.openxmlformats.org/officeDocument/2006/relationships/hyperlink" Target="javascript:addOwnedFund('150138');" TargetMode="External"/><Relationship Id="rId562" Type="http://schemas.openxmlformats.org/officeDocument/2006/relationships/hyperlink" Target="http://finance.sina.com.cn/fund/quotes/150323/bc.shtml" TargetMode="External"/><Relationship Id="rId618" Type="http://schemas.openxmlformats.org/officeDocument/2006/relationships/hyperlink" Target="https://www.jisilu.cn/data/utils/lowcalc/150247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05/bc.shtml" TargetMode="External"/><Relationship Id="rId18" Type="http://schemas.openxmlformats.org/officeDocument/2006/relationships/hyperlink" Target="https://www.jisilu.cn/data/sfnew/detail/150267" TargetMode="External"/><Relationship Id="rId26" Type="http://schemas.openxmlformats.org/officeDocument/2006/relationships/hyperlink" Target="http://www.cninfo.com.cn/information/fund/netvalue/150175.html" TargetMode="External"/><Relationship Id="rId39" Type="http://schemas.openxmlformats.org/officeDocument/2006/relationships/hyperlink" Target="http://quote.eastmoney.com/zs000827.html" TargetMode="External"/><Relationship Id="rId21" Type="http://schemas.openxmlformats.org/officeDocument/2006/relationships/hyperlink" Target="http://quote.eastmoney.com/zs399986.html" TargetMode="External"/><Relationship Id="rId34" Type="http://schemas.openxmlformats.org/officeDocument/2006/relationships/hyperlink" Target="https://www.jisilu.cn/data/utils/lowcalc/150331" TargetMode="External"/><Relationship Id="rId42" Type="http://schemas.openxmlformats.org/officeDocument/2006/relationships/hyperlink" Target="https://www.jisilu.cn/data/sfnew/detail/502007" TargetMode="External"/><Relationship Id="rId47" Type="http://schemas.openxmlformats.org/officeDocument/2006/relationships/hyperlink" Target="javascript:addOwnedFund('502007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7/bc.shtml" TargetMode="External"/><Relationship Id="rId63" Type="http://schemas.openxmlformats.org/officeDocument/2006/relationships/hyperlink" Target="https://www.jisilu.cn/data/utils/lowcalc/150323" TargetMode="External"/><Relationship Id="rId68" Type="http://schemas.openxmlformats.org/officeDocument/2006/relationships/hyperlink" Target="http://quote.eastmoney.com/zs399973.html" TargetMode="External"/><Relationship Id="rId76" Type="http://schemas.openxmlformats.org/officeDocument/2006/relationships/hyperlink" Target="javascript:delOwnedFund('150291');" TargetMode="External"/><Relationship Id="rId7" Type="http://schemas.openxmlformats.org/officeDocument/2006/relationships/hyperlink" Target="http://finance.sina.com.cn/fund/quotes/150291/bc.shtml" TargetMode="External"/><Relationship Id="rId71" Type="http://schemas.openxmlformats.org/officeDocument/2006/relationships/hyperlink" Target="https://www.jisilu.cn/data/sfnew/detail/150291" TargetMode="External"/><Relationship Id="rId2" Type="http://schemas.openxmlformats.org/officeDocument/2006/relationships/hyperlink" Target="http://finance.sina.com.cn/fund/quotes/150297/bc.shtml" TargetMode="External"/><Relationship Id="rId16" Type="http://schemas.openxmlformats.org/officeDocument/2006/relationships/hyperlink" Target="https://www.jisilu.cn/data/utils/lowcalc/150205" TargetMode="External"/><Relationship Id="rId29" Type="http://schemas.openxmlformats.org/officeDocument/2006/relationships/hyperlink" Target="javascript:delOwnedFund('150175');" TargetMode="External"/><Relationship Id="rId11" Type="http://schemas.openxmlformats.org/officeDocument/2006/relationships/hyperlink" Target="javascript:delOwnedFund('150291');" TargetMode="External"/><Relationship Id="rId24" Type="http://schemas.openxmlformats.org/officeDocument/2006/relationships/hyperlink" Target="https://www.jisilu.cn/data/sfnew/detail/150175" TargetMode="External"/><Relationship Id="rId3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23/bc.shtml" TargetMode="External"/><Relationship Id="rId40" Type="http://schemas.openxmlformats.org/officeDocument/2006/relationships/hyperlink" Target="https://www.jisilu.cn/data/utils/lowcalc/150323" TargetMode="External"/><Relationship Id="rId45" Type="http://schemas.openxmlformats.org/officeDocument/2006/relationships/hyperlink" Target="http://quote.eastmoney.com/zs399974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javascript:addOwnedFund('150297');" TargetMode="External"/><Relationship Id="rId66" Type="http://schemas.openxmlformats.org/officeDocument/2006/relationships/hyperlink" Target="http://finance.sina.com.cn/fund/quotes/150205/bc.shtml" TargetMode="External"/><Relationship Id="rId74" Type="http://schemas.openxmlformats.org/officeDocument/2006/relationships/hyperlink" Target="http://quote.eastmoney.com/zs399986.html" TargetMode="External"/><Relationship Id="rId5" Type="http://schemas.openxmlformats.org/officeDocument/2006/relationships/hyperlink" Target="javascript:addOwnedFund('150297');" TargetMode="External"/><Relationship Id="rId15" Type="http://schemas.openxmlformats.org/officeDocument/2006/relationships/hyperlink" Target="http://quote.eastmoney.com/zs399973.html" TargetMode="External"/><Relationship Id="rId23" Type="http://schemas.openxmlformats.org/officeDocument/2006/relationships/hyperlink" Target="javascript:delOwnedFund('150267');" TargetMode="External"/><Relationship Id="rId28" Type="http://schemas.openxmlformats.org/officeDocument/2006/relationships/hyperlink" Target="https://www.jisilu.cn/data/utils/lowcalc/150175" TargetMode="External"/><Relationship Id="rId36" Type="http://schemas.openxmlformats.org/officeDocument/2006/relationships/hyperlink" Target="https://www.jisilu.cn/data/sfnew/detail/150323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s://www.jisilu.cn/data/utils/lowcalc/150297" TargetMode="External"/><Relationship Id="rId61" Type="http://schemas.openxmlformats.org/officeDocument/2006/relationships/hyperlink" Target="http://www.cninfo.com.cn/information/fund/netvalue/150323.html" TargetMode="External"/><Relationship Id="rId10" Type="http://schemas.openxmlformats.org/officeDocument/2006/relationships/hyperlink" Target="https://www.jisilu.cn/data/utils/lowcalc/150291" TargetMode="External"/><Relationship Id="rId19" Type="http://schemas.openxmlformats.org/officeDocument/2006/relationships/hyperlink" Target="http://finance.sina.com.cn/fund/quotes/150267/bc.shtml" TargetMode="External"/><Relationship Id="rId31" Type="http://schemas.openxmlformats.org/officeDocument/2006/relationships/hyperlink" Target="http://finance.sina.com.cn/fund/quotes/150331/bc.shtml" TargetMode="External"/><Relationship Id="rId44" Type="http://schemas.openxmlformats.org/officeDocument/2006/relationships/hyperlink" Target="http://www.cninfo.com.cn/information/fund/netvalue/502007.html" TargetMode="External"/><Relationship Id="rId52" Type="http://schemas.openxmlformats.org/officeDocument/2006/relationships/hyperlink" Target="https://www.jisilu.cn/data/utils/lowcalc/150331" TargetMode="External"/><Relationship Id="rId60" Type="http://schemas.openxmlformats.org/officeDocument/2006/relationships/hyperlink" Target="http://finance.sina.com.cn/fund/quotes/150323/bc.shtml" TargetMode="External"/><Relationship Id="rId65" Type="http://schemas.openxmlformats.org/officeDocument/2006/relationships/hyperlink" Target="https://www.jisilu.cn/data/sfnew/detail/150205" TargetMode="External"/><Relationship Id="rId73" Type="http://schemas.openxmlformats.org/officeDocument/2006/relationships/hyperlink" Target="http://www.cninfo.com.cn/information/fund/netvalue/150291.html" TargetMode="External"/><Relationship Id="rId4" Type="http://schemas.openxmlformats.org/officeDocument/2006/relationships/hyperlink" Target="https://www.jisilu.cn/data/utils/lowcalc/150297" TargetMode="External"/><Relationship Id="rId9" Type="http://schemas.openxmlformats.org/officeDocument/2006/relationships/hyperlink" Target="http://quote.eastmoney.com/zs399986.html" TargetMode="External"/><Relationship Id="rId14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https://www.jisilu.cn/data/utils/lowcalc/150267" TargetMode="External"/><Relationship Id="rId27" Type="http://schemas.openxmlformats.org/officeDocument/2006/relationships/hyperlink" Target="http://quote.eastmoney.com/hk/zs110010.html" TargetMode="External"/><Relationship Id="rId30" Type="http://schemas.openxmlformats.org/officeDocument/2006/relationships/hyperlink" Target="https://www.jisilu.cn/data/sfnew/detail/150331" TargetMode="External"/><Relationship Id="rId35" Type="http://schemas.openxmlformats.org/officeDocument/2006/relationships/hyperlink" Target="javascript:addOwnedFund('150331');" TargetMode="External"/><Relationship Id="rId43" Type="http://schemas.openxmlformats.org/officeDocument/2006/relationships/hyperlink" Target="http://finance.sina.com.cn/fund/quotes/502007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7.html" TargetMode="External"/><Relationship Id="rId64" Type="http://schemas.openxmlformats.org/officeDocument/2006/relationships/hyperlink" Target="javascript:addOwnedFund('150323');" TargetMode="External"/><Relationship Id="rId69" Type="http://schemas.openxmlformats.org/officeDocument/2006/relationships/hyperlink" Target="https://www.jisilu.cn/data/utils/lowcalc/150205" TargetMode="External"/><Relationship Id="rId8" Type="http://schemas.openxmlformats.org/officeDocument/2006/relationships/hyperlink" Target="http://www.cninfo.com.cn/information/fund/netvalue/150291.html" TargetMode="External"/><Relationship Id="rId51" Type="http://schemas.openxmlformats.org/officeDocument/2006/relationships/hyperlink" Target="http://quote.eastmoney.com/zs399805.html" TargetMode="External"/><Relationship Id="rId72" Type="http://schemas.openxmlformats.org/officeDocument/2006/relationships/hyperlink" Target="http://finance.sina.com.cn/fund/quotes/150291/bc.shtml" TargetMode="External"/><Relationship Id="rId3" Type="http://schemas.openxmlformats.org/officeDocument/2006/relationships/hyperlink" Target="http://www.cninfo.com.cn/information/fund/netvalue/150297.html" TargetMode="External"/><Relationship Id="rId12" Type="http://schemas.openxmlformats.org/officeDocument/2006/relationships/hyperlink" Target="https://www.jisilu.cn/data/sfnew/detail/150205" TargetMode="External"/><Relationship Id="rId17" Type="http://schemas.openxmlformats.org/officeDocument/2006/relationships/hyperlink" Target="javascript:addOwnedFund('150205');" TargetMode="External"/><Relationship Id="rId25" Type="http://schemas.openxmlformats.org/officeDocument/2006/relationships/hyperlink" Target="http://finance.sina.com.cn/fund/quotes/150175/bc.shtml" TargetMode="External"/><Relationship Id="rId33" Type="http://schemas.openxmlformats.org/officeDocument/2006/relationships/hyperlink" Target="http://quote.eastmoney.com/zs399805.html" TargetMode="External"/><Relationship Id="rId38" Type="http://schemas.openxmlformats.org/officeDocument/2006/relationships/hyperlink" Target="http://www.cninfo.com.cn/information/fund/netvalue/150323.html" TargetMode="External"/><Relationship Id="rId46" Type="http://schemas.openxmlformats.org/officeDocument/2006/relationships/hyperlink" Target="https://www.jisilu.cn/data/utils/lowcalc/502007" TargetMode="External"/><Relationship Id="rId59" Type="http://schemas.openxmlformats.org/officeDocument/2006/relationships/hyperlink" Target="https://www.jisilu.cn/data/sfnew/detail/150323" TargetMode="External"/><Relationship Id="rId67" Type="http://schemas.openxmlformats.org/officeDocument/2006/relationships/hyperlink" Target="http://www.cninfo.com.cn/information/fund/netvalue/150205.html" TargetMode="External"/><Relationship Id="rId20" Type="http://schemas.openxmlformats.org/officeDocument/2006/relationships/hyperlink" Target="http://www.cninfo.com.cn/information/fund/netvalue/150267.html" TargetMode="External"/><Relationship Id="rId41" Type="http://schemas.openxmlformats.org/officeDocument/2006/relationships/hyperlink" Target="javascript:addOwnedFund('150323');" TargetMode="External"/><Relationship Id="rId54" Type="http://schemas.openxmlformats.org/officeDocument/2006/relationships/hyperlink" Target="https://www.jisilu.cn/data/sfnew/detail/150297" TargetMode="External"/><Relationship Id="rId62" Type="http://schemas.openxmlformats.org/officeDocument/2006/relationships/hyperlink" Target="http://quote.eastmoney.com/zs000827.html" TargetMode="External"/><Relationship Id="rId70" Type="http://schemas.openxmlformats.org/officeDocument/2006/relationships/hyperlink" Target="javascript:addOwnedFund('150205');" TargetMode="External"/><Relationship Id="rId75" Type="http://schemas.openxmlformats.org/officeDocument/2006/relationships/hyperlink" Target="https://www.jisilu.cn/data/utils/lowcalc/150291" TargetMode="External"/><Relationship Id="rId1" Type="http://schemas.openxmlformats.org/officeDocument/2006/relationships/hyperlink" Target="https://www.jisilu.cn/data/sfnew/detail/150297" TargetMode="External"/><Relationship Id="rId6" Type="http://schemas.openxmlformats.org/officeDocument/2006/relationships/hyperlink" Target="https://www.jisilu.cn/data/sfnew/detail/15029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066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502054" TargetMode="External"/><Relationship Id="rId531" Type="http://schemas.openxmlformats.org/officeDocument/2006/relationships/hyperlink" Target="https://www.jisilu.cn/data/utils/lowcalc/502007" TargetMode="External"/><Relationship Id="rId629" Type="http://schemas.openxmlformats.org/officeDocument/2006/relationships/hyperlink" Target="https://www.jisilu.cn/data/sfnew/detail/150227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www.cninfo.com.cn/information/fund/netvalue/502049.html" TargetMode="External"/><Relationship Id="rId682" Type="http://schemas.openxmlformats.org/officeDocument/2006/relationships/hyperlink" Target="javascript:addOwnedFund('502017');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287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300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quote.eastmoney.com/zs399440.html" TargetMode="External"/><Relationship Id="rId542" Type="http://schemas.openxmlformats.org/officeDocument/2006/relationships/hyperlink" Target="http://quote.eastmoney.com/zs399970.html" TargetMode="External"/><Relationship Id="rId584" Type="http://schemas.openxmlformats.org/officeDocument/2006/relationships/hyperlink" Target="http://quote.eastmoney.com/zs399991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502021/bc.shtml" TargetMode="External"/><Relationship Id="rId402" Type="http://schemas.openxmlformats.org/officeDocument/2006/relationships/hyperlink" Target="http://finance.sina.com.cn/fund/quotes/150148/bc.shtml" TargetMode="External"/><Relationship Id="rId279" Type="http://schemas.openxmlformats.org/officeDocument/2006/relationships/hyperlink" Target="http://finance.sina.com.cn/fund/quotes/150225/bc.shtml" TargetMode="External"/><Relationship Id="rId444" Type="http://schemas.openxmlformats.org/officeDocument/2006/relationships/hyperlink" Target="http://finance.sina.com.cn/fund/quotes/150277/bc.shtml" TargetMode="External"/><Relationship Id="rId486" Type="http://schemas.openxmlformats.org/officeDocument/2006/relationships/hyperlink" Target="http://finance.sina.com.cn/fund/quotes/150283/bc.shtml" TargetMode="External"/><Relationship Id="rId651" Type="http://schemas.openxmlformats.org/officeDocument/2006/relationships/hyperlink" Target="https://www.jisilu.cn/data/utils/lowcalc/150186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305" TargetMode="External"/><Relationship Id="rId749" Type="http://schemas.openxmlformats.org/officeDocument/2006/relationships/hyperlink" Target="https://www.jisilu.cn/data/sfnew/detail/15031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14.html" TargetMode="External"/><Relationship Id="rId346" Type="http://schemas.openxmlformats.org/officeDocument/2006/relationships/hyperlink" Target="http://www.cninfo.com.cn/information/fund/netvalue/150055.html" TargetMode="External"/><Relationship Id="rId388" Type="http://schemas.openxmlformats.org/officeDocument/2006/relationships/hyperlink" Target="http://quote.eastmoney.com/zs399005.html" TargetMode="External"/><Relationship Id="rId511" Type="http://schemas.openxmlformats.org/officeDocument/2006/relationships/hyperlink" Target="http://www.cninfo.com.cn/information/fund/netvalue/150207.html" TargetMode="External"/><Relationship Id="rId553" Type="http://schemas.openxmlformats.org/officeDocument/2006/relationships/hyperlink" Target="http://www.cninfo.com.cn/information/fund/netvalue/150315.html" TargetMode="External"/><Relationship Id="rId609" Type="http://schemas.openxmlformats.org/officeDocument/2006/relationships/hyperlink" Target="https://www.jisilu.cn/data/utils/lowcalc/150235" TargetMode="External"/><Relationship Id="rId760" Type="http://schemas.openxmlformats.org/officeDocument/2006/relationships/hyperlink" Target="javascript:addOwnedFund('150245');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s://www.jisilu.cn/data/sfnew/detail/150157" TargetMode="External"/><Relationship Id="rId595" Type="http://schemas.openxmlformats.org/officeDocument/2006/relationships/hyperlink" Target="http://www.cninfo.com.cn/information/fund/netvalue/150177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71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67.html" TargetMode="External"/><Relationship Id="rId662" Type="http://schemas.openxmlformats.org/officeDocument/2006/relationships/hyperlink" Target="http://quote.eastmoney.com/zs399986.html" TargetMode="External"/><Relationship Id="rId718" Type="http://schemas.openxmlformats.org/officeDocument/2006/relationships/hyperlink" Target="javascript:addOwnedFund('150203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://finance.sina.com.cn/fund/quotes/150090/bc.shtml" TargetMode="External"/><Relationship Id="rId357" Type="http://schemas.openxmlformats.org/officeDocument/2006/relationships/hyperlink" Target="http://finance.sina.com.cn/fund/quotes/150152/bc.shtml" TargetMode="External"/><Relationship Id="rId522" Type="http://schemas.openxmlformats.org/officeDocument/2006/relationships/hyperlink" Target="http://finance.sina.com.cn/fund/quotes/150329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s://www.jisilu.cn/data/utils/lowcalc/150049" TargetMode="External"/><Relationship Id="rId564" Type="http://schemas.openxmlformats.org/officeDocument/2006/relationships/hyperlink" Target="http://finance.sina.com.cn/fund/quotes/150251/bc.shtml" TargetMode="External"/><Relationship Id="rId771" Type="http://schemas.openxmlformats.org/officeDocument/2006/relationships/hyperlink" Target="https://www.jisilu.cn/data/utils/lowcalc/150066" TargetMode="External"/><Relationship Id="rId259" Type="http://schemas.openxmlformats.org/officeDocument/2006/relationships/hyperlink" Target="javascript:addOwnedFund('502001');" TargetMode="External"/><Relationship Id="rId424" Type="http://schemas.openxmlformats.org/officeDocument/2006/relationships/hyperlink" Target="javascript:addOwnedFund('150028');" TargetMode="External"/><Relationship Id="rId466" Type="http://schemas.openxmlformats.org/officeDocument/2006/relationships/hyperlink" Target="javascript:delOwnedFund('150255');" TargetMode="External"/><Relationship Id="rId631" Type="http://schemas.openxmlformats.org/officeDocument/2006/relationships/hyperlink" Target="http://www.cninfo.com.cn/information/fund/netvalue/150227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23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https://www.jisilu.cn/data/sfnew/detail/15018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https://www.jisilu.cn/data/sfnew/detail/150309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s://www.jisilu.cn/data/utils/lowcalc/150188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138" TargetMode="External"/><Relationship Id="rId435" Type="http://schemas.openxmlformats.org/officeDocument/2006/relationships/hyperlink" Target="https://www.jisilu.cn/data/utils/lowcalc/150164" TargetMode="External"/><Relationship Id="rId477" Type="http://schemas.openxmlformats.org/officeDocument/2006/relationships/hyperlink" Target="https://www.jisilu.cn/data/utils/lowcalc/502049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04/bc.shtml" TargetMode="External"/><Relationship Id="rId684" Type="http://schemas.openxmlformats.org/officeDocument/2006/relationships/hyperlink" Target="http://finance.sina.com.cn/fund/quotes/502027/bc.shtml" TargetMode="External"/><Relationship Id="rId281" Type="http://schemas.openxmlformats.org/officeDocument/2006/relationships/hyperlink" Target="http://quote.eastmoney.com/zs399966.html" TargetMode="External"/><Relationship Id="rId337" Type="http://schemas.openxmlformats.org/officeDocument/2006/relationships/hyperlink" Target="javascript:addOwnedFund('150104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sfnew/detail/150083" TargetMode="External"/><Relationship Id="rId544" Type="http://schemas.openxmlformats.org/officeDocument/2006/relationships/hyperlink" Target="javascript:addOwnedFund('150194');" TargetMode="External"/><Relationship Id="rId586" Type="http://schemas.openxmlformats.org/officeDocument/2006/relationships/hyperlink" Target="javascript:delOwnedFund('150275');" TargetMode="External"/><Relationship Id="rId751" Type="http://schemas.openxmlformats.org/officeDocument/2006/relationships/hyperlink" Target="http://www.cninfo.com.cn/information/fund/netvalue/15031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sfnew/detail/150096" TargetMode="External"/><Relationship Id="rId404" Type="http://schemas.openxmlformats.org/officeDocument/2006/relationships/hyperlink" Target="http://quote.eastmoney.com/zs000841.html" TargetMode="External"/><Relationship Id="rId446" Type="http://schemas.openxmlformats.org/officeDocument/2006/relationships/hyperlink" Target="http://quote.eastmoney.com/zs399807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3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14" TargetMode="External"/><Relationship Id="rId488" Type="http://schemas.openxmlformats.org/officeDocument/2006/relationships/hyperlink" Target="http://quote.eastmoney.com/zs000808.html" TargetMode="External"/><Relationship Id="rId695" Type="http://schemas.openxmlformats.org/officeDocument/2006/relationships/hyperlink" Target="https://www.jisilu.cn/data/sfnew/detail/150171" TargetMode="External"/><Relationship Id="rId709" Type="http://schemas.openxmlformats.org/officeDocument/2006/relationships/hyperlink" Target="http://www.cninfo.com.cn/information/fund/netvalue/150305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s://www.jisilu.cn/data/utils/lowcalc/150055" TargetMode="External"/><Relationship Id="rId513" Type="http://schemas.openxmlformats.org/officeDocument/2006/relationships/hyperlink" Target="https://www.jisilu.cn/data/utils/lowcalc/150207" TargetMode="External"/><Relationship Id="rId555" Type="http://schemas.openxmlformats.org/officeDocument/2006/relationships/hyperlink" Target="https://www.jisilu.cn/data/utils/lowcalc/150315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150179/bc.shtml" TargetMode="External"/><Relationship Id="rId762" Type="http://schemas.openxmlformats.org/officeDocument/2006/relationships/hyperlink" Target="http://finance.sina.com.cn/fund/quotes/150215/bc.s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www.cninfo.com.cn/information/fund/netvalue/150157.html" TargetMode="External"/><Relationship Id="rId457" Type="http://schemas.openxmlformats.org/officeDocument/2006/relationships/hyperlink" Target="http://www.cninfo.com.cn/information/fund/netvalue/150271.html" TargetMode="External"/><Relationship Id="rId622" Type="http://schemas.openxmlformats.org/officeDocument/2006/relationships/hyperlink" Target="javascript:addOwnedFund('150181');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delOwnedFund('15024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006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990.html" TargetMode="External"/><Relationship Id="rId731" Type="http://schemas.openxmlformats.org/officeDocument/2006/relationships/hyperlink" Target="https://www.jisilu.cn/data/sfnew/detail/150092" TargetMode="External"/><Relationship Id="rId773" Type="http://schemas.openxmlformats.org/officeDocument/2006/relationships/hyperlink" Target="https://www.jisilu.cn/data/sfnew/detail/150039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://finance.sina.com.cn/fund/quotes/150022/bc.shtml" TargetMode="External"/><Relationship Id="rId633" Type="http://schemas.openxmlformats.org/officeDocument/2006/relationships/hyperlink" Target="https://www.jisilu.cn/data/utils/lowcalc/150227" TargetMode="External"/><Relationship Id="rId230" Type="http://schemas.openxmlformats.org/officeDocument/2006/relationships/hyperlink" Target="https://www.jisilu.cn/data/sfnew/detail/150053" TargetMode="External"/><Relationship Id="rId468" Type="http://schemas.openxmlformats.org/officeDocument/2006/relationships/hyperlink" Target="http://finance.sina.com.cn/fund/quotes/15025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073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www.cninfo.com.cn/information/fund/netvalue/150184.html" TargetMode="External"/><Relationship Id="rId577" Type="http://schemas.openxmlformats.org/officeDocument/2006/relationships/hyperlink" Target="http://www.cninfo.com.cn/information/fund/netvalue/150309.html" TargetMode="External"/><Relationship Id="rId700" Type="http://schemas.openxmlformats.org/officeDocument/2006/relationships/hyperlink" Target="javascript:addOwnedFund('150171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www.cninfo.com.cn/information/fund/netvalue/150083.html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https://www.jisilu.cn/data/sfnew/detail/150016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259" TargetMode="External"/><Relationship Id="rId479" Type="http://schemas.openxmlformats.org/officeDocument/2006/relationships/hyperlink" Target="https://www.jisilu.cn/data/sfnew/detail/150237" TargetMode="External"/><Relationship Id="rId644" Type="http://schemas.openxmlformats.org/officeDocument/2006/relationships/hyperlink" Target="http://quote.eastmoney.com/zs399967.html" TargetMode="External"/><Relationship Id="rId686" Type="http://schemas.openxmlformats.org/officeDocument/2006/relationships/hyperlink" Target="http://quote.eastmoney.com/zs3994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25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javascript:addOwnedFund('150283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241/bc.shtml" TargetMode="External"/><Relationship Id="rId711" Type="http://schemas.openxmlformats.org/officeDocument/2006/relationships/hyperlink" Target="https://www.jisilu.cn/data/utils/lowcalc/150305" TargetMode="External"/><Relationship Id="rId753" Type="http://schemas.openxmlformats.org/officeDocument/2006/relationships/hyperlink" Target="https://www.jisilu.cn/data/utils/lowcalc/150311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finance.sina.com.cn/fund/quotes/150299/bc.s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javascript:addOwnedFund('150148');" TargetMode="External"/><Relationship Id="rId588" Type="http://schemas.openxmlformats.org/officeDocument/2006/relationships/hyperlink" Target="http://finance.sina.com.cn/fund/quotes/150217/bc.s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96.html" TargetMode="External"/><Relationship Id="rId448" Type="http://schemas.openxmlformats.org/officeDocument/2006/relationships/hyperlink" Target="javascript:delOwnedFund('150277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33.html" TargetMode="External"/><Relationship Id="rId697" Type="http://schemas.openxmlformats.org/officeDocument/2006/relationships/hyperlink" Target="http://www.cninfo.com.cn/information/fund/netvalue/150171.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173" TargetMode="External"/><Relationship Id="rId722" Type="http://schemas.openxmlformats.org/officeDocument/2006/relationships/hyperlink" Target="http://quote.eastmoney.com/zs39993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89/bc.s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6/bc.shtml" TargetMode="External"/><Relationship Id="rId361" Type="http://schemas.openxmlformats.org/officeDocument/2006/relationships/hyperlink" Target="javascript:addOwnedFund('150152');" TargetMode="External"/><Relationship Id="rId557" Type="http://schemas.openxmlformats.org/officeDocument/2006/relationships/hyperlink" Target="https://www.jisilu.cn/data/sfnew/detail/150200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610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s://www.jisilu.cn/data/utils/lowcalc/150157" TargetMode="External"/><Relationship Id="rId459" Type="http://schemas.openxmlformats.org/officeDocument/2006/relationships/hyperlink" Target="https://www.jisilu.cn/data/utils/lowcalc/150271" TargetMode="External"/><Relationship Id="rId624" Type="http://schemas.openxmlformats.org/officeDocument/2006/relationships/hyperlink" Target="http://finance.sina.com.cn/fund/quotes/150209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90');" TargetMode="External"/><Relationship Id="rId470" Type="http://schemas.openxmlformats.org/officeDocument/2006/relationships/hyperlink" Target="http://quote.eastmoney.com/zs399993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javascript:addOwnedFund('150251');" TargetMode="External"/><Relationship Id="rId733" Type="http://schemas.openxmlformats.org/officeDocument/2006/relationships/hyperlink" Target="http://www.cninfo.com.cn/information/fund/netvalue/150092.html" TargetMode="External"/><Relationship Id="rId775" Type="http://schemas.openxmlformats.org/officeDocument/2006/relationships/hyperlink" Target="http://www.cninfo.com.cn/information/fund/netvalue/150039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quote.eastmoney.com/zs399001.html" TargetMode="External"/><Relationship Id="rId635" Type="http://schemas.openxmlformats.org/officeDocument/2006/relationships/hyperlink" Target="https://www.jisilu.cn/data/sfnew/detail/150018" TargetMode="External"/><Relationship Id="rId677" Type="http://schemas.openxmlformats.org/officeDocument/2006/relationships/hyperlink" Target="https://www.jisilu.cn/data/sfnew/detail/502017" TargetMode="External"/><Relationship Id="rId232" Type="http://schemas.openxmlformats.org/officeDocument/2006/relationships/hyperlink" Target="http://www.cninfo.com.cn/information/fund/netvalue/150053.html" TargetMode="External"/><Relationship Id="rId274" Type="http://schemas.openxmlformats.org/officeDocument/2006/relationships/hyperlink" Target="http://www.cninfo.com.cn/information/fund/netvalue/150073.html" TargetMode="External"/><Relationship Id="rId481" Type="http://schemas.openxmlformats.org/officeDocument/2006/relationships/hyperlink" Target="http://www.cninfo.com.cn/information/fund/netvalue/150237.html" TargetMode="External"/><Relationship Id="rId702" Type="http://schemas.openxmlformats.org/officeDocument/2006/relationships/hyperlink" Target="http://finance.sina.com.cn/fund/quotes/150192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184" TargetMode="External"/><Relationship Id="rId579" Type="http://schemas.openxmlformats.org/officeDocument/2006/relationships/hyperlink" Target="https://www.jisilu.cn/data/utils/lowcalc/150309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www.cninfo.com.cn/information/fund/netvalue/150016.html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s://www.jisilu.cn/data/utils/lowcalc/150083" TargetMode="External"/><Relationship Id="rId439" Type="http://schemas.openxmlformats.org/officeDocument/2006/relationships/hyperlink" Target="http://www.cninfo.com.cn/information/fund/netvalue/150259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04');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0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://finance.sina.com.cn/fund/quotes/150205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50202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245" TargetMode="External"/><Relationship Id="rId91" Type="http://schemas.openxmlformats.org/officeDocument/2006/relationships/hyperlink" Target="http://quote.eastmoney.com/zs399998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javascript:addOwnedFund('150096');" TargetMode="External"/><Relationship Id="rId408" Type="http://schemas.openxmlformats.org/officeDocument/2006/relationships/hyperlink" Target="http://finance.sina.com.cn/fund/quotes/150150/bc.shtml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502001" TargetMode="External"/><Relationship Id="rId657" Type="http://schemas.openxmlformats.org/officeDocument/2006/relationships/hyperlink" Target="https://www.jisilu.cn/data/utils/lowcalc/150233" TargetMode="External"/><Relationship Id="rId699" Type="http://schemas.openxmlformats.org/officeDocument/2006/relationships/hyperlink" Target="https://www.jisilu.cn/data/utils/lowcalc/15017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55" TargetMode="External"/><Relationship Id="rId517" Type="http://schemas.openxmlformats.org/officeDocument/2006/relationships/hyperlink" Target="http://www.cninfo.com.cn/information/fund/netvalue/150173.html" TargetMode="External"/><Relationship Id="rId559" Type="http://schemas.openxmlformats.org/officeDocument/2006/relationships/hyperlink" Target="http://www.cninfo.com.cn/information/fund/netvalue/150200.html" TargetMode="External"/><Relationship Id="rId724" Type="http://schemas.openxmlformats.org/officeDocument/2006/relationships/hyperlink" Target="javascript:addOwnedFund('150179');" TargetMode="External"/><Relationship Id="rId766" Type="http://schemas.openxmlformats.org/officeDocument/2006/relationships/hyperlink" Target="javascript:addOwnedFund('150215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395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502054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https://www.jisilu.cn/data/sfnew/detail/150028" TargetMode="External"/><Relationship Id="rId570" Type="http://schemas.openxmlformats.org/officeDocument/2006/relationships/hyperlink" Target="http://finance.sina.com.cn/fund/quotes/150269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delOwnedFund('150022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javascript:addOwnedFund('150257');" TargetMode="External"/><Relationship Id="rId528" Type="http://schemas.openxmlformats.org/officeDocument/2006/relationships/hyperlink" Target="http://finance.sina.com.cn/fund/quotes/502007/bc.shtml" TargetMode="External"/><Relationship Id="rId735" Type="http://schemas.openxmlformats.org/officeDocument/2006/relationships/hyperlink" Target="https://www.jisilu.cn/data/utils/lowcalc/150092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https://www.jisilu.cn/data/sfnew/detail/150104" TargetMode="External"/><Relationship Id="rId374" Type="http://schemas.openxmlformats.org/officeDocument/2006/relationships/hyperlink" Target="https://www.jisilu.cn/data/sfnew/detail/150135" TargetMode="External"/><Relationship Id="rId581" Type="http://schemas.openxmlformats.org/officeDocument/2006/relationships/hyperlink" Target="https://www.jisilu.cn/data/sfnew/detail/150275" TargetMode="External"/><Relationship Id="rId777" Type="http://schemas.openxmlformats.org/officeDocument/2006/relationships/hyperlink" Target="javascript:addOwnedFund('150039');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s://www.jisilu.cn/data/utils/lowcalc/150053" TargetMode="External"/><Relationship Id="rId637" Type="http://schemas.openxmlformats.org/officeDocument/2006/relationships/hyperlink" Target="http://www.cninfo.com.cn/information/fund/netvalue/150018.html" TargetMode="External"/><Relationship Id="rId679" Type="http://schemas.openxmlformats.org/officeDocument/2006/relationships/hyperlink" Target="http://www.cninfo.com.cn/information/fund/netvalue/50201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073" TargetMode="External"/><Relationship Id="rId441" Type="http://schemas.openxmlformats.org/officeDocument/2006/relationships/hyperlink" Target="https://www.jisilu.cn/data/utils/lowcalc/150259" TargetMode="External"/><Relationship Id="rId483" Type="http://schemas.openxmlformats.org/officeDocument/2006/relationships/hyperlink" Target="https://www.jisilu.cn/data/utils/lowcalc/150237" TargetMode="External"/><Relationship Id="rId539" Type="http://schemas.openxmlformats.org/officeDocument/2006/relationships/hyperlink" Target="https://www.jisilu.cn/data/sfnew/detail/150194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5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javascript:delOwnedFund('150241');" TargetMode="External"/><Relationship Id="rId788" Type="http://schemas.openxmlformats.org/officeDocument/2006/relationships/hyperlink" Target="javascript:addOwnedFund('150016');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8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150235/bc.shtml" TargetMode="External"/><Relationship Id="rId648" Type="http://schemas.openxmlformats.org/officeDocument/2006/relationships/hyperlink" Target="http://finance.sina.com.cn/fund/quotes/150186/bc.shtml" TargetMode="External"/><Relationship Id="rId245" Type="http://schemas.openxmlformats.org/officeDocument/2006/relationships/hyperlink" Target="http://quote.eastmoney.com/zs399300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quote.eastmoney.com/zs000823.html" TargetMode="External"/><Relationship Id="rId452" Type="http://schemas.openxmlformats.org/officeDocument/2006/relationships/hyperlink" Target="http://quote.eastmoney.com/zs399973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javascript:delOwnedFund('150299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www.cninfo.com.cn/information/fund/netvalue/15024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89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finance.sina.com.cn/fund/quotes/150049/bc.shtml" TargetMode="External"/><Relationship Id="rId561" Type="http://schemas.openxmlformats.org/officeDocument/2006/relationships/hyperlink" Target="https://www.jisilu.cn/data/utils/lowcalc/150200" TargetMode="External"/><Relationship Id="rId617" Type="http://schemas.openxmlformats.org/officeDocument/2006/relationships/hyperlink" Target="https://www.jisilu.cn/data/sfnew/detail/150181" TargetMode="External"/><Relationship Id="rId659" Type="http://schemas.openxmlformats.org/officeDocument/2006/relationships/hyperlink" Target="https://www.jisilu.cn/data/sfnew/detail/150249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502001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28.html" TargetMode="External"/><Relationship Id="rId463" Type="http://schemas.openxmlformats.org/officeDocument/2006/relationships/hyperlink" Target="http://www.cninfo.com.cn/information/fund/netvalue/150255.html" TargetMode="External"/><Relationship Id="rId519" Type="http://schemas.openxmlformats.org/officeDocument/2006/relationships/hyperlink" Target="https://www.jisilu.cn/data/utils/lowcalc/150173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6');" TargetMode="External"/><Relationship Id="rId323" Type="http://schemas.openxmlformats.org/officeDocument/2006/relationships/hyperlink" Target="http://quote.eastmoney.com/zs399975.html" TargetMode="External"/><Relationship Id="rId530" Type="http://schemas.openxmlformats.org/officeDocument/2006/relationships/hyperlink" Target="http://quote.eastmoney.com/zs399974.html" TargetMode="External"/><Relationship Id="rId726" Type="http://schemas.openxmlformats.org/officeDocument/2006/relationships/hyperlink" Target="http://finance.sina.com.cn/fund/quotes/150231/bc.shtml" TargetMode="External"/><Relationship Id="rId768" Type="http://schemas.openxmlformats.org/officeDocument/2006/relationships/hyperlink" Target="http://finance.sina.com.cn/fund/quotes/150066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quote.eastmoney.com/zs399997.html" TargetMode="External"/><Relationship Id="rId628" Type="http://schemas.openxmlformats.org/officeDocument/2006/relationships/hyperlink" Target="javascript:addOwnedFund('150209');" TargetMode="External"/><Relationship Id="rId225" Type="http://schemas.openxmlformats.org/officeDocument/2006/relationships/hyperlink" Target="http://finance.sina.com.cn/fund/quotes/150138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://finance.sina.com.cn/fund/quotes/150164/bc.shtml" TargetMode="External"/><Relationship Id="rId474" Type="http://schemas.openxmlformats.org/officeDocument/2006/relationships/hyperlink" Target="http://finance.sina.com.cn/fund/quotes/502049/bc.shtml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s://www.jisilu.cn/data/utils/lowcalc/502017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://finance.sina.com.cn/fund/quotes/150188/bc.shtml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www.cninfo.com.cn/information/fund/netvalue/150104.html" TargetMode="External"/><Relationship Id="rId376" Type="http://schemas.openxmlformats.org/officeDocument/2006/relationships/hyperlink" Target="http://www.cninfo.com.cn/information/fund/netvalue/150135.html" TargetMode="External"/><Relationship Id="rId541" Type="http://schemas.openxmlformats.org/officeDocument/2006/relationships/hyperlink" Target="http://www.cninfo.com.cn/information/fund/netvalue/150194.html" TargetMode="External"/><Relationship Id="rId583" Type="http://schemas.openxmlformats.org/officeDocument/2006/relationships/hyperlink" Target="http://www.cninfo.com.cn/information/fund/netvalue/150275.html" TargetMode="External"/><Relationship Id="rId639" Type="http://schemas.openxmlformats.org/officeDocument/2006/relationships/hyperlink" Target="https://www.jisilu.cn/data/utils/lowcalc/150018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225" TargetMode="External"/><Relationship Id="rId401" Type="http://schemas.openxmlformats.org/officeDocument/2006/relationships/hyperlink" Target="https://www.jisilu.cn/data/sfnew/detail/150148" TargetMode="External"/><Relationship Id="rId443" Type="http://schemas.openxmlformats.org/officeDocument/2006/relationships/hyperlink" Target="https://www.jisilu.cn/data/sfnew/detail/150277" TargetMode="External"/><Relationship Id="rId650" Type="http://schemas.openxmlformats.org/officeDocument/2006/relationships/hyperlink" Target="http://quote.eastmoney.com/zs399967.html" TargetMode="External"/><Relationship Id="rId303" Type="http://schemas.openxmlformats.org/officeDocument/2006/relationships/hyperlink" Target="http://finance.sina.com.cn/fund/quotes/502014/bc.shtml" TargetMode="External"/><Relationship Id="rId485" Type="http://schemas.openxmlformats.org/officeDocument/2006/relationships/hyperlink" Target="https://www.jisilu.cn/data/sfnew/detail/150283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92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150055/bc.shtml" TargetMode="External"/><Relationship Id="rId387" Type="http://schemas.openxmlformats.org/officeDocument/2006/relationships/hyperlink" Target="http://www.cninfo.com.cn/information/fund/netvalue/150085.html" TargetMode="External"/><Relationship Id="rId510" Type="http://schemas.openxmlformats.org/officeDocument/2006/relationships/hyperlink" Target="http://finance.sina.com.cn/fund/quotes/150207/bc.shtml" TargetMode="External"/><Relationship Id="rId552" Type="http://schemas.openxmlformats.org/officeDocument/2006/relationships/hyperlink" Target="http://finance.sina.com.cn/fund/quotes/150315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75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0');" TargetMode="External"/><Relationship Id="rId412" Type="http://schemas.openxmlformats.org/officeDocument/2006/relationships/hyperlink" Target="javascript:addOwnedFund('150150');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javascript:addOwnedFund('150205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49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24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90" TargetMode="External"/><Relationship Id="rId356" Type="http://schemas.openxmlformats.org/officeDocument/2006/relationships/hyperlink" Target="https://www.jisilu.cn/data/sfnew/detail/150152" TargetMode="External"/><Relationship Id="rId398" Type="http://schemas.openxmlformats.org/officeDocument/2006/relationships/hyperlink" Target="http://quote.eastmoney.com/zs399942.html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150251" TargetMode="External"/><Relationship Id="rId619" Type="http://schemas.openxmlformats.org/officeDocument/2006/relationships/hyperlink" Target="http://www.cninfo.com.cn/information/fund/netvalue/150181.html" TargetMode="External"/><Relationship Id="rId770" Type="http://schemas.openxmlformats.org/officeDocument/2006/relationships/hyperlink" Target="http://quote.eastmoney.com/zs399481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28" TargetMode="External"/><Relationship Id="rId258" Type="http://schemas.openxmlformats.org/officeDocument/2006/relationships/hyperlink" Target="https://www.jisilu.cn/data/utils/lowcalc/502001" TargetMode="External"/><Relationship Id="rId465" Type="http://schemas.openxmlformats.org/officeDocument/2006/relationships/hyperlink" Target="https://www.jisilu.cn/data/utils/lowcalc/150255" TargetMode="External"/><Relationship Id="rId630" Type="http://schemas.openxmlformats.org/officeDocument/2006/relationships/hyperlink" Target="http://finance.sina.com.cn/fund/quotes/150227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8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javascript:addOwnedFund('502054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javascript:addOwnedFund('502007');" TargetMode="External"/><Relationship Id="rId574" Type="http://schemas.openxmlformats.org/officeDocument/2006/relationships/hyperlink" Target="javascript:addOwnedFund('150269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842.html" TargetMode="External"/><Relationship Id="rId781" Type="http://schemas.openxmlformats.org/officeDocument/2006/relationships/hyperlink" Target="http://quote.eastmoney.com/zs000832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quote.eastmoney.com/zs000832.html" TargetMode="External"/><Relationship Id="rId476" Type="http://schemas.openxmlformats.org/officeDocument/2006/relationships/hyperlink" Target="http://quote.eastmoney.com/zs000016.html" TargetMode="External"/><Relationship Id="rId641" Type="http://schemas.openxmlformats.org/officeDocument/2006/relationships/hyperlink" Target="https://www.jisilu.cn/data/sfnew/detail/502004" TargetMode="External"/><Relationship Id="rId683" Type="http://schemas.openxmlformats.org/officeDocument/2006/relationships/hyperlink" Target="https://www.jisilu.cn/data/sfnew/detail/502027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225.html" TargetMode="External"/><Relationship Id="rId336" Type="http://schemas.openxmlformats.org/officeDocument/2006/relationships/hyperlink" Target="https://www.jisilu.cn/data/utils/lowcalc/150104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194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javascript:addOwnedFund('150135');" TargetMode="External"/><Relationship Id="rId403" Type="http://schemas.openxmlformats.org/officeDocument/2006/relationships/hyperlink" Target="http://www.cninfo.com.cn/information/fund/netvalue/150148.html" TargetMode="External"/><Relationship Id="rId585" Type="http://schemas.openxmlformats.org/officeDocument/2006/relationships/hyperlink" Target="https://www.jisilu.cn/data/utils/lowcalc/150275" TargetMode="External"/><Relationship Id="rId750" Type="http://schemas.openxmlformats.org/officeDocument/2006/relationships/hyperlink" Target="http://finance.sina.com.cn/fund/quotes/150311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277.html" TargetMode="External"/><Relationship Id="rId487" Type="http://schemas.openxmlformats.org/officeDocument/2006/relationships/hyperlink" Target="http://www.cninfo.com.cn/information/fund/netvalue/150283.html" TargetMode="External"/><Relationship Id="rId610" Type="http://schemas.openxmlformats.org/officeDocument/2006/relationships/hyperlink" Target="javascript:addOwnedFund('150235');" TargetMode="External"/><Relationship Id="rId652" Type="http://schemas.openxmlformats.org/officeDocument/2006/relationships/hyperlink" Target="javascript:addOwnedFund('150186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305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000853.html" TargetMode="External"/><Relationship Id="rId347" Type="http://schemas.openxmlformats.org/officeDocument/2006/relationships/hyperlink" Target="http://quote.eastmoney.com/zs399905.html" TargetMode="External"/><Relationship Id="rId512" Type="http://schemas.openxmlformats.org/officeDocument/2006/relationships/hyperlink" Target="http://quote.eastmoney.com/zs39998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javascript:addOwnedFund('150085');" TargetMode="External"/><Relationship Id="rId554" Type="http://schemas.openxmlformats.org/officeDocument/2006/relationships/hyperlink" Target="http://quote.eastmoney.com/zs399803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215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://finance.sina.com.cn/fund/quotes/150157/bc.shtml" TargetMode="External"/><Relationship Id="rId456" Type="http://schemas.openxmlformats.org/officeDocument/2006/relationships/hyperlink" Target="http://finance.sina.com.cn/fund/quotes/150271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81" TargetMode="External"/><Relationship Id="rId663" Type="http://schemas.openxmlformats.org/officeDocument/2006/relationships/hyperlink" Target="https://www.jisilu.cn/data/utils/lowcalc/15024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090.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17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152.html" TargetMode="External"/><Relationship Id="rId565" Type="http://schemas.openxmlformats.org/officeDocument/2006/relationships/hyperlink" Target="http://www.cninfo.com.cn/information/fund/netvalue/150251.html" TargetMode="External"/><Relationship Id="rId730" Type="http://schemas.openxmlformats.org/officeDocument/2006/relationships/hyperlink" Target="javascript:addOwnedFund('150231');" TargetMode="External"/><Relationship Id="rId772" Type="http://schemas.openxmlformats.org/officeDocument/2006/relationships/hyperlink" Target="javascript:addOwnedFund('15006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22" TargetMode="External"/><Relationship Id="rId467" Type="http://schemas.openxmlformats.org/officeDocument/2006/relationships/hyperlink" Target="https://www.jisilu.cn/data/sfnew/detail/15025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://finance.sina.com.cn/fund/quotes/150184/bc.shtml" TargetMode="External"/><Relationship Id="rId576" Type="http://schemas.openxmlformats.org/officeDocument/2006/relationships/hyperlink" Target="http://finance.sina.com.cn/fund/quotes/150309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javascript:addOwnedFund('150188');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138');" TargetMode="External"/><Relationship Id="rId380" Type="http://schemas.openxmlformats.org/officeDocument/2006/relationships/hyperlink" Target="http://finance.sina.com.cn/fund/quotes/150083/bc.shtml" TargetMode="External"/><Relationship Id="rId436" Type="http://schemas.openxmlformats.org/officeDocument/2006/relationships/hyperlink" Target="javascript:addOwnedFund('150164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04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502049');" TargetMode="External"/><Relationship Id="rId685" Type="http://schemas.openxmlformats.org/officeDocument/2006/relationships/hyperlink" Target="http://www.cninfo.com.cn/information/fund/netvalue/50202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s://www.jisilu.cn/data/sfnew/detail/150299" TargetMode="External"/><Relationship Id="rId282" Type="http://schemas.openxmlformats.org/officeDocument/2006/relationships/hyperlink" Target="https://www.jisilu.cn/data/utils/lowcalc/150225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241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812.html" TargetMode="External"/><Relationship Id="rId752" Type="http://schemas.openxmlformats.org/officeDocument/2006/relationships/hyperlink" Target="http://quote.eastmoney.com/zs39999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://finance.sina.com.cn/fund/quotes/150096/bc.shtml" TargetMode="External"/><Relationship Id="rId405" Type="http://schemas.openxmlformats.org/officeDocument/2006/relationships/hyperlink" Target="https://www.jisilu.cn/data/utils/lowcalc/150148" TargetMode="External"/><Relationship Id="rId447" Type="http://schemas.openxmlformats.org/officeDocument/2006/relationships/hyperlink" Target="https://www.jisilu.cn/data/utils/lowcalc/150277" TargetMode="External"/><Relationship Id="rId612" Type="http://schemas.openxmlformats.org/officeDocument/2006/relationships/hyperlink" Target="http://finance.sina.com.cn/fund/quotes/150243/bc.s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83" TargetMode="External"/><Relationship Id="rId654" Type="http://schemas.openxmlformats.org/officeDocument/2006/relationships/hyperlink" Target="http://finance.sina.com.cn/fund/quotes/150233/bc.shtml" TargetMode="External"/><Relationship Id="rId696" Type="http://schemas.openxmlformats.org/officeDocument/2006/relationships/hyperlink" Target="http://finance.sina.com.cn/fund/quotes/15017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14');" TargetMode="External"/><Relationship Id="rId349" Type="http://schemas.openxmlformats.org/officeDocument/2006/relationships/hyperlink" Target="javascript:addOwnedFund('150055');" TargetMode="External"/><Relationship Id="rId514" Type="http://schemas.openxmlformats.org/officeDocument/2006/relationships/hyperlink" Target="javascript:addOwnedFund('150207');" TargetMode="External"/><Relationship Id="rId556" Type="http://schemas.openxmlformats.org/officeDocument/2006/relationships/hyperlink" Target="javascript:addOwnedFund('150315');" TargetMode="External"/><Relationship Id="rId721" Type="http://schemas.openxmlformats.org/officeDocument/2006/relationships/hyperlink" Target="http://www.cninfo.com.cn/information/fund/netvalue/150179.html" TargetMode="External"/><Relationship Id="rId763" Type="http://schemas.openxmlformats.org/officeDocument/2006/relationships/hyperlink" Target="http://www.cninfo.com.cn/information/fund/netvalue/150215.html" TargetMode="External"/><Relationship Id="rId88" Type="http://schemas.openxmlformats.org/officeDocument/2006/relationships/hyperlink" Target="https://www.jisilu.cn/data/sfnew/detail/150289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6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52" TargetMode="External"/><Relationship Id="rId416" Type="http://schemas.openxmlformats.org/officeDocument/2006/relationships/hyperlink" Target="http://quote.eastmoney.com/zs000974.html" TargetMode="External"/><Relationship Id="rId598" Type="http://schemas.openxmlformats.org/officeDocument/2006/relationships/hyperlink" Target="javascript:addOwnedFund('150177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441.html" TargetMode="External"/><Relationship Id="rId623" Type="http://schemas.openxmlformats.org/officeDocument/2006/relationships/hyperlink" Target="https://www.jisilu.cn/data/sfnew/detail/150209" TargetMode="External"/><Relationship Id="rId665" Type="http://schemas.openxmlformats.org/officeDocument/2006/relationships/hyperlink" Target="https://www.jisilu.cn/data/sfnew/detail/150051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090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150251" TargetMode="External"/><Relationship Id="rId732" Type="http://schemas.openxmlformats.org/officeDocument/2006/relationships/hyperlink" Target="http://finance.sina.com.cn/fund/quotes/150092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774" Type="http://schemas.openxmlformats.org/officeDocument/2006/relationships/hyperlink" Target="http://finance.sina.com.cn/fund/quotes/150039/bc.shtml" TargetMode="External"/><Relationship Id="rId427" Type="http://schemas.openxmlformats.org/officeDocument/2006/relationships/hyperlink" Target="http://www.cninfo.com.cn/information/fund/netvalue/150022.html" TargetMode="External"/><Relationship Id="rId469" Type="http://schemas.openxmlformats.org/officeDocument/2006/relationships/hyperlink" Target="http://www.cninfo.com.cn/information/fund/netvalue/150257.html" TargetMode="External"/><Relationship Id="rId634" Type="http://schemas.openxmlformats.org/officeDocument/2006/relationships/hyperlink" Target="javascript:delOwnedFund('150227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053/bc.shtml" TargetMode="External"/><Relationship Id="rId273" Type="http://schemas.openxmlformats.org/officeDocument/2006/relationships/hyperlink" Target="http://finance.sina.com.cn/fund/quotes/150073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://finance.sina.com.cn/fund/quotes/150237/bc.shtml" TargetMode="External"/><Relationship Id="rId536" Type="http://schemas.openxmlformats.org/officeDocument/2006/relationships/hyperlink" Target="http://quote.eastmoney.com/zs000827.html" TargetMode="External"/><Relationship Id="rId701" Type="http://schemas.openxmlformats.org/officeDocument/2006/relationships/hyperlink" Target="https://www.jisilu.cn/data/sfnew/detail/150192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quote.eastmoney.com/zs399994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://finance.sina.com.cn/fund/quotes/150016/bc.shtml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quote.eastmoney.com/zs399330.html" TargetMode="External"/><Relationship Id="rId438" Type="http://schemas.openxmlformats.org/officeDocument/2006/relationships/hyperlink" Target="http://finance.sina.com.cn/fund/quotes/150259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04" TargetMode="External"/><Relationship Id="rId687" Type="http://schemas.openxmlformats.org/officeDocument/2006/relationships/hyperlink" Target="https://www.jisilu.cn/data/utils/lowcalc/502027" TargetMode="External"/><Relationship Id="rId242" Type="http://schemas.openxmlformats.org/officeDocument/2006/relationships/hyperlink" Target="https://www.jisilu.cn/data/sfnew/detail/150140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305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www.cninfo.com.cn/information/fund/netvalue/150299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41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311');" TargetMode="External"/><Relationship Id="rId90" Type="http://schemas.openxmlformats.org/officeDocument/2006/relationships/hyperlink" Target="http://www.cninfo.com.cn/information/fund/netvalue/150289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quote.eastmoney.com/zs000979.html" TargetMode="External"/><Relationship Id="rId407" Type="http://schemas.openxmlformats.org/officeDocument/2006/relationships/hyperlink" Target="https://www.jisilu.cn/data/sfnew/detail/150150" TargetMode="External"/><Relationship Id="rId449" Type="http://schemas.openxmlformats.org/officeDocument/2006/relationships/hyperlink" Target="https://www.jisilu.cn/data/sfnew/detail/150205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810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addOwnedFund('150271');" TargetMode="External"/><Relationship Id="rId516" Type="http://schemas.openxmlformats.org/officeDocument/2006/relationships/hyperlink" Target="http://finance.sina.com.cn/fund/quotes/150173/bc.shtml" TargetMode="External"/><Relationship Id="rId698" Type="http://schemas.openxmlformats.org/officeDocument/2006/relationships/hyperlink" Target="http://quote.eastmoney.com/zs39970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502054" TargetMode="External"/><Relationship Id="rId558" Type="http://schemas.openxmlformats.org/officeDocument/2006/relationships/hyperlink" Target="http://finance.sina.com.cn/fund/quotes/150200/bc.shtml" TargetMode="External"/><Relationship Id="rId723" Type="http://schemas.openxmlformats.org/officeDocument/2006/relationships/hyperlink" Target="https://www.jisilu.cn/data/utils/lowcalc/150179" TargetMode="External"/><Relationship Id="rId765" Type="http://schemas.openxmlformats.org/officeDocument/2006/relationships/hyperlink" Target="https://www.jisilu.cn/data/utils/lowcalc/150215" TargetMode="External"/><Relationship Id="rId155" Type="http://schemas.openxmlformats.org/officeDocument/2006/relationships/hyperlink" Target="http://www.cninfo.com.cn/information/fund/netvalue/150196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javascript:addOwnedFund('150157');" TargetMode="External"/><Relationship Id="rId625" Type="http://schemas.openxmlformats.org/officeDocument/2006/relationships/hyperlink" Target="http://www.cninfo.com.cn/information/fund/netvalue/150209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s://www.jisilu.cn/data/utils/lowcalc/15025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https://www.jisilu.cn/data/sfnew/detail/502007" TargetMode="External"/><Relationship Id="rId569" Type="http://schemas.openxmlformats.org/officeDocument/2006/relationships/hyperlink" Target="https://www.jisilu.cn/data/sfnew/detail/150269" TargetMode="External"/><Relationship Id="rId734" Type="http://schemas.openxmlformats.org/officeDocument/2006/relationships/hyperlink" Target="http://quote.eastmoney.com/zs399007.html" TargetMode="External"/><Relationship Id="rId776" Type="http://schemas.openxmlformats.org/officeDocument/2006/relationships/hyperlink" Target="http://quote.eastmoney.com/zs399923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s://www.jisilu.cn/data/utils/lowcalc/150022" TargetMode="External"/><Relationship Id="rId580" Type="http://schemas.openxmlformats.org/officeDocument/2006/relationships/hyperlink" Target="javascript:addOwnedFund('150309');" TargetMode="External"/><Relationship Id="rId636" Type="http://schemas.openxmlformats.org/officeDocument/2006/relationships/hyperlink" Target="http://finance.sina.com.cn/fund/quotes/150018/bc.s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05.html" TargetMode="External"/><Relationship Id="rId440" Type="http://schemas.openxmlformats.org/officeDocument/2006/relationships/hyperlink" Target="http://quote.eastmoney.com/zs399992.html" TargetMode="External"/><Relationship Id="rId678" Type="http://schemas.openxmlformats.org/officeDocument/2006/relationships/hyperlink" Target="http://finance.sina.com.cn/fund/quotes/50201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58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000827.html" TargetMode="External"/><Relationship Id="rId538" Type="http://schemas.openxmlformats.org/officeDocument/2006/relationships/hyperlink" Target="javascript:addOwnedFund('150184');" TargetMode="External"/><Relationship Id="rId703" Type="http://schemas.openxmlformats.org/officeDocument/2006/relationships/hyperlink" Target="http://www.cninfo.com.cn/information/fund/netvalue/150192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3');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150235" TargetMode="External"/><Relationship Id="rId787" Type="http://schemas.openxmlformats.org/officeDocument/2006/relationships/hyperlink" Target="http://quote.eastmoney.com/zs399300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0.html" TargetMode="External"/><Relationship Id="rId647" Type="http://schemas.openxmlformats.org/officeDocument/2006/relationships/hyperlink" Target="https://www.jisilu.cn/data/sfnew/detail/150186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www.cninfo.com.cn/information/fund/netvalue/150205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241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24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9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sfnew/detail/150049" TargetMode="External"/><Relationship Id="rId409" Type="http://schemas.openxmlformats.org/officeDocument/2006/relationships/hyperlink" Target="http://www.cninfo.com.cn/information/fund/netvalue/150150.html" TargetMode="External"/><Relationship Id="rId560" Type="http://schemas.openxmlformats.org/officeDocument/2006/relationships/hyperlink" Target="http://quote.eastmoney.com/zs399975.html" TargetMode="External"/><Relationship Id="rId92" Type="http://schemas.openxmlformats.org/officeDocument/2006/relationships/hyperlink" Target="https://www.jisilu.cn/data/utils/lowcalc/150289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28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33');" TargetMode="External"/><Relationship Id="rId255" Type="http://schemas.openxmlformats.org/officeDocument/2006/relationships/hyperlink" Target="http://finance.sina.com.cn/fund/quotes/502001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55/bc.shtml" TargetMode="External"/><Relationship Id="rId518" Type="http://schemas.openxmlformats.org/officeDocument/2006/relationships/hyperlink" Target="http://quote.eastmoney.com/zs000998.html" TargetMode="External"/><Relationship Id="rId725" Type="http://schemas.openxmlformats.org/officeDocument/2006/relationships/hyperlink" Target="https://www.jisilu.cn/data/sfnew/detail/150231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6" TargetMode="External"/><Relationship Id="rId322" Type="http://schemas.openxmlformats.org/officeDocument/2006/relationships/hyperlink" Target="http://www.cninfo.com.cn/information/fund/netvalue/502054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https://www.jisilu.cn/data/sfnew/detail/150066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69.html" TargetMode="External"/><Relationship Id="rId627" Type="http://schemas.openxmlformats.org/officeDocument/2006/relationships/hyperlink" Target="https://www.jisilu.cn/data/utils/lowcalc/150209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38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https://www.jisilu.cn/data/sfnew/detail/150164" TargetMode="External"/><Relationship Id="rId473" Type="http://schemas.openxmlformats.org/officeDocument/2006/relationships/hyperlink" Target="https://www.jisilu.cn/data/sfnew/detail/502049" TargetMode="External"/><Relationship Id="rId529" Type="http://schemas.openxmlformats.org/officeDocument/2006/relationships/hyperlink" Target="http://www.cninfo.com.cn/information/fund/netvalue/502007.html" TargetMode="External"/><Relationship Id="rId680" Type="http://schemas.openxmlformats.org/officeDocument/2006/relationships/hyperlink" Target="http://quote.eastmoney.com/zs399991.html" TargetMode="External"/><Relationship Id="rId736" Type="http://schemas.openxmlformats.org/officeDocument/2006/relationships/hyperlink" Target="javascript:addOwnedFund('150092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://finance.sina.com.cn/fund/quotes/150104/bc.shtml" TargetMode="External"/><Relationship Id="rId540" Type="http://schemas.openxmlformats.org/officeDocument/2006/relationships/hyperlink" Target="http://finance.sina.com.cn/fund/quotes/150194/bc.shtml" TargetMode="External"/><Relationship Id="rId778" Type="http://schemas.openxmlformats.org/officeDocument/2006/relationships/hyperlink" Target="https://www.jisilu.cn/data/sfnew/detail/150188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://finance.sina.com.cn/fund/quotes/150135/bc.shtml" TargetMode="External"/><Relationship Id="rId582" Type="http://schemas.openxmlformats.org/officeDocument/2006/relationships/hyperlink" Target="http://finance.sina.com.cn/fund/quotes/150275/bc.shtml" TargetMode="External"/><Relationship Id="rId638" Type="http://schemas.openxmlformats.org/officeDocument/2006/relationships/hyperlink" Target="http://quote.eastmoney.com/zs399004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053');" TargetMode="External"/><Relationship Id="rId277" Type="http://schemas.openxmlformats.org/officeDocument/2006/relationships/hyperlink" Target="javascript:addOwnedFund('150073');" TargetMode="External"/><Relationship Id="rId400" Type="http://schemas.openxmlformats.org/officeDocument/2006/relationships/hyperlink" Target="javascript:addOwnedFund('150049');" TargetMode="External"/><Relationship Id="rId442" Type="http://schemas.openxmlformats.org/officeDocument/2006/relationships/hyperlink" Target="javascript:addOwnedFund('150259');" TargetMode="External"/><Relationship Id="rId484" Type="http://schemas.openxmlformats.org/officeDocument/2006/relationships/hyperlink" Target="javascript:addOwnedFund('150237');" TargetMode="External"/><Relationship Id="rId705" Type="http://schemas.openxmlformats.org/officeDocument/2006/relationships/hyperlink" Target="https://www.jisilu.cn/data/utils/lowcalc/150192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502014" TargetMode="External"/><Relationship Id="rId344" Type="http://schemas.openxmlformats.org/officeDocument/2006/relationships/hyperlink" Target="https://www.jisilu.cn/data/sfnew/detail/150055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100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5/bc.shtml" TargetMode="External"/><Relationship Id="rId551" Type="http://schemas.openxmlformats.org/officeDocument/2006/relationships/hyperlink" Target="https://www.jisilu.cn/data/sfnew/detail/150315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35.html" TargetMode="External"/><Relationship Id="rId649" Type="http://schemas.openxmlformats.org/officeDocument/2006/relationships/hyperlink" Target="http://www.cninfo.com.cn/information/fund/netvalue/150186.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0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s://www.jisilu.cn/data/utils/lowcalc/150150" TargetMode="External"/><Relationship Id="rId453" Type="http://schemas.openxmlformats.org/officeDocument/2006/relationships/hyperlink" Target="https://www.jisilu.cn/data/utils/lowcalc/150205" TargetMode="External"/><Relationship Id="rId509" Type="http://schemas.openxmlformats.org/officeDocument/2006/relationships/hyperlink" Target="https://www.jisilu.cn/data/sfnew/detail/150207" TargetMode="External"/><Relationship Id="rId660" Type="http://schemas.openxmlformats.org/officeDocument/2006/relationships/hyperlink" Target="http://finance.sina.com.cn/fund/quotes/150249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97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://www.cninfo.com.cn/information/fund/netvalue/150049.html" TargetMode="External"/><Relationship Id="rId520" Type="http://schemas.openxmlformats.org/officeDocument/2006/relationships/hyperlink" Target="javascript:addOwnedFund('150173');" TargetMode="External"/><Relationship Id="rId562" Type="http://schemas.openxmlformats.org/officeDocument/2006/relationships/hyperlink" Target="javascript:addOwnedFund('150200');" TargetMode="External"/><Relationship Id="rId618" Type="http://schemas.openxmlformats.org/officeDocument/2006/relationships/hyperlink" Target="http://finance.sina.com.cn/fund/quotes/150181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82.html" TargetMode="External"/><Relationship Id="rId422" Type="http://schemas.openxmlformats.org/officeDocument/2006/relationships/hyperlink" Target="http://quote.eastmoney.com/zs399905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3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s://www.jisilu.cn/data/utils/lowcalc/150269" TargetMode="External"/><Relationship Id="rId780" Type="http://schemas.openxmlformats.org/officeDocument/2006/relationships/hyperlink" Target="http://www.cninfo.com.cn/information/fund/netvalue/150188.html" TargetMode="External"/><Relationship Id="rId226" Type="http://schemas.openxmlformats.org/officeDocument/2006/relationships/hyperlink" Target="http://www.cninfo.com.cn/information/fund/netvalue/150138.html" TargetMode="External"/><Relationship Id="rId433" Type="http://schemas.openxmlformats.org/officeDocument/2006/relationships/hyperlink" Target="http://www.cninfo.com.cn/information/fund/netvalue/150164.html" TargetMode="External"/><Relationship Id="rId640" Type="http://schemas.openxmlformats.org/officeDocument/2006/relationships/hyperlink" Target="javascript:addOwnedFund('150018');" TargetMode="External"/><Relationship Id="rId738" Type="http://schemas.openxmlformats.org/officeDocument/2006/relationships/hyperlink" Target="http://finance.sina.com.cn/fund/quotes/150279/bc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267/bc.shtml" TargetMode="External"/><Relationship Id="rId39" Type="http://schemas.openxmlformats.org/officeDocument/2006/relationships/hyperlink" Target="http://www.cninfo.com.cn/information/fund/netvalue/150255.html" TargetMode="External"/><Relationship Id="rId3" Type="http://schemas.openxmlformats.org/officeDocument/2006/relationships/hyperlink" Target="http://www.cninfo.com.cn/information/fund/netvalue/150293.html" TargetMode="External"/><Relationship Id="rId21" Type="http://schemas.openxmlformats.org/officeDocument/2006/relationships/hyperlink" Target="http://www.cninfo.com.cn/information/fund/netvalue/150175.html" TargetMode="External"/><Relationship Id="rId34" Type="http://schemas.openxmlformats.org/officeDocument/2006/relationships/hyperlink" Target="http://quote.eastmoney.com/zs399992.html" TargetMode="External"/><Relationship Id="rId42" Type="http://schemas.openxmlformats.org/officeDocument/2006/relationships/hyperlink" Target="javascript:delOwnedFund('150255');" TargetMode="External"/><Relationship Id="rId47" Type="http://schemas.openxmlformats.org/officeDocument/2006/relationships/hyperlink" Target="https://www.jisilu.cn/data/utils/lowcalc/150049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267" TargetMode="External"/><Relationship Id="rId33" Type="http://schemas.openxmlformats.org/officeDocument/2006/relationships/hyperlink" Target="http://www.cninfo.com.cn/information/fund/netvalue/150259.html" TargetMode="External"/><Relationship Id="rId38" Type="http://schemas.openxmlformats.org/officeDocument/2006/relationships/hyperlink" Target="http://finance.sina.com.cn/fund/quotes/150255/bc.shtml" TargetMode="External"/><Relationship Id="rId46" Type="http://schemas.openxmlformats.org/officeDocument/2006/relationships/hyperlink" Target="http://quote.eastmoney.com/zs399942.html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175/bc.shtml" TargetMode="External"/><Relationship Id="rId29" Type="http://schemas.openxmlformats.org/officeDocument/2006/relationships/hyperlink" Target="https://www.jisilu.cn/data/utils/lowcalc/150267" TargetMode="External"/><Relationship Id="rId41" Type="http://schemas.openxmlformats.org/officeDocument/2006/relationships/hyperlink" Target="https://www.jisilu.cn/data/utils/lowcalc/150255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175');" TargetMode="External"/><Relationship Id="rId32" Type="http://schemas.openxmlformats.org/officeDocument/2006/relationships/hyperlink" Target="http://finance.sina.com.cn/fund/quotes/150259/bc.shtml" TargetMode="External"/><Relationship Id="rId37" Type="http://schemas.openxmlformats.org/officeDocument/2006/relationships/hyperlink" Target="https://www.jisilu.cn/data/sfnew/detail/150255" TargetMode="External"/><Relationship Id="rId40" Type="http://schemas.openxmlformats.org/officeDocument/2006/relationships/hyperlink" Target="http://quote.eastmoney.com/zs399986.html" TargetMode="External"/><Relationship Id="rId45" Type="http://schemas.openxmlformats.org/officeDocument/2006/relationships/hyperlink" Target="http://www.cninfo.com.cn/information/fund/netvalue/150049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175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59');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175" TargetMode="External"/><Relationship Id="rId31" Type="http://schemas.openxmlformats.org/officeDocument/2006/relationships/hyperlink" Target="https://www.jisilu.cn/data/sfnew/detail/150259" TargetMode="External"/><Relationship Id="rId44" Type="http://schemas.openxmlformats.org/officeDocument/2006/relationships/hyperlink" Target="http://finance.sina.com.cn/fund/quotes/150049/bc.shtml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hk/zs110010.html" TargetMode="External"/><Relationship Id="rId27" Type="http://schemas.openxmlformats.org/officeDocument/2006/relationships/hyperlink" Target="http://www.cninfo.com.cn/information/fund/netvalue/150267.html" TargetMode="External"/><Relationship Id="rId30" Type="http://schemas.openxmlformats.org/officeDocument/2006/relationships/hyperlink" Target="javascript:delOwnedFund('150267');" TargetMode="External"/><Relationship Id="rId35" Type="http://schemas.openxmlformats.org/officeDocument/2006/relationships/hyperlink" Target="https://www.jisilu.cn/data/utils/lowcalc/150259" TargetMode="External"/><Relationship Id="rId43" Type="http://schemas.openxmlformats.org/officeDocument/2006/relationships/hyperlink" Target="https://www.jisilu.cn/data/sfnew/detail/150049" TargetMode="External"/><Relationship Id="rId48" Type="http://schemas.openxmlformats.org/officeDocument/2006/relationships/hyperlink" Target="javascript:addOwnedFund('150049');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elOwnedFund('150291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s://www.jisilu.cn/data/sfnew/detail/150188" TargetMode="External"/><Relationship Id="rId21" Type="http://schemas.openxmlformats.org/officeDocument/2006/relationships/hyperlink" Target="http://quote.eastmoney.com/zs399959.html" TargetMode="External"/><Relationship Id="rId324" Type="http://schemas.openxmlformats.org/officeDocument/2006/relationships/hyperlink" Target="http://www.cninfo.com.cn/information/fund/netvalue/150211.html" TargetMode="External"/><Relationship Id="rId531" Type="http://schemas.openxmlformats.org/officeDocument/2006/relationships/hyperlink" Target="http://www.cninfo.com.cn/information/fund/netvalue/150249.html" TargetMode="External"/><Relationship Id="rId629" Type="http://schemas.openxmlformats.org/officeDocument/2006/relationships/hyperlink" Target="https://www.jisilu.cn/data/utils/lowcalc/150315" TargetMode="External"/><Relationship Id="rId170" Type="http://schemas.openxmlformats.org/officeDocument/2006/relationships/hyperlink" Target="https://www.jisilu.cn/data/utils/lowcalc/150325" TargetMode="External"/><Relationship Id="rId226" Type="http://schemas.openxmlformats.org/officeDocument/2006/relationships/hyperlink" Target="https://www.jisilu.cn/data/sfnew/detail/150121" TargetMode="External"/><Relationship Id="rId433" Type="http://schemas.openxmlformats.org/officeDocument/2006/relationships/hyperlink" Target="https://www.jisilu.cn/data/sfnew/detail/502027" TargetMode="External"/><Relationship Id="rId268" Type="http://schemas.openxmlformats.org/officeDocument/2006/relationships/hyperlink" Target="https://www.jisilu.cn/data/sfnew/detail/150167" TargetMode="External"/><Relationship Id="rId475" Type="http://schemas.openxmlformats.org/officeDocument/2006/relationships/hyperlink" Target="https://www.jisilu.cn/data/sfnew/detail/150237" TargetMode="External"/><Relationship Id="rId640" Type="http://schemas.openxmlformats.org/officeDocument/2006/relationships/hyperlink" Target="http://quote.eastmoney.com/zs000808.html" TargetMode="External"/><Relationship Id="rId682" Type="http://schemas.openxmlformats.org/officeDocument/2006/relationships/hyperlink" Target="http://quote.eastmoney.com/zs399812.html" TargetMode="External"/><Relationship Id="rId738" Type="http://schemas.openxmlformats.org/officeDocument/2006/relationships/hyperlink" Target="javascript:addOwnedFund('15023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673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213/bc.shtml" TargetMode="External"/><Relationship Id="rId377" Type="http://schemas.openxmlformats.org/officeDocument/2006/relationships/hyperlink" Target="http://www.cninfo.com.cn/information/fund/netvalue/150059.html" TargetMode="External"/><Relationship Id="rId500" Type="http://schemas.openxmlformats.org/officeDocument/2006/relationships/hyperlink" Target="http://finance.sina.com.cn/fund/quotes/150205/bc.shtml" TargetMode="External"/><Relationship Id="rId542" Type="http://schemas.openxmlformats.org/officeDocument/2006/relationships/hyperlink" Target="http://finance.sina.com.cn/fund/quotes/150309/bc.shtml" TargetMode="External"/><Relationship Id="rId584" Type="http://schemas.openxmlformats.org/officeDocument/2006/relationships/hyperlink" Target="http://finance.sina.com.cn/fund/quotes/150329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75.html" TargetMode="External"/><Relationship Id="rId237" Type="http://schemas.openxmlformats.org/officeDocument/2006/relationships/hyperlink" Target="javascript:addOwnedFund('150138');" TargetMode="External"/><Relationship Id="rId402" Type="http://schemas.openxmlformats.org/officeDocument/2006/relationships/hyperlink" Target="javascript:addOwnedFund('150049');" TargetMode="External"/><Relationship Id="rId279" Type="http://schemas.openxmlformats.org/officeDocument/2006/relationships/hyperlink" Target="javascript:addOwnedFund('502041');" TargetMode="External"/><Relationship Id="rId444" Type="http://schemas.openxmlformats.org/officeDocument/2006/relationships/hyperlink" Target="javascript:addOwnedFund('150243');" TargetMode="External"/><Relationship Id="rId486" Type="http://schemas.openxmlformats.org/officeDocument/2006/relationships/hyperlink" Target="javascript:delOwnedFund('150277');" TargetMode="External"/><Relationship Id="rId651" Type="http://schemas.openxmlformats.org/officeDocument/2006/relationships/hyperlink" Target="http://www.cninfo.com.cn/information/fund/netvalue/502007.html" TargetMode="External"/><Relationship Id="rId693" Type="http://schemas.openxmlformats.org/officeDocument/2006/relationships/hyperlink" Target="http://www.cninfo.com.cn/information/fund/netvalue/150169.html" TargetMode="External"/><Relationship Id="rId707" Type="http://schemas.openxmlformats.org/officeDocument/2006/relationships/hyperlink" Target="https://www.jisilu.cn/data/utils/lowcalc/150203" TargetMode="External"/><Relationship Id="rId749" Type="http://schemas.openxmlformats.org/officeDocument/2006/relationships/hyperlink" Target="https://www.jisilu.cn/data/utils/lowcalc/150311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000827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502054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www.cninfo.com.cn/information/fund/netvalue/150096.html" TargetMode="External"/><Relationship Id="rId511" Type="http://schemas.openxmlformats.org/officeDocument/2006/relationships/hyperlink" Target="https://www.jisilu.cn/data/sfnew/detail/150259" TargetMode="External"/><Relationship Id="rId553" Type="http://schemas.openxmlformats.org/officeDocument/2006/relationships/hyperlink" Target="https://www.jisilu.cn/data/sfnew/detail/150229" TargetMode="External"/><Relationship Id="rId609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http://quote.eastmoney.com/zs399610.html" TargetMode="External"/><Relationship Id="rId85" Type="http://schemas.openxmlformats.org/officeDocument/2006/relationships/hyperlink" Target="http://www.cninfo.com.cn/information/fund/netvalue/150289.html" TargetMode="External"/><Relationship Id="rId150" Type="http://schemas.openxmlformats.org/officeDocument/2006/relationships/hyperlink" Target="http://www.cninfo.com.cn/information/fund/netvalue/150301.html" TargetMode="External"/><Relationship Id="rId192" Type="http://schemas.openxmlformats.org/officeDocument/2006/relationships/hyperlink" Target="http://www.cninfo.com.cn/information/fund/netvalue/150317.html" TargetMode="External"/><Relationship Id="rId206" Type="http://schemas.openxmlformats.org/officeDocument/2006/relationships/hyperlink" Target="https://www.jisilu.cn/data/utils/lowcalc/150047" TargetMode="External"/><Relationship Id="rId413" Type="http://schemas.openxmlformats.org/officeDocument/2006/relationships/hyperlink" Target="https://www.jisilu.cn/data/utils/lowcalc/150157" TargetMode="External"/><Relationship Id="rId595" Type="http://schemas.openxmlformats.org/officeDocument/2006/relationships/hyperlink" Target="https://www.jisilu.cn/data/sfnew/detail/502049" TargetMode="External"/><Relationship Id="rId248" Type="http://schemas.openxmlformats.org/officeDocument/2006/relationships/hyperlink" Target="https://www.jisilu.cn/data/utils/lowcalc/150112" TargetMode="External"/><Relationship Id="rId455" Type="http://schemas.openxmlformats.org/officeDocument/2006/relationships/hyperlink" Target="https://www.jisilu.cn/data/utils/lowcalc/150307" TargetMode="External"/><Relationship Id="rId497" Type="http://schemas.openxmlformats.org/officeDocument/2006/relationships/hyperlink" Target="https://www.jisilu.cn/data/utils/lowcalc/150184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810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47.html" TargetMode="External"/><Relationship Id="rId315" Type="http://schemas.openxmlformats.org/officeDocument/2006/relationships/hyperlink" Target="javascript:addOwnedFund('150036');" TargetMode="External"/><Relationship Id="rId357" Type="http://schemas.openxmlformats.org/officeDocument/2006/relationships/hyperlink" Target="javascript:addOwnedFund('150152');" TargetMode="External"/><Relationship Id="rId522" Type="http://schemas.openxmlformats.org/officeDocument/2006/relationships/hyperlink" Target="javascript:addOwnedFund('150200');" TargetMode="External"/><Relationship Id="rId54" Type="http://schemas.openxmlformats.org/officeDocument/2006/relationships/hyperlink" Target="http://finance.sina.com.cn/fund/quotes/150293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finance.sina.com.cn/fund/quotes/150261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049.html" TargetMode="External"/><Relationship Id="rId564" Type="http://schemas.openxmlformats.org/officeDocument/2006/relationships/hyperlink" Target="javascript:addOwnedFund('150235');" TargetMode="External"/><Relationship Id="rId771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://quote.eastmoney.com/zs399904.html" TargetMode="External"/><Relationship Id="rId424" Type="http://schemas.openxmlformats.org/officeDocument/2006/relationships/hyperlink" Target="http://quote.eastmoney.com/zs399001.html" TargetMode="External"/><Relationship Id="rId466" Type="http://schemas.openxmlformats.org/officeDocument/2006/relationships/hyperlink" Target="http://quote.eastmoney.com/zs000998.html" TargetMode="External"/><Relationship Id="rId631" Type="http://schemas.openxmlformats.org/officeDocument/2006/relationships/hyperlink" Target="https://www.jisilu.cn/data/sfnew/detail/150269" TargetMode="External"/><Relationship Id="rId673" Type="http://schemas.openxmlformats.org/officeDocument/2006/relationships/hyperlink" Target="https://www.jisilu.cn/data/sfnew/detail/150018" TargetMode="External"/><Relationship Id="rId729" Type="http://schemas.openxmlformats.org/officeDocument/2006/relationships/hyperlink" Target="http://www.cninfo.com.cn/information/fund/netvalue/150279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117/bc.shtml" TargetMode="External"/><Relationship Id="rId270" Type="http://schemas.openxmlformats.org/officeDocument/2006/relationships/hyperlink" Target="http://www.cninfo.com.cn/information/fund/netvalue/150167.html" TargetMode="External"/><Relationship Id="rId326" Type="http://schemas.openxmlformats.org/officeDocument/2006/relationships/hyperlink" Target="https://www.jisilu.cn/data/utils/lowcalc/150211" TargetMode="External"/><Relationship Id="rId533" Type="http://schemas.openxmlformats.org/officeDocument/2006/relationships/hyperlink" Target="https://www.jisilu.cn/data/utils/lowcalc/150249" TargetMode="External"/><Relationship Id="rId65" Type="http://schemas.openxmlformats.org/officeDocument/2006/relationships/hyperlink" Target="https://www.jisilu.cn/data/sfnew/detail/15032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utils/lowcalc/150012" TargetMode="External"/><Relationship Id="rId575" Type="http://schemas.openxmlformats.org/officeDocument/2006/relationships/hyperlink" Target="https://www.jisilu.cn/data/utils/lowcalc/150209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121.html" TargetMode="External"/><Relationship Id="rId435" Type="http://schemas.openxmlformats.org/officeDocument/2006/relationships/hyperlink" Target="http://www.cninfo.com.cn/information/fund/netvalue/502027.html" TargetMode="External"/><Relationship Id="rId477" Type="http://schemas.openxmlformats.org/officeDocument/2006/relationships/hyperlink" Target="http://www.cninfo.com.cn/information/fund/netvalue/150237.html" TargetMode="External"/><Relationship Id="rId600" Type="http://schemas.openxmlformats.org/officeDocument/2006/relationships/hyperlink" Target="javascript:addOwnedFund('502049');" TargetMode="External"/><Relationship Id="rId642" Type="http://schemas.openxmlformats.org/officeDocument/2006/relationships/hyperlink" Target="javascript:addOwnedFund('150283');" TargetMode="External"/><Relationship Id="rId684" Type="http://schemas.openxmlformats.org/officeDocument/2006/relationships/hyperlink" Target="javascript:addOwnedFund('150305');" TargetMode="External"/><Relationship Id="rId281" Type="http://schemas.openxmlformats.org/officeDocument/2006/relationships/hyperlink" Target="http://finance.sina.com.cn/fund/quotes/150281/bc.shtml" TargetMode="External"/><Relationship Id="rId337" Type="http://schemas.openxmlformats.org/officeDocument/2006/relationships/hyperlink" Target="http://quote.eastmoney.com/zs399958.html" TargetMode="External"/><Relationship Id="rId502" Type="http://schemas.openxmlformats.org/officeDocument/2006/relationships/hyperlink" Target="http://quote.eastmoney.com/zs399973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03');" TargetMode="External"/><Relationship Id="rId141" Type="http://schemas.openxmlformats.org/officeDocument/2006/relationships/hyperlink" Target="javascript:addOwnedFund('150190');" TargetMode="External"/><Relationship Id="rId379" Type="http://schemas.openxmlformats.org/officeDocument/2006/relationships/hyperlink" Target="https://www.jisilu.cn/data/utils/lowcalc/150059" TargetMode="External"/><Relationship Id="rId544" Type="http://schemas.openxmlformats.org/officeDocument/2006/relationships/hyperlink" Target="http://quote.eastmoney.com/zs399994.html" TargetMode="External"/><Relationship Id="rId586" Type="http://schemas.openxmlformats.org/officeDocument/2006/relationships/hyperlink" Target="http://quote.eastmoney.com/zs399809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43');" TargetMode="External"/><Relationship Id="rId239" Type="http://schemas.openxmlformats.org/officeDocument/2006/relationships/hyperlink" Target="http://finance.sina.com.cn/fund/quotes/502001/bc.shtml" TargetMode="External"/><Relationship Id="rId390" Type="http://schemas.openxmlformats.org/officeDocument/2006/relationships/hyperlink" Target="javascript:addOwnedFund('150096');" TargetMode="External"/><Relationship Id="rId404" Type="http://schemas.openxmlformats.org/officeDocument/2006/relationships/hyperlink" Target="http://finance.sina.com.cn/fund/quotes/150150/bc.shtml" TargetMode="External"/><Relationship Id="rId446" Type="http://schemas.openxmlformats.org/officeDocument/2006/relationships/hyperlink" Target="http://finance.sina.com.cn/fund/quotes/150241/bc.shtml" TargetMode="External"/><Relationship Id="rId611" Type="http://schemas.openxmlformats.org/officeDocument/2006/relationships/hyperlink" Target="https://www.jisilu.cn/data/utils/lowcalc/150217" TargetMode="External"/><Relationship Id="rId653" Type="http://schemas.openxmlformats.org/officeDocument/2006/relationships/hyperlink" Target="https://www.jisilu.cn/data/utils/lowcalc/502007" TargetMode="External"/><Relationship Id="rId250" Type="http://schemas.openxmlformats.org/officeDocument/2006/relationships/hyperlink" Target="https://www.jisilu.cn/data/sfnew/detail/150267" TargetMode="External"/><Relationship Id="rId292" Type="http://schemas.openxmlformats.org/officeDocument/2006/relationships/hyperlink" Target="https://www.jisilu.cn/data/sfnew/detail/502014" TargetMode="External"/><Relationship Id="rId306" Type="http://schemas.openxmlformats.org/officeDocument/2006/relationships/hyperlink" Target="http://www.cninfo.com.cn/information/fund/netvalue/502054.html" TargetMode="External"/><Relationship Id="rId488" Type="http://schemas.openxmlformats.org/officeDocument/2006/relationships/hyperlink" Target="http://finance.sina.com.cn/fund/quotes/502024/bc.shtml" TargetMode="External"/><Relationship Id="rId695" Type="http://schemas.openxmlformats.org/officeDocument/2006/relationships/hyperlink" Target="https://www.jisilu.cn/data/utils/lowcalc/150169" TargetMode="External"/><Relationship Id="rId709" Type="http://schemas.openxmlformats.org/officeDocument/2006/relationships/hyperlink" Target="https://www.jisilu.cn/data/sfnew/detail/150143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9" TargetMode="External"/><Relationship Id="rId110" Type="http://schemas.openxmlformats.org/officeDocument/2006/relationships/hyperlink" Target="https://www.jisilu.cn/data/utils/lowcalc/150247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59.html" TargetMode="External"/><Relationship Id="rId555" Type="http://schemas.openxmlformats.org/officeDocument/2006/relationships/hyperlink" Target="http://www.cninfo.com.cn/information/fund/netvalue/150229.html" TargetMode="External"/><Relationship Id="rId597" Type="http://schemas.openxmlformats.org/officeDocument/2006/relationships/hyperlink" Target="http://www.cninfo.com.cn/information/fund/netvalue/502049.html" TargetMode="External"/><Relationship Id="rId720" Type="http://schemas.openxmlformats.org/officeDocument/2006/relationships/hyperlink" Target="javascript:addOwnedFund('150233');" TargetMode="External"/><Relationship Id="rId762" Type="http://schemas.openxmlformats.org/officeDocument/2006/relationships/hyperlink" Target="javascript:addOwnedFund('150215');" TargetMode="External"/><Relationship Id="rId152" Type="http://schemas.openxmlformats.org/officeDocument/2006/relationships/hyperlink" Target="https://www.jisilu.cn/data/utils/lowcalc/150301" TargetMode="External"/><Relationship Id="rId194" Type="http://schemas.openxmlformats.org/officeDocument/2006/relationships/hyperlink" Target="https://www.jisilu.cn/data/utils/lowcalc/150317" TargetMode="External"/><Relationship Id="rId208" Type="http://schemas.openxmlformats.org/officeDocument/2006/relationships/hyperlink" Target="https://www.jisilu.cn/data/sfnew/detail/150175" TargetMode="External"/><Relationship Id="rId415" Type="http://schemas.openxmlformats.org/officeDocument/2006/relationships/hyperlink" Target="https://www.jisilu.cn/data/sfnew/detail/150028" TargetMode="External"/><Relationship Id="rId457" Type="http://schemas.openxmlformats.org/officeDocument/2006/relationships/hyperlink" Target="https://www.jisilu.cn/data/sfnew/detail/150251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064');" TargetMode="External"/><Relationship Id="rId499" Type="http://schemas.openxmlformats.org/officeDocument/2006/relationships/hyperlink" Target="https://www.jisilu.cn/data/sfnew/detail/150205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399807.html" TargetMode="External"/><Relationship Id="rId317" Type="http://schemas.openxmlformats.org/officeDocument/2006/relationships/hyperlink" Target="http://finance.sina.com.cn/fund/quotes/150104/bc.shtml" TargetMode="External"/><Relationship Id="rId359" Type="http://schemas.openxmlformats.org/officeDocument/2006/relationships/hyperlink" Target="http://finance.sina.com.cn/fund/quotes/150083/bc.shtml" TargetMode="External"/><Relationship Id="rId524" Type="http://schemas.openxmlformats.org/officeDocument/2006/relationships/hyperlink" Target="http://finance.sina.com.cn/fund/quotes/150207/bc.shtml" TargetMode="External"/><Relationship Id="rId566" Type="http://schemas.openxmlformats.org/officeDocument/2006/relationships/hyperlink" Target="http://finance.sina.com.cn/fund/quotes/150194/bc.shtml" TargetMode="External"/><Relationship Id="rId731" Type="http://schemas.openxmlformats.org/officeDocument/2006/relationships/hyperlink" Target="https://www.jisilu.cn/data/utils/lowcalc/150279" TargetMode="External"/><Relationship Id="rId773" Type="http://schemas.openxmlformats.org/officeDocument/2006/relationships/hyperlink" Target="https://www.jisilu.cn/data/utils/lowcalc/150188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://quote.eastmoney.com/zs399393.html" TargetMode="External"/><Relationship Id="rId163" Type="http://schemas.openxmlformats.org/officeDocument/2006/relationships/hyperlink" Target="http://quote.eastmoney.com/zs399989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s://www.jisilu.cn/data/sfnew/detail/150088" TargetMode="External"/><Relationship Id="rId426" Type="http://schemas.openxmlformats.org/officeDocument/2006/relationships/hyperlink" Target="javascript:delOwnedFund('150022');" TargetMode="External"/><Relationship Id="rId633" Type="http://schemas.openxmlformats.org/officeDocument/2006/relationships/hyperlink" Target="http://www.cninfo.com.cn/information/fund/netvalue/150269.html" TargetMode="External"/><Relationship Id="rId230" Type="http://schemas.openxmlformats.org/officeDocument/2006/relationships/hyperlink" Target="https://www.jisilu.cn/data/utils/lowcalc/150121" TargetMode="External"/><Relationship Id="rId468" Type="http://schemas.openxmlformats.org/officeDocument/2006/relationships/hyperlink" Target="javascript:addOwnedFund('150173');" TargetMode="External"/><Relationship Id="rId675" Type="http://schemas.openxmlformats.org/officeDocument/2006/relationships/hyperlink" Target="http://www.cninfo.com.cn/information/fund/netvalue/150018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23.html" TargetMode="External"/><Relationship Id="rId272" Type="http://schemas.openxmlformats.org/officeDocument/2006/relationships/hyperlink" Target="https://www.jisilu.cn/data/utils/lowcalc/150167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1" TargetMode="External"/><Relationship Id="rId577" Type="http://schemas.openxmlformats.org/officeDocument/2006/relationships/hyperlink" Target="https://www.jisilu.cn/data/sfnew/detail/150255" TargetMode="External"/><Relationship Id="rId700" Type="http://schemas.openxmlformats.org/officeDocument/2006/relationships/hyperlink" Target="http://quote.eastmoney.com/zs399707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s://www.jisilu.cn/data/sfnew/detail/150085" TargetMode="External"/><Relationship Id="rId602" Type="http://schemas.openxmlformats.org/officeDocument/2006/relationships/hyperlink" Target="http://finance.sina.com.cn/fund/quotes/150186/bc.shtml" TargetMode="External"/><Relationship Id="rId241" Type="http://schemas.openxmlformats.org/officeDocument/2006/relationships/hyperlink" Target="http://quote.eastmoney.com/zs399982.html" TargetMode="External"/><Relationship Id="rId437" Type="http://schemas.openxmlformats.org/officeDocument/2006/relationships/hyperlink" Target="https://www.jisilu.cn/data/utils/lowcalc/502027" TargetMode="External"/><Relationship Id="rId479" Type="http://schemas.openxmlformats.org/officeDocument/2006/relationships/hyperlink" Target="https://www.jisilu.cn/data/utils/lowcalc/150237" TargetMode="External"/><Relationship Id="rId644" Type="http://schemas.openxmlformats.org/officeDocument/2006/relationships/hyperlink" Target="http://finance.sina.com.cn/fund/quotes/502004/bc.shtml" TargetMode="External"/><Relationship Id="rId686" Type="http://schemas.openxmlformats.org/officeDocument/2006/relationships/hyperlink" Target="http://finance.sina.com.cn/fund/quotes/150192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399934.html" TargetMode="External"/><Relationship Id="rId339" Type="http://schemas.openxmlformats.org/officeDocument/2006/relationships/hyperlink" Target="javascript:addOwnedFund('150213');" TargetMode="External"/><Relationship Id="rId490" Type="http://schemas.openxmlformats.org/officeDocument/2006/relationships/hyperlink" Target="http://quote.eastmoney.com/zs399440.html" TargetMode="External"/><Relationship Id="rId504" Type="http://schemas.openxmlformats.org/officeDocument/2006/relationships/hyperlink" Target="javascript:addOwnedFund('150205');" TargetMode="External"/><Relationship Id="rId546" Type="http://schemas.openxmlformats.org/officeDocument/2006/relationships/hyperlink" Target="javascript:addOwnedFund('150309');" TargetMode="External"/><Relationship Id="rId711" Type="http://schemas.openxmlformats.org/officeDocument/2006/relationships/hyperlink" Target="http://www.cninfo.com.cn/information/fund/netvalue/150143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7/bc.shtml" TargetMode="External"/><Relationship Id="rId101" Type="http://schemas.openxmlformats.org/officeDocument/2006/relationships/hyperlink" Target="http://finance.sina.com.cn/fund/quotes/150335/bc.shtml" TargetMode="External"/><Relationship Id="rId143" Type="http://schemas.openxmlformats.org/officeDocument/2006/relationships/hyperlink" Target="http://finance.sina.com.cn/fund/quotes/150196/bc.shtml" TargetMode="External"/><Relationship Id="rId185" Type="http://schemas.openxmlformats.org/officeDocument/2006/relationships/hyperlink" Target="http://finance.sina.com.cn/fund/quotes/50205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000823.html" TargetMode="External"/><Relationship Id="rId588" Type="http://schemas.openxmlformats.org/officeDocument/2006/relationships/hyperlink" Target="javascript:addOwnedFund('150329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175.html" TargetMode="External"/><Relationship Id="rId392" Type="http://schemas.openxmlformats.org/officeDocument/2006/relationships/hyperlink" Target="http://finance.sina.com.cn/fund/quotes/150148/bc.shtml" TargetMode="External"/><Relationship Id="rId448" Type="http://schemas.openxmlformats.org/officeDocument/2006/relationships/hyperlink" Target="http://quote.eastmoney.com/zs399986.html" TargetMode="External"/><Relationship Id="rId613" Type="http://schemas.openxmlformats.org/officeDocument/2006/relationships/hyperlink" Target="https://www.jisilu.cn/data/sfnew/detail/150177" TargetMode="External"/><Relationship Id="rId655" Type="http://schemas.openxmlformats.org/officeDocument/2006/relationships/hyperlink" Target="https://www.jisilu.cn/data/sfnew/detail/150051" TargetMode="External"/><Relationship Id="rId697" Type="http://schemas.openxmlformats.org/officeDocument/2006/relationships/hyperlink" Target="https://www.jisilu.cn/data/sfnew/detail/150171" TargetMode="External"/><Relationship Id="rId252" Type="http://schemas.openxmlformats.org/officeDocument/2006/relationships/hyperlink" Target="http://www.cninfo.com.cn/information/fund/netvalue/150267.html" TargetMode="External"/><Relationship Id="rId294" Type="http://schemas.openxmlformats.org/officeDocument/2006/relationships/hyperlink" Target="http://www.cninfo.com.cn/information/fund/netvalue/502014.html" TargetMode="External"/><Relationship Id="rId308" Type="http://schemas.openxmlformats.org/officeDocument/2006/relationships/hyperlink" Target="https://www.jisilu.cn/data/utils/lowcalc/502054" TargetMode="External"/><Relationship Id="rId515" Type="http://schemas.openxmlformats.org/officeDocument/2006/relationships/hyperlink" Target="https://www.jisilu.cn/data/utils/lowcalc/150259" TargetMode="External"/><Relationship Id="rId722" Type="http://schemas.openxmlformats.org/officeDocument/2006/relationships/hyperlink" Target="http://finance.sina.com.cn/fund/quotes/150179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291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330.html" TargetMode="External"/><Relationship Id="rId557" Type="http://schemas.openxmlformats.org/officeDocument/2006/relationships/hyperlink" Target="https://www.jisilu.cn/data/utils/lowcalc/150229" TargetMode="External"/><Relationship Id="rId599" Type="http://schemas.openxmlformats.org/officeDocument/2006/relationships/hyperlink" Target="https://www.jisilu.cn/data/utils/lowcalc/502049" TargetMode="External"/><Relationship Id="rId764" Type="http://schemas.openxmlformats.org/officeDocument/2006/relationships/hyperlink" Target="http://finance.sina.com.cn/fund/quotes/150066/bc.shtml" TargetMode="External"/><Relationship Id="rId196" Type="http://schemas.openxmlformats.org/officeDocument/2006/relationships/hyperlink" Target="https://www.jisilu.cn/data/sfnew/detail/150327" TargetMode="External"/><Relationship Id="rId417" Type="http://schemas.openxmlformats.org/officeDocument/2006/relationships/hyperlink" Target="http://www.cninfo.com.cn/information/fund/netvalue/150028.html" TargetMode="External"/><Relationship Id="rId459" Type="http://schemas.openxmlformats.org/officeDocument/2006/relationships/hyperlink" Target="http://www.cninfo.com.cn/information/fund/netvalue/150251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090/bc.shtml" TargetMode="External"/><Relationship Id="rId263" Type="http://schemas.openxmlformats.org/officeDocument/2006/relationships/hyperlink" Target="http://finance.sina.com.cn/fund/quotes/150145/bc.shtml" TargetMode="External"/><Relationship Id="rId319" Type="http://schemas.openxmlformats.org/officeDocument/2006/relationships/hyperlink" Target="http://quote.eastmoney.com/zs399300.html" TargetMode="External"/><Relationship Id="rId470" Type="http://schemas.openxmlformats.org/officeDocument/2006/relationships/hyperlink" Target="http://finance.sina.com.cn/fund/quotes/150164/bc.shtml" TargetMode="External"/><Relationship Id="rId526" Type="http://schemas.openxmlformats.org/officeDocument/2006/relationships/hyperlink" Target="http://quote.eastmoney.com/zs399983.html" TargetMode="External"/><Relationship Id="rId58" Type="http://schemas.openxmlformats.org/officeDocument/2006/relationships/hyperlink" Target="javascript:addOwnedFund('150293');" TargetMode="External"/><Relationship Id="rId123" Type="http://schemas.openxmlformats.org/officeDocument/2006/relationships/hyperlink" Target="javascript:addOwnedFund('150117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70.html" TargetMode="External"/><Relationship Id="rId733" Type="http://schemas.openxmlformats.org/officeDocument/2006/relationships/hyperlink" Target="https://www.jisilu.cn/data/sfnew/detail/150231" TargetMode="External"/><Relationship Id="rId775" Type="http://schemas.openxmlformats.org/officeDocument/2006/relationships/hyperlink" Target="https://www.jisilu.cn/data/sfnew/detail/150016" TargetMode="External"/><Relationship Id="rId165" Type="http://schemas.openxmlformats.org/officeDocument/2006/relationships/hyperlink" Target="javascript:addOwnedFund('150261');" TargetMode="External"/><Relationship Id="rId372" Type="http://schemas.openxmlformats.org/officeDocument/2006/relationships/hyperlink" Target="http://www.cninfo.com.cn/information/fund/netvalue/150088.html" TargetMode="External"/><Relationship Id="rId428" Type="http://schemas.openxmlformats.org/officeDocument/2006/relationships/hyperlink" Target="http://finance.sina.com.cn/fund/quotes/150273/bc.shtml" TargetMode="External"/><Relationship Id="rId635" Type="http://schemas.openxmlformats.org/officeDocument/2006/relationships/hyperlink" Target="https://www.jisilu.cn/data/utils/lowcalc/150269" TargetMode="External"/><Relationship Id="rId677" Type="http://schemas.openxmlformats.org/officeDocument/2006/relationships/hyperlink" Target="https://www.jisilu.cn/data/utils/lowcalc/150018" TargetMode="External"/><Relationship Id="rId232" Type="http://schemas.openxmlformats.org/officeDocument/2006/relationships/hyperlink" Target="https://www.jisilu.cn/data/sfnew/detail/150138" TargetMode="External"/><Relationship Id="rId274" Type="http://schemas.openxmlformats.org/officeDocument/2006/relationships/hyperlink" Target="https://www.jisilu.cn/data/sfnew/detail/502041" TargetMode="External"/><Relationship Id="rId481" Type="http://schemas.openxmlformats.org/officeDocument/2006/relationships/hyperlink" Target="https://www.jisilu.cn/data/sfnew/detail/150277" TargetMode="External"/><Relationship Id="rId702" Type="http://schemas.openxmlformats.org/officeDocument/2006/relationships/hyperlink" Target="javascript:addOwnedFund('150171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2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71.html" TargetMode="External"/><Relationship Id="rId579" Type="http://schemas.openxmlformats.org/officeDocument/2006/relationships/hyperlink" Target="http://www.cninfo.com.cn/information/fund/netvalue/150255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440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055/bc.shtml" TargetMode="External"/><Relationship Id="rId383" Type="http://schemas.openxmlformats.org/officeDocument/2006/relationships/hyperlink" Target="http://www.cninfo.com.cn/information/fund/netvalue/150085.html" TargetMode="External"/><Relationship Id="rId439" Type="http://schemas.openxmlformats.org/officeDocument/2006/relationships/hyperlink" Target="https://www.jisilu.cn/data/sfnew/detail/150243" TargetMode="External"/><Relationship Id="rId590" Type="http://schemas.openxmlformats.org/officeDocument/2006/relationships/hyperlink" Target="http://finance.sina.com.cn/fund/quotes/502017/bc.shtml" TargetMode="External"/><Relationship Id="rId604" Type="http://schemas.openxmlformats.org/officeDocument/2006/relationships/hyperlink" Target="http://quote.eastmoney.com/zs399967.html" TargetMode="External"/><Relationship Id="rId646" Type="http://schemas.openxmlformats.org/officeDocument/2006/relationships/hyperlink" Target="http://quote.eastmoney.com/zs399967.html" TargetMode="External"/><Relationship Id="rId201" Type="http://schemas.openxmlformats.org/officeDocument/2006/relationships/hyperlink" Target="javascript:addOwnedFund('150327');" TargetMode="External"/><Relationship Id="rId243" Type="http://schemas.openxmlformats.org/officeDocument/2006/relationships/hyperlink" Target="javascript:addOwnedFund('502001');" TargetMode="External"/><Relationship Id="rId285" Type="http://schemas.openxmlformats.org/officeDocument/2006/relationships/hyperlink" Target="javascript:addOwnedFund('150281');" TargetMode="External"/><Relationship Id="rId450" Type="http://schemas.openxmlformats.org/officeDocument/2006/relationships/hyperlink" Target="javascript:delOwnedFund('150241');" TargetMode="External"/><Relationship Id="rId506" Type="http://schemas.openxmlformats.org/officeDocument/2006/relationships/hyperlink" Target="http://finance.sina.com.cn/fund/quotes/150257/bc.shtml" TargetMode="External"/><Relationship Id="rId688" Type="http://schemas.openxmlformats.org/officeDocument/2006/relationships/hyperlink" Target="http://quote.eastmoney.com/zs399965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67.html" TargetMode="External"/><Relationship Id="rId310" Type="http://schemas.openxmlformats.org/officeDocument/2006/relationships/hyperlink" Target="https://www.jisilu.cn/data/sfnew/detail/150036" TargetMode="External"/><Relationship Id="rId492" Type="http://schemas.openxmlformats.org/officeDocument/2006/relationships/hyperlink" Target="javascript:addOwnedFund('502024');" TargetMode="External"/><Relationship Id="rId548" Type="http://schemas.openxmlformats.org/officeDocument/2006/relationships/hyperlink" Target="http://finance.sina.com.cn/fund/quotes/150275/bc.shtml" TargetMode="External"/><Relationship Id="rId713" Type="http://schemas.openxmlformats.org/officeDocument/2006/relationships/hyperlink" Target="https://www.jisilu.cn/data/utils/lowcalc/150143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399395.html" TargetMode="External"/><Relationship Id="rId187" Type="http://schemas.openxmlformats.org/officeDocument/2006/relationships/hyperlink" Target="http://quote.eastmoney.com/zs399989.html" TargetMode="External"/><Relationship Id="rId352" Type="http://schemas.openxmlformats.org/officeDocument/2006/relationships/hyperlink" Target="https://www.jisilu.cn/data/sfnew/detail/150152" TargetMode="External"/><Relationship Id="rId394" Type="http://schemas.openxmlformats.org/officeDocument/2006/relationships/hyperlink" Target="http://quote.eastmoney.com/zs000841.html" TargetMode="External"/><Relationship Id="rId408" Type="http://schemas.openxmlformats.org/officeDocument/2006/relationships/hyperlink" Target="javascript:addOwnedFund('150150');" TargetMode="External"/><Relationship Id="rId615" Type="http://schemas.openxmlformats.org/officeDocument/2006/relationships/hyperlink" Target="http://www.cninfo.com.cn/information/fund/netvalue/150177.html" TargetMode="External"/><Relationship Id="rId212" Type="http://schemas.openxmlformats.org/officeDocument/2006/relationships/hyperlink" Target="https://www.jisilu.cn/data/utils/lowcalc/150175" TargetMode="External"/><Relationship Id="rId254" Type="http://schemas.openxmlformats.org/officeDocument/2006/relationships/hyperlink" Target="https://www.jisilu.cn/data/utils/lowcalc/150267" TargetMode="External"/><Relationship Id="rId657" Type="http://schemas.openxmlformats.org/officeDocument/2006/relationships/hyperlink" Target="http://www.cninfo.com.cn/information/fund/netvalue/150051.html" TargetMode="External"/><Relationship Id="rId699" Type="http://schemas.openxmlformats.org/officeDocument/2006/relationships/hyperlink" Target="http://www.cninfo.com.cn/information/fund/netvalue/150171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291.html" TargetMode="External"/><Relationship Id="rId296" Type="http://schemas.openxmlformats.org/officeDocument/2006/relationships/hyperlink" Target="https://www.jisilu.cn/data/utils/lowcalc/502014" TargetMode="External"/><Relationship Id="rId461" Type="http://schemas.openxmlformats.org/officeDocument/2006/relationships/hyperlink" Target="https://www.jisilu.cn/data/utils/lowcalc/150251" TargetMode="External"/><Relationship Id="rId517" Type="http://schemas.openxmlformats.org/officeDocument/2006/relationships/hyperlink" Target="https://www.jisilu.cn/data/sfnew/detail/150200" TargetMode="External"/><Relationship Id="rId559" Type="http://schemas.openxmlformats.org/officeDocument/2006/relationships/hyperlink" Target="https://www.jisilu.cn/data/sfnew/detail/150235" TargetMode="External"/><Relationship Id="rId724" Type="http://schemas.openxmlformats.org/officeDocument/2006/relationships/hyperlink" Target="http://quote.eastmoney.com/zs399935.html" TargetMode="External"/><Relationship Id="rId766" Type="http://schemas.openxmlformats.org/officeDocument/2006/relationships/hyperlink" Target="http://quote.eastmoney.com/zs399481.html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327.html" TargetMode="External"/><Relationship Id="rId321" Type="http://schemas.openxmlformats.org/officeDocument/2006/relationships/hyperlink" Target="javascript:addOwnedFund('150104');" TargetMode="External"/><Relationship Id="rId363" Type="http://schemas.openxmlformats.org/officeDocument/2006/relationships/hyperlink" Target="javascript:addOwnedFund('150083');" TargetMode="External"/><Relationship Id="rId419" Type="http://schemas.openxmlformats.org/officeDocument/2006/relationships/hyperlink" Target="https://www.jisilu.cn/data/utils/lowcalc/150028" TargetMode="External"/><Relationship Id="rId570" Type="http://schemas.openxmlformats.org/officeDocument/2006/relationships/hyperlink" Target="javascript:addOwnedFund('150194');" TargetMode="External"/><Relationship Id="rId626" Type="http://schemas.openxmlformats.org/officeDocument/2006/relationships/hyperlink" Target="http://finance.sina.com.cn/fund/quotes/150315/bc.shtml" TargetMode="External"/><Relationship Id="rId223" Type="http://schemas.openxmlformats.org/officeDocument/2006/relationships/hyperlink" Target="http://quote.eastmoney.com/zs399958.html" TargetMode="External"/><Relationship Id="rId430" Type="http://schemas.openxmlformats.org/officeDocument/2006/relationships/hyperlink" Target="http://quote.eastmoney.com/zs399991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000828.html" TargetMode="External"/><Relationship Id="rId472" Type="http://schemas.openxmlformats.org/officeDocument/2006/relationships/hyperlink" Target="http://quote.eastmoney.com/zs000832.html" TargetMode="External"/><Relationship Id="rId528" Type="http://schemas.openxmlformats.org/officeDocument/2006/relationships/hyperlink" Target="javascript:addOwnedFund('150207');" TargetMode="External"/><Relationship Id="rId735" Type="http://schemas.openxmlformats.org/officeDocument/2006/relationships/hyperlink" Target="http://www.cninfo.com.cn/information/fund/netvalue/15023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325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javascript:addOwnedFund('150088');" TargetMode="External"/><Relationship Id="rId581" Type="http://schemas.openxmlformats.org/officeDocument/2006/relationships/hyperlink" Target="https://www.jisilu.cn/data/utils/lowcalc/150255" TargetMode="External"/><Relationship Id="rId777" Type="http://schemas.openxmlformats.org/officeDocument/2006/relationships/hyperlink" Target="http://www.cninfo.com.cn/information/fund/netvalue/150016.html" TargetMode="External"/><Relationship Id="rId71" Type="http://schemas.openxmlformats.org/officeDocument/2006/relationships/hyperlink" Target="https://www.jisilu.cn/data/sfnew/detail/150303" TargetMode="External"/><Relationship Id="rId234" Type="http://schemas.openxmlformats.org/officeDocument/2006/relationships/hyperlink" Target="http://www.cninfo.com.cn/information/fund/netvalue/150138.html" TargetMode="External"/><Relationship Id="rId637" Type="http://schemas.openxmlformats.org/officeDocument/2006/relationships/hyperlink" Target="https://www.jisilu.cn/data/sfnew/detail/150283" TargetMode="External"/><Relationship Id="rId679" Type="http://schemas.openxmlformats.org/officeDocument/2006/relationships/hyperlink" Target="https://www.jisilu.cn/data/sfnew/detail/15030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502041.html" TargetMode="External"/><Relationship Id="rId441" Type="http://schemas.openxmlformats.org/officeDocument/2006/relationships/hyperlink" Target="http://www.cninfo.com.cn/information/fund/netvalue/150243.html" TargetMode="External"/><Relationship Id="rId483" Type="http://schemas.openxmlformats.org/officeDocument/2006/relationships/hyperlink" Target="http://www.cninfo.com.cn/information/fund/netvalue/150277.html" TargetMode="External"/><Relationship Id="rId539" Type="http://schemas.openxmlformats.org/officeDocument/2006/relationships/hyperlink" Target="https://www.jisilu.cn/data/utils/lowcalc/150271" TargetMode="External"/><Relationship Id="rId690" Type="http://schemas.openxmlformats.org/officeDocument/2006/relationships/hyperlink" Target="javascript:addOwnedFund('150192');" TargetMode="External"/><Relationship Id="rId704" Type="http://schemas.openxmlformats.org/officeDocument/2006/relationships/hyperlink" Target="http://finance.sina.com.cn/fund/quotes/150203/bc.shtml" TargetMode="External"/><Relationship Id="rId746" Type="http://schemas.openxmlformats.org/officeDocument/2006/relationships/hyperlink" Target="http://finance.sina.com.cn/fund/quotes/150311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0" TargetMode="External"/><Relationship Id="rId178" Type="http://schemas.openxmlformats.org/officeDocument/2006/relationships/hyperlink" Target="https://www.jisilu.cn/data/sfnew/detail/150343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905.html" TargetMode="External"/><Relationship Id="rId550" Type="http://schemas.openxmlformats.org/officeDocument/2006/relationships/hyperlink" Target="http://quote.eastmoney.com/zs399991.html" TargetMode="External"/><Relationship Id="rId82" Type="http://schemas.openxmlformats.org/officeDocument/2006/relationships/hyperlink" Target="javascript:addOwnedFund('150287');" TargetMode="External"/><Relationship Id="rId203" Type="http://schemas.openxmlformats.org/officeDocument/2006/relationships/hyperlink" Target="http://finance.sina.com.cn/fund/quotes/150047/bc.shtml" TargetMode="External"/><Relationship Id="rId385" Type="http://schemas.openxmlformats.org/officeDocument/2006/relationships/hyperlink" Target="javascript:addOwnedFund('150085');" TargetMode="External"/><Relationship Id="rId592" Type="http://schemas.openxmlformats.org/officeDocument/2006/relationships/hyperlink" Target="http://quote.eastmoney.com/zs399991.html" TargetMode="External"/><Relationship Id="rId606" Type="http://schemas.openxmlformats.org/officeDocument/2006/relationships/hyperlink" Target="javascript:addOwnedFund('150186');" TargetMode="External"/><Relationship Id="rId648" Type="http://schemas.openxmlformats.org/officeDocument/2006/relationships/hyperlink" Target="javascript:addOwnedFund('502004');" TargetMode="External"/><Relationship Id="rId245" Type="http://schemas.openxmlformats.org/officeDocument/2006/relationships/hyperlink" Target="http://finance.sina.com.cn/fund/quotes/150112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157/bc.shtml" TargetMode="External"/><Relationship Id="rId452" Type="http://schemas.openxmlformats.org/officeDocument/2006/relationships/hyperlink" Target="http://finance.sina.com.cn/fund/quotes/150307/bc.shtml" TargetMode="External"/><Relationship Id="rId494" Type="http://schemas.openxmlformats.org/officeDocument/2006/relationships/hyperlink" Target="http://finance.sina.com.cn/fund/quotes/150184/bc.shtml" TargetMode="External"/><Relationship Id="rId508" Type="http://schemas.openxmlformats.org/officeDocument/2006/relationships/hyperlink" Target="http://quote.eastmoney.com/zs399993.html" TargetMode="External"/><Relationship Id="rId715" Type="http://schemas.openxmlformats.org/officeDocument/2006/relationships/hyperlink" Target="https://www.jisilu.cn/data/sfnew/detail/150233" TargetMode="External"/><Relationship Id="rId105" Type="http://schemas.openxmlformats.org/officeDocument/2006/relationships/hyperlink" Target="javascript:addOwnedFund('150335');" TargetMode="External"/><Relationship Id="rId147" Type="http://schemas.openxmlformats.org/officeDocument/2006/relationships/hyperlink" Target="javascript:addOwnedFund('150196');" TargetMode="External"/><Relationship Id="rId312" Type="http://schemas.openxmlformats.org/officeDocument/2006/relationships/hyperlink" Target="http://www.cninfo.com.cn/information/fund/netvalue/150036.html" TargetMode="External"/><Relationship Id="rId354" Type="http://schemas.openxmlformats.org/officeDocument/2006/relationships/hyperlink" Target="http://www.cninfo.com.cn/information/fund/netvalue/150152.html" TargetMode="External"/><Relationship Id="rId757" Type="http://schemas.openxmlformats.org/officeDocument/2006/relationships/hyperlink" Target="https://www.jisilu.cn/data/sfnew/detail/150215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502057');" TargetMode="External"/><Relationship Id="rId396" Type="http://schemas.openxmlformats.org/officeDocument/2006/relationships/hyperlink" Target="javascript:addOwnedFund('150148');" TargetMode="External"/><Relationship Id="rId561" Type="http://schemas.openxmlformats.org/officeDocument/2006/relationships/hyperlink" Target="http://www.cninfo.com.cn/information/fund/netvalue/150235.html" TargetMode="External"/><Relationship Id="rId617" Type="http://schemas.openxmlformats.org/officeDocument/2006/relationships/hyperlink" Target="https://www.jisilu.cn/data/utils/lowcalc/150177" TargetMode="External"/><Relationship Id="rId659" Type="http://schemas.openxmlformats.org/officeDocument/2006/relationships/hyperlink" Target="https://www.jisilu.cn/data/utils/lowcalc/150051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064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150022" TargetMode="External"/><Relationship Id="rId463" Type="http://schemas.openxmlformats.org/officeDocument/2006/relationships/hyperlink" Target="https://www.jisilu.cn/data/sfnew/detail/150173" TargetMode="External"/><Relationship Id="rId519" Type="http://schemas.openxmlformats.org/officeDocument/2006/relationships/hyperlink" Target="http://www.cninfo.com.cn/information/fund/netvalue/150200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1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1/bc.shtml" TargetMode="External"/><Relationship Id="rId530" Type="http://schemas.openxmlformats.org/officeDocument/2006/relationships/hyperlink" Target="http://finance.sina.com.cn/fund/quotes/150249/bc.shtml" TargetMode="External"/><Relationship Id="rId726" Type="http://schemas.openxmlformats.org/officeDocument/2006/relationships/hyperlink" Target="javascript:addOwnedFund('150179');" TargetMode="External"/><Relationship Id="rId768" Type="http://schemas.openxmlformats.org/officeDocument/2006/relationships/hyperlink" Target="javascript:addOwnedFund('150066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12/bc.shtml" TargetMode="External"/><Relationship Id="rId572" Type="http://schemas.openxmlformats.org/officeDocument/2006/relationships/hyperlink" Target="http://finance.sina.com.cn/fund/quotes/150209/bc.shtml" TargetMode="External"/><Relationship Id="rId628" Type="http://schemas.openxmlformats.org/officeDocument/2006/relationships/hyperlink" Target="http://quote.eastmoney.com/zs399803.html" TargetMode="External"/><Relationship Id="rId225" Type="http://schemas.openxmlformats.org/officeDocument/2006/relationships/hyperlink" Target="javascript:addOwnedFund('150090');" TargetMode="External"/><Relationship Id="rId267" Type="http://schemas.openxmlformats.org/officeDocument/2006/relationships/hyperlink" Target="javascript:addOwnedFund('150145');" TargetMode="External"/><Relationship Id="rId432" Type="http://schemas.openxmlformats.org/officeDocument/2006/relationships/hyperlink" Target="javascript:addOwnedFund('150273');" TargetMode="External"/><Relationship Id="rId474" Type="http://schemas.openxmlformats.org/officeDocument/2006/relationships/hyperlink" Target="javascript:addOwnedFund('150164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305.html" TargetMode="External"/><Relationship Id="rId737" Type="http://schemas.openxmlformats.org/officeDocument/2006/relationships/hyperlink" Target="https://www.jisilu.cn/data/utils/lowcalc/150231" TargetMode="External"/><Relationship Id="rId779" Type="http://schemas.openxmlformats.org/officeDocument/2006/relationships/hyperlink" Target="javascript:addOwnedFund('150016');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03.html" TargetMode="External"/><Relationship Id="rId169" Type="http://schemas.openxmlformats.org/officeDocument/2006/relationships/hyperlink" Target="http://quote.eastmoney.com/zs399807.html" TargetMode="External"/><Relationship Id="rId334" Type="http://schemas.openxmlformats.org/officeDocument/2006/relationships/hyperlink" Target="https://www.jisilu.cn/data/sfnew/detail/150213" TargetMode="External"/><Relationship Id="rId376" Type="http://schemas.openxmlformats.org/officeDocument/2006/relationships/hyperlink" Target="http://finance.sina.com.cn/fund/quotes/150059/bc.shtml" TargetMode="External"/><Relationship Id="rId541" Type="http://schemas.openxmlformats.org/officeDocument/2006/relationships/hyperlink" Target="https://www.jisilu.cn/data/sfnew/detail/150309" TargetMode="External"/><Relationship Id="rId583" Type="http://schemas.openxmlformats.org/officeDocument/2006/relationships/hyperlink" Target="https://www.jisilu.cn/data/sfnew/detail/150329" TargetMode="External"/><Relationship Id="rId639" Type="http://schemas.openxmlformats.org/officeDocument/2006/relationships/hyperlink" Target="http://www.cninfo.com.cn/information/fund/netvalue/150283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43.html" TargetMode="External"/><Relationship Id="rId236" Type="http://schemas.openxmlformats.org/officeDocument/2006/relationships/hyperlink" Target="https://www.jisilu.cn/data/utils/lowcalc/150138" TargetMode="External"/><Relationship Id="rId278" Type="http://schemas.openxmlformats.org/officeDocument/2006/relationships/hyperlink" Target="https://www.jisilu.cn/data/utils/lowcalc/502041" TargetMode="External"/><Relationship Id="rId401" Type="http://schemas.openxmlformats.org/officeDocument/2006/relationships/hyperlink" Target="https://www.jisilu.cn/data/utils/lowcalc/150049" TargetMode="External"/><Relationship Id="rId443" Type="http://schemas.openxmlformats.org/officeDocument/2006/relationships/hyperlink" Target="https://www.jisilu.cn/data/utils/lowcalc/150243" TargetMode="External"/><Relationship Id="rId650" Type="http://schemas.openxmlformats.org/officeDocument/2006/relationships/hyperlink" Target="http://finance.sina.com.cn/fund/quotes/502007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277" TargetMode="External"/><Relationship Id="rId692" Type="http://schemas.openxmlformats.org/officeDocument/2006/relationships/hyperlink" Target="http://finance.sina.com.cn/fund/quotes/150169/bc.shtml" TargetMode="External"/><Relationship Id="rId706" Type="http://schemas.openxmlformats.org/officeDocument/2006/relationships/hyperlink" Target="http://quote.eastmoney.com/zs399971.html" TargetMode="External"/><Relationship Id="rId748" Type="http://schemas.openxmlformats.org/officeDocument/2006/relationships/hyperlink" Target="http://quote.eastmoney.com/zs399996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9/bc.shtml" TargetMode="External"/><Relationship Id="rId138" Type="http://schemas.openxmlformats.org/officeDocument/2006/relationships/hyperlink" Target="http://www.cninfo.com.cn/information/fund/netvalue/150190.html" TargetMode="External"/><Relationship Id="rId345" Type="http://schemas.openxmlformats.org/officeDocument/2006/relationships/hyperlink" Target="javascript:addOwnedFund('150055');" TargetMode="External"/><Relationship Id="rId387" Type="http://schemas.openxmlformats.org/officeDocument/2006/relationships/hyperlink" Target="http://finance.sina.com.cn/fund/quotes/150096/bc.shtml" TargetMode="External"/><Relationship Id="rId510" Type="http://schemas.openxmlformats.org/officeDocument/2006/relationships/hyperlink" Target="javascript:addOwnedFund('150257');" TargetMode="External"/><Relationship Id="rId552" Type="http://schemas.openxmlformats.org/officeDocument/2006/relationships/hyperlink" Target="javascript:delOwnedFund('150275');" TargetMode="External"/><Relationship Id="rId594" Type="http://schemas.openxmlformats.org/officeDocument/2006/relationships/hyperlink" Target="javascript:addOwnedFund('502017');" TargetMode="External"/><Relationship Id="rId608" Type="http://schemas.openxmlformats.org/officeDocument/2006/relationships/hyperlink" Target="http://finance.sina.com.cn/fund/quotes/150217/bc.shtml" TargetMode="External"/><Relationship Id="rId191" Type="http://schemas.openxmlformats.org/officeDocument/2006/relationships/hyperlink" Target="http://finance.sina.com.cn/fund/quotes/150317/bc.shtml" TargetMode="External"/><Relationship Id="rId205" Type="http://schemas.openxmlformats.org/officeDocument/2006/relationships/hyperlink" Target="http://quote.eastmoney.com/zs399942.html" TargetMode="External"/><Relationship Id="rId247" Type="http://schemas.openxmlformats.org/officeDocument/2006/relationships/hyperlink" Target="http://quote.eastmoney.com/zs399330.html" TargetMode="External"/><Relationship Id="rId412" Type="http://schemas.openxmlformats.org/officeDocument/2006/relationships/hyperlink" Target="http://quote.eastmoney.com/zs000974.html" TargetMode="External"/><Relationship Id="rId107" Type="http://schemas.openxmlformats.org/officeDocument/2006/relationships/hyperlink" Target="http://finance.sina.com.cn/fund/quotes/150247/bc.shtml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4.html" TargetMode="External"/><Relationship Id="rId496" Type="http://schemas.openxmlformats.org/officeDocument/2006/relationships/hyperlink" Target="http://quote.eastmoney.com/zs000827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33.html" TargetMode="External"/><Relationship Id="rId759" Type="http://schemas.openxmlformats.org/officeDocument/2006/relationships/hyperlink" Target="http://www.cninfo.com.cn/information/fund/netvalue/150215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293" TargetMode="External"/><Relationship Id="rId149" Type="http://schemas.openxmlformats.org/officeDocument/2006/relationships/hyperlink" Target="http://finance.sina.com.cn/fund/quotes/150301/bc.shtml" TargetMode="External"/><Relationship Id="rId314" Type="http://schemas.openxmlformats.org/officeDocument/2006/relationships/hyperlink" Target="https://www.jisilu.cn/data/utils/lowcalc/150036" TargetMode="External"/><Relationship Id="rId356" Type="http://schemas.openxmlformats.org/officeDocument/2006/relationships/hyperlink" Target="https://www.jisilu.cn/data/utils/lowcalc/150152" TargetMode="External"/><Relationship Id="rId398" Type="http://schemas.openxmlformats.org/officeDocument/2006/relationships/hyperlink" Target="http://finance.sina.com.cn/fund/quotes/150049/bc.shtml" TargetMode="External"/><Relationship Id="rId521" Type="http://schemas.openxmlformats.org/officeDocument/2006/relationships/hyperlink" Target="https://www.jisilu.cn/data/utils/lowcalc/150200" TargetMode="External"/><Relationship Id="rId563" Type="http://schemas.openxmlformats.org/officeDocument/2006/relationships/hyperlink" Target="https://www.jisilu.cn/data/utils/lowcalc/15023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finance.sina.com.cn/fund/quotes/150188/bc.s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s://www.jisilu.cn/data/sfnew/detail/150261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150022.html" TargetMode="External"/><Relationship Id="rId258" Type="http://schemas.openxmlformats.org/officeDocument/2006/relationships/hyperlink" Target="http://www.cninfo.com.cn/information/fund/netvalue/150064.html" TargetMode="External"/><Relationship Id="rId465" Type="http://schemas.openxmlformats.org/officeDocument/2006/relationships/hyperlink" Target="http://www.cninfo.com.cn/information/fund/netvalue/150173.html" TargetMode="External"/><Relationship Id="rId630" Type="http://schemas.openxmlformats.org/officeDocument/2006/relationships/hyperlink" Target="javascript:addOwnedFund('150315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79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117" TargetMode="External"/><Relationship Id="rId325" Type="http://schemas.openxmlformats.org/officeDocument/2006/relationships/hyperlink" Target="http://quote.eastmoney.com/zs399976.html" TargetMode="External"/><Relationship Id="rId367" Type="http://schemas.openxmlformats.org/officeDocument/2006/relationships/hyperlink" Target="http://quote.eastmoney.com/zs399903.html" TargetMode="External"/><Relationship Id="rId532" Type="http://schemas.openxmlformats.org/officeDocument/2006/relationships/hyperlink" Target="http://quote.eastmoney.com/zs399986.html" TargetMode="External"/><Relationship Id="rId574" Type="http://schemas.openxmlformats.org/officeDocument/2006/relationships/hyperlink" Target="http://quote.eastmoney.com/zs399974.html" TargetMode="External"/><Relationship Id="rId171" Type="http://schemas.openxmlformats.org/officeDocument/2006/relationships/hyperlink" Target="javascript:addOwnedFund('150325');" TargetMode="External"/><Relationship Id="rId227" Type="http://schemas.openxmlformats.org/officeDocument/2006/relationships/hyperlink" Target="http://finance.sina.com.cn/fund/quotes/150121/bc.shtml" TargetMode="External"/><Relationship Id="rId269" Type="http://schemas.openxmlformats.org/officeDocument/2006/relationships/hyperlink" Target="http://finance.sina.com.cn/fund/quotes/150167/bc.shtml" TargetMode="External"/><Relationship Id="rId434" Type="http://schemas.openxmlformats.org/officeDocument/2006/relationships/hyperlink" Target="http://finance.sina.com.cn/fund/quotes/502027/bc.shtml" TargetMode="External"/><Relationship Id="rId476" Type="http://schemas.openxmlformats.org/officeDocument/2006/relationships/hyperlink" Target="http://finance.sina.com.cn/fund/quotes/150237/bc.shtml" TargetMode="External"/><Relationship Id="rId641" Type="http://schemas.openxmlformats.org/officeDocument/2006/relationships/hyperlink" Target="https://www.jisilu.cn/data/utils/lowcalc/150283" TargetMode="External"/><Relationship Id="rId683" Type="http://schemas.openxmlformats.org/officeDocument/2006/relationships/hyperlink" Target="https://www.jisilu.cn/data/utils/lowcalc/150305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150281" TargetMode="External"/><Relationship Id="rId336" Type="http://schemas.openxmlformats.org/officeDocument/2006/relationships/hyperlink" Target="http://www.cninfo.com.cn/information/fund/netvalue/150213.html" TargetMode="External"/><Relationship Id="rId501" Type="http://schemas.openxmlformats.org/officeDocument/2006/relationships/hyperlink" Target="http://www.cninfo.com.cn/information/fund/netvalue/150205.html" TargetMode="External"/><Relationship Id="rId543" Type="http://schemas.openxmlformats.org/officeDocument/2006/relationships/hyperlink" Target="http://www.cninfo.com.cn/information/fund/netvalue/150309.html" TargetMode="External"/><Relationship Id="rId75" Type="http://schemas.openxmlformats.org/officeDocument/2006/relationships/hyperlink" Target="https://www.jisilu.cn/data/utils/lowcalc/150303" TargetMode="External"/><Relationship Id="rId140" Type="http://schemas.openxmlformats.org/officeDocument/2006/relationships/hyperlink" Target="https://www.jisilu.cn/data/utils/lowcalc/150190" TargetMode="External"/><Relationship Id="rId182" Type="http://schemas.openxmlformats.org/officeDocument/2006/relationships/hyperlink" Target="https://www.jisilu.cn/data/utils/lowcalc/150343" TargetMode="External"/><Relationship Id="rId378" Type="http://schemas.openxmlformats.org/officeDocument/2006/relationships/hyperlink" Target="http://quote.eastmoney.com/zs399944.html" TargetMode="External"/><Relationship Id="rId403" Type="http://schemas.openxmlformats.org/officeDocument/2006/relationships/hyperlink" Target="https://www.jisilu.cn/data/sfnew/detail/150150" TargetMode="External"/><Relationship Id="rId585" Type="http://schemas.openxmlformats.org/officeDocument/2006/relationships/hyperlink" Target="http://www.cninfo.com.cn/information/fund/netvalue/150329.html" TargetMode="External"/><Relationship Id="rId750" Type="http://schemas.openxmlformats.org/officeDocument/2006/relationships/hyperlink" Target="javascript:addOwnedFund('150311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01" TargetMode="External"/><Relationship Id="rId445" Type="http://schemas.openxmlformats.org/officeDocument/2006/relationships/hyperlink" Target="https://www.jisilu.cn/data/sfnew/detail/150241" TargetMode="External"/><Relationship Id="rId487" Type="http://schemas.openxmlformats.org/officeDocument/2006/relationships/hyperlink" Target="https://www.jisilu.cn/data/sfnew/detail/502024" TargetMode="External"/><Relationship Id="rId610" Type="http://schemas.openxmlformats.org/officeDocument/2006/relationships/hyperlink" Target="http://quote.eastmoney.com/zs399412.html" TargetMode="External"/><Relationship Id="rId652" Type="http://schemas.openxmlformats.org/officeDocument/2006/relationships/hyperlink" Target="http://quote.eastmoney.com/zs399974.html" TargetMode="External"/><Relationship Id="rId694" Type="http://schemas.openxmlformats.org/officeDocument/2006/relationships/hyperlink" Target="http://quote.eastmoney.com/hk/zs110000.html" TargetMode="External"/><Relationship Id="rId708" Type="http://schemas.openxmlformats.org/officeDocument/2006/relationships/hyperlink" Target="javascript:addOwnedFund('150203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502054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59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998.html" TargetMode="External"/><Relationship Id="rId151" Type="http://schemas.openxmlformats.org/officeDocument/2006/relationships/hyperlink" Target="http://quote.eastmoney.com/zs399975.html" TargetMode="External"/><Relationship Id="rId389" Type="http://schemas.openxmlformats.org/officeDocument/2006/relationships/hyperlink" Target="http://quote.eastmoney.com/zs000979.html" TargetMode="External"/><Relationship Id="rId554" Type="http://schemas.openxmlformats.org/officeDocument/2006/relationships/hyperlink" Target="http://finance.sina.com.cn/fund/quotes/150229/bc.shtml" TargetMode="External"/><Relationship Id="rId596" Type="http://schemas.openxmlformats.org/officeDocument/2006/relationships/hyperlink" Target="http://finance.sina.com.cn/fund/quotes/502049/bc.shtml" TargetMode="External"/><Relationship Id="rId761" Type="http://schemas.openxmlformats.org/officeDocument/2006/relationships/hyperlink" Target="https://www.jisilu.cn/data/utils/lowcalc/150215" TargetMode="External"/><Relationship Id="rId193" Type="http://schemas.openxmlformats.org/officeDocument/2006/relationships/hyperlink" Target="http://quote.eastmoney.com/zs399805.html" TargetMode="External"/><Relationship Id="rId207" Type="http://schemas.openxmlformats.org/officeDocument/2006/relationships/hyperlink" Target="javascript:addOwnedFund('150047');" TargetMode="External"/><Relationship Id="rId249" Type="http://schemas.openxmlformats.org/officeDocument/2006/relationships/hyperlink" Target="javascript:addOwnedFund('150112');" TargetMode="External"/><Relationship Id="rId414" Type="http://schemas.openxmlformats.org/officeDocument/2006/relationships/hyperlink" Target="javascript:addOwnedFund('150157');" TargetMode="External"/><Relationship Id="rId456" Type="http://schemas.openxmlformats.org/officeDocument/2006/relationships/hyperlink" Target="javascript:addOwnedFund('150307');" TargetMode="External"/><Relationship Id="rId498" Type="http://schemas.openxmlformats.org/officeDocument/2006/relationships/hyperlink" Target="javascript:addOwnedFund('150184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971.html" TargetMode="External"/><Relationship Id="rId260" Type="http://schemas.openxmlformats.org/officeDocument/2006/relationships/hyperlink" Target="https://www.jisilu.cn/data/utils/lowcalc/150064" TargetMode="External"/><Relationship Id="rId316" Type="http://schemas.openxmlformats.org/officeDocument/2006/relationships/hyperlink" Target="https://www.jisilu.cn/data/sfnew/detail/150104" TargetMode="External"/><Relationship Id="rId523" Type="http://schemas.openxmlformats.org/officeDocument/2006/relationships/hyperlink" Target="https://www.jisilu.cn/data/sfnew/detail/150207" TargetMode="External"/><Relationship Id="rId719" Type="http://schemas.openxmlformats.org/officeDocument/2006/relationships/hyperlink" Target="https://www.jisilu.cn/data/utils/lowcalc/150233" TargetMode="External"/><Relationship Id="rId55" Type="http://schemas.openxmlformats.org/officeDocument/2006/relationships/hyperlink" Target="http://www.cninfo.com.cn/information/fund/netvalue/150293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www.cninfo.com.cn/information/fund/netvalue/150117.html" TargetMode="External"/><Relationship Id="rId358" Type="http://schemas.openxmlformats.org/officeDocument/2006/relationships/hyperlink" Target="https://www.jisilu.cn/data/sfnew/detail/150083" TargetMode="External"/><Relationship Id="rId565" Type="http://schemas.openxmlformats.org/officeDocument/2006/relationships/hyperlink" Target="https://www.jisilu.cn/data/sfnew/detail/150194" TargetMode="External"/><Relationship Id="rId730" Type="http://schemas.openxmlformats.org/officeDocument/2006/relationships/hyperlink" Target="http://quote.eastmoney.com/zs399808.html" TargetMode="External"/><Relationship Id="rId772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www.cninfo.com.cn/information/fund/netvalue/150261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150022" TargetMode="External"/><Relationship Id="rId467" Type="http://schemas.openxmlformats.org/officeDocument/2006/relationships/hyperlink" Target="https://www.jisilu.cn/data/utils/lowcalc/150173" TargetMode="External"/><Relationship Id="rId632" Type="http://schemas.openxmlformats.org/officeDocument/2006/relationships/hyperlink" Target="http://finance.sina.com.cn/fund/quotes/150269/bc.shtml" TargetMode="External"/><Relationship Id="rId271" Type="http://schemas.openxmlformats.org/officeDocument/2006/relationships/hyperlink" Target="http://quote.eastmoney.com/zs399300.html" TargetMode="External"/><Relationship Id="rId674" Type="http://schemas.openxmlformats.org/officeDocument/2006/relationships/hyperlink" Target="http://finance.sina.com.cn/fund/quotes/150018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2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javascript:addOwnedFund('150211');" TargetMode="External"/><Relationship Id="rId369" Type="http://schemas.openxmlformats.org/officeDocument/2006/relationships/hyperlink" Target="javascript:addOwnedFund('150012');" TargetMode="External"/><Relationship Id="rId534" Type="http://schemas.openxmlformats.org/officeDocument/2006/relationships/hyperlink" Target="javascript:delOwnedFund('150249');" TargetMode="External"/><Relationship Id="rId576" Type="http://schemas.openxmlformats.org/officeDocument/2006/relationships/hyperlink" Target="javascript:addOwnedFund('150209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18.html" TargetMode="External"/><Relationship Id="rId380" Type="http://schemas.openxmlformats.org/officeDocument/2006/relationships/hyperlink" Target="javascript:addOwnedFund('150059');" TargetMode="External"/><Relationship Id="rId436" Type="http://schemas.openxmlformats.org/officeDocument/2006/relationships/hyperlink" Target="http://quote.eastmoney.com/zs399429.html" TargetMode="External"/><Relationship Id="rId601" Type="http://schemas.openxmlformats.org/officeDocument/2006/relationships/hyperlink" Target="https://www.jisilu.cn/data/sfnew/detail/150186" TargetMode="External"/><Relationship Id="rId643" Type="http://schemas.openxmlformats.org/officeDocument/2006/relationships/hyperlink" Target="https://www.jisilu.cn/data/sfnew/detail/502004" TargetMode="External"/><Relationship Id="rId240" Type="http://schemas.openxmlformats.org/officeDocument/2006/relationships/hyperlink" Target="http://www.cninfo.com.cn/information/fund/netvalue/502001.html" TargetMode="External"/><Relationship Id="rId478" Type="http://schemas.openxmlformats.org/officeDocument/2006/relationships/hyperlink" Target="http://quote.eastmoney.com/zs000827.html" TargetMode="External"/><Relationship Id="rId685" Type="http://schemas.openxmlformats.org/officeDocument/2006/relationships/hyperlink" Target="https://www.jisilu.cn/data/sfnew/detail/150192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7" TargetMode="External"/><Relationship Id="rId100" Type="http://schemas.openxmlformats.org/officeDocument/2006/relationships/hyperlink" Target="https://www.jisilu.cn/data/sfnew/detail/150335" TargetMode="External"/><Relationship Id="rId282" Type="http://schemas.openxmlformats.org/officeDocument/2006/relationships/hyperlink" Target="http://www.cninfo.com.cn/information/fund/netvalue/150281.html" TargetMode="External"/><Relationship Id="rId338" Type="http://schemas.openxmlformats.org/officeDocument/2006/relationships/hyperlink" Target="https://www.jisilu.cn/data/utils/lowcalc/150213" TargetMode="External"/><Relationship Id="rId503" Type="http://schemas.openxmlformats.org/officeDocument/2006/relationships/hyperlink" Target="https://www.jisilu.cn/data/utils/lowcalc/150205" TargetMode="External"/><Relationship Id="rId545" Type="http://schemas.openxmlformats.org/officeDocument/2006/relationships/hyperlink" Target="https://www.jisilu.cn/data/utils/lowcalc/150309" TargetMode="External"/><Relationship Id="rId587" Type="http://schemas.openxmlformats.org/officeDocument/2006/relationships/hyperlink" Target="https://www.jisilu.cn/data/utils/lowcalc/150329" TargetMode="External"/><Relationship Id="rId710" Type="http://schemas.openxmlformats.org/officeDocument/2006/relationships/hyperlink" Target="http://finance.sina.com.cn/fund/quotes/150143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6" TargetMode="External"/><Relationship Id="rId184" Type="http://schemas.openxmlformats.org/officeDocument/2006/relationships/hyperlink" Target="https://www.jisilu.cn/data/sfnew/detail/502057" TargetMode="External"/><Relationship Id="rId391" Type="http://schemas.openxmlformats.org/officeDocument/2006/relationships/hyperlink" Target="https://www.jisilu.cn/data/sfnew/detail/150148" TargetMode="External"/><Relationship Id="rId405" Type="http://schemas.openxmlformats.org/officeDocument/2006/relationships/hyperlink" Target="http://www.cninfo.com.cn/information/fund/netvalue/150150.html" TargetMode="External"/><Relationship Id="rId447" Type="http://schemas.openxmlformats.org/officeDocument/2006/relationships/hyperlink" Target="http://www.cninfo.com.cn/information/fund/netvalue/150241.html" TargetMode="External"/><Relationship Id="rId612" Type="http://schemas.openxmlformats.org/officeDocument/2006/relationships/hyperlink" Target="javascript:addOwnedFund('150217');" TargetMode="External"/><Relationship Id="rId251" Type="http://schemas.openxmlformats.org/officeDocument/2006/relationships/hyperlink" Target="http://finance.sina.com.cn/fund/quotes/150267/bc.shtml" TargetMode="External"/><Relationship Id="rId489" Type="http://schemas.openxmlformats.org/officeDocument/2006/relationships/hyperlink" Target="http://www.cninfo.com.cn/information/fund/netvalue/502024.html" TargetMode="External"/><Relationship Id="rId654" Type="http://schemas.openxmlformats.org/officeDocument/2006/relationships/hyperlink" Target="javascript:addOwnedFund('502007');" TargetMode="External"/><Relationship Id="rId696" Type="http://schemas.openxmlformats.org/officeDocument/2006/relationships/hyperlink" Target="javascript:delOwnedFund('15016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502014/bc.shtml" TargetMode="External"/><Relationship Id="rId307" Type="http://schemas.openxmlformats.org/officeDocument/2006/relationships/hyperlink" Target="http://quote.eastmoney.com/zs399975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992.html" TargetMode="External"/><Relationship Id="rId556" Type="http://schemas.openxmlformats.org/officeDocument/2006/relationships/hyperlink" Target="http://quote.eastmoney.com/zs399987.html" TargetMode="External"/><Relationship Id="rId721" Type="http://schemas.openxmlformats.org/officeDocument/2006/relationships/hyperlink" Target="https://www.jisilu.cn/data/sfnew/detail/150179" TargetMode="External"/><Relationship Id="rId763" Type="http://schemas.openxmlformats.org/officeDocument/2006/relationships/hyperlink" Target="https://www.jisilu.cn/data/sfnew/detail/150066" TargetMode="External"/><Relationship Id="rId88" Type="http://schemas.openxmlformats.org/officeDocument/2006/relationships/hyperlink" Target="javascript:addOwnedFund('150289');" TargetMode="External"/><Relationship Id="rId111" Type="http://schemas.openxmlformats.org/officeDocument/2006/relationships/hyperlink" Target="javascript:addOwnedFund('150247');" TargetMode="External"/><Relationship Id="rId153" Type="http://schemas.openxmlformats.org/officeDocument/2006/relationships/hyperlink" Target="javascript:addOwnedFund('150301');" TargetMode="External"/><Relationship Id="rId195" Type="http://schemas.openxmlformats.org/officeDocument/2006/relationships/hyperlink" Target="javascript:addOwnedFund('150317');" TargetMode="External"/><Relationship Id="rId209" Type="http://schemas.openxmlformats.org/officeDocument/2006/relationships/hyperlink" Target="http://finance.sina.com.cn/fund/quotes/150175/bc.shtml" TargetMode="External"/><Relationship Id="rId360" Type="http://schemas.openxmlformats.org/officeDocument/2006/relationships/hyperlink" Target="http://www.cninfo.com.cn/information/fund/netvalue/150083.html" TargetMode="External"/><Relationship Id="rId416" Type="http://schemas.openxmlformats.org/officeDocument/2006/relationships/hyperlink" Target="http://finance.sina.com.cn/fund/quotes/150028/bc.shtml" TargetMode="External"/><Relationship Id="rId598" Type="http://schemas.openxmlformats.org/officeDocument/2006/relationships/hyperlink" Target="http://quote.eastmoney.com/zs000016.html" TargetMode="External"/><Relationship Id="rId220" Type="http://schemas.openxmlformats.org/officeDocument/2006/relationships/hyperlink" Target="https://www.jisilu.cn/data/sfnew/detail/150090" TargetMode="External"/><Relationship Id="rId458" Type="http://schemas.openxmlformats.org/officeDocument/2006/relationships/hyperlink" Target="http://finance.sina.com.cn/fund/quotes/150251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293" TargetMode="External"/><Relationship Id="rId262" Type="http://schemas.openxmlformats.org/officeDocument/2006/relationships/hyperlink" Target="https://www.jisilu.cn/data/sfnew/detail/150145" TargetMode="External"/><Relationship Id="rId318" Type="http://schemas.openxmlformats.org/officeDocument/2006/relationships/hyperlink" Target="http://www.cninfo.com.cn/information/fund/netvalue/150104.html" TargetMode="External"/><Relationship Id="rId525" Type="http://schemas.openxmlformats.org/officeDocument/2006/relationships/hyperlink" Target="http://www.cninfo.com.cn/information/fund/netvalue/150207.html" TargetMode="External"/><Relationship Id="rId567" Type="http://schemas.openxmlformats.org/officeDocument/2006/relationships/hyperlink" Target="http://www.cninfo.com.cn/information/fund/netvalue/150194.html" TargetMode="External"/><Relationship Id="rId732" Type="http://schemas.openxmlformats.org/officeDocument/2006/relationships/hyperlink" Target="javascript:addOwnedFund('150279');" TargetMode="External"/><Relationship Id="rId99" Type="http://schemas.openxmlformats.org/officeDocument/2006/relationships/hyperlink" Target="javascript:delOwnedFund('150299');" TargetMode="External"/><Relationship Id="rId122" Type="http://schemas.openxmlformats.org/officeDocument/2006/relationships/hyperlink" Target="https://www.jisilu.cn/data/utils/lowcalc/150117" TargetMode="External"/><Relationship Id="rId164" Type="http://schemas.openxmlformats.org/officeDocument/2006/relationships/hyperlink" Target="https://www.jisilu.cn/data/utils/lowcalc/150261" TargetMode="External"/><Relationship Id="rId371" Type="http://schemas.openxmlformats.org/officeDocument/2006/relationships/hyperlink" Target="http://finance.sina.com.cn/fund/quotes/150088/bc.shtml" TargetMode="External"/><Relationship Id="rId774" Type="http://schemas.openxmlformats.org/officeDocument/2006/relationships/hyperlink" Target="javascript:addOwnedFund('150188');" TargetMode="External"/><Relationship Id="rId427" Type="http://schemas.openxmlformats.org/officeDocument/2006/relationships/hyperlink" Target="https://www.jisilu.cn/data/sfnew/detail/150273" TargetMode="External"/><Relationship Id="rId469" Type="http://schemas.openxmlformats.org/officeDocument/2006/relationships/hyperlink" Target="https://www.jisilu.cn/data/sfnew/detail/150164" TargetMode="External"/><Relationship Id="rId634" Type="http://schemas.openxmlformats.org/officeDocument/2006/relationships/hyperlink" Target="http://quote.eastmoney.com/zs399997.html" TargetMode="External"/><Relationship Id="rId676" Type="http://schemas.openxmlformats.org/officeDocument/2006/relationships/hyperlink" Target="http://quote.eastmoney.com/zs399004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addOwnedFund('150121');" TargetMode="External"/><Relationship Id="rId273" Type="http://schemas.openxmlformats.org/officeDocument/2006/relationships/hyperlink" Target="javascript:addOwnedFund('150167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7');" TargetMode="External"/><Relationship Id="rId536" Type="http://schemas.openxmlformats.org/officeDocument/2006/relationships/hyperlink" Target="http://finance.sina.com.cn/fund/quotes/150271/bc.shtml" TargetMode="External"/><Relationship Id="rId701" Type="http://schemas.openxmlformats.org/officeDocument/2006/relationships/hyperlink" Target="https://www.jisilu.cn/data/utils/lowcalc/150171" TargetMode="External"/><Relationship Id="rId68" Type="http://schemas.openxmlformats.org/officeDocument/2006/relationships/hyperlink" Target="http://quote.eastmoney.com/zs000827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055" TargetMode="External"/><Relationship Id="rId578" Type="http://schemas.openxmlformats.org/officeDocument/2006/relationships/hyperlink" Target="http://finance.sina.com.cn/fund/quotes/150255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https://www.jisilu.cn/data/utils/lowcalc/150327" TargetMode="External"/><Relationship Id="rId382" Type="http://schemas.openxmlformats.org/officeDocument/2006/relationships/hyperlink" Target="http://finance.sina.com.cn/fund/quotes/150085/bc.shtml" TargetMode="External"/><Relationship Id="rId438" Type="http://schemas.openxmlformats.org/officeDocument/2006/relationships/hyperlink" Target="javascript:addOwnedFund('502027');" TargetMode="External"/><Relationship Id="rId603" Type="http://schemas.openxmlformats.org/officeDocument/2006/relationships/hyperlink" Target="http://www.cninfo.com.cn/information/fund/netvalue/150186.html" TargetMode="External"/><Relationship Id="rId645" Type="http://schemas.openxmlformats.org/officeDocument/2006/relationships/hyperlink" Target="http://www.cninfo.com.cn/information/fund/netvalue/502004.html" TargetMode="External"/><Relationship Id="rId687" Type="http://schemas.openxmlformats.org/officeDocument/2006/relationships/hyperlink" Target="http://www.cninfo.com.cn/information/fund/netvalue/150192.html" TargetMode="External"/><Relationship Id="rId242" Type="http://schemas.openxmlformats.org/officeDocument/2006/relationships/hyperlink" Target="https://www.jisilu.cn/data/utils/lowcalc/502001" TargetMode="External"/><Relationship Id="rId284" Type="http://schemas.openxmlformats.org/officeDocument/2006/relationships/hyperlink" Target="https://www.jisilu.cn/data/utils/lowcalc/150281" TargetMode="External"/><Relationship Id="rId491" Type="http://schemas.openxmlformats.org/officeDocument/2006/relationships/hyperlink" Target="https://www.jisilu.cn/data/utils/lowcalc/502024" TargetMode="External"/><Relationship Id="rId505" Type="http://schemas.openxmlformats.org/officeDocument/2006/relationships/hyperlink" Target="https://www.jisilu.cn/data/sfnew/detail/150257" TargetMode="External"/><Relationship Id="rId712" Type="http://schemas.openxmlformats.org/officeDocument/2006/relationships/hyperlink" Target="http://quote.eastmoney.com/zs000832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7.html" TargetMode="External"/><Relationship Id="rId102" Type="http://schemas.openxmlformats.org/officeDocument/2006/relationships/hyperlink" Target="http://www.cninfo.com.cn/information/fund/netvalue/150335.html" TargetMode="External"/><Relationship Id="rId144" Type="http://schemas.openxmlformats.org/officeDocument/2006/relationships/hyperlink" Target="http://www.cninfo.com.cn/information/fund/netvalue/150196.html" TargetMode="External"/><Relationship Id="rId547" Type="http://schemas.openxmlformats.org/officeDocument/2006/relationships/hyperlink" Target="https://www.jisilu.cn/data/sfnew/detail/150275" TargetMode="External"/><Relationship Id="rId589" Type="http://schemas.openxmlformats.org/officeDocument/2006/relationships/hyperlink" Target="https://www.jisilu.cn/data/sfnew/detail/502017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50205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48.html" TargetMode="External"/><Relationship Id="rId407" Type="http://schemas.openxmlformats.org/officeDocument/2006/relationships/hyperlink" Target="https://www.jisilu.cn/data/utils/lowcalc/150150" TargetMode="External"/><Relationship Id="rId449" Type="http://schemas.openxmlformats.org/officeDocument/2006/relationships/hyperlink" Target="https://www.jisilu.cn/data/utils/lowcalc/150241" TargetMode="External"/><Relationship Id="rId614" Type="http://schemas.openxmlformats.org/officeDocument/2006/relationships/hyperlink" Target="http://finance.sina.com.cn/fund/quotes/150177/bc.shtml" TargetMode="External"/><Relationship Id="rId656" Type="http://schemas.openxmlformats.org/officeDocument/2006/relationships/hyperlink" Target="http://finance.sina.com.cn/fund/quotes/150051/bc.shtml" TargetMode="External"/><Relationship Id="rId211" Type="http://schemas.openxmlformats.org/officeDocument/2006/relationships/hyperlink" Target="http://quote.eastmoney.com/hk/zs110010.html" TargetMode="External"/><Relationship Id="rId253" Type="http://schemas.openxmlformats.org/officeDocument/2006/relationships/hyperlink" Target="http://quote.eastmoney.com/zs399986.html" TargetMode="External"/><Relationship Id="rId295" Type="http://schemas.openxmlformats.org/officeDocument/2006/relationships/hyperlink" Target="http://quote.eastmoney.com/zs000853.html" TargetMode="External"/><Relationship Id="rId309" Type="http://schemas.openxmlformats.org/officeDocument/2006/relationships/hyperlink" Target="javascript:addOwnedFund('502054');" TargetMode="External"/><Relationship Id="rId460" Type="http://schemas.openxmlformats.org/officeDocument/2006/relationships/hyperlink" Target="http://quote.eastmoney.com/zs399990.html" TargetMode="External"/><Relationship Id="rId516" Type="http://schemas.openxmlformats.org/officeDocument/2006/relationships/hyperlink" Target="javascript:addOwnedFund('150259');" TargetMode="External"/><Relationship Id="rId698" Type="http://schemas.openxmlformats.org/officeDocument/2006/relationships/hyperlink" Target="http://finance.sina.com.cn/fund/quotes/150171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291/bc.shtml" TargetMode="External"/><Relationship Id="rId320" Type="http://schemas.openxmlformats.org/officeDocument/2006/relationships/hyperlink" Target="https://www.jisilu.cn/data/utils/lowcalc/150104" TargetMode="External"/><Relationship Id="rId558" Type="http://schemas.openxmlformats.org/officeDocument/2006/relationships/hyperlink" Target="javascript:addOwnedFund('150229');" TargetMode="External"/><Relationship Id="rId723" Type="http://schemas.openxmlformats.org/officeDocument/2006/relationships/hyperlink" Target="http://www.cninfo.com.cn/information/fund/netvalue/150179.html" TargetMode="External"/><Relationship Id="rId765" Type="http://schemas.openxmlformats.org/officeDocument/2006/relationships/hyperlink" Target="http://www.cninfo.com.cn/information/fund/netvalue/150066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327/bc.shtml" TargetMode="External"/><Relationship Id="rId362" Type="http://schemas.openxmlformats.org/officeDocument/2006/relationships/hyperlink" Target="https://www.jisilu.cn/data/utils/lowcalc/150083" TargetMode="External"/><Relationship Id="rId418" Type="http://schemas.openxmlformats.org/officeDocument/2006/relationships/hyperlink" Target="http://quote.eastmoney.com/zs399905.html" TargetMode="External"/><Relationship Id="rId625" Type="http://schemas.openxmlformats.org/officeDocument/2006/relationships/hyperlink" Target="https://www.jisilu.cn/data/sfnew/detail/150315" TargetMode="External"/><Relationship Id="rId222" Type="http://schemas.openxmlformats.org/officeDocument/2006/relationships/hyperlink" Target="http://www.cninfo.com.cn/information/fund/netvalue/150090.html" TargetMode="External"/><Relationship Id="rId264" Type="http://schemas.openxmlformats.org/officeDocument/2006/relationships/hyperlink" Target="http://www.cninfo.com.cn/information/fund/netvalue/150145.html" TargetMode="External"/><Relationship Id="rId471" Type="http://schemas.openxmlformats.org/officeDocument/2006/relationships/hyperlink" Target="http://www.cninfo.com.cn/information/fund/netvalue/150164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07" TargetMode="External"/><Relationship Id="rId569" Type="http://schemas.openxmlformats.org/officeDocument/2006/relationships/hyperlink" Target="https://www.jisilu.cn/data/utils/lowcalc/150194" TargetMode="External"/><Relationship Id="rId734" Type="http://schemas.openxmlformats.org/officeDocument/2006/relationships/hyperlink" Target="http://finance.sina.com.cn/fund/quotes/150231/bc.shtml" TargetMode="External"/><Relationship Id="rId776" Type="http://schemas.openxmlformats.org/officeDocument/2006/relationships/hyperlink" Target="http://finance.sina.com.cn/fund/quotes/150016/bc.shtml" TargetMode="External"/><Relationship Id="rId70" Type="http://schemas.openxmlformats.org/officeDocument/2006/relationships/hyperlink" Target="javascript:addOwnedFund('150323');" TargetMode="External"/><Relationship Id="rId166" Type="http://schemas.openxmlformats.org/officeDocument/2006/relationships/hyperlink" Target="https://www.jisilu.cn/data/sfnew/detail/150325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http://quote.eastmoney.com/zs399905.html" TargetMode="External"/><Relationship Id="rId429" Type="http://schemas.openxmlformats.org/officeDocument/2006/relationships/hyperlink" Target="http://www.cninfo.com.cn/information/fund/netvalue/150273.html" TargetMode="External"/><Relationship Id="rId580" Type="http://schemas.openxmlformats.org/officeDocument/2006/relationships/hyperlink" Target="http://quote.eastmoney.com/zs399986.html" TargetMode="External"/><Relationship Id="rId636" Type="http://schemas.openxmlformats.org/officeDocument/2006/relationships/hyperlink" Target="javascript:addOwnedFund('150269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150138/bc.shtml" TargetMode="External"/><Relationship Id="rId440" Type="http://schemas.openxmlformats.org/officeDocument/2006/relationships/hyperlink" Target="http://finance.sina.com.cn/fund/quotes/150243/bc.shtml" TargetMode="External"/><Relationship Id="rId678" Type="http://schemas.openxmlformats.org/officeDocument/2006/relationships/hyperlink" Target="javascript:addOwnedFund('150018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502041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277/bc.shtml" TargetMode="External"/><Relationship Id="rId538" Type="http://schemas.openxmlformats.org/officeDocument/2006/relationships/hyperlink" Target="http://quote.eastmoney.com/zs399441.html" TargetMode="External"/><Relationship Id="rId703" Type="http://schemas.openxmlformats.org/officeDocument/2006/relationships/hyperlink" Target="https://www.jisilu.cn/data/sfnew/detail/150203" TargetMode="External"/><Relationship Id="rId745" Type="http://schemas.openxmlformats.org/officeDocument/2006/relationships/hyperlink" Target="https://www.jisilu.cn/data/sfnew/detail/150311" TargetMode="External"/><Relationship Id="rId81" Type="http://schemas.openxmlformats.org/officeDocument/2006/relationships/hyperlink" Target="https://www.jisilu.cn/data/utils/lowcalc/150287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055.html" TargetMode="External"/><Relationship Id="rId384" Type="http://schemas.openxmlformats.org/officeDocument/2006/relationships/hyperlink" Target="http://quote.eastmoney.com/zs399005.html" TargetMode="External"/><Relationship Id="rId591" Type="http://schemas.openxmlformats.org/officeDocument/2006/relationships/hyperlink" Target="http://www.cninfo.com.cn/information/fund/netvalue/502017.html" TargetMode="External"/><Relationship Id="rId605" Type="http://schemas.openxmlformats.org/officeDocument/2006/relationships/hyperlink" Target="https://www.jisilu.cn/data/utils/lowcalc/150186" TargetMode="External"/><Relationship Id="rId202" Type="http://schemas.openxmlformats.org/officeDocument/2006/relationships/hyperlink" Target="https://www.jisilu.cn/data/sfnew/detail/150047" TargetMode="External"/><Relationship Id="rId244" Type="http://schemas.openxmlformats.org/officeDocument/2006/relationships/hyperlink" Target="https://www.jisilu.cn/data/sfnew/detail/150112" TargetMode="External"/><Relationship Id="rId647" Type="http://schemas.openxmlformats.org/officeDocument/2006/relationships/hyperlink" Target="https://www.jisilu.cn/data/utils/lowcalc/502004" TargetMode="External"/><Relationship Id="rId689" Type="http://schemas.openxmlformats.org/officeDocument/2006/relationships/hyperlink" Target="https://www.jisilu.cn/data/utils/lowcalc/150192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07" TargetMode="External"/><Relationship Id="rId493" Type="http://schemas.openxmlformats.org/officeDocument/2006/relationships/hyperlink" Target="https://www.jisilu.cn/data/sfnew/detail/150184" TargetMode="External"/><Relationship Id="rId507" Type="http://schemas.openxmlformats.org/officeDocument/2006/relationships/hyperlink" Target="http://www.cninfo.com.cn/information/fund/netvalue/150257.html" TargetMode="External"/><Relationship Id="rId549" Type="http://schemas.openxmlformats.org/officeDocument/2006/relationships/hyperlink" Target="http://www.cninfo.com.cn/information/fund/netvalue/150275.html" TargetMode="External"/><Relationship Id="rId714" Type="http://schemas.openxmlformats.org/officeDocument/2006/relationships/hyperlink" Target="javascript:addOwnedFund('150143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335" TargetMode="External"/><Relationship Id="rId146" Type="http://schemas.openxmlformats.org/officeDocument/2006/relationships/hyperlink" Target="https://www.jisilu.cn/data/utils/lowcalc/150196" TargetMode="External"/><Relationship Id="rId188" Type="http://schemas.openxmlformats.org/officeDocument/2006/relationships/hyperlink" Target="https://www.jisilu.cn/data/utils/lowcalc/502057" TargetMode="External"/><Relationship Id="rId311" Type="http://schemas.openxmlformats.org/officeDocument/2006/relationships/hyperlink" Target="http://finance.sina.com.cn/fund/quotes/150036/bc.shtml" TargetMode="External"/><Relationship Id="rId353" Type="http://schemas.openxmlformats.org/officeDocument/2006/relationships/hyperlink" Target="http://finance.sina.com.cn/fund/quotes/150152/bc.shtml" TargetMode="External"/><Relationship Id="rId395" Type="http://schemas.openxmlformats.org/officeDocument/2006/relationships/hyperlink" Target="https://www.jisilu.cn/data/utils/lowcalc/150148" TargetMode="External"/><Relationship Id="rId409" Type="http://schemas.openxmlformats.org/officeDocument/2006/relationships/hyperlink" Target="https://www.jisilu.cn/data/sfnew/detail/150157" TargetMode="External"/><Relationship Id="rId560" Type="http://schemas.openxmlformats.org/officeDocument/2006/relationships/hyperlink" Target="http://finance.sina.com.cn/fund/quotes/150235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javascript:delOwnedFund('150175');" TargetMode="External"/><Relationship Id="rId420" Type="http://schemas.openxmlformats.org/officeDocument/2006/relationships/hyperlink" Target="javascript:addOwnedFund('150028');" TargetMode="External"/><Relationship Id="rId616" Type="http://schemas.openxmlformats.org/officeDocument/2006/relationships/hyperlink" Target="http://quote.eastmoney.com/zs399966.html" TargetMode="External"/><Relationship Id="rId658" Type="http://schemas.openxmlformats.org/officeDocument/2006/relationships/hyperlink" Target="http://quote.eastmoney.com/zs399300.html" TargetMode="External"/><Relationship Id="rId255" Type="http://schemas.openxmlformats.org/officeDocument/2006/relationships/hyperlink" Target="javascript:delOwnedFund('150267');" TargetMode="External"/><Relationship Id="rId297" Type="http://schemas.openxmlformats.org/officeDocument/2006/relationships/hyperlink" Target="javascript:addOwnedFund('502014');" TargetMode="External"/><Relationship Id="rId462" Type="http://schemas.openxmlformats.org/officeDocument/2006/relationships/hyperlink" Target="javascript:addOwnedFund('150251');" TargetMode="External"/><Relationship Id="rId518" Type="http://schemas.openxmlformats.org/officeDocument/2006/relationships/hyperlink" Target="http://finance.sina.com.cn/fund/quotes/150200/bc.shtml" TargetMode="External"/><Relationship Id="rId725" Type="http://schemas.openxmlformats.org/officeDocument/2006/relationships/hyperlink" Target="https://www.jisilu.cn/data/utils/lowcalc/150179" TargetMode="External"/><Relationship Id="rId115" Type="http://schemas.openxmlformats.org/officeDocument/2006/relationships/hyperlink" Target="http://quote.eastmoney.com/zs399986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1" TargetMode="External"/><Relationship Id="rId364" Type="http://schemas.openxmlformats.org/officeDocument/2006/relationships/hyperlink" Target="https://www.jisilu.cn/data/sfnew/detail/150012" TargetMode="External"/><Relationship Id="rId767" Type="http://schemas.openxmlformats.org/officeDocument/2006/relationships/hyperlink" Target="https://www.jisilu.cn/data/utils/lowcalc/150066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808.html" TargetMode="External"/><Relationship Id="rId571" Type="http://schemas.openxmlformats.org/officeDocument/2006/relationships/hyperlink" Target="https://www.jisilu.cn/data/sfnew/detail/150209" TargetMode="External"/><Relationship Id="rId627" Type="http://schemas.openxmlformats.org/officeDocument/2006/relationships/hyperlink" Target="http://www.cninfo.com.cn/information/fund/netvalue/150315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090" TargetMode="External"/><Relationship Id="rId266" Type="http://schemas.openxmlformats.org/officeDocument/2006/relationships/hyperlink" Target="https://www.jisilu.cn/data/utils/lowcalc/150145" TargetMode="External"/><Relationship Id="rId431" Type="http://schemas.openxmlformats.org/officeDocument/2006/relationships/hyperlink" Target="https://www.jisilu.cn/data/utils/lowcalc/150273" TargetMode="External"/><Relationship Id="rId473" Type="http://schemas.openxmlformats.org/officeDocument/2006/relationships/hyperlink" Target="https://www.jisilu.cn/data/utils/lowcalc/150164" TargetMode="External"/><Relationship Id="rId529" Type="http://schemas.openxmlformats.org/officeDocument/2006/relationships/hyperlink" Target="https://www.jisilu.cn/data/sfnew/detail/150249" TargetMode="External"/><Relationship Id="rId680" Type="http://schemas.openxmlformats.org/officeDocument/2006/relationships/hyperlink" Target="http://finance.sina.com.cn/fund/quotes/150305/bc.shtml" TargetMode="External"/><Relationship Id="rId736" Type="http://schemas.openxmlformats.org/officeDocument/2006/relationships/hyperlink" Target="http://quote.eastmoney.com/zs399811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325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addOwnedFund('150271');" TargetMode="External"/><Relationship Id="rId778" Type="http://schemas.openxmlformats.org/officeDocument/2006/relationships/hyperlink" Target="http://quote.eastmoney.com/zs399300.html" TargetMode="External"/><Relationship Id="rId72" Type="http://schemas.openxmlformats.org/officeDocument/2006/relationships/hyperlink" Target="http://finance.sina.com.cn/fund/quotes/150303/bc.shtml" TargetMode="External"/><Relationship Id="rId375" Type="http://schemas.openxmlformats.org/officeDocument/2006/relationships/hyperlink" Target="https://www.jisilu.cn/data/sfnew/detail/150059" TargetMode="External"/><Relationship Id="rId582" Type="http://schemas.openxmlformats.org/officeDocument/2006/relationships/hyperlink" Target="javascript:delOwnedFund('150255');" TargetMode="External"/><Relationship Id="rId638" Type="http://schemas.openxmlformats.org/officeDocument/2006/relationships/hyperlink" Target="http://finance.sina.com.cn/fund/quotes/150283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842.html" TargetMode="External"/><Relationship Id="rId277" Type="http://schemas.openxmlformats.org/officeDocument/2006/relationships/hyperlink" Target="http://quote.eastmoney.com/zs000016.html" TargetMode="External"/><Relationship Id="rId400" Type="http://schemas.openxmlformats.org/officeDocument/2006/relationships/hyperlink" Target="http://quote.eastmoney.com/zs399942.html" TargetMode="External"/><Relationship Id="rId442" Type="http://schemas.openxmlformats.org/officeDocument/2006/relationships/hyperlink" Target="http://quote.eastmoney.com/zs399006.html" TargetMode="External"/><Relationship Id="rId484" Type="http://schemas.openxmlformats.org/officeDocument/2006/relationships/hyperlink" Target="http://quote.eastmoney.com/zs399807.html" TargetMode="External"/><Relationship Id="rId705" Type="http://schemas.openxmlformats.org/officeDocument/2006/relationships/hyperlink" Target="http://www.cninfo.com.cn/information/fund/netvalue/150203.html" TargetMode="External"/><Relationship Id="rId137" Type="http://schemas.openxmlformats.org/officeDocument/2006/relationships/hyperlink" Target="http://finance.sina.com.cn/fund/quotes/150190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055" TargetMode="External"/><Relationship Id="rId691" Type="http://schemas.openxmlformats.org/officeDocument/2006/relationships/hyperlink" Target="https://www.jisilu.cn/data/sfnew/detail/150169" TargetMode="External"/><Relationship Id="rId747" Type="http://schemas.openxmlformats.org/officeDocument/2006/relationships/hyperlink" Target="http://www.cninfo.com.cn/information/fund/netvalue/150311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9" TargetMode="External"/><Relationship Id="rId179" Type="http://schemas.openxmlformats.org/officeDocument/2006/relationships/hyperlink" Target="http://finance.sina.com.cn/fund/quotes/150343/bc.shtml" TargetMode="External"/><Relationship Id="rId386" Type="http://schemas.openxmlformats.org/officeDocument/2006/relationships/hyperlink" Target="https://www.jisilu.cn/data/sfnew/detail/150096" TargetMode="External"/><Relationship Id="rId551" Type="http://schemas.openxmlformats.org/officeDocument/2006/relationships/hyperlink" Target="https://www.jisilu.cn/data/utils/lowcalc/150275" TargetMode="External"/><Relationship Id="rId593" Type="http://schemas.openxmlformats.org/officeDocument/2006/relationships/hyperlink" Target="https://www.jisilu.cn/data/utils/lowcalc/502017" TargetMode="External"/><Relationship Id="rId607" Type="http://schemas.openxmlformats.org/officeDocument/2006/relationships/hyperlink" Target="https://www.jisilu.cn/data/sfnew/detail/150217" TargetMode="External"/><Relationship Id="rId649" Type="http://schemas.openxmlformats.org/officeDocument/2006/relationships/hyperlink" Target="https://www.jisilu.cn/data/sfnew/detail/502007" TargetMode="External"/><Relationship Id="rId190" Type="http://schemas.openxmlformats.org/officeDocument/2006/relationships/hyperlink" Target="https://www.jisilu.cn/data/sfnew/detail/150317" TargetMode="External"/><Relationship Id="rId204" Type="http://schemas.openxmlformats.org/officeDocument/2006/relationships/hyperlink" Target="http://www.cninfo.com.cn/information/fund/netvalue/150047.html" TargetMode="External"/><Relationship Id="rId246" Type="http://schemas.openxmlformats.org/officeDocument/2006/relationships/hyperlink" Target="http://www.cninfo.com.cn/information/fund/netvalue/150112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157.html" TargetMode="External"/><Relationship Id="rId453" Type="http://schemas.openxmlformats.org/officeDocument/2006/relationships/hyperlink" Target="http://www.cninfo.com.cn/information/fund/netvalue/150307.html" TargetMode="External"/><Relationship Id="rId509" Type="http://schemas.openxmlformats.org/officeDocument/2006/relationships/hyperlink" Target="https://www.jisilu.cn/data/utils/lowcalc/150257" TargetMode="External"/><Relationship Id="rId660" Type="http://schemas.openxmlformats.org/officeDocument/2006/relationships/hyperlink" Target="javascript:addOwnedFund('150051');" TargetMode="External"/><Relationship Id="rId106" Type="http://schemas.openxmlformats.org/officeDocument/2006/relationships/hyperlink" Target="https://www.jisilu.cn/data/sfnew/detail/150247" TargetMode="External"/><Relationship Id="rId313" Type="http://schemas.openxmlformats.org/officeDocument/2006/relationships/hyperlink" Target="http://quote.eastmoney.com/zs399300.html" TargetMode="External"/><Relationship Id="rId495" Type="http://schemas.openxmlformats.org/officeDocument/2006/relationships/hyperlink" Target="http://www.cninfo.com.cn/information/fund/netvalue/150184.html" TargetMode="External"/><Relationship Id="rId716" Type="http://schemas.openxmlformats.org/officeDocument/2006/relationships/hyperlink" Target="http://finance.sina.com.cn/fund/quotes/150233/bc.shtml" TargetMode="External"/><Relationship Id="rId758" Type="http://schemas.openxmlformats.org/officeDocument/2006/relationships/hyperlink" Target="http://finance.sina.com.cn/fund/quotes/150215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s://www.jisilu.cn/data/sfnew/detail/150301" TargetMode="External"/><Relationship Id="rId355" Type="http://schemas.openxmlformats.org/officeDocument/2006/relationships/hyperlink" Target="http://quote.eastmoney.com/zs399006.html" TargetMode="External"/><Relationship Id="rId397" Type="http://schemas.openxmlformats.org/officeDocument/2006/relationships/hyperlink" Target="https://www.jisilu.cn/data/sfnew/detail/150049" TargetMode="External"/><Relationship Id="rId520" Type="http://schemas.openxmlformats.org/officeDocument/2006/relationships/hyperlink" Target="http://quote.eastmoney.com/zs399975.html" TargetMode="External"/><Relationship Id="rId562" Type="http://schemas.openxmlformats.org/officeDocument/2006/relationships/hyperlink" Target="http://quote.eastmoney.com/zs399975.html" TargetMode="External"/><Relationship Id="rId618" Type="http://schemas.openxmlformats.org/officeDocument/2006/relationships/hyperlink" Target="javascript:addOwnedFund('150177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064/bc.shtml" TargetMode="External"/><Relationship Id="rId422" Type="http://schemas.openxmlformats.org/officeDocument/2006/relationships/hyperlink" Target="http://finance.sina.com.cn/fund/quotes/150022/bc.shtml" TargetMode="External"/><Relationship Id="rId464" Type="http://schemas.openxmlformats.org/officeDocument/2006/relationships/hyperlink" Target="http://finance.sina.com.cn/fund/quotes/150173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79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66" Type="http://schemas.openxmlformats.org/officeDocument/2006/relationships/hyperlink" Target="http://www.cninfo.com.cn/information/fund/netvalue/150012.html" TargetMode="External"/><Relationship Id="rId573" Type="http://schemas.openxmlformats.org/officeDocument/2006/relationships/hyperlink" Target="http://www.cninfo.com.cn/information/fund/netvalue/150209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175/bc.shtml" TargetMode="External"/><Relationship Id="rId39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4.html" TargetMode="External"/><Relationship Id="rId42" Type="http://schemas.openxmlformats.org/officeDocument/2006/relationships/hyperlink" Target="javascript:addOwnedFund('150307');" TargetMode="External"/><Relationship Id="rId47" Type="http://schemas.openxmlformats.org/officeDocument/2006/relationships/hyperlink" Target="https://www.jisilu.cn/data/utils/lowcalc/150243" TargetMode="External"/><Relationship Id="rId50" Type="http://schemas.openxmlformats.org/officeDocument/2006/relationships/hyperlink" Target="http://finance.sina.com.cn/fund/quotes/150049/bc.shtml" TargetMode="External"/><Relationship Id="rId55" Type="http://schemas.openxmlformats.org/officeDocument/2006/relationships/hyperlink" Target="https://www.jisilu.cn/data/sfnew/detail/150148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502007.html" TargetMode="External"/><Relationship Id="rId38" Type="http://schemas.openxmlformats.org/officeDocument/2006/relationships/hyperlink" Target="http://finance.sina.com.cn/fund/quotes/150307/bc.shtml" TargetMode="External"/><Relationship Id="rId46" Type="http://schemas.openxmlformats.org/officeDocument/2006/relationships/hyperlink" Target="http://quote.eastmoney.com/zs399006.html" TargetMode="External"/><Relationship Id="rId59" Type="http://schemas.openxmlformats.org/officeDocument/2006/relationships/hyperlink" Target="https://www.jisilu.cn/data/utils/lowcalc/150148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175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049');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502007/bc.shtml" TargetMode="External"/><Relationship Id="rId37" Type="http://schemas.openxmlformats.org/officeDocument/2006/relationships/hyperlink" Target="https://www.jisilu.cn/data/sfnew/detail/150307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http://www.cninfo.com.cn/information/fund/netvalue/150243.html" TargetMode="External"/><Relationship Id="rId53" Type="http://schemas.openxmlformats.org/officeDocument/2006/relationships/hyperlink" Target="https://www.jisilu.cn/data/utils/lowcalc/150049" TargetMode="External"/><Relationship Id="rId58" Type="http://schemas.openxmlformats.org/officeDocument/2006/relationships/hyperlink" Target="http://quote.eastmoney.com/zs000841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502007');" TargetMode="External"/><Relationship Id="rId49" Type="http://schemas.openxmlformats.org/officeDocument/2006/relationships/hyperlink" Target="https://www.jisilu.cn/data/sfnew/detail/150049" TargetMode="External"/><Relationship Id="rId57" Type="http://schemas.openxmlformats.org/officeDocument/2006/relationships/hyperlink" Target="http://www.cninfo.com.cn/information/fund/netvalue/150148.html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502007" TargetMode="External"/><Relationship Id="rId44" Type="http://schemas.openxmlformats.org/officeDocument/2006/relationships/hyperlink" Target="http://finance.sina.com.cn/fund/quotes/150243/bc.shtml" TargetMode="External"/><Relationship Id="rId52" Type="http://schemas.openxmlformats.org/officeDocument/2006/relationships/hyperlink" Target="http://quote.eastmoney.com/zs399942.html" TargetMode="External"/><Relationship Id="rId60" Type="http://schemas.openxmlformats.org/officeDocument/2006/relationships/hyperlink" Target="javascript:addOwnedFund('150148');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502007" TargetMode="External"/><Relationship Id="rId43" Type="http://schemas.openxmlformats.org/officeDocument/2006/relationships/hyperlink" Target="https://www.jisilu.cn/data/sfnew/detail/150243" TargetMode="External"/><Relationship Id="rId48" Type="http://schemas.openxmlformats.org/officeDocument/2006/relationships/hyperlink" Target="javascript:addOwnedFund('150243');" TargetMode="External"/><Relationship Id="rId56" Type="http://schemas.openxmlformats.org/officeDocument/2006/relationships/hyperlink" Target="http://finance.sina.com.cn/fund/quotes/150148/bc.shtml" TargetMode="External"/><Relationship Id="rId8" Type="http://schemas.openxmlformats.org/officeDocument/2006/relationships/hyperlink" Target="http://finance.sina.com.cn/fund/quotes/150291/bc.shtml" TargetMode="External"/><Relationship Id="rId51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293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delOwnedFund('150227');" TargetMode="External"/><Relationship Id="rId769" Type="http://schemas.openxmlformats.org/officeDocument/2006/relationships/hyperlink" Target="http://finance.sina.com.cn/fund/quotes/150100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281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delOwnedFund('150241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www.cninfo.com.cn/information/fund/netvalue/150073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0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quote.eastmoney.com/zs399974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85');" TargetMode="External"/><Relationship Id="rId279" Type="http://schemas.openxmlformats.org/officeDocument/2006/relationships/hyperlink" Target="http://finance.sina.com.cn/fund/quotes/150064/bc.shtml" TargetMode="External"/><Relationship Id="rId444" Type="http://schemas.openxmlformats.org/officeDocument/2006/relationships/hyperlink" Target="https://www.jisilu.cn/data/sfnew/detail/150205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hk/zs110000.html" TargetMode="External"/><Relationship Id="rId707" Type="http://schemas.openxmlformats.org/officeDocument/2006/relationships/hyperlink" Target="javascript:addOwnedFund('150171');" TargetMode="External"/><Relationship Id="rId749" Type="http://schemas.openxmlformats.org/officeDocument/2006/relationships/hyperlink" Target="javascript:addOwnedFund('15017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030" TargetMode="External"/><Relationship Id="rId304" Type="http://schemas.openxmlformats.org/officeDocument/2006/relationships/hyperlink" Target="http://www.cninfo.com.cn/information/fund/netvalue/150225.html" TargetMode="External"/><Relationship Id="rId346" Type="http://schemas.openxmlformats.org/officeDocument/2006/relationships/hyperlink" Target="http://www.cninfo.com.cn/information/fund/netvalue/502054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finance.sina.com.cn/fund/quotes/150315/bc.shtml" TargetMode="External"/><Relationship Id="rId553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429.html" TargetMode="External"/><Relationship Id="rId760" Type="http://schemas.openxmlformats.org/officeDocument/2006/relationships/hyperlink" Target="https://www.jisilu.cn/data/utils/lowcalc/150231" TargetMode="External"/><Relationship Id="rId85" Type="http://schemas.openxmlformats.org/officeDocument/2006/relationships/hyperlink" Target="http://quote.eastmoney.com/zs399998.html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283/bc.shtml" TargetMode="External"/><Relationship Id="rId248" Type="http://schemas.openxmlformats.org/officeDocument/2006/relationships/hyperlink" Target="https://www.jisilu.cn/data/sfnew/detail/502021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271');" TargetMode="External"/><Relationship Id="rId620" Type="http://schemas.openxmlformats.org/officeDocument/2006/relationships/hyperlink" Target="http://www.cninfo.com.cn/information/fund/netvalue/150235.html" TargetMode="External"/><Relationship Id="rId662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502017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150211/bc.shtml" TargetMode="External"/><Relationship Id="rId522" Type="http://schemas.openxmlformats.org/officeDocument/2006/relationships/hyperlink" Target="https://www.jisilu.cn/data/sfnew/detail/1501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finance.sina.com.cn/fund/quotes/150085/bc.s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000805.html" TargetMode="External"/><Relationship Id="rId259" Type="http://schemas.openxmlformats.org/officeDocument/2006/relationships/hyperlink" Target="javascript:addOwnedFund('150167');" TargetMode="External"/><Relationship Id="rId424" Type="http://schemas.openxmlformats.org/officeDocument/2006/relationships/hyperlink" Target="https://www.jisilu.cn/data/utils/lowcalc/150150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69/bc.shtml" TargetMode="External"/><Relationship Id="rId673" Type="http://schemas.openxmlformats.org/officeDocument/2006/relationships/hyperlink" Target="http://finance.sina.com.cn/fund/quotes/150018/bc.shtml" TargetMode="External"/><Relationship Id="rId729" Type="http://schemas.openxmlformats.org/officeDocument/2006/relationships/hyperlink" Target="http://quote.eastmoney.com/zs000832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073" TargetMode="External"/><Relationship Id="rId326" Type="http://schemas.openxmlformats.org/officeDocument/2006/relationships/hyperlink" Target="https://www.jisilu.cn/data/sfnew/detail/502014" TargetMode="External"/><Relationship Id="rId533" Type="http://schemas.openxmlformats.org/officeDocument/2006/relationships/hyperlink" Target="javascript:delOwnedFund('150275');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javascript:addOwnedFund('150200');" TargetMode="External"/><Relationship Id="rId740" Type="http://schemas.openxmlformats.org/officeDocument/2006/relationships/hyperlink" Target="http://www.cninfo.com.cn/information/fund/netvalue/150203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s://www.jisilu.cn/data/utils/lowcalc/150267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186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quote.eastmoney.com/zs399904.html" TargetMode="External"/><Relationship Id="rId337" Type="http://schemas.openxmlformats.org/officeDocument/2006/relationships/hyperlink" Target="javascript:addOwnedFund('150295');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87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188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918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96/bc.shtml" TargetMode="External"/><Relationship Id="rId446" Type="http://schemas.openxmlformats.org/officeDocument/2006/relationships/hyperlink" Target="http://www.cninfo.com.cn/information/fund/netvalue/150205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delOwnedFund('150249');" TargetMode="External"/><Relationship Id="rId250" Type="http://schemas.openxmlformats.org/officeDocument/2006/relationships/hyperlink" Target="http://www.cninfo.com.cn/information/fund/netvalue/502021.html" TargetMode="External"/><Relationship Id="rId292" Type="http://schemas.openxmlformats.org/officeDocument/2006/relationships/hyperlink" Target="http://www.cninfo.com.cn/information/fund/netvalue/150030.html" TargetMode="External"/><Relationship Id="rId306" Type="http://schemas.openxmlformats.org/officeDocument/2006/relationships/hyperlink" Target="https://www.jisilu.cn/data/utils/lowcalc/150225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delOwnedFund('150169');" TargetMode="External"/><Relationship Id="rId709" Type="http://schemas.openxmlformats.org/officeDocument/2006/relationships/hyperlink" Target="http://finance.sina.com.cn/fund/quotes/15023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89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://quote.eastmoney.com/zs399803.html" TargetMode="External"/><Relationship Id="rId555" Type="http://schemas.openxmlformats.org/officeDocument/2006/relationships/hyperlink" Target="http://quote.eastmoney.com/zs399412.html" TargetMode="External"/><Relationship Id="rId597" Type="http://schemas.openxmlformats.org/officeDocument/2006/relationships/hyperlink" Target="http://quote.eastmoney.com/zs000808.html" TargetMode="External"/><Relationship Id="rId720" Type="http://schemas.openxmlformats.org/officeDocument/2006/relationships/hyperlink" Target="https://www.jisilu.cn/data/sfnew/detail/150192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49/bc.shtml" TargetMode="External"/><Relationship Id="rId457" Type="http://schemas.openxmlformats.org/officeDocument/2006/relationships/hyperlink" Target="http://finance.sina.com.cn/fund/quotes/150173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://finance.sina.com.cn/fund/quotes/150094/bc.shtml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976.html" TargetMode="External"/><Relationship Id="rId524" Type="http://schemas.openxmlformats.org/officeDocument/2006/relationships/hyperlink" Target="http://www.cninfo.com.cn/information/fund/netvalue/150164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143');" TargetMode="External"/><Relationship Id="rId773" Type="http://schemas.openxmlformats.org/officeDocument/2006/relationships/hyperlink" Target="javascript:addOwnedFund('150100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88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s://www.jisilu.cn/data/sfnew/detail/150157" TargetMode="External"/><Relationship Id="rId633" Type="http://schemas.openxmlformats.org/officeDocument/2006/relationships/hyperlink" Target="http://quote.eastmoney.com/zs399997.html" TargetMode="External"/><Relationship Id="rId230" Type="http://schemas.openxmlformats.org/officeDocument/2006/relationships/hyperlink" Target="https://www.jisilu.cn/data/sfnew/detail/150112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00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04" TargetMode="External"/><Relationship Id="rId328" Type="http://schemas.openxmlformats.org/officeDocument/2006/relationships/hyperlink" Target="http://www.cninfo.com.cn/information/fund/netvalue/50201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181" TargetMode="External"/><Relationship Id="rId742" Type="http://schemas.openxmlformats.org/officeDocument/2006/relationships/hyperlink" Target="https://www.jisilu.cn/data/utils/lowcalc/150203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://finance.sina.com.cn/fund/quotes/502031/bc.shtml" TargetMode="External"/><Relationship Id="rId602" Type="http://schemas.openxmlformats.org/officeDocument/2006/relationships/hyperlink" Target="http://www.cninfo.com.cn/information/fund/netvalue/150186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javascript:addOwnedFund('150121');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64');" TargetMode="External"/><Relationship Id="rId339" Type="http://schemas.openxmlformats.org/officeDocument/2006/relationships/hyperlink" Target="http://finance.sina.com.cn/fund/quotes/150090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194" TargetMode="External"/><Relationship Id="rId546" Type="http://schemas.openxmlformats.org/officeDocument/2006/relationships/hyperlink" Target="https://www.jisilu.cn/data/sfnew/detail/502049" TargetMode="External"/><Relationship Id="rId711" Type="http://schemas.openxmlformats.org/officeDocument/2006/relationships/hyperlink" Target="http://quote.eastmoney.com/zs399810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www.cninfo.com.cn/information/fund/netvalue/150287.html" TargetMode="External"/><Relationship Id="rId101" Type="http://schemas.openxmlformats.org/officeDocument/2006/relationships/hyperlink" Target="http://www.cninfo.com.cn/information/fund/netvalue/150117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150213" TargetMode="External"/><Relationship Id="rId406" Type="http://schemas.openxmlformats.org/officeDocument/2006/relationships/hyperlink" Target="http://quote.eastmoney.com/zs000979.html" TargetMode="External"/><Relationship Id="rId588" Type="http://schemas.openxmlformats.org/officeDocument/2006/relationships/hyperlink" Target="https://www.jisilu.cn/data/sfnew/detail/150184" TargetMode="External"/><Relationship Id="rId795" Type="http://schemas.openxmlformats.org/officeDocument/2006/relationships/hyperlink" Target="http://quote.eastmoney.com/zs000832.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https://www.jisilu.cn/data/utils/lowcalc/150205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51/bc.shtml" TargetMode="External"/><Relationship Id="rId697" Type="http://schemas.openxmlformats.org/officeDocument/2006/relationships/hyperlink" Target="http://finance.sina.com.cn/fund/quotes/150181/bc.shtml" TargetMode="External"/><Relationship Id="rId252" Type="http://schemas.openxmlformats.org/officeDocument/2006/relationships/hyperlink" Target="https://www.jisilu.cn/data/utils/lowcalc/502021" TargetMode="External"/><Relationship Id="rId294" Type="http://schemas.openxmlformats.org/officeDocument/2006/relationships/hyperlink" Target="https://www.jisilu.cn/data/utils/lowcalc/150030" TargetMode="External"/><Relationship Id="rId308" Type="http://schemas.openxmlformats.org/officeDocument/2006/relationships/hyperlink" Target="https://www.jisilu.cn/data/sfnew/detail/150140" TargetMode="External"/><Relationship Id="rId515" Type="http://schemas.openxmlformats.org/officeDocument/2006/relationships/hyperlink" Target="javascript:addOwnedFund('150315');" TargetMode="External"/><Relationship Id="rId722" Type="http://schemas.openxmlformats.org/officeDocument/2006/relationships/hyperlink" Target="http://www.cninfo.com.cn/information/fund/netvalue/1501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63/bc.s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25/bc.shtml" TargetMode="External"/><Relationship Id="rId361" Type="http://schemas.openxmlformats.org/officeDocument/2006/relationships/hyperlink" Target="javascript:addOwnedFund('150211');" TargetMode="External"/><Relationship Id="rId557" Type="http://schemas.openxmlformats.org/officeDocument/2006/relationships/hyperlink" Target="javascript:addOwnedFund('150217');" TargetMode="External"/><Relationship Id="rId599" Type="http://schemas.openxmlformats.org/officeDocument/2006/relationships/hyperlink" Target="javascript:addOwnedFund('150283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42.html" TargetMode="External"/><Relationship Id="rId459" Type="http://schemas.openxmlformats.org/officeDocument/2006/relationships/hyperlink" Target="http://quote.eastmoney.com/zs000998.html" TargetMode="External"/><Relationship Id="rId624" Type="http://schemas.openxmlformats.org/officeDocument/2006/relationships/hyperlink" Target="https://www.jisilu.cn/data/sfnew/detail/150241" TargetMode="External"/><Relationship Id="rId666" Type="http://schemas.openxmlformats.org/officeDocument/2006/relationships/hyperlink" Target="https://www.jisilu.cn/data/sfnew/detail/15022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88.html" TargetMode="External"/><Relationship Id="rId263" Type="http://schemas.openxmlformats.org/officeDocument/2006/relationships/hyperlink" Target="http://quote.eastmoney.com/zs000966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64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s://www.jisilu.cn/data/utils/lowcalc/502014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79/bc.shtml" TargetMode="External"/><Relationship Id="rId775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www.cninfo.com.cn/information/fund/netvalue/150157.html" TargetMode="External"/><Relationship Id="rId635" Type="http://schemas.openxmlformats.org/officeDocument/2006/relationships/hyperlink" Target="javascript:addOwnedFund('150269');" TargetMode="External"/><Relationship Id="rId677" Type="http://schemas.openxmlformats.org/officeDocument/2006/relationships/hyperlink" Target="javascript:addOwnedFund('150018');" TargetMode="External"/><Relationship Id="rId800" Type="http://schemas.openxmlformats.org/officeDocument/2006/relationships/hyperlink" Target="http://www.cninfo.com.cn/information/fund/netvalue/150016.html" TargetMode="External"/><Relationship Id="rId232" Type="http://schemas.openxmlformats.org/officeDocument/2006/relationships/hyperlink" Target="http://www.cninfo.com.cn/information/fund/netvalue/150112.html" TargetMode="External"/><Relationship Id="rId274" Type="http://schemas.openxmlformats.org/officeDocument/2006/relationships/hyperlink" Target="http://www.cninfo.com.cn/information/fund/netvalue/150104.html" TargetMode="External"/><Relationship Id="rId481" Type="http://schemas.openxmlformats.org/officeDocument/2006/relationships/hyperlink" Target="http://finance.sina.com.cn/fund/quotes/502024/bc.shtml" TargetMode="External"/><Relationship Id="rId702" Type="http://schemas.openxmlformats.org/officeDocument/2006/relationships/hyperlink" Target="https://www.jisilu.cn/data/sfnew/detail/15017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179" TargetMode="External"/><Relationship Id="rId786" Type="http://schemas.openxmlformats.org/officeDocument/2006/relationships/hyperlink" Target="https://www.jisilu.cn/data/sfnew/detail/150066" TargetMode="External"/><Relationship Id="rId80" Type="http://schemas.openxmlformats.org/officeDocument/2006/relationships/hyperlink" Target="https://www.jisilu.cn/data/utils/lowcalc/150287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807.html" TargetMode="External"/><Relationship Id="rId439" Type="http://schemas.openxmlformats.org/officeDocument/2006/relationships/hyperlink" Target="http://finance.sina.com.cn/fund/quotes/150022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186" TargetMode="External"/><Relationship Id="rId646" Type="http://schemas.openxmlformats.org/officeDocument/2006/relationships/hyperlink" Target="https://www.jisilu.cn/data/utils/lowcalc/502004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502001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150194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17" TargetMode="External"/><Relationship Id="rId310" Type="http://schemas.openxmlformats.org/officeDocument/2006/relationships/hyperlink" Target="http://www.cninfo.com.cn/information/fund/netvalue/150140.html" TargetMode="External"/><Relationship Id="rId492" Type="http://schemas.openxmlformats.org/officeDocument/2006/relationships/hyperlink" Target="https://www.jisilu.cn/data/sfnew/detail/150271" TargetMode="External"/><Relationship Id="rId548" Type="http://schemas.openxmlformats.org/officeDocument/2006/relationships/hyperlink" Target="http://www.cninfo.com.cn/information/fund/netvalue/502049.html" TargetMode="External"/><Relationship Id="rId713" Type="http://schemas.openxmlformats.org/officeDocument/2006/relationships/hyperlink" Target="javascript:addOwnedFund('150233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188');" TargetMode="External"/><Relationship Id="rId91" Type="http://schemas.openxmlformats.org/officeDocument/2006/relationships/hyperlink" Target="http://quote.eastmoney.com/zs000852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150213.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67" TargetMode="External"/><Relationship Id="rId657" Type="http://schemas.openxmlformats.org/officeDocument/2006/relationships/hyperlink" Target="http://quote.eastmoney.com/zs399300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https://www.jisilu.cn/data/sfnew/detail/150138" TargetMode="External"/><Relationship Id="rId461" Type="http://schemas.openxmlformats.org/officeDocument/2006/relationships/hyperlink" Target="javascript:addOwnedFund('150173');" TargetMode="External"/><Relationship Id="rId517" Type="http://schemas.openxmlformats.org/officeDocument/2006/relationships/hyperlink" Target="http://finance.sina.com.cn/fund/quotes/150207/bc.shtml" TargetMode="External"/><Relationship Id="rId559" Type="http://schemas.openxmlformats.org/officeDocument/2006/relationships/hyperlink" Target="http://finance.sina.com.cn/fund/quotes/150243/bc.shtml" TargetMode="External"/><Relationship Id="rId724" Type="http://schemas.openxmlformats.org/officeDocument/2006/relationships/hyperlink" Target="https://www.jisilu.cn/data/utils/lowcalc/150192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80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281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049');" TargetMode="External"/><Relationship Id="rId570" Type="http://schemas.openxmlformats.org/officeDocument/2006/relationships/hyperlink" Target="https://www.jisilu.cn/data/sfnew/detail/150200" TargetMode="External"/><Relationship Id="rId626" Type="http://schemas.openxmlformats.org/officeDocument/2006/relationships/hyperlink" Target="http://www.cninfo.com.cn/information/fund/netvalue/150241.html" TargetMode="External"/><Relationship Id="rId223" Type="http://schemas.openxmlformats.org/officeDocument/2006/relationships/hyperlink" Target="javascript:addOwnedFund('150088');" TargetMode="External"/><Relationship Id="rId430" Type="http://schemas.openxmlformats.org/officeDocument/2006/relationships/hyperlink" Target="https://www.jisilu.cn/data/utils/lowcalc/150157" TargetMode="External"/><Relationship Id="rId668" Type="http://schemas.openxmlformats.org/officeDocument/2006/relationships/hyperlink" Target="http://www.cninfo.com.cn/information/fund/netvalue/15022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4');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75" TargetMode="External"/><Relationship Id="rId735" Type="http://schemas.openxmlformats.org/officeDocument/2006/relationships/hyperlink" Target="http://quote.eastmoney.com/zs399808.html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95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970.html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150112" TargetMode="External"/><Relationship Id="rId637" Type="http://schemas.openxmlformats.org/officeDocument/2006/relationships/hyperlink" Target="http://finance.sina.com.cn/fund/quotes/150329/bc.shtml" TargetMode="External"/><Relationship Id="rId679" Type="http://schemas.openxmlformats.org/officeDocument/2006/relationships/hyperlink" Target="http://finance.sina.com.cn/fund/quotes/150305/bc.shtml" TargetMode="External"/><Relationship Id="rId802" Type="http://schemas.openxmlformats.org/officeDocument/2006/relationships/hyperlink" Target="javascript:addOwnedFund('15001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04" TargetMode="External"/><Relationship Id="rId441" Type="http://schemas.openxmlformats.org/officeDocument/2006/relationships/hyperlink" Target="http://quote.eastmoney.com/zs399001.html" TargetMode="External"/><Relationship Id="rId483" Type="http://schemas.openxmlformats.org/officeDocument/2006/relationships/hyperlink" Target="http://quote.eastmoney.com/zs399440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169" TargetMode="External"/><Relationship Id="rId704" Type="http://schemas.openxmlformats.org/officeDocument/2006/relationships/hyperlink" Target="http://www.cninfo.com.cn/information/fund/netvalue/150171.html" TargetMode="External"/><Relationship Id="rId746" Type="http://schemas.openxmlformats.org/officeDocument/2006/relationships/hyperlink" Target="http://www.cninfo.com.cn/information/fund/netvalue/1501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138');" TargetMode="External"/><Relationship Id="rId343" Type="http://schemas.openxmlformats.org/officeDocument/2006/relationships/hyperlink" Target="javascript:addOwnedFund('150090');" TargetMode="External"/><Relationship Id="rId550" Type="http://schemas.openxmlformats.org/officeDocument/2006/relationships/hyperlink" Target="https://www.jisilu.cn/data/utils/lowcalc/502049" TargetMode="External"/><Relationship Id="rId788" Type="http://schemas.openxmlformats.org/officeDocument/2006/relationships/hyperlink" Target="http://www.cninfo.com.cn/information/fund/netvalue/150066.html" TargetMode="External"/><Relationship Id="rId82" Type="http://schemas.openxmlformats.org/officeDocument/2006/relationships/hyperlink" Target="https://www.jisilu.cn/data/sfnew/detail/150289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delOwnedFund('502031');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49" TargetMode="External"/><Relationship Id="rId245" Type="http://schemas.openxmlformats.org/officeDocument/2006/relationships/hyperlink" Target="http://quote.eastmoney.com/zs399982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271.html" TargetMode="External"/><Relationship Id="rId508" Type="http://schemas.openxmlformats.org/officeDocument/2006/relationships/hyperlink" Target="https://www.jisilu.cn/data/utils/lowcalc/150194" TargetMode="External"/><Relationship Id="rId715" Type="http://schemas.openxmlformats.org/officeDocument/2006/relationships/hyperlink" Target="http://finance.sina.com.cn/fund/quotes/502017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140" TargetMode="External"/><Relationship Id="rId354" Type="http://schemas.openxmlformats.org/officeDocument/2006/relationships/hyperlink" Target="https://www.jisilu.cn/data/utils/lowcalc/150213" TargetMode="External"/><Relationship Id="rId757" Type="http://schemas.openxmlformats.org/officeDocument/2006/relationships/hyperlink" Target="http://finance.sina.com.cn/fund/quotes/150231/bc.shtml" TargetMode="External"/><Relationship Id="rId799" Type="http://schemas.openxmlformats.org/officeDocument/2006/relationships/hyperlink" Target="http://finance.sina.com.cn/fund/quotes/15001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63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://quote.eastmoney.com/zs399006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51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www.cninfo.com.cn/information/fund/netvalue/150167.html" TargetMode="External"/><Relationship Id="rId298" Type="http://schemas.openxmlformats.org/officeDocument/2006/relationships/hyperlink" Target="http://www.cninfo.com.cn/information/fund/netvalue/150138.html" TargetMode="External"/><Relationship Id="rId421" Type="http://schemas.openxmlformats.org/officeDocument/2006/relationships/hyperlink" Target="http://finance.sina.com.cn/fund/quotes/150150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3.html" TargetMode="External"/><Relationship Id="rId670" Type="http://schemas.openxmlformats.org/officeDocument/2006/relationships/hyperlink" Target="https://www.jisilu.cn/data/utils/lowcalc/15022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25');" TargetMode="External"/><Relationship Id="rId323" Type="http://schemas.openxmlformats.org/officeDocument/2006/relationships/hyperlink" Target="http://quote.eastmoney.com/zs399934.html" TargetMode="External"/><Relationship Id="rId530" Type="http://schemas.openxmlformats.org/officeDocument/2006/relationships/hyperlink" Target="http://www.cninfo.com.cn/information/fund/netvalue/150275.html" TargetMode="External"/><Relationship Id="rId726" Type="http://schemas.openxmlformats.org/officeDocument/2006/relationships/hyperlink" Target="https://www.jisilu.cn/data/sfnew/detail/150143" TargetMode="External"/><Relationship Id="rId768" Type="http://schemas.openxmlformats.org/officeDocument/2006/relationships/hyperlink" Target="https://www.jisilu.cn/data/sfnew/detail/150100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00.html" TargetMode="External"/><Relationship Id="rId628" Type="http://schemas.openxmlformats.org/officeDocument/2006/relationships/hyperlink" Target="https://www.jisilu.cn/data/utils/lowcalc/150241" TargetMode="External"/><Relationship Id="rId225" Type="http://schemas.openxmlformats.org/officeDocument/2006/relationships/hyperlink" Target="http://finance.sina.com.cn/fund/quotes/150267/bc.shtml" TargetMode="External"/><Relationship Id="rId267" Type="http://schemas.openxmlformats.org/officeDocument/2006/relationships/hyperlink" Target="http://finance.sina.com.cn/fund/quotes/150073/bc.shtml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://quote.eastmoney.com/zs399812.html" TargetMode="External"/><Relationship Id="rId737" Type="http://schemas.openxmlformats.org/officeDocument/2006/relationships/hyperlink" Target="javascript:addOwnedFund('150279');" TargetMode="External"/><Relationship Id="rId779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95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809.html" TargetMode="External"/><Relationship Id="rId790" Type="http://schemas.openxmlformats.org/officeDocument/2006/relationships/hyperlink" Target="https://www.jisilu.cn/data/utils/lowcalc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21" TargetMode="External"/><Relationship Id="rId278" Type="http://schemas.openxmlformats.org/officeDocument/2006/relationships/hyperlink" Target="https://www.jisilu.cn/data/sfnew/detail/150064" TargetMode="External"/><Relationship Id="rId401" Type="http://schemas.openxmlformats.org/officeDocument/2006/relationships/hyperlink" Target="http://quote.eastmoney.com/zs399005.html" TargetMode="External"/><Relationship Id="rId443" Type="http://schemas.openxmlformats.org/officeDocument/2006/relationships/hyperlink" Target="javascript:delOwnedFund('150022');" TargetMode="External"/><Relationship Id="rId650" Type="http://schemas.openxmlformats.org/officeDocument/2006/relationships/hyperlink" Target="http://www.cninfo.com.cn/information/fund/netvalue/150249.html" TargetMode="External"/><Relationship Id="rId303" Type="http://schemas.openxmlformats.org/officeDocument/2006/relationships/hyperlink" Target="http://finance.sina.com.cn/fund/quotes/150225/bc.shtml" TargetMode="External"/><Relationship Id="rId485" Type="http://schemas.openxmlformats.org/officeDocument/2006/relationships/hyperlink" Target="javascript:addOwnedFund('502024');" TargetMode="External"/><Relationship Id="rId692" Type="http://schemas.openxmlformats.org/officeDocument/2006/relationships/hyperlink" Target="http://www.cninfo.com.cn/information/fund/netvalue/150169.html" TargetMode="External"/><Relationship Id="rId706" Type="http://schemas.openxmlformats.org/officeDocument/2006/relationships/hyperlink" Target="https://www.jisilu.cn/data/utils/lowcalc/150171" TargetMode="External"/><Relationship Id="rId748" Type="http://schemas.openxmlformats.org/officeDocument/2006/relationships/hyperlink" Target="https://www.jisilu.cn/data/utils/lowcalc/1501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89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s://www.jisilu.cn/data/sfnew/detail/150315" TargetMode="External"/><Relationship Id="rId552" Type="http://schemas.openxmlformats.org/officeDocument/2006/relationships/hyperlink" Target="https://www.jisilu.cn/data/sfnew/detail/150217" TargetMode="External"/><Relationship Id="rId594" Type="http://schemas.openxmlformats.org/officeDocument/2006/relationships/hyperlink" Target="https://www.jisilu.cn/data/sfnew/detail/150283" TargetMode="External"/><Relationship Id="rId608" Type="http://schemas.openxmlformats.org/officeDocument/2006/relationships/hyperlink" Target="http://www.cninfo.com.cn/information/fund/netvalue/50202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50200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271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91.html" TargetMode="External"/><Relationship Id="rId759" Type="http://schemas.openxmlformats.org/officeDocument/2006/relationships/hyperlink" Target="http://quote.eastmoney.com/zs39981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150211" TargetMode="External"/><Relationship Id="rId398" Type="http://schemas.openxmlformats.org/officeDocument/2006/relationships/hyperlink" Target="https://www.jisilu.cn/data/sfnew/detail/150085" TargetMode="External"/><Relationship Id="rId521" Type="http://schemas.openxmlformats.org/officeDocument/2006/relationships/hyperlink" Target="javascript:addOwnedFund('150207');" TargetMode="External"/><Relationship Id="rId563" Type="http://schemas.openxmlformats.org/officeDocument/2006/relationships/hyperlink" Target="javascript:addOwnedFund('150243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100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823.html" TargetMode="External"/><Relationship Id="rId258" Type="http://schemas.openxmlformats.org/officeDocument/2006/relationships/hyperlink" Target="https://www.jisilu.cn/data/utils/lowcalc/150167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69" TargetMode="External"/><Relationship Id="rId672" Type="http://schemas.openxmlformats.org/officeDocument/2006/relationships/hyperlink" Target="https://www.jisilu.cn/data/sfnew/detail/150018" TargetMode="External"/><Relationship Id="rId728" Type="http://schemas.openxmlformats.org/officeDocument/2006/relationships/hyperlink" Target="http://www.cninfo.com.cn/information/fund/netvalue/150143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281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5" TargetMode="External"/><Relationship Id="rId574" Type="http://schemas.openxmlformats.org/officeDocument/2006/relationships/hyperlink" Target="https://www.jisilu.cn/data/utils/lowcalc/150200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quote.eastmoney.com/zs399986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quote.eastmoney.com/zs399958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329');" TargetMode="External"/><Relationship Id="rId683" Type="http://schemas.openxmlformats.org/officeDocument/2006/relationships/hyperlink" Target="javascript:addOwnedFund('150305');" TargetMode="External"/><Relationship Id="rId739" Type="http://schemas.openxmlformats.org/officeDocument/2006/relationships/hyperlink" Target="http://finance.sina.com.cn/fund/quotes/150203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064.html" TargetMode="External"/><Relationship Id="rId336" Type="http://schemas.openxmlformats.org/officeDocument/2006/relationships/hyperlink" Target="https://www.jisilu.cn/data/utils/lowcalc/150295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s://www.jisilu.cn/data/sfnew/detail/150096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188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21.html" TargetMode="External"/><Relationship Id="rId445" Type="http://schemas.openxmlformats.org/officeDocument/2006/relationships/hyperlink" Target="http://finance.sina.com.cn/fund/quotes/150205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49" TargetMode="External"/><Relationship Id="rId694" Type="http://schemas.openxmlformats.org/officeDocument/2006/relationships/hyperlink" Target="https://www.jisilu.cn/data/utils/lowcalc/150169" TargetMode="External"/><Relationship Id="rId708" Type="http://schemas.openxmlformats.org/officeDocument/2006/relationships/hyperlink" Target="https://www.jisilu.cn/data/sfnew/detail/150233" TargetMode="External"/><Relationship Id="rId291" Type="http://schemas.openxmlformats.org/officeDocument/2006/relationships/hyperlink" Target="http://finance.sina.com.cn/fund/quotes/150030/bc.shtml" TargetMode="External"/><Relationship Id="rId305" Type="http://schemas.openxmlformats.org/officeDocument/2006/relationships/hyperlink" Target="http://quote.eastmoney.com/zs39996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www.cninfo.com.cn/information/fund/netvalue/150315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89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www.cninfo.com.cn/information/fund/netvalue/150217.html" TargetMode="External"/><Relationship Id="rId596" Type="http://schemas.openxmlformats.org/officeDocument/2006/relationships/hyperlink" Target="http://www.cninfo.com.cn/information/fund/netvalue/150283.html" TargetMode="External"/><Relationship Id="rId761" Type="http://schemas.openxmlformats.org/officeDocument/2006/relationships/hyperlink" Target="javascript:addOwnedFund('150231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502021/bc.shtml" TargetMode="External"/><Relationship Id="rId414" Type="http://schemas.openxmlformats.org/officeDocument/2006/relationships/hyperlink" Target="https://www.jisilu.cn/data/sfnew/detail/150049" TargetMode="External"/><Relationship Id="rId456" Type="http://schemas.openxmlformats.org/officeDocument/2006/relationships/hyperlink" Target="https://www.jisilu.cn/data/sfnew/detail/150173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094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64/bc.shtml" TargetMode="External"/><Relationship Id="rId719" Type="http://schemas.openxmlformats.org/officeDocument/2006/relationships/hyperlink" Target="javascript:addOwnedFund('50201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143" TargetMode="External"/><Relationship Id="rId772" Type="http://schemas.openxmlformats.org/officeDocument/2006/relationships/hyperlink" Target="https://www.jisilu.cn/data/utils/lowcalc/150100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0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69.html" TargetMode="External"/><Relationship Id="rId271" Type="http://schemas.openxmlformats.org/officeDocument/2006/relationships/hyperlink" Target="javascript:addOwnedFund('150073');" TargetMode="External"/><Relationship Id="rId674" Type="http://schemas.openxmlformats.org/officeDocument/2006/relationships/hyperlink" Target="http://www.cninfo.com.cn/information/fund/netvalue/150018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502014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971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javascript:delOwnedFund('150267');" TargetMode="External"/><Relationship Id="rId380" Type="http://schemas.openxmlformats.org/officeDocument/2006/relationships/hyperlink" Target="https://www.jisilu.cn/data/sfnew/detail/502031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86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s://www.jisilu.cn/data/utils/lowcalc/150121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87/bc.shtml" TargetMode="External"/><Relationship Id="rId100" Type="http://schemas.openxmlformats.org/officeDocument/2006/relationships/hyperlink" Target="http://finance.sina.com.cn/fund/quotes/150117/bc.shtml" TargetMode="External"/><Relationship Id="rId282" Type="http://schemas.openxmlformats.org/officeDocument/2006/relationships/hyperlink" Target="https://www.jisilu.cn/data/utils/lowcalc/150064" TargetMode="External"/><Relationship Id="rId338" Type="http://schemas.openxmlformats.org/officeDocument/2006/relationships/hyperlink" Target="https://www.jisilu.cn/data/sfnew/detail/150090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23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96.html" TargetMode="External"/><Relationship Id="rId447" Type="http://schemas.openxmlformats.org/officeDocument/2006/relationships/hyperlink" Target="http://quote.eastmoney.com/zs399973.html" TargetMode="External"/><Relationship Id="rId612" Type="http://schemas.openxmlformats.org/officeDocument/2006/relationships/hyperlink" Target="https://www.jisilu.cn/data/sfnew/detail/150229" TargetMode="External"/><Relationship Id="rId794" Type="http://schemas.openxmlformats.org/officeDocument/2006/relationships/hyperlink" Target="http://www.cninfo.com.cn/information/fund/netvalue/150188.html" TargetMode="External"/><Relationship Id="rId251" Type="http://schemas.openxmlformats.org/officeDocument/2006/relationships/hyperlink" Target="http://quote.eastmoney.com/zs000016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051" TargetMode="External"/><Relationship Id="rId696" Type="http://schemas.openxmlformats.org/officeDocument/2006/relationships/hyperlink" Target="https://www.jisilu.cn/data/sfnew/detail/150181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000971.html" TargetMode="External"/><Relationship Id="rId307" Type="http://schemas.openxmlformats.org/officeDocument/2006/relationships/hyperlink" Target="javascript:addOwnedFund('150225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https://www.jisilu.cn/data/utils/lowcalc/150315" TargetMode="External"/><Relationship Id="rId556" Type="http://schemas.openxmlformats.org/officeDocument/2006/relationships/hyperlink" Target="https://www.jisilu.cn/data/utils/lowcalc/150217" TargetMode="External"/><Relationship Id="rId721" Type="http://schemas.openxmlformats.org/officeDocument/2006/relationships/hyperlink" Target="http://finance.sina.com.cn/fund/quotes/150192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s://www.jisilu.cn/data/sfnew/detail/150263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2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1" TargetMode="External"/><Relationship Id="rId416" Type="http://schemas.openxmlformats.org/officeDocument/2006/relationships/hyperlink" Target="http://www.cninfo.com.cn/information/fund/netvalue/150049.html" TargetMode="External"/><Relationship Id="rId598" Type="http://schemas.openxmlformats.org/officeDocument/2006/relationships/hyperlink" Target="https://www.jisilu.cn/data/utils/lowcalc/150283" TargetMode="External"/><Relationship Id="rId220" Type="http://schemas.openxmlformats.org/officeDocument/2006/relationships/hyperlink" Target="http://finance.sina.com.cn/fund/quotes/150088/bc.shtml" TargetMode="External"/><Relationship Id="rId458" Type="http://schemas.openxmlformats.org/officeDocument/2006/relationships/hyperlink" Target="http://www.cninfo.com.cn/information/fund/netvalue/150173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502007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4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000832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79" TargetMode="External"/><Relationship Id="rId99" Type="http://schemas.openxmlformats.org/officeDocument/2006/relationships/hyperlink" Target="https://www.jisilu.cn/data/sfnew/detail/15011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s://www.jisilu.cn/data/sfnew/detail/150245" TargetMode="External"/><Relationship Id="rId427" Type="http://schemas.openxmlformats.org/officeDocument/2006/relationships/hyperlink" Target="http://finance.sina.com.cn/fund/quotes/150157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69" TargetMode="External"/><Relationship Id="rId676" Type="http://schemas.openxmlformats.org/officeDocument/2006/relationships/hyperlink" Target="https://www.jisilu.cn/data/utils/lowcalc/150018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112/bc.shtml" TargetMode="External"/><Relationship Id="rId273" Type="http://schemas.openxmlformats.org/officeDocument/2006/relationships/hyperlink" Target="http://finance.sina.com.cn/fund/quotes/150104/bc.shtml" TargetMode="External"/><Relationship Id="rId329" Type="http://schemas.openxmlformats.org/officeDocument/2006/relationships/hyperlink" Target="http://quote.eastmoney.com/zs000853.html" TargetMode="External"/><Relationship Id="rId480" Type="http://schemas.openxmlformats.org/officeDocument/2006/relationships/hyperlink" Target="https://www.jisilu.cn/data/sfnew/detail/502024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181');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www.cninfo.com.cn/information/fund/netvalue/150090.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03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502031.html" TargetMode="External"/><Relationship Id="rId438" Type="http://schemas.openxmlformats.org/officeDocument/2006/relationships/hyperlink" Target="https://www.jisilu.cn/data/sfnew/detail/150022" TargetMode="External"/><Relationship Id="rId603" Type="http://schemas.openxmlformats.org/officeDocument/2006/relationships/hyperlink" Target="http://quote.eastmoney.com/zs399967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975.html" TargetMode="External"/><Relationship Id="rId242" Type="http://schemas.openxmlformats.org/officeDocument/2006/relationships/hyperlink" Target="https://www.jisilu.cn/data/sfnew/detail/502001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194/bc.shtml" TargetMode="External"/><Relationship Id="rId712" Type="http://schemas.openxmlformats.org/officeDocument/2006/relationships/hyperlink" Target="https://www.jisilu.cn/data/utils/lowcalc/15023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440.html" TargetMode="External"/><Relationship Id="rId102" Type="http://schemas.openxmlformats.org/officeDocument/2006/relationships/hyperlink" Target="http://quote.eastmoney.com/zs399393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502049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188" TargetMode="External"/><Relationship Id="rId90" Type="http://schemas.openxmlformats.org/officeDocument/2006/relationships/hyperlink" Target="http://www.cninfo.com.cn/information/fund/netvalue/15026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150213/bc.shtml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96');" TargetMode="External"/><Relationship Id="rId449" Type="http://schemas.openxmlformats.org/officeDocument/2006/relationships/hyperlink" Target="javascript:addOwnedFund('150205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51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502021');" TargetMode="External"/><Relationship Id="rId295" Type="http://schemas.openxmlformats.org/officeDocument/2006/relationships/hyperlink" Target="javascript:addOwnedFund('150030');" TargetMode="External"/><Relationship Id="rId309" Type="http://schemas.openxmlformats.org/officeDocument/2006/relationships/hyperlink" Target="http://finance.sina.com.cn/fund/quotes/150140/bc.shtml" TargetMode="External"/><Relationship Id="rId460" Type="http://schemas.openxmlformats.org/officeDocument/2006/relationships/hyperlink" Target="https://www.jisilu.cn/data/utils/lowcalc/150173" TargetMode="External"/><Relationship Id="rId516" Type="http://schemas.openxmlformats.org/officeDocument/2006/relationships/hyperlink" Target="https://www.jisilu.cn/data/sfnew/detail/150207" TargetMode="External"/><Relationship Id="rId698" Type="http://schemas.openxmlformats.org/officeDocument/2006/relationships/hyperlink" Target="http://www.cninfo.com.cn/information/fund/netvalue/150181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https://www.jisilu.cn/data/sfnew/detail/150281" TargetMode="External"/><Relationship Id="rId558" Type="http://schemas.openxmlformats.org/officeDocument/2006/relationships/hyperlink" Target="https://www.jisilu.cn/data/sfnew/detail/150243" TargetMode="External"/><Relationship Id="rId723" Type="http://schemas.openxmlformats.org/officeDocument/2006/relationships/hyperlink" Target="http://quote.eastmoney.com/zs399965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32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049" TargetMode="External"/><Relationship Id="rId625" Type="http://schemas.openxmlformats.org/officeDocument/2006/relationships/hyperlink" Target="http://finance.sina.com.cn/fund/quotes/150241/bc.shtml" TargetMode="External"/><Relationship Id="rId222" Type="http://schemas.openxmlformats.org/officeDocument/2006/relationships/hyperlink" Target="http://quote.eastmoney.com/zs399905.html" TargetMode="External"/><Relationship Id="rId264" Type="http://schemas.openxmlformats.org/officeDocument/2006/relationships/hyperlink" Target="https://www.jisilu.cn/data/utils/lowcalc/150094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2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javascript:addOwnedFund('150164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79.html" TargetMode="External"/><Relationship Id="rId776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502014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://quote.eastmoney.com/zs000974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329" TargetMode="External"/><Relationship Id="rId801" Type="http://schemas.openxmlformats.org/officeDocument/2006/relationships/hyperlink" Target="http://quote.eastmoney.com/zs39930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330.html" TargetMode="External"/><Relationship Id="rId440" Type="http://schemas.openxmlformats.org/officeDocument/2006/relationships/hyperlink" Target="http://www.cninfo.com.cn/information/fund/netvalue/150022.html" TargetMode="External"/><Relationship Id="rId678" Type="http://schemas.openxmlformats.org/officeDocument/2006/relationships/hyperlink" Target="https://www.jisilu.cn/data/sfnew/detail/15030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138" TargetMode="External"/><Relationship Id="rId482" Type="http://schemas.openxmlformats.org/officeDocument/2006/relationships/hyperlink" Target="http://www.cninfo.com.cn/information/fund/netvalue/502024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150171/bc.shtml" TargetMode="External"/><Relationship Id="rId745" Type="http://schemas.openxmlformats.org/officeDocument/2006/relationships/hyperlink" Target="http://finance.sina.com.cn/fund/quotes/150179/bc.shtml" TargetMode="External"/><Relationship Id="rId81" Type="http://schemas.openxmlformats.org/officeDocument/2006/relationships/hyperlink" Target="javascript:addOwnedFund('150287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090" TargetMode="External"/><Relationship Id="rId384" Type="http://schemas.openxmlformats.org/officeDocument/2006/relationships/hyperlink" Target="https://www.jisilu.cn/data/utils/lowcalc/502031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186');" TargetMode="External"/><Relationship Id="rId787" Type="http://schemas.openxmlformats.org/officeDocument/2006/relationships/hyperlink" Target="http://finance.sina.com.cn/fund/quotes/150066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502001.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271/bc.shtml" TargetMode="External"/><Relationship Id="rId507" Type="http://schemas.openxmlformats.org/officeDocument/2006/relationships/hyperlink" Target="http://quote.eastmoney.com/zs399970.html" TargetMode="External"/><Relationship Id="rId549" Type="http://schemas.openxmlformats.org/officeDocument/2006/relationships/hyperlink" Target="http://quote.eastmoney.com/zs000016.html" TargetMode="External"/><Relationship Id="rId714" Type="http://schemas.openxmlformats.org/officeDocument/2006/relationships/hyperlink" Target="https://www.jisilu.cn/data/sfnew/detail/502017" TargetMode="External"/><Relationship Id="rId756" Type="http://schemas.openxmlformats.org/officeDocument/2006/relationships/hyperlink" Target="https://www.jisilu.cn/data/sfnew/detail/15023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17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300.html" TargetMode="External"/><Relationship Id="rId353" Type="http://schemas.openxmlformats.org/officeDocument/2006/relationships/hyperlink" Target="http://quote.eastmoney.com/zs399958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43.html" TargetMode="External"/><Relationship Id="rId798" Type="http://schemas.openxmlformats.org/officeDocument/2006/relationships/hyperlink" Target="https://www.jisilu.cn/data/sfnew/detail/150016" TargetMode="External"/><Relationship Id="rId92" Type="http://schemas.openxmlformats.org/officeDocument/2006/relationships/hyperlink" Target="https://www.jisilu.cn/data/utils/lowcalc/150263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0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51" TargetMode="External"/><Relationship Id="rId255" Type="http://schemas.openxmlformats.org/officeDocument/2006/relationships/hyperlink" Target="http://finance.sina.com.cn/fund/quotes/150167/bc.shtml" TargetMode="External"/><Relationship Id="rId297" Type="http://schemas.openxmlformats.org/officeDocument/2006/relationships/hyperlink" Target="http://finance.sina.com.cn/fund/quotes/150138/bc.shtml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07.html" TargetMode="External"/><Relationship Id="rId725" Type="http://schemas.openxmlformats.org/officeDocument/2006/relationships/hyperlink" Target="javascript:addOwnedFund('150192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25" TargetMode="External"/><Relationship Id="rId322" Type="http://schemas.openxmlformats.org/officeDocument/2006/relationships/hyperlink" Target="http://www.cninfo.com.cn/information/fund/netvalue/150281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0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267" TargetMode="External"/><Relationship Id="rId266" Type="http://schemas.openxmlformats.org/officeDocument/2006/relationships/hyperlink" Target="https://www.jisilu.cn/data/sfnew/detail/150073" TargetMode="External"/><Relationship Id="rId431" Type="http://schemas.openxmlformats.org/officeDocument/2006/relationships/hyperlink" Target="javascript:addOwnedFund('150157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75/bc.shtml" TargetMode="External"/><Relationship Id="rId680" Type="http://schemas.openxmlformats.org/officeDocument/2006/relationships/hyperlink" Target="http://www.cninfo.com.cn/information/fund/netvalue/150305.html" TargetMode="External"/><Relationship Id="rId736" Type="http://schemas.openxmlformats.org/officeDocument/2006/relationships/hyperlink" Target="https://www.jisilu.cn/data/utils/lowcalc/15027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95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45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15032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112');" TargetMode="External"/><Relationship Id="rId277" Type="http://schemas.openxmlformats.org/officeDocument/2006/relationships/hyperlink" Target="javascript:addOwnedFund('150104');" TargetMode="External"/><Relationship Id="rId400" Type="http://schemas.openxmlformats.org/officeDocument/2006/relationships/hyperlink" Target="http://www.cninfo.com.cn/information/fund/netvalue/150085.html" TargetMode="External"/><Relationship Id="rId442" Type="http://schemas.openxmlformats.org/officeDocument/2006/relationships/hyperlink" Target="https://www.jisilu.cn/data/utils/lowcalc/150022" TargetMode="External"/><Relationship Id="rId484" Type="http://schemas.openxmlformats.org/officeDocument/2006/relationships/hyperlink" Target="https://www.jisilu.cn/data/utils/lowcalc/502024" TargetMode="External"/><Relationship Id="rId705" Type="http://schemas.openxmlformats.org/officeDocument/2006/relationships/hyperlink" Target="http://quote.eastmoney.com/zs399707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150225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finance.sina.com.cn/fund/quotes/150169/bc.shtml" TargetMode="External"/><Relationship Id="rId747" Type="http://schemas.openxmlformats.org/officeDocument/2006/relationships/hyperlink" Target="http://quote.eastmoney.com/zs399935.html" TargetMode="External"/><Relationship Id="rId789" Type="http://schemas.openxmlformats.org/officeDocument/2006/relationships/hyperlink" Target="http://quote.eastmoney.com/zs39948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89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javascript:addOwnedFund('502049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49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502001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150194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140');" TargetMode="External"/><Relationship Id="rId495" Type="http://schemas.openxmlformats.org/officeDocument/2006/relationships/hyperlink" Target="http://quote.eastmoney.com/zs399441.html" TargetMode="External"/><Relationship Id="rId716" Type="http://schemas.openxmlformats.org/officeDocument/2006/relationships/hyperlink" Target="http://www.cninfo.com.cn/information/fund/netvalue/502017.html" TargetMode="External"/><Relationship Id="rId758" Type="http://schemas.openxmlformats.org/officeDocument/2006/relationships/hyperlink" Target="http://www.cninfo.com.cn/information/fund/netvalue/15023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addOwnedFund('150213');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https://www.jisilu.cn/data/utils/lowcalc/150207" TargetMode="External"/><Relationship Id="rId562" Type="http://schemas.openxmlformats.org/officeDocument/2006/relationships/hyperlink" Target="https://www.jisilu.cn/data/utils/lowcalc/150243" TargetMode="External"/><Relationship Id="rId618" Type="http://schemas.openxmlformats.org/officeDocument/2006/relationships/hyperlink" Target="https://www.jisilu.cn/data/sfnew/detail/150235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quote.eastmoney.com/zs399300.html" TargetMode="External"/><Relationship Id="rId422" Type="http://schemas.openxmlformats.org/officeDocument/2006/relationships/hyperlink" Target="http://www.cninfo.com.cn/information/fund/netvalue/150150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quote.eastmoney.com/zs000842.html" TargetMode="External"/><Relationship Id="rId727" Type="http://schemas.openxmlformats.org/officeDocument/2006/relationships/hyperlink" Target="http://finance.sina.com.cn/fund/quotes/150143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www.cninfo.com.cn/information/fund/netvalue/150267.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29" TargetMode="External"/><Relationship Id="rId738" Type="http://schemas.openxmlformats.org/officeDocument/2006/relationships/hyperlink" Target="https://www.jisilu.cn/data/sfnew/detail/150203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30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150121/bc.shtml" TargetMode="External"/><Relationship Id="rId791" Type="http://schemas.openxmlformats.org/officeDocument/2006/relationships/hyperlink" Target="javascript:addOwnedFund('150066');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3/bc.shtml" TargetMode="External"/><Relationship Id="rId13" Type="http://schemas.openxmlformats.org/officeDocument/2006/relationships/hyperlink" Target="https://www.jisilu.cn/data/sfnew/detail/150175" TargetMode="External"/><Relationship Id="rId18" Type="http://schemas.openxmlformats.org/officeDocument/2006/relationships/hyperlink" Target="javascript:delOwnedFund('150175');" TargetMode="External"/><Relationship Id="rId26" Type="http://schemas.openxmlformats.org/officeDocument/2006/relationships/hyperlink" Target="http://finance.sina.com.cn/fund/quotes/150291/bc.shtml" TargetMode="External"/><Relationship Id="rId39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049');" TargetMode="External"/><Relationship Id="rId47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93" TargetMode="External"/><Relationship Id="rId12" Type="http://schemas.openxmlformats.org/officeDocument/2006/relationships/hyperlink" Target="javascript:addOwnedFund('150293');" TargetMode="External"/><Relationship Id="rId17" Type="http://schemas.openxmlformats.org/officeDocument/2006/relationships/hyperlink" Target="https://www.jisilu.cn/data/utils/lowcalc/150175" TargetMode="External"/><Relationship Id="rId25" Type="http://schemas.openxmlformats.org/officeDocument/2006/relationships/hyperlink" Target="https://www.jisilu.cn/data/sfnew/detail/150291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049/bc.shtml" TargetMode="External"/><Relationship Id="rId46" Type="http://schemas.openxmlformats.org/officeDocument/2006/relationships/hyperlink" Target="http://quote.eastmoney.com/zs399396.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hk/zs110010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291" TargetMode="External"/><Relationship Id="rId41" Type="http://schemas.openxmlformats.org/officeDocument/2006/relationships/hyperlink" Target="https://www.jisilu.cn/data/utils/lowcalc/150049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93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049" TargetMode="External"/><Relationship Id="rId40" Type="http://schemas.openxmlformats.org/officeDocument/2006/relationships/hyperlink" Target="http://quote.eastmoney.com/zs399942.html" TargetMode="External"/><Relationship Id="rId45" Type="http://schemas.openxmlformats.org/officeDocument/2006/relationships/hyperlink" Target="http://www.cninfo.com.cn/information/fund/netvalue/150198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175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93.html" TargetMode="External"/><Relationship Id="rId14" Type="http://schemas.openxmlformats.org/officeDocument/2006/relationships/hyperlink" Target="http://finance.sina.com.cn/fund/quotes/150175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291.html" TargetMode="External"/><Relationship Id="rId30" Type="http://schemas.openxmlformats.org/officeDocument/2006/relationships/hyperlink" Target="javascript:delOwnedFund('150291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117');" TargetMode="External"/><Relationship Id="rId671" Type="http://schemas.openxmlformats.org/officeDocument/2006/relationships/hyperlink" Target="https://www.jisilu.cn/data/utils/lowcalc/150169" TargetMode="External"/><Relationship Id="rId769" Type="http://schemas.openxmlformats.org/officeDocument/2006/relationships/hyperlink" Target="https://www.jisilu.cn/data/sfnew/detail/150016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335" TargetMode="External"/><Relationship Id="rId159" Type="http://schemas.openxmlformats.org/officeDocument/2006/relationships/hyperlink" Target="javascript:addOwnedFund('150196');" TargetMode="External"/><Relationship Id="rId324" Type="http://schemas.openxmlformats.org/officeDocument/2006/relationships/hyperlink" Target="http://quote.eastmoney.com/zs399300.html" TargetMode="External"/><Relationship Id="rId366" Type="http://schemas.openxmlformats.org/officeDocument/2006/relationships/hyperlink" Target="http://quote.eastmoney.com/zs399903.html" TargetMode="External"/><Relationship Id="rId531" Type="http://schemas.openxmlformats.org/officeDocument/2006/relationships/hyperlink" Target="http://www.cninfo.com.cn/information/fund/netvalue/150177.html" TargetMode="External"/><Relationship Id="rId573" Type="http://schemas.openxmlformats.org/officeDocument/2006/relationships/hyperlink" Target="http://www.cninfo.com.cn/information/fund/netvalue/150275.html" TargetMode="External"/><Relationship Id="rId629" Type="http://schemas.openxmlformats.org/officeDocument/2006/relationships/hyperlink" Target="https://www.jisilu.cn/data/utils/lowcalc/150305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s://www.jisilu.cn/data/sfnew/detail/150205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s://www.jisilu.cn/data/sfnew/detail/150309" TargetMode="External"/><Relationship Id="rId640" Type="http://schemas.openxmlformats.org/officeDocument/2006/relationships/hyperlink" Target="http://quote.eastmoney.com/zs399986.html" TargetMode="External"/><Relationship Id="rId682" Type="http://schemas.openxmlformats.org/officeDocument/2006/relationships/hyperlink" Target="http://quote.eastmoney.com/zs399967.html" TargetMode="External"/><Relationship Id="rId738" Type="http://schemas.openxmlformats.org/officeDocument/2006/relationships/hyperlink" Target="javascript:addOwnedFund('15031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440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www.cninfo.com.cn/information/fund/netvalue/150211.html" TargetMode="External"/><Relationship Id="rId377" Type="http://schemas.openxmlformats.org/officeDocument/2006/relationships/hyperlink" Target="http://quote.eastmoney.com/zs399005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09/bc.shtml" TargetMode="External"/><Relationship Id="rId584" Type="http://schemas.openxmlformats.org/officeDocument/2006/relationships/hyperlink" Target="http://finance.sina.com.cn/fund/quotes/150255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805.html" TargetMode="External"/><Relationship Id="rId237" Type="http://schemas.openxmlformats.org/officeDocument/2006/relationships/hyperlink" Target="https://www.jisilu.cn/data/sfnew/detail/150112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https://www.jisilu.cn/data/sfnew/detail/150167" TargetMode="External"/><Relationship Id="rId444" Type="http://schemas.openxmlformats.org/officeDocument/2006/relationships/hyperlink" Target="javascript:addOwnedFund('150194');" TargetMode="External"/><Relationship Id="rId486" Type="http://schemas.openxmlformats.org/officeDocument/2006/relationships/hyperlink" Target="javascript:addOwnedFund('150237');" TargetMode="External"/><Relationship Id="rId651" Type="http://schemas.openxmlformats.org/officeDocument/2006/relationships/hyperlink" Target="http://www.cninfo.com.cn/information/fund/netvalue/150227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43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975.html" TargetMode="External"/><Relationship Id="rId290" Type="http://schemas.openxmlformats.org/officeDocument/2006/relationships/hyperlink" Target="javascript:addOwnedFund('150138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150030/bc.shtml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3" TargetMode="External"/><Relationship Id="rId553" Type="http://schemas.openxmlformats.org/officeDocument/2006/relationships/hyperlink" Target="https://www.jisilu.cn/data/sfnew/detail/150269" TargetMode="External"/><Relationship Id="rId609" Type="http://schemas.openxmlformats.org/officeDocument/2006/relationships/hyperlink" Target="http://www.cninfo.com.cn/information/fund/netvalue/150229.html" TargetMode="External"/><Relationship Id="rId760" Type="http://schemas.openxmlformats.org/officeDocument/2006/relationships/hyperlink" Target="http://quote.eastmoney.com/zs399481.html" TargetMode="External"/><Relationship Id="rId85" Type="http://schemas.openxmlformats.org/officeDocument/2006/relationships/hyperlink" Target="http://www.cninfo.com.cn/information/fund/netvalue/150263.html" TargetMode="External"/><Relationship Id="rId150" Type="http://schemas.openxmlformats.org/officeDocument/2006/relationships/hyperlink" Target="http://www.cninfo.com.cn/information/fund/netvalue/150265.html" TargetMode="External"/><Relationship Id="rId192" Type="http://schemas.openxmlformats.org/officeDocument/2006/relationships/hyperlink" Target="http://www.cninfo.com.cn/information/fund/netvalue/150047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41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utils/lowcalc/502027" TargetMode="External"/><Relationship Id="rId497" Type="http://schemas.openxmlformats.org/officeDocument/2006/relationships/hyperlink" Target="https://www.jisilu.cn/data/utils/lowcalc/150315" TargetMode="External"/><Relationship Id="rId620" Type="http://schemas.openxmlformats.org/officeDocument/2006/relationships/hyperlink" Target="http://finance.sina.com.cn/fund/quotes/150186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93.html" TargetMode="External"/><Relationship Id="rId315" Type="http://schemas.openxmlformats.org/officeDocument/2006/relationships/hyperlink" Target="https://www.jisilu.cn/data/sfnew/detail/150213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javascript:addOwnedFund('150257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www.cninfo.com.cn/information/fund/netvalue/150247.html" TargetMode="External"/><Relationship Id="rId161" Type="http://schemas.openxmlformats.org/officeDocument/2006/relationships/hyperlink" Target="http://finance.sina.com.cn/fund/quotes/150325/bc.shtml" TargetMode="External"/><Relationship Id="rId217" Type="http://schemas.openxmlformats.org/officeDocument/2006/relationships/hyperlink" Target="https://www.jisilu.cn/data/utils/lowcalc/502001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addOwnedFund('150329');" TargetMode="External"/><Relationship Id="rId771" Type="http://schemas.openxmlformats.org/officeDocument/2006/relationships/hyperlink" Target="http://www.cninfo.com.cn/information/fund/netvalue/150016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://quote.eastmoney.com/zs399807.html" TargetMode="External"/><Relationship Id="rId466" Type="http://schemas.openxmlformats.org/officeDocument/2006/relationships/hyperlink" Target="http://quote.eastmoney.com/zs399441.html" TargetMode="External"/><Relationship Id="rId631" Type="http://schemas.openxmlformats.org/officeDocument/2006/relationships/hyperlink" Target="https://www.jisilu.cn/data/sfnew/detail/502007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100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9/bc.s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https://www.jisilu.cn/data/utils/lowcalc/150177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sfnew/detail/150059" TargetMode="External"/><Relationship Id="rId575" Type="http://schemas.openxmlformats.org/officeDocument/2006/relationships/hyperlink" Target="https://www.jisilu.cn/data/utils/lowcalc/150275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57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www.cninfo.com.cn/information/fund/netvalue/150205.html" TargetMode="External"/><Relationship Id="rId477" Type="http://schemas.openxmlformats.org/officeDocument/2006/relationships/hyperlink" Target="http://www.cninfo.com.cn/information/fund/netvalue/150309.html" TargetMode="External"/><Relationship Id="rId600" Type="http://schemas.openxmlformats.org/officeDocument/2006/relationships/hyperlink" Target="javascript:delOwnedFund('150241');" TargetMode="External"/><Relationship Id="rId642" Type="http://schemas.openxmlformats.org/officeDocument/2006/relationships/hyperlink" Target="javascript:delOwnedFund('150249');" TargetMode="External"/><Relationship Id="rId684" Type="http://schemas.openxmlformats.org/officeDocument/2006/relationships/hyperlink" Target="javascript:addOwnedFund('150181');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287');" TargetMode="External"/><Relationship Id="rId141" Type="http://schemas.openxmlformats.org/officeDocument/2006/relationships/hyperlink" Target="javascript:addOwnedFund('150301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74.html" TargetMode="External"/><Relationship Id="rId586" Type="http://schemas.openxmlformats.org/officeDocument/2006/relationships/hyperlink" Target="http://quote.eastmoney.com/zs399986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17');" TargetMode="External"/><Relationship Id="rId239" Type="http://schemas.openxmlformats.org/officeDocument/2006/relationships/hyperlink" Target="http://www.cninfo.com.cn/information/fund/netvalue/150112.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307/bc.shtml" TargetMode="External"/><Relationship Id="rId611" Type="http://schemas.openxmlformats.org/officeDocument/2006/relationships/hyperlink" Target="https://www.jisilu.cn/data/utils/lowcalc/150229" TargetMode="External"/><Relationship Id="rId653" Type="http://schemas.openxmlformats.org/officeDocument/2006/relationships/hyperlink" Target="https://www.jisilu.cn/data/utils/lowcalc/150227" TargetMode="External"/><Relationship Id="rId250" Type="http://schemas.openxmlformats.org/officeDocument/2006/relationships/hyperlink" Target="http://finance.sina.com.cn/fund/quotes/15012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finance.sina.com.cn/fund/quotes/150217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79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63" TargetMode="External"/><Relationship Id="rId110" Type="http://schemas.openxmlformats.org/officeDocument/2006/relationships/hyperlink" Target="https://www.jisilu.cn/data/utils/lowcalc/150293" TargetMode="External"/><Relationship Id="rId348" Type="http://schemas.openxmlformats.org/officeDocument/2006/relationships/hyperlink" Target="http://quote.eastmoney.com/zs000971.html" TargetMode="External"/><Relationship Id="rId513" Type="http://schemas.openxmlformats.org/officeDocument/2006/relationships/hyperlink" Target="http://www.cninfo.com.cn/information/fund/netvalue/150273.html" TargetMode="External"/><Relationship Id="rId555" Type="http://schemas.openxmlformats.org/officeDocument/2006/relationships/hyperlink" Target="http://www.cninfo.com.cn/information/fund/netvalue/150269.html" TargetMode="External"/><Relationship Id="rId597" Type="http://schemas.openxmlformats.org/officeDocument/2006/relationships/hyperlink" Target="http://www.cninfo.com.cn/information/fund/netvalue/150241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javascript:addOwnedFund('150066');" TargetMode="External"/><Relationship Id="rId152" Type="http://schemas.openxmlformats.org/officeDocument/2006/relationships/hyperlink" Target="https://www.jisilu.cn/data/utils/lowcalc/150265" TargetMode="External"/><Relationship Id="rId194" Type="http://schemas.openxmlformats.org/officeDocument/2006/relationships/hyperlink" Target="https://www.jisilu.cn/data/utils/lowcalc/150047" TargetMode="External"/><Relationship Id="rId208" Type="http://schemas.openxmlformats.org/officeDocument/2006/relationships/hyperlink" Target="http://finance.sina.com.cn/fund/quotes/150090/bc.shtml" TargetMode="External"/><Relationship Id="rId415" Type="http://schemas.openxmlformats.org/officeDocument/2006/relationships/hyperlink" Target="https://www.jisilu.cn/data/sfnew/detail/150164" TargetMode="External"/><Relationship Id="rId457" Type="http://schemas.openxmlformats.org/officeDocument/2006/relationships/hyperlink" Target="https://www.jisilu.cn/data/sfnew/detail/150243" TargetMode="External"/><Relationship Id="rId622" Type="http://schemas.openxmlformats.org/officeDocument/2006/relationships/hyperlink" Target="http://quote.eastmoney.com/zs399967.html" TargetMode="External"/><Relationship Id="rId261" Type="http://schemas.openxmlformats.org/officeDocument/2006/relationships/hyperlink" Target="https://www.jisilu.cn/data/sfnew/detail/150267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finance.sina.com.cn/fund/quotes/150259/bc.shtml" TargetMode="External"/><Relationship Id="rId566" Type="http://schemas.openxmlformats.org/officeDocument/2006/relationships/hyperlink" Target="http://finance.sina.com.cn/fund/quotes/502049/bc.shtml" TargetMode="External"/><Relationship Id="rId731" Type="http://schemas.openxmlformats.org/officeDocument/2006/relationships/hyperlink" Target="https://www.jisilu.cn/data/utils/lowcalc/150100" TargetMode="External"/><Relationship Id="rId773" Type="http://schemas.openxmlformats.org/officeDocument/2006/relationships/hyperlink" Target="javascript:addOwnedFund('150016');" TargetMode="External"/><Relationship Id="rId98" Type="http://schemas.openxmlformats.org/officeDocument/2006/relationships/hyperlink" Target="https://www.jisilu.cn/data/utils/lowcalc/150247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807.html" TargetMode="External"/><Relationship Id="rId219" Type="http://schemas.openxmlformats.org/officeDocument/2006/relationships/hyperlink" Target="https://www.jisilu.cn/data/sfnew/detail/502021" TargetMode="External"/><Relationship Id="rId370" Type="http://schemas.openxmlformats.org/officeDocument/2006/relationships/hyperlink" Target="http://www.cninfo.com.cn/information/fund/netvalue/150059.html" TargetMode="External"/><Relationship Id="rId426" Type="http://schemas.openxmlformats.org/officeDocument/2006/relationships/hyperlink" Target="javascript:delOwnedFund('150277');" TargetMode="External"/><Relationship Id="rId633" Type="http://schemas.openxmlformats.org/officeDocument/2006/relationships/hyperlink" Target="http://www.cninfo.com.cn/information/fund/netvalue/502007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javascript:addOwnedFund('150271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s://www.jisilu.cn/data/sfnew/detail/150235" TargetMode="External"/><Relationship Id="rId577" Type="http://schemas.openxmlformats.org/officeDocument/2006/relationships/hyperlink" Target="https://www.jisilu.cn/data/sfnew/detail/150184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5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502017/bc.shtml" TargetMode="External"/><Relationship Id="rId241" Type="http://schemas.openxmlformats.org/officeDocument/2006/relationships/hyperlink" Target="https://www.jisilu.cn/data/utils/lowcalc/150112" TargetMode="External"/><Relationship Id="rId437" Type="http://schemas.openxmlformats.org/officeDocument/2006/relationships/hyperlink" Target="https://www.jisilu.cn/data/utils/lowcalc/150205" TargetMode="External"/><Relationship Id="rId479" Type="http://schemas.openxmlformats.org/officeDocument/2006/relationships/hyperlink" Target="https://www.jisilu.cn/data/utils/lowcalc/150309" TargetMode="External"/><Relationship Id="rId644" Type="http://schemas.openxmlformats.org/officeDocument/2006/relationships/hyperlink" Target="http://finance.sina.com.cn/fund/quotes/150051/bc.shtml" TargetMode="External"/><Relationship Id="rId686" Type="http://schemas.openxmlformats.org/officeDocument/2006/relationships/hyperlink" Target="http://finance.sina.com.cn/fund/quotes/150171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152" TargetMode="External"/><Relationship Id="rId490" Type="http://schemas.openxmlformats.org/officeDocument/2006/relationships/hyperlink" Target="http://quote.eastmoney.com/zs399412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09');" TargetMode="External"/><Relationship Id="rId711" Type="http://schemas.openxmlformats.org/officeDocument/2006/relationships/hyperlink" Target="http://www.cninfo.com.cn/information/fund/netvalue/150179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finance.sina.com.cn/fund/quotes/150190/bc.shtml" TargetMode="External"/><Relationship Id="rId185" Type="http://schemas.openxmlformats.org/officeDocument/2006/relationships/hyperlink" Target="http://finance.sina.com.cn/fund/quotes/150327/bc.shtml" TargetMode="External"/><Relationship Id="rId350" Type="http://schemas.openxmlformats.org/officeDocument/2006/relationships/hyperlink" Target="javascript:addOwnedFund('150030');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delOwnedFund('150255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399958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399804.html" TargetMode="External"/><Relationship Id="rId613" Type="http://schemas.openxmlformats.org/officeDocument/2006/relationships/hyperlink" Target="https://www.jisilu.cn/data/sfnew/detail/502004" TargetMode="External"/><Relationship Id="rId655" Type="http://schemas.openxmlformats.org/officeDocument/2006/relationships/hyperlink" Target="https://www.jisilu.cn/data/sfnew/detail/150018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quote.eastmoney.com/zs399918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utils/lowcalc/150273" TargetMode="External"/><Relationship Id="rId722" Type="http://schemas.openxmlformats.org/officeDocument/2006/relationships/hyperlink" Target="http://finance.sina.com.cn/fund/quotes/150231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117" TargetMode="External"/><Relationship Id="rId154" Type="http://schemas.openxmlformats.org/officeDocument/2006/relationships/hyperlink" Target="https://www.jisilu.cn/data/sfnew/detail/150196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https://www.jisilu.cn/data/utils/lowcalc/150269" TargetMode="External"/><Relationship Id="rId599" Type="http://schemas.openxmlformats.org/officeDocument/2006/relationships/hyperlink" Target="https://www.jisilu.cn/data/utils/lowcalc/150241" TargetMode="External"/><Relationship Id="rId764" Type="http://schemas.openxmlformats.org/officeDocument/2006/relationships/hyperlink" Target="http://finance.sina.com.cn/fund/quotes/150188/bc.shtml" TargetMode="External"/><Relationship Id="rId196" Type="http://schemas.openxmlformats.org/officeDocument/2006/relationships/hyperlink" Target="https://www.jisilu.cn/data/sfnew/detail/150088" TargetMode="External"/><Relationship Id="rId417" Type="http://schemas.openxmlformats.org/officeDocument/2006/relationships/hyperlink" Target="http://www.cninfo.com.cn/information/fund/netvalue/150164.html" TargetMode="External"/><Relationship Id="rId459" Type="http://schemas.openxmlformats.org/officeDocument/2006/relationships/hyperlink" Target="http://www.cninfo.com.cn/information/fund/netvalue/150243.html" TargetMode="External"/><Relationship Id="rId624" Type="http://schemas.openxmlformats.org/officeDocument/2006/relationships/hyperlink" Target="javascript:addOwnedFund('150186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www.cninfo.com.cn/information/fund/netvalue/502021.html" TargetMode="External"/><Relationship Id="rId263" Type="http://schemas.openxmlformats.org/officeDocument/2006/relationships/hyperlink" Target="http://www.cninfo.com.cn/information/fund/netvalue/150267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finance.sina.com.cn/fund/quotes/150173/bc.shtml" TargetMode="External"/><Relationship Id="rId526" Type="http://schemas.openxmlformats.org/officeDocument/2006/relationships/hyperlink" Target="http://quote.eastmoney.com/zs399992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9');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://quote.eastmoney.com/zs000016.html" TargetMode="External"/><Relationship Id="rId733" Type="http://schemas.openxmlformats.org/officeDocument/2006/relationships/hyperlink" Target="https://www.jisilu.cn/data/sfnew/detail/150311" TargetMode="External"/><Relationship Id="rId165" Type="http://schemas.openxmlformats.org/officeDocument/2006/relationships/hyperlink" Target="javascript:addOwnedFund('150325');" TargetMode="External"/><Relationship Id="rId372" Type="http://schemas.openxmlformats.org/officeDocument/2006/relationships/hyperlink" Target="https://www.jisilu.cn/data/utils/lowcalc/150059" TargetMode="External"/><Relationship Id="rId428" Type="http://schemas.openxmlformats.org/officeDocument/2006/relationships/hyperlink" Target="http://finance.sina.com.cn/fund/quotes/502024/bc.shtml" TargetMode="External"/><Relationship Id="rId635" Type="http://schemas.openxmlformats.org/officeDocument/2006/relationships/hyperlink" Target="https://www.jisilu.cn/data/utils/lowcalc/502007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://finance.sina.com.cn/fund/quotes/150225/bc.shtml" TargetMode="External"/><Relationship Id="rId274" Type="http://schemas.openxmlformats.org/officeDocument/2006/relationships/hyperlink" Target="http://finance.sina.com.cn/fund/quotes/150064/bc.shtml" TargetMode="External"/><Relationship Id="rId481" Type="http://schemas.openxmlformats.org/officeDocument/2006/relationships/hyperlink" Target="https://www.jisilu.cn/data/sfnew/detail/150237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35.html" TargetMode="External"/><Relationship Id="rId579" Type="http://schemas.openxmlformats.org/officeDocument/2006/relationships/hyperlink" Target="http://www.cninfo.com.cn/information/fund/netvalue/150184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57" TargetMode="External"/><Relationship Id="rId341" Type="http://schemas.openxmlformats.org/officeDocument/2006/relationships/hyperlink" Target="http://www.cninfo.com.cn/information/fund/netvalue/150152.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194" TargetMode="External"/><Relationship Id="rId590" Type="http://schemas.openxmlformats.org/officeDocument/2006/relationships/hyperlink" Target="http://finance.sina.com.cn/fund/quotes/150283/bc.shtml" TargetMode="External"/><Relationship Id="rId604" Type="http://schemas.openxmlformats.org/officeDocument/2006/relationships/hyperlink" Target="http://quote.eastmoney.com/zs399991.html" TargetMode="External"/><Relationship Id="rId646" Type="http://schemas.openxmlformats.org/officeDocument/2006/relationships/hyperlink" Target="http://quote.eastmoney.com/zs399300.html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138" TargetMode="External"/><Relationship Id="rId450" Type="http://schemas.openxmlformats.org/officeDocument/2006/relationships/hyperlink" Target="javascript:addOwnedFund('150307');" TargetMode="External"/><Relationship Id="rId506" Type="http://schemas.openxmlformats.org/officeDocument/2006/relationships/hyperlink" Target="http://finance.sina.com.cn/fund/quotes/150207/bc.shtml" TargetMode="External"/><Relationship Id="rId688" Type="http://schemas.openxmlformats.org/officeDocument/2006/relationships/hyperlink" Target="http://quote.eastmoney.com/zs399707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javascript:addOwnedFund('150217');" TargetMode="External"/><Relationship Id="rId548" Type="http://schemas.openxmlformats.org/officeDocument/2006/relationships/hyperlink" Target="http://finance.sina.com.cn/fund/quotes/150251/bc.shtml" TargetMode="External"/><Relationship Id="rId713" Type="http://schemas.openxmlformats.org/officeDocument/2006/relationships/hyperlink" Target="https://www.jisilu.cn/data/utils/lowcalc/150179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000827.html" TargetMode="External"/><Relationship Id="rId187" Type="http://schemas.openxmlformats.org/officeDocument/2006/relationships/hyperlink" Target="http://quote.eastmoney.com/zs399808.html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04.html" TargetMode="External"/><Relationship Id="rId212" Type="http://schemas.openxmlformats.org/officeDocument/2006/relationships/hyperlink" Target="javascript:addOwnedFund('150090');" TargetMode="External"/><Relationship Id="rId254" Type="http://schemas.openxmlformats.org/officeDocument/2006/relationships/hyperlink" Target="javascript:addOwnedFund('150121');" TargetMode="External"/><Relationship Id="rId657" Type="http://schemas.openxmlformats.org/officeDocument/2006/relationships/hyperlink" Target="http://www.cninfo.com.cn/information/fund/netvalue/150018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117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https://www.jisilu.cn/data/utils/lowcalc/150243" TargetMode="External"/><Relationship Id="rId517" Type="http://schemas.openxmlformats.org/officeDocument/2006/relationships/hyperlink" Target="https://www.jisilu.cn/data/sfnew/detail/150257" TargetMode="External"/><Relationship Id="rId559" Type="http://schemas.openxmlformats.org/officeDocument/2006/relationships/hyperlink" Target="https://www.jisilu.cn/data/sfnew/detail/150329" TargetMode="External"/><Relationship Id="rId724" Type="http://schemas.openxmlformats.org/officeDocument/2006/relationships/hyperlink" Target="http://quote.eastmoney.com/zs399811.html" TargetMode="External"/><Relationship Id="rId766" Type="http://schemas.openxmlformats.org/officeDocument/2006/relationships/hyperlink" Target="http://quote.eastmoney.com/zs000832.html" TargetMode="External"/><Relationship Id="rId60" Type="http://schemas.openxmlformats.org/officeDocument/2006/relationships/hyperlink" Target="http://finance.sina.com.cn/fund/quotes/150335/bc.shtml" TargetMode="External"/><Relationship Id="rId156" Type="http://schemas.openxmlformats.org/officeDocument/2006/relationships/hyperlink" Target="http://www.cninfo.com.cn/information/fund/netvalue/150196.html" TargetMode="External"/><Relationship Id="rId198" Type="http://schemas.openxmlformats.org/officeDocument/2006/relationships/hyperlink" Target="http://www.cninfo.com.cn/information/fund/netvalue/150088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35" TargetMode="External"/><Relationship Id="rId419" Type="http://schemas.openxmlformats.org/officeDocument/2006/relationships/hyperlink" Target="https://www.jisilu.cn/data/utils/lowcalc/150164" TargetMode="External"/><Relationship Id="rId570" Type="http://schemas.openxmlformats.org/officeDocument/2006/relationships/hyperlink" Target="javascript:addOwnedFund('502049');" TargetMode="External"/><Relationship Id="rId626" Type="http://schemas.openxmlformats.org/officeDocument/2006/relationships/hyperlink" Target="http://finance.sina.com.cn/fund/quotes/150305/bc.shtml" TargetMode="External"/><Relationship Id="rId223" Type="http://schemas.openxmlformats.org/officeDocument/2006/relationships/hyperlink" Target="https://www.jisilu.cn/data/utils/lowcalc/502021" TargetMode="External"/><Relationship Id="rId430" Type="http://schemas.openxmlformats.org/officeDocument/2006/relationships/hyperlink" Target="http://quote.eastmoney.com/zs399440.html" TargetMode="External"/><Relationship Id="rId668" Type="http://schemas.openxmlformats.org/officeDocument/2006/relationships/hyperlink" Target="http://finance.sina.com.cn/fund/quotes/150169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s://www.jisilu.cn/data/utils/lowcalc/150267" TargetMode="External"/><Relationship Id="rId472" Type="http://schemas.openxmlformats.org/officeDocument/2006/relationships/hyperlink" Target="http://quote.eastmoney.com/zs000998.html" TargetMode="External"/><Relationship Id="rId528" Type="http://schemas.openxmlformats.org/officeDocument/2006/relationships/hyperlink" Target="javascript:addOwnedFund('150259');" TargetMode="External"/><Relationship Id="rId735" Type="http://schemas.openxmlformats.org/officeDocument/2006/relationships/hyperlink" Target="http://www.cninfo.com.cn/information/fund/netvalue/15031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https://www.jisilu.cn/data/sfnew/detail/150085" TargetMode="External"/><Relationship Id="rId581" Type="http://schemas.openxmlformats.org/officeDocument/2006/relationships/hyperlink" Target="https://www.jisilu.cn/data/utils/lowcalc/150184" TargetMode="External"/><Relationship Id="rId71" Type="http://schemas.openxmlformats.org/officeDocument/2006/relationships/hyperlink" Target="https://www.jisilu.cn/data/sfnew/detail/150287" TargetMode="External"/><Relationship Id="rId234" Type="http://schemas.openxmlformats.org/officeDocument/2006/relationships/hyperlink" Target="http://quote.eastmoney.com/zs399966.html" TargetMode="External"/><Relationship Id="rId637" Type="http://schemas.openxmlformats.org/officeDocument/2006/relationships/hyperlink" Target="https://www.jisilu.cn/data/sfnew/detail/150249" TargetMode="External"/><Relationship Id="rId679" Type="http://schemas.openxmlformats.org/officeDocument/2006/relationships/hyperlink" Target="https://www.jisilu.cn/data/sfnew/detail/15018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quote.eastmoney.com/zs399904.html" TargetMode="External"/><Relationship Id="rId441" Type="http://schemas.openxmlformats.org/officeDocument/2006/relationships/hyperlink" Target="http://www.cninfo.com.cn/information/fund/netvalue/150194.html" TargetMode="External"/><Relationship Id="rId483" Type="http://schemas.openxmlformats.org/officeDocument/2006/relationships/hyperlink" Target="http://www.cninfo.com.cn/information/fund/netvalue/150237.html" TargetMode="External"/><Relationship Id="rId539" Type="http://schemas.openxmlformats.org/officeDocument/2006/relationships/hyperlink" Target="https://www.jisilu.cn/data/utils/lowcalc/150235" TargetMode="External"/><Relationship Id="rId690" Type="http://schemas.openxmlformats.org/officeDocument/2006/relationships/hyperlink" Target="javascript:addOwnedFund('150171');" TargetMode="External"/><Relationship Id="rId704" Type="http://schemas.openxmlformats.org/officeDocument/2006/relationships/hyperlink" Target="http://finance.sina.com.cn/fund/quotes/150143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301" TargetMode="External"/><Relationship Id="rId178" Type="http://schemas.openxmlformats.org/officeDocument/2006/relationships/hyperlink" Target="https://www.jisilu.cn/data/sfnew/detail/150317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52" TargetMode="External"/><Relationship Id="rId550" Type="http://schemas.openxmlformats.org/officeDocument/2006/relationships/hyperlink" Target="http://quote.eastmoney.com/zs399990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08.html" TargetMode="External"/><Relationship Id="rId606" Type="http://schemas.openxmlformats.org/officeDocument/2006/relationships/hyperlink" Target="javascript:addOwnedFund('502017');" TargetMode="External"/><Relationship Id="rId648" Type="http://schemas.openxmlformats.org/officeDocument/2006/relationships/hyperlink" Target="javascript:addOwnedFund('150051');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138.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502027/bc.shtml" TargetMode="External"/><Relationship Id="rId494" Type="http://schemas.openxmlformats.org/officeDocument/2006/relationships/hyperlink" Target="http://finance.sina.com.cn/fund/quotes/150315/bc.shtml" TargetMode="External"/><Relationship Id="rId508" Type="http://schemas.openxmlformats.org/officeDocument/2006/relationships/hyperlink" Target="http://quote.eastmoney.com/zs399983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javascript:delOwnedFund('150291');" TargetMode="External"/><Relationship Id="rId147" Type="http://schemas.openxmlformats.org/officeDocument/2006/relationships/hyperlink" Target="javascript:addOwnedFund('150190');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s://www.jisilu.cn/data/sfnew/detail/150066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15032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329.html" TargetMode="External"/><Relationship Id="rId617" Type="http://schemas.openxmlformats.org/officeDocument/2006/relationships/hyperlink" Target="https://www.jisilu.cn/data/utils/lowcalc/502004" TargetMode="External"/><Relationship Id="rId659" Type="http://schemas.openxmlformats.org/officeDocument/2006/relationships/hyperlink" Target="https://www.jisilu.cn/data/utils/lowcalc/150018" TargetMode="External"/><Relationship Id="rId214" Type="http://schemas.openxmlformats.org/officeDocument/2006/relationships/hyperlink" Target="http://finance.sina.com.cn/fund/quotes/502001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s://www.jisilu.cn/data/sfnew/detail/150277" TargetMode="External"/><Relationship Id="rId463" Type="http://schemas.openxmlformats.org/officeDocument/2006/relationships/hyperlink" Target="https://www.jisilu.cn/data/sfnew/detail/150271" TargetMode="External"/><Relationship Id="rId519" Type="http://schemas.openxmlformats.org/officeDocument/2006/relationships/hyperlink" Target="http://www.cninfo.com.cn/information/fund/netvalue/150257.html" TargetMode="External"/><Relationship Id="rId670" Type="http://schemas.openxmlformats.org/officeDocument/2006/relationships/hyperlink" Target="http://quote.eastmoney.com/hk/zs110000.html" TargetMode="External"/><Relationship Id="rId116" Type="http://schemas.openxmlformats.org/officeDocument/2006/relationships/hyperlink" Target="https://www.jisilu.cn/data/utils/lowcalc/150117" TargetMode="External"/><Relationship Id="rId158" Type="http://schemas.openxmlformats.org/officeDocument/2006/relationships/hyperlink" Target="https://www.jisilu.cn/data/utils/lowcalc/150196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finance.sina.com.cn/fund/quotes/150177/bc.shtml" TargetMode="External"/><Relationship Id="rId726" Type="http://schemas.openxmlformats.org/officeDocument/2006/relationships/hyperlink" Target="javascript:addOwnedFund('150231');" TargetMode="External"/><Relationship Id="rId768" Type="http://schemas.openxmlformats.org/officeDocument/2006/relationships/hyperlink" Target="javascript:addOwnedFund('150188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399967.html" TargetMode="External"/><Relationship Id="rId365" Type="http://schemas.openxmlformats.org/officeDocument/2006/relationships/hyperlink" Target="http://www.cninfo.com.cn/information/fund/netvalue/150135.html" TargetMode="External"/><Relationship Id="rId572" Type="http://schemas.openxmlformats.org/officeDocument/2006/relationships/hyperlink" Target="http://finance.sina.com.cn/fund/quotes/150275/bc.shtml" TargetMode="External"/><Relationship Id="rId628" Type="http://schemas.openxmlformats.org/officeDocument/2006/relationships/hyperlink" Target="http://quote.eastmoney.com/zs399812.html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javascript:addOwnedFund('502024');" TargetMode="External"/><Relationship Id="rId474" Type="http://schemas.openxmlformats.org/officeDocument/2006/relationships/hyperlink" Target="javascript:addOwnedFund('150173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81.html" TargetMode="External"/><Relationship Id="rId737" Type="http://schemas.openxmlformats.org/officeDocument/2006/relationships/hyperlink" Target="https://www.jisilu.cn/data/utils/lowcalc/150311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287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www.cninfo.com.cn/information/fund/netvalue/150085.html" TargetMode="External"/><Relationship Id="rId541" Type="http://schemas.openxmlformats.org/officeDocument/2006/relationships/hyperlink" Target="https://www.jisilu.cn/data/sfnew/detail/150209" TargetMode="External"/><Relationship Id="rId583" Type="http://schemas.openxmlformats.org/officeDocument/2006/relationships/hyperlink" Target="https://www.jisilu.cn/data/sfnew/detail/150255" TargetMode="External"/><Relationship Id="rId639" Type="http://schemas.openxmlformats.org/officeDocument/2006/relationships/hyperlink" Target="http://www.cninfo.com.cn/information/fund/netvalue/150249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17.html" TargetMode="External"/><Relationship Id="rId236" Type="http://schemas.openxmlformats.org/officeDocument/2006/relationships/hyperlink" Target="javascript:addOwnedFund('150225');" TargetMode="External"/><Relationship Id="rId278" Type="http://schemas.openxmlformats.org/officeDocument/2006/relationships/hyperlink" Target="javascript:addOwnedFund('150064');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194" TargetMode="External"/><Relationship Id="rId650" Type="http://schemas.openxmlformats.org/officeDocument/2006/relationships/hyperlink" Target="http://finance.sina.com.cn/fund/quotes/150227/bc.s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utils/lowcalc/150237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000832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63/bc.shtml" TargetMode="External"/><Relationship Id="rId138" Type="http://schemas.openxmlformats.org/officeDocument/2006/relationships/hyperlink" Target="http://www.cninfo.com.cn/information/fund/netvalue/150301.html" TargetMode="External"/><Relationship Id="rId345" Type="http://schemas.openxmlformats.org/officeDocument/2006/relationships/hyperlink" Target="https://www.jisilu.cn/data/sfnew/detail/150030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07');" TargetMode="External"/><Relationship Id="rId552" Type="http://schemas.openxmlformats.org/officeDocument/2006/relationships/hyperlink" Target="javascript:addOwnedFund('150251');" TargetMode="External"/><Relationship Id="rId594" Type="http://schemas.openxmlformats.org/officeDocument/2006/relationships/hyperlink" Target="javascript:addOwnedFund('150283');" TargetMode="External"/><Relationship Id="rId608" Type="http://schemas.openxmlformats.org/officeDocument/2006/relationships/hyperlink" Target="http://finance.sina.com.cn/fund/quotes/150229/bc.shtml" TargetMode="External"/><Relationship Id="rId191" Type="http://schemas.openxmlformats.org/officeDocument/2006/relationships/hyperlink" Target="http://finance.sina.com.cn/fund/quotes/150047/bc.s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://finance.sina.com.cn/fund/quotes/150293/bc.shtml" TargetMode="External"/><Relationship Id="rId289" Type="http://schemas.openxmlformats.org/officeDocument/2006/relationships/hyperlink" Target="https://www.jisilu.cn/data/utils/lowcalc/150138" TargetMode="External"/><Relationship Id="rId454" Type="http://schemas.openxmlformats.org/officeDocument/2006/relationships/hyperlink" Target="http://quote.eastmoney.com/zs399429.html" TargetMode="External"/><Relationship Id="rId496" Type="http://schemas.openxmlformats.org/officeDocument/2006/relationships/hyperlink" Target="http://quote.eastmoney.com/zs399803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066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265/bc.s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257" TargetMode="External"/><Relationship Id="rId563" Type="http://schemas.openxmlformats.org/officeDocument/2006/relationships/hyperlink" Target="https://www.jisilu.cn/data/utils/lowcalc/150329" TargetMode="External"/><Relationship Id="rId619" Type="http://schemas.openxmlformats.org/officeDocument/2006/relationships/hyperlink" Target="https://www.jisilu.cn/data/sfnew/detail/150186" TargetMode="External"/><Relationship Id="rId770" Type="http://schemas.openxmlformats.org/officeDocument/2006/relationships/hyperlink" Target="http://finance.sina.com.cn/fund/quotes/150016/bc.shtml" TargetMode="External"/><Relationship Id="rId95" Type="http://schemas.openxmlformats.org/officeDocument/2006/relationships/hyperlink" Target="http://finance.sina.com.cn/fund/quotes/150247/bc.shtml" TargetMode="External"/><Relationship Id="rId160" Type="http://schemas.openxmlformats.org/officeDocument/2006/relationships/hyperlink" Target="https://www.jisilu.cn/data/sfnew/detail/150325" TargetMode="External"/><Relationship Id="rId216" Type="http://schemas.openxmlformats.org/officeDocument/2006/relationships/hyperlink" Target="http://quote.eastmoney.com/zs399982.html" TargetMode="External"/><Relationship Id="rId423" Type="http://schemas.openxmlformats.org/officeDocument/2006/relationships/hyperlink" Target="http://www.cninfo.com.cn/information/fund/netvalue/150277.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www.cninfo.com.cn/information/fund/netvalue/150271.html" TargetMode="External"/><Relationship Id="rId630" Type="http://schemas.openxmlformats.org/officeDocument/2006/relationships/hyperlink" Target="javascript:addOwnedFund('150305');" TargetMode="External"/><Relationship Id="rId672" Type="http://schemas.openxmlformats.org/officeDocument/2006/relationships/hyperlink" Target="javascript:delOwnedFund('150169');" TargetMode="External"/><Relationship Id="rId728" Type="http://schemas.openxmlformats.org/officeDocument/2006/relationships/hyperlink" Target="http://finance.sina.com.cn/fund/quotes/150100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335');" TargetMode="External"/><Relationship Id="rId118" Type="http://schemas.openxmlformats.org/officeDocument/2006/relationships/hyperlink" Target="https://www.jisilu.cn/data/sfnew/detail/150299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javascript:addOwnedFund('150135');" TargetMode="External"/><Relationship Id="rId532" Type="http://schemas.openxmlformats.org/officeDocument/2006/relationships/hyperlink" Target="http://quote.eastmoney.com/zs399966.html" TargetMode="External"/><Relationship Id="rId574" Type="http://schemas.openxmlformats.org/officeDocument/2006/relationships/hyperlink" Target="http://quote.eastmoney.com/zs399991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www.cninfo.com.cn/information/fund/netvalue/502041.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finance.sina.com.cn/fund/quotes/150205/bc.shtml" TargetMode="External"/><Relationship Id="rId476" Type="http://schemas.openxmlformats.org/officeDocument/2006/relationships/hyperlink" Target="http://finance.sina.com.cn/fund/quotes/150309/bc.shtml" TargetMode="External"/><Relationship Id="rId641" Type="http://schemas.openxmlformats.org/officeDocument/2006/relationships/hyperlink" Target="https://www.jisilu.cn/data/utils/lowcalc/150249" TargetMode="External"/><Relationship Id="rId683" Type="http://schemas.openxmlformats.org/officeDocument/2006/relationships/hyperlink" Target="https://www.jisilu.cn/data/utils/lowcalc/150181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09.html" TargetMode="External"/><Relationship Id="rId75" Type="http://schemas.openxmlformats.org/officeDocument/2006/relationships/hyperlink" Target="https://www.jisilu.cn/data/utils/lowcalc/150287" TargetMode="External"/><Relationship Id="rId140" Type="http://schemas.openxmlformats.org/officeDocument/2006/relationships/hyperlink" Target="https://www.jisilu.cn/data/utils/lowcalc/150301" TargetMode="External"/><Relationship Id="rId182" Type="http://schemas.openxmlformats.org/officeDocument/2006/relationships/hyperlink" Target="https://www.jisilu.cn/data/utils/lowcalc/150317" TargetMode="External"/><Relationship Id="rId378" Type="http://schemas.openxmlformats.org/officeDocument/2006/relationships/hyperlink" Target="javascript:addOwnedFund('150085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55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150112/bc.shtml" TargetMode="External"/><Relationship Id="rId445" Type="http://schemas.openxmlformats.org/officeDocument/2006/relationships/hyperlink" Target="https://www.jisilu.cn/data/sfnew/detail/150307" TargetMode="External"/><Relationship Id="rId487" Type="http://schemas.openxmlformats.org/officeDocument/2006/relationships/hyperlink" Target="https://www.jisilu.cn/data/sfnew/detail/150217" TargetMode="External"/><Relationship Id="rId610" Type="http://schemas.openxmlformats.org/officeDocument/2006/relationships/hyperlink" Target="http://quote.eastmoney.com/zs399987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43');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150030.html" TargetMode="External"/><Relationship Id="rId512" Type="http://schemas.openxmlformats.org/officeDocument/2006/relationships/hyperlink" Target="http://finance.sina.com.cn/fund/quotes/150273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000852.html" TargetMode="External"/><Relationship Id="rId151" Type="http://schemas.openxmlformats.org/officeDocument/2006/relationships/hyperlink" Target="http://quote.eastmoney.com/zs399991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69/bc.shtml" TargetMode="External"/><Relationship Id="rId596" Type="http://schemas.openxmlformats.org/officeDocument/2006/relationships/hyperlink" Target="http://finance.sina.com.cn/fund/quotes/150241/bc.shtml" TargetMode="External"/><Relationship Id="rId761" Type="http://schemas.openxmlformats.org/officeDocument/2006/relationships/hyperlink" Target="https://www.jisilu.cn/data/utils/lowcalc/150066" TargetMode="External"/><Relationship Id="rId193" Type="http://schemas.openxmlformats.org/officeDocument/2006/relationships/hyperlink" Target="http://quote.eastmoney.com/zs399942.html" TargetMode="External"/><Relationship Id="rId207" Type="http://schemas.openxmlformats.org/officeDocument/2006/relationships/hyperlink" Target="https://www.jisilu.cn/data/sfnew/detail/150090" TargetMode="External"/><Relationship Id="rId249" Type="http://schemas.openxmlformats.org/officeDocument/2006/relationships/hyperlink" Target="https://www.jisilu.cn/data/sfnew/detail/150121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502027');" TargetMode="External"/><Relationship Id="rId498" Type="http://schemas.openxmlformats.org/officeDocument/2006/relationships/hyperlink" Target="javascript:addOwnedFund('150315');" TargetMode="External"/><Relationship Id="rId621" Type="http://schemas.openxmlformats.org/officeDocument/2006/relationships/hyperlink" Target="http://www.cninfo.com.cn/information/fund/netvalue/150186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807.html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s://www.jisilu.cn/data/sfnew/detail/15025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quote.eastmoney.com/zs399971.html" TargetMode="External"/><Relationship Id="rId120" Type="http://schemas.openxmlformats.org/officeDocument/2006/relationships/hyperlink" Target="http://www.cninfo.com.cn/information/fund/netvalue/150299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s://www.jisilu.cn/data/sfnew/detail/502049" TargetMode="External"/><Relationship Id="rId730" Type="http://schemas.openxmlformats.org/officeDocument/2006/relationships/hyperlink" Target="http://quote.eastmoney.com/zs000805.html" TargetMode="External"/><Relationship Id="rId772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www.cninfo.com.cn/information/fund/netvalue/150325.html" TargetMode="External"/><Relationship Id="rId218" Type="http://schemas.openxmlformats.org/officeDocument/2006/relationships/hyperlink" Target="javascript:addOwnedFund('502001');" TargetMode="External"/><Relationship Id="rId425" Type="http://schemas.openxmlformats.org/officeDocument/2006/relationships/hyperlink" Target="https://www.jisilu.cn/data/utils/lowcalc/150277" TargetMode="External"/><Relationship Id="rId467" Type="http://schemas.openxmlformats.org/officeDocument/2006/relationships/hyperlink" Target="https://www.jisilu.cn/data/utils/lowcalc/150271" TargetMode="External"/><Relationship Id="rId632" Type="http://schemas.openxmlformats.org/officeDocument/2006/relationships/hyperlink" Target="http://finance.sina.com.cn/fund/quotes/502007/bc.s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://finance.sina.com.cn/fund/quotes/150059/bc.shtml" TargetMode="External"/><Relationship Id="rId534" Type="http://schemas.openxmlformats.org/officeDocument/2006/relationships/hyperlink" Target="javascript:addOwnedFund('150177');" TargetMode="External"/><Relationship Id="rId576" Type="http://schemas.openxmlformats.org/officeDocument/2006/relationships/hyperlink" Target="javascript:delOwnedFund('150275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57/bc.s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973.html" TargetMode="External"/><Relationship Id="rId601" Type="http://schemas.openxmlformats.org/officeDocument/2006/relationships/hyperlink" Target="https://www.jisilu.cn/data/sfnew/detail/502017" TargetMode="External"/><Relationship Id="rId643" Type="http://schemas.openxmlformats.org/officeDocument/2006/relationships/hyperlink" Target="https://www.jisilu.cn/data/sfnew/detail/150051" TargetMode="External"/><Relationship Id="rId240" Type="http://schemas.openxmlformats.org/officeDocument/2006/relationships/hyperlink" Target="http://quote.eastmoney.com/zs399330.html" TargetMode="External"/><Relationship Id="rId478" Type="http://schemas.openxmlformats.org/officeDocument/2006/relationships/hyperlink" Target="http://quote.eastmoney.com/zs399994.html" TargetMode="External"/><Relationship Id="rId685" Type="http://schemas.openxmlformats.org/officeDocument/2006/relationships/hyperlink" Target="https://www.jisilu.cn/data/sfnew/detail/150171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09" TargetMode="External"/><Relationship Id="rId587" Type="http://schemas.openxmlformats.org/officeDocument/2006/relationships/hyperlink" Target="https://www.jisilu.cn/data/utils/lowcalc/150255" TargetMode="External"/><Relationship Id="rId710" Type="http://schemas.openxmlformats.org/officeDocument/2006/relationships/hyperlink" Target="http://finance.sina.com.cn/fund/quotes/150179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0" TargetMode="External"/><Relationship Id="rId184" Type="http://schemas.openxmlformats.org/officeDocument/2006/relationships/hyperlink" Target="https://www.jisilu.cn/data/sfnew/detail/15032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307.html" TargetMode="External"/><Relationship Id="rId612" Type="http://schemas.openxmlformats.org/officeDocument/2006/relationships/hyperlink" Target="javascript:addOwnedFund('150229');" TargetMode="External"/><Relationship Id="rId251" Type="http://schemas.openxmlformats.org/officeDocument/2006/relationships/hyperlink" Target="http://www.cninfo.com.cn/information/fund/netvalue/150121.html" TargetMode="External"/><Relationship Id="rId489" Type="http://schemas.openxmlformats.org/officeDocument/2006/relationships/hyperlink" Target="http://www.cninfo.com.cn/information/fund/netvalue/150217.html" TargetMode="External"/><Relationship Id="rId654" Type="http://schemas.openxmlformats.org/officeDocument/2006/relationships/hyperlink" Target="javascript:delOwnedFund('150227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150030" TargetMode="External"/><Relationship Id="rId514" Type="http://schemas.openxmlformats.org/officeDocument/2006/relationships/hyperlink" Target="http://quote.eastmoney.com/zs399991.html" TargetMode="External"/><Relationship Id="rId556" Type="http://schemas.openxmlformats.org/officeDocument/2006/relationships/hyperlink" Target="http://quote.eastmoney.com/zs399997.html" TargetMode="External"/><Relationship Id="rId721" Type="http://schemas.openxmlformats.org/officeDocument/2006/relationships/hyperlink" Target="https://www.jisilu.cn/data/sfnew/detail/150231" TargetMode="External"/><Relationship Id="rId763" Type="http://schemas.openxmlformats.org/officeDocument/2006/relationships/hyperlink" Target="https://www.jisilu.cn/data/sfnew/detail/150188" TargetMode="External"/><Relationship Id="rId88" Type="http://schemas.openxmlformats.org/officeDocument/2006/relationships/hyperlink" Target="javascript:addOwnedFund('150263');" TargetMode="External"/><Relationship Id="rId111" Type="http://schemas.openxmlformats.org/officeDocument/2006/relationships/hyperlink" Target="javascript:addOwnedFund('150293');" TargetMode="External"/><Relationship Id="rId153" Type="http://schemas.openxmlformats.org/officeDocument/2006/relationships/hyperlink" Target="javascript:delOwnedFund('150265');" TargetMode="External"/><Relationship Id="rId195" Type="http://schemas.openxmlformats.org/officeDocument/2006/relationships/hyperlink" Target="javascript:addOwnedFund('150047');" TargetMode="External"/><Relationship Id="rId209" Type="http://schemas.openxmlformats.org/officeDocument/2006/relationships/hyperlink" Target="http://www.cninfo.com.cn/information/fund/netvalue/150090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finance.sina.com.cn/fund/quotes/150164/bc.shtml" TargetMode="External"/><Relationship Id="rId598" Type="http://schemas.openxmlformats.org/officeDocument/2006/relationships/hyperlink" Target="http://quote.eastmoney.com/zs399986.html" TargetMode="External"/><Relationship Id="rId220" Type="http://schemas.openxmlformats.org/officeDocument/2006/relationships/hyperlink" Target="http://finance.sina.com.cn/fund/quotes/502021/bc.shtml" TargetMode="External"/><Relationship Id="rId458" Type="http://schemas.openxmlformats.org/officeDocument/2006/relationships/hyperlink" Target="http://finance.sina.com.cn/fund/quotes/150243/bc.shtml" TargetMode="External"/><Relationship Id="rId623" Type="http://schemas.openxmlformats.org/officeDocument/2006/relationships/hyperlink" Target="https://www.jisilu.cn/data/utils/lowcalc/150186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://finance.sina.com.cn/fund/quotes/150267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www.cninfo.com.cn/information/fund/netvalue/150259.html" TargetMode="External"/><Relationship Id="rId567" Type="http://schemas.openxmlformats.org/officeDocument/2006/relationships/hyperlink" Target="http://www.cninfo.com.cn/information/fund/netvalue/502049.html" TargetMode="External"/><Relationship Id="rId732" Type="http://schemas.openxmlformats.org/officeDocument/2006/relationships/hyperlink" Target="javascript:addOwnedFund('150100');" TargetMode="External"/><Relationship Id="rId99" Type="http://schemas.openxmlformats.org/officeDocument/2006/relationships/hyperlink" Target="javascript:addOwnedFund('150247');" TargetMode="External"/><Relationship Id="rId122" Type="http://schemas.openxmlformats.org/officeDocument/2006/relationships/hyperlink" Target="https://www.jisilu.cn/data/utils/lowcalc/150299" TargetMode="External"/><Relationship Id="rId164" Type="http://schemas.openxmlformats.org/officeDocument/2006/relationships/hyperlink" Target="https://www.jisilu.cn/data/utils/lowcalc/150325" TargetMode="External"/><Relationship Id="rId371" Type="http://schemas.openxmlformats.org/officeDocument/2006/relationships/hyperlink" Target="http://quote.eastmoney.com/zs399944.html" TargetMode="External"/><Relationship Id="rId427" Type="http://schemas.openxmlformats.org/officeDocument/2006/relationships/hyperlink" Target="https://www.jisilu.cn/data/sfnew/detail/502024" TargetMode="External"/><Relationship Id="rId469" Type="http://schemas.openxmlformats.org/officeDocument/2006/relationships/hyperlink" Target="https://www.jisilu.cn/data/sfnew/detail/150173" TargetMode="External"/><Relationship Id="rId634" Type="http://schemas.openxmlformats.org/officeDocument/2006/relationships/hyperlink" Target="http://quote.eastmoney.com/zs399974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https://www.jisilu.cn/data/sfnew/detail/150225" TargetMode="External"/><Relationship Id="rId273" Type="http://schemas.openxmlformats.org/officeDocument/2006/relationships/hyperlink" Target="https://www.jisilu.cn/data/sfnew/detail/150064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javascript:addOwnedFund('150309');" TargetMode="External"/><Relationship Id="rId536" Type="http://schemas.openxmlformats.org/officeDocument/2006/relationships/hyperlink" Target="http://finance.sina.com.cn/fund/quotes/150235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989.html" TargetMode="External"/><Relationship Id="rId340" Type="http://schemas.openxmlformats.org/officeDocument/2006/relationships/hyperlink" Target="http://finance.sina.com.cn/fund/quotes/150152/bc.shtml" TargetMode="External"/><Relationship Id="rId578" Type="http://schemas.openxmlformats.org/officeDocument/2006/relationships/hyperlink" Target="http://finance.sina.com.cn/fund/quotes/150184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javascript:addOwnedFund('150088');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205');" TargetMode="External"/><Relationship Id="rId603" Type="http://schemas.openxmlformats.org/officeDocument/2006/relationships/hyperlink" Target="http://www.cninfo.com.cn/information/fund/netvalue/502017.html" TargetMode="External"/><Relationship Id="rId645" Type="http://schemas.openxmlformats.org/officeDocument/2006/relationships/hyperlink" Target="http://www.cninfo.com.cn/information/fund/netvalue/150051.html" TargetMode="External"/><Relationship Id="rId687" Type="http://schemas.openxmlformats.org/officeDocument/2006/relationships/hyperlink" Target="http://www.cninfo.com.cn/information/fund/netvalue/150171.html" TargetMode="External"/><Relationship Id="rId242" Type="http://schemas.openxmlformats.org/officeDocument/2006/relationships/hyperlink" Target="javascript:addOwnedFund('150112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utils/lowcalc/150217" TargetMode="External"/><Relationship Id="rId505" Type="http://schemas.openxmlformats.org/officeDocument/2006/relationships/hyperlink" Target="https://www.jisilu.cn/data/sfnew/detail/150207" TargetMode="External"/><Relationship Id="rId712" Type="http://schemas.openxmlformats.org/officeDocument/2006/relationships/hyperlink" Target="http://quote.eastmoney.com/zs39993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www.cninfo.com.cn/information/fund/netvalue/150190.html" TargetMode="External"/><Relationship Id="rId547" Type="http://schemas.openxmlformats.org/officeDocument/2006/relationships/hyperlink" Target="https://www.jisilu.cn/data/sfnew/detail/150251" TargetMode="External"/><Relationship Id="rId589" Type="http://schemas.openxmlformats.org/officeDocument/2006/relationships/hyperlink" Target="https://www.jisilu.cn/data/sfnew/detail/150283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150327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307" TargetMode="External"/><Relationship Id="rId614" Type="http://schemas.openxmlformats.org/officeDocument/2006/relationships/hyperlink" Target="http://finance.sina.com.cn/fund/quotes/502004/bc.shtml" TargetMode="External"/><Relationship Id="rId656" Type="http://schemas.openxmlformats.org/officeDocument/2006/relationships/hyperlink" Target="http://finance.sina.com.cn/fund/quotes/150018/bc.shtml" TargetMode="External"/><Relationship Id="rId211" Type="http://schemas.openxmlformats.org/officeDocument/2006/relationships/hyperlink" Target="https://www.jisilu.cn/data/utils/lowcalc/150090" TargetMode="External"/><Relationship Id="rId253" Type="http://schemas.openxmlformats.org/officeDocument/2006/relationships/hyperlink" Target="https://www.jisilu.cn/data/utils/lowcalc/15012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://quote.eastmoney.com/zs399006.html" TargetMode="External"/><Relationship Id="rId516" Type="http://schemas.openxmlformats.org/officeDocument/2006/relationships/hyperlink" Target="javascript:addOwnedFund('150273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117/bc.s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javascript:addOwnedFund('150269');" TargetMode="External"/><Relationship Id="rId723" Type="http://schemas.openxmlformats.org/officeDocument/2006/relationships/hyperlink" Target="http://www.cninfo.com.cn/information/fund/netvalue/150231.html" TargetMode="External"/><Relationship Id="rId765" Type="http://schemas.openxmlformats.org/officeDocument/2006/relationships/hyperlink" Target="http://www.cninfo.com.cn/information/fund/netvalue/150188.html" TargetMode="External"/><Relationship Id="rId155" Type="http://schemas.openxmlformats.org/officeDocument/2006/relationships/hyperlink" Target="http://finance.sina.com.cn/fund/quotes/150196/bc.shtml" TargetMode="External"/><Relationship Id="rId197" Type="http://schemas.openxmlformats.org/officeDocument/2006/relationships/hyperlink" Target="http://finance.sina.com.cn/fund/quotes/150088/bc.s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://quote.eastmoney.com/zs000832.html" TargetMode="External"/><Relationship Id="rId625" Type="http://schemas.openxmlformats.org/officeDocument/2006/relationships/hyperlink" Target="https://www.jisilu.cn/data/sfnew/detail/150305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86.html" TargetMode="External"/><Relationship Id="rId471" Type="http://schemas.openxmlformats.org/officeDocument/2006/relationships/hyperlink" Target="http://www.cninfo.com.cn/information/fund/netvalue/150173.html" TargetMode="External"/><Relationship Id="rId667" Type="http://schemas.openxmlformats.org/officeDocument/2006/relationships/hyperlink" Target="https://www.jisilu.cn/data/sfnew/detail/150169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335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59" TargetMode="External"/><Relationship Id="rId569" Type="http://schemas.openxmlformats.org/officeDocument/2006/relationships/hyperlink" Target="https://www.jisilu.cn/data/utils/lowcalc/502049" TargetMode="External"/><Relationship Id="rId734" Type="http://schemas.openxmlformats.org/officeDocument/2006/relationships/hyperlink" Target="http://finance.sina.com.cn/fund/quotes/150311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javascript:addOwnedFund('150059');" TargetMode="External"/><Relationship Id="rId429" Type="http://schemas.openxmlformats.org/officeDocument/2006/relationships/hyperlink" Target="http://www.cninfo.com.cn/information/fund/netvalue/502024.html" TargetMode="External"/><Relationship Id="rId580" Type="http://schemas.openxmlformats.org/officeDocument/2006/relationships/hyperlink" Target="http://quote.eastmoney.com/zs000827.html" TargetMode="External"/><Relationship Id="rId636" Type="http://schemas.openxmlformats.org/officeDocument/2006/relationships/hyperlink" Target="javascript:addOwnedFund('502007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25.html" TargetMode="External"/><Relationship Id="rId440" Type="http://schemas.openxmlformats.org/officeDocument/2006/relationships/hyperlink" Target="http://finance.sina.com.cn/fund/quotes/150194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www.cninfo.com.cn/information/fund/netvalue/150064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finance.sina.com.cn/fund/quotes/150237/bc.shtml" TargetMode="External"/><Relationship Id="rId538" Type="http://schemas.openxmlformats.org/officeDocument/2006/relationships/hyperlink" Target="http://quote.eastmoney.com/zs399975.html" TargetMode="External"/><Relationship Id="rId703" Type="http://schemas.openxmlformats.org/officeDocument/2006/relationships/hyperlink" Target="https://www.jisilu.cn/data/sfnew/detail/150143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57');" TargetMode="External"/><Relationship Id="rId342" Type="http://schemas.openxmlformats.org/officeDocument/2006/relationships/hyperlink" Target="http://quote.eastmoney.com/zs399006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283.html" TargetMode="External"/><Relationship Id="rId605" Type="http://schemas.openxmlformats.org/officeDocument/2006/relationships/hyperlink" Target="https://www.jisilu.cn/data/utils/lowcalc/502017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utils/lowcalc/150051" TargetMode="External"/><Relationship Id="rId689" Type="http://schemas.openxmlformats.org/officeDocument/2006/relationships/hyperlink" Target="https://www.jisilu.cn/data/utils/lowcalc/150171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://finance.sina.com.cn/fund/quotes/150138/bc.shtml" TargetMode="External"/><Relationship Id="rId451" Type="http://schemas.openxmlformats.org/officeDocument/2006/relationships/hyperlink" Target="https://www.jisilu.cn/data/sfnew/detail/502027" TargetMode="External"/><Relationship Id="rId493" Type="http://schemas.openxmlformats.org/officeDocument/2006/relationships/hyperlink" Target="https://www.jisilu.cn/data/sfnew/detail/150315" TargetMode="External"/><Relationship Id="rId507" Type="http://schemas.openxmlformats.org/officeDocument/2006/relationships/hyperlink" Target="http://www.cninfo.com.cn/information/fund/netvalue/150207.html" TargetMode="External"/><Relationship Id="rId549" Type="http://schemas.openxmlformats.org/officeDocument/2006/relationships/hyperlink" Target="http://www.cninfo.com.cn/information/fund/netvalue/150251.html" TargetMode="External"/><Relationship Id="rId714" Type="http://schemas.openxmlformats.org/officeDocument/2006/relationships/hyperlink" Target="javascript:addOwnedFund('150179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https://www.jisilu.cn/data/utils/lowcalc/150190" TargetMode="External"/><Relationship Id="rId188" Type="http://schemas.openxmlformats.org/officeDocument/2006/relationships/hyperlink" Target="https://www.jisilu.cn/data/utils/lowcalc/150327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329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https://www.jisilu.cn/data/sfnew/detail/502001" TargetMode="External"/><Relationship Id="rId420" Type="http://schemas.openxmlformats.org/officeDocument/2006/relationships/hyperlink" Target="javascript:addOwnedFund('150164');" TargetMode="External"/><Relationship Id="rId616" Type="http://schemas.openxmlformats.org/officeDocument/2006/relationships/hyperlink" Target="http://quote.eastmoney.com/zs399967.html" TargetMode="External"/><Relationship Id="rId658" Type="http://schemas.openxmlformats.org/officeDocument/2006/relationships/hyperlink" Target="http://quote.eastmoney.com/zs399004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javascript:addOwnedFund('150243');" TargetMode="External"/><Relationship Id="rId518" Type="http://schemas.openxmlformats.org/officeDocument/2006/relationships/hyperlink" Target="http://finance.sina.com.cn/fund/quotes/150257/bc.shtml" TargetMode="External"/><Relationship Id="rId725" Type="http://schemas.openxmlformats.org/officeDocument/2006/relationships/hyperlink" Target="https://www.jisilu.cn/data/utils/lowcalc/150231" TargetMode="External"/><Relationship Id="rId115" Type="http://schemas.openxmlformats.org/officeDocument/2006/relationships/hyperlink" Target="http://quote.eastmoney.com/zs399393.html" TargetMode="External"/><Relationship Id="rId157" Type="http://schemas.openxmlformats.org/officeDocument/2006/relationships/hyperlink" Target="http://quote.eastmoney.com/zs399395.html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35/bc.shtml" TargetMode="External"/><Relationship Id="rId767" Type="http://schemas.openxmlformats.org/officeDocument/2006/relationships/hyperlink" Target="https://www.jisilu.cn/data/utils/lowcalc/150188" TargetMode="External"/><Relationship Id="rId61" Type="http://schemas.openxmlformats.org/officeDocument/2006/relationships/hyperlink" Target="http://www.cninfo.com.cn/information/fund/netvalue/150335.html" TargetMode="External"/><Relationship Id="rId199" Type="http://schemas.openxmlformats.org/officeDocument/2006/relationships/hyperlink" Target="http://quote.eastmoney.com/zs399905.html" TargetMode="External"/><Relationship Id="rId571" Type="http://schemas.openxmlformats.org/officeDocument/2006/relationships/hyperlink" Target="https://www.jisilu.cn/data/sfnew/detail/150275" TargetMode="External"/><Relationship Id="rId627" Type="http://schemas.openxmlformats.org/officeDocument/2006/relationships/hyperlink" Target="http://www.cninfo.com.cn/information/fund/netvalue/150305.html" TargetMode="External"/><Relationship Id="rId669" Type="http://schemas.openxmlformats.org/officeDocument/2006/relationships/hyperlink" Target="http://www.cninfo.com.cn/information/fund/netvalue/150169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javascript:addOwnedFund('502021');" TargetMode="External"/><Relationship Id="rId266" Type="http://schemas.openxmlformats.org/officeDocument/2006/relationships/hyperlink" Target="javascript:delOwnedFund('150267');" TargetMode="External"/><Relationship Id="rId431" Type="http://schemas.openxmlformats.org/officeDocument/2006/relationships/hyperlink" Target="https://www.jisilu.cn/data/utils/lowcalc/502024" TargetMode="External"/><Relationship Id="rId473" Type="http://schemas.openxmlformats.org/officeDocument/2006/relationships/hyperlink" Target="https://www.jisilu.cn/data/utils/lowcalc/150173" TargetMode="External"/><Relationship Id="rId529" Type="http://schemas.openxmlformats.org/officeDocument/2006/relationships/hyperlink" Target="https://www.jisilu.cn/data/sfnew/detail/150177" TargetMode="External"/><Relationship Id="rId680" Type="http://schemas.openxmlformats.org/officeDocument/2006/relationships/hyperlink" Target="http://finance.sina.com.cn/fund/quotes/150181/bc.shtml" TargetMode="External"/><Relationship Id="rId736" Type="http://schemas.openxmlformats.org/officeDocument/2006/relationships/hyperlink" Target="http://quote.eastmoney.com/zs399996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javascript:addOwnedFund('150235');" TargetMode="External"/><Relationship Id="rId72" Type="http://schemas.openxmlformats.org/officeDocument/2006/relationships/hyperlink" Target="http://finance.sina.com.cn/fund/quotes/150287/bc.shtml" TargetMode="External"/><Relationship Id="rId375" Type="http://schemas.openxmlformats.org/officeDocument/2006/relationships/hyperlink" Target="http://finance.sina.com.cn/fund/quotes/150085/bc.shtml" TargetMode="External"/><Relationship Id="rId582" Type="http://schemas.openxmlformats.org/officeDocument/2006/relationships/hyperlink" Target="javascript:addOwnedFund('150184');" TargetMode="External"/><Relationship Id="rId638" Type="http://schemas.openxmlformats.org/officeDocument/2006/relationships/hyperlink" Target="http://finance.sina.com.cn/fund/quotes/150249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25" TargetMode="External"/><Relationship Id="rId277" Type="http://schemas.openxmlformats.org/officeDocument/2006/relationships/hyperlink" Target="https://www.jisilu.cn/data/utils/lowcalc/150064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70.html" TargetMode="External"/><Relationship Id="rId484" Type="http://schemas.openxmlformats.org/officeDocument/2006/relationships/hyperlink" Target="http://quote.eastmoney.com/zs000827.html" TargetMode="External"/><Relationship Id="rId705" Type="http://schemas.openxmlformats.org/officeDocument/2006/relationships/hyperlink" Target="http://www.cninfo.com.cn/information/fund/netvalue/150143.html" TargetMode="External"/><Relationship Id="rId137" Type="http://schemas.openxmlformats.org/officeDocument/2006/relationships/hyperlink" Target="http://finance.sina.com.cn/fund/quotes/150301/bc.s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52');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63" TargetMode="External"/><Relationship Id="rId179" Type="http://schemas.openxmlformats.org/officeDocument/2006/relationships/hyperlink" Target="http://finance.sina.com.cn/fund/quotes/15031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51" TargetMode="External"/><Relationship Id="rId593" Type="http://schemas.openxmlformats.org/officeDocument/2006/relationships/hyperlink" Target="https://www.jisilu.cn/data/utils/lowcalc/150283" TargetMode="External"/><Relationship Id="rId607" Type="http://schemas.openxmlformats.org/officeDocument/2006/relationships/hyperlink" Target="https://www.jisilu.cn/data/sfnew/detail/150229" TargetMode="External"/><Relationship Id="rId649" Type="http://schemas.openxmlformats.org/officeDocument/2006/relationships/hyperlink" Target="https://www.jisilu.cn/data/sfnew/detail/150227" TargetMode="External"/><Relationship Id="rId190" Type="http://schemas.openxmlformats.org/officeDocument/2006/relationships/hyperlink" Target="https://www.jisilu.cn/data/sfnew/detail/150047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842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502027.html" TargetMode="External"/><Relationship Id="rId509" Type="http://schemas.openxmlformats.org/officeDocument/2006/relationships/hyperlink" Target="https://www.jisilu.cn/data/utils/lowcalc/150207" TargetMode="External"/><Relationship Id="rId660" Type="http://schemas.openxmlformats.org/officeDocument/2006/relationships/hyperlink" Target="javascript:addOwnedFund('150018');" TargetMode="External"/><Relationship Id="rId106" Type="http://schemas.openxmlformats.org/officeDocument/2006/relationships/hyperlink" Target="https://www.jisilu.cn/data/sfnew/detail/150293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www.cninfo.com.cn/information/fund/netvalue/150315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066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47" TargetMode="External"/><Relationship Id="rId148" Type="http://schemas.openxmlformats.org/officeDocument/2006/relationships/hyperlink" Target="https://www.jisilu.cn/data/sfnew/detail/150265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399993.html" TargetMode="External"/><Relationship Id="rId562" Type="http://schemas.openxmlformats.org/officeDocument/2006/relationships/hyperlink" Target="http://quote.eastmoney.com/zs399809.html" TargetMode="External"/><Relationship Id="rId618" Type="http://schemas.openxmlformats.org/officeDocument/2006/relationships/hyperlink" Target="javascript:addOwnedFund('502004');" TargetMode="External"/><Relationship Id="rId215" Type="http://schemas.openxmlformats.org/officeDocument/2006/relationships/hyperlink" Target="http://www.cninfo.com.cn/information/fund/netvalue/502001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finance.sina.com.cn/fund/quotes/150277/bc.shtml" TargetMode="External"/><Relationship Id="rId464" Type="http://schemas.openxmlformats.org/officeDocument/2006/relationships/hyperlink" Target="http://finance.sina.com.cn/fund/quotes/150271/bc.s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s://www.jisilu.cn/data/sfnew/detail/1501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150297" TargetMode="External"/><Relationship Id="rId18" Type="http://schemas.openxmlformats.org/officeDocument/2006/relationships/hyperlink" Target="https://www.jisilu.cn/data/sfnew/detail/150287" TargetMode="External"/><Relationship Id="rId26" Type="http://schemas.openxmlformats.org/officeDocument/2006/relationships/hyperlink" Target="http://www.cninfo.com.cn/information/fund/netvalue/150331.html" TargetMode="External"/><Relationship Id="rId3" Type="http://schemas.openxmlformats.org/officeDocument/2006/relationships/hyperlink" Target="http://www.cninfo.com.cn/information/fund/netvalue/150175.html" TargetMode="External"/><Relationship Id="rId21" Type="http://schemas.openxmlformats.org/officeDocument/2006/relationships/hyperlink" Target="http://quote.eastmoney.com/zs399440.html" TargetMode="External"/><Relationship Id="rId34" Type="http://schemas.openxmlformats.org/officeDocument/2006/relationships/hyperlink" Target="https://www.jisilu.cn/data/utils/lowcalc/150323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javascript:addOwnedFund('150297');" TargetMode="External"/><Relationship Id="rId25" Type="http://schemas.openxmlformats.org/officeDocument/2006/relationships/hyperlink" Target="http://finance.sina.com.cn/fund/quotes/150331/bc.shtml" TargetMode="External"/><Relationship Id="rId33" Type="http://schemas.openxmlformats.org/officeDocument/2006/relationships/hyperlink" Target="http://quote.eastmoney.com/zs000827.html" TargetMode="External"/><Relationship Id="rId2" Type="http://schemas.openxmlformats.org/officeDocument/2006/relationships/hyperlink" Target="http://finance.sina.com.cn/fund/quotes/150175/bc.shtml" TargetMode="External"/><Relationship Id="rId16" Type="http://schemas.openxmlformats.org/officeDocument/2006/relationships/hyperlink" Target="https://www.jisilu.cn/data/utils/lowcalc/150297" TargetMode="External"/><Relationship Id="rId20" Type="http://schemas.openxmlformats.org/officeDocument/2006/relationships/hyperlink" Target="http://www.cninfo.com.cn/information/fund/netvalue/150287.html" TargetMode="External"/><Relationship Id="rId29" Type="http://schemas.openxmlformats.org/officeDocument/2006/relationships/hyperlink" Target="javascript:addOwnedFund('150331');" TargetMode="External"/><Relationship Id="rId1" Type="http://schemas.openxmlformats.org/officeDocument/2006/relationships/hyperlink" Target="https://www.jisilu.cn/data/sfnew/detail/150175" TargetMode="External"/><Relationship Id="rId6" Type="http://schemas.openxmlformats.org/officeDocument/2006/relationships/hyperlink" Target="javascript:delOwnedFund('150175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https://www.jisilu.cn/data/sfnew/detail/150331" TargetMode="External"/><Relationship Id="rId32" Type="http://schemas.openxmlformats.org/officeDocument/2006/relationships/hyperlink" Target="http://www.cninfo.com.cn/information/fund/netvalue/150323.html" TargetMode="External"/><Relationship Id="rId5" Type="http://schemas.openxmlformats.org/officeDocument/2006/relationships/hyperlink" Target="https://www.jisilu.cn/data/utils/lowcalc/150175" TargetMode="External"/><Relationship Id="rId15" Type="http://schemas.openxmlformats.org/officeDocument/2006/relationships/hyperlink" Target="http://www.cninfo.com.cn/information/fund/netvalue/150297.html" TargetMode="External"/><Relationship Id="rId23" Type="http://schemas.openxmlformats.org/officeDocument/2006/relationships/hyperlink" Target="javascript:addOwnedFund('150287');" TargetMode="External"/><Relationship Id="rId28" Type="http://schemas.openxmlformats.org/officeDocument/2006/relationships/hyperlink" Target="https://www.jisilu.cn/data/utils/lowcalc/150331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finance.sina.com.cn/fund/quotes/150287/bc.shtml" TargetMode="External"/><Relationship Id="rId31" Type="http://schemas.openxmlformats.org/officeDocument/2006/relationships/hyperlink" Target="http://finance.sina.com.cn/fund/quotes/150323/bc.shtml" TargetMode="External"/><Relationship Id="rId4" Type="http://schemas.openxmlformats.org/officeDocument/2006/relationships/hyperlink" Target="http://quote.eastmoney.com/hk/zs110010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150297/bc.shtml" TargetMode="External"/><Relationship Id="rId22" Type="http://schemas.openxmlformats.org/officeDocument/2006/relationships/hyperlink" Target="https://www.jisilu.cn/data/utils/lowcalc/150287" TargetMode="External"/><Relationship Id="rId27" Type="http://schemas.openxmlformats.org/officeDocument/2006/relationships/hyperlink" Target="http://quote.eastmoney.com/zs399805.html" TargetMode="External"/><Relationship Id="rId30" Type="http://schemas.openxmlformats.org/officeDocument/2006/relationships/hyperlink" Target="https://www.jisilu.cn/data/sfnew/detail/150323" TargetMode="External"/><Relationship Id="rId35" Type="http://schemas.openxmlformats.org/officeDocument/2006/relationships/hyperlink" Target="javascript:addOwnedFund('150323');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97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://www.cninfo.com.cn/information/fund/netvalue/150188.html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24" Type="http://schemas.openxmlformats.org/officeDocument/2006/relationships/hyperlink" Target="http://www.cninfo.com.cn/information/fund/netvalue/150213.html" TargetMode="External"/><Relationship Id="rId366" Type="http://schemas.openxmlformats.org/officeDocument/2006/relationships/hyperlink" Target="http://www.cninfo.com.cn/information/fund/netvalue/150085.html" TargetMode="External"/><Relationship Id="rId531" Type="http://schemas.openxmlformats.org/officeDocument/2006/relationships/hyperlink" Target="http://www.cninfo.com.cn/information/fund/netvalue/150273.html" TargetMode="External"/><Relationship Id="rId573" Type="http://schemas.openxmlformats.org/officeDocument/2006/relationships/hyperlink" Target="http://www.cninfo.com.cn/information/fund/netvalue/150315.html" TargetMode="External"/><Relationship Id="rId629" Type="http://schemas.openxmlformats.org/officeDocument/2006/relationships/hyperlink" Target="https://www.jisilu.cn/data/utils/lowcalc/150018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s://www.jisilu.cn/data/sfnew/detail/150267" TargetMode="External"/><Relationship Id="rId433" Type="http://schemas.openxmlformats.org/officeDocument/2006/relationships/hyperlink" Target="https://www.jisilu.cn/data/sfnew/detail/150307" TargetMode="External"/><Relationship Id="rId268" Type="http://schemas.openxmlformats.org/officeDocument/2006/relationships/hyperlink" Target="https://www.jisilu.cn/data/sfnew/detail/150090" TargetMode="External"/><Relationship Id="rId475" Type="http://schemas.openxmlformats.org/officeDocument/2006/relationships/hyperlink" Target="https://www.jisilu.cn/data/sfnew/detail/150235" TargetMode="External"/><Relationship Id="rId640" Type="http://schemas.openxmlformats.org/officeDocument/2006/relationships/hyperlink" Target="http://quote.eastmoney.com/zs399300.html" TargetMode="External"/><Relationship Id="rId682" Type="http://schemas.openxmlformats.org/officeDocument/2006/relationships/hyperlink" Target="http://quote.eastmoney.com/zs399707.html" TargetMode="External"/><Relationship Id="rId738" Type="http://schemas.openxmlformats.org/officeDocument/2006/relationships/hyperlink" Target="javascript:addOwnedFund('150245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967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055/bc.shtml" TargetMode="External"/><Relationship Id="rId377" Type="http://schemas.openxmlformats.org/officeDocument/2006/relationships/hyperlink" Target="http://quote.eastmoney.com/zs000979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59/bc.shtml" TargetMode="External"/><Relationship Id="rId584" Type="http://schemas.openxmlformats.org/officeDocument/2006/relationships/hyperlink" Target="http://finance.sina.com.cn/fund/quotes/150217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89.html" TargetMode="External"/><Relationship Id="rId237" Type="http://schemas.openxmlformats.org/officeDocument/2006/relationships/hyperlink" Target="javascript:addOwnedFund('502021');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javascript:addOwnedFund('150167');" TargetMode="External"/><Relationship Id="rId444" Type="http://schemas.openxmlformats.org/officeDocument/2006/relationships/hyperlink" Target="javascript:addOwnedFund('150309');" TargetMode="External"/><Relationship Id="rId486" Type="http://schemas.openxmlformats.org/officeDocument/2006/relationships/hyperlink" Target="javascript:addOwnedFund('150194');" TargetMode="External"/><Relationship Id="rId651" Type="http://schemas.openxmlformats.org/officeDocument/2006/relationships/hyperlink" Target="http://www.cninfo.com.cn/information/fund/netvalue/150249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79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396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150036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1" TargetMode="External"/><Relationship Id="rId553" Type="http://schemas.openxmlformats.org/officeDocument/2006/relationships/hyperlink" Target="https://www.jisilu.cn/data/sfnew/detail/150207" TargetMode="External"/><Relationship Id="rId609" Type="http://schemas.openxmlformats.org/officeDocument/2006/relationships/hyperlink" Target="http://www.cninfo.com.cn/information/fund/netvalue/502007.html" TargetMode="External"/><Relationship Id="rId760" Type="http://schemas.openxmlformats.org/officeDocument/2006/relationships/hyperlink" Target="http://quote.eastmoney.com/zs000833.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0.html" TargetMode="External"/><Relationship Id="rId192" Type="http://schemas.openxmlformats.org/officeDocument/2006/relationships/hyperlink" Target="http://www.cninfo.com.cn/information/fund/netvalue/150327.html" TargetMode="External"/><Relationship Id="rId206" Type="http://schemas.openxmlformats.org/officeDocument/2006/relationships/hyperlink" Target="https://www.jisilu.cn/data/utils/lowcalc/150175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83" TargetMode="External"/><Relationship Id="rId248" Type="http://schemas.openxmlformats.org/officeDocument/2006/relationships/hyperlink" Target="https://www.jisilu.cn/data/utils/lowcalc/150104" TargetMode="External"/><Relationship Id="rId455" Type="http://schemas.openxmlformats.org/officeDocument/2006/relationships/hyperlink" Target="https://www.jisilu.cn/data/utils/lowcalc/150329" TargetMode="External"/><Relationship Id="rId497" Type="http://schemas.openxmlformats.org/officeDocument/2006/relationships/hyperlink" Target="https://www.jisilu.cn/data/utils/lowcalc/150241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04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finance.sina.com.cn/fund/quotes/150247/bc.shtml" TargetMode="External"/><Relationship Id="rId315" Type="http://schemas.openxmlformats.org/officeDocument/2006/relationships/hyperlink" Target="javascript:addOwnedFund('150211');" TargetMode="External"/><Relationship Id="rId357" Type="http://schemas.openxmlformats.org/officeDocument/2006/relationships/hyperlink" Target="javascript:addOwnedFund('150012');" TargetMode="External"/><Relationship Id="rId522" Type="http://schemas.openxmlformats.org/officeDocument/2006/relationships/hyperlink" Target="javascript:addOwnedFund('150173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finance.sina.com.cn/fund/quotes/150293/bc.shtml" TargetMode="External"/><Relationship Id="rId161" Type="http://schemas.openxmlformats.org/officeDocument/2006/relationships/hyperlink" Target="http://finance.sina.com.cn/fund/quotes/150196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delOwnedFund('150275');" TargetMode="External"/><Relationship Id="rId771" Type="http://schemas.openxmlformats.org/officeDocument/2006/relationships/hyperlink" Target="https://www.jisilu.cn/data/utils/lowcalc/150188" TargetMode="External"/><Relationship Id="rId259" Type="http://schemas.openxmlformats.org/officeDocument/2006/relationships/hyperlink" Target="http://quote.eastmoney.com/zs000842.html" TargetMode="External"/><Relationship Id="rId424" Type="http://schemas.openxmlformats.org/officeDocument/2006/relationships/hyperlink" Target="http://quote.eastmoney.com/zs399440.html" TargetMode="External"/><Relationship Id="rId466" Type="http://schemas.openxmlformats.org/officeDocument/2006/relationships/hyperlink" Target="http://quote.eastmoney.com/zs399429.html" TargetMode="External"/><Relationship Id="rId631" Type="http://schemas.openxmlformats.org/officeDocument/2006/relationships/hyperlink" Target="https://www.jisilu.cn/data/sfnew/detail/150186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231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1/bc.shtml" TargetMode="External"/><Relationship Id="rId270" Type="http://schemas.openxmlformats.org/officeDocument/2006/relationships/hyperlink" Target="http://www.cninfo.com.cn/information/fund/netvalue/150090.html" TargetMode="External"/><Relationship Id="rId326" Type="http://schemas.openxmlformats.org/officeDocument/2006/relationships/hyperlink" Target="https://www.jisilu.cn/data/utils/lowcalc/150213" TargetMode="External"/><Relationship Id="rId533" Type="http://schemas.openxmlformats.org/officeDocument/2006/relationships/hyperlink" Target="https://www.jisilu.cn/data/utils/lowcalc/150273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325" TargetMode="External"/><Relationship Id="rId368" Type="http://schemas.openxmlformats.org/officeDocument/2006/relationships/hyperlink" Target="javascript:addOwnedFund('150085');" TargetMode="External"/><Relationship Id="rId575" Type="http://schemas.openxmlformats.org/officeDocument/2006/relationships/hyperlink" Target="https://www.jisilu.cn/data/utils/lowcalc/150315" TargetMode="External"/><Relationship Id="rId740" Type="http://schemas.openxmlformats.org/officeDocument/2006/relationships/hyperlink" Target="http://finance.sina.com.cn/fund/quotes/150311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267.html" TargetMode="External"/><Relationship Id="rId435" Type="http://schemas.openxmlformats.org/officeDocument/2006/relationships/hyperlink" Target="http://www.cninfo.com.cn/information/fund/netvalue/150307.html" TargetMode="External"/><Relationship Id="rId477" Type="http://schemas.openxmlformats.org/officeDocument/2006/relationships/hyperlink" Target="http://www.cninfo.com.cn/information/fund/netvalue/150235.html" TargetMode="External"/><Relationship Id="rId600" Type="http://schemas.openxmlformats.org/officeDocument/2006/relationships/hyperlink" Target="javascript:addOwnedFund('150283');" TargetMode="External"/><Relationship Id="rId642" Type="http://schemas.openxmlformats.org/officeDocument/2006/relationships/hyperlink" Target="javascript:addOwnedFund('150051');" TargetMode="External"/><Relationship Id="rId684" Type="http://schemas.openxmlformats.org/officeDocument/2006/relationships/hyperlink" Target="javascript:addOwnedFund('150171');" TargetMode="External"/><Relationship Id="rId281" Type="http://schemas.openxmlformats.org/officeDocument/2006/relationships/hyperlink" Target="http://finance.sina.com.cn/fund/quotes/502014/bc.shtml" TargetMode="External"/><Relationship Id="rId337" Type="http://schemas.openxmlformats.org/officeDocument/2006/relationships/hyperlink" Target="http://quote.eastmoney.com/zs399905.html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35');" TargetMode="External"/><Relationship Id="rId141" Type="http://schemas.openxmlformats.org/officeDocument/2006/relationships/hyperlink" Target="javascript:addOwnedFund('150198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92.html" TargetMode="External"/><Relationship Id="rId586" Type="http://schemas.openxmlformats.org/officeDocument/2006/relationships/hyperlink" Target="http://quote.eastmoney.com/zs399412.html" TargetMode="External"/><Relationship Id="rId751" Type="http://schemas.openxmlformats.org/officeDocument/2006/relationships/hyperlink" Target="https://www.jisilu.cn/data/sfnew/detail/15006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502057');" TargetMode="External"/><Relationship Id="rId239" Type="http://schemas.openxmlformats.org/officeDocument/2006/relationships/hyperlink" Target="http://finance.sina.com.cn/fund/quotes/502041/bc.s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164/bc.shtml" TargetMode="External"/><Relationship Id="rId611" Type="http://schemas.openxmlformats.org/officeDocument/2006/relationships/hyperlink" Target="https://www.jisilu.cn/data/utils/lowcalc/502007" TargetMode="External"/><Relationship Id="rId653" Type="http://schemas.openxmlformats.org/officeDocument/2006/relationships/hyperlink" Target="https://www.jisilu.cn/data/utils/lowcalc/150249" TargetMode="External"/><Relationship Id="rId250" Type="http://schemas.openxmlformats.org/officeDocument/2006/relationships/hyperlink" Target="https://www.jisilu.cn/data/sfnew/detail/502001" TargetMode="External"/><Relationship Id="rId292" Type="http://schemas.openxmlformats.org/officeDocument/2006/relationships/hyperlink" Target="https://www.jisilu.cn/data/sfnew/detail/150281" TargetMode="External"/><Relationship Id="rId306" Type="http://schemas.openxmlformats.org/officeDocument/2006/relationships/hyperlink" Target="http://www.cninfo.com.cn/information/fund/netvalue/150036.html" TargetMode="External"/><Relationship Id="rId488" Type="http://schemas.openxmlformats.org/officeDocument/2006/relationships/hyperlink" Target="http://finance.sina.com.cn/fund/quotes/150209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00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://quote.eastmoney.com/zs399971.html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71.html" TargetMode="External"/><Relationship Id="rId555" Type="http://schemas.openxmlformats.org/officeDocument/2006/relationships/hyperlink" Target="http://www.cninfo.com.cn/information/fund/netvalue/150207.html" TargetMode="External"/><Relationship Id="rId597" Type="http://schemas.openxmlformats.org/officeDocument/2006/relationships/hyperlink" Target="http://www.cninfo.com.cn/information/fund/netvalue/150283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https://www.jisilu.cn/data/sfnew/detail/150016" TargetMode="External"/><Relationship Id="rId152" Type="http://schemas.openxmlformats.org/officeDocument/2006/relationships/hyperlink" Target="https://www.jisilu.cn/data/utils/lowcalc/150190" TargetMode="External"/><Relationship Id="rId194" Type="http://schemas.openxmlformats.org/officeDocument/2006/relationships/hyperlink" Target="https://www.jisilu.cn/data/utils/lowcalc/150327" TargetMode="External"/><Relationship Id="rId208" Type="http://schemas.openxmlformats.org/officeDocument/2006/relationships/hyperlink" Target="https://www.jisilu.cn/data/sfnew/detail/150053" TargetMode="External"/><Relationship Id="rId415" Type="http://schemas.openxmlformats.org/officeDocument/2006/relationships/hyperlink" Target="https://www.jisilu.cn/data/sfnew/detail/150237" TargetMode="External"/><Relationship Id="rId457" Type="http://schemas.openxmlformats.org/officeDocument/2006/relationships/hyperlink" Target="https://www.jisilu.cn/data/sfnew/detail/150257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138');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67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finance.sina.com.cn/fund/quotes/502054/bc.shtml" TargetMode="External"/><Relationship Id="rId359" Type="http://schemas.openxmlformats.org/officeDocument/2006/relationships/hyperlink" Target="http://finance.sina.com.cn/fund/quotes/150059/bc.shtml" TargetMode="External"/><Relationship Id="rId524" Type="http://schemas.openxmlformats.org/officeDocument/2006/relationships/hyperlink" Target="http://finance.sina.com.cn/fund/quotes/502049/bc.shtml" TargetMode="External"/><Relationship Id="rId566" Type="http://schemas.openxmlformats.org/officeDocument/2006/relationships/hyperlink" Target="http://finance.sina.com.cn/fund/quotes/150255/bc.shtml" TargetMode="External"/><Relationship Id="rId731" Type="http://schemas.openxmlformats.org/officeDocument/2006/relationships/hyperlink" Target="https://www.jisilu.cn/data/utils/lowcalc/150231" TargetMode="External"/><Relationship Id="rId98" Type="http://schemas.openxmlformats.org/officeDocument/2006/relationships/hyperlink" Target="http://quote.eastmoney.com/zs399807.html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395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://finance.sina.com.cn/fund/quotes/150088/bc.shtml" TargetMode="External"/><Relationship Id="rId426" Type="http://schemas.openxmlformats.org/officeDocument/2006/relationships/hyperlink" Target="javascript:addOwnedFund('502024');" TargetMode="External"/><Relationship Id="rId633" Type="http://schemas.openxmlformats.org/officeDocument/2006/relationships/hyperlink" Target="http://www.cninfo.com.cn/information/fund/netvalue/150186.html" TargetMode="External"/><Relationship Id="rId230" Type="http://schemas.openxmlformats.org/officeDocument/2006/relationships/hyperlink" Target="https://www.jisilu.cn/data/utils/lowcalc/150267" TargetMode="External"/><Relationship Id="rId468" Type="http://schemas.openxmlformats.org/officeDocument/2006/relationships/hyperlink" Target="javascript:addOwnedFund('502027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https://www.jisilu.cn/data/utils/lowcalc/150090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7" TargetMode="External"/><Relationship Id="rId577" Type="http://schemas.openxmlformats.org/officeDocument/2006/relationships/hyperlink" Target="https://www.jisilu.cn/data/sfnew/detail/150269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96.html" TargetMode="External"/><Relationship Id="rId132" Type="http://schemas.openxmlformats.org/officeDocument/2006/relationships/hyperlink" Target="http://www.cninfo.com.cn/information/fund/netvalue/150325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150229/bc.shtml" TargetMode="External"/><Relationship Id="rId241" Type="http://schemas.openxmlformats.org/officeDocument/2006/relationships/hyperlink" Target="http://quote.eastmoney.com/zs000016.html" TargetMode="External"/><Relationship Id="rId437" Type="http://schemas.openxmlformats.org/officeDocument/2006/relationships/hyperlink" Target="https://www.jisilu.cn/data/utils/lowcalc/150307" TargetMode="External"/><Relationship Id="rId479" Type="http://schemas.openxmlformats.org/officeDocument/2006/relationships/hyperlink" Target="https://www.jisilu.cn/data/utils/lowcalc/150235" TargetMode="External"/><Relationship Id="rId644" Type="http://schemas.openxmlformats.org/officeDocument/2006/relationships/hyperlink" Target="http://finance.sina.com.cn/fund/quotes/150305/bc.shtml" TargetMode="External"/><Relationship Id="rId686" Type="http://schemas.openxmlformats.org/officeDocument/2006/relationships/hyperlink" Target="http://finance.sina.com.cn/fund/quotes/502017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000853.html" TargetMode="External"/><Relationship Id="rId339" Type="http://schemas.openxmlformats.org/officeDocument/2006/relationships/hyperlink" Target="javascript:addOwnedFund('150055');" TargetMode="External"/><Relationship Id="rId490" Type="http://schemas.openxmlformats.org/officeDocument/2006/relationships/hyperlink" Target="http://quote.eastmoney.com/zs399974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59');" TargetMode="External"/><Relationship Id="rId711" Type="http://schemas.openxmlformats.org/officeDocument/2006/relationships/hyperlink" Target="http://www.cninfo.com.cn/information/fund/netvalue/150100.html" TargetMode="External"/><Relationship Id="rId753" Type="http://schemas.openxmlformats.org/officeDocument/2006/relationships/hyperlink" Target="http://www.cninfo.com.cn/information/fund/netvalue/15006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s://www.jisilu.cn/data/sfnew/detail/150117" TargetMode="External"/><Relationship Id="rId143" Type="http://schemas.openxmlformats.org/officeDocument/2006/relationships/hyperlink" Target="http://finance.sina.com.cn/fund/quotes/150301/bc.shtml" TargetMode="External"/><Relationship Id="rId185" Type="http://schemas.openxmlformats.org/officeDocument/2006/relationships/hyperlink" Target="http://finance.sina.com.cn/fund/quotes/15031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addOwnedFund('150217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053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000832.html" TargetMode="External"/><Relationship Id="rId613" Type="http://schemas.openxmlformats.org/officeDocument/2006/relationships/hyperlink" Target="https://www.jisilu.cn/data/sfnew/detail/502011" TargetMode="External"/><Relationship Id="rId655" Type="http://schemas.openxmlformats.org/officeDocument/2006/relationships/hyperlink" Target="https://www.jisilu.cn/data/sfnew/detail/150169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www.cninfo.com.cn/information/fund/netvalue/502001.html" TargetMode="External"/><Relationship Id="rId294" Type="http://schemas.openxmlformats.org/officeDocument/2006/relationships/hyperlink" Target="http://www.cninfo.com.cn/information/fund/netvalue/150281.html" TargetMode="External"/><Relationship Id="rId308" Type="http://schemas.openxmlformats.org/officeDocument/2006/relationships/hyperlink" Target="https://www.jisilu.cn/data/utils/lowcalc/150036" TargetMode="External"/><Relationship Id="rId515" Type="http://schemas.openxmlformats.org/officeDocument/2006/relationships/hyperlink" Target="https://www.jisilu.cn/data/utils/lowcalc/150271" TargetMode="External"/><Relationship Id="rId722" Type="http://schemas.openxmlformats.org/officeDocument/2006/relationships/hyperlink" Target="http://finance.sina.com.cn/fund/quotes/150143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9" TargetMode="External"/><Relationship Id="rId112" Type="http://schemas.openxmlformats.org/officeDocument/2006/relationships/hyperlink" Target="javascript:addOwnedFund('150247');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944.html" TargetMode="External"/><Relationship Id="rId557" Type="http://schemas.openxmlformats.org/officeDocument/2006/relationships/hyperlink" Target="https://www.jisilu.cn/data/utils/lowcalc/150207" TargetMode="External"/><Relationship Id="rId599" Type="http://schemas.openxmlformats.org/officeDocument/2006/relationships/hyperlink" Target="https://www.jisilu.cn/data/utils/lowcalc/150283" TargetMode="External"/><Relationship Id="rId764" Type="http://schemas.openxmlformats.org/officeDocument/2006/relationships/hyperlink" Target="http://www.cninfo.com.cn/information/fund/netvalue/150016.html" TargetMode="External"/><Relationship Id="rId196" Type="http://schemas.openxmlformats.org/officeDocument/2006/relationships/hyperlink" Target="https://www.jisilu.cn/data/sfnew/detail/150047" TargetMode="External"/><Relationship Id="rId417" Type="http://schemas.openxmlformats.org/officeDocument/2006/relationships/hyperlink" Target="http://www.cninfo.com.cn/information/fund/netvalue/150237.html" TargetMode="External"/><Relationship Id="rId459" Type="http://schemas.openxmlformats.org/officeDocument/2006/relationships/hyperlink" Target="http://www.cninfo.com.cn/information/fund/netvalue/150257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04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140/bc.shtml" TargetMode="External"/><Relationship Id="rId263" Type="http://schemas.openxmlformats.org/officeDocument/2006/relationships/hyperlink" Target="http://finance.sina.com.cn/fund/quotes/150064/bc.shtml" TargetMode="External"/><Relationship Id="rId319" Type="http://schemas.openxmlformats.org/officeDocument/2006/relationships/hyperlink" Target="http://quote.eastmoney.com/zs399975.html" TargetMode="External"/><Relationship Id="rId470" Type="http://schemas.openxmlformats.org/officeDocument/2006/relationships/hyperlink" Target="http://finance.sina.com.cn/fund/quotes/150177/bc.shtml" TargetMode="External"/><Relationship Id="rId526" Type="http://schemas.openxmlformats.org/officeDocument/2006/relationships/hyperlink" Target="http://quote.eastmoney.com/zs000016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1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86.html" TargetMode="External"/><Relationship Id="rId733" Type="http://schemas.openxmlformats.org/officeDocument/2006/relationships/hyperlink" Target="https://www.jisilu.cn/data/sfnew/detail/150245" TargetMode="External"/><Relationship Id="rId165" Type="http://schemas.openxmlformats.org/officeDocument/2006/relationships/hyperlink" Target="javascript:addOwnedFund('150196');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finance.sina.com.cn/fund/quotes/150205/bc.shtml" TargetMode="External"/><Relationship Id="rId635" Type="http://schemas.openxmlformats.org/officeDocument/2006/relationships/hyperlink" Target="https://www.jisilu.cn/data/utils/lowcalc/150186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s://www.jisilu.cn/data/sfnew/detail/502021" TargetMode="External"/><Relationship Id="rId274" Type="http://schemas.openxmlformats.org/officeDocument/2006/relationships/hyperlink" Target="https://www.jisilu.cn/data/sfnew/detail/150167" TargetMode="External"/><Relationship Id="rId481" Type="http://schemas.openxmlformats.org/officeDocument/2006/relationships/hyperlink" Target="https://www.jisilu.cn/data/sfnew/detail/150194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325" TargetMode="External"/><Relationship Id="rId537" Type="http://schemas.openxmlformats.org/officeDocument/2006/relationships/hyperlink" Target="http://www.cninfo.com.cn/information/fund/netvalue/150277.html" TargetMode="External"/><Relationship Id="rId579" Type="http://schemas.openxmlformats.org/officeDocument/2006/relationships/hyperlink" Target="http://www.cninfo.com.cn/information/fund/netvalue/150269.html" TargetMode="External"/><Relationship Id="rId744" Type="http://schemas.openxmlformats.org/officeDocument/2006/relationships/hyperlink" Target="javascript:addOwnedFund('150311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152/bc.s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309" TargetMode="External"/><Relationship Id="rId590" Type="http://schemas.openxmlformats.org/officeDocument/2006/relationships/hyperlink" Target="http://finance.sina.com.cn/fund/quotes/150184/bc.shtml" TargetMode="External"/><Relationship Id="rId604" Type="http://schemas.openxmlformats.org/officeDocument/2006/relationships/hyperlink" Target="http://quote.eastmoney.com/zs399987.html" TargetMode="External"/><Relationship Id="rId646" Type="http://schemas.openxmlformats.org/officeDocument/2006/relationships/hyperlink" Target="http://quote.eastmoney.com/zs399812.html" TargetMode="External"/><Relationship Id="rId201" Type="http://schemas.openxmlformats.org/officeDocument/2006/relationships/hyperlink" Target="javascript:addOwnedFund('150047');" TargetMode="External"/><Relationship Id="rId243" Type="http://schemas.openxmlformats.org/officeDocument/2006/relationships/hyperlink" Target="javascript:addOwnedFund('502041');" TargetMode="External"/><Relationship Id="rId285" Type="http://schemas.openxmlformats.org/officeDocument/2006/relationships/hyperlink" Target="javascript:addOwnedFund('502014');" TargetMode="External"/><Relationship Id="rId450" Type="http://schemas.openxmlformats.org/officeDocument/2006/relationships/hyperlink" Target="javascript:addOwnedFund('150164');" TargetMode="External"/><Relationship Id="rId506" Type="http://schemas.openxmlformats.org/officeDocument/2006/relationships/hyperlink" Target="http://finance.sina.com.cn/fund/quotes/150251/bc.shtml" TargetMode="External"/><Relationship Id="rId688" Type="http://schemas.openxmlformats.org/officeDocument/2006/relationships/hyperlink" Target="http://quote.eastmoney.com/zs399991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www.cninfo.com.cn/information/fund/netvalue/150117.html" TargetMode="External"/><Relationship Id="rId310" Type="http://schemas.openxmlformats.org/officeDocument/2006/relationships/hyperlink" Target="https://www.jisilu.cn/data/sfnew/detail/150211" TargetMode="External"/><Relationship Id="rId492" Type="http://schemas.openxmlformats.org/officeDocument/2006/relationships/hyperlink" Target="javascript:addOwnedFund('150209');" TargetMode="External"/><Relationship Id="rId548" Type="http://schemas.openxmlformats.org/officeDocument/2006/relationships/hyperlink" Target="http://finance.sina.com.cn/fund/quotes/150243/bc.shtml" TargetMode="External"/><Relationship Id="rId713" Type="http://schemas.openxmlformats.org/officeDocument/2006/relationships/hyperlink" Target="https://www.jisilu.cn/data/utils/lowcalc/150100" TargetMode="External"/><Relationship Id="rId755" Type="http://schemas.openxmlformats.org/officeDocument/2006/relationships/hyperlink" Target="https://www.jisilu.cn/data/utils/lowcalc/150066" TargetMode="External"/><Relationship Id="rId91" Type="http://schemas.openxmlformats.org/officeDocument/2006/relationships/hyperlink" Target="http://www.cninfo.com.cn/information/fund/netvalue/150299.html" TargetMode="External"/><Relationship Id="rId145" Type="http://schemas.openxmlformats.org/officeDocument/2006/relationships/hyperlink" Target="http://quote.eastmoney.com/zs399975.html" TargetMode="External"/><Relationship Id="rId187" Type="http://schemas.openxmlformats.org/officeDocument/2006/relationships/hyperlink" Target="http://quote.eastmoney.com/zs399805.html" TargetMode="External"/><Relationship Id="rId352" Type="http://schemas.openxmlformats.org/officeDocument/2006/relationships/hyperlink" Target="https://www.jisilu.cn/data/sfnew/detail/150012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11.html" TargetMode="External"/><Relationship Id="rId212" Type="http://schemas.openxmlformats.org/officeDocument/2006/relationships/hyperlink" Target="https://www.jisilu.cn/data/utils/lowcalc/150053" TargetMode="External"/><Relationship Id="rId254" Type="http://schemas.openxmlformats.org/officeDocument/2006/relationships/hyperlink" Target="https://www.jisilu.cn/data/utils/lowcalc/502001" TargetMode="External"/><Relationship Id="rId657" Type="http://schemas.openxmlformats.org/officeDocument/2006/relationships/hyperlink" Target="http://www.cninfo.com.cn/information/fund/netvalue/150169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finance.sina.com.cn/fund/quotes/150297/bc.shtml" TargetMode="External"/><Relationship Id="rId296" Type="http://schemas.openxmlformats.org/officeDocument/2006/relationships/hyperlink" Target="https://www.jisilu.cn/data/utils/lowcalc/150281" TargetMode="External"/><Relationship Id="rId461" Type="http://schemas.openxmlformats.org/officeDocument/2006/relationships/hyperlink" Target="https://www.jisilu.cn/data/utils/lowcalc/150257" TargetMode="External"/><Relationship Id="rId517" Type="http://schemas.openxmlformats.org/officeDocument/2006/relationships/hyperlink" Target="https://www.jisilu.cn/data/sfnew/detail/150173" TargetMode="External"/><Relationship Id="rId559" Type="http://schemas.openxmlformats.org/officeDocument/2006/relationships/hyperlink" Target="https://www.jisilu.cn/data/sfnew/detail/150275" TargetMode="External"/><Relationship Id="rId724" Type="http://schemas.openxmlformats.org/officeDocument/2006/relationships/hyperlink" Target="http://quote.eastmoney.com/zs000832.html" TargetMode="External"/><Relationship Id="rId766" Type="http://schemas.openxmlformats.org/officeDocument/2006/relationships/hyperlink" Target="javascript:addOwnedFund('150016');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047.html" TargetMode="External"/><Relationship Id="rId321" Type="http://schemas.openxmlformats.org/officeDocument/2006/relationships/hyperlink" Target="javascript:addOwnedFund('502054');" TargetMode="External"/><Relationship Id="rId363" Type="http://schemas.openxmlformats.org/officeDocument/2006/relationships/hyperlink" Target="javascript:addOwnedFund('150059');" TargetMode="External"/><Relationship Id="rId419" Type="http://schemas.openxmlformats.org/officeDocument/2006/relationships/hyperlink" Target="https://www.jisilu.cn/data/utils/lowcalc/150237" TargetMode="External"/><Relationship Id="rId570" Type="http://schemas.openxmlformats.org/officeDocument/2006/relationships/hyperlink" Target="javascript:delOwnedFund('150255');" TargetMode="External"/><Relationship Id="rId626" Type="http://schemas.openxmlformats.org/officeDocument/2006/relationships/hyperlink" Target="http://finance.sina.com.cn/fund/quotes/150018/bc.shtml" TargetMode="External"/><Relationship Id="rId223" Type="http://schemas.openxmlformats.org/officeDocument/2006/relationships/hyperlink" Target="http://quote.eastmoney.com/zs399300.html" TargetMode="External"/><Relationship Id="rId430" Type="http://schemas.openxmlformats.org/officeDocument/2006/relationships/hyperlink" Target="http://quote.eastmoney.com/zs399973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399904.html" TargetMode="External"/><Relationship Id="rId472" Type="http://schemas.openxmlformats.org/officeDocument/2006/relationships/hyperlink" Target="http://quote.eastmoney.com/zs399966.html" TargetMode="External"/><Relationship Id="rId528" Type="http://schemas.openxmlformats.org/officeDocument/2006/relationships/hyperlink" Target="javascript:addOwnedFund('502049');" TargetMode="External"/><Relationship Id="rId735" Type="http://schemas.openxmlformats.org/officeDocument/2006/relationships/hyperlink" Target="http://www.cninfo.com.cn/information/fund/netvalue/150245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https://www.jisilu.cn/data/sfnew/detail/150096" TargetMode="External"/><Relationship Id="rId581" Type="http://schemas.openxmlformats.org/officeDocument/2006/relationships/hyperlink" Target="https://www.jisilu.cn/data/utils/lowcalc/150269" TargetMode="External"/><Relationship Id="rId71" Type="http://schemas.openxmlformats.org/officeDocument/2006/relationships/hyperlink" Target="https://www.jisilu.cn/data/sfnew/detail/150335" TargetMode="External"/><Relationship Id="rId234" Type="http://schemas.openxmlformats.org/officeDocument/2006/relationships/hyperlink" Target="http://www.cninfo.com.cn/information/fund/netvalue/502021.html" TargetMode="External"/><Relationship Id="rId637" Type="http://schemas.openxmlformats.org/officeDocument/2006/relationships/hyperlink" Target="https://www.jisilu.cn/data/sfnew/detail/150051" TargetMode="External"/><Relationship Id="rId679" Type="http://schemas.openxmlformats.org/officeDocument/2006/relationships/hyperlink" Target="https://www.jisilu.cn/data/sfnew/detail/15017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150167.html" TargetMode="External"/><Relationship Id="rId441" Type="http://schemas.openxmlformats.org/officeDocument/2006/relationships/hyperlink" Target="http://www.cninfo.com.cn/information/fund/netvalue/150309.html" TargetMode="External"/><Relationship Id="rId483" Type="http://schemas.openxmlformats.org/officeDocument/2006/relationships/hyperlink" Target="http://www.cninfo.com.cn/information/fund/netvalue/150194.html" TargetMode="External"/><Relationship Id="rId539" Type="http://schemas.openxmlformats.org/officeDocument/2006/relationships/hyperlink" Target="https://www.jisilu.cn/data/utils/lowcalc/150277" TargetMode="External"/><Relationship Id="rId690" Type="http://schemas.openxmlformats.org/officeDocument/2006/relationships/hyperlink" Target="javascript:addOwnedFund('502017');" TargetMode="External"/><Relationship Id="rId704" Type="http://schemas.openxmlformats.org/officeDocument/2006/relationships/hyperlink" Target="http://finance.sina.com.cn/fund/quotes/150179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8" TargetMode="External"/><Relationship Id="rId178" Type="http://schemas.openxmlformats.org/officeDocument/2006/relationships/hyperlink" Target="https://www.jisilu.cn/data/sfnew/detail/502057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006.html" TargetMode="External"/><Relationship Id="rId550" Type="http://schemas.openxmlformats.org/officeDocument/2006/relationships/hyperlink" Target="http://quote.eastmoney.com/zs399006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finance.sina.com.cn/fund/quotes/150175/bc.s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27.html" TargetMode="External"/><Relationship Id="rId606" Type="http://schemas.openxmlformats.org/officeDocument/2006/relationships/hyperlink" Target="javascript:addOwnedFund('150229');" TargetMode="External"/><Relationship Id="rId648" Type="http://schemas.openxmlformats.org/officeDocument/2006/relationships/hyperlink" Target="javascript:addOwnedFund('150305');" TargetMode="External"/><Relationship Id="rId245" Type="http://schemas.openxmlformats.org/officeDocument/2006/relationships/hyperlink" Target="http://finance.sina.com.cn/fund/quotes/150104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150329/bc.shtml" TargetMode="External"/><Relationship Id="rId494" Type="http://schemas.openxmlformats.org/officeDocument/2006/relationships/hyperlink" Target="http://finance.sina.com.cn/fund/quotes/150241/bc.shtml" TargetMode="External"/><Relationship Id="rId508" Type="http://schemas.openxmlformats.org/officeDocument/2006/relationships/hyperlink" Target="http://quote.eastmoney.com/zs399990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https://www.jisilu.cn/data/utils/lowcalc/150117" TargetMode="External"/><Relationship Id="rId147" Type="http://schemas.openxmlformats.org/officeDocument/2006/relationships/hyperlink" Target="javascript:addOwnedFund('150301');" TargetMode="External"/><Relationship Id="rId312" Type="http://schemas.openxmlformats.org/officeDocument/2006/relationships/hyperlink" Target="http://www.cninfo.com.cn/information/fund/netvalue/150211.html" TargetMode="External"/><Relationship Id="rId354" Type="http://schemas.openxmlformats.org/officeDocument/2006/relationships/hyperlink" Target="http://www.cninfo.com.cn/information/fund/netvalue/150012.html" TargetMode="External"/><Relationship Id="rId757" Type="http://schemas.openxmlformats.org/officeDocument/2006/relationships/hyperlink" Target="https://www.jisilu.cn/data/sfnew/detail/150133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utils/lowcalc/150299" TargetMode="External"/><Relationship Id="rId189" Type="http://schemas.openxmlformats.org/officeDocument/2006/relationships/hyperlink" Target="javascript:addOwnedFund('15031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275.html" TargetMode="External"/><Relationship Id="rId617" Type="http://schemas.openxmlformats.org/officeDocument/2006/relationships/hyperlink" Target="https://www.jisilu.cn/data/utils/lowcalc/502011" TargetMode="External"/><Relationship Id="rId659" Type="http://schemas.openxmlformats.org/officeDocument/2006/relationships/hyperlink" Target="https://www.jisilu.cn/data/utils/lowcalc/150169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138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502024" TargetMode="External"/><Relationship Id="rId463" Type="http://schemas.openxmlformats.org/officeDocument/2006/relationships/hyperlink" Target="https://www.jisilu.cn/data/sfnew/detail/502027" TargetMode="External"/><Relationship Id="rId519" Type="http://schemas.openxmlformats.org/officeDocument/2006/relationships/hyperlink" Target="http://www.cninfo.com.cn/information/fund/netvalue/150173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7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3/bc.shtml" TargetMode="External"/><Relationship Id="rId530" Type="http://schemas.openxmlformats.org/officeDocument/2006/relationships/hyperlink" Target="http://finance.sina.com.cn/fund/quotes/150273/bc.shtml" TargetMode="External"/><Relationship Id="rId726" Type="http://schemas.openxmlformats.org/officeDocument/2006/relationships/hyperlink" Target="javascript:addOwnedFund('150143');" TargetMode="External"/><Relationship Id="rId768" Type="http://schemas.openxmlformats.org/officeDocument/2006/relationships/hyperlink" Target="http://finance.sina.com.cn/fund/quotes/150188/bc.shtml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85/bc.shtml" TargetMode="External"/><Relationship Id="rId572" Type="http://schemas.openxmlformats.org/officeDocument/2006/relationships/hyperlink" Target="http://finance.sina.com.cn/fund/quotes/150315/bc.shtml" TargetMode="External"/><Relationship Id="rId628" Type="http://schemas.openxmlformats.org/officeDocument/2006/relationships/hyperlink" Target="http://quote.eastmoney.com/zs399004.html" TargetMode="External"/><Relationship Id="rId225" Type="http://schemas.openxmlformats.org/officeDocument/2006/relationships/hyperlink" Target="javascript:addOwnedFund('150140');" TargetMode="External"/><Relationship Id="rId267" Type="http://schemas.openxmlformats.org/officeDocument/2006/relationships/hyperlink" Target="javascript:addOwnedFund('150064');" TargetMode="External"/><Relationship Id="rId432" Type="http://schemas.openxmlformats.org/officeDocument/2006/relationships/hyperlink" Target="javascript:addOwnedFund('150205');" TargetMode="External"/><Relationship Id="rId474" Type="http://schemas.openxmlformats.org/officeDocument/2006/relationships/hyperlink" Target="javascript:addOwnedFund('150177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71.html" TargetMode="External"/><Relationship Id="rId737" Type="http://schemas.openxmlformats.org/officeDocument/2006/relationships/hyperlink" Target="https://www.jisilu.cn/data/utils/lowcalc/150245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35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s://www.jisilu.cn/data/sfnew/detail/150055" TargetMode="External"/><Relationship Id="rId376" Type="http://schemas.openxmlformats.org/officeDocument/2006/relationships/hyperlink" Target="http://www.cninfo.com.cn/information/fund/netvalue/150096.html" TargetMode="External"/><Relationship Id="rId541" Type="http://schemas.openxmlformats.org/officeDocument/2006/relationships/hyperlink" Target="https://www.jisilu.cn/data/sfnew/detail/150259" TargetMode="External"/><Relationship Id="rId583" Type="http://schemas.openxmlformats.org/officeDocument/2006/relationships/hyperlink" Target="https://www.jisilu.cn/data/sfnew/detail/150217" TargetMode="External"/><Relationship Id="rId639" Type="http://schemas.openxmlformats.org/officeDocument/2006/relationships/hyperlink" Target="http://www.cninfo.com.cn/information/fund/netvalue/150051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502057.html" TargetMode="External"/><Relationship Id="rId236" Type="http://schemas.openxmlformats.org/officeDocument/2006/relationships/hyperlink" Target="https://www.jisilu.cn/data/utils/lowcalc/502021" TargetMode="External"/><Relationship Id="rId278" Type="http://schemas.openxmlformats.org/officeDocument/2006/relationships/hyperlink" Target="https://www.jisilu.cn/data/utils/lowcalc/150167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309" TargetMode="External"/><Relationship Id="rId650" Type="http://schemas.openxmlformats.org/officeDocument/2006/relationships/hyperlink" Target="http://finance.sina.com.cn/fund/quotes/150249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194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399935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198.html" TargetMode="External"/><Relationship Id="rId345" Type="http://schemas.openxmlformats.org/officeDocument/2006/relationships/hyperlink" Target="javascript:addOwnedFund('150152');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51');" TargetMode="External"/><Relationship Id="rId552" Type="http://schemas.openxmlformats.org/officeDocument/2006/relationships/hyperlink" Target="javascript:addOwnedFund('150243');" TargetMode="External"/><Relationship Id="rId594" Type="http://schemas.openxmlformats.org/officeDocument/2006/relationships/hyperlink" Target="javascript:addOwnedFund('150184');" TargetMode="External"/><Relationship Id="rId608" Type="http://schemas.openxmlformats.org/officeDocument/2006/relationships/hyperlink" Target="http://finance.sina.com.cn/fund/quotes/502007/bc.shtml" TargetMode="External"/><Relationship Id="rId191" Type="http://schemas.openxmlformats.org/officeDocument/2006/relationships/hyperlink" Target="http://finance.sina.com.cn/fund/quotes/150327/bc.shtml" TargetMode="External"/><Relationship Id="rId205" Type="http://schemas.openxmlformats.org/officeDocument/2006/relationships/hyperlink" Target="http://quote.eastmoney.com/hk/zs110010.html" TargetMode="External"/><Relationship Id="rId247" Type="http://schemas.openxmlformats.org/officeDocument/2006/relationships/hyperlink" Target="http://quote.eastmoney.com/zs399300.html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s://www.jisilu.cn/data/sfnew/detail/150247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9.html" TargetMode="External"/><Relationship Id="rId496" Type="http://schemas.openxmlformats.org/officeDocument/2006/relationships/hyperlink" Target="http://quote.eastmoney.com/zs399986.html" TargetMode="External"/><Relationship Id="rId661" Type="http://schemas.openxmlformats.org/officeDocument/2006/relationships/hyperlink" Target="https://www.jisilu.cn/data/sfnew/detail/502004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133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190/bc.shtml" TargetMode="External"/><Relationship Id="rId314" Type="http://schemas.openxmlformats.org/officeDocument/2006/relationships/hyperlink" Target="https://www.jisilu.cn/data/utils/lowcalc/150211" TargetMode="External"/><Relationship Id="rId356" Type="http://schemas.openxmlformats.org/officeDocument/2006/relationships/hyperlink" Target="https://www.jisilu.cn/data/utils/lowcalc/150012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173" TargetMode="External"/><Relationship Id="rId563" Type="http://schemas.openxmlformats.org/officeDocument/2006/relationships/hyperlink" Target="https://www.jisilu.cn/data/utils/lowcalc/15027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s://www.jisilu.cn/data/sfnew/detail/150293" TargetMode="External"/><Relationship Id="rId160" Type="http://schemas.openxmlformats.org/officeDocument/2006/relationships/hyperlink" Target="https://www.jisilu.cn/data/sfnew/detail/150196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502024.html" TargetMode="External"/><Relationship Id="rId258" Type="http://schemas.openxmlformats.org/officeDocument/2006/relationships/hyperlink" Target="http://www.cninfo.com.cn/information/fund/netvalue/150138.html" TargetMode="External"/><Relationship Id="rId465" Type="http://schemas.openxmlformats.org/officeDocument/2006/relationships/hyperlink" Target="http://www.cninfo.com.cn/information/fund/netvalue/502027.html" TargetMode="External"/><Relationship Id="rId630" Type="http://schemas.openxmlformats.org/officeDocument/2006/relationships/hyperlink" Target="javascript:addOwnedFund('150018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31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291" TargetMode="External"/><Relationship Id="rId325" Type="http://schemas.openxmlformats.org/officeDocument/2006/relationships/hyperlink" Target="http://quote.eastmoney.com/zs399958.html" TargetMode="External"/><Relationship Id="rId367" Type="http://schemas.openxmlformats.org/officeDocument/2006/relationships/hyperlink" Target="http://quote.eastmoney.com/zs399005.html" TargetMode="External"/><Relationship Id="rId532" Type="http://schemas.openxmlformats.org/officeDocument/2006/relationships/hyperlink" Target="http://quote.eastmoney.com/zs399991.html" TargetMode="External"/><Relationship Id="rId574" Type="http://schemas.openxmlformats.org/officeDocument/2006/relationships/hyperlink" Target="http://quote.eastmoney.com/zs399803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finance.sina.com.cn/fund/quotes/150267/bc.shtml" TargetMode="External"/><Relationship Id="rId269" Type="http://schemas.openxmlformats.org/officeDocument/2006/relationships/hyperlink" Target="http://finance.sina.com.cn/fund/quotes/150090/bc.shtml" TargetMode="External"/><Relationship Id="rId434" Type="http://schemas.openxmlformats.org/officeDocument/2006/relationships/hyperlink" Target="http://finance.sina.com.cn/fund/quotes/150307/bc.shtml" TargetMode="External"/><Relationship Id="rId476" Type="http://schemas.openxmlformats.org/officeDocument/2006/relationships/hyperlink" Target="http://finance.sina.com.cn/fund/quotes/150235/bc.shtml" TargetMode="External"/><Relationship Id="rId641" Type="http://schemas.openxmlformats.org/officeDocument/2006/relationships/hyperlink" Target="https://www.jisilu.cn/data/utils/lowcalc/150051" TargetMode="External"/><Relationship Id="rId683" Type="http://schemas.openxmlformats.org/officeDocument/2006/relationships/hyperlink" Target="https://www.jisilu.cn/data/utils/lowcalc/150171" TargetMode="External"/><Relationship Id="rId739" Type="http://schemas.openxmlformats.org/officeDocument/2006/relationships/hyperlink" Target="https://www.jisilu.cn/data/sfnew/detail/150311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502014" TargetMode="External"/><Relationship Id="rId336" Type="http://schemas.openxmlformats.org/officeDocument/2006/relationships/hyperlink" Target="http://www.cninfo.com.cn/information/fund/netvalue/150055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59.html" TargetMode="External"/><Relationship Id="rId75" Type="http://schemas.openxmlformats.org/officeDocument/2006/relationships/hyperlink" Target="https://www.jisilu.cn/data/utils/lowcalc/150335" TargetMode="External"/><Relationship Id="rId140" Type="http://schemas.openxmlformats.org/officeDocument/2006/relationships/hyperlink" Target="https://www.jisilu.cn/data/utils/lowcalc/150198" TargetMode="External"/><Relationship Id="rId182" Type="http://schemas.openxmlformats.org/officeDocument/2006/relationships/hyperlink" Target="https://www.jisilu.cn/data/utils/lowcalc/502057" TargetMode="External"/><Relationship Id="rId378" Type="http://schemas.openxmlformats.org/officeDocument/2006/relationships/hyperlink" Target="javascript:addOwnedFund('150096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17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41" TargetMode="External"/><Relationship Id="rId445" Type="http://schemas.openxmlformats.org/officeDocument/2006/relationships/hyperlink" Target="https://www.jisilu.cn/data/sfnew/detail/150164" TargetMode="External"/><Relationship Id="rId487" Type="http://schemas.openxmlformats.org/officeDocument/2006/relationships/hyperlink" Target="https://www.jisilu.cn/data/sfnew/detail/150209" TargetMode="External"/><Relationship Id="rId610" Type="http://schemas.openxmlformats.org/officeDocument/2006/relationships/hyperlink" Target="http://quote.eastmoney.com/zs399974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79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150036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71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000827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07/bc.shtml" TargetMode="External"/><Relationship Id="rId596" Type="http://schemas.openxmlformats.org/officeDocument/2006/relationships/hyperlink" Target="http://finance.sina.com.cn/fund/quotes/150283/bc.shtml" TargetMode="External"/><Relationship Id="rId761" Type="http://schemas.openxmlformats.org/officeDocument/2006/relationships/hyperlink" Target="javascript:addOwnedFund('150133');" TargetMode="External"/><Relationship Id="rId193" Type="http://schemas.openxmlformats.org/officeDocument/2006/relationships/hyperlink" Target="http://quote.eastmoney.com/zs399808.html" TargetMode="External"/><Relationship Id="rId207" Type="http://schemas.openxmlformats.org/officeDocument/2006/relationships/hyperlink" Target="javascript:delOwnedFund('150175');" TargetMode="External"/><Relationship Id="rId249" Type="http://schemas.openxmlformats.org/officeDocument/2006/relationships/hyperlink" Target="javascript:addOwnedFund('150104');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150329');" TargetMode="External"/><Relationship Id="rId498" Type="http://schemas.openxmlformats.org/officeDocument/2006/relationships/hyperlink" Target="javascript:delOwnedFund('150241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04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www.cninfo.com.cn/information/fund/netvalue/150247.html" TargetMode="External"/><Relationship Id="rId260" Type="http://schemas.openxmlformats.org/officeDocument/2006/relationships/hyperlink" Target="https://www.jisilu.cn/data/utils/lowcalc/150138" TargetMode="External"/><Relationship Id="rId316" Type="http://schemas.openxmlformats.org/officeDocument/2006/relationships/hyperlink" Target="https://www.jisilu.cn/data/sfnew/detail/502054" TargetMode="External"/><Relationship Id="rId523" Type="http://schemas.openxmlformats.org/officeDocument/2006/relationships/hyperlink" Target="https://www.jisilu.cn/data/sfnew/detail/50204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www.cninfo.com.cn/information/fund/netvalue/150293.html" TargetMode="External"/><Relationship Id="rId120" Type="http://schemas.openxmlformats.org/officeDocument/2006/relationships/hyperlink" Target="http://www.cninfo.com.cn/information/fund/netvalue/150291.html" TargetMode="External"/><Relationship Id="rId358" Type="http://schemas.openxmlformats.org/officeDocument/2006/relationships/hyperlink" Target="https://www.jisilu.cn/data/sfnew/detail/150059" TargetMode="External"/><Relationship Id="rId565" Type="http://schemas.openxmlformats.org/officeDocument/2006/relationships/hyperlink" Target="https://www.jisilu.cn/data/sfnew/detail/150255" TargetMode="External"/><Relationship Id="rId730" Type="http://schemas.openxmlformats.org/officeDocument/2006/relationships/hyperlink" Target="http://quote.eastmoney.com/zs399811.html" TargetMode="External"/><Relationship Id="rId162" Type="http://schemas.openxmlformats.org/officeDocument/2006/relationships/hyperlink" Target="http://www.cninfo.com.cn/information/fund/netvalue/150196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502024" TargetMode="External"/><Relationship Id="rId467" Type="http://schemas.openxmlformats.org/officeDocument/2006/relationships/hyperlink" Target="https://www.jisilu.cn/data/utils/lowcalc/502027" TargetMode="External"/><Relationship Id="rId632" Type="http://schemas.openxmlformats.org/officeDocument/2006/relationships/hyperlink" Target="http://finance.sina.com.cn/fund/quotes/150186/bc.shtml" TargetMode="External"/><Relationship Id="rId271" Type="http://schemas.openxmlformats.org/officeDocument/2006/relationships/hyperlink" Target="http://quote.eastmoney.com/zs399958.html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325/bc.shtml" TargetMode="External"/><Relationship Id="rId327" Type="http://schemas.openxmlformats.org/officeDocument/2006/relationships/hyperlink" Target="javascript:addOwnedFund('150213');" TargetMode="External"/><Relationship Id="rId369" Type="http://schemas.openxmlformats.org/officeDocument/2006/relationships/hyperlink" Target="https://www.jisilu.cn/data/sfnew/detail/150088" TargetMode="External"/><Relationship Id="rId534" Type="http://schemas.openxmlformats.org/officeDocument/2006/relationships/hyperlink" Target="javascript:addOwnedFund('150273');" TargetMode="External"/><Relationship Id="rId576" Type="http://schemas.openxmlformats.org/officeDocument/2006/relationships/hyperlink" Target="javascript:addOwnedFund('150315');" TargetMode="External"/><Relationship Id="rId741" Type="http://schemas.openxmlformats.org/officeDocument/2006/relationships/hyperlink" Target="http://www.cninfo.com.cn/information/fund/netvalue/150311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86.html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804.html" TargetMode="External"/><Relationship Id="rId601" Type="http://schemas.openxmlformats.org/officeDocument/2006/relationships/hyperlink" Target="https://www.jisilu.cn/data/sfnew/detail/150229" TargetMode="External"/><Relationship Id="rId643" Type="http://schemas.openxmlformats.org/officeDocument/2006/relationships/hyperlink" Target="https://www.jisilu.cn/data/sfnew/detail/150305" TargetMode="External"/><Relationship Id="rId240" Type="http://schemas.openxmlformats.org/officeDocument/2006/relationships/hyperlink" Target="http://www.cninfo.com.cn/information/fund/netvalue/502041.html" TargetMode="External"/><Relationship Id="rId478" Type="http://schemas.openxmlformats.org/officeDocument/2006/relationships/hyperlink" Target="http://quote.eastmoney.com/zs399975.html" TargetMode="External"/><Relationship Id="rId685" Type="http://schemas.openxmlformats.org/officeDocument/2006/relationships/hyperlink" Target="https://www.jisilu.cn/data/sfnew/detail/502017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javascript:addOwnedFund('150293');" TargetMode="External"/><Relationship Id="rId282" Type="http://schemas.openxmlformats.org/officeDocument/2006/relationships/hyperlink" Target="http://www.cninfo.com.cn/information/fund/netvalue/502014.html" TargetMode="External"/><Relationship Id="rId338" Type="http://schemas.openxmlformats.org/officeDocument/2006/relationships/hyperlink" Target="https://www.jisilu.cn/data/utils/lowcalc/150055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59" TargetMode="External"/><Relationship Id="rId587" Type="http://schemas.openxmlformats.org/officeDocument/2006/relationships/hyperlink" Target="https://www.jisilu.cn/data/utils/lowcalc/150217" TargetMode="External"/><Relationship Id="rId710" Type="http://schemas.openxmlformats.org/officeDocument/2006/relationships/hyperlink" Target="http://finance.sina.com.cn/fund/quotes/150100/bc.shtml" TargetMode="External"/><Relationship Id="rId752" Type="http://schemas.openxmlformats.org/officeDocument/2006/relationships/hyperlink" Target="http://finance.sina.com.cn/fund/quotes/15006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301" TargetMode="External"/><Relationship Id="rId184" Type="http://schemas.openxmlformats.org/officeDocument/2006/relationships/hyperlink" Target="https://www.jisilu.cn/data/sfnew/detail/15031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164.html" TargetMode="External"/><Relationship Id="rId612" Type="http://schemas.openxmlformats.org/officeDocument/2006/relationships/hyperlink" Target="javascript:addOwnedFund('502007');" TargetMode="External"/><Relationship Id="rId251" Type="http://schemas.openxmlformats.org/officeDocument/2006/relationships/hyperlink" Target="http://finance.sina.com.cn/fund/quotes/502001/bc.shtml" TargetMode="External"/><Relationship Id="rId489" Type="http://schemas.openxmlformats.org/officeDocument/2006/relationships/hyperlink" Target="http://www.cninfo.com.cn/information/fund/netvalue/150209.html" TargetMode="External"/><Relationship Id="rId654" Type="http://schemas.openxmlformats.org/officeDocument/2006/relationships/hyperlink" Target="javascript:delOwnedFund('150249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150281/bc.shtml" TargetMode="External"/><Relationship Id="rId307" Type="http://schemas.openxmlformats.org/officeDocument/2006/relationships/hyperlink" Target="http://quote.eastmoney.com/zs399300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441.html" TargetMode="External"/><Relationship Id="rId556" Type="http://schemas.openxmlformats.org/officeDocument/2006/relationships/hyperlink" Target="http://quote.eastmoney.com/zs399983.html" TargetMode="External"/><Relationship Id="rId721" Type="http://schemas.openxmlformats.org/officeDocument/2006/relationships/hyperlink" Target="https://www.jisilu.cn/data/sfnew/detail/150143" TargetMode="External"/><Relationship Id="rId763" Type="http://schemas.openxmlformats.org/officeDocument/2006/relationships/hyperlink" Target="http://finance.sina.com.cn/fund/quotes/150016/bc.s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https://www.jisilu.cn/data/utils/lowcalc/150247" TargetMode="External"/><Relationship Id="rId153" Type="http://schemas.openxmlformats.org/officeDocument/2006/relationships/hyperlink" Target="javascript:addOwnedFund('150190');" TargetMode="External"/><Relationship Id="rId195" Type="http://schemas.openxmlformats.org/officeDocument/2006/relationships/hyperlink" Target="javascript:addOwnedFund('150327');" TargetMode="External"/><Relationship Id="rId209" Type="http://schemas.openxmlformats.org/officeDocument/2006/relationships/hyperlink" Target="http://finance.sina.com.cn/fund/quotes/150053/bc.shtml" TargetMode="External"/><Relationship Id="rId360" Type="http://schemas.openxmlformats.org/officeDocument/2006/relationships/hyperlink" Target="http://www.cninfo.com.cn/information/fund/netvalue/150059.html" TargetMode="External"/><Relationship Id="rId416" Type="http://schemas.openxmlformats.org/officeDocument/2006/relationships/hyperlink" Target="http://finance.sina.com.cn/fund/quotes/150237/bc.shtml" TargetMode="External"/><Relationship Id="rId598" Type="http://schemas.openxmlformats.org/officeDocument/2006/relationships/hyperlink" Target="http://quote.eastmoney.com/zs000808.html" TargetMode="External"/><Relationship Id="rId220" Type="http://schemas.openxmlformats.org/officeDocument/2006/relationships/hyperlink" Target="https://www.jisilu.cn/data/sfnew/detail/150140" TargetMode="External"/><Relationship Id="rId458" Type="http://schemas.openxmlformats.org/officeDocument/2006/relationships/hyperlink" Target="http://finance.sina.com.cn/fund/quotes/150257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04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s://www.jisilu.cn/data/sfnew/detail/150064" TargetMode="External"/><Relationship Id="rId318" Type="http://schemas.openxmlformats.org/officeDocument/2006/relationships/hyperlink" Target="http://www.cninfo.com.cn/information/fund/netvalue/502054.html" TargetMode="External"/><Relationship Id="rId525" Type="http://schemas.openxmlformats.org/officeDocument/2006/relationships/hyperlink" Target="http://www.cninfo.com.cn/information/fund/netvalue/502049.html" TargetMode="External"/><Relationship Id="rId567" Type="http://schemas.openxmlformats.org/officeDocument/2006/relationships/hyperlink" Target="http://www.cninfo.com.cn/information/fund/netvalue/150255.html" TargetMode="External"/><Relationship Id="rId732" Type="http://schemas.openxmlformats.org/officeDocument/2006/relationships/hyperlink" Target="javascript:addOwnedFund('150231');" TargetMode="External"/><Relationship Id="rId99" Type="http://schemas.openxmlformats.org/officeDocument/2006/relationships/hyperlink" Target="https://www.jisilu.cn/data/utils/lowcalc/150293" TargetMode="External"/><Relationship Id="rId122" Type="http://schemas.openxmlformats.org/officeDocument/2006/relationships/hyperlink" Target="https://www.jisilu.cn/data/utils/lowcalc/150291" TargetMode="External"/><Relationship Id="rId164" Type="http://schemas.openxmlformats.org/officeDocument/2006/relationships/hyperlink" Target="https://www.jisilu.cn/data/utils/lowcalc/150196" TargetMode="External"/><Relationship Id="rId371" Type="http://schemas.openxmlformats.org/officeDocument/2006/relationships/hyperlink" Target="http://www.cninfo.com.cn/information/fund/netvalue/150088.html" TargetMode="External"/><Relationship Id="rId427" Type="http://schemas.openxmlformats.org/officeDocument/2006/relationships/hyperlink" Target="https://www.jisilu.cn/data/sfnew/detail/150205" TargetMode="External"/><Relationship Id="rId469" Type="http://schemas.openxmlformats.org/officeDocument/2006/relationships/hyperlink" Target="https://www.jisilu.cn/data/sfnew/detail/150177" TargetMode="External"/><Relationship Id="rId634" Type="http://schemas.openxmlformats.org/officeDocument/2006/relationships/hyperlink" Target="http://quote.eastmoney.com/zs399967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delOwnedFund('150267');" TargetMode="External"/><Relationship Id="rId273" Type="http://schemas.openxmlformats.org/officeDocument/2006/relationships/hyperlink" Target="javascript:addOwnedFund('150090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5');" TargetMode="External"/><Relationship Id="rId536" Type="http://schemas.openxmlformats.org/officeDocument/2006/relationships/hyperlink" Target="http://finance.sina.com.cn/fund/quotes/150277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807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152" TargetMode="External"/><Relationship Id="rId578" Type="http://schemas.openxmlformats.org/officeDocument/2006/relationships/hyperlink" Target="http://finance.sina.com.cn/fund/quotes/150269/bc.shtml" TargetMode="External"/><Relationship Id="rId743" Type="http://schemas.openxmlformats.org/officeDocument/2006/relationships/hyperlink" Target="https://www.jisilu.cn/data/utils/lowcalc/150311" TargetMode="External"/><Relationship Id="rId200" Type="http://schemas.openxmlformats.org/officeDocument/2006/relationships/hyperlink" Target="https://www.jisilu.cn/data/utils/lowcalc/150047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307');" TargetMode="External"/><Relationship Id="rId603" Type="http://schemas.openxmlformats.org/officeDocument/2006/relationships/hyperlink" Target="http://www.cninfo.com.cn/information/fund/netvalue/150229.html" TargetMode="External"/><Relationship Id="rId645" Type="http://schemas.openxmlformats.org/officeDocument/2006/relationships/hyperlink" Target="http://www.cninfo.com.cn/information/fund/netvalue/150305.html" TargetMode="External"/><Relationship Id="rId687" Type="http://schemas.openxmlformats.org/officeDocument/2006/relationships/hyperlink" Target="http://www.cninfo.com.cn/information/fund/netvalue/502017.html" TargetMode="External"/><Relationship Id="rId242" Type="http://schemas.openxmlformats.org/officeDocument/2006/relationships/hyperlink" Target="https://www.jisilu.cn/data/utils/lowcalc/502041" TargetMode="External"/><Relationship Id="rId284" Type="http://schemas.openxmlformats.org/officeDocument/2006/relationships/hyperlink" Target="https://www.jisilu.cn/data/utils/lowcalc/502014" TargetMode="External"/><Relationship Id="rId491" Type="http://schemas.openxmlformats.org/officeDocument/2006/relationships/hyperlink" Target="https://www.jisilu.cn/data/utils/lowcalc/150209" TargetMode="External"/><Relationship Id="rId505" Type="http://schemas.openxmlformats.org/officeDocument/2006/relationships/hyperlink" Target="https://www.jisilu.cn/data/sfnew/detail/150251" TargetMode="External"/><Relationship Id="rId712" Type="http://schemas.openxmlformats.org/officeDocument/2006/relationships/hyperlink" Target="http://quote.eastmoney.com/zs00080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finance.sina.com.cn/fund/quotes/150117/bc.shtml" TargetMode="External"/><Relationship Id="rId144" Type="http://schemas.openxmlformats.org/officeDocument/2006/relationships/hyperlink" Target="http://www.cninfo.com.cn/information/fund/netvalue/150301.html" TargetMode="External"/><Relationship Id="rId547" Type="http://schemas.openxmlformats.org/officeDocument/2006/relationships/hyperlink" Target="https://www.jisilu.cn/data/sfnew/detail/150243" TargetMode="External"/><Relationship Id="rId589" Type="http://schemas.openxmlformats.org/officeDocument/2006/relationships/hyperlink" Target="https://www.jisilu.cn/data/sfnew/detail/150184" TargetMode="External"/><Relationship Id="rId754" Type="http://schemas.openxmlformats.org/officeDocument/2006/relationships/hyperlink" Target="http://quote.eastmoney.com/zs399481.html" TargetMode="External"/><Relationship Id="rId90" Type="http://schemas.openxmlformats.org/officeDocument/2006/relationships/hyperlink" Target="http://finance.sina.com.cn/fund/quotes/150299/bc.shtml" TargetMode="External"/><Relationship Id="rId186" Type="http://schemas.openxmlformats.org/officeDocument/2006/relationships/hyperlink" Target="http://www.cninfo.com.cn/information/fund/netvalue/15031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164" TargetMode="External"/><Relationship Id="rId614" Type="http://schemas.openxmlformats.org/officeDocument/2006/relationships/hyperlink" Target="http://finance.sina.com.cn/fund/quotes/502011/bc.shtml" TargetMode="External"/><Relationship Id="rId656" Type="http://schemas.openxmlformats.org/officeDocument/2006/relationships/hyperlink" Target="http://finance.sina.com.cn/fund/quotes/150169/bc.shtml" TargetMode="External"/><Relationship Id="rId211" Type="http://schemas.openxmlformats.org/officeDocument/2006/relationships/hyperlink" Target="http://quote.eastmoney.com/zs399905.html" TargetMode="External"/><Relationship Id="rId253" Type="http://schemas.openxmlformats.org/officeDocument/2006/relationships/hyperlink" Target="http://quote.eastmoney.com/zs399982.html" TargetMode="External"/><Relationship Id="rId295" Type="http://schemas.openxmlformats.org/officeDocument/2006/relationships/hyperlink" Target="http://quote.eastmoney.com/zs399934.html" TargetMode="External"/><Relationship Id="rId309" Type="http://schemas.openxmlformats.org/officeDocument/2006/relationships/hyperlink" Target="javascript:addOwnedFund('150036');" TargetMode="External"/><Relationship Id="rId460" Type="http://schemas.openxmlformats.org/officeDocument/2006/relationships/hyperlink" Target="http://quote.eastmoney.com/zs399993.html" TargetMode="External"/><Relationship Id="rId516" Type="http://schemas.openxmlformats.org/officeDocument/2006/relationships/hyperlink" Target="javascript:addOwnedFund('150271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s://www.jisilu.cn/data/sfnew/detail/150297" TargetMode="External"/><Relationship Id="rId320" Type="http://schemas.openxmlformats.org/officeDocument/2006/relationships/hyperlink" Target="https://www.jisilu.cn/data/utils/lowcalc/502054" TargetMode="External"/><Relationship Id="rId558" Type="http://schemas.openxmlformats.org/officeDocument/2006/relationships/hyperlink" Target="javascript:addOwnedFund('150207');" TargetMode="External"/><Relationship Id="rId723" Type="http://schemas.openxmlformats.org/officeDocument/2006/relationships/hyperlink" Target="http://www.cninfo.com.cn/information/fund/netvalue/150143.html" TargetMode="External"/><Relationship Id="rId765" Type="http://schemas.openxmlformats.org/officeDocument/2006/relationships/hyperlink" Target="http://quote.eastmoney.com/zs399300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047/bc.shtml" TargetMode="External"/><Relationship Id="rId362" Type="http://schemas.openxmlformats.org/officeDocument/2006/relationships/hyperlink" Target="https://www.jisilu.cn/data/utils/lowcalc/150059" TargetMode="External"/><Relationship Id="rId418" Type="http://schemas.openxmlformats.org/officeDocument/2006/relationships/hyperlink" Target="http://quote.eastmoney.com/zs000827.html" TargetMode="External"/><Relationship Id="rId625" Type="http://schemas.openxmlformats.org/officeDocument/2006/relationships/hyperlink" Target="https://www.jisilu.cn/data/sfnew/detail/150018" TargetMode="External"/><Relationship Id="rId222" Type="http://schemas.openxmlformats.org/officeDocument/2006/relationships/hyperlink" Target="http://www.cninfo.com.cn/information/fund/netvalue/150140.html" TargetMode="External"/><Relationship Id="rId264" Type="http://schemas.openxmlformats.org/officeDocument/2006/relationships/hyperlink" Target="http://www.cninfo.com.cn/information/fund/netvalue/150064.html" TargetMode="External"/><Relationship Id="rId471" Type="http://schemas.openxmlformats.org/officeDocument/2006/relationships/hyperlink" Target="http://www.cninfo.com.cn/information/fund/netvalue/150177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502049" TargetMode="External"/><Relationship Id="rId569" Type="http://schemas.openxmlformats.org/officeDocument/2006/relationships/hyperlink" Target="https://www.jisilu.cn/data/utils/lowcalc/150255" TargetMode="External"/><Relationship Id="rId734" Type="http://schemas.openxmlformats.org/officeDocument/2006/relationships/hyperlink" Target="http://finance.sina.com.cn/fund/quotes/150245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javascript:addOwnedFund('150088');" TargetMode="External"/><Relationship Id="rId429" Type="http://schemas.openxmlformats.org/officeDocument/2006/relationships/hyperlink" Target="http://www.cninfo.com.cn/information/fund/netvalue/150205.html" TargetMode="External"/><Relationship Id="rId580" Type="http://schemas.openxmlformats.org/officeDocument/2006/relationships/hyperlink" Target="http://quote.eastmoney.com/zs399997.html" TargetMode="External"/><Relationship Id="rId636" Type="http://schemas.openxmlformats.org/officeDocument/2006/relationships/hyperlink" Target="javascript:addOwnedFund('150186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502021/bc.shtml" TargetMode="External"/><Relationship Id="rId440" Type="http://schemas.openxmlformats.org/officeDocument/2006/relationships/hyperlink" Target="http://finance.sina.com.cn/fund/quotes/150309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150167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194/bc.shtml" TargetMode="External"/><Relationship Id="rId538" Type="http://schemas.openxmlformats.org/officeDocument/2006/relationships/hyperlink" Target="http://quote.eastmoney.com/zs399807.html" TargetMode="External"/><Relationship Id="rId703" Type="http://schemas.openxmlformats.org/officeDocument/2006/relationships/hyperlink" Target="https://www.jisilu.cn/data/sfnew/detail/150179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325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152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184.html" TargetMode="External"/><Relationship Id="rId605" Type="http://schemas.openxmlformats.org/officeDocument/2006/relationships/hyperlink" Target="https://www.jisilu.cn/data/utils/lowcalc/150229" TargetMode="External"/><Relationship Id="rId202" Type="http://schemas.openxmlformats.org/officeDocument/2006/relationships/hyperlink" Target="https://www.jisilu.cn/data/sfnew/detail/150175" TargetMode="External"/><Relationship Id="rId244" Type="http://schemas.openxmlformats.org/officeDocument/2006/relationships/hyperlink" Target="https://www.jisilu.cn/data/sfnew/detail/150104" TargetMode="External"/><Relationship Id="rId647" Type="http://schemas.openxmlformats.org/officeDocument/2006/relationships/hyperlink" Target="https://www.jisilu.cn/data/utils/lowcalc/150305" TargetMode="External"/><Relationship Id="rId689" Type="http://schemas.openxmlformats.org/officeDocument/2006/relationships/hyperlink" Target="https://www.jisilu.cn/data/utils/lowcalc/502017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29" TargetMode="External"/><Relationship Id="rId493" Type="http://schemas.openxmlformats.org/officeDocument/2006/relationships/hyperlink" Target="https://www.jisilu.cn/data/sfnew/detail/150241" TargetMode="External"/><Relationship Id="rId507" Type="http://schemas.openxmlformats.org/officeDocument/2006/relationships/hyperlink" Target="http://www.cninfo.com.cn/information/fund/netvalue/150251.html" TargetMode="External"/><Relationship Id="rId549" Type="http://schemas.openxmlformats.org/officeDocument/2006/relationships/hyperlink" Target="http://www.cninfo.com.cn/information/fund/netvalue/150243.html" TargetMode="External"/><Relationship Id="rId714" Type="http://schemas.openxmlformats.org/officeDocument/2006/relationships/hyperlink" Target="javascript:addOwnedFund('150100');" TargetMode="External"/><Relationship Id="rId756" Type="http://schemas.openxmlformats.org/officeDocument/2006/relationships/hyperlink" Target="javascript:addOwnedFund('15006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://quote.eastmoney.com/zs399393.html" TargetMode="External"/><Relationship Id="rId146" Type="http://schemas.openxmlformats.org/officeDocument/2006/relationships/hyperlink" Target="https://www.jisilu.cn/data/utils/lowcalc/150301" TargetMode="External"/><Relationship Id="rId188" Type="http://schemas.openxmlformats.org/officeDocument/2006/relationships/hyperlink" Target="https://www.jisilu.cn/data/utils/lowcalc/150317" TargetMode="External"/><Relationship Id="rId311" Type="http://schemas.openxmlformats.org/officeDocument/2006/relationships/hyperlink" Target="http://finance.sina.com.cn/fund/quotes/150211/bc.shtml" TargetMode="External"/><Relationship Id="rId353" Type="http://schemas.openxmlformats.org/officeDocument/2006/relationships/hyperlink" Target="http://finance.sina.com.cn/fund/quotes/150012/bc.s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275/bc.shtml" TargetMode="External"/><Relationship Id="rId92" Type="http://schemas.openxmlformats.org/officeDocument/2006/relationships/hyperlink" Target="http://quote.eastmoney.com/zs399986.html" TargetMode="External"/><Relationship Id="rId213" Type="http://schemas.openxmlformats.org/officeDocument/2006/relationships/hyperlink" Target="javascript:addOwnedFund('150053');" TargetMode="External"/><Relationship Id="rId420" Type="http://schemas.openxmlformats.org/officeDocument/2006/relationships/hyperlink" Target="javascript:addOwnedFund('150237');" TargetMode="External"/><Relationship Id="rId616" Type="http://schemas.openxmlformats.org/officeDocument/2006/relationships/hyperlink" Target="http://quote.eastmoney.com/zs399975.html" TargetMode="External"/><Relationship Id="rId658" Type="http://schemas.openxmlformats.org/officeDocument/2006/relationships/hyperlink" Target="http://quote.eastmoney.com/hk/zs110000.html" TargetMode="External"/><Relationship Id="rId255" Type="http://schemas.openxmlformats.org/officeDocument/2006/relationships/hyperlink" Target="javascript:addOwnedFund('502001');" TargetMode="External"/><Relationship Id="rId297" Type="http://schemas.openxmlformats.org/officeDocument/2006/relationships/hyperlink" Target="javascript:addOwnedFund('150281');" TargetMode="External"/><Relationship Id="rId462" Type="http://schemas.openxmlformats.org/officeDocument/2006/relationships/hyperlink" Target="javascript:addOwnedFund('150257');" TargetMode="External"/><Relationship Id="rId518" Type="http://schemas.openxmlformats.org/officeDocument/2006/relationships/hyperlink" Target="http://finance.sina.com.cn/fund/quotes/150173/bc.shtml" TargetMode="External"/><Relationship Id="rId725" Type="http://schemas.openxmlformats.org/officeDocument/2006/relationships/hyperlink" Target="https://www.jisilu.cn/data/utils/lowcalc/150143" TargetMode="External"/><Relationship Id="rId115" Type="http://schemas.openxmlformats.org/officeDocument/2006/relationships/hyperlink" Target="http://www.cninfo.com.cn/information/fund/netvalue/150297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3" TargetMode="External"/><Relationship Id="rId364" Type="http://schemas.openxmlformats.org/officeDocument/2006/relationships/hyperlink" Target="https://www.jisilu.cn/data/sfnew/detail/150085" TargetMode="External"/><Relationship Id="rId767" Type="http://schemas.openxmlformats.org/officeDocument/2006/relationships/hyperlink" Target="https://www.jisilu.cn/data/sfnew/detail/150188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942.html" TargetMode="External"/><Relationship Id="rId571" Type="http://schemas.openxmlformats.org/officeDocument/2006/relationships/hyperlink" Target="https://www.jisilu.cn/data/sfnew/detail/150315" TargetMode="External"/><Relationship Id="rId627" Type="http://schemas.openxmlformats.org/officeDocument/2006/relationships/hyperlink" Target="http://www.cninfo.com.cn/information/fund/netvalue/150018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140" TargetMode="External"/><Relationship Id="rId266" Type="http://schemas.openxmlformats.org/officeDocument/2006/relationships/hyperlink" Target="https://www.jisilu.cn/data/utils/lowcalc/150064" TargetMode="External"/><Relationship Id="rId431" Type="http://schemas.openxmlformats.org/officeDocument/2006/relationships/hyperlink" Target="https://www.jisilu.cn/data/utils/lowcalc/150205" TargetMode="External"/><Relationship Id="rId473" Type="http://schemas.openxmlformats.org/officeDocument/2006/relationships/hyperlink" Target="https://www.jisilu.cn/data/utils/lowcalc/150177" TargetMode="External"/><Relationship Id="rId529" Type="http://schemas.openxmlformats.org/officeDocument/2006/relationships/hyperlink" Target="https://www.jisilu.cn/data/sfnew/detail/150273" TargetMode="External"/><Relationship Id="rId680" Type="http://schemas.openxmlformats.org/officeDocument/2006/relationships/hyperlink" Target="http://finance.sina.com.cn/fund/quotes/150171/bc.shtml" TargetMode="External"/><Relationship Id="rId736" Type="http://schemas.openxmlformats.org/officeDocument/2006/relationships/hyperlink" Target="http://quote.eastmoney.com/zs399970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delOwnedFund('150277');" TargetMode="External"/><Relationship Id="rId72" Type="http://schemas.openxmlformats.org/officeDocument/2006/relationships/hyperlink" Target="http://finance.sina.com.cn/fund/quotes/150335/bc.shtml" TargetMode="External"/><Relationship Id="rId375" Type="http://schemas.openxmlformats.org/officeDocument/2006/relationships/hyperlink" Target="http://finance.sina.com.cn/fund/quotes/150096/bc.shtml" TargetMode="External"/><Relationship Id="rId582" Type="http://schemas.openxmlformats.org/officeDocument/2006/relationships/hyperlink" Target="javascript:addOwnedFund('150269');" TargetMode="External"/><Relationship Id="rId638" Type="http://schemas.openxmlformats.org/officeDocument/2006/relationships/hyperlink" Target="http://finance.sina.com.cn/fund/quotes/150051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016.html" TargetMode="External"/><Relationship Id="rId277" Type="http://schemas.openxmlformats.org/officeDocument/2006/relationships/hyperlink" Target="http://quote.eastmoney.com/zs399300.html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94.html" TargetMode="External"/><Relationship Id="rId484" Type="http://schemas.openxmlformats.org/officeDocument/2006/relationships/hyperlink" Target="http://quote.eastmoney.com/zs399970.html" TargetMode="External"/><Relationship Id="rId705" Type="http://schemas.openxmlformats.org/officeDocument/2006/relationships/hyperlink" Target="http://www.cninfo.com.cn/information/fund/netvalue/150179.html" TargetMode="External"/><Relationship Id="rId137" Type="http://schemas.openxmlformats.org/officeDocument/2006/relationships/hyperlink" Target="http://finance.sina.com.cn/fund/quotes/150198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152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50205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43" TargetMode="External"/><Relationship Id="rId593" Type="http://schemas.openxmlformats.org/officeDocument/2006/relationships/hyperlink" Target="https://www.jisilu.cn/data/utils/lowcalc/150184" TargetMode="External"/><Relationship Id="rId607" Type="http://schemas.openxmlformats.org/officeDocument/2006/relationships/hyperlink" Target="https://www.jisilu.cn/data/sfnew/detail/502007" TargetMode="External"/><Relationship Id="rId649" Type="http://schemas.openxmlformats.org/officeDocument/2006/relationships/hyperlink" Target="https://www.jisilu.cn/data/sfnew/detail/150249" TargetMode="External"/><Relationship Id="rId190" Type="http://schemas.openxmlformats.org/officeDocument/2006/relationships/hyperlink" Target="https://www.jisilu.cn/data/sfnew/detail/150327" TargetMode="External"/><Relationship Id="rId204" Type="http://schemas.openxmlformats.org/officeDocument/2006/relationships/hyperlink" Target="http://www.cninfo.com.cn/information/fund/netvalue/150175.html" TargetMode="External"/><Relationship Id="rId246" Type="http://schemas.openxmlformats.org/officeDocument/2006/relationships/hyperlink" Target="http://www.cninfo.com.cn/information/fund/netvalue/150104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150329.html" TargetMode="External"/><Relationship Id="rId509" Type="http://schemas.openxmlformats.org/officeDocument/2006/relationships/hyperlink" Target="https://www.jisilu.cn/data/utils/lowcalc/150251" TargetMode="External"/><Relationship Id="rId660" Type="http://schemas.openxmlformats.org/officeDocument/2006/relationships/hyperlink" Target="javascript:delOwnedFund('150169');" TargetMode="External"/><Relationship Id="rId106" Type="http://schemas.openxmlformats.org/officeDocument/2006/relationships/hyperlink" Target="javascript:addOwnedFund('150117');" TargetMode="External"/><Relationship Id="rId313" Type="http://schemas.openxmlformats.org/officeDocument/2006/relationships/hyperlink" Target="http://quote.eastmoney.com/zs399976.html" TargetMode="External"/><Relationship Id="rId495" Type="http://schemas.openxmlformats.org/officeDocument/2006/relationships/hyperlink" Target="http://www.cninfo.com.cn/information/fund/netvalue/150241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133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javascript:delOwnedFund('150299');" TargetMode="External"/><Relationship Id="rId148" Type="http://schemas.openxmlformats.org/officeDocument/2006/relationships/hyperlink" Target="https://www.jisilu.cn/data/sfnew/detail/150190" TargetMode="External"/><Relationship Id="rId355" Type="http://schemas.openxmlformats.org/officeDocument/2006/relationships/hyperlink" Target="http://quote.eastmoney.com/zs399903.html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000998.html" TargetMode="External"/><Relationship Id="rId562" Type="http://schemas.openxmlformats.org/officeDocument/2006/relationships/hyperlink" Target="http://quote.eastmoney.com/zs399991.html" TargetMode="External"/><Relationship Id="rId618" Type="http://schemas.openxmlformats.org/officeDocument/2006/relationships/hyperlink" Target="javascript:addOwnedFund('502011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138/bc.shtml" TargetMode="External"/><Relationship Id="rId422" Type="http://schemas.openxmlformats.org/officeDocument/2006/relationships/hyperlink" Target="http://finance.sina.com.cn/fund/quotes/502024/bc.shtml" TargetMode="External"/><Relationship Id="rId464" Type="http://schemas.openxmlformats.org/officeDocument/2006/relationships/hyperlink" Target="http://finance.sina.com.cn/fund/quotes/502027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31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drawing" Target="../drawings/drawing2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6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440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235/bc.shtml" TargetMode="External"/><Relationship Id="rId640" Type="http://schemas.openxmlformats.org/officeDocument/2006/relationships/hyperlink" Target="https://www.jisilu.cn/data/utils/lowcalc/150227" TargetMode="External"/><Relationship Id="rId682" Type="http://schemas.openxmlformats.org/officeDocument/2006/relationships/hyperlink" Target="https://www.jisilu.cn/data/utils/lowcalc/150171" TargetMode="External"/><Relationship Id="rId738" Type="http://schemas.openxmlformats.org/officeDocument/2006/relationships/hyperlink" Target="https://www.jisilu.cn/data/sfnew/detail/150231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addOwnedFund('150263');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036.html" TargetMode="External"/><Relationship Id="rId377" Type="http://schemas.openxmlformats.org/officeDocument/2006/relationships/hyperlink" Target="http://www.cninfo.com.cn/information/fund/netvalue/150085.html" TargetMode="External"/><Relationship Id="rId500" Type="http://schemas.openxmlformats.org/officeDocument/2006/relationships/hyperlink" Target="http://www.cninfo.com.cn/information/fund/netvalue/150173.html" TargetMode="External"/><Relationship Id="rId542" Type="http://schemas.openxmlformats.org/officeDocument/2006/relationships/hyperlink" Target="http://www.cninfo.com.cn/information/fund/netvalue/502007.html" TargetMode="External"/><Relationship Id="rId584" Type="http://schemas.openxmlformats.org/officeDocument/2006/relationships/hyperlink" Target="http://www.cninfo.com.cn/information/fund/netvalue/150269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s://www.jisilu.cn/data/sfnew/detail/502041" TargetMode="External"/><Relationship Id="rId402" Type="http://schemas.openxmlformats.org/officeDocument/2006/relationships/hyperlink" Target="https://www.jisilu.cn/data/sfnew/detail/150150" TargetMode="External"/><Relationship Id="rId279" Type="http://schemas.openxmlformats.org/officeDocument/2006/relationships/hyperlink" Target="https://www.jisilu.cn/data/sfnew/detail/502001" TargetMode="External"/><Relationship Id="rId444" Type="http://schemas.openxmlformats.org/officeDocument/2006/relationships/hyperlink" Target="https://www.jisilu.cn/data/sfnew/detail/150237" TargetMode="External"/><Relationship Id="rId486" Type="http://schemas.openxmlformats.org/officeDocument/2006/relationships/hyperlink" Target="https://www.jisilu.cn/data/sfnew/detail/150307" TargetMode="External"/><Relationship Id="rId651" Type="http://schemas.openxmlformats.org/officeDocument/2006/relationships/hyperlink" Target="http://quote.eastmoney.com/zs399991.html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9');" TargetMode="External"/><Relationship Id="rId749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89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104/bc.shtml" TargetMode="External"/><Relationship Id="rId346" Type="http://schemas.openxmlformats.org/officeDocument/2006/relationships/hyperlink" Target="http://finance.sina.com.cn/fund/quotes/150152/bc.shtml" TargetMode="External"/><Relationship Id="rId388" Type="http://schemas.openxmlformats.org/officeDocument/2006/relationships/hyperlink" Target="http://quote.eastmoney.com/zs000979.html" TargetMode="External"/><Relationship Id="rId511" Type="http://schemas.openxmlformats.org/officeDocument/2006/relationships/hyperlink" Target="http://finance.sina.com.cn/fund/quotes/502049/bc.shtml" TargetMode="External"/><Relationship Id="rId553" Type="http://schemas.openxmlformats.org/officeDocument/2006/relationships/hyperlink" Target="http://finance.sina.com.cn/fund/quotes/150194/bc.shtml" TargetMode="External"/><Relationship Id="rId609" Type="http://schemas.openxmlformats.org/officeDocument/2006/relationships/hyperlink" Target="http://quote.eastmoney.com/zs399966.html" TargetMode="External"/><Relationship Id="rId760" Type="http://schemas.openxmlformats.org/officeDocument/2006/relationships/hyperlink" Target="https://www.jisilu.cn/data/utils/lowcalc/150279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396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7');" TargetMode="External"/><Relationship Id="rId595" Type="http://schemas.openxmlformats.org/officeDocument/2006/relationships/hyperlink" Target="http://finance.sina.com.cn/fund/quotes/150305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257');" TargetMode="External"/><Relationship Id="rId497" Type="http://schemas.openxmlformats.org/officeDocument/2006/relationships/hyperlink" Target="javascript:addOwnedFund('150200');" TargetMode="External"/><Relationship Id="rId620" Type="http://schemas.openxmlformats.org/officeDocument/2006/relationships/hyperlink" Target="http://www.cninfo.com.cn/information/fund/netvalue/150249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092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https://www.jisilu.cn/data/sfnew/detail/1502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quote.eastmoney.com/zs000841.html" TargetMode="External"/><Relationship Id="rId564" Type="http://schemas.openxmlformats.org/officeDocument/2006/relationships/hyperlink" Target="https://www.jisilu.cn/data/sfnew/detail/150315" TargetMode="External"/><Relationship Id="rId771" Type="http://schemas.openxmlformats.org/officeDocument/2006/relationships/hyperlink" Target="http://quote.eastmoney.com/zs399481.html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s://www.jisilu.cn/data/utils/lowcalc/150022" TargetMode="External"/><Relationship Id="rId466" Type="http://schemas.openxmlformats.org/officeDocument/2006/relationships/hyperlink" Target="https://www.jisilu.cn/data/utils/lowcalc/502027" TargetMode="External"/><Relationship Id="rId631" Type="http://schemas.openxmlformats.org/officeDocument/2006/relationships/hyperlink" Target="http://finance.sina.com.cn/fund/quotes/502011/bc.shtml" TargetMode="External"/><Relationship Id="rId673" Type="http://schemas.openxmlformats.org/officeDocument/2006/relationships/hyperlink" Target="http://finance.sina.com.cn/fund/quotes/502004/bc.shtml" TargetMode="External"/><Relationship Id="rId729" Type="http://schemas.openxmlformats.org/officeDocument/2006/relationships/hyperlink" Target="http://quote.eastmoney.com/zs39993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502024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30');" TargetMode="External"/><Relationship Id="rId575" Type="http://schemas.openxmlformats.org/officeDocument/2006/relationships/hyperlink" Target="javascript:addOwnedFund('150207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quote.eastmoney.com/zs000832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://quote.eastmoney.com/zs399441.html" TargetMode="External"/><Relationship Id="rId477" Type="http://schemas.openxmlformats.org/officeDocument/2006/relationships/hyperlink" Target="http://quote.eastmoney.com/zs399975.html" TargetMode="External"/><Relationship Id="rId600" Type="http://schemas.openxmlformats.org/officeDocument/2006/relationships/hyperlink" Target="https://www.jisilu.cn/data/sfnew/detail/150283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192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17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23/bc.shtml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085');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269" TargetMode="External"/><Relationship Id="rId751" Type="http://schemas.openxmlformats.org/officeDocument/2006/relationships/hyperlink" Target="http://finance.sina.com.cn/fund/quotes/150311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502041.html" TargetMode="External"/><Relationship Id="rId390" Type="http://schemas.openxmlformats.org/officeDocument/2006/relationships/hyperlink" Target="https://www.jisilu.cn/data/sfnew/detail/150049" TargetMode="External"/><Relationship Id="rId404" Type="http://schemas.openxmlformats.org/officeDocument/2006/relationships/hyperlink" Target="http://www.cninfo.com.cn/information/fund/netvalue/150150.html" TargetMode="External"/><Relationship Id="rId446" Type="http://schemas.openxmlformats.org/officeDocument/2006/relationships/hyperlink" Target="http://www.cninfo.com.cn/information/fund/netvalue/150237.html" TargetMode="External"/><Relationship Id="rId611" Type="http://schemas.openxmlformats.org/officeDocument/2006/relationships/hyperlink" Target="javascript:addOwnedFund('150177');" TargetMode="External"/><Relationship Id="rId653" Type="http://schemas.openxmlformats.org/officeDocument/2006/relationships/hyperlink" Target="javascript:addOwnedFund('502017');" TargetMode="External"/><Relationship Id="rId250" Type="http://schemas.openxmlformats.org/officeDocument/2006/relationships/hyperlink" Target="http://finance.sina.com.cn/fund/quotes/150064/bc.shtml" TargetMode="External"/><Relationship Id="rId292" Type="http://schemas.openxmlformats.org/officeDocument/2006/relationships/hyperlink" Target="http://finance.sina.com.cn/fund/quotes/502014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307.html" TargetMode="External"/><Relationship Id="rId695" Type="http://schemas.openxmlformats.org/officeDocument/2006/relationships/hyperlink" Target="javascript:addOwnedFund('150181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016.html" TargetMode="External"/><Relationship Id="rId555" Type="http://schemas.openxmlformats.org/officeDocument/2006/relationships/hyperlink" Target="http://quote.eastmoney.com/zs399970.html" TargetMode="External"/><Relationship Id="rId597" Type="http://schemas.openxmlformats.org/officeDocument/2006/relationships/hyperlink" Target="http://quote.eastmoney.com/zs399812.html" TargetMode="External"/><Relationship Id="rId720" Type="http://schemas.openxmlformats.org/officeDocument/2006/relationships/hyperlink" Target="https://www.jisilu.cn/data/sfnew/detail/150100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28/bc.shtml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4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173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315.html" TargetMode="External"/><Relationship Id="rId731" Type="http://schemas.openxmlformats.org/officeDocument/2006/relationships/hyperlink" Target="javascript:addOwnedFund('150179');" TargetMode="External"/><Relationship Id="rId773" Type="http://schemas.openxmlformats.org/officeDocument/2006/relationships/hyperlink" Target="javascript:addOwnedFund('15006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59/bc.shtml" TargetMode="External"/><Relationship Id="rId426" Type="http://schemas.openxmlformats.org/officeDocument/2006/relationships/hyperlink" Target="https://www.jisilu.cn/data/sfnew/detail/150255" TargetMode="External"/><Relationship Id="rId633" Type="http://schemas.openxmlformats.org/officeDocument/2006/relationships/hyperlink" Target="http://quote.eastmoney.com/zs399975.html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1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233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8/bc.shtml" TargetMode="External"/><Relationship Id="rId602" Type="http://schemas.openxmlformats.org/officeDocument/2006/relationships/hyperlink" Target="http://www.cninfo.com.cn/information/fund/netvalue/150283.html" TargetMode="External"/><Relationship Id="rId784" Type="http://schemas.openxmlformats.org/officeDocument/2006/relationships/hyperlink" Target="javascript:addOwnedFund('150188');" TargetMode="External"/><Relationship Id="rId241" Type="http://schemas.openxmlformats.org/officeDocument/2006/relationships/hyperlink" Target="https://www.jisilu.cn/data/utils/lowcalc/502041" TargetMode="External"/><Relationship Id="rId437" Type="http://schemas.openxmlformats.org/officeDocument/2006/relationships/hyperlink" Target="javascript:addOwnedFund('150271');" TargetMode="External"/><Relationship Id="rId479" Type="http://schemas.openxmlformats.org/officeDocument/2006/relationships/hyperlink" Target="javascript:addOwnedFund('150235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192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307" TargetMode="External"/><Relationship Id="rId504" Type="http://schemas.openxmlformats.org/officeDocument/2006/relationships/hyperlink" Target="https://www.jisilu.cn/data/sfnew/detail/150275" TargetMode="External"/><Relationship Id="rId546" Type="http://schemas.openxmlformats.org/officeDocument/2006/relationships/hyperlink" Target="https://www.jisilu.cn/data/sfnew/detail/15024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996.html" TargetMode="External"/><Relationship Id="rId78" Type="http://schemas.openxmlformats.org/officeDocument/2006/relationships/hyperlink" Target="http://quote.eastmoney.com/zs00082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s://www.jisilu.cn/data/utils/lowcalc/150150" TargetMode="External"/><Relationship Id="rId588" Type="http://schemas.openxmlformats.org/officeDocument/2006/relationships/hyperlink" Target="https://www.jisilu.cn/data/sfnew/detail/150184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49.html" TargetMode="External"/><Relationship Id="rId448" Type="http://schemas.openxmlformats.org/officeDocument/2006/relationships/hyperlink" Target="https://www.jisilu.cn/data/utils/lowcalc/150237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18/bc.shtml" TargetMode="External"/><Relationship Id="rId697" Type="http://schemas.openxmlformats.org/officeDocument/2006/relationships/hyperlink" Target="http://finance.sina.com.cn/fund/quotes/150233/bc.shtml" TargetMode="External"/><Relationship Id="rId252" Type="http://schemas.openxmlformats.org/officeDocument/2006/relationships/hyperlink" Target="http://quote.eastmoney.com/zs399904.html" TargetMode="External"/><Relationship Id="rId294" Type="http://schemas.openxmlformats.org/officeDocument/2006/relationships/hyperlink" Target="http://quote.eastmoney.com/zs000853.html" TargetMode="External"/><Relationship Id="rId308" Type="http://schemas.openxmlformats.org/officeDocument/2006/relationships/hyperlink" Target="javascript:addOwnedFund('150104');" TargetMode="External"/><Relationship Id="rId515" Type="http://schemas.openxmlformats.org/officeDocument/2006/relationships/hyperlink" Target="javascript:addOwnedFund('502049');" TargetMode="External"/><Relationship Id="rId722" Type="http://schemas.openxmlformats.org/officeDocument/2006/relationships/hyperlink" Target="http://www.cninfo.com.cn/information/fund/netvalue/1501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javascript:addOwnedFund('150194');" TargetMode="External"/><Relationship Id="rId599" Type="http://schemas.openxmlformats.org/officeDocument/2006/relationships/hyperlink" Target="javascript:addOwnedFund('150305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315" TargetMode="External"/><Relationship Id="rId733" Type="http://schemas.openxmlformats.org/officeDocument/2006/relationships/hyperlink" Target="http://finance.sina.com.cn/fund/quotes/150203/bc.shtml" TargetMode="External"/><Relationship Id="rId775" Type="http://schemas.openxmlformats.org/officeDocument/2006/relationships/hyperlink" Target="http://finance.sina.com.cn/fund/quotes/150016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944.html" TargetMode="External"/><Relationship Id="rId428" Type="http://schemas.openxmlformats.org/officeDocument/2006/relationships/hyperlink" Target="http://www.cninfo.com.cn/information/fund/netvalue/150255.html" TargetMode="External"/><Relationship Id="rId635" Type="http://schemas.openxmlformats.org/officeDocument/2006/relationships/hyperlink" Target="javascript:addOwnedFund('502011');" TargetMode="External"/><Relationship Id="rId677" Type="http://schemas.openxmlformats.org/officeDocument/2006/relationships/hyperlink" Target="javascript:addOwnedFund('502004');" TargetMode="External"/><Relationship Id="rId232" Type="http://schemas.openxmlformats.org/officeDocument/2006/relationships/hyperlink" Target="http://finance.sina.com.cn/fund/quotes/150267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finance.sina.com.cn/fund/quotes/150241/bc.shtml" TargetMode="External"/><Relationship Id="rId702" Type="http://schemas.openxmlformats.org/officeDocument/2006/relationships/hyperlink" Target="https://www.jisilu.cn/data/sfnew/detail/15030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412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245" TargetMode="External"/><Relationship Id="rId80" Type="http://schemas.openxmlformats.org/officeDocument/2006/relationships/hyperlink" Target="javascript:addOwnedFund('150323');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finance.sina.com.cn/fund/quotes/150164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283" TargetMode="External"/><Relationship Id="rId646" Type="http://schemas.openxmlformats.org/officeDocument/2006/relationships/hyperlink" Target="https://www.jisilu.cn/data/utils/lowcalc/150051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257" TargetMode="External"/><Relationship Id="rId506" Type="http://schemas.openxmlformats.org/officeDocument/2006/relationships/hyperlink" Target="http://www.cninfo.com.cn/information/fund/netvalue/150275.html" TargetMode="External"/><Relationship Id="rId688" Type="http://schemas.openxmlformats.org/officeDocument/2006/relationships/hyperlink" Target="https://www.jisilu.cn/data/utils/lowcalc/150192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73/bc.shtml" TargetMode="External"/><Relationship Id="rId492" Type="http://schemas.openxmlformats.org/officeDocument/2006/relationships/hyperlink" Target="https://www.jisilu.cn/data/sfnew/detail/150200" TargetMode="External"/><Relationship Id="rId548" Type="http://schemas.openxmlformats.org/officeDocument/2006/relationships/hyperlink" Target="http://www.cninfo.com.cn/information/fund/netvalue/15024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311');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s://www.jisilu.cn/data/utils/lowcalc/150049" TargetMode="External"/><Relationship Id="rId408" Type="http://schemas.openxmlformats.org/officeDocument/2006/relationships/hyperlink" Target="https://www.jisilu.cn/data/sfnew/detail/150157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64');" TargetMode="External"/><Relationship Id="rId657" Type="http://schemas.openxmlformats.org/officeDocument/2006/relationships/hyperlink" Target="http://quote.eastmoney.com/zs399004.html" TargetMode="External"/><Relationship Id="rId699" Type="http://schemas.openxmlformats.org/officeDocument/2006/relationships/hyperlink" Target="http://quote.eastmoney.com/zs399810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javascript:addOwnedFund('502014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9/bc.shtml" TargetMode="External"/><Relationship Id="rId724" Type="http://schemas.openxmlformats.org/officeDocument/2006/relationships/hyperlink" Target="https://www.jisilu.cn/data/utils/lowcalc/150100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030" TargetMode="External"/><Relationship Id="rId419" Type="http://schemas.openxmlformats.org/officeDocument/2006/relationships/hyperlink" Target="javascript:addOwnedFund('150028');" TargetMode="External"/><Relationship Id="rId570" Type="http://schemas.openxmlformats.org/officeDocument/2006/relationships/hyperlink" Target="https://www.jisilu.cn/data/sfnew/detail/150207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255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502024" TargetMode="External"/><Relationship Id="rId735" Type="http://schemas.openxmlformats.org/officeDocument/2006/relationships/hyperlink" Target="http://quote.eastmoney.com/zs399971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59');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86.html" TargetMode="External"/><Relationship Id="rId637" Type="http://schemas.openxmlformats.org/officeDocument/2006/relationships/hyperlink" Target="http://finance.sina.com.cn/fund/quotes/150227/bc.shtml" TargetMode="External"/><Relationship Id="rId679" Type="http://schemas.openxmlformats.org/officeDocument/2006/relationships/hyperlink" Target="http://finance.sina.com.cn/fund/quotes/150171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://quote.eastmoney.com/zs000832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217');" TargetMode="External"/><Relationship Id="rId690" Type="http://schemas.openxmlformats.org/officeDocument/2006/relationships/hyperlink" Target="https://www.jisilu.cn/data/sfnew/detail/150181" TargetMode="External"/><Relationship Id="rId704" Type="http://schemas.openxmlformats.org/officeDocument/2006/relationships/hyperlink" Target="http://www.cninfo.com.cn/information/fund/netvalue/150309.html" TargetMode="External"/><Relationship Id="rId746" Type="http://schemas.openxmlformats.org/officeDocument/2006/relationships/hyperlink" Target="http://www.cninfo.com.cn/information/fund/netvalue/15024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89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43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96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150177" TargetMode="External"/><Relationship Id="rId648" Type="http://schemas.openxmlformats.org/officeDocument/2006/relationships/hyperlink" Target="https://www.jisilu.cn/data/sfnew/detail/502017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://www.cninfo.com.cn/information/fund/netvalue/150157.html" TargetMode="External"/><Relationship Id="rId452" Type="http://schemas.openxmlformats.org/officeDocument/2006/relationships/hyperlink" Target="http://www.cninfo.com.cn/information/fund/netvalue/150257.html" TargetMode="External"/><Relationship Id="rId494" Type="http://schemas.openxmlformats.org/officeDocument/2006/relationships/hyperlink" Target="http://www.cninfo.com.cn/information/fund/netvalue/150200.html" TargetMode="External"/><Relationship Id="rId508" Type="http://schemas.openxmlformats.org/officeDocument/2006/relationships/hyperlink" Target="https://www.jisilu.cn/data/utils/lowcalc/150275" TargetMode="External"/><Relationship Id="rId715" Type="http://schemas.openxmlformats.org/officeDocument/2006/relationships/hyperlink" Target="http://finance.sina.com.cn/fund/quotes/150092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sfnew/detail/150148" TargetMode="External"/><Relationship Id="rId561" Type="http://schemas.openxmlformats.org/officeDocument/2006/relationships/hyperlink" Target="http://quote.eastmoney.com/zs399974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18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90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22/bc.shtml" TargetMode="External"/><Relationship Id="rId463" Type="http://schemas.openxmlformats.org/officeDocument/2006/relationships/hyperlink" Target="http://finance.sina.com.cn/fund/quotes/50202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502024.html" TargetMode="External"/><Relationship Id="rId726" Type="http://schemas.openxmlformats.org/officeDocument/2006/relationships/hyperlink" Target="https://www.jisilu.cn/data/sfnew/detail/150179" TargetMode="External"/><Relationship Id="rId768" Type="http://schemas.openxmlformats.org/officeDocument/2006/relationships/hyperlink" Target="https://www.jisilu.cn/data/sfnew/detail/15006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030.html" TargetMode="External"/><Relationship Id="rId572" Type="http://schemas.openxmlformats.org/officeDocument/2006/relationships/hyperlink" Target="http://www.cninfo.com.cn/information/fund/netvalue/150207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271" TargetMode="External"/><Relationship Id="rId474" Type="http://schemas.openxmlformats.org/officeDocument/2006/relationships/hyperlink" Target="https://www.jisilu.cn/data/sfnew/detail/150235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707.html" TargetMode="External"/><Relationship Id="rId737" Type="http://schemas.openxmlformats.org/officeDocument/2006/relationships/hyperlink" Target="javascript:addOwnedFund('150203');" TargetMode="External"/><Relationship Id="rId779" Type="http://schemas.openxmlformats.org/officeDocument/2006/relationships/hyperlink" Target="https://www.jisilu.cn/data/sfnew/detail/150188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085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269/bc.shtml" TargetMode="External"/><Relationship Id="rId639" Type="http://schemas.openxmlformats.org/officeDocument/2006/relationships/hyperlink" Target="http://quote.eastmoney.com/zs399986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delOwnedFund('150267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javascript:addOwnedFund('150148');" TargetMode="External"/><Relationship Id="rId443" Type="http://schemas.openxmlformats.org/officeDocument/2006/relationships/hyperlink" Target="javascript:addOwnedFund('150164');" TargetMode="External"/><Relationship Id="rId650" Type="http://schemas.openxmlformats.org/officeDocument/2006/relationships/hyperlink" Target="http://www.cninfo.com.cn/information/fund/netvalue/502017.html" TargetMode="External"/><Relationship Id="rId303" Type="http://schemas.openxmlformats.org/officeDocument/2006/relationships/hyperlink" Target="https://www.jisilu.cn/data/sfnew/detail/150104" TargetMode="External"/><Relationship Id="rId485" Type="http://schemas.openxmlformats.org/officeDocument/2006/relationships/hyperlink" Target="javascript:delOwnedFund('150241');" TargetMode="External"/><Relationship Id="rId692" Type="http://schemas.openxmlformats.org/officeDocument/2006/relationships/hyperlink" Target="http://www.cninfo.com.cn/information/fund/netvalue/150181.html" TargetMode="External"/><Relationship Id="rId706" Type="http://schemas.openxmlformats.org/officeDocument/2006/relationships/hyperlink" Target="https://www.jisilu.cn/data/utils/lowcalc/150309" TargetMode="External"/><Relationship Id="rId748" Type="http://schemas.openxmlformats.org/officeDocument/2006/relationships/hyperlink" Target="https://www.jisilu.cn/data/utils/lowcalc/15024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998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://www.cninfo.com.cn/information/fund/netvalue/150096.html" TargetMode="External"/><Relationship Id="rId510" Type="http://schemas.openxmlformats.org/officeDocument/2006/relationships/hyperlink" Target="https://www.jisilu.cn/data/sfnew/detail/502049" TargetMode="External"/><Relationship Id="rId552" Type="http://schemas.openxmlformats.org/officeDocument/2006/relationships/hyperlink" Target="https://www.jisilu.cn/data/sfnew/detail/150194" TargetMode="External"/><Relationship Id="rId594" Type="http://schemas.openxmlformats.org/officeDocument/2006/relationships/hyperlink" Target="https://www.jisilu.cn/data/sfnew/detail/150305" TargetMode="External"/><Relationship Id="rId608" Type="http://schemas.openxmlformats.org/officeDocument/2006/relationships/hyperlink" Target="http://www.cninfo.com.cn/information/fund/netvalue/15017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7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257" TargetMode="External"/><Relationship Id="rId496" Type="http://schemas.openxmlformats.org/officeDocument/2006/relationships/hyperlink" Target="https://www.jisilu.cn/data/utils/lowcalc/150200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00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073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http://www.cninfo.com.cn/information/fund/netvalue/150148.html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9');" TargetMode="External"/><Relationship Id="rId619" Type="http://schemas.openxmlformats.org/officeDocument/2006/relationships/hyperlink" Target="http://finance.sina.com.cn/fund/quotes/150249/bc.shtml" TargetMode="External"/><Relationship Id="rId770" Type="http://schemas.openxmlformats.org/officeDocument/2006/relationships/hyperlink" Target="http://www.cninfo.com.cn/information/fund/netvalue/15006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001.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quote.eastmoney.com/zs399429.html" TargetMode="External"/><Relationship Id="rId630" Type="http://schemas.openxmlformats.org/officeDocument/2006/relationships/hyperlink" Target="https://www.jisilu.cn/data/sfnew/detail/502011" TargetMode="External"/><Relationship Id="rId672" Type="http://schemas.openxmlformats.org/officeDocument/2006/relationships/hyperlink" Target="https://www.jisilu.cn/data/sfnew/detail/502004" TargetMode="External"/><Relationship Id="rId728" Type="http://schemas.openxmlformats.org/officeDocument/2006/relationships/hyperlink" Target="http://www.cninfo.com.cn/information/fund/netvalue/15017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030" TargetMode="External"/><Relationship Id="rId532" Type="http://schemas.openxmlformats.org/officeDocument/2006/relationships/hyperlink" Target="https://www.jisilu.cn/data/utils/lowcalc/502024" TargetMode="External"/><Relationship Id="rId574" Type="http://schemas.openxmlformats.org/officeDocument/2006/relationships/hyperlink" Target="https://www.jisilu.cn/data/utils/lowcalc/150207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88.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271.html" TargetMode="External"/><Relationship Id="rId476" Type="http://schemas.openxmlformats.org/officeDocument/2006/relationships/hyperlink" Target="http://www.cninfo.com.cn/information/fund/netvalue/150235.html" TargetMode="External"/><Relationship Id="rId641" Type="http://schemas.openxmlformats.org/officeDocument/2006/relationships/hyperlink" Target="javascript:delOwnedFund('150227');" TargetMode="External"/><Relationship Id="rId683" Type="http://schemas.openxmlformats.org/officeDocument/2006/relationships/hyperlink" Target="javascript:addOwnedFund('150171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000998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23" TargetMode="External"/><Relationship Id="rId140" Type="http://schemas.openxmlformats.org/officeDocument/2006/relationships/hyperlink" Target="javascript:addOwnedFund('150289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005.html" TargetMode="External"/><Relationship Id="rId403" Type="http://schemas.openxmlformats.org/officeDocument/2006/relationships/hyperlink" Target="http://finance.sina.com.cn/fund/quotes/150150/bc.shtml" TargetMode="External"/><Relationship Id="rId585" Type="http://schemas.openxmlformats.org/officeDocument/2006/relationships/hyperlink" Target="http://quote.eastmoney.com/zs399997.html" TargetMode="External"/><Relationship Id="rId750" Type="http://schemas.openxmlformats.org/officeDocument/2006/relationships/hyperlink" Target="https://www.jisilu.cn/data/sfnew/detail/150311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41/bc.shtml" TargetMode="External"/><Relationship Id="rId445" Type="http://schemas.openxmlformats.org/officeDocument/2006/relationships/hyperlink" Target="http://finance.sina.com.cn/fund/quotes/150237/bc.shtml" TargetMode="External"/><Relationship Id="rId487" Type="http://schemas.openxmlformats.org/officeDocument/2006/relationships/hyperlink" Target="http://finance.sina.com.cn/fund/quotes/150307/bc.shtml" TargetMode="External"/><Relationship Id="rId610" Type="http://schemas.openxmlformats.org/officeDocument/2006/relationships/hyperlink" Target="https://www.jisilu.cn/data/utils/lowcalc/150177" TargetMode="External"/><Relationship Id="rId652" Type="http://schemas.openxmlformats.org/officeDocument/2006/relationships/hyperlink" Target="https://www.jisilu.cn/data/utils/lowcalc/502017" TargetMode="External"/><Relationship Id="rId694" Type="http://schemas.openxmlformats.org/officeDocument/2006/relationships/hyperlink" Target="https://www.jisilu.cn/data/utils/lowcalc/150181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14" TargetMode="External"/><Relationship Id="rId305" Type="http://schemas.openxmlformats.org/officeDocument/2006/relationships/hyperlink" Target="http://www.cninfo.com.cn/information/fund/netvalue/15010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50204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javascript:addOwnedFund('150096');" TargetMode="External"/><Relationship Id="rId554" Type="http://schemas.openxmlformats.org/officeDocument/2006/relationships/hyperlink" Target="http://www.cninfo.com.cn/information/fund/netvalue/150194.html" TargetMode="External"/><Relationship Id="rId596" Type="http://schemas.openxmlformats.org/officeDocument/2006/relationships/hyperlink" Target="http://www.cninfo.com.cn/information/fund/netvalue/150305.html" TargetMode="External"/><Relationship Id="rId761" Type="http://schemas.openxmlformats.org/officeDocument/2006/relationships/hyperlink" Target="javascript:addOwnedFund('150279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64" TargetMode="External"/><Relationship Id="rId414" Type="http://schemas.openxmlformats.org/officeDocument/2006/relationships/hyperlink" Target="https://www.jisilu.cn/data/sfnew/detail/150028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173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092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://finance.sina.com.cn/fund/quotes/150315/bc.shtml" TargetMode="External"/><Relationship Id="rId730" Type="http://schemas.openxmlformats.org/officeDocument/2006/relationships/hyperlink" Target="https://www.jisilu.cn/data/utils/lowcalc/150179" TargetMode="External"/><Relationship Id="rId772" Type="http://schemas.openxmlformats.org/officeDocument/2006/relationships/hyperlink" Target="https://www.jisilu.cn/data/utils/lowcalc/150066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delOwnedFund('150022');" TargetMode="External"/><Relationship Id="rId467" Type="http://schemas.openxmlformats.org/officeDocument/2006/relationships/hyperlink" Target="javascript:addOwnedFund('502027');" TargetMode="External"/><Relationship Id="rId632" Type="http://schemas.openxmlformats.org/officeDocument/2006/relationships/hyperlink" Target="http://www.cninfo.com.cn/information/fund/netvalue/502011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50200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59" TargetMode="External"/><Relationship Id="rId534" Type="http://schemas.openxmlformats.org/officeDocument/2006/relationships/hyperlink" Target="https://www.jisilu.cn/data/sfnew/detail/15021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s://www.jisilu.cn/data/utils/lowcalc/150188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https://www.jisilu.cn/data/sfnew/detail/150088" TargetMode="External"/><Relationship Id="rId436" Type="http://schemas.openxmlformats.org/officeDocument/2006/relationships/hyperlink" Target="https://www.jisilu.cn/data/utils/lowcalc/150271" TargetMode="External"/><Relationship Id="rId601" Type="http://schemas.openxmlformats.org/officeDocument/2006/relationships/hyperlink" Target="http://finance.sina.com.cn/fund/quotes/150283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35" TargetMode="External"/><Relationship Id="rId685" Type="http://schemas.openxmlformats.org/officeDocument/2006/relationships/hyperlink" Target="http://finance.sina.com.cn/fund/quotes/150192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2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173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269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311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://finance.sina.com.cn/fund/quotes/150049/bc.shtml" TargetMode="External"/><Relationship Id="rId405" Type="http://schemas.openxmlformats.org/officeDocument/2006/relationships/hyperlink" Target="http://quote.eastmoney.com/zs000823.html" TargetMode="External"/><Relationship Id="rId447" Type="http://schemas.openxmlformats.org/officeDocument/2006/relationships/hyperlink" Target="http://quote.eastmoney.com/zs000827.html" TargetMode="External"/><Relationship Id="rId612" Type="http://schemas.openxmlformats.org/officeDocument/2006/relationships/hyperlink" Target="https://www.jisilu.cn/data/sfnew/detail/150229" TargetMode="External"/><Relationship Id="rId251" Type="http://schemas.openxmlformats.org/officeDocument/2006/relationships/hyperlink" Target="http://www.cninfo.com.cn/information/fund/netvalue/150064.html" TargetMode="External"/><Relationship Id="rId489" Type="http://schemas.openxmlformats.org/officeDocument/2006/relationships/hyperlink" Target="http://quote.eastmoney.com/zs399804.html" TargetMode="External"/><Relationship Id="rId654" Type="http://schemas.openxmlformats.org/officeDocument/2006/relationships/hyperlink" Target="https://www.jisilu.cn/data/sfnew/detail/150018" TargetMode="External"/><Relationship Id="rId696" Type="http://schemas.openxmlformats.org/officeDocument/2006/relationships/hyperlink" Target="https://www.jisilu.cn/data/sfnew/detail/15023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14.html" TargetMode="External"/><Relationship Id="rId307" Type="http://schemas.openxmlformats.org/officeDocument/2006/relationships/hyperlink" Target="https://www.jisilu.cn/data/utils/lowcalc/15010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502049" TargetMode="External"/><Relationship Id="rId556" Type="http://schemas.openxmlformats.org/officeDocument/2006/relationships/hyperlink" Target="https://www.jisilu.cn/data/utils/lowcalc/150194" TargetMode="External"/><Relationship Id="rId721" Type="http://schemas.openxmlformats.org/officeDocument/2006/relationships/hyperlink" Target="http://finance.sina.com.cn/fund/quotes/150100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www.cninfo.com.cn/information/fund/netvalue/150028.html" TargetMode="External"/><Relationship Id="rId598" Type="http://schemas.openxmlformats.org/officeDocument/2006/relationships/hyperlink" Target="https://www.jisilu.cn/data/utils/lowcalc/150305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delOwnedFund('150249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803.html" TargetMode="External"/><Relationship Id="rId732" Type="http://schemas.openxmlformats.org/officeDocument/2006/relationships/hyperlink" Target="https://www.jisilu.cn/data/sfnew/detail/150203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59.html" TargetMode="External"/><Relationship Id="rId774" Type="http://schemas.openxmlformats.org/officeDocument/2006/relationships/hyperlink" Target="https://www.jisilu.cn/data/sfnew/detail/150016" TargetMode="External"/><Relationship Id="rId427" Type="http://schemas.openxmlformats.org/officeDocument/2006/relationships/hyperlink" Target="http://finance.sina.com.cn/fund/quotes/150255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11" TargetMode="External"/><Relationship Id="rId676" Type="http://schemas.openxmlformats.org/officeDocument/2006/relationships/hyperlink" Target="https://www.jisilu.cn/data/utils/lowcalc/50200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67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41" TargetMode="External"/><Relationship Id="rId536" Type="http://schemas.openxmlformats.org/officeDocument/2006/relationships/hyperlink" Target="http://www.cninfo.com.cn/information/fund/netvalue/150217.html" TargetMode="External"/><Relationship Id="rId701" Type="http://schemas.openxmlformats.org/officeDocument/2006/relationships/hyperlink" Target="javascript:addOwnedFund('150233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3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88.html" TargetMode="External"/><Relationship Id="rId438" Type="http://schemas.openxmlformats.org/officeDocument/2006/relationships/hyperlink" Target="https://www.jisilu.cn/data/sfnew/detail/150164" TargetMode="External"/><Relationship Id="rId603" Type="http://schemas.openxmlformats.org/officeDocument/2006/relationships/hyperlink" Target="http://quote.eastmoney.com/zs000808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965.html" TargetMode="External"/><Relationship Id="rId242" Type="http://schemas.openxmlformats.org/officeDocument/2006/relationships/hyperlink" Target="javascript:addOwnedFund('502041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307');" TargetMode="External"/><Relationship Id="rId505" Type="http://schemas.openxmlformats.org/officeDocument/2006/relationships/hyperlink" Target="http://finance.sina.com.cn/fund/quotes/150275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2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finance.sina.com.cn/fund/quotes/150243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311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://quote.eastmoney.com/zs399942.html" TargetMode="External"/><Relationship Id="rId407" Type="http://schemas.openxmlformats.org/officeDocument/2006/relationships/hyperlink" Target="javascript:addOwnedFund('150150');" TargetMode="External"/><Relationship Id="rId449" Type="http://schemas.openxmlformats.org/officeDocument/2006/relationships/hyperlink" Target="javascript:addOwnedFund('150237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1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64" TargetMode="External"/><Relationship Id="rId295" Type="http://schemas.openxmlformats.org/officeDocument/2006/relationships/hyperlink" Target="https://www.jisilu.cn/data/utils/lowcalc/502014" TargetMode="External"/><Relationship Id="rId309" Type="http://schemas.openxmlformats.org/officeDocument/2006/relationships/hyperlink" Target="https://www.jisilu.cn/data/sfnew/detail/150073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23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9" TargetMode="External"/><Relationship Id="rId723" Type="http://schemas.openxmlformats.org/officeDocument/2006/relationships/hyperlink" Target="http://quote.eastmoney.com/zs000805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s://www.jisilu.cn/data/utils/lowcalc/150028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315');" TargetMode="External"/><Relationship Id="rId734" Type="http://schemas.openxmlformats.org/officeDocument/2006/relationships/hyperlink" Target="http://www.cninfo.com.cn/information/fund/netvalue/150203.html" TargetMode="External"/><Relationship Id="rId776" Type="http://schemas.openxmlformats.org/officeDocument/2006/relationships/hyperlink" Target="http://www.cninfo.com.cn/information/fund/netvalue/150016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59" TargetMode="External"/><Relationship Id="rId429" Type="http://schemas.openxmlformats.org/officeDocument/2006/relationships/hyperlink" Target="http://quote.eastmoney.com/zs399986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227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67.html" TargetMode="External"/><Relationship Id="rId440" Type="http://schemas.openxmlformats.org/officeDocument/2006/relationships/hyperlink" Target="http://www.cninfo.com.cn/information/fund/netvalue/150164.html" TargetMode="External"/><Relationship Id="rId678" Type="http://schemas.openxmlformats.org/officeDocument/2006/relationships/hyperlink" Target="https://www.jisilu.cn/data/sfnew/detail/15017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241.html" TargetMode="External"/><Relationship Id="rId538" Type="http://schemas.openxmlformats.org/officeDocument/2006/relationships/hyperlink" Target="https://www.jisilu.cn/data/utils/lowcalc/150217" TargetMode="External"/><Relationship Id="rId703" Type="http://schemas.openxmlformats.org/officeDocument/2006/relationships/hyperlink" Target="http://finance.sina.com.cn/fund/quotes/150309/bc.shtml" TargetMode="External"/><Relationship Id="rId745" Type="http://schemas.openxmlformats.org/officeDocument/2006/relationships/hyperlink" Target="http://finance.sina.com.cn/fund/quotes/150245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289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javascript:addOwnedFund('150088');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283');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192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257/bc.shtml" TargetMode="External"/><Relationship Id="rId493" Type="http://schemas.openxmlformats.org/officeDocument/2006/relationships/hyperlink" Target="http://finance.sina.com.cn/fund/quotes/150200/bc.shtml" TargetMode="External"/><Relationship Id="rId507" Type="http://schemas.openxmlformats.org/officeDocument/2006/relationships/hyperlink" Target="http://quote.eastmoney.com/zs399991.html" TargetMode="External"/><Relationship Id="rId549" Type="http://schemas.openxmlformats.org/officeDocument/2006/relationships/hyperlink" Target="http://quote.eastmoney.com/zs399006.html" TargetMode="External"/><Relationship Id="rId714" Type="http://schemas.openxmlformats.org/officeDocument/2006/relationships/hyperlink" Target="https://www.jisilu.cn/data/sfnew/detail/150092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073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javascript:addOwnedFund('150049');" TargetMode="External"/><Relationship Id="rId409" Type="http://schemas.openxmlformats.org/officeDocument/2006/relationships/hyperlink" Target="http://finance.sina.com.cn/fund/quotes/150157/bc.shtml" TargetMode="External"/><Relationship Id="rId560" Type="http://schemas.openxmlformats.org/officeDocument/2006/relationships/hyperlink" Target="http://www.cninfo.com.cn/information/fund/netvalue/150209.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22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18" TargetMode="External"/><Relationship Id="rId255" Type="http://schemas.openxmlformats.org/officeDocument/2006/relationships/hyperlink" Target="https://www.jisilu.cn/data/sfnew/detail/150090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50202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100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030/bc.s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7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delOwnedFund('150255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502024/bc.shtml" TargetMode="External"/><Relationship Id="rId680" Type="http://schemas.openxmlformats.org/officeDocument/2006/relationships/hyperlink" Target="http://www.cninfo.com.cn/information/fund/netvalue/150171.html" TargetMode="External"/><Relationship Id="rId736" Type="http://schemas.openxmlformats.org/officeDocument/2006/relationships/hyperlink" Target="https://www.jisilu.cn/data/utils/lowcalc/15020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javascript:addOwnedFund('15001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085" TargetMode="External"/><Relationship Id="rId582" Type="http://schemas.openxmlformats.org/officeDocument/2006/relationships/hyperlink" Target="https://www.jisilu.cn/data/sfnew/detail/150269" TargetMode="External"/><Relationship Id="rId638" Type="http://schemas.openxmlformats.org/officeDocument/2006/relationships/hyperlink" Target="http://www.cninfo.com.cn/information/fund/netvalue/150227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67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s://www.jisilu.cn/data/utils/lowcalc/150148" TargetMode="External"/><Relationship Id="rId442" Type="http://schemas.openxmlformats.org/officeDocument/2006/relationships/hyperlink" Target="https://www.jisilu.cn/data/utils/lowcalc/150164" TargetMode="External"/><Relationship Id="rId484" Type="http://schemas.openxmlformats.org/officeDocument/2006/relationships/hyperlink" Target="https://www.jisilu.cn/data/utils/lowcalc/150241" TargetMode="External"/><Relationship Id="rId705" Type="http://schemas.openxmlformats.org/officeDocument/2006/relationships/hyperlink" Target="http://quote.eastmoney.com/zs399994.html" TargetMode="External"/><Relationship Id="rId137" Type="http://schemas.openxmlformats.org/officeDocument/2006/relationships/hyperlink" Target="http://www.cninfo.com.cn/information/fund/netvalue/150289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181/bc.shtml" TargetMode="External"/><Relationship Id="rId747" Type="http://schemas.openxmlformats.org/officeDocument/2006/relationships/hyperlink" Target="http://quote.eastmoney.com/zs39997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96/bc.shtml" TargetMode="External"/><Relationship Id="rId551" Type="http://schemas.openxmlformats.org/officeDocument/2006/relationships/hyperlink" Target="javascript:addOwnedFund('150243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150177/bc.shtml" TargetMode="External"/><Relationship Id="rId649" Type="http://schemas.openxmlformats.org/officeDocument/2006/relationships/hyperlink" Target="http://finance.sina.com.cn/fund/quotes/502017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quote.eastmoney.com/zs000974.html" TargetMode="External"/><Relationship Id="rId453" Type="http://schemas.openxmlformats.org/officeDocument/2006/relationships/hyperlink" Target="http://quote.eastmoney.com/zs399993.html" TargetMode="External"/><Relationship Id="rId509" Type="http://schemas.openxmlformats.org/officeDocument/2006/relationships/hyperlink" Target="javascript:delOwnedFund('150275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073" TargetMode="External"/><Relationship Id="rId495" Type="http://schemas.openxmlformats.org/officeDocument/2006/relationships/hyperlink" Target="http://quote.eastmoney.com/zs399975.html" TargetMode="External"/><Relationship Id="rId716" Type="http://schemas.openxmlformats.org/officeDocument/2006/relationships/hyperlink" Target="http://www.cninfo.com.cn/information/fund/netvalue/150092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://finance.sina.com.cn/fund/quotes/150148/bc.shtml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9" TargetMode="External"/><Relationship Id="rId618" Type="http://schemas.openxmlformats.org/officeDocument/2006/relationships/hyperlink" Target="https://www.jisilu.cn/data/sfnew/detail/15024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90.html" TargetMode="External"/><Relationship Id="rId422" Type="http://schemas.openxmlformats.org/officeDocument/2006/relationships/hyperlink" Target="http://www.cninfo.com.cn/information/fund/netvalue/150022.html" TargetMode="External"/><Relationship Id="rId464" Type="http://schemas.openxmlformats.org/officeDocument/2006/relationships/hyperlink" Target="http://www.cninfo.com.cn/information/fund/netvalue/502027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17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000971.html" TargetMode="External"/><Relationship Id="rId573" Type="http://schemas.openxmlformats.org/officeDocument/2006/relationships/hyperlink" Target="http://quote.eastmoney.com/zs399983.html" TargetMode="External"/><Relationship Id="rId780" Type="http://schemas.openxmlformats.org/officeDocument/2006/relationships/hyperlink" Target="http://finance.sina.com.cn/fund/quotes/150188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finance.sina.com.cn/fund/quotes/150271/bc.s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https://www.jisilu.cn/data/sfnew/detail/150249" TargetMode="External"/><Relationship Id="rId769" Type="http://schemas.openxmlformats.org/officeDocument/2006/relationships/hyperlink" Target="http://www.cninfo.com.cn/information/fund/netvalue/1501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73" TargetMode="External"/><Relationship Id="rId531" Type="http://schemas.openxmlformats.org/officeDocument/2006/relationships/hyperlink" Target="https://www.jisilu.cn/data/utils/lowcalc/150177" TargetMode="External"/><Relationship Id="rId629" Type="http://schemas.openxmlformats.org/officeDocument/2006/relationships/hyperlink" Target="https://www.jisilu.cn/data/sfnew/detail/150329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www.cninfo.com.cn/information/fund/netvalue/150104.html" TargetMode="External"/><Relationship Id="rId475" Type="http://schemas.openxmlformats.org/officeDocument/2006/relationships/hyperlink" Target="http://www.cninfo.com.cn/information/fund/netvalue/50202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quote.eastmoney.com/zs000853.html" TargetMode="External"/><Relationship Id="rId542" Type="http://schemas.openxmlformats.org/officeDocument/2006/relationships/hyperlink" Target="http://quote.eastmoney.com/zs399804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javascript:addOwnedFund('150030');" TargetMode="External"/><Relationship Id="rId279" Type="http://schemas.openxmlformats.org/officeDocument/2006/relationships/hyperlink" Target="http://finance.sina.com.cn/fund/quotes/150138/bc.shtml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23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1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69.html" TargetMode="External"/><Relationship Id="rId760" Type="http://schemas.openxmlformats.org/officeDocument/2006/relationships/hyperlink" Target="javascript:addOwnedFund('150143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5');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3.html" TargetMode="External"/><Relationship Id="rId315" Type="http://schemas.openxmlformats.org/officeDocument/2006/relationships/hyperlink" Target="http://finance.sina.com.cn/fund/quotes/150225/bc.shtml" TargetMode="External"/><Relationship Id="rId357" Type="http://schemas.openxmlformats.org/officeDocument/2006/relationships/hyperlink" Target="http://finance.sina.com.cn/fund/quotes/150213/bc.shtml" TargetMode="External"/><Relationship Id="rId522" Type="http://schemas.openxmlformats.org/officeDocument/2006/relationships/hyperlink" Target="http://finance.sina.com.cn/fund/quotes/50202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30.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179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329.html" TargetMode="External"/><Relationship Id="rId673" Type="http://schemas.openxmlformats.org/officeDocument/2006/relationships/hyperlink" Target="http://www.cninfo.com.cn/information/fund/netvalue/150249.html" TargetMode="External"/><Relationship Id="rId729" Type="http://schemas.openxmlformats.org/officeDocument/2006/relationships/hyperlink" Target="https://www.jisilu.cn/data/utils/lowcalc/15018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104" TargetMode="External"/><Relationship Id="rId326" Type="http://schemas.openxmlformats.org/officeDocument/2006/relationships/hyperlink" Target="https://www.jisilu.cn/data/sfnew/detail/150036" TargetMode="External"/><Relationship Id="rId533" Type="http://schemas.openxmlformats.org/officeDocument/2006/relationships/hyperlink" Target="https://www.jisilu.cn/data/sfnew/detail/15019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89/bc.shtml" TargetMode="External"/><Relationship Id="rId368" Type="http://schemas.openxmlformats.org/officeDocument/2006/relationships/hyperlink" Target="https://www.jisilu.cn/data/sfnew/detail/150083" TargetMode="External"/><Relationship Id="rId575" Type="http://schemas.openxmlformats.org/officeDocument/2006/relationships/hyperlink" Target="https://www.jisilu.cn/data/sfnew/detail/150305" TargetMode="External"/><Relationship Id="rId740" Type="http://schemas.openxmlformats.org/officeDocument/2006/relationships/hyperlink" Target="http://quote.eastmoney.com/zs399965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s://www.jisilu.cn/data/utils/lowcalc/150140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7" TargetMode="External"/><Relationship Id="rId600" Type="http://schemas.openxmlformats.org/officeDocument/2006/relationships/hyperlink" Target="http://finance.sina.com.cn/fund/quotes/150217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150255/bc.shtml" TargetMode="External"/><Relationship Id="rId281" Type="http://schemas.openxmlformats.org/officeDocument/2006/relationships/hyperlink" Target="http://quote.eastmoney.com/zs000842.html" TargetMode="External"/><Relationship Id="rId337" Type="http://schemas.openxmlformats.org/officeDocument/2006/relationships/hyperlink" Target="javascript:addOwnedFund('502014');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63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152');" TargetMode="External"/><Relationship Id="rId544" Type="http://schemas.openxmlformats.org/officeDocument/2006/relationships/hyperlink" Target="javascript:addOwnedFund('15030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27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59/bc.shtml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41" TargetMode="External"/><Relationship Id="rId653" Type="http://schemas.openxmlformats.org/officeDocument/2006/relationships/hyperlink" Target="https://www.jisilu.cn/data/sfnew/detail/15024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01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251" TargetMode="External"/><Relationship Id="rId709" Type="http://schemas.openxmlformats.org/officeDocument/2006/relationships/hyperlink" Target="http://www.cninfo.com.cn/information/fund/netvalue/150231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11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57" TargetMode="External"/><Relationship Id="rId555" Type="http://schemas.openxmlformats.org/officeDocument/2006/relationships/hyperlink" Target="https://www.jisilu.cn/data/utils/lowcalc/150269" TargetMode="External"/><Relationship Id="rId597" Type="http://schemas.openxmlformats.org/officeDocument/2006/relationships/hyperlink" Target="https://www.jisilu.cn/data/utils/lowcalc/15023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00/bc.shtml" TargetMode="External"/><Relationship Id="rId818" Type="http://schemas.openxmlformats.org/officeDocument/2006/relationships/hyperlink" Target="javascript:addOwnedFund('150016');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96/bc.shtml" TargetMode="External"/><Relationship Id="rId457" Type="http://schemas.openxmlformats.org/officeDocument/2006/relationships/hyperlink" Target="http://www.cninfo.com.cn/information/fund/netvalue/150237.html" TargetMode="External"/><Relationship Id="rId622" Type="http://schemas.openxmlformats.org/officeDocument/2006/relationships/hyperlink" Target="javascript:addOwnedFund('150200');" TargetMode="External"/><Relationship Id="rId261" Type="http://schemas.openxmlformats.org/officeDocument/2006/relationships/hyperlink" Target="http://finance.sina.com.cn/fund/quotes/150090/bc.shtml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150186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66.html" TargetMode="External"/><Relationship Id="rId359" Type="http://schemas.openxmlformats.org/officeDocument/2006/relationships/hyperlink" Target="http://quote.eastmoney.com/zs399958.html" TargetMode="External"/><Relationship Id="rId524" Type="http://schemas.openxmlformats.org/officeDocument/2006/relationships/hyperlink" Target="http://quote.eastmoney.com/zs399440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171" TargetMode="External"/><Relationship Id="rId773" Type="http://schemas.openxmlformats.org/officeDocument/2006/relationships/hyperlink" Target="https://www.jisilu.cn/data/sfnew/detail/150203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83.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329" TargetMode="External"/><Relationship Id="rId230" Type="http://schemas.openxmlformats.org/officeDocument/2006/relationships/hyperlink" Target="https://www.jisilu.cn/data/sfnew/detail/502021" TargetMode="External"/><Relationship Id="rId468" Type="http://schemas.openxmlformats.org/officeDocument/2006/relationships/hyperlink" Target="http://finance.sina.com.cn/fund/quotes/150259/bc.shtml" TargetMode="External"/><Relationship Id="rId675" Type="http://schemas.openxmlformats.org/officeDocument/2006/relationships/hyperlink" Target="https://www.jisilu.cn/data/utils/lowcalc/15024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67" TargetMode="External"/><Relationship Id="rId328" Type="http://schemas.openxmlformats.org/officeDocument/2006/relationships/hyperlink" Target="http://www.cninfo.com.cn/information/fund/netvalue/150036.html" TargetMode="External"/><Relationship Id="rId535" Type="http://schemas.openxmlformats.org/officeDocument/2006/relationships/hyperlink" Target="http://www.cninfo.com.cn/information/fund/netvalue/150194.html" TargetMode="External"/><Relationship Id="rId577" Type="http://schemas.openxmlformats.org/officeDocument/2006/relationships/hyperlink" Target="http://www.cninfo.com.cn/information/fund/netvalue/150305.html" TargetMode="External"/><Relationship Id="rId700" Type="http://schemas.openxmlformats.org/officeDocument/2006/relationships/hyperlink" Target="javascript:addOwnedFund('150251');" TargetMode="External"/><Relationship Id="rId742" Type="http://schemas.openxmlformats.org/officeDocument/2006/relationships/hyperlink" Target="javascript:addOwnedFund('150192');" TargetMode="External"/><Relationship Id="rId132" Type="http://schemas.openxmlformats.org/officeDocument/2006/relationships/hyperlink" Target="http://quote.eastmoney.com/zs399998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4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502041');" TargetMode="External"/><Relationship Id="rId437" Type="http://schemas.openxmlformats.org/officeDocument/2006/relationships/hyperlink" Target="https://www.jisilu.cn/data/sfnew/detail/150157" TargetMode="External"/><Relationship Id="rId479" Type="http://schemas.openxmlformats.org/officeDocument/2006/relationships/hyperlink" Target="https://www.jisilu.cn/data/sfnew/detail/1502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38');" TargetMode="External"/><Relationship Id="rId339" Type="http://schemas.openxmlformats.org/officeDocument/2006/relationships/hyperlink" Target="http://finance.sina.com.cn/fund/quotes/150295/bc.shtml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502017/bc.shtml" TargetMode="External"/><Relationship Id="rId546" Type="http://schemas.openxmlformats.org/officeDocument/2006/relationships/hyperlink" Target="http://finance.sina.com.cn/fund/quotes/150315/bc.shtml" TargetMode="External"/><Relationship Id="rId711" Type="http://schemas.openxmlformats.org/officeDocument/2006/relationships/hyperlink" Target="https://www.jisilu.cn/data/utils/lowcalc/150231" TargetMode="External"/><Relationship Id="rId753" Type="http://schemas.openxmlformats.org/officeDocument/2006/relationships/hyperlink" Target="https://www.jisilu.cn/data/utils/lowcalc/150279" TargetMode="External"/><Relationship Id="rId78" Type="http://schemas.openxmlformats.org/officeDocument/2006/relationships/hyperlink" Target="http://www.cninfo.com.cn/information/fund/netvalue/150263.html" TargetMode="External"/><Relationship Id="rId101" Type="http://schemas.openxmlformats.org/officeDocument/2006/relationships/hyperlink" Target="http://www.cninfo.com.cn/information/fund/netvalue/150287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211" TargetMode="External"/><Relationship Id="rId406" Type="http://schemas.openxmlformats.org/officeDocument/2006/relationships/hyperlink" Target="http://quote.eastmoney.com/zs399944.html" TargetMode="External"/><Relationship Id="rId588" Type="http://schemas.openxmlformats.org/officeDocument/2006/relationships/hyperlink" Target="http://finance.sina.com.cn/fund/quotes/50200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41.html" TargetMode="External"/><Relationship Id="rId655" Type="http://schemas.openxmlformats.org/officeDocument/2006/relationships/hyperlink" Target="http://www.cninfo.com.cn/information/fund/netvalue/150243.html" TargetMode="External"/><Relationship Id="rId697" Type="http://schemas.openxmlformats.org/officeDocument/2006/relationships/hyperlink" Target="http://www.cninfo.com.cn/information/fund/netvalue/150251.html" TargetMode="External"/><Relationship Id="rId820" Type="http://schemas.openxmlformats.org/officeDocument/2006/relationships/hyperlink" Target="http://finance.sina.com.cn/fund/quotes/150188/bc.s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053" TargetMode="External"/><Relationship Id="rId515" Type="http://schemas.openxmlformats.org/officeDocument/2006/relationships/hyperlink" Target="https://www.jisilu.cn/data/sfnew/detail/15027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30/bc.shtml" TargetMode="External"/><Relationship Id="rId154" Type="http://schemas.openxmlformats.org/officeDocument/2006/relationships/hyperlink" Target="http://finance.sina.com.cn/fund/quotes/150190/bc.shtml" TargetMode="External"/><Relationship Id="rId361" Type="http://schemas.openxmlformats.org/officeDocument/2006/relationships/hyperlink" Target="javascript:addOwnedFund('150213');" TargetMode="External"/><Relationship Id="rId557" Type="http://schemas.openxmlformats.org/officeDocument/2006/relationships/hyperlink" Target="https://www.jisilu.cn/data/sfnew/detail/150184" TargetMode="External"/><Relationship Id="rId599" Type="http://schemas.openxmlformats.org/officeDocument/2006/relationships/hyperlink" Target="https://www.jisilu.cn/data/sfnew/detail/150217" TargetMode="External"/><Relationship Id="rId764" Type="http://schemas.openxmlformats.org/officeDocument/2006/relationships/hyperlink" Target="http://quote.eastmoney.com/zs00080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979.html" TargetMode="External"/><Relationship Id="rId459" Type="http://schemas.openxmlformats.org/officeDocument/2006/relationships/hyperlink" Target="https://www.jisilu.cn/data/utils/lowcalc/150237" TargetMode="External"/><Relationship Id="rId624" Type="http://schemas.openxmlformats.org/officeDocument/2006/relationships/hyperlink" Target="http://finance.sina.com.cn/fund/quotes/150207/bc.shtml" TargetMode="External"/><Relationship Id="rId666" Type="http://schemas.openxmlformats.org/officeDocument/2006/relationships/hyperlink" Target="http://finance.sina.com.cn/fund/quotes/150227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958.html" TargetMode="External"/><Relationship Id="rId319" Type="http://schemas.openxmlformats.org/officeDocument/2006/relationships/hyperlink" Target="javascript:addOwnedFund('150225');" TargetMode="External"/><Relationship Id="rId470" Type="http://schemas.openxmlformats.org/officeDocument/2006/relationships/hyperlink" Target="http://quote.eastmoney.com/zs399992.html" TargetMode="External"/><Relationship Id="rId526" Type="http://schemas.openxmlformats.org/officeDocument/2006/relationships/hyperlink" Target="javascript:addOwnedFund('502024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s://www.jisilu.cn/data/utils/lowcalc/150036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171.html" TargetMode="External"/><Relationship Id="rId775" Type="http://schemas.openxmlformats.org/officeDocument/2006/relationships/hyperlink" Target="http://www.cninfo.com.cn/information/fund/netvalue/150203.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s://www.jisilu.cn/data/utils/lowcalc/150083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49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www.cninfo.com.cn/information/fund/netvalue/502021.html" TargetMode="External"/><Relationship Id="rId274" Type="http://schemas.openxmlformats.org/officeDocument/2006/relationships/hyperlink" Target="http://www.cninfo.com.cn/information/fund/netvalue/150167.html" TargetMode="External"/><Relationship Id="rId481" Type="http://schemas.openxmlformats.org/officeDocument/2006/relationships/hyperlink" Target="http://www.cninfo.com.cn/information/fund/netvalue/150205.html" TargetMode="External"/><Relationship Id="rId702" Type="http://schemas.openxmlformats.org/officeDocument/2006/relationships/hyperlink" Target="http://finance.sina.com.cn/fund/quotes/502004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289');" TargetMode="External"/><Relationship Id="rId537" Type="http://schemas.openxmlformats.org/officeDocument/2006/relationships/hyperlink" Target="https://www.jisilu.cn/data/utils/lowcalc/150194" TargetMode="External"/><Relationship Id="rId579" Type="http://schemas.openxmlformats.org/officeDocument/2006/relationships/hyperlink" Target="https://www.jisilu.cn/data/utils/lowcalc/15030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263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quote.eastmoney.com/zs399974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7.html" TargetMode="External"/><Relationship Id="rId590" Type="http://schemas.openxmlformats.org/officeDocument/2006/relationships/hyperlink" Target="http://quote.eastmoney.com/zs399974.html" TargetMode="External"/><Relationship Id="rId604" Type="http://schemas.openxmlformats.org/officeDocument/2006/relationships/hyperlink" Target="javascript:addOwnedFund('150217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150094/bc.shtml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1.html" TargetMode="External"/><Relationship Id="rId688" Type="http://schemas.openxmlformats.org/officeDocument/2006/relationships/hyperlink" Target="javascript:delOwnedFund('150255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7" TargetMode="External"/><Relationship Id="rId310" Type="http://schemas.openxmlformats.org/officeDocument/2006/relationships/hyperlink" Target="http://www.cninfo.com.cn/information/fund/netvalue/150053.html" TargetMode="External"/><Relationship Id="rId492" Type="http://schemas.openxmlformats.org/officeDocument/2006/relationships/hyperlink" Target="http://finance.sina.com.cn/fund/quotes/150271/bc.shtml" TargetMode="External"/><Relationship Id="rId548" Type="http://schemas.openxmlformats.org/officeDocument/2006/relationships/hyperlink" Target="http://quote.eastmoney.com/zs399803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43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211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javascript:addOwnedFund('150059');" TargetMode="External"/><Relationship Id="rId615" Type="http://schemas.openxmlformats.org/officeDocument/2006/relationships/hyperlink" Target="https://www.jisilu.cn/data/utils/lowcalc/150241" TargetMode="External"/><Relationship Id="rId822" Type="http://schemas.openxmlformats.org/officeDocument/2006/relationships/hyperlink" Target="http://quote.eastmoney.com/zs000832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s://www.jisilu.cn/data/utils/lowcalc/150243" TargetMode="External"/><Relationship Id="rId699" Type="http://schemas.openxmlformats.org/officeDocument/2006/relationships/hyperlink" Target="https://www.jisilu.cn/data/utils/lowcalc/15025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4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7.html" TargetMode="External"/><Relationship Id="rId559" Type="http://schemas.openxmlformats.org/officeDocument/2006/relationships/hyperlink" Target="http://www.cninfo.com.cn/information/fund/netvalue/150184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00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00082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073/bc.shtml" TargetMode="External"/><Relationship Id="rId363" Type="http://schemas.openxmlformats.org/officeDocument/2006/relationships/hyperlink" Target="http://finance.sina.com.cn/fund/quotes/502031/bc.shtml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275/bc.shtml" TargetMode="External"/><Relationship Id="rId626" Type="http://schemas.openxmlformats.org/officeDocument/2006/relationships/hyperlink" Target="http://quote.eastmoney.com/zs399983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0');" TargetMode="External"/><Relationship Id="rId472" Type="http://schemas.openxmlformats.org/officeDocument/2006/relationships/hyperlink" Target="javascript:addOwnedFund('150259');" TargetMode="External"/><Relationship Id="rId528" Type="http://schemas.openxmlformats.org/officeDocument/2006/relationships/hyperlink" Target="http://finance.sina.com.cn/fund/quotes/150177/bc.shtml" TargetMode="External"/><Relationship Id="rId735" Type="http://schemas.openxmlformats.org/officeDocument/2006/relationships/hyperlink" Target="https://www.jisilu.cn/data/utils/lowcalc/150171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https://www.jisilu.cn/data/sfnew/detail/502014" TargetMode="External"/><Relationship Id="rId374" Type="http://schemas.openxmlformats.org/officeDocument/2006/relationships/hyperlink" Target="https://www.jisilu.cn/data/sfnew/detail/150152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203" TargetMode="External"/><Relationship Id="rId71" Type="http://schemas.openxmlformats.org/officeDocument/2006/relationships/hyperlink" Target="http://finance.sina.com.cn/fund/quotes/150293/bc.shtml" TargetMode="External"/><Relationship Id="rId234" Type="http://schemas.openxmlformats.org/officeDocument/2006/relationships/hyperlink" Target="https://www.jisilu.cn/data/utils/lowcalc/502021" TargetMode="External"/><Relationship Id="rId637" Type="http://schemas.openxmlformats.org/officeDocument/2006/relationships/hyperlink" Target="http://www.cninfo.com.cn/information/fund/netvalue/502049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67" TargetMode="External"/><Relationship Id="rId441" Type="http://schemas.openxmlformats.org/officeDocument/2006/relationships/hyperlink" Target="https://www.jisilu.cn/data/utils/lowcalc/150157" TargetMode="External"/><Relationship Id="rId483" Type="http://schemas.openxmlformats.org/officeDocument/2006/relationships/hyperlink" Target="https://www.jisilu.cn/data/utils/lowcalc/150205" TargetMode="External"/><Relationship Id="rId539" Type="http://schemas.openxmlformats.org/officeDocument/2006/relationships/hyperlink" Target="https://www.jisilu.cn/data/sfnew/detail/150307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95');" TargetMode="External"/><Relationship Id="rId550" Type="http://schemas.openxmlformats.org/officeDocument/2006/relationships/hyperlink" Target="javascript:addOwnedFund('150315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7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502007');" TargetMode="External"/><Relationship Id="rId606" Type="http://schemas.openxmlformats.org/officeDocument/2006/relationships/hyperlink" Target="http://finance.sina.com.cn/fund/quotes/150209/bc.shtml" TargetMode="External"/><Relationship Id="rId648" Type="http://schemas.openxmlformats.org/officeDocument/2006/relationships/hyperlink" Target="http://finance.sina.com.cn/fund/quotes/150229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000966.html" TargetMode="External"/><Relationship Id="rId410" Type="http://schemas.openxmlformats.org/officeDocument/2006/relationships/hyperlink" Target="http://finance.sina.com.cn/fund/quotes/150085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441.html" TargetMode="External"/><Relationship Id="rId508" Type="http://schemas.openxmlformats.org/officeDocument/2006/relationships/hyperlink" Target="javascript:addOwnedFund('502017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117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s://www.jisilu.cn/data/utils/lowcalc/150053" TargetMode="External"/><Relationship Id="rId354" Type="http://schemas.openxmlformats.org/officeDocument/2006/relationships/hyperlink" Target="https://www.jisilu.cn/data/utils/lowcalc/150211" TargetMode="External"/><Relationship Id="rId757" Type="http://schemas.openxmlformats.org/officeDocument/2006/relationships/hyperlink" Target="http://www.cninfo.com.cn/information/fund/netvalue/150143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184" TargetMode="External"/><Relationship Id="rId617" Type="http://schemas.openxmlformats.org/officeDocument/2006/relationships/hyperlink" Target="https://www.jisilu.cn/data/sfnew/detail/150200" TargetMode="External"/><Relationship Id="rId659" Type="http://schemas.openxmlformats.org/officeDocument/2006/relationships/hyperlink" Target="https://www.jisilu.cn/data/sfnew/detail/150186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7" TargetMode="External"/><Relationship Id="rId670" Type="http://schemas.openxmlformats.org/officeDocument/2006/relationships/hyperlink" Target="javascript:delOwnedFund('150227');" TargetMode="External"/><Relationship Id="rId116" Type="http://schemas.openxmlformats.org/officeDocument/2006/relationships/hyperlink" Target="javascript:addOwnedFund('150130');" TargetMode="External"/><Relationship Id="rId158" Type="http://schemas.openxmlformats.org/officeDocument/2006/relationships/hyperlink" Target="javascript:addOwnedFund('150190');" TargetMode="External"/><Relationship Id="rId323" Type="http://schemas.openxmlformats.org/officeDocument/2006/relationships/hyperlink" Target="http://quote.eastmoney.com/zs399958.html" TargetMode="External"/><Relationship Id="rId530" Type="http://schemas.openxmlformats.org/officeDocument/2006/relationships/hyperlink" Target="http://quote.eastmoney.com/zs399966.html" TargetMode="External"/><Relationship Id="rId726" Type="http://schemas.openxmlformats.org/officeDocument/2006/relationships/hyperlink" Target="http://finance.sina.com.cn/fund/quotes/150181/bc.shtml" TargetMode="External"/><Relationship Id="rId768" Type="http://schemas.openxmlformats.org/officeDocument/2006/relationships/hyperlink" Target="http://finance.sina.com.cn/fund/quotes/1501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807.html" TargetMode="External"/><Relationship Id="rId572" Type="http://schemas.openxmlformats.org/officeDocument/2006/relationships/hyperlink" Target="http://quote.eastmoney.com/zs399991.html" TargetMode="External"/><Relationship Id="rId628" Type="http://schemas.openxmlformats.org/officeDocument/2006/relationships/hyperlink" Target="javascript:addOwnedFund('150207');" TargetMode="External"/><Relationship Id="rId225" Type="http://schemas.openxmlformats.org/officeDocument/2006/relationships/hyperlink" Target="http://finance.sina.com.cn/fund/quotes/150140/bc.shtml" TargetMode="External"/><Relationship Id="rId267" Type="http://schemas.openxmlformats.org/officeDocument/2006/relationships/hyperlink" Target="http://finance.sina.com.cn/fund/quotes/150104/bc.shtml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7/bc.shtml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92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807.html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www.cninfo.com.cn/information/fund/netvalue/502014.html" TargetMode="External"/><Relationship Id="rId376" Type="http://schemas.openxmlformats.org/officeDocument/2006/relationships/hyperlink" Target="http://www.cninfo.com.cn/information/fund/netvalue/150152.html" TargetMode="External"/><Relationship Id="rId541" Type="http://schemas.openxmlformats.org/officeDocument/2006/relationships/hyperlink" Target="http://www.cninfo.com.cn/information/fund/netvalue/15030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502049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https://www.jisilu.cn/data/sfnew/detail/502041" TargetMode="External"/><Relationship Id="rId278" Type="http://schemas.openxmlformats.org/officeDocument/2006/relationships/hyperlink" Target="https://www.jisilu.cn/data/sfnew/detail/150138" TargetMode="External"/><Relationship Id="rId401" Type="http://schemas.openxmlformats.org/officeDocument/2006/relationships/hyperlink" Target="https://www.jisilu.cn/data/utils/lowcalc/150030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7.html" TargetMode="External"/><Relationship Id="rId303" Type="http://schemas.openxmlformats.org/officeDocument/2006/relationships/hyperlink" Target="http://finance.sina.com.cn/fund/quotes/502001/bc.shtml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502004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7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://finance.sina.com.cn/fund/quotes/150257/bc.shtml" TargetMode="External"/><Relationship Id="rId552" Type="http://schemas.openxmlformats.org/officeDocument/2006/relationships/hyperlink" Target="http://finance.sina.com.cn/fund/quotes/150269/bc.shtml" TargetMode="External"/><Relationship Id="rId594" Type="http://schemas.openxmlformats.org/officeDocument/2006/relationships/hyperlink" Target="http://finance.sina.com.cn/fund/quotes/150233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://finance.sina.com.cn/fund/quotes/150016/bc.s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://quote.eastmoney.com/zs399005.html" TargetMode="External"/><Relationship Id="rId107" Type="http://schemas.openxmlformats.org/officeDocument/2006/relationships/hyperlink" Target="http://www.cninfo.com.cn/information/fund/netvalue/150117.html" TargetMode="External"/><Relationship Id="rId289" Type="http://schemas.openxmlformats.org/officeDocument/2006/relationships/hyperlink" Target="javascript:addOwnedFund('150094');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71');" TargetMode="External"/><Relationship Id="rId661" Type="http://schemas.openxmlformats.org/officeDocument/2006/relationships/hyperlink" Target="http://www.cninfo.com.cn/information/fund/netvalue/150186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43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https://www.jisilu.cn/data/sfnew/detail/150225" TargetMode="External"/><Relationship Id="rId356" Type="http://schemas.openxmlformats.org/officeDocument/2006/relationships/hyperlink" Target="https://www.jisilu.cn/data/sfnew/detail/150213" TargetMode="External"/><Relationship Id="rId398" Type="http://schemas.openxmlformats.org/officeDocument/2006/relationships/hyperlink" Target="http://finance.sina.com.cn/fund/quotes/150030/bc.shtml" TargetMode="External"/><Relationship Id="rId521" Type="http://schemas.openxmlformats.org/officeDocument/2006/relationships/hyperlink" Target="https://www.jisilu.cn/data/sfnew/detail/502024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0.html" TargetMode="External"/><Relationship Id="rId770" Type="http://schemas.openxmlformats.org/officeDocument/2006/relationships/hyperlink" Target="http://quote.eastmoney.com/zs39993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49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329/bc.shtml" TargetMode="External"/><Relationship Id="rId672" Type="http://schemas.openxmlformats.org/officeDocument/2006/relationships/hyperlink" Target="http://finance.sina.com.cn/fund/quotes/15024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073');" TargetMode="External"/><Relationship Id="rId367" Type="http://schemas.openxmlformats.org/officeDocument/2006/relationships/hyperlink" Target="javascript:delOwnedFund('502031');" TargetMode="External"/><Relationship Id="rId532" Type="http://schemas.openxmlformats.org/officeDocument/2006/relationships/hyperlink" Target="javascript:addOwnedFund('150177');" TargetMode="External"/><Relationship Id="rId574" Type="http://schemas.openxmlformats.org/officeDocument/2006/relationships/hyperlink" Target="javascript:delOwnedFund('15027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quote.eastmoney.com/zs399300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00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29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150255" TargetMode="External"/><Relationship Id="rId739" Type="http://schemas.openxmlformats.org/officeDocument/2006/relationships/hyperlink" Target="http://www.cninfo.com.cn/information/fund/netvalue/150192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89" TargetMode="External"/><Relationship Id="rId280" Type="http://schemas.openxmlformats.org/officeDocument/2006/relationships/hyperlink" Target="http://www.cninfo.com.cn/information/fund/netvalue/150138.html" TargetMode="External"/><Relationship Id="rId336" Type="http://schemas.openxmlformats.org/officeDocument/2006/relationships/hyperlink" Target="https://www.jisilu.cn/data/utils/lowcalc/502014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07" TargetMode="External"/><Relationship Id="rId75" Type="http://schemas.openxmlformats.org/officeDocument/2006/relationships/hyperlink" Target="javascript:addOwnedFund('150293');" TargetMode="External"/><Relationship Id="rId140" Type="http://schemas.openxmlformats.org/officeDocument/2006/relationships/hyperlink" Target="javascript:delOwnedFund('15029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s://www.jisilu.cn/data/utils/lowcalc/150152" TargetMode="External"/><Relationship Id="rId403" Type="http://schemas.openxmlformats.org/officeDocument/2006/relationships/hyperlink" Target="https://www.jisilu.cn/data/sfnew/detail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27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41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209');" TargetMode="External"/><Relationship Id="rId652" Type="http://schemas.openxmlformats.org/officeDocument/2006/relationships/hyperlink" Target="javascript:addOwnedFund('150229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231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82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99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quote.eastmoney.com/zs399997.html" TargetMode="External"/><Relationship Id="rId596" Type="http://schemas.openxmlformats.org/officeDocument/2006/relationships/hyperlink" Target="http://quote.eastmoney.com/zs399810.html" TargetMode="External"/><Relationship Id="rId761" Type="http://schemas.openxmlformats.org/officeDocument/2006/relationships/hyperlink" Target="https://www.jisilu.cn/data/sfnew/detail/150100" TargetMode="External"/><Relationship Id="rId817" Type="http://schemas.openxmlformats.org/officeDocument/2006/relationships/hyperlink" Target="http://quote.eastmoney.com/zs399300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s://www.jisilu.cn/data/sfnew/detail/150096" TargetMode="External"/><Relationship Id="rId456" Type="http://schemas.openxmlformats.org/officeDocument/2006/relationships/hyperlink" Target="http://finance.sina.com.cn/fund/quotes/150237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00" TargetMode="External"/><Relationship Id="rId663" Type="http://schemas.openxmlformats.org/officeDocument/2006/relationships/hyperlink" Target="https://www.jisilu.cn/data/utils/lowcalc/150186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17" TargetMode="External"/><Relationship Id="rId260" Type="http://schemas.openxmlformats.org/officeDocument/2006/relationships/hyperlink" Target="https://www.jisilu.cn/data/sfnew/detail/150090" TargetMode="External"/><Relationship Id="rId316" Type="http://schemas.openxmlformats.org/officeDocument/2006/relationships/hyperlink" Target="http://www.cninfo.com.cn/information/fund/netvalue/150225.html" TargetMode="External"/><Relationship Id="rId523" Type="http://schemas.openxmlformats.org/officeDocument/2006/relationships/hyperlink" Target="http://www.cninfo.com.cn/information/fund/netvalue/502024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3.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181');" TargetMode="External"/><Relationship Id="rId772" Type="http://schemas.openxmlformats.org/officeDocument/2006/relationships/hyperlink" Target="javascript:addOwnedFund('150179');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59" TargetMode="External"/><Relationship Id="rId632" Type="http://schemas.openxmlformats.org/officeDocument/2006/relationships/hyperlink" Target="http://quote.eastmoney.com/zs399809.html" TargetMode="External"/><Relationship Id="rId271" Type="http://schemas.openxmlformats.org/officeDocument/2006/relationships/hyperlink" Target="javascript:addOwnedFund('150104');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89.html" TargetMode="External"/><Relationship Id="rId327" Type="http://schemas.openxmlformats.org/officeDocument/2006/relationships/hyperlink" Target="http://finance.sina.com.cn/fund/quotes/150036/bc.shtml" TargetMode="External"/><Relationship Id="rId369" Type="http://schemas.openxmlformats.org/officeDocument/2006/relationships/hyperlink" Target="http://finance.sina.com.cn/fund/quotes/150083/bc.shtml" TargetMode="External"/><Relationship Id="rId534" Type="http://schemas.openxmlformats.org/officeDocument/2006/relationships/hyperlink" Target="http://finance.sina.com.cn/fund/quotes/150194/bc.shtml" TargetMode="External"/><Relationship Id="rId576" Type="http://schemas.openxmlformats.org/officeDocument/2006/relationships/hyperlink" Target="http://finance.sina.com.cn/fund/quotes/150305/bc.shtml" TargetMode="External"/><Relationship Id="rId741" Type="http://schemas.openxmlformats.org/officeDocument/2006/relationships/hyperlink" Target="https://www.jisilu.cn/data/utils/lowcalc/150192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javascript:addOwnedFund('150140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17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s://www.jisilu.cn/data/utils/lowcalc/502041" TargetMode="External"/><Relationship Id="rId478" Type="http://schemas.openxmlformats.org/officeDocument/2006/relationships/hyperlink" Target="javascript:addOwnedFund('502027');" TargetMode="External"/><Relationship Id="rId685" Type="http://schemas.openxmlformats.org/officeDocument/2006/relationships/hyperlink" Target="http://www.cninfo.com.cn/information/fund/netvalue/150255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63/bc.shtml" TargetMode="External"/><Relationship Id="rId100" Type="http://schemas.openxmlformats.org/officeDocument/2006/relationships/hyperlink" Target="http://finance.sina.com.cn/fund/quotes/150287/bc.shtml" TargetMode="External"/><Relationship Id="rId282" Type="http://schemas.openxmlformats.org/officeDocument/2006/relationships/hyperlink" Target="https://www.jisilu.cn/data/utils/lowcalc/150138" TargetMode="External"/><Relationship Id="rId338" Type="http://schemas.openxmlformats.org/officeDocument/2006/relationships/hyperlink" Target="https://www.jisilu.cn/data/sfnew/detail/150295" TargetMode="External"/><Relationship Id="rId503" Type="http://schemas.openxmlformats.org/officeDocument/2006/relationships/hyperlink" Target="https://www.jisilu.cn/data/sfnew/detail/502017" TargetMode="External"/><Relationship Id="rId545" Type="http://schemas.openxmlformats.org/officeDocument/2006/relationships/hyperlink" Target="https://www.jisilu.cn/data/sfnew/detail/150315" TargetMode="External"/><Relationship Id="rId587" Type="http://schemas.openxmlformats.org/officeDocument/2006/relationships/hyperlink" Target="https://www.jisilu.cn/data/sfnew/detail/502007" TargetMode="External"/><Relationship Id="rId710" Type="http://schemas.openxmlformats.org/officeDocument/2006/relationships/hyperlink" Target="http://quote.eastmoney.com/zs399811.html" TargetMode="External"/><Relationship Id="rId752" Type="http://schemas.openxmlformats.org/officeDocument/2006/relationships/hyperlink" Target="http://quote.eastmoney.com/zs399808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59.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41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243/bc.shtml" TargetMode="External"/><Relationship Id="rId696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0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57');" TargetMode="External"/><Relationship Id="rId556" Type="http://schemas.openxmlformats.org/officeDocument/2006/relationships/hyperlink" Target="javascript:addOwnedFund('15026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00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30" TargetMode="External"/><Relationship Id="rId153" Type="http://schemas.openxmlformats.org/officeDocument/2006/relationships/hyperlink" Target="https://www.jisilu.cn/data/sfnew/detail/15019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3" TargetMode="External"/><Relationship Id="rId416" Type="http://schemas.openxmlformats.org/officeDocument/2006/relationships/hyperlink" Target="http://www.cninfo.com.cn/information/fund/netvalue/150096.html" TargetMode="External"/><Relationship Id="rId598" Type="http://schemas.openxmlformats.org/officeDocument/2006/relationships/hyperlink" Target="javascript:addOwnedFund('150233');" TargetMode="External"/><Relationship Id="rId819" Type="http://schemas.openxmlformats.org/officeDocument/2006/relationships/hyperlink" Target="https://www.jisilu.cn/data/sfnew/detail/150188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000827.html" TargetMode="External"/><Relationship Id="rId623" Type="http://schemas.openxmlformats.org/officeDocument/2006/relationships/hyperlink" Target="https://www.jisilu.cn/data/sfnew/detail/150207" TargetMode="External"/><Relationship Id="rId665" Type="http://schemas.openxmlformats.org/officeDocument/2006/relationships/hyperlink" Target="https://www.jisilu.cn/data/sfnew/detail/150227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0.html" TargetMode="External"/><Relationship Id="rId318" Type="http://schemas.openxmlformats.org/officeDocument/2006/relationships/hyperlink" Target="https://www.jisilu.cn/data/utils/lowcalc/150225" TargetMode="External"/><Relationship Id="rId525" Type="http://schemas.openxmlformats.org/officeDocument/2006/relationships/hyperlink" Target="https://www.jisilu.cn/data/utils/lowcalc/502024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171/bc.shtml" TargetMode="External"/><Relationship Id="rId99" Type="http://schemas.openxmlformats.org/officeDocument/2006/relationships/hyperlink" Target="https://www.jisilu.cn/data/sfnew/detail/15028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quote.eastmoney.com/zs399330.html" TargetMode="External"/><Relationship Id="rId774" Type="http://schemas.openxmlformats.org/officeDocument/2006/relationships/hyperlink" Target="http://finance.sina.com.cn/fund/quotes/150203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59.html" TargetMode="External"/><Relationship Id="rId634" Type="http://schemas.openxmlformats.org/officeDocument/2006/relationships/hyperlink" Target="javascript:addOwnedFund('150329');" TargetMode="External"/><Relationship Id="rId676" Type="http://schemas.openxmlformats.org/officeDocument/2006/relationships/hyperlink" Target="javascript:delOwnedFund('15024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21/bc.shtml" TargetMode="External"/><Relationship Id="rId273" Type="http://schemas.openxmlformats.org/officeDocument/2006/relationships/hyperlink" Target="http://finance.sina.com.cn/fund/quotes/150167/bc.shtml" TargetMode="External"/><Relationship Id="rId329" Type="http://schemas.openxmlformats.org/officeDocument/2006/relationships/hyperlink" Target="http://quote.eastmoney.com/zs399300.html" TargetMode="External"/><Relationship Id="rId480" Type="http://schemas.openxmlformats.org/officeDocument/2006/relationships/hyperlink" Target="http://finance.sina.com.cn/fund/quotes/150205/bc.shtml" TargetMode="External"/><Relationship Id="rId536" Type="http://schemas.openxmlformats.org/officeDocument/2006/relationships/hyperlink" Target="http://quote.eastmoney.com/zs399970.html" TargetMode="External"/><Relationship Id="rId701" Type="http://schemas.openxmlformats.org/officeDocument/2006/relationships/hyperlink" Target="https://www.jisilu.cn/data/sfnew/detail/502004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89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www.cninfo.com.cn/information/fund/netvalue/150295.html" TargetMode="External"/><Relationship Id="rId578" Type="http://schemas.openxmlformats.org/officeDocument/2006/relationships/hyperlink" Target="http://quote.eastmoney.com/zs399812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7/bc.shtml" TargetMode="External"/><Relationship Id="rId603" Type="http://schemas.openxmlformats.org/officeDocument/2006/relationships/hyperlink" Target="https://www.jisilu.cn/data/utils/lowcalc/150217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150255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150094" TargetMode="External"/><Relationship Id="rId491" Type="http://schemas.openxmlformats.org/officeDocument/2006/relationships/hyperlink" Target="https://www.jisilu.cn/data/sfnew/detail/150271" TargetMode="External"/><Relationship Id="rId505" Type="http://schemas.openxmlformats.org/officeDocument/2006/relationships/hyperlink" Target="http://www.cninfo.com.cn/information/fund/netvalue/502017.html" TargetMode="External"/><Relationship Id="rId712" Type="http://schemas.openxmlformats.org/officeDocument/2006/relationships/hyperlink" Target="javascript:addOwnedFund('150231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000852.html" TargetMode="External"/><Relationship Id="rId102" Type="http://schemas.openxmlformats.org/officeDocument/2006/relationships/hyperlink" Target="http://quote.eastmoney.com/zs399440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www.cninfo.com.cn/information/fund/netvalue/150315.html" TargetMode="External"/><Relationship Id="rId589" Type="http://schemas.openxmlformats.org/officeDocument/2006/relationships/hyperlink" Target="http://www.cninfo.com.cn/information/fund/netvalue/502007.html" TargetMode="External"/><Relationship Id="rId754" Type="http://schemas.openxmlformats.org/officeDocument/2006/relationships/hyperlink" Target="javascript:addOwnedFund('15027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211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https://www.jisilu.cn/data/utils/lowcalc/150059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986.html" TargetMode="External"/><Relationship Id="rId656" Type="http://schemas.openxmlformats.org/officeDocument/2006/relationships/hyperlink" Target="http://quote.eastmoney.com/zs399006.html" TargetMode="External"/><Relationship Id="rId821" Type="http://schemas.openxmlformats.org/officeDocument/2006/relationships/hyperlink" Target="http://www.cninfo.com.cn/information/fund/netvalue/15018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053/bc.shtml" TargetMode="External"/><Relationship Id="rId460" Type="http://schemas.openxmlformats.org/officeDocument/2006/relationships/hyperlink" Target="javascript:addOwnedFund('150237');" TargetMode="External"/><Relationship Id="rId516" Type="http://schemas.openxmlformats.org/officeDocument/2006/relationships/hyperlink" Target="http://finance.sina.com.cn/fund/quotes/150277/bc.shtml" TargetMode="External"/><Relationship Id="rId698" Type="http://schemas.openxmlformats.org/officeDocument/2006/relationships/hyperlink" Target="http://quote.eastmoney.com/zs39999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30.html" TargetMode="External"/><Relationship Id="rId320" Type="http://schemas.openxmlformats.org/officeDocument/2006/relationships/hyperlink" Target="https://www.jisilu.cn/data/sfnew/detail/150073" TargetMode="External"/><Relationship Id="rId558" Type="http://schemas.openxmlformats.org/officeDocument/2006/relationships/hyperlink" Target="http://finance.sina.com.cn/fund/quotes/150184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00" TargetMode="External"/><Relationship Id="rId155" Type="http://schemas.openxmlformats.org/officeDocument/2006/relationships/hyperlink" Target="http://www.cninfo.com.cn/information/fund/netvalue/15019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502031" TargetMode="External"/><Relationship Id="rId418" Type="http://schemas.openxmlformats.org/officeDocument/2006/relationships/hyperlink" Target="javascript:addOwnedFund('150096');" TargetMode="External"/><Relationship Id="rId625" Type="http://schemas.openxmlformats.org/officeDocument/2006/relationships/hyperlink" Target="http://www.cninfo.com.cn/information/fund/netvalue/150207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090" TargetMode="External"/><Relationship Id="rId471" Type="http://schemas.openxmlformats.org/officeDocument/2006/relationships/hyperlink" Target="https://www.jisilu.cn/data/utils/lowcalc/150259" TargetMode="External"/><Relationship Id="rId667" Type="http://schemas.openxmlformats.org/officeDocument/2006/relationships/hyperlink" Target="http://www.cninfo.com.cn/information/fund/netvalue/15022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https://www.jisilu.cn/data/sfnew/detail/150177" TargetMode="External"/><Relationship Id="rId569" Type="http://schemas.openxmlformats.org/officeDocument/2006/relationships/hyperlink" Target="https://www.jisilu.cn/data/sfnew/detail/150275" TargetMode="External"/><Relationship Id="rId734" Type="http://schemas.openxmlformats.org/officeDocument/2006/relationships/hyperlink" Target="http://quote.eastmoney.com/zs399707.html" TargetMode="External"/><Relationship Id="rId776" Type="http://schemas.openxmlformats.org/officeDocument/2006/relationships/hyperlink" Target="http://quote.eastmoney.com/zs399971.html" TargetMode="External"/><Relationship Id="rId70" Type="http://schemas.openxmlformats.org/officeDocument/2006/relationships/hyperlink" Target="https://www.jisilu.cn/data/sfnew/detail/150293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javascript:addOwnedFund('150036');" TargetMode="External"/><Relationship Id="rId373" Type="http://schemas.openxmlformats.org/officeDocument/2006/relationships/hyperlink" Target="javascript:addOwnedFund('150083');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305');" TargetMode="External"/><Relationship Id="rId636" Type="http://schemas.openxmlformats.org/officeDocument/2006/relationships/hyperlink" Target="http://finance.sina.com.cn/fund/quotes/5020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016.html" TargetMode="External"/><Relationship Id="rId440" Type="http://schemas.openxmlformats.org/officeDocument/2006/relationships/hyperlink" Target="http://quote.eastmoney.com/zs000974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973.html" TargetMode="External"/><Relationship Id="rId538" Type="http://schemas.openxmlformats.org/officeDocument/2006/relationships/hyperlink" Target="javascript:addOwnedFund('150194');" TargetMode="External"/><Relationship Id="rId703" Type="http://schemas.openxmlformats.org/officeDocument/2006/relationships/hyperlink" Target="http://www.cninfo.com.cn/information/fund/netvalue/502004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263');" TargetMode="External"/><Relationship Id="rId135" Type="http://schemas.openxmlformats.org/officeDocument/2006/relationships/hyperlink" Target="https://www.jisilu.cn/data/sfnew/detail/15029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s://www.jisilu.cn/data/utils/lowcalc/150295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502007" TargetMode="External"/><Relationship Id="rId605" Type="http://schemas.openxmlformats.org/officeDocument/2006/relationships/hyperlink" Target="https://www.jisilu.cn/data/sfnew/detail/150209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https://www.jisilu.cn/data/sfnew/detail/150229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094.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71.html" TargetMode="External"/><Relationship Id="rId507" Type="http://schemas.openxmlformats.org/officeDocument/2006/relationships/hyperlink" Target="https://www.jisilu.cn/data/utils/lowcalc/502017" TargetMode="External"/><Relationship Id="rId549" Type="http://schemas.openxmlformats.org/officeDocument/2006/relationships/hyperlink" Target="https://www.jisilu.cn/data/utils/lowcalc/150315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43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7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05.html" TargetMode="External"/><Relationship Id="rId353" Type="http://schemas.openxmlformats.org/officeDocument/2006/relationships/hyperlink" Target="http://quote.eastmoney.com/zs399976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s://www.jisilu.cn/data/sfnew/detail/150085" TargetMode="External"/><Relationship Id="rId560" Type="http://schemas.openxmlformats.org/officeDocument/2006/relationships/hyperlink" Target="http://quote.eastmoney.com/zs000827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delOwnedFund('150241');" TargetMode="External"/><Relationship Id="rId658" Type="http://schemas.openxmlformats.org/officeDocument/2006/relationships/hyperlink" Target="javascript:addOwnedFund('150243');" TargetMode="External"/><Relationship Id="rId823" Type="http://schemas.openxmlformats.org/officeDocument/2006/relationships/hyperlink" Target="https://www.jisilu.cn/data/utils/lowcalc/150188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807.html" TargetMode="External"/><Relationship Id="rId725" Type="http://schemas.openxmlformats.org/officeDocument/2006/relationships/hyperlink" Target="https://www.jisilu.cn/data/sfnew/detail/150181" TargetMode="External"/><Relationship Id="rId115" Type="http://schemas.openxmlformats.org/officeDocument/2006/relationships/hyperlink" Target="https://www.jisilu.cn/data/utils/lowcalc/150130" TargetMode="External"/><Relationship Id="rId157" Type="http://schemas.openxmlformats.org/officeDocument/2006/relationships/hyperlink" Target="https://www.jisilu.cn/data/utils/lowcalc/150190" TargetMode="External"/><Relationship Id="rId322" Type="http://schemas.openxmlformats.org/officeDocument/2006/relationships/hyperlink" Target="http://www.cninfo.com.cn/information/fund/netvalue/150073.html" TargetMode="External"/><Relationship Id="rId364" Type="http://schemas.openxmlformats.org/officeDocument/2006/relationships/hyperlink" Target="http://www.cninfo.com.cn/information/fund/netvalue/502031.html" TargetMode="External"/><Relationship Id="rId767" Type="http://schemas.openxmlformats.org/officeDocument/2006/relationships/hyperlink" Target="https://www.jisilu.cn/data/sfnew/detail/150179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75.html" TargetMode="External"/><Relationship Id="rId627" Type="http://schemas.openxmlformats.org/officeDocument/2006/relationships/hyperlink" Target="https://www.jisilu.cn/data/utils/lowcalc/150207" TargetMode="External"/><Relationship Id="rId669" Type="http://schemas.openxmlformats.org/officeDocument/2006/relationships/hyperlink" Target="https://www.jisilu.cn/data/utils/lowcalc/150227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40" TargetMode="External"/><Relationship Id="rId266" Type="http://schemas.openxmlformats.org/officeDocument/2006/relationships/hyperlink" Target="https://www.jisilu.cn/data/sfnew/detail/150104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7" TargetMode="External"/><Relationship Id="rId529" Type="http://schemas.openxmlformats.org/officeDocument/2006/relationships/hyperlink" Target="http://www.cninfo.com.cn/information/fund/netvalue/150177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17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://finance.sina.com.cn/fund/quotes/502014/bc.shtml" TargetMode="External"/><Relationship Id="rId540" Type="http://schemas.openxmlformats.org/officeDocument/2006/relationships/hyperlink" Target="http://finance.sina.com.cn/fund/quotes/150307/bc.shtml" TargetMode="External"/><Relationship Id="rId778" Type="http://schemas.openxmlformats.org/officeDocument/2006/relationships/hyperlink" Target="javascript:addOwnedFund('150203');" TargetMode="External"/><Relationship Id="rId72" Type="http://schemas.openxmlformats.org/officeDocument/2006/relationships/hyperlink" Target="http://www.cninfo.com.cn/information/fund/netvalue/150293.html" TargetMode="External"/><Relationship Id="rId375" Type="http://schemas.openxmlformats.org/officeDocument/2006/relationships/hyperlink" Target="http://finance.sina.com.cn/fund/quotes/150152/bc.shtml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00001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21');" TargetMode="External"/><Relationship Id="rId277" Type="http://schemas.openxmlformats.org/officeDocument/2006/relationships/hyperlink" Target="javascript:addOwnedFund('150167');" TargetMode="External"/><Relationship Id="rId400" Type="http://schemas.openxmlformats.org/officeDocument/2006/relationships/hyperlink" Target="http://quote.eastmoney.com/zs000971.html" TargetMode="External"/><Relationship Id="rId442" Type="http://schemas.openxmlformats.org/officeDocument/2006/relationships/hyperlink" Target="javascript:addOwnedFund('150157');" TargetMode="External"/><Relationship Id="rId484" Type="http://schemas.openxmlformats.org/officeDocument/2006/relationships/hyperlink" Target="javascript:addOwnedFund('150205');" TargetMode="External"/><Relationship Id="rId705" Type="http://schemas.openxmlformats.org/officeDocument/2006/relationships/hyperlink" Target="https://www.jisilu.cn/data/utils/lowcalc/502004" TargetMode="External"/><Relationship Id="rId137" Type="http://schemas.openxmlformats.org/officeDocument/2006/relationships/hyperlink" Target="http://www.cninfo.com.cn/information/fund/netvalue/150291.html" TargetMode="External"/><Relationship Id="rId302" Type="http://schemas.openxmlformats.org/officeDocument/2006/relationships/hyperlink" Target="https://www.jisilu.cn/data/sfnew/detail/50200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7/bc.s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https://www.jisilu.cn/data/sfnew/detail/150269" TargetMode="External"/><Relationship Id="rId593" Type="http://schemas.openxmlformats.org/officeDocument/2006/relationships/hyperlink" Target="https://www.jisilu.cn/data/sfnew/detail/150233" TargetMode="External"/><Relationship Id="rId607" Type="http://schemas.openxmlformats.org/officeDocument/2006/relationships/hyperlink" Target="http://www.cninfo.com.cn/information/fund/netvalue/150209.html" TargetMode="External"/><Relationship Id="rId649" Type="http://schemas.openxmlformats.org/officeDocument/2006/relationships/hyperlink" Target="http://www.cninfo.com.cn/information/fund/netvalue/150229.html" TargetMode="External"/><Relationship Id="rId814" Type="http://schemas.openxmlformats.org/officeDocument/2006/relationships/hyperlink" Target="https://www.jisilu.cn/data/sfnew/detail/150016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150094" TargetMode="External"/><Relationship Id="rId411" Type="http://schemas.openxmlformats.org/officeDocument/2006/relationships/hyperlink" Target="http://www.cninfo.com.cn/information/fund/netvalue/150085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150257" TargetMode="External"/><Relationship Id="rId660" Type="http://schemas.openxmlformats.org/officeDocument/2006/relationships/hyperlink" Target="http://finance.sina.com.cn/fund/quotes/150186/bc.shtml" TargetMode="External"/><Relationship Id="rId106" Type="http://schemas.openxmlformats.org/officeDocument/2006/relationships/hyperlink" Target="http://finance.sina.com.cn/fund/quotes/150117/bc.shtml" TargetMode="External"/><Relationship Id="rId313" Type="http://schemas.openxmlformats.org/officeDocument/2006/relationships/hyperlink" Target="javascript:addOwnedFund('150053');" TargetMode="External"/><Relationship Id="rId495" Type="http://schemas.openxmlformats.org/officeDocument/2006/relationships/hyperlink" Target="https://www.jisilu.cn/data/utils/lowcalc/150271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00083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javascript:addOwnedFund('150211');" TargetMode="External"/><Relationship Id="rId397" Type="http://schemas.openxmlformats.org/officeDocument/2006/relationships/hyperlink" Target="https://www.jisilu.cn/data/sfnew/detail/150030" TargetMode="External"/><Relationship Id="rId520" Type="http://schemas.openxmlformats.org/officeDocument/2006/relationships/hyperlink" Target="javascript:delOwnedFund('150277');" TargetMode="External"/><Relationship Id="rId562" Type="http://schemas.openxmlformats.org/officeDocument/2006/relationships/hyperlink" Target="javascript:addOwnedFund('150184');" TargetMode="External"/><Relationship Id="rId618" Type="http://schemas.openxmlformats.org/officeDocument/2006/relationships/hyperlink" Target="http://finance.sina.com.cn/fund/quotes/150200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18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utils/lowcalc/150275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140.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502049');" TargetMode="External"/><Relationship Id="rId738" Type="http://schemas.openxmlformats.org/officeDocument/2006/relationships/hyperlink" Target="http://finance.sina.com.cn/fund/quotes/150192/bc.shtml" TargetMode="External"/><Relationship Id="rId74" Type="http://schemas.openxmlformats.org/officeDocument/2006/relationships/hyperlink" Target="https://www.jisilu.cn/data/utils/lowcalc/150293" TargetMode="External"/><Relationship Id="rId377" Type="http://schemas.openxmlformats.org/officeDocument/2006/relationships/hyperlink" Target="http://quote.eastmoney.com/zs399006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41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29" TargetMode="External"/><Relationship Id="rId749" Type="http://schemas.openxmlformats.org/officeDocument/2006/relationships/hyperlink" Target="https://www.jisilu.cn/data/sfnew/detail/150279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01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www.cninfo.com.cn/information/fund/netvalue/150257.html" TargetMode="External"/><Relationship Id="rId609" Type="http://schemas.openxmlformats.org/officeDocument/2006/relationships/hyperlink" Target="https://www.jisilu.cn/data/utils/lowcalc/150209" TargetMode="External"/><Relationship Id="rId85" Type="http://schemas.openxmlformats.org/officeDocument/2006/relationships/hyperlink" Target="https://www.jisilu.cn/data/utils/lowcalc/15029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233.html" TargetMode="External"/><Relationship Id="rId816" Type="http://schemas.openxmlformats.org/officeDocument/2006/relationships/hyperlink" Target="http://www.cninfo.com.cn/information/fund/netvalue/150016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37" TargetMode="External"/><Relationship Id="rId662" Type="http://schemas.openxmlformats.org/officeDocument/2006/relationships/hyperlink" Target="http://quote.eastmoney.com/zs399967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43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69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12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2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54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53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55" TargetMode="External"/><Relationship Id="rId707" Type="http://schemas.openxmlformats.org/officeDocument/2006/relationships/hyperlink" Target="https://www.jisilu.cn/data/sfnew/detail/1503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59.html" TargetMode="External"/><Relationship Id="rId760" Type="http://schemas.openxmlformats.org/officeDocument/2006/relationships/hyperlink" Target="javascript:addOwnedFund('150092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905.html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000827.html" TargetMode="External"/><Relationship Id="rId718" Type="http://schemas.openxmlformats.org/officeDocument/2006/relationships/hyperlink" Target="javascript:addOwnedFund('150169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77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281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43.html" TargetMode="External"/><Relationship Id="rId729" Type="http://schemas.openxmlformats.org/officeDocument/2006/relationships/hyperlink" Target="https://www.jisilu.cn/data/utils/lowcalc/150143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399330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64" TargetMode="External"/><Relationship Id="rId65" Type="http://schemas.openxmlformats.org/officeDocument/2006/relationships/hyperlink" Target="http://finance.sina.com.cn/fund/quotes/150323/bc.s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36');" TargetMode="External"/><Relationship Id="rId575" Type="http://schemas.openxmlformats.org/officeDocument/2006/relationships/hyperlink" Target="https://www.jisilu.cn/data/sfnew/detail/150209" TargetMode="External"/><Relationship Id="rId740" Type="http://schemas.openxmlformats.org/officeDocument/2006/relationships/hyperlink" Target="http://quote.eastmoney.com/zs399707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29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251/bc.shtml" TargetMode="External"/><Relationship Id="rId281" Type="http://schemas.openxmlformats.org/officeDocument/2006/relationships/hyperlink" Target="http://www.cninfo.com.cn/information/fund/netvalue/150053.html" TargetMode="External"/><Relationship Id="rId337" Type="http://schemas.openxmlformats.org/officeDocument/2006/relationships/hyperlink" Target="https://www.jisilu.cn/data/utils/lowcalc/502054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79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311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502049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3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41" TargetMode="External"/><Relationship Id="rId555" Type="http://schemas.openxmlformats.org/officeDocument/2006/relationships/hyperlink" Target="https://www.jisilu.cn/data/utils/lowcalc/150259" TargetMode="External"/><Relationship Id="rId597" Type="http://schemas.openxmlformats.org/officeDocument/2006/relationships/hyperlink" Target="https://www.jisilu.cn/data/utils/lowcalc/15017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203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85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84');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05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803.html" TargetMode="External"/><Relationship Id="rId566" Type="http://schemas.openxmlformats.org/officeDocument/2006/relationships/hyperlink" Target="http://quote.eastmoney.com/zs399807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502031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233/bc.shtml" TargetMode="External"/><Relationship Id="rId675" Type="http://schemas.openxmlformats.org/officeDocument/2006/relationships/hyperlink" Target="https://www.jisilu.cn/data/utils/lowcalc/150243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000827.html" TargetMode="External"/><Relationship Id="rId272" Type="http://schemas.openxmlformats.org/officeDocument/2006/relationships/hyperlink" Target="javascript:addOwnedFund('150112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164.html" TargetMode="External"/><Relationship Id="rId577" Type="http://schemas.openxmlformats.org/officeDocument/2006/relationships/hyperlink" Target="http://www.cninfo.com.cn/information/fund/netvalue/15020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71');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809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9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53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194/bc.shtml" TargetMode="External"/><Relationship Id="rId546" Type="http://schemas.openxmlformats.org/officeDocument/2006/relationships/hyperlink" Target="http://finance.sina.com.cn/fund/quotes/150257/bc.shtml" TargetMode="External"/><Relationship Id="rId711" Type="http://schemas.openxmlformats.org/officeDocument/2006/relationships/hyperlink" Target="https://www.jisilu.cn/data/utils/lowcalc/150309" TargetMode="External"/><Relationship Id="rId753" Type="http://schemas.openxmlformats.org/officeDocument/2006/relationships/hyperlink" Target="https://www.jisilu.cn/data/utils/lowcalc/150179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7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502049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335/bc.s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83" TargetMode="External"/><Relationship Id="rId599" Type="http://schemas.openxmlformats.org/officeDocument/2006/relationships/hyperlink" Target="https://www.jisilu.cn/data/sfnew/detail/150329" TargetMode="External"/><Relationship Id="rId764" Type="http://schemas.openxmlformats.org/officeDocument/2006/relationships/hyperlink" Target="http://quote.eastmoney.com/zs39997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85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186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add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10.html" TargetMode="External"/><Relationship Id="rId526" Type="http://schemas.openxmlformats.org/officeDocument/2006/relationships/hyperlink" Target="javascript:addOwnedFund('150315');" TargetMode="External"/><Relationship Id="rId58" Type="http://schemas.openxmlformats.org/officeDocument/2006/relationships/hyperlink" Target="https://www.jisilu.cn/data/sfnew/detail/150287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2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399807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73" TargetMode="External"/><Relationship Id="rId677" Type="http://schemas.openxmlformats.org/officeDocument/2006/relationships/hyperlink" Target="https://www.jisilu.cn/data/sfnew/detail/1502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150140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23');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s://www.jisilu.cn/data/utils/lowcalc/150164" TargetMode="External"/><Relationship Id="rId579" Type="http://schemas.openxmlformats.org/officeDocument/2006/relationships/hyperlink" Target="https://www.jisilu.cn/data/utils/lowcalc/150209" TargetMode="External"/><Relationship Id="rId744" Type="http://schemas.openxmlformats.org/officeDocument/2006/relationships/hyperlink" Target="http://finance.sina.com.cn/fund/quotes/150279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41.html" TargetMode="External"/><Relationship Id="rId604" Type="http://schemas.openxmlformats.org/officeDocument/2006/relationships/hyperlink" Target="javascript:addOwnedFund('150329');" TargetMode="External"/><Relationship Id="rId646" Type="http://schemas.openxmlformats.org/officeDocument/2006/relationships/hyperlink" Target="javascript:addOwnedFund('5020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70.html" TargetMode="External"/><Relationship Id="rId688" Type="http://schemas.openxmlformats.org/officeDocument/2006/relationships/hyperlink" Target="javascript:addOwnedFund('150251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090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993.html" TargetMode="External"/><Relationship Id="rId713" Type="http://schemas.openxmlformats.org/officeDocument/2006/relationships/hyperlink" Target="https://www.jisilu.cn/data/sfnew/detail/150169" TargetMode="External"/><Relationship Id="rId755" Type="http://schemas.openxmlformats.org/officeDocument/2006/relationships/hyperlink" Target="https://www.jisilu.cn/data/sfnew/detail/150092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://quote.eastmoney.com/zs399967.html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50204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67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83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203');" TargetMode="External"/><Relationship Id="rId60" Type="http://schemas.openxmlformats.org/officeDocument/2006/relationships/hyperlink" Target="http://www.cninfo.com.cn/information/fund/netvalue/15028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036" TargetMode="External"/><Relationship Id="rId419" Type="http://schemas.openxmlformats.org/officeDocument/2006/relationships/hyperlink" Target="javascript:addOwnedFund('150085');" TargetMode="External"/><Relationship Id="rId570" Type="http://schemas.openxmlformats.org/officeDocument/2006/relationships/hyperlink" Target="http://finance.sina.com.cn/fund/quotes/502027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67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javascript:addOwnedFund('150233');" TargetMode="External"/><Relationship Id="rId528" Type="http://schemas.openxmlformats.org/officeDocument/2006/relationships/hyperlink" Target="http://finance.sina.com.cn/fund/quotes/150269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502031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263/bc.s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273.html" TargetMode="External"/><Relationship Id="rId679" Type="http://schemas.openxmlformats.org/officeDocument/2006/relationships/hyperlink" Target="http://www.cninfo.com.cn/information/fund/netvalue/1502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55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808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javascript:addOwnedFund('150257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addOwnedFund('150271');" TargetMode="External"/><Relationship Id="rId606" Type="http://schemas.openxmlformats.org/officeDocument/2006/relationships/hyperlink" Target="http://finance.sina.com.cn/fund/quotes/502017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8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194');" TargetMode="External"/><Relationship Id="rId715" Type="http://schemas.openxmlformats.org/officeDocument/2006/relationships/hyperlink" Target="http://www.cninfo.com.cn/information/fund/netvalue/150169.html" TargetMode="External"/><Relationship Id="rId105" Type="http://schemas.openxmlformats.org/officeDocument/2006/relationships/hyperlink" Target="javascript:addOwnedFund('150291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www.cninfo.com.cn/information/fund/netvalue/150092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335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83" TargetMode="External"/><Relationship Id="rId617" Type="http://schemas.openxmlformats.org/officeDocument/2006/relationships/hyperlink" Target="https://www.jisilu.cn/data/sfnew/detail/150184" TargetMode="External"/><Relationship Id="rId659" Type="http://schemas.openxmlformats.org/officeDocument/2006/relationships/hyperlink" Target="https://www.jisilu.cn/data/sfnew/detail/15005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281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186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997.html" TargetMode="External"/><Relationship Id="rId726" Type="http://schemas.openxmlformats.org/officeDocument/2006/relationships/hyperlink" Target="http://finance.sina.com.cn/fund/quotes/150143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87" TargetMode="External"/><Relationship Id="rId365" Type="http://schemas.openxmlformats.org/officeDocument/2006/relationships/hyperlink" Target="http://www.cninfo.com.cn/information/fund/netvalue/150036.html" TargetMode="External"/><Relationship Id="rId572" Type="http://schemas.openxmlformats.org/officeDocument/2006/relationships/hyperlink" Target="http://quote.eastmoney.com/zs399429.html" TargetMode="External"/><Relationship Id="rId628" Type="http://schemas.openxmlformats.org/officeDocument/2006/relationships/hyperlink" Target="javascript:addOwnedFund('150275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12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s://www.jisilu.cn/data/utils/lowcalc/150207" TargetMode="External"/><Relationship Id="rId737" Type="http://schemas.openxmlformats.org/officeDocument/2006/relationships/hyperlink" Target="https://www.jisilu.cn/data/sfnew/detail/150171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000852.html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54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150273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311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15014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addOwnedFund('150227');" TargetMode="External"/><Relationship Id="rId748" Type="http://schemas.openxmlformats.org/officeDocument/2006/relationships/hyperlink" Target="javascript:addOwnedFund('1502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150241/bc.shtml" TargetMode="External"/><Relationship Id="rId552" Type="http://schemas.openxmlformats.org/officeDocument/2006/relationships/hyperlink" Target="http://finance.sina.com.cn/fund/quotes/150259/bc.shtml" TargetMode="External"/><Relationship Id="rId594" Type="http://schemas.openxmlformats.org/officeDocument/2006/relationships/hyperlink" Target="http://finance.sina.com.cn/fund/quotes/150173/bc.shtml" TargetMode="External"/><Relationship Id="rId608" Type="http://schemas.openxmlformats.org/officeDocument/2006/relationships/hyperlink" Target="http://quote.eastmoney.com/zs399991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8.html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051.html" TargetMode="External"/><Relationship Id="rId717" Type="http://schemas.openxmlformats.org/officeDocument/2006/relationships/hyperlink" Target="https://www.jisilu.cn/data/utils/lowcalc/150169" TargetMode="External"/><Relationship Id="rId759" Type="http://schemas.openxmlformats.org/officeDocument/2006/relationships/hyperlink" Target="https://www.jisilu.cn/data/utils/lowcalc/150092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090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15" TargetMode="External"/><Relationship Id="rId563" Type="http://schemas.openxmlformats.org/officeDocument/2006/relationships/hyperlink" Target="https://www.jisilu.cn/data/sfnew/detail/150277" TargetMode="External"/><Relationship Id="rId619" Type="http://schemas.openxmlformats.org/officeDocument/2006/relationships/hyperlink" Target="http://www.cninfo.com.cn/information/fund/netvalue/150184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34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43/bc.shtml" TargetMode="External"/><Relationship Id="rId728" Type="http://schemas.openxmlformats.org/officeDocument/2006/relationships/hyperlink" Target="http://quote.eastmoney.com/zs000832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2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036" TargetMode="External"/><Relationship Id="rId532" Type="http://schemas.openxmlformats.org/officeDocument/2006/relationships/hyperlink" Target="javascript:addOwnedFund('150269');" TargetMode="External"/><Relationship Id="rId574" Type="http://schemas.openxmlformats.org/officeDocument/2006/relationships/hyperlink" Target="javascript:addOwnedFund('502027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150112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251" TargetMode="External"/><Relationship Id="rId739" Type="http://schemas.openxmlformats.org/officeDocument/2006/relationships/hyperlink" Target="http://www.cninfo.com.cn/information/fund/netvalue/15017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053/bc.shtml" TargetMode="External"/><Relationship Id="rId336" Type="http://schemas.openxmlformats.org/officeDocument/2006/relationships/hyperlink" Target="http://quote.eastmoney.com/zs399975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javascript:addOwnedFund('15026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79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99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502017');" TargetMode="External"/><Relationship Id="rId652" Type="http://schemas.openxmlformats.org/officeDocument/2006/relationships/hyperlink" Target="javascript:addOwnedFund('150249');" TargetMode="External"/><Relationship Id="rId694" Type="http://schemas.openxmlformats.org/officeDocument/2006/relationships/hyperlink" Target="javascript:addOwnedFund('150255');" TargetMode="External"/><Relationship Id="rId708" Type="http://schemas.openxmlformats.org/officeDocument/2006/relationships/hyperlink" Target="http://finance.sina.com.cn/fund/quotes/150309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399992.html" TargetMode="External"/><Relationship Id="rId596" Type="http://schemas.openxmlformats.org/officeDocument/2006/relationships/hyperlink" Target="http://quote.eastmoney.com/zs000998.html" TargetMode="External"/><Relationship Id="rId761" Type="http://schemas.openxmlformats.org/officeDocument/2006/relationships/hyperlink" Target="https://www.jisilu.cn/data/sfnew/detail/150203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8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184" TargetMode="External"/><Relationship Id="rId663" Type="http://schemas.openxmlformats.org/officeDocument/2006/relationships/hyperlink" Target="https://www.jisilu.cn/data/utils/lowcalc/15005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javascript:addOwnedFund('150281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315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277.html" TargetMode="External"/><Relationship Id="rId730" Type="http://schemas.openxmlformats.org/officeDocument/2006/relationships/hyperlink" Target="javascript:addOwnedFund('150143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add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3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150112" TargetMode="External"/><Relationship Id="rId674" Type="http://schemas.openxmlformats.org/officeDocument/2006/relationships/hyperlink" Target="http://quote.eastmoney.com/zs39900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23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502031" TargetMode="External"/><Relationship Id="rId534" Type="http://schemas.openxmlformats.org/officeDocument/2006/relationships/hyperlink" Target="http://finance.sina.com.cn/fund/quotes/150164/bc.shtml" TargetMode="External"/><Relationship Id="rId576" Type="http://schemas.openxmlformats.org/officeDocument/2006/relationships/hyperlink" Target="http://finance.sina.com.cn/fund/quotes/150209/bc.shtml" TargetMode="External"/><Relationship Id="rId741" Type="http://schemas.openxmlformats.org/officeDocument/2006/relationships/hyperlink" Target="https://www.jisilu.cn/data/utils/lowcalc/150171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29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251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905.html" TargetMode="External"/><Relationship Id="rId338" Type="http://schemas.openxmlformats.org/officeDocument/2006/relationships/hyperlink" Target="javascript:addOwnedFund('502054');" TargetMode="External"/><Relationship Id="rId503" Type="http://schemas.openxmlformats.org/officeDocument/2006/relationships/hyperlink" Target="https://www.jisilu.cn/data/sfnew/detail/150194" TargetMode="External"/><Relationship Id="rId545" Type="http://schemas.openxmlformats.org/officeDocument/2006/relationships/hyperlink" Target="https://www.jisilu.cn/data/sfnew/detail/150257" TargetMode="External"/><Relationship Id="rId587" Type="http://schemas.openxmlformats.org/officeDocument/2006/relationships/hyperlink" Target="https://www.jisilu.cn/data/sfnew/detail/150271" TargetMode="External"/><Relationship Id="rId710" Type="http://schemas.openxmlformats.org/officeDocument/2006/relationships/hyperlink" Target="http://quote.eastmoney.com/zs399994.html" TargetMode="External"/><Relationship Id="rId752" Type="http://schemas.openxmlformats.org/officeDocument/2006/relationships/hyperlink" Target="http://quote.eastmoney.com/zs399935.html" TargetMode="External"/><Relationship Id="rId808" Type="http://schemas.openxmlformats.org/officeDocument/2006/relationships/hyperlink" Target="javascript:addOwnedFund('150311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50204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41');" TargetMode="External"/><Relationship Id="rId556" Type="http://schemas.openxmlformats.org/officeDocument/2006/relationships/hyperlink" Target="javascript:addOwnedFund('15025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https://www.jisilu.cn/data/sfnew/detail/150335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85/bc.shtml" TargetMode="External"/><Relationship Id="rId598" Type="http://schemas.openxmlformats.org/officeDocument/2006/relationships/hyperlink" Target="javascript:addOwnedFund('150173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186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315" TargetMode="External"/><Relationship Id="rId567" Type="http://schemas.openxmlformats.org/officeDocument/2006/relationships/hyperlink" Target="https://www.jisilu.cn/data/utils/lowcalc/1502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javascript:addOwnedFund('150299');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265');" TargetMode="External"/><Relationship Id="rId371" Type="http://schemas.openxmlformats.org/officeDocument/2006/relationships/hyperlink" Target="http://www.cninfo.com.cn/information/fund/netvalue/502031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3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43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15014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000832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https://www.jisilu.cn/data/utils/lowcalc/150323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quote.eastmoney.com/zs399974.html" TargetMode="External"/><Relationship Id="rId743" Type="http://schemas.openxmlformats.org/officeDocument/2006/relationships/hyperlink" Target="https://www.jisilu.cn/data/sfnew/detail/150279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29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251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053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194.html" TargetMode="External"/><Relationship Id="rId712" Type="http://schemas.openxmlformats.org/officeDocument/2006/relationships/hyperlink" Target="javascript:addOwnedFund('1503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257.html" TargetMode="External"/><Relationship Id="rId589" Type="http://schemas.openxmlformats.org/officeDocument/2006/relationships/hyperlink" Target="http://www.cninfo.com.cn/information/fund/netvalue/150271.html" TargetMode="External"/><Relationship Id="rId754" Type="http://schemas.openxmlformats.org/officeDocument/2006/relationships/hyperlink" Target="javascript:addOwnedFund('150179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www.cninfo.com.cn/information/fund/netvalue/150335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000016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090" TargetMode="External"/><Relationship Id="rId460" Type="http://schemas.openxmlformats.org/officeDocument/2006/relationships/hyperlink" Target="javascript:add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83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399005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s://www.jisilu.cn/data/utils/lowcalc/150233" TargetMode="External"/><Relationship Id="rId667" Type="http://schemas.openxmlformats.org/officeDocument/2006/relationships/hyperlink" Target="http://www.cninfo.com.cn/information/fund/netvalue/150186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87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https://www.jisilu.cn/data/sfnew/detail/150269" TargetMode="External"/><Relationship Id="rId569" Type="http://schemas.openxmlformats.org/officeDocument/2006/relationships/hyperlink" Target="https://www.jisilu.cn/data/sfnew/detail/502027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263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502031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09');" TargetMode="External"/><Relationship Id="rId636" Type="http://schemas.openxmlformats.org/officeDocument/2006/relationships/hyperlink" Target="http://finance.sina.com.cn/fund/quotes/150273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07/bc.shtml" TargetMode="External"/><Relationship Id="rId28" Type="http://schemas.openxmlformats.org/officeDocument/2006/relationships/hyperlink" Target="javascript:addOwnedFund('150221');" TargetMode="External"/><Relationship Id="rId275" Type="http://schemas.openxmlformats.org/officeDocument/2006/relationships/hyperlink" Target="http://www.cninfo.com.cn/information/fund/netvalue/150140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addOwnedFund('150164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279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71" TargetMode="External"/><Relationship Id="rId605" Type="http://schemas.openxmlformats.org/officeDocument/2006/relationships/hyperlink" Target="https://www.jisilu.cn/data/sfnew/detail/502017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55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194" TargetMode="External"/><Relationship Id="rId549" Type="http://schemas.openxmlformats.org/officeDocument/2006/relationships/hyperlink" Target="https://www.jisilu.cn/data/utils/lowcalc/150257" TargetMode="External"/><Relationship Id="rId714" Type="http://schemas.openxmlformats.org/officeDocument/2006/relationships/hyperlink" Target="http://finance.sina.com.cn/fund/quotes/150169/bc.shtml" TargetMode="External"/><Relationship Id="rId756" Type="http://schemas.openxmlformats.org/officeDocument/2006/relationships/hyperlink" Target="http://finance.sina.com.cn/fund/quotes/150092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0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000808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https://www.jisilu.cn/data/utils/lowcalc/150335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502049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281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43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036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://quote.eastmoney.com/zs399440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502027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186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69.html" TargetMode="External"/><Relationship Id="rId680" Type="http://schemas.openxmlformats.org/officeDocument/2006/relationships/hyperlink" Target="http://quote.eastmoney.com/zs399983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54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263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803" Type="http://schemas.openxmlformats.org/officeDocument/2006/relationships/hyperlink" Target="https://www.jisilu.cn/data/sfnew/detail/150311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15014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www.cninfo.com.cn/information/fund/netvalue/150255.html" TargetMode="External"/><Relationship Id="rId747" Type="http://schemas.openxmlformats.org/officeDocument/2006/relationships/hyperlink" Target="https://www.jisilu.cn/data/utils/lowcalc/150279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259" TargetMode="External"/><Relationship Id="rId593" Type="http://schemas.openxmlformats.org/officeDocument/2006/relationships/hyperlink" Target="https://www.jisilu.cn/data/sfnew/detail/150173" TargetMode="External"/><Relationship Id="rId607" Type="http://schemas.openxmlformats.org/officeDocument/2006/relationships/hyperlink" Target="http://www.cninfo.com.cn/information/fund/netvalue/502017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8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41" TargetMode="External"/><Relationship Id="rId660" Type="http://schemas.openxmlformats.org/officeDocument/2006/relationships/hyperlink" Target="http://finance.sina.com.cn/fund/quotes/150051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https://www.jisilu.cn/data/utils/lowcalc/150090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hk/zs110000.html" TargetMode="External"/><Relationship Id="rId758" Type="http://schemas.openxmlformats.org/officeDocument/2006/relationships/hyperlink" Target="http://quote.eastmoney.com/zs3990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83');" TargetMode="External"/><Relationship Id="rId618" Type="http://schemas.openxmlformats.org/officeDocument/2006/relationships/hyperlink" Target="http://finance.sina.com.cn/fund/quotes/150184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281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://www.cninfo.com.cn/information/fund/netvalue/150143.html" TargetMode="External"/><Relationship Id="rId63" Type="http://schemas.openxmlformats.org/officeDocument/2006/relationships/hyperlink" Target="javascript:addOwnedFund('150287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502027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73');" TargetMode="External"/><Relationship Id="rId738" Type="http://schemas.openxmlformats.org/officeDocument/2006/relationships/hyperlink" Target="http://finance.sina.com.cn/fund/quotes/150171/bc.shtml" TargetMode="External"/><Relationship Id="rId74" Type="http://schemas.openxmlformats.org/officeDocument/2006/relationships/hyperlink" Target="https://www.jisilu.cn/data/utils/lowcalc/150263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805" Type="http://schemas.openxmlformats.org/officeDocument/2006/relationships/hyperlink" Target="http://www.cninfo.com.cn/information/fund/netvalue/150311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79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150241.html" TargetMode="External"/><Relationship Id="rId609" Type="http://schemas.openxmlformats.org/officeDocument/2006/relationships/hyperlink" Target="https://www.jisilu.cn/data/utils/lowcalc/502017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www.cninfo.com.cn/information/fund/netvalue/150173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3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315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89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245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329" TargetMode="External"/><Relationship Id="rId629" Type="http://schemas.openxmlformats.org/officeDocument/2006/relationships/hyperlink" Target="https://www.jisilu.cn/data/sfnew/detail/150051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36/bc.shtml" TargetMode="External"/><Relationship Id="rId475" Type="http://schemas.openxmlformats.org/officeDocument/2006/relationships/hyperlink" Target="http://www.cninfo.com.cn/information/fund/netvalue/150257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991.html" TargetMode="External"/><Relationship Id="rId181" Type="http://schemas.openxmlformats.org/officeDocument/2006/relationships/hyperlink" Target="https://www.jisilu.cn/data/utils/lowcalc/502057" TargetMode="External"/><Relationship Id="rId402" Type="http://schemas.openxmlformats.org/officeDocument/2006/relationships/hyperlink" Target="javascript:addOwnedFund('150088');" TargetMode="External"/><Relationship Id="rId279" Type="http://schemas.openxmlformats.org/officeDocument/2006/relationships/hyperlink" Target="https://www.jisilu.cn/data/sfnew/detail/502041" TargetMode="External"/><Relationship Id="rId444" Type="http://schemas.openxmlformats.org/officeDocument/2006/relationships/hyperlink" Target="http://finance.sina.com.cn/fund/quotes/150022/bc.shtml" TargetMode="External"/><Relationship Id="rId486" Type="http://schemas.openxmlformats.org/officeDocument/2006/relationships/hyperlink" Target="http://finance.sina.com.cn/fund/quotes/502024/bc.shtml" TargetMode="External"/><Relationship Id="rId651" Type="http://schemas.openxmlformats.org/officeDocument/2006/relationships/hyperlink" Target="https://www.jisilu.cn/data/utils/lowcalc/150255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143" TargetMode="External"/><Relationship Id="rId749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javascript:addOwnedFund('150090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135/bc.shtml" TargetMode="External"/><Relationship Id="rId511" Type="http://schemas.openxmlformats.org/officeDocument/2006/relationships/hyperlink" Target="http://www.cninfo.com.cn/information/fund/netvalue/150315.html" TargetMode="External"/><Relationship Id="rId553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27" TargetMode="External"/><Relationship Id="rId760" Type="http://schemas.openxmlformats.org/officeDocument/2006/relationships/hyperlink" Target="javascript:addOwnedFund('150279');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sfnew/detail/150049" TargetMode="External"/><Relationship Id="rId595" Type="http://schemas.openxmlformats.org/officeDocument/2006/relationships/hyperlink" Target="http://www.cninfo.com.cn/information/fund/netvalue/150184.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241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399974.html" TargetMode="External"/><Relationship Id="rId662" Type="http://schemas.openxmlformats.org/officeDocument/2006/relationships/hyperlink" Target="http://quote.eastmoney.com/zs399412.html" TargetMode="External"/><Relationship Id="rId718" Type="http://schemas.openxmlformats.org/officeDocument/2006/relationships/hyperlink" Target="javascript:addOwnedFund('150181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167" TargetMode="External"/><Relationship Id="rId357" Type="http://schemas.openxmlformats.org/officeDocument/2006/relationships/hyperlink" Target="https://www.jisilu.cn/data/sfnew/detail/150152" TargetMode="External"/><Relationship Id="rId522" Type="http://schemas.openxmlformats.org/officeDocument/2006/relationships/hyperlink" Target="http://finance.sina.com.cn/fund/quotes/150283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088/bc.s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245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150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150051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89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305" TargetMode="External"/><Relationship Id="rId65" Type="http://schemas.openxmlformats.org/officeDocument/2006/relationships/hyperlink" Target="http://finance.sina.com.cn/fund/quotes/150335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https://www.jisilu.cn/data/sfnew/detail/150194" TargetMode="External"/><Relationship Id="rId740" Type="http://schemas.openxmlformats.org/officeDocument/2006/relationships/hyperlink" Target="http://quote.eastmoney.com/zs399935.html" TargetMode="External"/><Relationship Id="rId782" Type="http://schemas.openxmlformats.org/officeDocument/2006/relationships/hyperlink" Target="http://quote.eastmoney.com/zs39961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7" TargetMode="External"/><Relationship Id="rId477" Type="http://schemas.openxmlformats.org/officeDocument/2006/relationships/hyperlink" Target="https://www.jisilu.cn/data/utils/lowcalc/150257" TargetMode="External"/><Relationship Id="rId600" Type="http://schemas.openxmlformats.org/officeDocument/2006/relationships/hyperlink" Target="http://finance.sina.com.cn/fund/quotes/150233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273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27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399001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07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309" TargetMode="External"/><Relationship Id="rId709" Type="http://schemas.openxmlformats.org/officeDocument/2006/relationships/hyperlink" Target="http://www.cninfo.com.cn/information/fund/netvalue/15014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150315" TargetMode="External"/><Relationship Id="rId555" Type="http://schemas.openxmlformats.org/officeDocument/2006/relationships/hyperlink" Target="https://www.jisilu.cn/data/utils/lowcalc/150229" TargetMode="External"/><Relationship Id="rId597" Type="http://schemas.openxmlformats.org/officeDocument/2006/relationships/hyperlink" Target="https://www.jisilu.cn/data/utils/lowcalc/150184" TargetMode="External"/><Relationship Id="rId720" Type="http://schemas.openxmlformats.org/officeDocument/2006/relationships/hyperlink" Target="http://finance.sina.com.cn/fund/quotes/150251/bc.shtml" TargetMode="External"/><Relationship Id="rId762" Type="http://schemas.openxmlformats.org/officeDocument/2006/relationships/hyperlink" Target="http://finance.sina.com.cn/fund/quotes/150192/bc.s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225/bc.shtml" TargetMode="External"/><Relationship Id="rId415" Type="http://schemas.openxmlformats.org/officeDocument/2006/relationships/hyperlink" Target="http://www.cninfo.com.cn/information/fund/netvalue/150049.html" TargetMode="External"/><Relationship Id="rId457" Type="http://schemas.openxmlformats.org/officeDocument/2006/relationships/hyperlink" Target="http://www.cninfo.com.cn/information/fund/netvalue/150241.html" TargetMode="External"/><Relationship Id="rId622" Type="http://schemas.openxmlformats.org/officeDocument/2006/relationships/hyperlink" Target="javascript:addOwnedFund('150209');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21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quote.eastmoney.com/zs000808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231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89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40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051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7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67.html" TargetMode="External"/><Relationship Id="rId272" Type="http://schemas.openxmlformats.org/officeDocument/2006/relationships/hyperlink" Target="javascript:addOwnedFund('150036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www.cninfo.com.cn/information/fund/netvalue/150305.html" TargetMode="External"/><Relationship Id="rId577" Type="http://schemas.openxmlformats.org/officeDocument/2006/relationships/hyperlink" Target="http://www.cninfo.com.cn/information/fund/netvalue/150194.html" TargetMode="External"/><Relationship Id="rId700" Type="http://schemas.openxmlformats.org/officeDocument/2006/relationships/hyperlink" Target="javascript:addOwnedFund('150309');" TargetMode="External"/><Relationship Id="rId742" Type="http://schemas.openxmlformats.org/officeDocument/2006/relationships/hyperlink" Target="javascript:addOwnedFund('1501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12" TargetMode="External"/><Relationship Id="rId602" Type="http://schemas.openxmlformats.org/officeDocument/2006/relationships/hyperlink" Target="http://quote.eastmoney.com/zs399810.html" TargetMode="External"/><Relationship Id="rId784" Type="http://schemas.openxmlformats.org/officeDocument/2006/relationships/hyperlink" Target="javascript:addOwnedFund('150215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259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177/bc.shtml" TargetMode="External"/><Relationship Id="rId711" Type="http://schemas.openxmlformats.org/officeDocument/2006/relationships/hyperlink" Target="https://www.jisilu.cn/data/utils/lowcalc/150143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7/bc.s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150327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66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javascript:delOwnedFund('150022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07.html" TargetMode="External"/><Relationship Id="rId697" Type="http://schemas.openxmlformats.org/officeDocument/2006/relationships/hyperlink" Target="http://www.cninfo.com.cn/information/fund/netvalue/150309.html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99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9/bc.s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https://www.jisilu.cn/data/sfnew/detail/150269" TargetMode="External"/><Relationship Id="rId599" Type="http://schemas.openxmlformats.org/officeDocument/2006/relationships/hyperlink" Target="https://www.jisilu.cn/data/sfnew/detail/150233" TargetMode="External"/><Relationship Id="rId764" Type="http://schemas.openxmlformats.org/officeDocument/2006/relationships/hyperlink" Target="http://quote.eastmoney.com/zs399965.html" TargetMode="External"/><Relationship Id="rId196" Type="http://schemas.openxmlformats.org/officeDocument/2006/relationships/hyperlink" Target="http://finance.sina.com.cn/fund/quotes/150047/bc.shtml" TargetMode="External"/><Relationship Id="rId417" Type="http://schemas.openxmlformats.org/officeDocument/2006/relationships/hyperlink" Target="https://www.jisilu.cn/data/utils/lowcalc/150049" TargetMode="External"/><Relationship Id="rId459" Type="http://schemas.openxmlformats.org/officeDocument/2006/relationships/hyperlink" Target="https://www.jisilu.cn/data/utils/lowcalc/150241" TargetMode="External"/><Relationship Id="rId624" Type="http://schemas.openxmlformats.org/officeDocument/2006/relationships/hyperlink" Target="http://finance.sina.com.cn/fund/quotes/150249/bc.shtml" TargetMode="External"/><Relationship Id="rId666" Type="http://schemas.openxmlformats.org/officeDocument/2006/relationships/hyperlink" Target="http://finance.sina.com.cn/fund/quotes/502004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07.html" TargetMode="External"/><Relationship Id="rId526" Type="http://schemas.openxmlformats.org/officeDocument/2006/relationships/hyperlink" Target="javascript:addOwnedFund('150283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231.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17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259.html" TargetMode="External"/><Relationship Id="rId702" Type="http://schemas.openxmlformats.org/officeDocument/2006/relationships/hyperlink" Target="http://finance.sina.com.cn/fund/quotes/150171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35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305" TargetMode="External"/><Relationship Id="rId579" Type="http://schemas.openxmlformats.org/officeDocument/2006/relationships/hyperlink" Target="https://www.jisilu.cn/data/utils/lowcalc/150194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6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12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233');" TargetMode="External"/><Relationship Id="rId646" Type="http://schemas.openxmlformats.org/officeDocument/2006/relationships/hyperlink" Target="javascript:addOwnedFund('502007');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90" TargetMode="External"/><Relationship Id="rId450" Type="http://schemas.openxmlformats.org/officeDocument/2006/relationships/hyperlink" Target="http://finance.sina.com.cn/fund/quotes/150164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7" TargetMode="External"/><Relationship Id="rId310" Type="http://schemas.openxmlformats.org/officeDocument/2006/relationships/hyperlink" Target="http://finance.sina.com.cn/fund/quotes/150104/bc.shtml" TargetMode="External"/><Relationship Id="rId492" Type="http://schemas.openxmlformats.org/officeDocument/2006/relationships/hyperlink" Target="http://finance.sina.com.cn/fund/quotes/150205/bc.shtml" TargetMode="External"/><Relationship Id="rId548" Type="http://schemas.openxmlformats.org/officeDocument/2006/relationships/hyperlink" Target="http://quote.eastmoney.com/zs399966.html" TargetMode="External"/><Relationship Id="rId713" Type="http://schemas.openxmlformats.org/officeDocument/2006/relationships/hyperlink" Target="https://www.jisilu.cn/data/sfnew/detail/150181" TargetMode="External"/><Relationship Id="rId755" Type="http://schemas.openxmlformats.org/officeDocument/2006/relationships/hyperlink" Target="https://www.jisilu.cn/data/sfnew/detail/150279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150327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096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225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207" TargetMode="External"/><Relationship Id="rId699" Type="http://schemas.openxmlformats.org/officeDocument/2006/relationships/hyperlink" Target="https://www.jisilu.cn/data/utils/lowcalc/1503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150269.html" TargetMode="External"/><Relationship Id="rId724" Type="http://schemas.openxmlformats.org/officeDocument/2006/relationships/hyperlink" Target="javascript:addOwnedFund('150251');" TargetMode="External"/><Relationship Id="rId766" Type="http://schemas.openxmlformats.org/officeDocument/2006/relationships/hyperlink" Target="javascript:addOwnedFund('150192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42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https://www.jisilu.cn/data/sfnew/detail/150150" TargetMode="External"/><Relationship Id="rId570" Type="http://schemas.openxmlformats.org/officeDocument/2006/relationships/hyperlink" Target="http://finance.sina.com.cn/fund/quotes/502049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150140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6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javascript:delOwnedFund('150277');" TargetMode="External"/><Relationship Id="rId528" Type="http://schemas.openxmlformats.org/officeDocument/2006/relationships/hyperlink" Target="http://finance.sina.com.cn/fund/quotes/150329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231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www.cninfo.com.cn/information/fund/netvalue/502017.html" TargetMode="External"/><Relationship Id="rId679" Type="http://schemas.openxmlformats.org/officeDocument/2006/relationships/hyperlink" Target="http://www.cninfo.com.cn/information/fund/netvalue/15022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259" TargetMode="External"/><Relationship Id="rId539" Type="http://schemas.openxmlformats.org/officeDocument/2006/relationships/hyperlink" Target="https://www.jisilu.cn/data/sfnew/detail/150273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70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502057/bc.shtml" TargetMode="External"/><Relationship Id="rId301" Type="http://schemas.openxmlformats.org/officeDocument/2006/relationships/hyperlink" Target="https://www.jisilu.cn/data/utils/lowcalc/150267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javascript:addOwnedFund('150177');" TargetMode="External"/><Relationship Id="rId788" Type="http://schemas.openxmlformats.org/officeDocument/2006/relationships/hyperlink" Target="http://quote.eastmoney.com/zs399481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utils/lowcalc/150012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502027/bc.shtml" TargetMode="External"/><Relationship Id="rId648" Type="http://schemas.openxmlformats.org/officeDocument/2006/relationships/hyperlink" Target="http://finance.sina.com.cn/fund/quotes/150255/bc.s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90.html" TargetMode="External"/><Relationship Id="rId410" Type="http://schemas.openxmlformats.org/officeDocument/2006/relationships/hyperlink" Target="http://www.cninfo.com.cn/information/fund/netvalue/150096.html" TargetMode="External"/><Relationship Id="rId452" Type="http://schemas.openxmlformats.org/officeDocument/2006/relationships/hyperlink" Target="http://quote.eastmoney.com/zs000832.html" TargetMode="External"/><Relationship Id="rId494" Type="http://schemas.openxmlformats.org/officeDocument/2006/relationships/hyperlink" Target="http://quote.eastmoney.com/zs399973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181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279.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9');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s://www.jisilu.cn/data/utils/lowcalc/150269" TargetMode="External"/><Relationship Id="rId617" Type="http://schemas.openxmlformats.org/officeDocument/2006/relationships/hyperlink" Target="https://www.jisilu.cn/data/sfnew/detail/150209" TargetMode="External"/><Relationship Id="rId659" Type="http://schemas.openxmlformats.org/officeDocument/2006/relationships/hyperlink" Target="https://www.jisilu.cn/data/sfnew/detail/150217" TargetMode="External"/><Relationship Id="rId214" Type="http://schemas.openxmlformats.org/officeDocument/2006/relationships/hyperlink" Target="http://finance.sina.com.cn/fund/quotes/150053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150267/bc.shtml" TargetMode="External"/><Relationship Id="rId421" Type="http://schemas.openxmlformats.org/officeDocument/2006/relationships/hyperlink" Target="http://www.cninfo.com.cn/information/fund/netvalue/150150.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502004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09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45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quote.eastmoney.com/zs000016.html" TargetMode="External"/><Relationship Id="rId628" Type="http://schemas.openxmlformats.org/officeDocument/2006/relationships/hyperlink" Target="javascript:delOwnedFund('150249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36" TargetMode="External"/><Relationship Id="rId432" Type="http://schemas.openxmlformats.org/officeDocument/2006/relationships/hyperlink" Target="http://finance.sina.com.cn/fund/quotes/150157/bc.shtml" TargetMode="External"/><Relationship Id="rId474" Type="http://schemas.openxmlformats.org/officeDocument/2006/relationships/hyperlink" Target="http://finance.sina.com.cn/fund/quotes/150257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79" TargetMode="External"/><Relationship Id="rId779" Type="http://schemas.openxmlformats.org/officeDocument/2006/relationships/hyperlink" Target="https://www.jisilu.cn/data/sfnew/detail/15021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273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502017" TargetMode="External"/><Relationship Id="rId790" Type="http://schemas.openxmlformats.org/officeDocument/2006/relationships/hyperlink" Target="javascript:addOwnedFund('15006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quote.eastmoney.com/zs399905.html" TargetMode="External"/><Relationship Id="rId443" Type="http://schemas.openxmlformats.org/officeDocument/2006/relationships/hyperlink" Target="https://www.jisilu.cn/data/sfnew/detail/150022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71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135" TargetMode="External"/><Relationship Id="rId510" Type="http://schemas.openxmlformats.org/officeDocument/2006/relationships/hyperlink" Target="http://finance.sina.com.cn/fund/quotes/150315/bc.shtml" TargetMode="External"/><Relationship Id="rId552" Type="http://schemas.openxmlformats.org/officeDocument/2006/relationships/hyperlink" Target="http://finance.sina.com.cn/fund/quotes/150229/bc.shtml" TargetMode="External"/><Relationship Id="rId594" Type="http://schemas.openxmlformats.org/officeDocument/2006/relationships/hyperlink" Target="http://finance.sina.com.cn/fund/quotes/150184/bc.shtml" TargetMode="External"/><Relationship Id="rId608" Type="http://schemas.openxmlformats.org/officeDocument/2006/relationships/hyperlink" Target="http://quote.eastmoney.com/zs399429.html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javascript:addOwnedFund('150096');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090" TargetMode="External"/><Relationship Id="rId454" Type="http://schemas.openxmlformats.org/officeDocument/2006/relationships/hyperlink" Target="javascript:addOwnedFund('150164');" TargetMode="External"/><Relationship Id="rId496" Type="http://schemas.openxmlformats.org/officeDocument/2006/relationships/hyperlink" Target="javascript:addOwnedFund('150205');" TargetMode="External"/><Relationship Id="rId661" Type="http://schemas.openxmlformats.org/officeDocument/2006/relationships/hyperlink" Target="http://www.cninfo.com.cn/information/fund/netvalue/150217.html" TargetMode="External"/><Relationship Id="rId717" Type="http://schemas.openxmlformats.org/officeDocument/2006/relationships/hyperlink" Target="https://www.jisilu.cn/data/utils/lowcalc/150181" TargetMode="External"/><Relationship Id="rId759" Type="http://schemas.openxmlformats.org/officeDocument/2006/relationships/hyperlink" Target="https://www.jisilu.cn/data/utils/lowcalc/150279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10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https://www.jisilu.cn/data/sfnew/detail/150088" TargetMode="External"/><Relationship Id="rId521" Type="http://schemas.openxmlformats.org/officeDocument/2006/relationships/hyperlink" Target="https://www.jisilu.cn/data/sfnew/detail/150283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9.html" TargetMode="External"/><Relationship Id="rId770" Type="http://schemas.openxmlformats.org/officeDocument/2006/relationships/hyperlink" Target="http://quote.eastmoney.com/zs399970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150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150051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35" TargetMode="External"/><Relationship Id="rId118" Type="http://schemas.openxmlformats.org/officeDocument/2006/relationships/hyperlink" Target="http://finance.sina.com.cn/fund/quotes/150289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javascript:addOwnedFund('150329');" TargetMode="External"/><Relationship Id="rId574" Type="http://schemas.openxmlformats.org/officeDocument/2006/relationships/hyperlink" Target="javascript:addOwnedFund('502049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15.html" TargetMode="External"/><Relationship Id="rId269" Type="http://schemas.openxmlformats.org/officeDocument/2006/relationships/hyperlink" Target="http://www.cninfo.com.cn/information/fund/netvalue/150036.html" TargetMode="External"/><Relationship Id="rId434" Type="http://schemas.openxmlformats.org/officeDocument/2006/relationships/hyperlink" Target="http://quote.eastmoney.com/zs000974.html" TargetMode="External"/><Relationship Id="rId476" Type="http://schemas.openxmlformats.org/officeDocument/2006/relationships/hyperlink" Target="http://quote.eastmoney.com/zs399993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273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502057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022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2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143/bc.shtml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80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135.html" TargetMode="External"/><Relationship Id="rId554" Type="http://schemas.openxmlformats.org/officeDocument/2006/relationships/hyperlink" Target="http://quote.eastmoney.com/zs399987.html" TargetMode="External"/><Relationship Id="rId596" Type="http://schemas.openxmlformats.org/officeDocument/2006/relationships/hyperlink" Target="http://quote.eastmoney.com/zs000827.html" TargetMode="External"/><Relationship Id="rId761" Type="http://schemas.openxmlformats.org/officeDocument/2006/relationships/hyperlink" Target="https://www.jisilu.cn/data/sfnew/detail/150192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225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http://finance.sina.com.cn/fund/quotes/150049/bc.shtml" TargetMode="External"/><Relationship Id="rId456" Type="http://schemas.openxmlformats.org/officeDocument/2006/relationships/hyperlink" Target="http://finance.sina.com.cn/fund/quotes/150241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209" TargetMode="External"/><Relationship Id="rId663" Type="http://schemas.openxmlformats.org/officeDocument/2006/relationships/hyperlink" Target="https://www.jisilu.cn/data/utils/lowcalc/15021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83.html" TargetMode="External"/><Relationship Id="rId719" Type="http://schemas.openxmlformats.org/officeDocument/2006/relationships/hyperlink" Target="https://www.jisilu.cn/data/sfnew/detail/150251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98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45');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77" TargetMode="External"/><Relationship Id="rId632" Type="http://schemas.openxmlformats.org/officeDocument/2006/relationships/hyperlink" Target="http://quote.eastmoney.com/zs399300.html" TargetMode="External"/><Relationship Id="rId271" Type="http://schemas.openxmlformats.org/officeDocument/2006/relationships/hyperlink" Target="https://www.jisilu.cn/data/utils/lowcalc/150036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35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://finance.sina.com.cn/fund/quotes/150305/bc.shtml" TargetMode="External"/><Relationship Id="rId576" Type="http://schemas.openxmlformats.org/officeDocument/2006/relationships/hyperlink" Target="http://finance.sina.com.cn/fund/quotes/150194/bc.shtml" TargetMode="External"/><Relationship Id="rId741" Type="http://schemas.openxmlformats.org/officeDocument/2006/relationships/hyperlink" Target="https://www.jisilu.cn/data/utils/lowcalc/150179" TargetMode="External"/><Relationship Id="rId783" Type="http://schemas.openxmlformats.org/officeDocument/2006/relationships/hyperlink" Target="https://www.jisilu.cn/data/utils/lowcalc/15021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7');" TargetMode="External"/><Relationship Id="rId601" Type="http://schemas.openxmlformats.org/officeDocument/2006/relationships/hyperlink" Target="http://www.cninfo.com.cn/information/fund/netvalue/150233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257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7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17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000832.html" TargetMode="External"/><Relationship Id="rId752" Type="http://schemas.openxmlformats.org/officeDocument/2006/relationships/hyperlink" Target="http://quote.eastmoney.com/zs000805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150327/bc.shtml" TargetMode="External"/><Relationship Id="rId391" Type="http://schemas.openxmlformats.org/officeDocument/2006/relationships/hyperlink" Target="javascript:addOwnedFund('150135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022" TargetMode="External"/><Relationship Id="rId612" Type="http://schemas.openxmlformats.org/officeDocument/2006/relationships/hyperlink" Target="http://finance.sina.com.cn/fund/quotes/150243/bc.shtml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07/bc.shtml" TargetMode="External"/><Relationship Id="rId696" Type="http://schemas.openxmlformats.org/officeDocument/2006/relationships/hyperlink" Target="http://finance.sina.com.cn/fund/quotes/1503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150315');" TargetMode="External"/><Relationship Id="rId556" Type="http://schemas.openxmlformats.org/officeDocument/2006/relationships/hyperlink" Target="javascript:addOwnedFund('150229');" TargetMode="External"/><Relationship Id="rId721" Type="http://schemas.openxmlformats.org/officeDocument/2006/relationships/hyperlink" Target="http://www.cninfo.com.cn/information/fund/netvalue/150251.html" TargetMode="External"/><Relationship Id="rId763" Type="http://schemas.openxmlformats.org/officeDocument/2006/relationships/hyperlink" Target="http://www.cninfo.com.cn/information/fund/netvalue/150192.html" TargetMode="External"/><Relationship Id="rId88" Type="http://schemas.openxmlformats.org/officeDocument/2006/relationships/hyperlink" Target="https://www.jisilu.cn/data/sfnew/detail/150299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047" TargetMode="External"/><Relationship Id="rId209" Type="http://schemas.openxmlformats.org/officeDocument/2006/relationships/hyperlink" Target="http://www.cninfo.com.cn/information/fund/netvalue/150225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quote.eastmoney.com/zs399942.html" TargetMode="External"/><Relationship Id="rId598" Type="http://schemas.openxmlformats.org/officeDocument/2006/relationships/hyperlink" Target="javascript:addOwnedFund('150184');" TargetMode="External"/><Relationship Id="rId220" Type="http://schemas.openxmlformats.org/officeDocument/2006/relationships/hyperlink" Target="http://finance.sina.com.cn/fund/quotes/150140/bc.shtml" TargetMode="External"/><Relationship Id="rId458" Type="http://schemas.openxmlformats.org/officeDocument/2006/relationships/hyperlink" Target="http://quote.eastmoney.com/zs399986.html" TargetMode="External"/><Relationship Id="rId623" Type="http://schemas.openxmlformats.org/officeDocument/2006/relationships/hyperlink" Target="https://www.jisilu.cn/data/sfnew/detail/150249" TargetMode="External"/><Relationship Id="rId665" Type="http://schemas.openxmlformats.org/officeDocument/2006/relationships/hyperlink" Target="https://www.jisilu.cn/data/sfnew/detail/502004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83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addOwnedFund('150289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://finance.sina.com.cn/fund/quotes/150231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77.html" TargetMode="External"/><Relationship Id="rId634" Type="http://schemas.openxmlformats.org/officeDocument/2006/relationships/hyperlink" Target="javascript:addOwnedFund('150051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://finance.sina.com.cn/fund/quotes/150259/bc.shtml" TargetMode="External"/><Relationship Id="rId536" Type="http://schemas.openxmlformats.org/officeDocument/2006/relationships/hyperlink" Target="http://quote.eastmoney.com/zs399812.html" TargetMode="External"/><Relationship Id="rId701" Type="http://schemas.openxmlformats.org/officeDocument/2006/relationships/hyperlink" Target="https://www.jisilu.cn/data/sfnew/detail/150171" TargetMode="External"/><Relationship Id="rId68" Type="http://schemas.openxmlformats.org/officeDocument/2006/relationships/hyperlink" Target="https://www.jisilu.cn/data/utils/lowcalc/150335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quote.eastmoney.com/zs399970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66" TargetMode="External"/><Relationship Id="rId200" Type="http://schemas.openxmlformats.org/officeDocument/2006/relationships/hyperlink" Target="javascript:addOwnedFund('150047');" TargetMode="External"/><Relationship Id="rId382" Type="http://schemas.openxmlformats.org/officeDocument/2006/relationships/hyperlink" Target="http://finance.sina.com.cn/fund/quotes/150012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33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186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05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14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7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www.cninfo.com.cn/information/fund/netvalue/15017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www.cninfo.com.cn/information/fund/netvalue/150299.html" TargetMode="External"/><Relationship Id="rId186" Type="http://schemas.openxmlformats.org/officeDocument/2006/relationships/hyperlink" Target="http://quote.eastmoney.com/zs399808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164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983.html" TargetMode="External"/><Relationship Id="rId211" Type="http://schemas.openxmlformats.org/officeDocument/2006/relationships/hyperlink" Target="https://www.jisilu.cn/data/utils/lowcalc/150225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104" TargetMode="External"/><Relationship Id="rId460" Type="http://schemas.openxmlformats.org/officeDocument/2006/relationships/hyperlink" Target="javascript:delOwnedFund('150241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9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69/bc.shtml" TargetMode="External"/><Relationship Id="rId723" Type="http://schemas.openxmlformats.org/officeDocument/2006/relationships/hyperlink" Target="https://www.jisilu.cn/data/utils/lowcalc/150251" TargetMode="External"/><Relationship Id="rId765" Type="http://schemas.openxmlformats.org/officeDocument/2006/relationships/hyperlink" Target="https://www.jisilu.cn/data/utils/lowcalc/1501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04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javascript:addOwnedFund('150049');" TargetMode="External"/><Relationship Id="rId625" Type="http://schemas.openxmlformats.org/officeDocument/2006/relationships/hyperlink" Target="http://www.cninfo.com.cn/information/fund/netvalue/150249.html" TargetMode="External"/><Relationship Id="rId222" Type="http://schemas.openxmlformats.org/officeDocument/2006/relationships/hyperlink" Target="http://quote.eastmoney.com/zs399300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s://www.jisilu.cn/data/utils/lowcalc/150277" TargetMode="External"/><Relationship Id="rId667" Type="http://schemas.openxmlformats.org/officeDocument/2006/relationships/hyperlink" Target="http://www.cninfo.com.cn/information/fund/netvalue/502004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329" TargetMode="External"/><Relationship Id="rId569" Type="http://schemas.openxmlformats.org/officeDocument/2006/relationships/hyperlink" Target="https://www.jisilu.cn/data/sfnew/detail/502049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399811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194');" TargetMode="External"/><Relationship Id="rId636" Type="http://schemas.openxmlformats.org/officeDocument/2006/relationships/hyperlink" Target="http://finance.sina.com.cn/fund/quotes/502017/bc.shtml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86.html" TargetMode="External"/><Relationship Id="rId482" Type="http://schemas.openxmlformats.org/officeDocument/2006/relationships/hyperlink" Target="http://quote.eastmoney.com/zs399992.html" TargetMode="External"/><Relationship Id="rId538" Type="http://schemas.openxmlformats.org/officeDocument/2006/relationships/hyperlink" Target="javascript:addOwnedFund('150305');" TargetMode="External"/><Relationship Id="rId703" Type="http://schemas.openxmlformats.org/officeDocument/2006/relationships/hyperlink" Target="http://www.cninfo.com.cn/information/fund/netvalue/150171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502057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3.html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502027" TargetMode="External"/><Relationship Id="rId787" Type="http://schemas.openxmlformats.org/officeDocument/2006/relationships/hyperlink" Target="http://www.cninfo.com.cn/information/fund/netvalue/150066.html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0/bc.shtml" TargetMode="External"/><Relationship Id="rId451" Type="http://schemas.openxmlformats.org/officeDocument/2006/relationships/hyperlink" Target="http://www.cninfo.com.cn/information/fund/netvalue/150164.html" TargetMode="External"/><Relationship Id="rId493" Type="http://schemas.openxmlformats.org/officeDocument/2006/relationships/hyperlink" Target="http://www.cninfo.com.cn/information/fund/netvalue/150205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177" TargetMode="External"/><Relationship Id="rId714" Type="http://schemas.openxmlformats.org/officeDocument/2006/relationships/hyperlink" Target="http://finance.sina.com.cn/fund/quotes/150181/bc.shtml" TargetMode="External"/><Relationship Id="rId756" Type="http://schemas.openxmlformats.org/officeDocument/2006/relationships/hyperlink" Target="http://finance.sina.com.cn/fund/quotes/150279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7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150327');" TargetMode="External"/><Relationship Id="rId311" Type="http://schemas.openxmlformats.org/officeDocument/2006/relationships/hyperlink" Target="http://www.cninfo.com.cn/information/fund/netvalue/15010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096/bc.shtml" TargetMode="External"/><Relationship Id="rId560" Type="http://schemas.openxmlformats.org/officeDocument/2006/relationships/hyperlink" Target="http://quote.eastmoney.com/zs399997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https://www.jisilu.cn/data/utils/lowcalc/150299" TargetMode="External"/><Relationship Id="rId213" Type="http://schemas.openxmlformats.org/officeDocument/2006/relationships/hyperlink" Target="https://www.jisilu.cn/data/sfnew/detail/150053" TargetMode="External"/><Relationship Id="rId420" Type="http://schemas.openxmlformats.org/officeDocument/2006/relationships/hyperlink" Target="http://finance.sina.com.cn/fund/quotes/150150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07');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150267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https://www.jisilu.cn/data/sfnew/detail/150245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047" TargetMode="External"/><Relationship Id="rId571" Type="http://schemas.openxmlformats.org/officeDocument/2006/relationships/hyperlink" Target="http://www.cninfo.com.cn/information/fund/netvalue/502049.html" TargetMode="External"/><Relationship Id="rId627" Type="http://schemas.openxmlformats.org/officeDocument/2006/relationships/hyperlink" Target="https://www.jisilu.cn/data/utils/lowcalc/150249" TargetMode="External"/><Relationship Id="rId669" Type="http://schemas.openxmlformats.org/officeDocument/2006/relationships/hyperlink" Target="https://www.jisilu.cn/data/utils/lowcalc/502004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https://www.jisilu.cn/data/sfnew/detail/150157" TargetMode="External"/><Relationship Id="rId473" Type="http://schemas.openxmlformats.org/officeDocument/2006/relationships/hyperlink" Target="https://www.jisilu.cn/data/sfnew/detail/150257" TargetMode="External"/><Relationship Id="rId529" Type="http://schemas.openxmlformats.org/officeDocument/2006/relationships/hyperlink" Target="http://www.cninfo.com.cn/information/fund/netvalue/150329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273/bc.shtml" TargetMode="External"/><Relationship Id="rId778" Type="http://schemas.openxmlformats.org/officeDocument/2006/relationships/hyperlink" Target="javascript:addOwnedFund('150231');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www.cninfo.com.cn/information/fund/netvalue/150088.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259');" TargetMode="External"/><Relationship Id="rId705" Type="http://schemas.openxmlformats.org/officeDocument/2006/relationships/hyperlink" Target="https://www.jisilu.cn/data/utils/lowcalc/150171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delOwnedFund('150267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6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502057.html" TargetMode="External"/><Relationship Id="rId386" Type="http://schemas.openxmlformats.org/officeDocument/2006/relationships/hyperlink" Target="javascript:addOwnedFund('150012');" TargetMode="External"/><Relationship Id="rId551" Type="http://schemas.openxmlformats.org/officeDocument/2006/relationships/hyperlink" Target="https://www.jisilu.cn/data/sfnew/detail/150229" TargetMode="External"/><Relationship Id="rId593" Type="http://schemas.openxmlformats.org/officeDocument/2006/relationships/hyperlink" Target="https://www.jisilu.cn/data/sfnew/detail/150184" TargetMode="External"/><Relationship Id="rId607" Type="http://schemas.openxmlformats.org/officeDocument/2006/relationships/hyperlink" Target="http://www.cninfo.com.cn/information/fund/netvalue/502027.html" TargetMode="External"/><Relationship Id="rId649" Type="http://schemas.openxmlformats.org/officeDocument/2006/relationships/hyperlink" Target="http://www.cninfo.com.cn/information/fund/netvalue/150255.html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quote.eastmoney.com/zs000979.html" TargetMode="External"/><Relationship Id="rId453" Type="http://schemas.openxmlformats.org/officeDocument/2006/relationships/hyperlink" Target="https://www.jisilu.cn/data/utils/lowcalc/150164" TargetMode="External"/><Relationship Id="rId509" Type="http://schemas.openxmlformats.org/officeDocument/2006/relationships/hyperlink" Target="https://www.jisilu.cn/data/sfnew/detail/150315" TargetMode="External"/><Relationship Id="rId660" Type="http://schemas.openxmlformats.org/officeDocument/2006/relationships/hyperlink" Target="http://finance.sina.com.cn/fund/quotes/15021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104" TargetMode="External"/><Relationship Id="rId495" Type="http://schemas.openxmlformats.org/officeDocument/2006/relationships/hyperlink" Target="https://www.jisilu.cn/data/utils/lowcalc/150205" TargetMode="External"/><Relationship Id="rId716" Type="http://schemas.openxmlformats.org/officeDocument/2006/relationships/hyperlink" Target="http://quote.eastmoney.com/zs399967.html" TargetMode="External"/><Relationship Id="rId758" Type="http://schemas.openxmlformats.org/officeDocument/2006/relationships/hyperlink" Target="http://quote.eastmoney.com/zs399808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150269');" TargetMode="External"/><Relationship Id="rId618" Type="http://schemas.openxmlformats.org/officeDocument/2006/relationships/hyperlink" Target="http://finance.sina.com.cn/fund/quotes/150209/bc.shtml" TargetMode="External"/><Relationship Id="rId215" Type="http://schemas.openxmlformats.org/officeDocument/2006/relationships/hyperlink" Target="http://www.cninfo.com.cn/information/fund/netvalue/150053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quote.eastmoney.com/zs000823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150267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s://www.jisilu.cn/data/utils/lowcalc/502049" TargetMode="External"/><Relationship Id="rId780" Type="http://schemas.openxmlformats.org/officeDocument/2006/relationships/hyperlink" Target="http://finance.sina.com.cn/fund/quotes/150215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7.html" TargetMode="External"/><Relationship Id="rId640" Type="http://schemas.openxmlformats.org/officeDocument/2006/relationships/hyperlink" Target="javascript:addOwnedFund('502017');" TargetMode="External"/><Relationship Id="rId738" Type="http://schemas.openxmlformats.org/officeDocument/2006/relationships/hyperlink" Target="http://finance.sina.com.cn/fund/quotes/150179/bc.shtml" TargetMode="External"/><Relationship Id="rId74" Type="http://schemas.openxmlformats.org/officeDocument/2006/relationships/hyperlink" Target="https://www.jisilu.cn/data/utils/lowcalc/150287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01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68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307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73" Type="http://schemas.openxmlformats.org/officeDocument/2006/relationships/drawing" Target="../drawings/drawing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69" Type="http://schemas.openxmlformats.org/officeDocument/2006/relationships/hyperlink" Target="http://www.cninfo.com.cn/information/fund/netvalue/150307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307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hyperlink" Target="https://www.jisilu.cn/data/sfnew/detail/150307" TargetMode="Externa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Relationship Id="rId70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63');" TargetMode="External"/><Relationship Id="rId299" Type="http://schemas.openxmlformats.org/officeDocument/2006/relationships/hyperlink" Target="http://quote.eastmoney.com/zs000841.html" TargetMode="External"/><Relationship Id="rId21" Type="http://schemas.openxmlformats.org/officeDocument/2006/relationships/hyperlink" Target="http://quote.eastmoney.com/zs399998.html" TargetMode="External"/><Relationship Id="rId63" Type="http://schemas.openxmlformats.org/officeDocument/2006/relationships/hyperlink" Target="https://www.jisilu.cn/data/utils/lowcalc/150291" TargetMode="External"/><Relationship Id="rId159" Type="http://schemas.openxmlformats.org/officeDocument/2006/relationships/hyperlink" Target="javascript:addOwnedFund('502037');" TargetMode="External"/><Relationship Id="rId324" Type="http://schemas.openxmlformats.org/officeDocument/2006/relationships/hyperlink" Target="https://www.jisilu.cn/data/utils/lowcalc/150022" TargetMode="External"/><Relationship Id="rId366" Type="http://schemas.openxmlformats.org/officeDocument/2006/relationships/hyperlink" Target="https://www.jisilu.cn/data/utils/lowcalc/150205" TargetMode="External"/><Relationship Id="rId531" Type="http://schemas.openxmlformats.org/officeDocument/2006/relationships/hyperlink" Target="http://finance.sina.com.cn/fund/quotes/150227/bc.shtml" TargetMode="External"/><Relationship Id="rId573" Type="http://schemas.openxmlformats.org/officeDocument/2006/relationships/hyperlink" Target="http://finance.sina.com.cn/fund/quotes/150305/bc.shtml" TargetMode="External"/><Relationship Id="rId629" Type="http://schemas.openxmlformats.org/officeDocument/2006/relationships/hyperlink" Target="http://quote.eastmoney.com/zs399970.html" TargetMode="External"/><Relationship Id="rId170" Type="http://schemas.openxmlformats.org/officeDocument/2006/relationships/hyperlink" Target="https://www.jisilu.cn/data/utils/lowcalc/502057" TargetMode="External"/><Relationship Id="rId226" Type="http://schemas.openxmlformats.org/officeDocument/2006/relationships/hyperlink" Target="http://finance.sina.com.cn/fund/quotes/150295/bc.shtml" TargetMode="External"/><Relationship Id="rId433" Type="http://schemas.openxmlformats.org/officeDocument/2006/relationships/hyperlink" Target="javascript:addOwnedFund('150207');" TargetMode="External"/><Relationship Id="rId268" Type="http://schemas.openxmlformats.org/officeDocument/2006/relationships/hyperlink" Target="http://finance.sina.com.cn/fund/quotes/150213/bc.shtml" TargetMode="External"/><Relationship Id="rId475" Type="http://schemas.openxmlformats.org/officeDocument/2006/relationships/hyperlink" Target="javascript:addOwnedFund('150259');" TargetMode="External"/><Relationship Id="rId640" Type="http://schemas.openxmlformats.org/officeDocument/2006/relationships/hyperlink" Target="http://www.cninfo.com.cn/information/fund/netvalue/150016.html" TargetMode="External"/><Relationship Id="rId32" Type="http://schemas.openxmlformats.org/officeDocument/2006/relationships/hyperlink" Target="http://www.cninfo.com.cn/information/fund/netvalue/150331.html" TargetMode="External"/><Relationship Id="rId74" Type="http://schemas.openxmlformats.org/officeDocument/2006/relationships/hyperlink" Target="http://quote.eastmoney.com/zs399807.html" TargetMode="External"/><Relationship Id="rId128" Type="http://schemas.openxmlformats.org/officeDocument/2006/relationships/hyperlink" Target="https://www.jisilu.cn/data/utils/lowcalc/150190" TargetMode="External"/><Relationship Id="rId335" Type="http://schemas.openxmlformats.org/officeDocument/2006/relationships/hyperlink" Target="http://quote.eastmoney.com/zs399975.html" TargetMode="External"/><Relationship Id="rId377" Type="http://schemas.openxmlformats.org/officeDocument/2006/relationships/hyperlink" Target="http://quote.eastmoney.com/zs399997.html" TargetMode="External"/><Relationship Id="rId500" Type="http://schemas.openxmlformats.org/officeDocument/2006/relationships/hyperlink" Target="https://www.jisilu.cn/data/sfnew/detail/150275" TargetMode="External"/><Relationship Id="rId542" Type="http://schemas.openxmlformats.org/officeDocument/2006/relationships/hyperlink" Target="https://www.jisilu.cn/data/sfnew/detail/150169" TargetMode="External"/><Relationship Id="rId584" Type="http://schemas.openxmlformats.org/officeDocument/2006/relationships/hyperlink" Target="https://www.jisilu.cn/data/sfnew/detail/150018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05.html" TargetMode="External"/><Relationship Id="rId237" Type="http://schemas.openxmlformats.org/officeDocument/2006/relationships/hyperlink" Target="https://www.jisilu.cn/data/sfnew/detail/502001" TargetMode="External"/><Relationship Id="rId402" Type="http://schemas.openxmlformats.org/officeDocument/2006/relationships/hyperlink" Target="https://www.jisilu.cn/data/utils/lowcalc/150217" TargetMode="External"/><Relationship Id="rId279" Type="http://schemas.openxmlformats.org/officeDocument/2006/relationships/hyperlink" Target="https://www.jisilu.cn/data/sfnew/detail/150012" TargetMode="External"/><Relationship Id="rId444" Type="http://schemas.openxmlformats.org/officeDocument/2006/relationships/hyperlink" Target="https://www.jisilu.cn/data/utils/lowcalc/150237" TargetMode="External"/><Relationship Id="rId486" Type="http://schemas.openxmlformats.org/officeDocument/2006/relationships/hyperlink" Target="https://www.jisilu.cn/data/utils/lowcalc/150309" TargetMode="External"/><Relationship Id="rId43" Type="http://schemas.openxmlformats.org/officeDocument/2006/relationships/hyperlink" Target="http://www.cninfo.com.cn/information/fund/netvalue/150323.html" TargetMode="External"/><Relationship Id="rId139" Type="http://schemas.openxmlformats.org/officeDocument/2006/relationships/hyperlink" Target="http://quote.eastmoney.com/zs399989.html" TargetMode="External"/><Relationship Id="rId290" Type="http://schemas.openxmlformats.org/officeDocument/2006/relationships/hyperlink" Target="https://www.jisilu.cn/data/sfnew/detail/150049" TargetMode="External"/><Relationship Id="rId304" Type="http://schemas.openxmlformats.org/officeDocument/2006/relationships/hyperlink" Target="http://www.cninfo.com.cn/information/fund/netvalue/150150.html" TargetMode="External"/><Relationship Id="rId346" Type="http://schemas.openxmlformats.org/officeDocument/2006/relationships/hyperlink" Target="http://www.cninfo.com.cn/information/fund/netvalue/150277.html" TargetMode="External"/><Relationship Id="rId388" Type="http://schemas.openxmlformats.org/officeDocument/2006/relationships/hyperlink" Target="http://www.cninfo.com.cn/information/fund/netvalue/502007.html" TargetMode="External"/><Relationship Id="rId511" Type="http://schemas.openxmlformats.org/officeDocument/2006/relationships/hyperlink" Target="javascript:addOwnedFund('502049');" TargetMode="External"/><Relationship Id="rId553" Type="http://schemas.openxmlformats.org/officeDocument/2006/relationships/hyperlink" Target="javascript:addOwnedFund('502017');" TargetMode="External"/><Relationship Id="rId609" Type="http://schemas.openxmlformats.org/officeDocument/2006/relationships/hyperlink" Target="http://finance.sina.com.cn/fund/quotes/502027/bc.s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6.html" TargetMode="External"/><Relationship Id="rId192" Type="http://schemas.openxmlformats.org/officeDocument/2006/relationships/hyperlink" Target="http://quote.eastmoney.com/zs000853.html" TargetMode="External"/><Relationship Id="rId206" Type="http://schemas.openxmlformats.org/officeDocument/2006/relationships/hyperlink" Target="javascript:addOwnedFund('150064');" TargetMode="External"/><Relationship Id="rId413" Type="http://schemas.openxmlformats.org/officeDocument/2006/relationships/hyperlink" Target="http://quote.eastmoney.com/zs399974.html" TargetMode="External"/><Relationship Id="rId595" Type="http://schemas.openxmlformats.org/officeDocument/2006/relationships/hyperlink" Target="javascript:addOwnedFund('150179');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http://quote.eastmoney.com/zs399967.html" TargetMode="External"/><Relationship Id="rId497" Type="http://schemas.openxmlformats.org/officeDocument/2006/relationships/hyperlink" Target="http://quote.eastmoney.com/zs399809.html" TargetMode="External"/><Relationship Id="rId620" Type="http://schemas.openxmlformats.org/officeDocument/2006/relationships/hyperlink" Target="https://www.jisilu.cn/data/sfnew/detail/150231" TargetMode="External"/><Relationship Id="rId12" Type="http://schemas.openxmlformats.org/officeDocument/2006/relationships/hyperlink" Target="https://www.jisilu.cn/data/sfnew/detail/150221" TargetMode="External"/><Relationship Id="rId108" Type="http://schemas.openxmlformats.org/officeDocument/2006/relationships/hyperlink" Target="http://www.cninfo.com.cn/information/fund/netvalue/150130.html" TargetMode="External"/><Relationship Id="rId315" Type="http://schemas.openxmlformats.org/officeDocument/2006/relationships/hyperlink" Target="http://finance.sina.com.cn/fund/quotes/150157/bc.shtml" TargetMode="External"/><Relationship Id="rId357" Type="http://schemas.openxmlformats.org/officeDocument/2006/relationships/hyperlink" Target="http://finance.sina.com.cn/fund/quotes/502024/bc.shtml" TargetMode="External"/><Relationship Id="rId522" Type="http://schemas.openxmlformats.org/officeDocument/2006/relationships/hyperlink" Target="https://www.jisilu.cn/data/utils/lowcalc/150192" TargetMode="External"/><Relationship Id="rId54" Type="http://schemas.openxmlformats.org/officeDocument/2006/relationships/hyperlink" Target="http://finance.sina.com.cn/fund/quotes/150335/bc.shtml" TargetMode="External"/><Relationship Id="rId96" Type="http://schemas.openxmlformats.org/officeDocument/2006/relationships/hyperlink" Target="http://finance.sina.com.cn/fund/quotes/150297/bc.shtml" TargetMode="External"/><Relationship Id="rId161" Type="http://schemas.openxmlformats.org/officeDocument/2006/relationships/hyperlink" Target="http://finance.sina.com.cn/fund/quotes/150343/bc.s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217/bc.shtml" TargetMode="External"/><Relationship Id="rId564" Type="http://schemas.openxmlformats.org/officeDocument/2006/relationships/hyperlink" Target="https://www.jisilu.cn/data/utils/lowcalc/150315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://www.cninfo.com.cn/information/fund/netvalue/150257.html" TargetMode="External"/><Relationship Id="rId466" Type="http://schemas.openxmlformats.org/officeDocument/2006/relationships/hyperlink" Target="http://www.cninfo.com.cn/information/fund/netvalue/150194.html" TargetMode="External"/><Relationship Id="rId631" Type="http://schemas.openxmlformats.org/officeDocument/2006/relationships/hyperlink" Target="javascript:addOwnedFund('150245');" TargetMode="External"/><Relationship Id="rId23" Type="http://schemas.openxmlformats.org/officeDocument/2006/relationships/hyperlink" Target="javascript:addOwnedFund('150321');" TargetMode="External"/><Relationship Id="rId119" Type="http://schemas.openxmlformats.org/officeDocument/2006/relationships/hyperlink" Target="http://finance.sina.com.cn/fund/quotes/150301/bc.s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https://www.jisilu.cn/data/sfnew/detail/150307" TargetMode="External"/><Relationship Id="rId533" Type="http://schemas.openxmlformats.org/officeDocument/2006/relationships/hyperlink" Target="http://quote.eastmoney.com/zs399986.html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265" TargetMode="External"/><Relationship Id="rId368" Type="http://schemas.openxmlformats.org/officeDocument/2006/relationships/hyperlink" Target="https://www.jisilu.cn/data/sfnew/detail/150229" TargetMode="External"/><Relationship Id="rId575" Type="http://schemas.openxmlformats.org/officeDocument/2006/relationships/hyperlink" Target="http://quote.eastmoney.com/zs399812.html" TargetMode="External"/><Relationship Id="rId172" Type="http://schemas.openxmlformats.org/officeDocument/2006/relationships/hyperlink" Target="https://www.jisilu.cn/data/sfnew/detail/150047" TargetMode="External"/><Relationship Id="rId228" Type="http://schemas.openxmlformats.org/officeDocument/2006/relationships/hyperlink" Target="http://quote.eastmoney.com/zs399974.html" TargetMode="External"/><Relationship Id="rId435" Type="http://schemas.openxmlformats.org/officeDocument/2006/relationships/hyperlink" Target="http://finance.sina.com.cn/fund/quotes/150271/bc.shtml" TargetMode="External"/><Relationship Id="rId477" Type="http://schemas.openxmlformats.org/officeDocument/2006/relationships/hyperlink" Target="http://finance.sina.com.cn/fund/quotes/150051/bc.shtml" TargetMode="External"/><Relationship Id="rId600" Type="http://schemas.openxmlformats.org/officeDocument/2006/relationships/hyperlink" Target="https://www.jisilu.cn/data/utils/lowcalc/150243" TargetMode="External"/><Relationship Id="rId642" Type="http://schemas.openxmlformats.org/officeDocument/2006/relationships/hyperlink" Target="javascript:addOwnedFund('150016');" TargetMode="External"/><Relationship Id="rId281" Type="http://schemas.openxmlformats.org/officeDocument/2006/relationships/hyperlink" Target="http://www.cninfo.com.cn/information/fund/netvalue/150012.html" TargetMode="External"/><Relationship Id="rId337" Type="http://schemas.openxmlformats.org/officeDocument/2006/relationships/hyperlink" Target="javascript:addOwnedFund('150200');" TargetMode="External"/><Relationship Id="rId502" Type="http://schemas.openxmlformats.org/officeDocument/2006/relationships/hyperlink" Target="http://www.cninfo.com.cn/information/fund/netvalue/150275.html" TargetMode="External"/><Relationship Id="rId34" Type="http://schemas.openxmlformats.org/officeDocument/2006/relationships/hyperlink" Target="https://www.jisilu.cn/data/utils/lowcalc/150331" TargetMode="External"/><Relationship Id="rId76" Type="http://schemas.openxmlformats.org/officeDocument/2006/relationships/hyperlink" Target="javascript:addOwnedFund('150293');" TargetMode="External"/><Relationship Id="rId141" Type="http://schemas.openxmlformats.org/officeDocument/2006/relationships/hyperlink" Target="javascript:addOwnedFund('150261');" TargetMode="External"/><Relationship Id="rId379" Type="http://schemas.openxmlformats.org/officeDocument/2006/relationships/hyperlink" Target="javascript:addOwnedFund('150269');" TargetMode="External"/><Relationship Id="rId544" Type="http://schemas.openxmlformats.org/officeDocument/2006/relationships/hyperlink" Target="http://www.cninfo.com.cn/information/fund/netvalue/150169.html" TargetMode="External"/><Relationship Id="rId586" Type="http://schemas.openxmlformats.org/officeDocument/2006/relationships/hyperlink" Target="http://www.cninfo.com.cn/information/fund/netvalue/150018.html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https://www.jisilu.cn/data/sfnew/detail/150175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s://www.jisilu.cn/data/utils/lowcalc/502007" TargetMode="External"/><Relationship Id="rId404" Type="http://schemas.openxmlformats.org/officeDocument/2006/relationships/hyperlink" Target="https://www.jisilu.cn/data/sfnew/detail/150181" TargetMode="External"/><Relationship Id="rId446" Type="http://schemas.openxmlformats.org/officeDocument/2006/relationships/hyperlink" Target="https://www.jisilu.cn/data/sfnew/detail/150283" TargetMode="External"/><Relationship Id="rId611" Type="http://schemas.openxmlformats.org/officeDocument/2006/relationships/hyperlink" Target="http://quote.eastmoney.com/zs399429.html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www.cninfo.com.cn/information/fund/netvalue/150049.html" TargetMode="External"/><Relationship Id="rId306" Type="http://schemas.openxmlformats.org/officeDocument/2006/relationships/hyperlink" Target="https://www.jisilu.cn/data/utils/lowcalc/150150" TargetMode="External"/><Relationship Id="rId488" Type="http://schemas.openxmlformats.org/officeDocument/2006/relationships/hyperlink" Target="https://www.jisilu.cn/data/sfnew/detail/150251" TargetMode="External"/><Relationship Id="rId45" Type="http://schemas.openxmlformats.org/officeDocument/2006/relationships/hyperlink" Target="https://www.jisilu.cn/data/utils/lowcalc/150323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s://www.jisilu.cn/data/utils/lowcalc/150130" TargetMode="External"/><Relationship Id="rId348" Type="http://schemas.openxmlformats.org/officeDocument/2006/relationships/hyperlink" Target="https://www.jisilu.cn/data/utils/lowcalc/150277" TargetMode="External"/><Relationship Id="rId513" Type="http://schemas.openxmlformats.org/officeDocument/2006/relationships/hyperlink" Target="http://finance.sina.com.cn/fund/quotes/150171/bc.shtml" TargetMode="External"/><Relationship Id="rId555" Type="http://schemas.openxmlformats.org/officeDocument/2006/relationships/hyperlink" Target="http://finance.sina.com.cn/fund/quotes/150203/bc.shtml" TargetMode="External"/><Relationship Id="rId597" Type="http://schemas.openxmlformats.org/officeDocument/2006/relationships/hyperlink" Target="http://finance.sina.com.cn/fund/quotes/150243/bc.shtml" TargetMode="External"/><Relationship Id="rId152" Type="http://schemas.openxmlformats.org/officeDocument/2006/relationships/hyperlink" Target="https://www.jisilu.cn/data/utils/lowcalc/150196" TargetMode="External"/><Relationship Id="rId194" Type="http://schemas.openxmlformats.org/officeDocument/2006/relationships/hyperlink" Target="javascript:addOwnedFund('502014');" TargetMode="External"/><Relationship Id="rId208" Type="http://schemas.openxmlformats.org/officeDocument/2006/relationships/hyperlink" Target="http://finance.sina.com.cn/fund/quotes/502041/bc.shtml" TargetMode="External"/><Relationship Id="rId415" Type="http://schemas.openxmlformats.org/officeDocument/2006/relationships/hyperlink" Target="javascript:addOwnedFund('150209');" TargetMode="External"/><Relationship Id="rId457" Type="http://schemas.openxmlformats.org/officeDocument/2006/relationships/hyperlink" Target="javascript:addOwnedFund('502004');" TargetMode="External"/><Relationship Id="rId622" Type="http://schemas.openxmlformats.org/officeDocument/2006/relationships/hyperlink" Target="http://www.cninfo.com.cn/information/fund/netvalue/150231.html" TargetMode="External"/><Relationship Id="rId261" Type="http://schemas.openxmlformats.org/officeDocument/2006/relationships/hyperlink" Target="https://www.jisilu.cn/data/sfnew/detail/150211" TargetMode="External"/><Relationship Id="rId499" Type="http://schemas.openxmlformats.org/officeDocument/2006/relationships/hyperlink" Target="javascript:addOwnedFund('150329');" TargetMode="External"/><Relationship Id="rId14" Type="http://schemas.openxmlformats.org/officeDocument/2006/relationships/hyperlink" Target="http://www.cninfo.com.cn/information/fund/netvalue/150221.html" TargetMode="External"/><Relationship Id="rId56" Type="http://schemas.openxmlformats.org/officeDocument/2006/relationships/hyperlink" Target="http://quote.eastmoney.com/zs399967.html" TargetMode="External"/><Relationship Id="rId317" Type="http://schemas.openxmlformats.org/officeDocument/2006/relationships/hyperlink" Target="http://quote.eastmoney.com/zs000974.html" TargetMode="External"/><Relationship Id="rId359" Type="http://schemas.openxmlformats.org/officeDocument/2006/relationships/hyperlink" Target="http://quote.eastmoney.com/zs399440.html" TargetMode="External"/><Relationship Id="rId524" Type="http://schemas.openxmlformats.org/officeDocument/2006/relationships/hyperlink" Target="https://www.jisilu.cn/data/sfnew/detail/150184" TargetMode="External"/><Relationship Id="rId566" Type="http://schemas.openxmlformats.org/officeDocument/2006/relationships/hyperlink" Target="https://www.jisilu.cn/data/sfnew/detail/150173" TargetMode="External"/><Relationship Id="rId98" Type="http://schemas.openxmlformats.org/officeDocument/2006/relationships/hyperlink" Target="https://www.jisilu.cn/data/utils/lowcalc/150297" TargetMode="External"/><Relationship Id="rId121" Type="http://schemas.openxmlformats.org/officeDocument/2006/relationships/hyperlink" Target="http://quote.eastmoney.com/zs399975.html" TargetMode="External"/><Relationship Id="rId163" Type="http://schemas.openxmlformats.org/officeDocument/2006/relationships/hyperlink" Target="http://quote.eastmoney.com/zs399975.html" TargetMode="External"/><Relationship Id="rId219" Type="http://schemas.openxmlformats.org/officeDocument/2006/relationships/hyperlink" Target="https://www.jisilu.cn/data/sfnew/detail/502054" TargetMode="External"/><Relationship Id="rId370" Type="http://schemas.openxmlformats.org/officeDocument/2006/relationships/hyperlink" Target="http://www.cninfo.com.cn/information/fund/netvalue/150229.html" TargetMode="External"/><Relationship Id="rId426" Type="http://schemas.openxmlformats.org/officeDocument/2006/relationships/hyperlink" Target="https://www.jisilu.cn/data/utils/lowcalc/150257" TargetMode="External"/><Relationship Id="rId633" Type="http://schemas.openxmlformats.org/officeDocument/2006/relationships/hyperlink" Target="http://finance.sina.com.cn/fund/quotes/150066/bc.shtml" TargetMode="External"/><Relationship Id="rId230" Type="http://schemas.openxmlformats.org/officeDocument/2006/relationships/hyperlink" Target="javascript:addOwnedFund('150295');" TargetMode="External"/><Relationship Id="rId468" Type="http://schemas.openxmlformats.org/officeDocument/2006/relationships/hyperlink" Target="https://www.jisilu.cn/data/utils/lowcalc/150194" TargetMode="External"/><Relationship Id="rId25" Type="http://schemas.openxmlformats.org/officeDocument/2006/relationships/hyperlink" Target="http://finance.sina.com.cn/fund/quotes/150032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213');" TargetMode="External"/><Relationship Id="rId328" Type="http://schemas.openxmlformats.org/officeDocument/2006/relationships/hyperlink" Target="http://www.cninfo.com.cn/information/fund/netvalue/150307.html" TargetMode="External"/><Relationship Id="rId535" Type="http://schemas.openxmlformats.org/officeDocument/2006/relationships/hyperlink" Target="javascript:delOwnedFund('150227');" TargetMode="External"/><Relationship Id="rId577" Type="http://schemas.openxmlformats.org/officeDocument/2006/relationships/hyperlink" Target="javascript:addOwnedFund('150305');" TargetMode="External"/><Relationship Id="rId132" Type="http://schemas.openxmlformats.org/officeDocument/2006/relationships/hyperlink" Target="http://www.cninfo.com.cn/information/fund/netvalue/150265.html" TargetMode="External"/><Relationship Id="rId174" Type="http://schemas.openxmlformats.org/officeDocument/2006/relationships/hyperlink" Target="http://www.cninfo.com.cn/information/fund/netvalue/150047.html" TargetMode="External"/><Relationship Id="rId381" Type="http://schemas.openxmlformats.org/officeDocument/2006/relationships/hyperlink" Target="http://finance.sina.com.cn/fund/quotes/150164/bc.shtml" TargetMode="External"/><Relationship Id="rId602" Type="http://schemas.openxmlformats.org/officeDocument/2006/relationships/hyperlink" Target="https://www.jisilu.cn/data/sfnew/detail/150279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://quote.eastmoney.com/zs399441.html" TargetMode="External"/><Relationship Id="rId479" Type="http://schemas.openxmlformats.org/officeDocument/2006/relationships/hyperlink" Target="http://quote.eastmoney.com/zs399300.html" TargetMode="External"/><Relationship Id="rId36" Type="http://schemas.openxmlformats.org/officeDocument/2006/relationships/hyperlink" Target="https://www.jisilu.cn/data/sfnew/detail/150219" TargetMode="External"/><Relationship Id="rId283" Type="http://schemas.openxmlformats.org/officeDocument/2006/relationships/hyperlink" Target="https://www.jisilu.cn/data/utils/lowcalc/150012" TargetMode="External"/><Relationship Id="rId339" Type="http://schemas.openxmlformats.org/officeDocument/2006/relationships/hyperlink" Target="http://finance.sina.com.cn/fund/quotes/150273/bc.shtml" TargetMode="External"/><Relationship Id="rId490" Type="http://schemas.openxmlformats.org/officeDocument/2006/relationships/hyperlink" Target="http://www.cninfo.com.cn/information/fund/netvalue/150251.html" TargetMode="External"/><Relationship Id="rId504" Type="http://schemas.openxmlformats.org/officeDocument/2006/relationships/hyperlink" Target="https://www.jisilu.cn/data/utils/lowcalc/150275" TargetMode="External"/><Relationship Id="rId546" Type="http://schemas.openxmlformats.org/officeDocument/2006/relationships/hyperlink" Target="https://www.jisilu.cn/data/utils/lowcalc/150169" TargetMode="External"/><Relationship Id="rId78" Type="http://schemas.openxmlformats.org/officeDocument/2006/relationships/hyperlink" Target="http://finance.sina.com.cn/fund/quotes/150299/bc.shtml" TargetMode="External"/><Relationship Id="rId101" Type="http://schemas.openxmlformats.org/officeDocument/2006/relationships/hyperlink" Target="http://finance.sina.com.cn/fund/quotes/150117/bc.shtml" TargetMode="External"/><Relationship Id="rId143" Type="http://schemas.openxmlformats.org/officeDocument/2006/relationships/hyperlink" Target="http://finance.sina.com.cn/fund/quotes/150198/bc.shtml" TargetMode="External"/><Relationship Id="rId185" Type="http://schemas.openxmlformats.org/officeDocument/2006/relationships/hyperlink" Target="http://www.cninfo.com.cn/information/fund/netvalue/150175.html" TargetMode="External"/><Relationship Id="rId350" Type="http://schemas.openxmlformats.org/officeDocument/2006/relationships/hyperlink" Target="https://www.jisilu.cn/data/sfnew/detail/150186" TargetMode="External"/><Relationship Id="rId406" Type="http://schemas.openxmlformats.org/officeDocument/2006/relationships/hyperlink" Target="http://www.cninfo.com.cn/information/fund/netvalue/150181.html" TargetMode="External"/><Relationship Id="rId588" Type="http://schemas.openxmlformats.org/officeDocument/2006/relationships/hyperlink" Target="https://www.jisilu.cn/data/utils/lowcalc/150018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000016.html" TargetMode="External"/><Relationship Id="rId392" Type="http://schemas.openxmlformats.org/officeDocument/2006/relationships/hyperlink" Target="https://www.jisilu.cn/data/sfnew/detail/150233" TargetMode="External"/><Relationship Id="rId448" Type="http://schemas.openxmlformats.org/officeDocument/2006/relationships/hyperlink" Target="http://www.cninfo.com.cn/information/fund/netvalue/150283.html" TargetMode="External"/><Relationship Id="rId613" Type="http://schemas.openxmlformats.org/officeDocument/2006/relationships/hyperlink" Target="javascript:addOwnedFund('502027');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s://www.jisilu.cn/data/utils/lowcalc/150049" TargetMode="External"/><Relationship Id="rId308" Type="http://schemas.openxmlformats.org/officeDocument/2006/relationships/hyperlink" Target="https://www.jisilu.cn/data/sfnew/detail/150028" TargetMode="External"/><Relationship Id="rId515" Type="http://schemas.openxmlformats.org/officeDocument/2006/relationships/hyperlink" Target="http://quote.eastmoney.com/zs399707.html" TargetMode="External"/><Relationship Id="rId47" Type="http://schemas.openxmlformats.org/officeDocument/2006/relationships/hyperlink" Target="https://www.jisilu.cn/data/sfnew/detail/150289" TargetMode="External"/><Relationship Id="rId89" Type="http://schemas.openxmlformats.org/officeDocument/2006/relationships/hyperlink" Target="https://www.jisilu.cn/data/sfnew/detail/150247" TargetMode="External"/><Relationship Id="rId112" Type="http://schemas.openxmlformats.org/officeDocument/2006/relationships/hyperlink" Target="https://www.jisilu.cn/data/sfnew/detail/150263" TargetMode="External"/><Relationship Id="rId154" Type="http://schemas.openxmlformats.org/officeDocument/2006/relationships/hyperlink" Target="https://www.jisilu.cn/data/sfnew/detail/502037" TargetMode="External"/><Relationship Id="rId361" Type="http://schemas.openxmlformats.org/officeDocument/2006/relationships/hyperlink" Target="javascript:addOwnedFund('502024');" TargetMode="External"/><Relationship Id="rId557" Type="http://schemas.openxmlformats.org/officeDocument/2006/relationships/hyperlink" Target="http://quote.eastmoney.com/zs399971.html" TargetMode="External"/><Relationship Id="rId599" Type="http://schemas.openxmlformats.org/officeDocument/2006/relationships/hyperlink" Target="http://quote.eastmoney.com/zs399006.html" TargetMode="External"/><Relationship Id="rId196" Type="http://schemas.openxmlformats.org/officeDocument/2006/relationships/hyperlink" Target="http://finance.sina.com.cn/fund/quotes/150267/bc.shtml" TargetMode="External"/><Relationship Id="rId417" Type="http://schemas.openxmlformats.org/officeDocument/2006/relationships/hyperlink" Target="http://finance.sina.com.cn/fund/quotes/150241/bc.shtml" TargetMode="External"/><Relationship Id="rId459" Type="http://schemas.openxmlformats.org/officeDocument/2006/relationships/hyperlink" Target="http://finance.sina.com.cn/fund/quotes/150177/bc.shtml" TargetMode="External"/><Relationship Id="rId624" Type="http://schemas.openxmlformats.org/officeDocument/2006/relationships/hyperlink" Target="https://www.jisilu.cn/data/utils/lowcalc/150231" TargetMode="External"/><Relationship Id="rId16" Type="http://schemas.openxmlformats.org/officeDocument/2006/relationships/hyperlink" Target="https://www.jisilu.cn/data/utils/lowcalc/150221" TargetMode="External"/><Relationship Id="rId221" Type="http://schemas.openxmlformats.org/officeDocument/2006/relationships/hyperlink" Target="http://www.cninfo.com.cn/information/fund/netvalue/502054.html" TargetMode="External"/><Relationship Id="rId263" Type="http://schemas.openxmlformats.org/officeDocument/2006/relationships/hyperlink" Target="http://www.cninfo.com.cn/information/fund/netvalue/150211.html" TargetMode="External"/><Relationship Id="rId319" Type="http://schemas.openxmlformats.org/officeDocument/2006/relationships/hyperlink" Target="javascript:addOwnedFund('150157');" TargetMode="External"/><Relationship Id="rId470" Type="http://schemas.openxmlformats.org/officeDocument/2006/relationships/hyperlink" Target="https://www.jisilu.cn/data/sfnew/detail/150259" TargetMode="External"/><Relationship Id="rId526" Type="http://schemas.openxmlformats.org/officeDocument/2006/relationships/hyperlink" Target="http://www.cninfo.com.cn/information/fund/netvalue/150184.html" TargetMode="External"/><Relationship Id="rId58" Type="http://schemas.openxmlformats.org/officeDocument/2006/relationships/hyperlink" Target="javascript:addOwnedFund('150335');" TargetMode="External"/><Relationship Id="rId123" Type="http://schemas.openxmlformats.org/officeDocument/2006/relationships/hyperlink" Target="javascript:addOwnedFund('150301');" TargetMode="External"/><Relationship Id="rId330" Type="http://schemas.openxmlformats.org/officeDocument/2006/relationships/hyperlink" Target="https://www.jisilu.cn/data/utils/lowcalc/150307" TargetMode="External"/><Relationship Id="rId568" Type="http://schemas.openxmlformats.org/officeDocument/2006/relationships/hyperlink" Target="http://www.cninfo.com.cn/information/fund/netvalue/150173.html" TargetMode="External"/><Relationship Id="rId165" Type="http://schemas.openxmlformats.org/officeDocument/2006/relationships/hyperlink" Target="javascript:addOwnedFund('150343');" TargetMode="External"/><Relationship Id="rId372" Type="http://schemas.openxmlformats.org/officeDocument/2006/relationships/hyperlink" Target="https://www.jisilu.cn/data/utils/lowcalc/150229" TargetMode="External"/><Relationship Id="rId428" Type="http://schemas.openxmlformats.org/officeDocument/2006/relationships/hyperlink" Target="https://www.jisilu.cn/data/sfnew/detail/150207" TargetMode="External"/><Relationship Id="rId635" Type="http://schemas.openxmlformats.org/officeDocument/2006/relationships/hyperlink" Target="http://quote.eastmoney.com/zs399481.html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150152/bc.shtml" TargetMode="External"/><Relationship Id="rId481" Type="http://schemas.openxmlformats.org/officeDocument/2006/relationships/hyperlink" Target="javascript:addOwnedFund('150051');" TargetMode="External"/><Relationship Id="rId27" Type="http://schemas.openxmlformats.org/officeDocument/2006/relationships/hyperlink" Target="http://quote.eastmoney.com/zs399923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265" TargetMode="External"/><Relationship Id="rId537" Type="http://schemas.openxmlformats.org/officeDocument/2006/relationships/hyperlink" Target="http://finance.sina.com.cn/fund/quotes/150249/bc.shtml" TargetMode="External"/><Relationship Id="rId579" Type="http://schemas.openxmlformats.org/officeDocument/2006/relationships/hyperlink" Target="http://finance.sina.com.cn/fund/quotes/502011/bc.shtml" TargetMode="External"/><Relationship Id="rId80" Type="http://schemas.openxmlformats.org/officeDocument/2006/relationships/hyperlink" Target="http://quote.eastmoney.com/zs399986.html" TargetMode="External"/><Relationship Id="rId176" Type="http://schemas.openxmlformats.org/officeDocument/2006/relationships/hyperlink" Target="https://www.jisilu.cn/data/utils/lowcalc/150047" TargetMode="External"/><Relationship Id="rId341" Type="http://schemas.openxmlformats.org/officeDocument/2006/relationships/hyperlink" Target="http://quote.eastmoney.com/zs399991.html" TargetMode="External"/><Relationship Id="rId383" Type="http://schemas.openxmlformats.org/officeDocument/2006/relationships/hyperlink" Target="http://quote.eastmoney.com/zs000832.html" TargetMode="External"/><Relationship Id="rId439" Type="http://schemas.openxmlformats.org/officeDocument/2006/relationships/hyperlink" Target="javascript:addOwnedFund('150271');" TargetMode="External"/><Relationship Id="rId590" Type="http://schemas.openxmlformats.org/officeDocument/2006/relationships/hyperlink" Target="https://www.jisilu.cn/data/sfnew/detail/150179" TargetMode="External"/><Relationship Id="rId604" Type="http://schemas.openxmlformats.org/officeDocument/2006/relationships/hyperlink" Target="http://www.cninfo.com.cn/information/fund/netvalue/150279.html" TargetMode="External"/><Relationship Id="rId201" Type="http://schemas.openxmlformats.org/officeDocument/2006/relationships/hyperlink" Target="https://www.jisilu.cn/data/sfnew/detail/150064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085" TargetMode="External"/><Relationship Id="rId450" Type="http://schemas.openxmlformats.org/officeDocument/2006/relationships/hyperlink" Target="https://www.jisilu.cn/data/utils/lowcalc/150283" TargetMode="External"/><Relationship Id="rId506" Type="http://schemas.openxmlformats.org/officeDocument/2006/relationships/hyperlink" Target="https://www.jisilu.cn/data/sfnew/detail/502049" TargetMode="External"/><Relationship Id="rId38" Type="http://schemas.openxmlformats.org/officeDocument/2006/relationships/hyperlink" Target="http://www.cninfo.com.cn/information/fund/netvalue/150219.html" TargetMode="External"/><Relationship Id="rId103" Type="http://schemas.openxmlformats.org/officeDocument/2006/relationships/hyperlink" Target="http://quote.eastmoney.com/zs399393.html" TargetMode="External"/><Relationship Id="rId310" Type="http://schemas.openxmlformats.org/officeDocument/2006/relationships/hyperlink" Target="http://www.cninfo.com.cn/information/fund/netvalue/150028.html" TargetMode="External"/><Relationship Id="rId492" Type="http://schemas.openxmlformats.org/officeDocument/2006/relationships/hyperlink" Target="https://www.jisilu.cn/data/utils/lowcalc/150251" TargetMode="External"/><Relationship Id="rId548" Type="http://schemas.openxmlformats.org/officeDocument/2006/relationships/hyperlink" Target="https://www.jisilu.cn/data/sfnew/detail/502017" TargetMode="External"/><Relationship Id="rId70" Type="http://schemas.openxmlformats.org/officeDocument/2006/relationships/hyperlink" Target="javascript:addOwnedFund('150303');" TargetMode="External"/><Relationship Id="rId91" Type="http://schemas.openxmlformats.org/officeDocument/2006/relationships/hyperlink" Target="http://www.cninfo.com.cn/information/fund/netvalue/150247.html" TargetMode="External"/><Relationship Id="rId145" Type="http://schemas.openxmlformats.org/officeDocument/2006/relationships/hyperlink" Target="http://quote.eastmoney.com/zs399396.html" TargetMode="External"/><Relationship Id="rId166" Type="http://schemas.openxmlformats.org/officeDocument/2006/relationships/hyperlink" Target="https://www.jisilu.cn/data/sfnew/detail/502057" TargetMode="External"/><Relationship Id="rId187" Type="http://schemas.openxmlformats.org/officeDocument/2006/relationships/hyperlink" Target="https://www.jisilu.cn/data/utils/lowcalc/150175" TargetMode="External"/><Relationship Id="rId331" Type="http://schemas.openxmlformats.org/officeDocument/2006/relationships/hyperlink" Target="javascript:addOwnedFund('150307');" TargetMode="External"/><Relationship Id="rId352" Type="http://schemas.openxmlformats.org/officeDocument/2006/relationships/hyperlink" Target="http://www.cninfo.com.cn/information/fund/netvalue/150186.html" TargetMode="External"/><Relationship Id="rId373" Type="http://schemas.openxmlformats.org/officeDocument/2006/relationships/hyperlink" Target="javascript:addOwnedFund('150229');" TargetMode="External"/><Relationship Id="rId394" Type="http://schemas.openxmlformats.org/officeDocument/2006/relationships/hyperlink" Target="http://www.cninfo.com.cn/information/fund/netvalue/150233.html" TargetMode="External"/><Relationship Id="rId408" Type="http://schemas.openxmlformats.org/officeDocument/2006/relationships/hyperlink" Target="https://www.jisilu.cn/data/utils/lowcalc/150181" TargetMode="External"/><Relationship Id="rId429" Type="http://schemas.openxmlformats.org/officeDocument/2006/relationships/hyperlink" Target="http://finance.sina.com.cn/fund/quotes/150207/bc.shtml" TargetMode="External"/><Relationship Id="rId580" Type="http://schemas.openxmlformats.org/officeDocument/2006/relationships/hyperlink" Target="http://www.cninfo.com.cn/information/fund/netvalue/502011.html" TargetMode="External"/><Relationship Id="rId615" Type="http://schemas.openxmlformats.org/officeDocument/2006/relationships/hyperlink" Target="http://finance.sina.com.cn/fund/quotes/150100/bc.shtml" TargetMode="External"/><Relationship Id="rId636" Type="http://schemas.openxmlformats.org/officeDocument/2006/relationships/hyperlink" Target="https://www.jisilu.cn/data/utils/lowcalc/150066" TargetMode="External"/><Relationship Id="rId1" Type="http://schemas.openxmlformats.org/officeDocument/2006/relationships/hyperlink" Target="https://www.jisilu.cn/data/sfnew/detail/150106" TargetMode="External"/><Relationship Id="rId212" Type="http://schemas.openxmlformats.org/officeDocument/2006/relationships/hyperlink" Target="javascript:addOwnedFund('502041');" TargetMode="External"/><Relationship Id="rId233" Type="http://schemas.openxmlformats.org/officeDocument/2006/relationships/hyperlink" Target="http://www.cninfo.com.cn/information/fund/netvalue/150281.html" TargetMode="External"/><Relationship Id="rId254" Type="http://schemas.openxmlformats.org/officeDocument/2006/relationships/hyperlink" Target="javascript:addOwnedFund('150112');" TargetMode="External"/><Relationship Id="rId440" Type="http://schemas.openxmlformats.org/officeDocument/2006/relationships/hyperlink" Target="https://www.jisilu.cn/data/sfnew/detail/150237" TargetMode="External"/><Relationship Id="rId28" Type="http://schemas.openxmlformats.org/officeDocument/2006/relationships/hyperlink" Target="https://www.jisilu.cn/data/utils/lowcalc/150032" TargetMode="External"/><Relationship Id="rId49" Type="http://schemas.openxmlformats.org/officeDocument/2006/relationships/hyperlink" Target="http://www.cninfo.com.cn/information/fund/netvalue/150289.html" TargetMode="External"/><Relationship Id="rId114" Type="http://schemas.openxmlformats.org/officeDocument/2006/relationships/hyperlink" Target="http://www.cninfo.com.cn/information/fund/netvalue/150263.html" TargetMode="External"/><Relationship Id="rId275" Type="http://schemas.openxmlformats.org/officeDocument/2006/relationships/hyperlink" Target="http://www.cninfo.com.cn/information/fund/netvalue/150152.html" TargetMode="External"/><Relationship Id="rId296" Type="http://schemas.openxmlformats.org/officeDocument/2006/relationships/hyperlink" Target="https://www.jisilu.cn/data/sfnew/detail/150148" TargetMode="External"/><Relationship Id="rId300" Type="http://schemas.openxmlformats.org/officeDocument/2006/relationships/hyperlink" Target="https://www.jisilu.cn/data/utils/lowcalc/150148" TargetMode="External"/><Relationship Id="rId461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s://www.jisilu.cn/data/sfnew/detail/150309" TargetMode="External"/><Relationship Id="rId517" Type="http://schemas.openxmlformats.org/officeDocument/2006/relationships/hyperlink" Target="javascript:addOwnedFund('150171');" TargetMode="External"/><Relationship Id="rId538" Type="http://schemas.openxmlformats.org/officeDocument/2006/relationships/hyperlink" Target="http://www.cninfo.com.cn/information/fund/netvalue/150249.html" TargetMode="External"/><Relationship Id="rId559" Type="http://schemas.openxmlformats.org/officeDocument/2006/relationships/hyperlink" Target="javascript:addOwnedFund('150203');" TargetMode="External"/><Relationship Id="rId60" Type="http://schemas.openxmlformats.org/officeDocument/2006/relationships/hyperlink" Target="http://finance.sina.com.cn/fund/quotes/150291/bc.shtml" TargetMode="External"/><Relationship Id="rId81" Type="http://schemas.openxmlformats.org/officeDocument/2006/relationships/hyperlink" Target="https://www.jisilu.cn/data/utils/lowcalc/150299" TargetMode="External"/><Relationship Id="rId135" Type="http://schemas.openxmlformats.org/officeDocument/2006/relationships/hyperlink" Target="javascript:delOwnedFund('150265');" TargetMode="External"/><Relationship Id="rId156" Type="http://schemas.openxmlformats.org/officeDocument/2006/relationships/hyperlink" Target="http://www.cninfo.com.cn/information/fund/netvalue/502037.html" TargetMode="External"/><Relationship Id="rId177" Type="http://schemas.openxmlformats.org/officeDocument/2006/relationships/hyperlink" Target="javascript:addOwnedFund('150047');" TargetMode="External"/><Relationship Id="rId198" Type="http://schemas.openxmlformats.org/officeDocument/2006/relationships/hyperlink" Target="http://quote.eastmoney.com/zs399986.html" TargetMode="External"/><Relationship Id="rId321" Type="http://schemas.openxmlformats.org/officeDocument/2006/relationships/hyperlink" Target="http://finance.sina.com.cn/fund/quotes/150022/bc.shtml" TargetMode="External"/><Relationship Id="rId342" Type="http://schemas.openxmlformats.org/officeDocument/2006/relationships/hyperlink" Target="https://www.jisilu.cn/data/utils/lowcalc/150273" TargetMode="External"/><Relationship Id="rId363" Type="http://schemas.openxmlformats.org/officeDocument/2006/relationships/hyperlink" Target="http://finance.sina.com.cn/fund/quotes/150205/bc.shtml" TargetMode="External"/><Relationship Id="rId384" Type="http://schemas.openxmlformats.org/officeDocument/2006/relationships/hyperlink" Target="https://www.jisilu.cn/data/utils/lowcalc/150164" TargetMode="External"/><Relationship Id="rId419" Type="http://schemas.openxmlformats.org/officeDocument/2006/relationships/hyperlink" Target="http://quote.eastmoney.com/zs399986.html" TargetMode="External"/><Relationship Id="rId570" Type="http://schemas.openxmlformats.org/officeDocument/2006/relationships/hyperlink" Target="https://www.jisilu.cn/data/utils/lowcalc/150173" TargetMode="External"/><Relationship Id="rId591" Type="http://schemas.openxmlformats.org/officeDocument/2006/relationships/hyperlink" Target="http://finance.sina.com.cn/fund/quotes/150179/bc.shtml" TargetMode="External"/><Relationship Id="rId605" Type="http://schemas.openxmlformats.org/officeDocument/2006/relationships/hyperlink" Target="http://quote.eastmoney.com/zs399808.html" TargetMode="External"/><Relationship Id="rId626" Type="http://schemas.openxmlformats.org/officeDocument/2006/relationships/hyperlink" Target="https://www.jisilu.cn/data/sfnew/detail/150245" TargetMode="External"/><Relationship Id="rId202" Type="http://schemas.openxmlformats.org/officeDocument/2006/relationships/hyperlink" Target="http://finance.sina.com.cn/fund/quotes/150064/bc.shtml" TargetMode="External"/><Relationship Id="rId223" Type="http://schemas.openxmlformats.org/officeDocument/2006/relationships/hyperlink" Target="https://www.jisilu.cn/data/utils/lowcalc/502054" TargetMode="External"/><Relationship Id="rId244" Type="http://schemas.openxmlformats.org/officeDocument/2006/relationships/hyperlink" Target="http://finance.sina.com.cn/fund/quotes/150138/bc.shtml" TargetMode="External"/><Relationship Id="rId430" Type="http://schemas.openxmlformats.org/officeDocument/2006/relationships/hyperlink" Target="http://www.cninfo.com.cn/information/fund/netvalue/150207.html" TargetMode="External"/><Relationship Id="rId18" Type="http://schemas.openxmlformats.org/officeDocument/2006/relationships/hyperlink" Target="https://www.jisilu.cn/data/sfnew/detail/150321" TargetMode="External"/><Relationship Id="rId39" Type="http://schemas.openxmlformats.org/officeDocument/2006/relationships/hyperlink" Target="https://www.jisilu.cn/data/utils/lowcalc/150219" TargetMode="External"/><Relationship Id="rId265" Type="http://schemas.openxmlformats.org/officeDocument/2006/relationships/hyperlink" Target="https://www.jisilu.cn/data/utils/lowcalc/150211" TargetMode="External"/><Relationship Id="rId286" Type="http://schemas.openxmlformats.org/officeDocument/2006/relationships/hyperlink" Target="http://finance.sina.com.cn/fund/quotes/150085/bc.shtml" TargetMode="External"/><Relationship Id="rId451" Type="http://schemas.openxmlformats.org/officeDocument/2006/relationships/hyperlink" Target="javascript:addOwnedFund('150283');" TargetMode="External"/><Relationship Id="rId472" Type="http://schemas.openxmlformats.org/officeDocument/2006/relationships/hyperlink" Target="http://www.cninfo.com.cn/information/fund/netvalue/150259.html" TargetMode="External"/><Relationship Id="rId493" Type="http://schemas.openxmlformats.org/officeDocument/2006/relationships/hyperlink" Target="javascript:addOwnedFund('150251');" TargetMode="External"/><Relationship Id="rId507" Type="http://schemas.openxmlformats.org/officeDocument/2006/relationships/hyperlink" Target="http://finance.sina.com.cn/fund/quotes/502049/bc.shtml" TargetMode="External"/><Relationship Id="rId528" Type="http://schemas.openxmlformats.org/officeDocument/2006/relationships/hyperlink" Target="https://www.jisilu.cn/data/utils/lowcalc/150184" TargetMode="External"/><Relationship Id="rId549" Type="http://schemas.openxmlformats.org/officeDocument/2006/relationships/hyperlink" Target="http://finance.sina.com.cn/fund/quotes/502017/bc.shtml" TargetMode="External"/><Relationship Id="rId50" Type="http://schemas.openxmlformats.org/officeDocument/2006/relationships/hyperlink" Target="http://quote.eastmoney.com/zs399998.html" TargetMode="External"/><Relationship Id="rId104" Type="http://schemas.openxmlformats.org/officeDocument/2006/relationships/hyperlink" Target="https://www.jisilu.cn/data/utils/lowcalc/150117" TargetMode="External"/><Relationship Id="rId125" Type="http://schemas.openxmlformats.org/officeDocument/2006/relationships/hyperlink" Target="http://finance.sina.com.cn/fund/quotes/150190/bc.shtml" TargetMode="External"/><Relationship Id="rId146" Type="http://schemas.openxmlformats.org/officeDocument/2006/relationships/hyperlink" Target="https://www.jisilu.cn/data/utils/lowcalc/150198" TargetMode="External"/><Relationship Id="rId167" Type="http://schemas.openxmlformats.org/officeDocument/2006/relationships/hyperlink" Target="http://finance.sina.com.cn/fund/quotes/502057/bc.shtml" TargetMode="External"/><Relationship Id="rId188" Type="http://schemas.openxmlformats.org/officeDocument/2006/relationships/hyperlink" Target="javascript:delOwnedFund('150175');" TargetMode="External"/><Relationship Id="rId311" Type="http://schemas.openxmlformats.org/officeDocument/2006/relationships/hyperlink" Target="http://quote.eastmoney.com/zs399905.html" TargetMode="External"/><Relationship Id="rId332" Type="http://schemas.openxmlformats.org/officeDocument/2006/relationships/hyperlink" Target="https://www.jisilu.cn/data/sfnew/detail/150200" TargetMode="External"/><Relationship Id="rId353" Type="http://schemas.openxmlformats.org/officeDocument/2006/relationships/hyperlink" Target="http://quote.eastmoney.com/zs399967.html" TargetMode="External"/><Relationship Id="rId374" Type="http://schemas.openxmlformats.org/officeDocument/2006/relationships/hyperlink" Target="https://www.jisilu.cn/data/sfnew/detail/150269" TargetMode="External"/><Relationship Id="rId395" Type="http://schemas.openxmlformats.org/officeDocument/2006/relationships/hyperlink" Target="http://quote.eastmoney.com/zs399810.html" TargetMode="External"/><Relationship Id="rId409" Type="http://schemas.openxmlformats.org/officeDocument/2006/relationships/hyperlink" Target="javascript:addOwnedFund('150181');" TargetMode="External"/><Relationship Id="rId560" Type="http://schemas.openxmlformats.org/officeDocument/2006/relationships/hyperlink" Target="https://www.jisilu.cn/data/sfnew/detail/150315" TargetMode="External"/><Relationship Id="rId581" Type="http://schemas.openxmlformats.org/officeDocument/2006/relationships/hyperlink" Target="http://quote.eastmoney.com/zs399975.html" TargetMode="External"/><Relationship Id="rId71" Type="http://schemas.openxmlformats.org/officeDocument/2006/relationships/hyperlink" Target="https://www.jisilu.cn/data/sfnew/detail/150293" TargetMode="External"/><Relationship Id="rId92" Type="http://schemas.openxmlformats.org/officeDocument/2006/relationships/hyperlink" Target="http://quote.eastmoney.com/zs399971.html" TargetMode="External"/><Relationship Id="rId213" Type="http://schemas.openxmlformats.org/officeDocument/2006/relationships/hyperlink" Target="https://www.jisilu.cn/data/sfnew/detail/150053" TargetMode="External"/><Relationship Id="rId234" Type="http://schemas.openxmlformats.org/officeDocument/2006/relationships/hyperlink" Target="http://quote.eastmoney.com/zs399934.html" TargetMode="External"/><Relationship Id="rId420" Type="http://schemas.openxmlformats.org/officeDocument/2006/relationships/hyperlink" Target="https://www.jisilu.cn/data/utils/lowcalc/150241" TargetMode="External"/><Relationship Id="rId616" Type="http://schemas.openxmlformats.org/officeDocument/2006/relationships/hyperlink" Target="http://www.cninfo.com.cn/information/fund/netvalue/150100.html" TargetMode="External"/><Relationship Id="rId637" Type="http://schemas.openxmlformats.org/officeDocument/2006/relationships/hyperlink" Target="javascript:addOwnedFund('15006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032');" TargetMode="External"/><Relationship Id="rId255" Type="http://schemas.openxmlformats.org/officeDocument/2006/relationships/hyperlink" Target="https://www.jisilu.cn/data/sfnew/detail/150090" TargetMode="External"/><Relationship Id="rId276" Type="http://schemas.openxmlformats.org/officeDocument/2006/relationships/hyperlink" Target="http://quote.eastmoney.com/zs399006.html" TargetMode="External"/><Relationship Id="rId297" Type="http://schemas.openxmlformats.org/officeDocument/2006/relationships/hyperlink" Target="http://finance.sina.com.cn/fund/quotes/150148/bc.shtml" TargetMode="External"/><Relationship Id="rId441" Type="http://schemas.openxmlformats.org/officeDocument/2006/relationships/hyperlink" Target="http://finance.sina.com.cn/fund/quotes/150237/bc.shtml" TargetMode="External"/><Relationship Id="rId462" Type="http://schemas.openxmlformats.org/officeDocument/2006/relationships/hyperlink" Target="https://www.jisilu.cn/data/utils/lowcalc/150177" TargetMode="External"/><Relationship Id="rId483" Type="http://schemas.openxmlformats.org/officeDocument/2006/relationships/hyperlink" Target="http://finance.sina.com.cn/fund/quotes/150309/bc.shtml" TargetMode="External"/><Relationship Id="rId518" Type="http://schemas.openxmlformats.org/officeDocument/2006/relationships/hyperlink" Target="https://www.jisilu.cn/data/sfnew/detail/150192" TargetMode="External"/><Relationship Id="rId539" Type="http://schemas.openxmlformats.org/officeDocument/2006/relationships/hyperlink" Target="http://quote.eastmoney.com/zs399986.html" TargetMode="External"/><Relationship Id="rId40" Type="http://schemas.openxmlformats.org/officeDocument/2006/relationships/hyperlink" Target="javascript:addOwnedFund('150219');" TargetMode="External"/><Relationship Id="rId115" Type="http://schemas.openxmlformats.org/officeDocument/2006/relationships/hyperlink" Target="http://quote.eastmoney.com/zs000852.html" TargetMode="External"/><Relationship Id="rId136" Type="http://schemas.openxmlformats.org/officeDocument/2006/relationships/hyperlink" Target="https://www.jisilu.cn/data/sfnew/detail/150261" TargetMode="External"/><Relationship Id="rId157" Type="http://schemas.openxmlformats.org/officeDocument/2006/relationships/hyperlink" Target="http://quote.eastmoney.com/zs399805.html" TargetMode="External"/><Relationship Id="rId178" Type="http://schemas.openxmlformats.org/officeDocument/2006/relationships/hyperlink" Target="https://www.jisilu.cn/data/sfnew/detail/150088" TargetMode="External"/><Relationship Id="rId301" Type="http://schemas.openxmlformats.org/officeDocument/2006/relationships/hyperlink" Target="javascript:addOwnedFund('150148');" TargetMode="External"/><Relationship Id="rId322" Type="http://schemas.openxmlformats.org/officeDocument/2006/relationships/hyperlink" Target="http://www.cninfo.com.cn/information/fund/netvalue/150022.html" TargetMode="External"/><Relationship Id="rId343" Type="http://schemas.openxmlformats.org/officeDocument/2006/relationships/hyperlink" Target="javascript:addOwnedFund('150273');" TargetMode="External"/><Relationship Id="rId364" Type="http://schemas.openxmlformats.org/officeDocument/2006/relationships/hyperlink" Target="http://www.cninfo.com.cn/information/fund/netvalue/150205.html" TargetMode="External"/><Relationship Id="rId550" Type="http://schemas.openxmlformats.org/officeDocument/2006/relationships/hyperlink" Target="http://www.cninfo.com.cn/information/fund/netvalue/502017.html" TargetMode="External"/><Relationship Id="rId61" Type="http://schemas.openxmlformats.org/officeDocument/2006/relationships/hyperlink" Target="http://www.cninfo.com.cn/information/fund/netvalue/150291.html" TargetMode="External"/><Relationship Id="rId82" Type="http://schemas.openxmlformats.org/officeDocument/2006/relationships/hyperlink" Target="javascript:delOwnedFund('150299');" TargetMode="External"/><Relationship Id="rId199" Type="http://schemas.openxmlformats.org/officeDocument/2006/relationships/hyperlink" Target="https://www.jisilu.cn/data/utils/lowcalc/150267" TargetMode="External"/><Relationship Id="rId203" Type="http://schemas.openxmlformats.org/officeDocument/2006/relationships/hyperlink" Target="http://www.cninfo.com.cn/information/fund/netvalue/150064.html" TargetMode="External"/><Relationship Id="rId385" Type="http://schemas.openxmlformats.org/officeDocument/2006/relationships/hyperlink" Target="javascript:addOwnedFund('150164');" TargetMode="External"/><Relationship Id="rId571" Type="http://schemas.openxmlformats.org/officeDocument/2006/relationships/hyperlink" Target="javascript:addOwnedFund('150173');" TargetMode="External"/><Relationship Id="rId592" Type="http://schemas.openxmlformats.org/officeDocument/2006/relationships/hyperlink" Target="http://www.cninfo.com.cn/information/fund/netvalue/150179.html" TargetMode="External"/><Relationship Id="rId606" Type="http://schemas.openxmlformats.org/officeDocument/2006/relationships/hyperlink" Target="https://www.jisilu.cn/data/utils/lowcalc/150279" TargetMode="External"/><Relationship Id="rId627" Type="http://schemas.openxmlformats.org/officeDocument/2006/relationships/hyperlink" Target="http://finance.sina.com.cn/fund/quotes/150245/bc.shtml" TargetMode="External"/><Relationship Id="rId19" Type="http://schemas.openxmlformats.org/officeDocument/2006/relationships/hyperlink" Target="http://finance.sina.com.cn/fund/quotes/150321/bc.shtml" TargetMode="External"/><Relationship Id="rId224" Type="http://schemas.openxmlformats.org/officeDocument/2006/relationships/hyperlink" Target="javascript:addOwnedFund('502054');" TargetMode="External"/><Relationship Id="rId245" Type="http://schemas.openxmlformats.org/officeDocument/2006/relationships/hyperlink" Target="http://www.cninfo.com.cn/information/fund/netvalue/150138.html" TargetMode="External"/><Relationship Id="rId266" Type="http://schemas.openxmlformats.org/officeDocument/2006/relationships/hyperlink" Target="javascript:addOwnedFund('150211');" TargetMode="External"/><Relationship Id="rId287" Type="http://schemas.openxmlformats.org/officeDocument/2006/relationships/hyperlink" Target="http://www.cninfo.com.cn/information/fund/netvalue/150085.html" TargetMode="External"/><Relationship Id="rId410" Type="http://schemas.openxmlformats.org/officeDocument/2006/relationships/hyperlink" Target="https://www.jisilu.cn/data/sfnew/detail/150209" TargetMode="External"/><Relationship Id="rId431" Type="http://schemas.openxmlformats.org/officeDocument/2006/relationships/hyperlink" Target="http://quote.eastmoney.com/zs399983.html" TargetMode="External"/><Relationship Id="rId452" Type="http://schemas.openxmlformats.org/officeDocument/2006/relationships/hyperlink" Target="https://www.jisilu.cn/data/sfnew/detail/502004" TargetMode="External"/><Relationship Id="rId473" Type="http://schemas.openxmlformats.org/officeDocument/2006/relationships/hyperlink" Target="http://quote.eastmoney.com/zs399992.html" TargetMode="External"/><Relationship Id="rId494" Type="http://schemas.openxmlformats.org/officeDocument/2006/relationships/hyperlink" Target="https://www.jisilu.cn/data/sfnew/detail/150329" TargetMode="External"/><Relationship Id="rId508" Type="http://schemas.openxmlformats.org/officeDocument/2006/relationships/hyperlink" Target="http://www.cninfo.com.cn/information/fund/netvalue/502049.html" TargetMode="External"/><Relationship Id="rId529" Type="http://schemas.openxmlformats.org/officeDocument/2006/relationships/hyperlink" Target="javascript:addOwnedFund('150184');" TargetMode="External"/><Relationship Id="rId30" Type="http://schemas.openxmlformats.org/officeDocument/2006/relationships/hyperlink" Target="https://www.jisilu.cn/data/sfnew/detail/150331" TargetMode="External"/><Relationship Id="rId105" Type="http://schemas.openxmlformats.org/officeDocument/2006/relationships/hyperlink" Target="javascript:addOwnedFund('150117');" TargetMode="External"/><Relationship Id="rId126" Type="http://schemas.openxmlformats.org/officeDocument/2006/relationships/hyperlink" Target="http://www.cninfo.com.cn/information/fund/netvalue/150190.html" TargetMode="External"/><Relationship Id="rId147" Type="http://schemas.openxmlformats.org/officeDocument/2006/relationships/hyperlink" Target="javascript:addOwnedFund('150198');" TargetMode="External"/><Relationship Id="rId168" Type="http://schemas.openxmlformats.org/officeDocument/2006/relationships/hyperlink" Target="http://www.cninfo.com.cn/information/fund/netvalue/502057.html" TargetMode="External"/><Relationship Id="rId312" Type="http://schemas.openxmlformats.org/officeDocument/2006/relationships/hyperlink" Target="https://www.jisilu.cn/data/utils/lowcalc/150028" TargetMode="External"/><Relationship Id="rId333" Type="http://schemas.openxmlformats.org/officeDocument/2006/relationships/hyperlink" Target="http://finance.sina.com.cn/fund/quotes/150200/bc.shtml" TargetMode="External"/><Relationship Id="rId354" Type="http://schemas.openxmlformats.org/officeDocument/2006/relationships/hyperlink" Target="https://www.jisilu.cn/data/utils/lowcalc/150186" TargetMode="External"/><Relationship Id="rId540" Type="http://schemas.openxmlformats.org/officeDocument/2006/relationships/hyperlink" Target="https://www.jisilu.cn/data/utils/lowcalc/150249" TargetMode="External"/><Relationship Id="rId51" Type="http://schemas.openxmlformats.org/officeDocument/2006/relationships/hyperlink" Target="https://www.jisilu.cn/data/utils/lowcalc/150289" TargetMode="External"/><Relationship Id="rId72" Type="http://schemas.openxmlformats.org/officeDocument/2006/relationships/hyperlink" Target="http://finance.sina.com.cn/fund/quotes/150293/bc.shtml" TargetMode="External"/><Relationship Id="rId93" Type="http://schemas.openxmlformats.org/officeDocument/2006/relationships/hyperlink" Target="https://www.jisilu.cn/data/utils/lowcalc/150247" TargetMode="External"/><Relationship Id="rId189" Type="http://schemas.openxmlformats.org/officeDocument/2006/relationships/hyperlink" Target="https://www.jisilu.cn/data/sfnew/detail/502014" TargetMode="External"/><Relationship Id="rId375" Type="http://schemas.openxmlformats.org/officeDocument/2006/relationships/hyperlink" Target="http://finance.sina.com.cn/fund/quotes/150269/bc.shtml" TargetMode="External"/><Relationship Id="rId396" Type="http://schemas.openxmlformats.org/officeDocument/2006/relationships/hyperlink" Target="https://www.jisilu.cn/data/utils/lowcalc/150233" TargetMode="External"/><Relationship Id="rId561" Type="http://schemas.openxmlformats.org/officeDocument/2006/relationships/hyperlink" Target="http://finance.sina.com.cn/fund/quotes/150315/bc.shtml" TargetMode="External"/><Relationship Id="rId582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://quote.eastmoney.com/zs000805.html" TargetMode="External"/><Relationship Id="rId638" Type="http://schemas.openxmlformats.org/officeDocument/2006/relationships/hyperlink" Target="https://www.jisilu.cn/data/sfnew/detail/150016" TargetMode="External"/><Relationship Id="rId3" Type="http://schemas.openxmlformats.org/officeDocument/2006/relationships/hyperlink" Target="http://www.cninfo.com.cn/information/fund/netvalue/150106.html" TargetMode="External"/><Relationship Id="rId214" Type="http://schemas.openxmlformats.org/officeDocument/2006/relationships/hyperlink" Target="http://finance.sina.com.cn/fund/quotes/150053/bc.shtml" TargetMode="External"/><Relationship Id="rId235" Type="http://schemas.openxmlformats.org/officeDocument/2006/relationships/hyperlink" Target="https://www.jisilu.cn/data/utils/lowcalc/150281" TargetMode="External"/><Relationship Id="rId256" Type="http://schemas.openxmlformats.org/officeDocument/2006/relationships/hyperlink" Target="http://finance.sina.com.cn/fund/quotes/150090/bc.shtml" TargetMode="External"/><Relationship Id="rId277" Type="http://schemas.openxmlformats.org/officeDocument/2006/relationships/hyperlink" Target="https://www.jisilu.cn/data/utils/lowcalc/150152" TargetMode="External"/><Relationship Id="rId298" Type="http://schemas.openxmlformats.org/officeDocument/2006/relationships/hyperlink" Target="http://www.cninfo.com.cn/information/fund/netvalue/150148.html" TargetMode="External"/><Relationship Id="rId400" Type="http://schemas.openxmlformats.org/officeDocument/2006/relationships/hyperlink" Target="http://www.cninfo.com.cn/information/fund/netvalue/150217.html" TargetMode="External"/><Relationship Id="rId421" Type="http://schemas.openxmlformats.org/officeDocument/2006/relationships/hyperlink" Target="javascript:delOwnedFund('150241');" TargetMode="External"/><Relationship Id="rId442" Type="http://schemas.openxmlformats.org/officeDocument/2006/relationships/hyperlink" Target="http://www.cninfo.com.cn/information/fund/netvalue/150237.html" TargetMode="External"/><Relationship Id="rId463" Type="http://schemas.openxmlformats.org/officeDocument/2006/relationships/hyperlink" Target="javascript:addOwnedFund('150177');" TargetMode="External"/><Relationship Id="rId484" Type="http://schemas.openxmlformats.org/officeDocument/2006/relationships/hyperlink" Target="http://www.cninfo.com.cn/information/fund/netvalue/150309.html" TargetMode="External"/><Relationship Id="rId519" Type="http://schemas.openxmlformats.org/officeDocument/2006/relationships/hyperlink" Target="http://finance.sina.com.cn/fund/quotes/150192/bc.shtml" TargetMode="External"/><Relationship Id="rId116" Type="http://schemas.openxmlformats.org/officeDocument/2006/relationships/hyperlink" Target="https://www.jisilu.cn/data/utils/lowcalc/150263" TargetMode="External"/><Relationship Id="rId137" Type="http://schemas.openxmlformats.org/officeDocument/2006/relationships/hyperlink" Target="http://finance.sina.com.cn/fund/quotes/150261/bc.shtml" TargetMode="External"/><Relationship Id="rId158" Type="http://schemas.openxmlformats.org/officeDocument/2006/relationships/hyperlink" Target="https://www.jisilu.cn/data/utils/lowcalc/502037" TargetMode="External"/><Relationship Id="rId302" Type="http://schemas.openxmlformats.org/officeDocument/2006/relationships/hyperlink" Target="https://www.jisilu.cn/data/sfnew/detail/150150" TargetMode="External"/><Relationship Id="rId323" Type="http://schemas.openxmlformats.org/officeDocument/2006/relationships/hyperlink" Target="http://quote.eastmoney.com/zs399001.html" TargetMode="External"/><Relationship Id="rId344" Type="http://schemas.openxmlformats.org/officeDocument/2006/relationships/hyperlink" Target="https://www.jisilu.cn/data/sfnew/detail/150277" TargetMode="External"/><Relationship Id="rId530" Type="http://schemas.openxmlformats.org/officeDocument/2006/relationships/hyperlink" Target="https://www.jisilu.cn/data/sfnew/detail/150227" TargetMode="External"/><Relationship Id="rId20" Type="http://schemas.openxmlformats.org/officeDocument/2006/relationships/hyperlink" Target="http://www.cninfo.com.cn/information/fund/netvalue/150321.html" TargetMode="External"/><Relationship Id="rId41" Type="http://schemas.openxmlformats.org/officeDocument/2006/relationships/hyperlink" Target="https://www.jisilu.cn/data/sfnew/detail/150323" TargetMode="External"/><Relationship Id="rId62" Type="http://schemas.openxmlformats.org/officeDocument/2006/relationships/hyperlink" Target="http://quote.eastmoney.com/zs399986.html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150088/bc.shtml" TargetMode="External"/><Relationship Id="rId365" Type="http://schemas.openxmlformats.org/officeDocument/2006/relationships/hyperlink" Target="http://quote.eastmoney.com/zs399973.html" TargetMode="External"/><Relationship Id="rId386" Type="http://schemas.openxmlformats.org/officeDocument/2006/relationships/hyperlink" Target="https://www.jisilu.cn/data/sfnew/detail/502007" TargetMode="External"/><Relationship Id="rId551" Type="http://schemas.openxmlformats.org/officeDocument/2006/relationships/hyperlink" Target="http://quote.eastmoney.com/zs399991.html" TargetMode="External"/><Relationship Id="rId572" Type="http://schemas.openxmlformats.org/officeDocument/2006/relationships/hyperlink" Target="https://www.jisilu.cn/data/sfnew/detail/150305" TargetMode="External"/><Relationship Id="rId593" Type="http://schemas.openxmlformats.org/officeDocument/2006/relationships/hyperlink" Target="http://quote.eastmoney.com/zs399935.html" TargetMode="External"/><Relationship Id="rId607" Type="http://schemas.openxmlformats.org/officeDocument/2006/relationships/hyperlink" Target="javascript:addOwnedFund('150279');" TargetMode="External"/><Relationship Id="rId628" Type="http://schemas.openxmlformats.org/officeDocument/2006/relationships/hyperlink" Target="http://www.cninfo.com.cn/information/fund/netvalue/150245.html" TargetMode="External"/><Relationship Id="rId190" Type="http://schemas.openxmlformats.org/officeDocument/2006/relationships/hyperlink" Target="http://finance.sina.com.cn/fund/quotes/502014/bc.shtml" TargetMode="External"/><Relationship Id="rId204" Type="http://schemas.openxmlformats.org/officeDocument/2006/relationships/hyperlink" Target="http://quote.eastmoney.com/zs399904.html" TargetMode="External"/><Relationship Id="rId225" Type="http://schemas.openxmlformats.org/officeDocument/2006/relationships/hyperlink" Target="https://www.jisilu.cn/data/sfnew/detail/150295" TargetMode="External"/><Relationship Id="rId246" Type="http://schemas.openxmlformats.org/officeDocument/2006/relationships/hyperlink" Target="http://quote.eastmoney.com/zs000842.html" TargetMode="External"/><Relationship Id="rId267" Type="http://schemas.openxmlformats.org/officeDocument/2006/relationships/hyperlink" Target="https://www.jisilu.cn/data/sfnew/detail/150213" TargetMode="External"/><Relationship Id="rId288" Type="http://schemas.openxmlformats.org/officeDocument/2006/relationships/hyperlink" Target="http://quote.eastmoney.com/zs399005.html" TargetMode="External"/><Relationship Id="rId411" Type="http://schemas.openxmlformats.org/officeDocument/2006/relationships/hyperlink" Target="http://finance.sina.com.cn/fund/quotes/150209/bc.shtml" TargetMode="External"/><Relationship Id="rId432" Type="http://schemas.openxmlformats.org/officeDocument/2006/relationships/hyperlink" Target="https://www.jisilu.cn/data/utils/lowcalc/150207" TargetMode="External"/><Relationship Id="rId453" Type="http://schemas.openxmlformats.org/officeDocument/2006/relationships/hyperlink" Target="http://finance.sina.com.cn/fund/quotes/502004/bc.shtml" TargetMode="External"/><Relationship Id="rId474" Type="http://schemas.openxmlformats.org/officeDocument/2006/relationships/hyperlink" Target="https://www.jisilu.cn/data/utils/lowcalc/150259" TargetMode="External"/><Relationship Id="rId509" Type="http://schemas.openxmlformats.org/officeDocument/2006/relationships/hyperlink" Target="http://quote.eastmoney.com/zs000016.html" TargetMode="External"/><Relationship Id="rId106" Type="http://schemas.openxmlformats.org/officeDocument/2006/relationships/hyperlink" Target="https://www.jisilu.cn/data/sfnew/detail/150130" TargetMode="External"/><Relationship Id="rId127" Type="http://schemas.openxmlformats.org/officeDocument/2006/relationships/hyperlink" Target="http://quote.eastmoney.com/zs000827.html" TargetMode="External"/><Relationship Id="rId313" Type="http://schemas.openxmlformats.org/officeDocument/2006/relationships/hyperlink" Target="javascript:addOwnedFund('150028');" TargetMode="External"/><Relationship Id="rId495" Type="http://schemas.openxmlformats.org/officeDocument/2006/relationships/hyperlink" Target="http://finance.sina.com.cn/fund/quotes/150329/bc.shtml" TargetMode="External"/><Relationship Id="rId10" Type="http://schemas.openxmlformats.org/officeDocument/2006/relationships/hyperlink" Target="https://www.jisilu.cn/data/utils/lowcalc/150223" TargetMode="External"/><Relationship Id="rId31" Type="http://schemas.openxmlformats.org/officeDocument/2006/relationships/hyperlink" Target="http://finance.sina.com.cn/fund/quotes/150331/bc.shtml" TargetMode="External"/><Relationship Id="rId52" Type="http://schemas.openxmlformats.org/officeDocument/2006/relationships/hyperlink" Target="javascript:addOwnedFund('150289');" TargetMode="External"/><Relationship Id="rId73" Type="http://schemas.openxmlformats.org/officeDocument/2006/relationships/hyperlink" Target="http://www.cninfo.com.cn/information/fund/netvalue/150293.html" TargetMode="External"/><Relationship Id="rId94" Type="http://schemas.openxmlformats.org/officeDocument/2006/relationships/hyperlink" Target="javascript:addOwnedFund('150247');" TargetMode="External"/><Relationship Id="rId148" Type="http://schemas.openxmlformats.org/officeDocument/2006/relationships/hyperlink" Target="https://www.jisilu.cn/data/sfnew/detail/150196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www.cninfo.com.cn/information/fund/netvalue/150200.html" TargetMode="External"/><Relationship Id="rId355" Type="http://schemas.openxmlformats.org/officeDocument/2006/relationships/hyperlink" Target="javascript:addOwnedFund('150186');" TargetMode="External"/><Relationship Id="rId376" Type="http://schemas.openxmlformats.org/officeDocument/2006/relationships/hyperlink" Target="http://www.cninfo.com.cn/information/fund/netvalue/150269.html" TargetMode="External"/><Relationship Id="rId397" Type="http://schemas.openxmlformats.org/officeDocument/2006/relationships/hyperlink" Target="javascript:addOwnedFund('150233');" TargetMode="External"/><Relationship Id="rId520" Type="http://schemas.openxmlformats.org/officeDocument/2006/relationships/hyperlink" Target="http://www.cninfo.com.cn/information/fund/netvalue/150192.html" TargetMode="External"/><Relationship Id="rId541" Type="http://schemas.openxmlformats.org/officeDocument/2006/relationships/hyperlink" Target="javascript:delOwnedFund('150249');" TargetMode="External"/><Relationship Id="rId562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javascript:addOwnedFund('502011');" TargetMode="External"/><Relationship Id="rId618" Type="http://schemas.openxmlformats.org/officeDocument/2006/relationships/hyperlink" Target="https://www.jisilu.cn/data/utils/lowcalc/150100" TargetMode="External"/><Relationship Id="rId639" Type="http://schemas.openxmlformats.org/officeDocument/2006/relationships/hyperlink" Target="http://finance.sina.com.cn/fund/quotes/15001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088.html" TargetMode="External"/><Relationship Id="rId215" Type="http://schemas.openxmlformats.org/officeDocument/2006/relationships/hyperlink" Target="http://www.cninfo.com.cn/information/fund/netvalue/150053.html" TargetMode="External"/><Relationship Id="rId236" Type="http://schemas.openxmlformats.org/officeDocument/2006/relationships/hyperlink" Target="javascript:addOwnedFund('150281');" TargetMode="External"/><Relationship Id="rId257" Type="http://schemas.openxmlformats.org/officeDocument/2006/relationships/hyperlink" Target="http://www.cninfo.com.cn/information/fund/netvalue/150090.html" TargetMode="External"/><Relationship Id="rId278" Type="http://schemas.openxmlformats.org/officeDocument/2006/relationships/hyperlink" Target="javascript:addOwnedFund('150152');" TargetMode="External"/><Relationship Id="rId401" Type="http://schemas.openxmlformats.org/officeDocument/2006/relationships/hyperlink" Target="http://quote.eastmoney.com/zs399412.html" TargetMode="External"/><Relationship Id="rId422" Type="http://schemas.openxmlformats.org/officeDocument/2006/relationships/hyperlink" Target="https://www.jisilu.cn/data/sfnew/detail/150257" TargetMode="External"/><Relationship Id="rId443" Type="http://schemas.openxmlformats.org/officeDocument/2006/relationships/hyperlink" Target="http://quote.eastmoney.com/zs000827.html" TargetMode="External"/><Relationship Id="rId464" Type="http://schemas.openxmlformats.org/officeDocument/2006/relationships/hyperlink" Target="https://www.jisilu.cn/data/sfnew/detail/150194" TargetMode="External"/><Relationship Id="rId303" Type="http://schemas.openxmlformats.org/officeDocument/2006/relationships/hyperlink" Target="http://finance.sina.com.cn/fund/quotes/150150/bc.shtml" TargetMode="External"/><Relationship Id="rId485" Type="http://schemas.openxmlformats.org/officeDocument/2006/relationships/hyperlink" Target="http://quote.eastmoney.com/zs399994.html" TargetMode="External"/><Relationship Id="rId42" Type="http://schemas.openxmlformats.org/officeDocument/2006/relationships/hyperlink" Target="http://finance.sina.com.cn/fund/quotes/150323/bc.shtml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261.html" TargetMode="External"/><Relationship Id="rId345" Type="http://schemas.openxmlformats.org/officeDocument/2006/relationships/hyperlink" Target="http://finance.sina.com.cn/fund/quotes/150277/bc.shtml" TargetMode="External"/><Relationship Id="rId387" Type="http://schemas.openxmlformats.org/officeDocument/2006/relationships/hyperlink" Target="http://finance.sina.com.cn/fund/quotes/502007/bc.shtml" TargetMode="External"/><Relationship Id="rId510" Type="http://schemas.openxmlformats.org/officeDocument/2006/relationships/hyperlink" Target="https://www.jisilu.cn/data/utils/lowcalc/502049" TargetMode="External"/><Relationship Id="rId552" Type="http://schemas.openxmlformats.org/officeDocument/2006/relationships/hyperlink" Target="https://www.jisilu.cn/data/utils/lowcalc/502017" TargetMode="External"/><Relationship Id="rId594" Type="http://schemas.openxmlformats.org/officeDocument/2006/relationships/hyperlink" Target="https://www.jisilu.cn/data/utils/lowcalc/150179" TargetMode="External"/><Relationship Id="rId608" Type="http://schemas.openxmlformats.org/officeDocument/2006/relationships/hyperlink" Target="https://www.jisilu.cn/data/sfnew/detail/502027" TargetMode="External"/><Relationship Id="rId191" Type="http://schemas.openxmlformats.org/officeDocument/2006/relationships/hyperlink" Target="http://www.cninfo.com.cn/information/fund/netvalue/502014.html" TargetMode="External"/><Relationship Id="rId205" Type="http://schemas.openxmlformats.org/officeDocument/2006/relationships/hyperlink" Target="https://www.jisilu.cn/data/utils/lowcalc/150064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209.html" TargetMode="External"/><Relationship Id="rId107" Type="http://schemas.openxmlformats.org/officeDocument/2006/relationships/hyperlink" Target="http://finance.sina.com.cn/fund/quotes/150130/bc.shtml" TargetMode="External"/><Relationship Id="rId289" Type="http://schemas.openxmlformats.org/officeDocument/2006/relationships/hyperlink" Target="javascript:addOwnedFund('150085');" TargetMode="External"/><Relationship Id="rId454" Type="http://schemas.openxmlformats.org/officeDocument/2006/relationships/hyperlink" Target="http://www.cninfo.com.cn/information/fund/netvalue/502004.html" TargetMode="External"/><Relationship Id="rId496" Type="http://schemas.openxmlformats.org/officeDocument/2006/relationships/hyperlink" Target="http://www.cninfo.com.cn/information/fund/netvalue/150329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35" TargetMode="External"/><Relationship Id="rId149" Type="http://schemas.openxmlformats.org/officeDocument/2006/relationships/hyperlink" Target="http://finance.sina.com.cn/fund/quotes/150196/bc.shtml" TargetMode="External"/><Relationship Id="rId314" Type="http://schemas.openxmlformats.org/officeDocument/2006/relationships/hyperlink" Target="https://www.jisilu.cn/data/sfnew/detail/150157" TargetMode="External"/><Relationship Id="rId356" Type="http://schemas.openxmlformats.org/officeDocument/2006/relationships/hyperlink" Target="https://www.jisilu.cn/data/sfnew/detail/502024" TargetMode="External"/><Relationship Id="rId398" Type="http://schemas.openxmlformats.org/officeDocument/2006/relationships/hyperlink" Target="https://www.jisilu.cn/data/sfnew/detail/150217" TargetMode="External"/><Relationship Id="rId521" Type="http://schemas.openxmlformats.org/officeDocument/2006/relationships/hyperlink" Target="http://quote.eastmoney.com/zs399965.html" TargetMode="External"/><Relationship Id="rId563" Type="http://schemas.openxmlformats.org/officeDocument/2006/relationships/hyperlink" Target="http://quote.eastmoney.com/zs399803.html" TargetMode="External"/><Relationship Id="rId619" Type="http://schemas.openxmlformats.org/officeDocument/2006/relationships/hyperlink" Target="javascript:addOwnedFund('150100');" TargetMode="External"/><Relationship Id="rId95" Type="http://schemas.openxmlformats.org/officeDocument/2006/relationships/hyperlink" Target="https://www.jisilu.cn/data/sfnew/detail/150297" TargetMode="External"/><Relationship Id="rId160" Type="http://schemas.openxmlformats.org/officeDocument/2006/relationships/hyperlink" Target="https://www.jisilu.cn/data/sfnew/detail/150343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finance.sina.com.cn/fund/quotes/150257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finance.sina.com.cn/fund/quotes/150194/bc.shtml" TargetMode="External"/><Relationship Id="rId630" Type="http://schemas.openxmlformats.org/officeDocument/2006/relationships/hyperlink" Target="https://www.jisilu.cn/data/utils/lowcalc/150245" TargetMode="External"/><Relationship Id="rId22" Type="http://schemas.openxmlformats.org/officeDocument/2006/relationships/hyperlink" Target="https://www.jisilu.cn/data/utils/lowcalc/150321" TargetMode="External"/><Relationship Id="rId64" Type="http://schemas.openxmlformats.org/officeDocument/2006/relationships/hyperlink" Target="javascript:delOwnedFund('150291');" TargetMode="External"/><Relationship Id="rId118" Type="http://schemas.openxmlformats.org/officeDocument/2006/relationships/hyperlink" Target="https://www.jisilu.cn/data/sfnew/detail/150301" TargetMode="External"/><Relationship Id="rId325" Type="http://schemas.openxmlformats.org/officeDocument/2006/relationships/hyperlink" Target="javascript:delOwnedFund('150022');" TargetMode="External"/><Relationship Id="rId367" Type="http://schemas.openxmlformats.org/officeDocument/2006/relationships/hyperlink" Target="javascript:addOwnedFund('150205');" TargetMode="External"/><Relationship Id="rId532" Type="http://schemas.openxmlformats.org/officeDocument/2006/relationships/hyperlink" Target="http://www.cninfo.com.cn/information/fund/netvalue/150227.html" TargetMode="External"/><Relationship Id="rId574" Type="http://schemas.openxmlformats.org/officeDocument/2006/relationships/hyperlink" Target="http://www.cninfo.com.cn/information/fund/netvalue/150305.html" TargetMode="External"/><Relationship Id="rId171" Type="http://schemas.openxmlformats.org/officeDocument/2006/relationships/hyperlink" Target="javascript:addOwnedFund('502057');" TargetMode="External"/><Relationship Id="rId227" Type="http://schemas.openxmlformats.org/officeDocument/2006/relationships/hyperlink" Target="http://www.cninfo.com.cn/information/fund/netvalue/150295.html" TargetMode="External"/><Relationship Id="rId269" Type="http://schemas.openxmlformats.org/officeDocument/2006/relationships/hyperlink" Target="http://www.cninfo.com.cn/information/fund/netvalue/150213.html" TargetMode="External"/><Relationship Id="rId434" Type="http://schemas.openxmlformats.org/officeDocument/2006/relationships/hyperlink" Target="https://www.jisilu.cn/data/sfnew/detail/150271" TargetMode="External"/><Relationship Id="rId476" Type="http://schemas.openxmlformats.org/officeDocument/2006/relationships/hyperlink" Target="https://www.jisilu.cn/data/sfnew/detail/150051" TargetMode="External"/><Relationship Id="rId641" Type="http://schemas.openxmlformats.org/officeDocument/2006/relationships/hyperlink" Target="http://quote.eastmoney.com/zs399300.html" TargetMode="External"/><Relationship Id="rId33" Type="http://schemas.openxmlformats.org/officeDocument/2006/relationships/hyperlink" Target="http://quote.eastmoney.com/zs399805.html" TargetMode="External"/><Relationship Id="rId129" Type="http://schemas.openxmlformats.org/officeDocument/2006/relationships/hyperlink" Target="javascript:addOwnedFund('150190');" TargetMode="External"/><Relationship Id="rId280" Type="http://schemas.openxmlformats.org/officeDocument/2006/relationships/hyperlink" Target="http://finance.sina.com.cn/fund/quotes/150012/bc.shtml" TargetMode="External"/><Relationship Id="rId336" Type="http://schemas.openxmlformats.org/officeDocument/2006/relationships/hyperlink" Target="https://www.jisilu.cn/data/utils/lowcalc/150200" TargetMode="External"/><Relationship Id="rId501" Type="http://schemas.openxmlformats.org/officeDocument/2006/relationships/hyperlink" Target="http://finance.sina.com.cn/fund/quotes/150275/bc.shtml" TargetMode="External"/><Relationship Id="rId543" Type="http://schemas.openxmlformats.org/officeDocument/2006/relationships/hyperlink" Target="http://finance.sina.com.cn/fund/quotes/150169/bc.shtml" TargetMode="External"/><Relationship Id="rId75" Type="http://schemas.openxmlformats.org/officeDocument/2006/relationships/hyperlink" Target="https://www.jisilu.cn/data/utils/lowcalc/150293" TargetMode="External"/><Relationship Id="rId140" Type="http://schemas.openxmlformats.org/officeDocument/2006/relationships/hyperlink" Target="https://www.jisilu.cn/data/utils/lowcalc/150261" TargetMode="External"/><Relationship Id="rId182" Type="http://schemas.openxmlformats.org/officeDocument/2006/relationships/hyperlink" Target="javascript:addOwnedFund('150088');" TargetMode="External"/><Relationship Id="rId378" Type="http://schemas.openxmlformats.org/officeDocument/2006/relationships/hyperlink" Target="https://www.jisilu.cn/data/utils/lowcalc/150269" TargetMode="External"/><Relationship Id="rId403" Type="http://schemas.openxmlformats.org/officeDocument/2006/relationships/hyperlink" Target="javascript:addOwnedFund('150217');" TargetMode="External"/><Relationship Id="rId585" Type="http://schemas.openxmlformats.org/officeDocument/2006/relationships/hyperlink" Target="http://finance.sina.com.cn/fund/quotes/150018/bc.shtml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javascript:addOwnedFund('150237');" TargetMode="External"/><Relationship Id="rId487" Type="http://schemas.openxmlformats.org/officeDocument/2006/relationships/hyperlink" Target="javascript:addOwnedFund('150309');" TargetMode="External"/><Relationship Id="rId610" Type="http://schemas.openxmlformats.org/officeDocument/2006/relationships/hyperlink" Target="http://www.cninfo.com.cn/information/fund/netvalue/502027.html" TargetMode="External"/><Relationship Id="rId291" Type="http://schemas.openxmlformats.org/officeDocument/2006/relationships/hyperlink" Target="http://finance.sina.com.cn/fund/quotes/150049/bc.shtml" TargetMode="External"/><Relationship Id="rId305" Type="http://schemas.openxmlformats.org/officeDocument/2006/relationships/hyperlink" Target="http://quote.eastmoney.com/zs000823.html" TargetMode="External"/><Relationship Id="rId347" Type="http://schemas.openxmlformats.org/officeDocument/2006/relationships/hyperlink" Target="http://quote.eastmoney.com/zs399807.html" TargetMode="External"/><Relationship Id="rId512" Type="http://schemas.openxmlformats.org/officeDocument/2006/relationships/hyperlink" Target="https://www.jisilu.cn/data/sfnew/detail/150171" TargetMode="External"/><Relationship Id="rId44" Type="http://schemas.openxmlformats.org/officeDocument/2006/relationships/hyperlink" Target="http://quote.eastmoney.com/zs000827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399395.html" TargetMode="External"/><Relationship Id="rId389" Type="http://schemas.openxmlformats.org/officeDocument/2006/relationships/hyperlink" Target="http://quote.eastmoney.com/zs399974.html" TargetMode="External"/><Relationship Id="rId554" Type="http://schemas.openxmlformats.org/officeDocument/2006/relationships/hyperlink" Target="https://www.jisilu.cn/data/sfnew/detail/150203" TargetMode="External"/><Relationship Id="rId596" Type="http://schemas.openxmlformats.org/officeDocument/2006/relationships/hyperlink" Target="https://www.jisilu.cn/data/sfnew/detail/150243" TargetMode="External"/><Relationship Id="rId193" Type="http://schemas.openxmlformats.org/officeDocument/2006/relationships/hyperlink" Target="https://www.jisilu.cn/data/utils/lowcalc/502014" TargetMode="External"/><Relationship Id="rId207" Type="http://schemas.openxmlformats.org/officeDocument/2006/relationships/hyperlink" Target="https://www.jisilu.cn/data/sfnew/detail/502041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https://www.jisilu.cn/data/utils/lowcalc/150209" TargetMode="External"/><Relationship Id="rId456" Type="http://schemas.openxmlformats.org/officeDocument/2006/relationships/hyperlink" Target="https://www.jisilu.cn/data/utils/lowcalc/502004" TargetMode="External"/><Relationship Id="rId498" Type="http://schemas.openxmlformats.org/officeDocument/2006/relationships/hyperlink" Target="https://www.jisilu.cn/data/utils/lowcalc/150329" TargetMode="External"/><Relationship Id="rId621" Type="http://schemas.openxmlformats.org/officeDocument/2006/relationships/hyperlink" Target="http://finance.sina.com.cn/fund/quotes/150231/bc.shtml" TargetMode="External"/><Relationship Id="rId13" Type="http://schemas.openxmlformats.org/officeDocument/2006/relationships/hyperlink" Target="http://finance.sina.com.cn/fund/quotes/150221/bc.shtml" TargetMode="External"/><Relationship Id="rId109" Type="http://schemas.openxmlformats.org/officeDocument/2006/relationships/hyperlink" Target="http://quote.eastmoney.com/zs399394.html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www.cninfo.com.cn/information/fund/netvalue/150157.html" TargetMode="External"/><Relationship Id="rId523" Type="http://schemas.openxmlformats.org/officeDocument/2006/relationships/hyperlink" Target="javascript:addOwnedFund('150192');" TargetMode="External"/><Relationship Id="rId55" Type="http://schemas.openxmlformats.org/officeDocument/2006/relationships/hyperlink" Target="http://www.cninfo.com.cn/information/fund/netvalue/150335.html" TargetMode="External"/><Relationship Id="rId97" Type="http://schemas.openxmlformats.org/officeDocument/2006/relationships/hyperlink" Target="http://www.cninfo.com.cn/information/fund/netvalue/150297.html" TargetMode="External"/><Relationship Id="rId120" Type="http://schemas.openxmlformats.org/officeDocument/2006/relationships/hyperlink" Target="http://www.cninfo.com.cn/information/fund/netvalue/150301.html" TargetMode="External"/><Relationship Id="rId358" Type="http://schemas.openxmlformats.org/officeDocument/2006/relationships/hyperlink" Target="http://www.cninfo.com.cn/information/fund/netvalue/502024.html" TargetMode="External"/><Relationship Id="rId565" Type="http://schemas.openxmlformats.org/officeDocument/2006/relationships/hyperlink" Target="javascript:addOwnedFund('150315');" TargetMode="External"/><Relationship Id="rId162" Type="http://schemas.openxmlformats.org/officeDocument/2006/relationships/hyperlink" Target="http://www.cninfo.com.cn/information/fund/netvalue/150343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://quote.eastmoney.com/zs399993.html" TargetMode="External"/><Relationship Id="rId467" Type="http://schemas.openxmlformats.org/officeDocument/2006/relationships/hyperlink" Target="http://quote.eastmoney.com/zs399970.html" TargetMode="External"/><Relationship Id="rId632" Type="http://schemas.openxmlformats.org/officeDocument/2006/relationships/hyperlink" Target="https://www.jisilu.cn/data/sfnew/detail/150066" TargetMode="External"/><Relationship Id="rId271" Type="http://schemas.openxmlformats.org/officeDocument/2006/relationships/hyperlink" Target="https://www.jisilu.cn/data/utils/lowcalc/150213" TargetMode="External"/><Relationship Id="rId24" Type="http://schemas.openxmlformats.org/officeDocument/2006/relationships/hyperlink" Target="https://www.jisilu.cn/data/sfnew/detail/150032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265/bc.shtml" TargetMode="External"/><Relationship Id="rId327" Type="http://schemas.openxmlformats.org/officeDocument/2006/relationships/hyperlink" Target="http://finance.sina.com.cn/fund/quotes/150307/bc.shtml" TargetMode="External"/><Relationship Id="rId369" Type="http://schemas.openxmlformats.org/officeDocument/2006/relationships/hyperlink" Target="http://finance.sina.com.cn/fund/quotes/150229/bc.shtml" TargetMode="External"/><Relationship Id="rId534" Type="http://schemas.openxmlformats.org/officeDocument/2006/relationships/hyperlink" Target="https://www.jisilu.cn/data/utils/lowcalc/150227" TargetMode="External"/><Relationship Id="rId576" Type="http://schemas.openxmlformats.org/officeDocument/2006/relationships/hyperlink" Target="https://www.jisilu.cn/data/utils/lowcalc/150305" TargetMode="External"/><Relationship Id="rId173" Type="http://schemas.openxmlformats.org/officeDocument/2006/relationships/hyperlink" Target="http://finance.sina.com.cn/fund/quotes/150047/bc.shtml" TargetMode="External"/><Relationship Id="rId229" Type="http://schemas.openxmlformats.org/officeDocument/2006/relationships/hyperlink" Target="https://www.jisilu.cn/data/utils/lowcalc/150295" TargetMode="External"/><Relationship Id="rId380" Type="http://schemas.openxmlformats.org/officeDocument/2006/relationships/hyperlink" Target="https://www.jisilu.cn/data/sfnew/detail/150164" TargetMode="External"/><Relationship Id="rId436" Type="http://schemas.openxmlformats.org/officeDocument/2006/relationships/hyperlink" Target="http://www.cninfo.com.cn/information/fund/netvalue/150271.html" TargetMode="External"/><Relationship Id="rId601" Type="http://schemas.openxmlformats.org/officeDocument/2006/relationships/hyperlink" Target="javascript:addOwnedFund('150243');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http://www.cninfo.com.cn/information/fund/netvalue/150051.html" TargetMode="External"/><Relationship Id="rId35" Type="http://schemas.openxmlformats.org/officeDocument/2006/relationships/hyperlink" Target="javascript:addOwnedFund('150331');" TargetMode="External"/><Relationship Id="rId77" Type="http://schemas.openxmlformats.org/officeDocument/2006/relationships/hyperlink" Target="https://www.jisilu.cn/data/sfnew/detail/150299" TargetMode="External"/><Relationship Id="rId100" Type="http://schemas.openxmlformats.org/officeDocument/2006/relationships/hyperlink" Target="https://www.jisilu.cn/data/sfnew/detail/150117" TargetMode="External"/><Relationship Id="rId282" Type="http://schemas.openxmlformats.org/officeDocument/2006/relationships/hyperlink" Target="http://quote.eastmoney.com/zs399903.html" TargetMode="External"/><Relationship Id="rId338" Type="http://schemas.openxmlformats.org/officeDocument/2006/relationships/hyperlink" Target="https://www.jisilu.cn/data/sfnew/detail/150273" TargetMode="External"/><Relationship Id="rId503" Type="http://schemas.openxmlformats.org/officeDocument/2006/relationships/hyperlink" Target="http://quote.eastmoney.com/zs399991.html" TargetMode="External"/><Relationship Id="rId545" Type="http://schemas.openxmlformats.org/officeDocument/2006/relationships/hyperlink" Target="http://quote.eastmoney.com/hk/zs110000.html" TargetMode="External"/><Relationship Id="rId587" Type="http://schemas.openxmlformats.org/officeDocument/2006/relationships/hyperlink" Target="http://quote.eastmoney.com/zs399004.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8" TargetMode="External"/><Relationship Id="rId184" Type="http://schemas.openxmlformats.org/officeDocument/2006/relationships/hyperlink" Target="http://finance.sina.com.cn/fund/quotes/150175/bc.shtml" TargetMode="External"/><Relationship Id="rId391" Type="http://schemas.openxmlformats.org/officeDocument/2006/relationships/hyperlink" Target="javascript:addOwnedFund('502007');" TargetMode="External"/><Relationship Id="rId405" Type="http://schemas.openxmlformats.org/officeDocument/2006/relationships/hyperlink" Target="http://finance.sina.com.cn/fund/quotes/150181/bc.shtml" TargetMode="External"/><Relationship Id="rId447" Type="http://schemas.openxmlformats.org/officeDocument/2006/relationships/hyperlink" Target="http://finance.sina.com.cn/fund/quotes/150283/bc.shtml" TargetMode="External"/><Relationship Id="rId612" Type="http://schemas.openxmlformats.org/officeDocument/2006/relationships/hyperlink" Target="https://www.jisilu.cn/data/utils/lowcalc/502027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23');" TargetMode="External"/><Relationship Id="rId293" Type="http://schemas.openxmlformats.org/officeDocument/2006/relationships/hyperlink" Target="http://quote.eastmoney.com/zs399942.html" TargetMode="External"/><Relationship Id="rId307" Type="http://schemas.openxmlformats.org/officeDocument/2006/relationships/hyperlink" Target="javascript:addOwnedFund('150150');" TargetMode="External"/><Relationship Id="rId349" Type="http://schemas.openxmlformats.org/officeDocument/2006/relationships/hyperlink" Target="javascript:delOwnedFund('150277');" TargetMode="External"/><Relationship Id="rId514" Type="http://schemas.openxmlformats.org/officeDocument/2006/relationships/hyperlink" Target="http://www.cninfo.com.cn/information/fund/netvalue/150171.html" TargetMode="External"/><Relationship Id="rId556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javascript:addOwnedFund('150130');" TargetMode="External"/><Relationship Id="rId153" Type="http://schemas.openxmlformats.org/officeDocument/2006/relationships/hyperlink" Target="javascript:addOwnedFund('150196');" TargetMode="External"/><Relationship Id="rId195" Type="http://schemas.openxmlformats.org/officeDocument/2006/relationships/hyperlink" Target="https://www.jisilu.cn/data/sfnew/detail/150267" TargetMode="External"/><Relationship Id="rId209" Type="http://schemas.openxmlformats.org/officeDocument/2006/relationships/hyperlink" Target="http://www.cninfo.com.cn/information/fund/netvalue/502041.html" TargetMode="External"/><Relationship Id="rId360" Type="http://schemas.openxmlformats.org/officeDocument/2006/relationships/hyperlink" Target="https://www.jisilu.cn/data/utils/lowcalc/502024" TargetMode="External"/><Relationship Id="rId416" Type="http://schemas.openxmlformats.org/officeDocument/2006/relationships/hyperlink" Target="https://www.jisilu.cn/data/sfnew/detail/150241" TargetMode="External"/><Relationship Id="rId598" Type="http://schemas.openxmlformats.org/officeDocument/2006/relationships/hyperlink" Target="http://www.cninfo.com.cn/information/fund/netvalue/150243.html" TargetMode="External"/><Relationship Id="rId220" Type="http://schemas.openxmlformats.org/officeDocument/2006/relationships/hyperlink" Target="http://finance.sina.com.cn/fund/quotes/502054/bc.shtml" TargetMode="External"/><Relationship Id="rId458" Type="http://schemas.openxmlformats.org/officeDocument/2006/relationships/hyperlink" Target="https://www.jisilu.cn/data/sfnew/detail/150177" TargetMode="External"/><Relationship Id="rId623" Type="http://schemas.openxmlformats.org/officeDocument/2006/relationships/hyperlink" Target="http://quote.eastmoney.com/zs399811.html" TargetMode="External"/><Relationship Id="rId15" Type="http://schemas.openxmlformats.org/officeDocument/2006/relationships/hyperlink" Target="http://quote.eastmoney.com/zs399959.html" TargetMode="External"/><Relationship Id="rId57" Type="http://schemas.openxmlformats.org/officeDocument/2006/relationships/hyperlink" Target="https://www.jisilu.cn/data/utils/lowcalc/150335" TargetMode="External"/><Relationship Id="rId262" Type="http://schemas.openxmlformats.org/officeDocument/2006/relationships/hyperlink" Target="http://finance.sina.com.cn/fund/quotes/150211/bc.shtml" TargetMode="External"/><Relationship Id="rId318" Type="http://schemas.openxmlformats.org/officeDocument/2006/relationships/hyperlink" Target="https://www.jisilu.cn/data/utils/lowcalc/150157" TargetMode="External"/><Relationship Id="rId525" Type="http://schemas.openxmlformats.org/officeDocument/2006/relationships/hyperlink" Target="http://finance.sina.com.cn/fund/quotes/150184/bc.shtml" TargetMode="External"/><Relationship Id="rId567" Type="http://schemas.openxmlformats.org/officeDocument/2006/relationships/hyperlink" Target="http://finance.sina.com.cn/fund/quotes/150173/bc.shtml" TargetMode="External"/><Relationship Id="rId99" Type="http://schemas.openxmlformats.org/officeDocument/2006/relationships/hyperlink" Target="javascript:addOwnedFund('150297');" TargetMode="External"/><Relationship Id="rId122" Type="http://schemas.openxmlformats.org/officeDocument/2006/relationships/hyperlink" Target="https://www.jisilu.cn/data/utils/lowcalc/150301" TargetMode="External"/><Relationship Id="rId164" Type="http://schemas.openxmlformats.org/officeDocument/2006/relationships/hyperlink" Target="https://www.jisilu.cn/data/utils/lowcalc/150343" TargetMode="External"/><Relationship Id="rId371" Type="http://schemas.openxmlformats.org/officeDocument/2006/relationships/hyperlink" Target="http://quote.eastmoney.com/zs399987.html" TargetMode="External"/><Relationship Id="rId427" Type="http://schemas.openxmlformats.org/officeDocument/2006/relationships/hyperlink" Target="javascript:addOwnedFund('150257');" TargetMode="External"/><Relationship Id="rId469" Type="http://schemas.openxmlformats.org/officeDocument/2006/relationships/hyperlink" Target="javascript:addOwnedFund('150194');" TargetMode="External"/><Relationship Id="rId634" Type="http://schemas.openxmlformats.org/officeDocument/2006/relationships/hyperlink" Target="http://www.cninfo.com.cn/information/fund/netvalue/150066.html" TargetMode="External"/><Relationship Id="rId26" Type="http://schemas.openxmlformats.org/officeDocument/2006/relationships/hyperlink" Target="http://www.cninfo.com.cn/information/fund/netvalue/150032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150152" TargetMode="External"/><Relationship Id="rId329" Type="http://schemas.openxmlformats.org/officeDocument/2006/relationships/hyperlink" Target="http://quote.eastmoney.com/zs399804.html" TargetMode="External"/><Relationship Id="rId480" Type="http://schemas.openxmlformats.org/officeDocument/2006/relationships/hyperlink" Target="https://www.jisilu.cn/data/utils/lowcalc/150051" TargetMode="External"/><Relationship Id="rId536" Type="http://schemas.openxmlformats.org/officeDocument/2006/relationships/hyperlink" Target="https://www.jisilu.cn/data/sfnew/detail/150249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991.html" TargetMode="External"/><Relationship Id="rId175" Type="http://schemas.openxmlformats.org/officeDocument/2006/relationships/hyperlink" Target="http://quote.eastmoney.com/zs399942.html" TargetMode="External"/><Relationship Id="rId340" Type="http://schemas.openxmlformats.org/officeDocument/2006/relationships/hyperlink" Target="http://www.cninfo.com.cn/information/fund/netvalue/150273.html" TargetMode="External"/><Relationship Id="rId578" Type="http://schemas.openxmlformats.org/officeDocument/2006/relationships/hyperlink" Target="https://www.jisilu.cn/data/sfnew/detail/502011" TargetMode="External"/><Relationship Id="rId200" Type="http://schemas.openxmlformats.org/officeDocument/2006/relationships/hyperlink" Target="javascript:delOwnedFund('150267');" TargetMode="External"/><Relationship Id="rId382" Type="http://schemas.openxmlformats.org/officeDocument/2006/relationships/hyperlink" Target="http://www.cninfo.com.cn/information/fund/netvalue/150164.html" TargetMode="External"/><Relationship Id="rId438" Type="http://schemas.openxmlformats.org/officeDocument/2006/relationships/hyperlink" Target="https://www.jisilu.cn/data/utils/lowcalc/150271" TargetMode="External"/><Relationship Id="rId603" Type="http://schemas.openxmlformats.org/officeDocument/2006/relationships/hyperlink" Target="http://finance.sina.com.cn/fund/quotes/150279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012');" TargetMode="External"/><Relationship Id="rId491" Type="http://schemas.openxmlformats.org/officeDocument/2006/relationships/hyperlink" Target="http://quote.eastmoney.com/zs399990.html" TargetMode="External"/><Relationship Id="rId505" Type="http://schemas.openxmlformats.org/officeDocument/2006/relationships/hyperlink" Target="javascript:delOwnedFund('150275');" TargetMode="External"/><Relationship Id="rId37" Type="http://schemas.openxmlformats.org/officeDocument/2006/relationships/hyperlink" Target="http://finance.sina.com.cn/fund/quotes/150219/bc.shtml" TargetMode="External"/><Relationship Id="rId79" Type="http://schemas.openxmlformats.org/officeDocument/2006/relationships/hyperlink" Target="http://www.cninfo.com.cn/information/fund/netvalue/150299.html" TargetMode="External"/><Relationship Id="rId102" Type="http://schemas.openxmlformats.org/officeDocument/2006/relationships/hyperlink" Target="http://www.cninfo.com.cn/information/fund/netvalue/150117.html" TargetMode="External"/><Relationship Id="rId144" Type="http://schemas.openxmlformats.org/officeDocument/2006/relationships/hyperlink" Target="http://www.cninfo.com.cn/information/fund/netvalue/150198.html" TargetMode="External"/><Relationship Id="rId547" Type="http://schemas.openxmlformats.org/officeDocument/2006/relationships/hyperlink" Target="javascript:delOwnedFund('150169');" TargetMode="External"/><Relationship Id="rId589" Type="http://schemas.openxmlformats.org/officeDocument/2006/relationships/hyperlink" Target="javascript:addOwnedFund('150018');" TargetMode="External"/><Relationship Id="rId90" Type="http://schemas.openxmlformats.org/officeDocument/2006/relationships/hyperlink" Target="http://finance.sina.com.cn/fund/quotes/150247/bc.shtml" TargetMode="External"/><Relationship Id="rId186" Type="http://schemas.openxmlformats.org/officeDocument/2006/relationships/hyperlink" Target="http://quote.eastmoney.com/hk/zs110010.html" TargetMode="External"/><Relationship Id="rId351" Type="http://schemas.openxmlformats.org/officeDocument/2006/relationships/hyperlink" Target="http://finance.sina.com.cn/fund/quotes/150186/bc.shtml" TargetMode="External"/><Relationship Id="rId393" Type="http://schemas.openxmlformats.org/officeDocument/2006/relationships/hyperlink" Target="http://finance.sina.com.cn/fund/quotes/150233/bc.shtml" TargetMode="External"/><Relationship Id="rId407" Type="http://schemas.openxmlformats.org/officeDocument/2006/relationships/hyperlink" Target="http://quote.eastmoney.com/zs399967.html" TargetMode="External"/><Relationship Id="rId449" Type="http://schemas.openxmlformats.org/officeDocument/2006/relationships/hyperlink" Target="http://quote.eastmoney.com/zs000808.html" TargetMode="External"/><Relationship Id="rId614" Type="http://schemas.openxmlformats.org/officeDocument/2006/relationships/hyperlink" Target="https://www.jisilu.cn/data/sfnew/detail/150100" TargetMode="External"/><Relationship Id="rId211" Type="http://schemas.openxmlformats.org/officeDocument/2006/relationships/hyperlink" Target="https://www.jisilu.cn/data/utils/lowcalc/502041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javascript:addOwnedFund('150049');" TargetMode="External"/><Relationship Id="rId309" Type="http://schemas.openxmlformats.org/officeDocument/2006/relationships/hyperlink" Target="http://finance.sina.com.cn/fund/quotes/150028/bc.shtml" TargetMode="External"/><Relationship Id="rId460" Type="http://schemas.openxmlformats.org/officeDocument/2006/relationships/hyperlink" Target="http://www.cninfo.com.cn/information/fund/netvalue/150177.html" TargetMode="External"/><Relationship Id="rId516" Type="http://schemas.openxmlformats.org/officeDocument/2006/relationships/hyperlink" Target="https://www.jisilu.cn/data/utils/lowcalc/150171" TargetMode="External"/><Relationship Id="rId48" Type="http://schemas.openxmlformats.org/officeDocument/2006/relationships/hyperlink" Target="http://finance.sina.com.cn/fund/quotes/150289/bc.shtml" TargetMode="External"/><Relationship Id="rId113" Type="http://schemas.openxmlformats.org/officeDocument/2006/relationships/hyperlink" Target="http://finance.sina.com.cn/fund/quotes/150263/bc.shtml" TargetMode="External"/><Relationship Id="rId320" Type="http://schemas.openxmlformats.org/officeDocument/2006/relationships/hyperlink" Target="https://www.jisilu.cn/data/sfnew/detail/150022" TargetMode="External"/><Relationship Id="rId558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finance.sina.com.cn/fund/quotes/502037/bc.shtml" TargetMode="External"/><Relationship Id="rId197" Type="http://schemas.openxmlformats.org/officeDocument/2006/relationships/hyperlink" Target="http://www.cninfo.com.cn/information/fund/netvalue/150267.html" TargetMode="External"/><Relationship Id="rId362" Type="http://schemas.openxmlformats.org/officeDocument/2006/relationships/hyperlink" Target="https://www.jisilu.cn/data/sfnew/detail/150205" TargetMode="External"/><Relationship Id="rId418" Type="http://schemas.openxmlformats.org/officeDocument/2006/relationships/hyperlink" Target="http://www.cninfo.com.cn/information/fund/netvalue/150241.html" TargetMode="External"/><Relationship Id="rId625" Type="http://schemas.openxmlformats.org/officeDocument/2006/relationships/hyperlink" Target="javascript:addOwnedFund('150231');" TargetMode="External"/><Relationship Id="rId222" Type="http://schemas.openxmlformats.org/officeDocument/2006/relationships/hyperlink" Target="http://quote.eastmoney.com/zs399975.html" TargetMode="External"/><Relationship Id="rId264" Type="http://schemas.openxmlformats.org/officeDocument/2006/relationships/hyperlink" Target="http://quote.eastmoney.com/zs399976.html" TargetMode="External"/><Relationship Id="rId471" Type="http://schemas.openxmlformats.org/officeDocument/2006/relationships/hyperlink" Target="http://finance.sina.com.cn/fund/quotes/150259/bc.shtml" TargetMode="External"/><Relationship Id="rId17" Type="http://schemas.openxmlformats.org/officeDocument/2006/relationships/hyperlink" Target="javascript:delOwnedFund('150221');" TargetMode="External"/><Relationship Id="rId59" Type="http://schemas.openxmlformats.org/officeDocument/2006/relationships/hyperlink" Target="https://www.jisilu.cn/data/sfnew/detail/150291" TargetMode="External"/><Relationship Id="rId124" Type="http://schemas.openxmlformats.org/officeDocument/2006/relationships/hyperlink" Target="https://www.jisilu.cn/data/sfnew/detail/150190" TargetMode="External"/><Relationship Id="rId527" Type="http://schemas.openxmlformats.org/officeDocument/2006/relationships/hyperlink" Target="http://quote.eastmoney.com/zs000827.html" TargetMode="External"/><Relationship Id="rId569" Type="http://schemas.openxmlformats.org/officeDocument/2006/relationships/hyperlink" Target="http://quote.eastmoney.com/zs000998.html" TargetMode="Externa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79');" TargetMode="External"/><Relationship Id="rId769" Type="http://schemas.openxmlformats.org/officeDocument/2006/relationships/hyperlink" Target="http://finance.sina.com.cn/fund/quotes/150231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975.html" TargetMode="External"/><Relationship Id="rId629" Type="http://schemas.openxmlformats.org/officeDocument/2006/relationships/hyperlink" Target="javascript:addOwnedFund('502011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01/bc.shtml" TargetMode="External"/><Relationship Id="rId475" Type="http://schemas.openxmlformats.org/officeDocument/2006/relationships/hyperlink" Target="http://finance.sina.com.cn/fund/quotes/150271/bc.shtml" TargetMode="External"/><Relationship Id="rId682" Type="http://schemas.openxmlformats.org/officeDocument/2006/relationships/hyperlink" Target="https://www.jisilu.cn/data/utils/lowcalc/15030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31.html" TargetMode="External"/><Relationship Id="rId542" Type="http://schemas.openxmlformats.org/officeDocument/2006/relationships/hyperlink" Target="http://www.cninfo.com.cn/information/fund/netvalue/15020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s://www.jisilu.cn/data/sfnew/detail/502014" TargetMode="External"/><Relationship Id="rId444" Type="http://schemas.openxmlformats.org/officeDocument/2006/relationships/hyperlink" Target="https://www.jisilu.cn/data/sfnew/detail/150273" TargetMode="External"/><Relationship Id="rId486" Type="http://schemas.openxmlformats.org/officeDocument/2006/relationships/hyperlink" Target="https://www.jisilu.cn/data/sfnew/detail/1502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zs399991.html" TargetMode="External"/><Relationship Id="rId707" Type="http://schemas.openxmlformats.org/officeDocument/2006/relationships/hyperlink" Target="javascript:addOwnedFund('150018');" TargetMode="External"/><Relationship Id="rId749" Type="http://schemas.openxmlformats.org/officeDocument/2006/relationships/hyperlink" Target="javascript:addOwnedFund('150100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290" Type="http://schemas.openxmlformats.org/officeDocument/2006/relationships/hyperlink" Target="javascript:addOwnedFund('150225');" TargetMode="External"/><Relationship Id="rId304" Type="http://schemas.openxmlformats.org/officeDocument/2006/relationships/hyperlink" Target="http://finance.sina.com.cn/fund/quotes/150112/bc.shtml" TargetMode="External"/><Relationship Id="rId346" Type="http://schemas.openxmlformats.org/officeDocument/2006/relationships/hyperlink" Target="http://finance.sina.com.cn/fund/quotes/150211/bc.shtml" TargetMode="External"/><Relationship Id="rId388" Type="http://schemas.openxmlformats.org/officeDocument/2006/relationships/hyperlink" Target="http://finance.sina.com.cn/fund/quotes/150085/bc.shtml" TargetMode="External"/><Relationship Id="rId511" Type="http://schemas.openxmlformats.org/officeDocument/2006/relationships/hyperlink" Target="http://finance.sina.com.cn/fund/quotes/150329/bc.shtml" TargetMode="External"/><Relationship Id="rId553" Type="http://schemas.openxmlformats.org/officeDocument/2006/relationships/hyperlink" Target="http://finance.sina.com.cn/fund/quotes/150233/bc.shtml" TargetMode="External"/><Relationship Id="rId609" Type="http://schemas.openxmlformats.org/officeDocument/2006/relationships/hyperlink" Target="http://quote.eastmoney.com/zs399412.html" TargetMode="External"/><Relationship Id="rId760" Type="http://schemas.openxmlformats.org/officeDocument/2006/relationships/hyperlink" Target="https://www.jisilu.cn/data/utils/lowcalc/150192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164');" TargetMode="External"/><Relationship Id="rId497" Type="http://schemas.openxmlformats.org/officeDocument/2006/relationships/hyperlink" Target="javascript:addOwnedFund('150315');" TargetMode="External"/><Relationship Id="rId620" Type="http://schemas.openxmlformats.org/officeDocument/2006/relationships/hyperlink" Target="http://www.cninfo.com.cn/information/fund/netvalue/150269.html" TargetMode="External"/><Relationship Id="rId662" Type="http://schemas.openxmlformats.org/officeDocument/2006/relationships/hyperlink" Target="http://www.cninfo.com.cn/information/fund/netvalue/150249.html" TargetMode="External"/><Relationship Id="rId718" Type="http://schemas.openxmlformats.org/officeDocument/2006/relationships/hyperlink" Target="https://www.jisilu.cn/data/utils/lowcalc/15020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73" TargetMode="External"/><Relationship Id="rId357" Type="http://schemas.openxmlformats.org/officeDocument/2006/relationships/hyperlink" Target="https://www.jisilu.cn/data/sfnew/detail/150083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www.cninfo.com.cn/information/fund/netvalue/150088.html" TargetMode="External"/><Relationship Id="rId564" Type="http://schemas.openxmlformats.org/officeDocument/2006/relationships/hyperlink" Target="https://www.jisilu.cn/data/sfnew/detail/150229" TargetMode="External"/><Relationship Id="rId771" Type="http://schemas.openxmlformats.org/officeDocument/2006/relationships/hyperlink" Target="http://quote.eastmoney.com/zs399811.html" TargetMode="External"/><Relationship Id="rId259" Type="http://schemas.openxmlformats.org/officeDocument/2006/relationships/hyperlink" Target="https://www.jisilu.cn/data/utils/lowcalc/150121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502024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251/bc.shtml" TargetMode="External"/><Relationship Id="rId729" Type="http://schemas.openxmlformats.org/officeDocument/2006/relationships/hyperlink" Target="http://quote.eastmoney.com/zs399967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82.html" TargetMode="External"/><Relationship Id="rId326" Type="http://schemas.openxmlformats.org/officeDocument/2006/relationships/hyperlink" Target="javascript:addOwnedFund('150104');" TargetMode="External"/><Relationship Id="rId533" Type="http://schemas.openxmlformats.org/officeDocument/2006/relationships/hyperlink" Target="javascript:addOwnedFund('150235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307');" TargetMode="External"/><Relationship Id="rId740" Type="http://schemas.openxmlformats.org/officeDocument/2006/relationships/hyperlink" Target="http://www.cninfo.com.cn/information/fund/netvalue/150092.html" TargetMode="External"/><Relationship Id="rId782" Type="http://schemas.openxmlformats.org/officeDocument/2006/relationships/hyperlink" Target="http://www.cninfo.com.cn/information/fund/netvalue/150066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05.html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441.html" TargetMode="External"/><Relationship Id="rId600" Type="http://schemas.openxmlformats.org/officeDocument/2006/relationships/hyperlink" Target="https://www.jisilu.cn/data/sfnew/detail/150243" TargetMode="External"/><Relationship Id="rId642" Type="http://schemas.openxmlformats.org/officeDocument/2006/relationships/hyperlink" Target="https://www.jisilu.cn/data/sfnew/detail/150227" TargetMode="External"/><Relationship Id="rId684" Type="http://schemas.openxmlformats.org/officeDocument/2006/relationships/hyperlink" Target="https://www.jisilu.cn/data/sfnew/detail/150169" TargetMode="External"/><Relationship Id="rId281" Type="http://schemas.openxmlformats.org/officeDocument/2006/relationships/hyperlink" Target="http://www.cninfo.com.cn/information/fund/netvalue/502014.html" TargetMode="External"/><Relationship Id="rId337" Type="http://schemas.openxmlformats.org/officeDocument/2006/relationships/hyperlink" Target="https://www.jisilu.cn/data/utils/lowcalc/502031" TargetMode="External"/><Relationship Id="rId502" Type="http://schemas.openxmlformats.org/officeDocument/2006/relationships/hyperlink" Target="https://www.jisilu.cn/data/utils/lowcalc/150200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12" TargetMode="External"/><Relationship Id="rId544" Type="http://schemas.openxmlformats.org/officeDocument/2006/relationships/hyperlink" Target="https://www.jisilu.cn/data/utils/lowcalc/150207" TargetMode="External"/><Relationship Id="rId586" Type="http://schemas.openxmlformats.org/officeDocument/2006/relationships/hyperlink" Target="https://www.jisilu.cn/data/utils/lowcalc/150184" TargetMode="External"/><Relationship Id="rId751" Type="http://schemas.openxmlformats.org/officeDocument/2006/relationships/hyperlink" Target="http://finance.sina.com.cn/fund/quotes/150279/bc.s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67.html" TargetMode="External"/><Relationship Id="rId390" Type="http://schemas.openxmlformats.org/officeDocument/2006/relationships/hyperlink" Target="http://quote.eastmoney.com/zs399005.html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73.html" TargetMode="External"/><Relationship Id="rId611" Type="http://schemas.openxmlformats.org/officeDocument/2006/relationships/hyperlink" Target="javascript:addOwnedFund('150217');" TargetMode="External"/><Relationship Id="rId653" Type="http://schemas.openxmlformats.org/officeDocument/2006/relationships/hyperlink" Target="javascript:delOwnedFund('150255');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www.cninfo.com.cn/information/fund/netvalue/150277.html" TargetMode="External"/><Relationship Id="rId695" Type="http://schemas.openxmlformats.org/officeDocument/2006/relationships/hyperlink" Target="javascript:addOwnedFund('502017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76.html" TargetMode="External"/><Relationship Id="rId513" Type="http://schemas.openxmlformats.org/officeDocument/2006/relationships/hyperlink" Target="http://quote.eastmoney.com/zs399809.html" TargetMode="External"/><Relationship Id="rId555" Type="http://schemas.openxmlformats.org/officeDocument/2006/relationships/hyperlink" Target="http://quote.eastmoney.com/zs399810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171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148/bc.shtml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69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finance.sina.com.cn/fund/quotes/150200/bc.shtml" TargetMode="External"/><Relationship Id="rId664" Type="http://schemas.openxmlformats.org/officeDocument/2006/relationships/hyperlink" Target="https://www.jisilu.cn/data/utils/lowcalc/15024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73.html" TargetMode="External"/><Relationship Id="rId359" Type="http://schemas.openxmlformats.org/officeDocument/2006/relationships/hyperlink" Target="http://www.cninfo.com.cn/information/fund/netvalue/150083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29.html" TargetMode="External"/><Relationship Id="rId731" Type="http://schemas.openxmlformats.org/officeDocument/2006/relationships/hyperlink" Target="javascript:addOwnedFund('150181');" TargetMode="External"/><Relationship Id="rId773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090" TargetMode="External"/><Relationship Id="rId370" Type="http://schemas.openxmlformats.org/officeDocument/2006/relationships/hyperlink" Target="http://finance.sina.com.cn/fund/quotes/150055/bc.s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399974.html" TargetMode="External"/><Relationship Id="rId230" Type="http://schemas.openxmlformats.org/officeDocument/2006/relationships/hyperlink" Target="javascript:addOwnedFund('150053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9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502001');" TargetMode="External"/><Relationship Id="rId328" Type="http://schemas.openxmlformats.org/officeDocument/2006/relationships/hyperlink" Target="http://finance.sina.com.cn/fund/quotes/150036/bc.shtml" TargetMode="External"/><Relationship Id="rId535" Type="http://schemas.openxmlformats.org/officeDocument/2006/relationships/hyperlink" Target="http://finance.sina.com.cn/fund/quotes/150241/bc.shtml" TargetMode="External"/><Relationship Id="rId577" Type="http://schemas.openxmlformats.org/officeDocument/2006/relationships/hyperlink" Target="http://finance.sina.com.cn/fund/quotes/150275/bc.shtml" TargetMode="External"/><Relationship Id="rId700" Type="http://schemas.openxmlformats.org/officeDocument/2006/relationships/hyperlink" Target="https://www.jisilu.cn/data/utils/lowcalc/150186" TargetMode="External"/><Relationship Id="rId742" Type="http://schemas.openxmlformats.org/officeDocument/2006/relationships/hyperlink" Target="https://www.jisilu.cn/data/utils/lowcalc/150092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59" TargetMode="External"/><Relationship Id="rId602" Type="http://schemas.openxmlformats.org/officeDocument/2006/relationships/hyperlink" Target="http://www.cninfo.com.cn/information/fund/netvalue/150243.html" TargetMode="External"/><Relationship Id="rId784" Type="http://schemas.openxmlformats.org/officeDocument/2006/relationships/hyperlink" Target="https://www.jisilu.cn/data/utils/lowcalc/150066" TargetMode="External"/><Relationship Id="rId241" Type="http://schemas.openxmlformats.org/officeDocument/2006/relationships/hyperlink" Target="https://www.jisilu.cn/data/utils/lowcalc/150167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addOwnedFund('150271');" TargetMode="External"/><Relationship Id="rId644" Type="http://schemas.openxmlformats.org/officeDocument/2006/relationships/hyperlink" Target="http://www.cninfo.com.cn/information/fund/netvalue/150227.html" TargetMode="External"/><Relationship Id="rId686" Type="http://schemas.openxmlformats.org/officeDocument/2006/relationships/hyperlink" Target="http://www.cninfo.com.cn/information/fund/netvalue/15016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14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277" TargetMode="External"/><Relationship Id="rId504" Type="http://schemas.openxmlformats.org/officeDocument/2006/relationships/hyperlink" Target="https://www.jisilu.cn/data/sfnew/detail/150173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808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1');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96" TargetMode="External"/><Relationship Id="rId448" Type="http://schemas.openxmlformats.org/officeDocument/2006/relationships/hyperlink" Target="https://www.jisilu.cn/data/utils/lowcalc/150273" TargetMode="External"/><Relationship Id="rId613" Type="http://schemas.openxmlformats.org/officeDocument/2006/relationships/hyperlink" Target="http://finance.sina.com.cn/fund/quotes/150051/bc.shtml" TargetMode="External"/><Relationship Id="rId655" Type="http://schemas.openxmlformats.org/officeDocument/2006/relationships/hyperlink" Target="http://finance.sina.com.cn/fund/quotes/502004/bc.shtml" TargetMode="External"/><Relationship Id="rId697" Type="http://schemas.openxmlformats.org/officeDocument/2006/relationships/hyperlink" Target="http://finance.sina.com.cn/fund/quotes/150186/bc.shtml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javascript:addOwnedFund('150329');" TargetMode="External"/><Relationship Id="rId722" Type="http://schemas.openxmlformats.org/officeDocument/2006/relationships/hyperlink" Target="http://www.cninfo.com.cn/information/fund/netvalue/15017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5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83" TargetMode="External"/><Relationship Id="rId557" Type="http://schemas.openxmlformats.org/officeDocument/2006/relationships/hyperlink" Target="javascript:addOwnedFund('150233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841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502011" TargetMode="External"/><Relationship Id="rId666" Type="http://schemas.openxmlformats.org/officeDocument/2006/relationships/hyperlink" Target="https://www.jisilu.cn/data/sfnew/detail/15017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073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29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215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251');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41/bc.shtml" TargetMode="External"/><Relationship Id="rId481" Type="http://schemas.openxmlformats.org/officeDocument/2006/relationships/hyperlink" Target="http://finance.sina.com.cn/fund/quotes/502049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86.html" TargetMode="External"/><Relationship Id="rId579" Type="http://schemas.openxmlformats.org/officeDocument/2006/relationships/hyperlink" Target="http://quote.eastmoney.com/zs399991.html" TargetMode="External"/><Relationship Id="rId744" Type="http://schemas.openxmlformats.org/officeDocument/2006/relationships/hyperlink" Target="https://www.jisilu.cn/data/sfnew/detail/150100" TargetMode="External"/><Relationship Id="rId786" Type="http://schemas.openxmlformats.org/officeDocument/2006/relationships/hyperlink" Target="https://www.jisilu.cn/data/sfnew/detail/150133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59.html" TargetMode="External"/><Relationship Id="rId439" Type="http://schemas.openxmlformats.org/officeDocument/2006/relationships/hyperlink" Target="http://finance.sina.com.cn/fund/quotes/150305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243" TargetMode="External"/><Relationship Id="rId646" Type="http://schemas.openxmlformats.org/officeDocument/2006/relationships/hyperlink" Target="https://www.jisilu.cn/data/utils/lowcalc/150227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225" TargetMode="External"/><Relationship Id="rId450" Type="http://schemas.openxmlformats.org/officeDocument/2006/relationships/hyperlink" Target="https://www.jisilu.cn/data/sfnew/detail/150164" TargetMode="External"/><Relationship Id="rId506" Type="http://schemas.openxmlformats.org/officeDocument/2006/relationships/hyperlink" Target="http://www.cninfo.com.cn/information/fund/netvalue/150173.html" TargetMode="External"/><Relationship Id="rId688" Type="http://schemas.openxmlformats.org/officeDocument/2006/relationships/hyperlink" Target="https://www.jisilu.cn/data/utils/lowcalc/15016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s://www.jisilu.cn/data/sfnew/detail/150315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279');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s://www.jisilu.cn/data/utils/lowcalc/150325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30/bc.shtml" TargetMode="External"/><Relationship Id="rId394" Type="http://schemas.openxmlformats.org/officeDocument/2006/relationships/hyperlink" Target="http://www.cninfo.com.cn/information/fund/netvalue/150096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259/bc.shtml" TargetMode="External"/><Relationship Id="rId724" Type="http://schemas.openxmlformats.org/officeDocument/2006/relationships/hyperlink" Target="https://www.jisilu.cn/data/utils/lowcalc/150171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04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148');" TargetMode="External"/><Relationship Id="rId570" Type="http://schemas.openxmlformats.org/officeDocument/2006/relationships/hyperlink" Target="https://www.jisilu.cn/data/sfnew/detail/150307" TargetMode="External"/><Relationship Id="rId626" Type="http://schemas.openxmlformats.org/officeDocument/2006/relationships/hyperlink" Target="http://www.cninfo.com.cn/information/fund/netvalue/502011.html" TargetMode="External"/><Relationship Id="rId223" Type="http://schemas.openxmlformats.org/officeDocument/2006/relationships/hyperlink" Target="https://www.jisilu.cn/data/utils/lowcalc/150090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15017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150235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36');" TargetMode="External"/><Relationship Id="rId374" Type="http://schemas.openxmlformats.org/officeDocument/2006/relationships/hyperlink" Target="javascript:addOwnedFund('150055');" TargetMode="External"/><Relationship Id="rId581" Type="http://schemas.openxmlformats.org/officeDocument/2006/relationships/hyperlink" Target="javascript:delOwnedFund('150275');" TargetMode="External"/><Relationship Id="rId777" Type="http://schemas.openxmlformats.org/officeDocument/2006/relationships/hyperlink" Target="http://quote.eastmoney.com/zs399610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finance.sina.com.cn/fund/quotes/150209/bc.shtml" TargetMode="External"/><Relationship Id="rId679" Type="http://schemas.openxmlformats.org/officeDocument/2006/relationships/hyperlink" Target="http://finance.sina.com.cn/fund/quotes/150309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812.html" TargetMode="External"/><Relationship Id="rId483" Type="http://schemas.openxmlformats.org/officeDocument/2006/relationships/hyperlink" Target="http://quote.eastmoney.com/zs000016.html" TargetMode="External"/><Relationship Id="rId539" Type="http://schemas.openxmlformats.org/officeDocument/2006/relationships/hyperlink" Target="javascript:delOwnedFund('150241');" TargetMode="External"/><Relationship Id="rId690" Type="http://schemas.openxmlformats.org/officeDocument/2006/relationships/hyperlink" Target="https://www.jisilu.cn/data/sfnew/detail/502017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133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9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17" TargetMode="External"/><Relationship Id="rId648" Type="http://schemas.openxmlformats.org/officeDocument/2006/relationships/hyperlink" Target="https://www.jisilu.cn/data/sfnew/detail/150255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150225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164.html" TargetMode="External"/><Relationship Id="rId494" Type="http://schemas.openxmlformats.org/officeDocument/2006/relationships/hyperlink" Target="http://www.cninfo.com.cn/information/fund/netvalue/150315.html" TargetMode="External"/><Relationship Id="rId508" Type="http://schemas.openxmlformats.org/officeDocument/2006/relationships/hyperlink" Target="https://www.jisilu.cn/data/utils/lowcalc/150173" TargetMode="External"/><Relationship Id="rId715" Type="http://schemas.openxmlformats.org/officeDocument/2006/relationships/hyperlink" Target="http://finance.sina.com.cn/fund/quotes/150203/bc.s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000971.html" TargetMode="External"/><Relationship Id="rId757" Type="http://schemas.openxmlformats.org/officeDocument/2006/relationships/hyperlink" Target="http://finance.sina.com.cn/fund/quotes/150192/bc.s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96');" TargetMode="External"/><Relationship Id="rId561" Type="http://schemas.openxmlformats.org/officeDocument/2006/relationships/hyperlink" Target="http://quote.eastmoney.com/zs399992.html" TargetMode="External"/><Relationship Id="rId617" Type="http://schemas.openxmlformats.org/officeDocument/2006/relationships/hyperlink" Target="javascript:addOwnedFund('150051');" TargetMode="External"/><Relationship Id="rId659" Type="http://schemas.openxmlformats.org/officeDocument/2006/relationships/hyperlink" Target="javascript:addOwnedFund('502004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21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502024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150179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104.html" TargetMode="External"/><Relationship Id="rId530" Type="http://schemas.openxmlformats.org/officeDocument/2006/relationships/hyperlink" Target="http://www.cninfo.com.cn/information/fund/netvalue/150235.html" TargetMode="External"/><Relationship Id="rId726" Type="http://schemas.openxmlformats.org/officeDocument/2006/relationships/hyperlink" Target="https://www.jisilu.cn/data/sfnew/detail/150181" TargetMode="External"/><Relationship Id="rId768" Type="http://schemas.openxmlformats.org/officeDocument/2006/relationships/hyperlink" Target="https://www.jisilu.cn/data/sfnew/detail/150231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307.html" TargetMode="External"/><Relationship Id="rId628" Type="http://schemas.openxmlformats.org/officeDocument/2006/relationships/hyperlink" Target="https://www.jisilu.cn/data/utils/lowcalc/502011" TargetMode="External"/><Relationship Id="rId225" Type="http://schemas.openxmlformats.org/officeDocument/2006/relationships/hyperlink" Target="https://www.jisilu.cn/data/sfnew/detail/150053" TargetMode="External"/><Relationship Id="rId267" Type="http://schemas.openxmlformats.org/officeDocument/2006/relationships/hyperlink" Target="https://www.jisilu.cn/data/sfnew/detail/502001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71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://quote.eastmoney.com/zs399994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21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502031/bc.shtml" TargetMode="External"/><Relationship Id="rId376" Type="http://schemas.openxmlformats.org/officeDocument/2006/relationships/hyperlink" Target="http://finance.sina.com.cn/fund/quotes/150012/bc.shtml" TargetMode="External"/><Relationship Id="rId541" Type="http://schemas.openxmlformats.org/officeDocument/2006/relationships/hyperlink" Target="http://finance.sina.com.cn/fund/quotes/150207/bc.shtml" TargetMode="External"/><Relationship Id="rId583" Type="http://schemas.openxmlformats.org/officeDocument/2006/relationships/hyperlink" Target="http://finance.sina.com.cn/fund/quotes/150184/bc.shtml" TargetMode="External"/><Relationship Id="rId639" Type="http://schemas.openxmlformats.org/officeDocument/2006/relationships/hyperlink" Target="http://quote.eastmoney.com/zs399974.html" TargetMode="External"/><Relationship Id="rId790" Type="http://schemas.openxmlformats.org/officeDocument/2006/relationships/hyperlink" Target="javascript:addOwnedFund('150133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41');" TargetMode="External"/><Relationship Id="rId401" Type="http://schemas.openxmlformats.org/officeDocument/2006/relationships/hyperlink" Target="javascript:addOwnedFund('150088');" TargetMode="External"/><Relationship Id="rId443" Type="http://schemas.openxmlformats.org/officeDocument/2006/relationships/hyperlink" Target="javascript:addOwnedFund('150305');" TargetMode="External"/><Relationship Id="rId650" Type="http://schemas.openxmlformats.org/officeDocument/2006/relationships/hyperlink" Target="http://www.cninfo.com.cn/information/fund/netvalue/150255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javascript:addOwnedFund('502049');" TargetMode="External"/><Relationship Id="rId692" Type="http://schemas.openxmlformats.org/officeDocument/2006/relationships/hyperlink" Target="http://www.cninfo.com.cn/information/fund/netvalue/502017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00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11" TargetMode="External"/><Relationship Id="rId387" Type="http://schemas.openxmlformats.org/officeDocument/2006/relationships/hyperlink" Target="https://www.jisilu.cn/data/sfnew/detail/150085" TargetMode="External"/><Relationship Id="rId510" Type="http://schemas.openxmlformats.org/officeDocument/2006/relationships/hyperlink" Target="https://www.jisilu.cn/data/sfnew/detail/150329" TargetMode="External"/><Relationship Id="rId552" Type="http://schemas.openxmlformats.org/officeDocument/2006/relationships/hyperlink" Target="https://www.jisilu.cn/data/sfnew/detail/150233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1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25" TargetMode="External"/><Relationship Id="rId454" Type="http://schemas.openxmlformats.org/officeDocument/2006/relationships/hyperlink" Target="https://www.jisilu.cn/data/utils/lowcalc/150164" TargetMode="External"/><Relationship Id="rId496" Type="http://schemas.openxmlformats.org/officeDocument/2006/relationships/hyperlink" Target="https://www.jisilu.cn/data/utils/lowcalc/150315" TargetMode="External"/><Relationship Id="rId661" Type="http://schemas.openxmlformats.org/officeDocument/2006/relationships/hyperlink" Target="http://finance.sina.com.cn/fund/quotes/150249/bc.shtml" TargetMode="External"/><Relationship Id="rId717" Type="http://schemas.openxmlformats.org/officeDocument/2006/relationships/hyperlink" Target="http://quote.eastmoney.com/zs399971.html" TargetMode="External"/><Relationship Id="rId759" Type="http://schemas.openxmlformats.org/officeDocument/2006/relationships/hyperlink" Target="http://quote.eastmoney.com/zs399965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30');" TargetMode="External"/><Relationship Id="rId398" Type="http://schemas.openxmlformats.org/officeDocument/2006/relationships/hyperlink" Target="http://finance.sina.com.cn/fund/quotes/150088/bc.s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259');" TargetMode="External"/><Relationship Id="rId619" Type="http://schemas.openxmlformats.org/officeDocument/2006/relationships/hyperlink" Target="http://finance.sina.com.cn/fund/quotes/150269/bc.shtml" TargetMode="External"/><Relationship Id="rId770" Type="http://schemas.openxmlformats.org/officeDocument/2006/relationships/hyperlink" Target="http://www.cninfo.com.cn/information/fund/netvalue/150231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://quote.eastmoney.com/zs399918.html" TargetMode="External"/><Relationship Id="rId465" Type="http://schemas.openxmlformats.org/officeDocument/2006/relationships/hyperlink" Target="http://quote.eastmoney.com/zs399440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251" TargetMode="External"/><Relationship Id="rId728" Type="http://schemas.openxmlformats.org/officeDocument/2006/relationships/hyperlink" Target="http://www.cninfo.com.cn/information/fund/netvalue/15018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104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235" TargetMode="External"/><Relationship Id="rId574" Type="http://schemas.openxmlformats.org/officeDocument/2006/relationships/hyperlink" Target="https://www.jisilu.cn/data/utils/lowcalc/150307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053.html" TargetMode="External"/><Relationship Id="rId781" Type="http://schemas.openxmlformats.org/officeDocument/2006/relationships/hyperlink" Target="http://finance.sina.com.cn/fund/quotes/150066/bc.shtml" TargetMode="External"/><Relationship Id="rId269" Type="http://schemas.openxmlformats.org/officeDocument/2006/relationships/hyperlink" Target="http://www.cninfo.com.cn/information/fund/netvalue/502001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71.html" TargetMode="External"/><Relationship Id="rId641" Type="http://schemas.openxmlformats.org/officeDocument/2006/relationships/hyperlink" Target="javascript:addOwnedFund('150209');" TargetMode="External"/><Relationship Id="rId683" Type="http://schemas.openxmlformats.org/officeDocument/2006/relationships/hyperlink" Target="javascript:addOwnedFund('150309');" TargetMode="External"/><Relationship Id="rId739" Type="http://schemas.openxmlformats.org/officeDocument/2006/relationships/hyperlink" Target="http://finance.sina.com.cn/fund/quotes/150092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14/bc.shtml" TargetMode="External"/><Relationship Id="rId336" Type="http://schemas.openxmlformats.org/officeDocument/2006/relationships/hyperlink" Target="http://quote.eastmoney.com/zs399807.html" TargetMode="External"/><Relationship Id="rId501" Type="http://schemas.openxmlformats.org/officeDocument/2006/relationships/hyperlink" Target="http://quote.eastmoney.com/zs399975.html" TargetMode="External"/><Relationship Id="rId543" Type="http://schemas.openxmlformats.org/officeDocument/2006/relationships/hyperlink" Target="http://quote.eastmoney.com/zs399983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903.html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000827.html" TargetMode="External"/><Relationship Id="rId750" Type="http://schemas.openxmlformats.org/officeDocument/2006/relationships/hyperlink" Target="https://www.jisilu.cn/data/sfnew/detail/150279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67/bc.shtml" TargetMode="External"/><Relationship Id="rId445" Type="http://schemas.openxmlformats.org/officeDocument/2006/relationships/hyperlink" Target="http://finance.sina.com.cn/fund/quotes/150273/bc.shtml" TargetMode="External"/><Relationship Id="rId487" Type="http://schemas.openxmlformats.org/officeDocument/2006/relationships/hyperlink" Target="http://finance.sina.com.cn/fund/quotes/150277/bc.shtml" TargetMode="External"/><Relationship Id="rId610" Type="http://schemas.openxmlformats.org/officeDocument/2006/relationships/hyperlink" Target="https://www.jisilu.cn/data/utils/lowcalc/150217" TargetMode="External"/><Relationship Id="rId652" Type="http://schemas.openxmlformats.org/officeDocument/2006/relationships/hyperlink" Target="https://www.jisilu.cn/data/utils/lowcalc/150255" TargetMode="External"/><Relationship Id="rId694" Type="http://schemas.openxmlformats.org/officeDocument/2006/relationships/hyperlink" Target="https://www.jisilu.cn/data/utils/lowcalc/502017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11.html" TargetMode="External"/><Relationship Id="rId512" Type="http://schemas.openxmlformats.org/officeDocument/2006/relationships/hyperlink" Target="http://www.cninfo.com.cn/information/fund/netvalue/1503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5.html" TargetMode="External"/><Relationship Id="rId554" Type="http://schemas.openxmlformats.org/officeDocument/2006/relationships/hyperlink" Target="http://www.cninfo.com.cn/information/fund/netvalue/150233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192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https://www.jisilu.cn/data/sfnew/detail/150148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00" TargetMode="External"/><Relationship Id="rId621" Type="http://schemas.openxmlformats.org/officeDocument/2006/relationships/hyperlink" Target="http://quote.eastmoney.com/zs399997.html" TargetMode="External"/><Relationship Id="rId663" Type="http://schemas.openxmlformats.org/officeDocument/2006/relationships/hyperlink" Target="http://quote.eastmoney.com/zs39998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150121');" TargetMode="External"/><Relationship Id="rId316" Type="http://schemas.openxmlformats.org/officeDocument/2006/relationships/hyperlink" Target="http://finance.sina.com.cn/fund/quotes/150073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20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83/bc.shtml" TargetMode="External"/><Relationship Id="rId565" Type="http://schemas.openxmlformats.org/officeDocument/2006/relationships/hyperlink" Target="http://finance.sina.com.cn/fund/quotes/150229/bc.shtml" TargetMode="External"/><Relationship Id="rId730" Type="http://schemas.openxmlformats.org/officeDocument/2006/relationships/hyperlink" Target="https://www.jisilu.cn/data/utils/lowcalc/150181" TargetMode="External"/><Relationship Id="rId772" Type="http://schemas.openxmlformats.org/officeDocument/2006/relationships/hyperlink" Target="https://www.jisilu.cn/data/utils/lowcalc/150231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502024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502001" TargetMode="External"/><Relationship Id="rId674" Type="http://schemas.openxmlformats.org/officeDocument/2006/relationships/hyperlink" Target="http://www.cninfo.com.cn/information/fund/netvalue/1502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036" TargetMode="External"/><Relationship Id="rId369" Type="http://schemas.openxmlformats.org/officeDocument/2006/relationships/hyperlink" Target="https://www.jisilu.cn/data/sfnew/detail/150055" TargetMode="External"/><Relationship Id="rId534" Type="http://schemas.openxmlformats.org/officeDocument/2006/relationships/hyperlink" Target="https://www.jisilu.cn/data/sfnew/detail/150241" TargetMode="External"/><Relationship Id="rId576" Type="http://schemas.openxmlformats.org/officeDocument/2006/relationships/hyperlink" Target="https://www.jisilu.cn/data/sfnew/detail/150275" TargetMode="External"/><Relationship Id="rId741" Type="http://schemas.openxmlformats.org/officeDocument/2006/relationships/hyperlink" Target="http://quote.eastmoney.com/zs399007.html" TargetMode="External"/><Relationship Id="rId783" Type="http://schemas.openxmlformats.org/officeDocument/2006/relationships/hyperlink" Target="http://quote.eastmoney.com/zs399481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053" TargetMode="External"/><Relationship Id="rId380" Type="http://schemas.openxmlformats.org/officeDocument/2006/relationships/hyperlink" Target="javascript:addOwnedFund('150012');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43/bc.shtml" TargetMode="External"/><Relationship Id="rId643" Type="http://schemas.openxmlformats.org/officeDocument/2006/relationships/hyperlink" Target="http://finance.sina.com.cn/fund/quotes/150227/bc.shtml" TargetMode="External"/><Relationship Id="rId240" Type="http://schemas.openxmlformats.org/officeDocument/2006/relationships/hyperlink" Target="http://quote.eastmoney.com/zs399300.html" TargetMode="External"/><Relationship Id="rId478" Type="http://schemas.openxmlformats.org/officeDocument/2006/relationships/hyperlink" Target="https://www.jisilu.cn/data/utils/lowcalc/150271" TargetMode="External"/><Relationship Id="rId685" Type="http://schemas.openxmlformats.org/officeDocument/2006/relationships/hyperlink" Target="http://finance.sina.com.cn/fund/quotes/15016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000853.html" TargetMode="External"/><Relationship Id="rId338" Type="http://schemas.openxmlformats.org/officeDocument/2006/relationships/hyperlink" Target="javascript:delOwnedFund('502031');" TargetMode="External"/><Relationship Id="rId503" Type="http://schemas.openxmlformats.org/officeDocument/2006/relationships/hyperlink" Target="javascript:addOwnedFund('150200');" TargetMode="External"/><Relationship Id="rId545" Type="http://schemas.openxmlformats.org/officeDocument/2006/relationships/hyperlink" Target="javascript:addOwnedFund('150207');" TargetMode="External"/><Relationship Id="rId587" Type="http://schemas.openxmlformats.org/officeDocument/2006/relationships/hyperlink" Target="javascript:addOwnedFund('150184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279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85');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991.html" TargetMode="External"/><Relationship Id="rId612" Type="http://schemas.openxmlformats.org/officeDocument/2006/relationships/hyperlink" Target="https://www.jisilu.cn/data/sfnew/detail/150051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://quote.eastmoney.com/zs399807.html" TargetMode="External"/><Relationship Id="rId654" Type="http://schemas.openxmlformats.org/officeDocument/2006/relationships/hyperlink" Target="https://www.jisilu.cn/data/sfnew/detail/502004" TargetMode="External"/><Relationship Id="rId696" Type="http://schemas.openxmlformats.org/officeDocument/2006/relationships/hyperlink" Target="https://www.jisilu.cn/data/sfnew/detail/150186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11" TargetMode="External"/><Relationship Id="rId514" Type="http://schemas.openxmlformats.org/officeDocument/2006/relationships/hyperlink" Target="https://www.jisilu.cn/data/utils/lowcalc/150329" TargetMode="External"/><Relationship Id="rId556" Type="http://schemas.openxmlformats.org/officeDocument/2006/relationships/hyperlink" Target="https://www.jisilu.cn/data/utils/lowcalc/150233" TargetMode="External"/><Relationship Id="rId721" Type="http://schemas.openxmlformats.org/officeDocument/2006/relationships/hyperlink" Target="http://finance.sina.com.cn/fund/quotes/150171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://finance.sina.com.cn/fund/quotes/150325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www.cninfo.com.cn/information/fund/netvalue/150148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finance.sina.com.cn/fund/quotes/150090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150269');" TargetMode="External"/><Relationship Id="rId665" Type="http://schemas.openxmlformats.org/officeDocument/2006/relationships/hyperlink" Target="javascript:delOwnedFund('15024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87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55.html" TargetMode="External"/><Relationship Id="rId774" Type="http://schemas.openxmlformats.org/officeDocument/2006/relationships/hyperlink" Target="https://www.jisilu.cn/data/sfnew/detail/150215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2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41" TargetMode="External"/><Relationship Id="rId329" Type="http://schemas.openxmlformats.org/officeDocument/2006/relationships/hyperlink" Target="http://www.cninfo.com.cn/information/fund/netvalue/150036.html" TargetMode="External"/><Relationship Id="rId480" Type="http://schemas.openxmlformats.org/officeDocument/2006/relationships/hyperlink" Target="https://www.jisilu.cn/data/sfnew/detail/502049" TargetMode="External"/><Relationship Id="rId536" Type="http://schemas.openxmlformats.org/officeDocument/2006/relationships/hyperlink" Target="http://www.cninfo.com.cn/information/fund/netvalue/150241.html" TargetMode="External"/><Relationship Id="rId701" Type="http://schemas.openxmlformats.org/officeDocument/2006/relationships/hyperlink" Target="javascript:addOwnedFund('150186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75.html" TargetMode="External"/><Relationship Id="rId743" Type="http://schemas.openxmlformats.org/officeDocument/2006/relationships/hyperlink" Target="javascript:addOwnedFund('150092');" TargetMode="External"/><Relationship Id="rId785" Type="http://schemas.openxmlformats.org/officeDocument/2006/relationships/hyperlink" Target="javascript:addOwnedFund('150066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59/bc.shtml" TargetMode="External"/><Relationship Id="rId438" Type="http://schemas.openxmlformats.org/officeDocument/2006/relationships/hyperlink" Target="https://www.jisilu.cn/data/sfnew/detail/150305" TargetMode="External"/><Relationship Id="rId603" Type="http://schemas.openxmlformats.org/officeDocument/2006/relationships/hyperlink" Target="http://quote.eastmoney.com/zs399006.html" TargetMode="External"/><Relationship Id="rId645" Type="http://schemas.openxmlformats.org/officeDocument/2006/relationships/hyperlink" Target="http://quote.eastmoney.com/zs399986.html" TargetMode="External"/><Relationship Id="rId687" Type="http://schemas.openxmlformats.org/officeDocument/2006/relationships/hyperlink" Target="http://quote.eastmoney.com/hk/zs110000.html" TargetMode="External"/><Relationship Id="rId242" Type="http://schemas.openxmlformats.org/officeDocument/2006/relationships/hyperlink" Target="javascript:addOwnedFund('150167');" TargetMode="External"/><Relationship Id="rId284" Type="http://schemas.openxmlformats.org/officeDocument/2006/relationships/hyperlink" Target="javascript:addOwnedFund('502014');" TargetMode="External"/><Relationship Id="rId491" Type="http://schemas.openxmlformats.org/officeDocument/2006/relationships/hyperlink" Target="javascript:delOwnedFund('150277');" TargetMode="External"/><Relationship Id="rId505" Type="http://schemas.openxmlformats.org/officeDocument/2006/relationships/hyperlink" Target="http://finance.sina.com.cn/fund/quotes/150173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279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30" TargetMode="External"/><Relationship Id="rId393" Type="http://schemas.openxmlformats.org/officeDocument/2006/relationships/hyperlink" Target="http://finance.sina.com.cn/fund/quotes/150096/bc.s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73');" TargetMode="External"/><Relationship Id="rId614" Type="http://schemas.openxmlformats.org/officeDocument/2006/relationships/hyperlink" Target="http://www.cninfo.com.cn/information/fund/netvalue/150051.html" TargetMode="External"/><Relationship Id="rId656" Type="http://schemas.openxmlformats.org/officeDocument/2006/relationships/hyperlink" Target="http://www.cninfo.com.cn/information/fund/netvalue/502004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18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73');" TargetMode="External"/><Relationship Id="rId558" Type="http://schemas.openxmlformats.org/officeDocument/2006/relationships/hyperlink" Target="https://www.jisilu.cn/data/sfnew/detail/150259" TargetMode="External"/><Relationship Id="rId723" Type="http://schemas.openxmlformats.org/officeDocument/2006/relationships/hyperlink" Target="http://quote.eastmoney.com/zs399707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83');" TargetMode="External"/><Relationship Id="rId418" Type="http://schemas.openxmlformats.org/officeDocument/2006/relationships/hyperlink" Target="https://www.jisilu.cn/data/utils/lowcalc/150148" TargetMode="External"/><Relationship Id="rId625" Type="http://schemas.openxmlformats.org/officeDocument/2006/relationships/hyperlink" Target="http://finance.sina.com.cn/fund/quotes/502011/bc.shtml" TargetMode="External"/><Relationship Id="rId222" Type="http://schemas.openxmlformats.org/officeDocument/2006/relationships/hyperlink" Target="http://quote.eastmoney.com/zs399958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79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29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215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36" TargetMode="External"/><Relationship Id="rId373" Type="http://schemas.openxmlformats.org/officeDocument/2006/relationships/hyperlink" Target="https://www.jisilu.cn/data/utils/lowcalc/150055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150275" TargetMode="External"/><Relationship Id="rId636" Type="http://schemas.openxmlformats.org/officeDocument/2006/relationships/hyperlink" Target="https://www.jisilu.cn/data/sfnew/detail/150209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www.cninfo.com.cn/information/fund/netvalue/150305.html" TargetMode="External"/><Relationship Id="rId678" Type="http://schemas.openxmlformats.org/officeDocument/2006/relationships/hyperlink" Target="https://www.jisilu.cn/data/sfnew/detail/15030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4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502049.html" TargetMode="External"/><Relationship Id="rId538" Type="http://schemas.openxmlformats.org/officeDocument/2006/relationships/hyperlink" Target="https://www.jisilu.cn/data/utils/lowcalc/150241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00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44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243');" TargetMode="External"/><Relationship Id="rId787" Type="http://schemas.openxmlformats.org/officeDocument/2006/relationships/hyperlink" Target="http://finance.sina.com.cn/fund/quotes/150133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delOwnedFund('150227');" TargetMode="External"/><Relationship Id="rId689" Type="http://schemas.openxmlformats.org/officeDocument/2006/relationships/hyperlink" Target="javascript:delOwnedFund('15016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25/bc.shtml" TargetMode="External"/><Relationship Id="rId451" Type="http://schemas.openxmlformats.org/officeDocument/2006/relationships/hyperlink" Target="http://finance.sina.com.cn/fund/quotes/150164/bc.shtml" TargetMode="External"/><Relationship Id="rId493" Type="http://schemas.openxmlformats.org/officeDocument/2006/relationships/hyperlink" Target="http://finance.sina.com.cn/fund/quotes/150315/bc.shtml" TargetMode="External"/><Relationship Id="rId507" Type="http://schemas.openxmlformats.org/officeDocument/2006/relationships/hyperlink" Target="http://quote.eastmoney.com/zs000998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203" TargetMode="External"/><Relationship Id="rId756" Type="http://schemas.openxmlformats.org/officeDocument/2006/relationships/hyperlink" Target="https://www.jisilu.cn/data/sfnew/detail/150192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30.html" TargetMode="External"/><Relationship Id="rId395" Type="http://schemas.openxmlformats.org/officeDocument/2006/relationships/hyperlink" Target="http://quote.eastmoney.com/zs000979.html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259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javascript:addOwnedFund('15032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051" TargetMode="External"/><Relationship Id="rId658" Type="http://schemas.openxmlformats.org/officeDocument/2006/relationships/hyperlink" Target="https://www.jisilu.cn/data/utils/lowcalc/502004" TargetMode="External"/><Relationship Id="rId255" Type="http://schemas.openxmlformats.org/officeDocument/2006/relationships/hyperlink" Target="https://www.jisilu.cn/data/sfnew/detail/150121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502024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171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104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307/bc.shtml" TargetMode="External"/><Relationship Id="rId627" Type="http://schemas.openxmlformats.org/officeDocument/2006/relationships/hyperlink" Target="http://quote.eastmoney.com/zs399975.html" TargetMode="External"/><Relationship Id="rId669" Type="http://schemas.openxmlformats.org/officeDocument/2006/relationships/hyperlink" Target="http://quote.eastmoney.com/zs39993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150235/bc.shtml" TargetMode="External"/><Relationship Id="rId680" Type="http://schemas.openxmlformats.org/officeDocument/2006/relationships/hyperlink" Target="http://www.cninfo.com.cn/information/fund/netvalue/150309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502031" TargetMode="External"/><Relationship Id="rId540" Type="http://schemas.openxmlformats.org/officeDocument/2006/relationships/hyperlink" Target="https://www.jisilu.cn/data/sfnew/detail/150207" TargetMode="External"/><Relationship Id="rId778" Type="http://schemas.openxmlformats.org/officeDocument/2006/relationships/hyperlink" Target="https://www.jisilu.cn/data/utils/lowcalc/150215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12" TargetMode="External"/><Relationship Id="rId582" Type="http://schemas.openxmlformats.org/officeDocument/2006/relationships/hyperlink" Target="https://www.jisilu.cn/data/sfnew/detail/150184" TargetMode="External"/><Relationship Id="rId638" Type="http://schemas.openxmlformats.org/officeDocument/2006/relationships/hyperlink" Target="http://www.cninfo.com.cn/information/fund/netvalue/15020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41" TargetMode="External"/><Relationship Id="rId400" Type="http://schemas.openxmlformats.org/officeDocument/2006/relationships/hyperlink" Target="http://quote.eastmoney.com/zs399905.html" TargetMode="External"/><Relationship Id="rId442" Type="http://schemas.openxmlformats.org/officeDocument/2006/relationships/hyperlink" Target="https://www.jisilu.cn/data/utils/lowcalc/150305" TargetMode="External"/><Relationship Id="rId484" Type="http://schemas.openxmlformats.org/officeDocument/2006/relationships/hyperlink" Target="https://www.jisilu.cn/data/utils/lowcalc/502049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502017/bc.shtml" TargetMode="External"/><Relationship Id="rId747" Type="http://schemas.openxmlformats.org/officeDocument/2006/relationships/hyperlink" Target="http://quote.eastmoney.com/zs000805.html" TargetMode="External"/><Relationship Id="rId789" Type="http://schemas.openxmlformats.org/officeDocument/2006/relationships/hyperlink" Target="http://quote.eastmoney.com/zs000833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9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17/bc.shtml" TargetMode="External"/><Relationship Id="rId649" Type="http://schemas.openxmlformats.org/officeDocument/2006/relationships/hyperlink" Target="http://finance.sina.com.cn/fund/quotes/150255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966.html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000832.html" TargetMode="External"/><Relationship Id="rId509" Type="http://schemas.openxmlformats.org/officeDocument/2006/relationships/hyperlink" Target="javascript:addOwnedFund('150173');" TargetMode="External"/><Relationship Id="rId660" Type="http://schemas.openxmlformats.org/officeDocument/2006/relationships/hyperlink" Target="https://www.jisilu.cn/data/sfnew/detail/150249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quote.eastmoney.com/zs399803.html" TargetMode="External"/><Relationship Id="rId716" Type="http://schemas.openxmlformats.org/officeDocument/2006/relationships/hyperlink" Target="http://www.cninfo.com.cn/information/fund/netvalue/150203.html" TargetMode="External"/><Relationship Id="rId758" Type="http://schemas.openxmlformats.org/officeDocument/2006/relationships/hyperlink" Target="http://www.cninfo.com.cn/information/fund/netvalue/15019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030" TargetMode="External"/><Relationship Id="rId397" Type="http://schemas.openxmlformats.org/officeDocument/2006/relationships/hyperlink" Target="https://www.jisilu.cn/data/sfnew/detail/150088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259" TargetMode="External"/><Relationship Id="rId618" Type="http://schemas.openxmlformats.org/officeDocument/2006/relationships/hyperlink" Target="https://www.jisilu.cn/data/sfnew/detail/15026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21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502024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150181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399804.html" TargetMode="External"/><Relationship Id="rId780" Type="http://schemas.openxmlformats.org/officeDocument/2006/relationships/hyperlink" Target="https://www.jisilu.cn/data/sfnew/detail/150066" TargetMode="External"/><Relationship Id="rId226" Type="http://schemas.openxmlformats.org/officeDocument/2006/relationships/hyperlink" Target="http://finance.sina.com.cn/fund/quotes/150053/bc.s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209" TargetMode="External"/><Relationship Id="rId738" Type="http://schemas.openxmlformats.org/officeDocument/2006/relationships/hyperlink" Target="https://www.jisilu.cn/data/sfnew/detail/150092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12.html" TargetMode="External"/><Relationship Id="rId500" Type="http://schemas.openxmlformats.org/officeDocument/2006/relationships/hyperlink" Target="http://www.cninfo.com.cn/information/fund/netvalue/150200.html" TargetMode="External"/><Relationship Id="rId584" Type="http://schemas.openxmlformats.org/officeDocument/2006/relationships/hyperlink" Target="http://www.cninfo.com.cn/information/fund/netvalue/150184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67" TargetMode="External"/><Relationship Id="rId791" Type="http://schemas.openxmlformats.org/officeDocument/2006/relationships/hyperlink" Target="https://www.jisilu.cn/data/sfnew/detail/150016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www.cninfo.com.cn/information/fund/netvalue/150307.html" TargetMode="External"/><Relationship Id="rId68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://finance.sina.com.cn/fund/quotes/150198/bc.s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https://www.jisilu.cn/data/sfnew/detail/150307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s://www.jisilu.cn/data/utils/lowcalc/150307" TargetMode="External"/><Relationship Id="rId73" Type="http://schemas.openxmlformats.org/officeDocument/2006/relationships/drawing" Target="../drawings/drawing7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quote.eastmoney.com/zs399804.html" TargetMode="External"/><Relationship Id="rId69" Type="http://schemas.openxmlformats.org/officeDocument/2006/relationships/hyperlink" Target="http://quote.eastmoney.com/zs399396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https://www.jisilu.cn/data/sfnew/detail/150198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javascript:addOwnedFund('150198');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307/bc.shtml" TargetMode="External"/><Relationship Id="rId70" Type="http://schemas.openxmlformats.org/officeDocument/2006/relationships/hyperlink" Target="http://www.cninfo.com.cn/information/fund/netvalue/150198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https://www.jisilu.cn/data/sfnew/detail/150269" TargetMode="External"/><Relationship Id="rId769" Type="http://schemas.openxmlformats.org/officeDocument/2006/relationships/hyperlink" Target="http://www.cninfo.com.cn/information/fund/netvalue/1502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82.html" TargetMode="External"/><Relationship Id="rId531" Type="http://schemas.openxmlformats.org/officeDocument/2006/relationships/hyperlink" Target="https://www.jisilu.cn/data/utils/lowcalc/150207" TargetMode="External"/><Relationship Id="rId629" Type="http://schemas.openxmlformats.org/officeDocument/2006/relationships/hyperlink" Target="https://www.jisilu.cn/data/sfnew/detail/150237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04/bc.shtml" TargetMode="External"/><Relationship Id="rId475" Type="http://schemas.openxmlformats.org/officeDocument/2006/relationships/hyperlink" Target="http://www.cninfo.com.cn/information/fund/netvalue/150305.html" TargetMode="External"/><Relationship Id="rId682" Type="http://schemas.openxmlformats.org/officeDocument/2006/relationships/hyperlink" Target="javascript:addOwnedFund('15017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502021.html" TargetMode="External"/><Relationship Id="rId542" Type="http://schemas.openxmlformats.org/officeDocument/2006/relationships/hyperlink" Target="http://quote.eastmoney.com/zs399300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281" TargetMode="External"/><Relationship Id="rId486" Type="http://schemas.openxmlformats.org/officeDocument/2006/relationships/hyperlink" Target="http://finance.sina.com.cn/fund/quotes/150229/bc.shtml" TargetMode="External"/><Relationship Id="rId693" Type="http://schemas.openxmlformats.org/officeDocument/2006/relationships/hyperlink" Target="https://www.jisilu.cn/data/utils/lowcalc/150251" TargetMode="External"/><Relationship Id="rId707" Type="http://schemas.openxmlformats.org/officeDocument/2006/relationships/hyperlink" Target="https://www.jisilu.cn/data/sfnew/detail/150186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502031/bc.shtml" TargetMode="External"/><Relationship Id="rId553" Type="http://schemas.openxmlformats.org/officeDocument/2006/relationships/hyperlink" Target="http://www.cninfo.com.cn/information/fund/netvalue/150184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329" TargetMode="External"/><Relationship Id="rId620" Type="http://schemas.openxmlformats.org/officeDocument/2006/relationships/hyperlink" Target="http://quote.eastmoney.com/zs399991.html" TargetMode="External"/><Relationship Id="rId718" Type="http://schemas.openxmlformats.org/officeDocument/2006/relationships/hyperlink" Target="javascript:addOwnedFund('150203');" TargetMode="External"/><Relationship Id="rId357" Type="http://schemas.openxmlformats.org/officeDocument/2006/relationships/hyperlink" Target="https://www.jisilu.cn/data/sfnew/detail/150073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177/bc.shtml" TargetMode="External"/><Relationship Id="rId771" Type="http://schemas.openxmlformats.org/officeDocument/2006/relationships/hyperlink" Target="https://www.jisilu.cn/data/utils/lowcalc/150279" TargetMode="External"/><Relationship Id="rId259" Type="http://schemas.openxmlformats.org/officeDocument/2006/relationships/hyperlink" Target="https://www.jisilu.cn/data/utils/lowcalc/502014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delOwnedFund('150277');" TargetMode="External"/><Relationship Id="rId631" Type="http://schemas.openxmlformats.org/officeDocument/2006/relationships/hyperlink" Target="http://www.cninfo.com.cn/information/fund/netvalue/150237.html" TargetMode="External"/><Relationship Id="rId673" Type="http://schemas.openxmlformats.org/officeDocument/2006/relationships/hyperlink" Target="http://www.cninfo.com.cn/information/fund/netvalue/150269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502001');" TargetMode="External"/><Relationship Id="rId533" Type="http://schemas.openxmlformats.org/officeDocument/2006/relationships/hyperlink" Target="https://www.jisilu.cn/data/sfnew/detail/150271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235" TargetMode="External"/><Relationship Id="rId740" Type="http://schemas.openxmlformats.org/officeDocument/2006/relationships/hyperlink" Target="http://quote.eastmoney.com/zs000832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305" TargetMode="External"/><Relationship Id="rId600" Type="http://schemas.openxmlformats.org/officeDocument/2006/relationships/hyperlink" Target="http://finance.sina.com.cn/fund/quotes/150200/bc.shtml" TargetMode="External"/><Relationship Id="rId642" Type="http://schemas.openxmlformats.org/officeDocument/2006/relationships/hyperlink" Target="http://finance.sina.com.cn/fund/quotes/150283/bc.shtml" TargetMode="External"/><Relationship Id="rId684" Type="http://schemas.openxmlformats.org/officeDocument/2006/relationships/hyperlink" Target="http://finance.sina.com.cn/fund/quotes/150309/bc.shtml" TargetMode="External"/><Relationship Id="rId281" Type="http://schemas.openxmlformats.org/officeDocument/2006/relationships/hyperlink" Target="http://www.cninfo.com.cn/information/fund/netvalue/150281.html" TargetMode="External"/><Relationship Id="rId337" Type="http://schemas.openxmlformats.org/officeDocument/2006/relationships/hyperlink" Target="https://www.jisilu.cn/data/utils/lowcalc/502021" TargetMode="External"/><Relationship Id="rId502" Type="http://schemas.openxmlformats.org/officeDocument/2006/relationships/hyperlink" Target="javascript:addOwnedFund('150329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83" TargetMode="External"/><Relationship Id="rId544" Type="http://schemas.openxmlformats.org/officeDocument/2006/relationships/hyperlink" Target="javascript:addOwnedFund('150051');" TargetMode="External"/><Relationship Id="rId586" Type="http://schemas.openxmlformats.org/officeDocument/2006/relationships/hyperlink" Target="javascript:addOwnedFund('150194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17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finance.sina.com.cn/fund/quotes/150140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quote.eastmoney.com/zs399987.html" TargetMode="External"/><Relationship Id="rId695" Type="http://schemas.openxmlformats.org/officeDocument/2006/relationships/hyperlink" Target="https://www.jisilu.cn/data/sfnew/detail/150169" TargetMode="External"/><Relationship Id="rId709" Type="http://schemas.openxmlformats.org/officeDocument/2006/relationships/hyperlink" Target="http://www.cninfo.com.cn/information/fund/netvalue/150186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6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502024" TargetMode="External"/><Relationship Id="rId555" Type="http://schemas.openxmlformats.org/officeDocument/2006/relationships/hyperlink" Target="https://www.jisilu.cn/data/utils/lowcalc/150184" TargetMode="External"/><Relationship Id="rId597" Type="http://schemas.openxmlformats.org/officeDocument/2006/relationships/hyperlink" Target="https://www.jisilu.cn/data/utils/lowcalc/150315" TargetMode="External"/><Relationship Id="rId720" Type="http://schemas.openxmlformats.org/officeDocument/2006/relationships/hyperlink" Target="http://finance.sina.com.cn/fund/quotes/150255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delOwnedFund('150275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329.html" TargetMode="External"/><Relationship Id="rId664" Type="http://schemas.openxmlformats.org/officeDocument/2006/relationships/hyperlink" Target="javascript:delOwnedFund('1502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073.html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http://quote.eastmoney.com/zs399966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9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37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6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04');" TargetMode="External"/><Relationship Id="rId328" Type="http://schemas.openxmlformats.org/officeDocument/2006/relationships/hyperlink" Target="http://finance.sina.com.cn/fund/quotes/150112/bc.shtml" TargetMode="External"/><Relationship Id="rId535" Type="http://schemas.openxmlformats.org/officeDocument/2006/relationships/hyperlink" Target="http://www.cninfo.com.cn/information/fund/netvalue/150271.html" TargetMode="External"/><Relationship Id="rId577" Type="http://schemas.openxmlformats.org/officeDocument/2006/relationships/hyperlink" Target="http://www.cninfo.com.cn/information/fund/netvalue/150235.html" TargetMode="External"/><Relationship Id="rId700" Type="http://schemas.openxmlformats.org/officeDocument/2006/relationships/hyperlink" Target="javascript:delOwnedFund('150169');" TargetMode="External"/><Relationship Id="rId742" Type="http://schemas.openxmlformats.org/officeDocument/2006/relationships/hyperlink" Target="javascript:addOwnedFund('150143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975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3" TargetMode="External"/><Relationship Id="rId644" Type="http://schemas.openxmlformats.org/officeDocument/2006/relationships/hyperlink" Target="http://quote.eastmoney.com/zs000808.html" TargetMode="External"/><Relationship Id="rId686" Type="http://schemas.openxmlformats.org/officeDocument/2006/relationships/hyperlink" Target="http://quote.eastmoney.com/zs39999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281" TargetMode="External"/><Relationship Id="rId339" Type="http://schemas.openxmlformats.org/officeDocument/2006/relationships/hyperlink" Target="https://www.jisilu.cn/data/sfnew/detail/502054" TargetMode="External"/><Relationship Id="rId490" Type="http://schemas.openxmlformats.org/officeDocument/2006/relationships/hyperlink" Target="javascript:addOwnedFund('150229');" TargetMode="External"/><Relationship Id="rId504" Type="http://schemas.openxmlformats.org/officeDocument/2006/relationships/hyperlink" Target="http://finance.sina.com.cn/fund/quotes/502049/bc.shtml" TargetMode="External"/><Relationship Id="rId546" Type="http://schemas.openxmlformats.org/officeDocument/2006/relationships/hyperlink" Target="http://finance.sina.com.cn/fund/quotes/150173/bc.shtml" TargetMode="External"/><Relationship Id="rId711" Type="http://schemas.openxmlformats.org/officeDocument/2006/relationships/hyperlink" Target="https://www.jisilu.cn/data/utils/lowcalc/150186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289.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41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17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16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30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150036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399986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63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73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200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502007/bc.shtml" TargetMode="External"/><Relationship Id="rId666" Type="http://schemas.openxmlformats.org/officeDocument/2006/relationships/hyperlink" Target="http://finance.sina.com.cn/fund/quotes/150209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4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243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330.html" TargetMode="External"/><Relationship Id="rId568" Type="http://schemas.openxmlformats.org/officeDocument/2006/relationships/hyperlink" Target="javascript:addOwnedFund('1501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57" TargetMode="External"/><Relationship Id="rId677" Type="http://schemas.openxmlformats.org/officeDocument/2006/relationships/hyperlink" Target="https://www.jisilu.cn/data/sfnew/detail/15017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38/bc.shtml" TargetMode="External"/><Relationship Id="rId274" Type="http://schemas.openxmlformats.org/officeDocument/2006/relationships/hyperlink" Target="http://finance.sina.com.cn/fund/quotes/150145/bc.shtml" TargetMode="External"/><Relationship Id="rId481" Type="http://schemas.openxmlformats.org/officeDocument/2006/relationships/hyperlink" Target="http://www.cninfo.com.cn/information/fund/netvalue/150273.html" TargetMode="External"/><Relationship Id="rId702" Type="http://schemas.openxmlformats.org/officeDocument/2006/relationships/hyperlink" Target="http://finance.sina.com.cn/fund/quotes/50201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271" TargetMode="External"/><Relationship Id="rId579" Type="http://schemas.openxmlformats.org/officeDocument/2006/relationships/hyperlink" Target="https://www.jisilu.cn/data/utils/lowcalc/150235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49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50205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986.html" TargetMode="External"/><Relationship Id="rId604" Type="http://schemas.openxmlformats.org/officeDocument/2006/relationships/hyperlink" Target="javascript:addOwnedFund('150200');" TargetMode="External"/><Relationship Id="rId646" Type="http://schemas.openxmlformats.org/officeDocument/2006/relationships/hyperlink" Target="javascript:addOwnedFund('150283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90" TargetMode="External"/><Relationship Id="rId285" Type="http://schemas.openxmlformats.org/officeDocument/2006/relationships/hyperlink" Target="https://www.jisilu.cn/data/sfnew/detail/15012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000016.html" TargetMode="External"/><Relationship Id="rId688" Type="http://schemas.openxmlformats.org/officeDocument/2006/relationships/hyperlink" Target="javascript:addOwnedFund('15030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9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://finance.sina.com.cn/fund/quotes/150307/bc.shtml" TargetMode="External"/><Relationship Id="rId548" Type="http://schemas.openxmlformats.org/officeDocument/2006/relationships/hyperlink" Target="http://quote.eastmoney.com/zs000998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263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1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0');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16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https://www.jisilu.cn/data/sfnew/detail/150277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255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01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05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https://www.jisilu.cn/data/utils/lowcalc/15009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07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112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9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000842.html" TargetMode="External"/><Relationship Id="rId637" Type="http://schemas.openxmlformats.org/officeDocument/2006/relationships/hyperlink" Target="http://www.cninfo.com.cn/information/fund/netvalue/150257.html" TargetMode="External"/><Relationship Id="rId679" Type="http://schemas.openxmlformats.org/officeDocument/2006/relationships/hyperlink" Target="http://www.cninfo.com.cn/information/fund/netvalue/15017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2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3" TargetMode="External"/><Relationship Id="rId539" Type="http://schemas.openxmlformats.org/officeDocument/2006/relationships/hyperlink" Target="https://www.jisilu.cn/data/sfnew/detail/150051" TargetMode="External"/><Relationship Id="rId690" Type="http://schemas.openxmlformats.org/officeDocument/2006/relationships/hyperlink" Target="http://finance.sina.com.cn/fund/quotes/150251/bc.shtml" TargetMode="External"/><Relationship Id="rId704" Type="http://schemas.openxmlformats.org/officeDocument/2006/relationships/hyperlink" Target="http://quote.eastmoney.com/zs399991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41" TargetMode="External"/><Relationship Id="rId343" Type="http://schemas.openxmlformats.org/officeDocument/2006/relationships/hyperlink" Target="https://www.jisilu.cn/data/utils/lowcalc/502054" TargetMode="External"/><Relationship Id="rId550" Type="http://schemas.openxmlformats.org/officeDocument/2006/relationships/hyperlink" Target="javascript:addOwnedFund('150173');" TargetMode="External"/><Relationship Id="rId788" Type="http://schemas.openxmlformats.org/officeDocument/2006/relationships/hyperlink" Target="http://quote.eastmoney.com/zs399986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delOwnedFund('150241');" TargetMode="External"/><Relationship Id="rId606" Type="http://schemas.openxmlformats.org/officeDocument/2006/relationships/hyperlink" Target="http://finance.sina.com.cn/fund/quotes/150233/bc.shtml" TargetMode="External"/><Relationship Id="rId648" Type="http://schemas.openxmlformats.org/officeDocument/2006/relationships/hyperlink" Target="http://finance.sina.com.cn/fund/quotes/502011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90.html" TargetMode="External"/><Relationship Id="rId287" Type="http://schemas.openxmlformats.org/officeDocument/2006/relationships/hyperlink" Target="http://www.cninfo.com.cn/information/fund/netvalue/1501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804.html" TargetMode="External"/><Relationship Id="rId508" Type="http://schemas.openxmlformats.org/officeDocument/2006/relationships/hyperlink" Target="javascript:addOwnedFund('502049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958.html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75" TargetMode="External"/><Relationship Id="rId659" Type="http://schemas.openxmlformats.org/officeDocument/2006/relationships/hyperlink" Target="https://www.jisilu.cn/data/sfnew/detail/1502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14/bc.shtml" TargetMode="External"/><Relationship Id="rId298" Type="http://schemas.openxmlformats.org/officeDocument/2006/relationships/hyperlink" Target="http://finance.sina.com.cn/fund/quotes/50204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277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209');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01.html" TargetMode="External"/><Relationship Id="rId530" Type="http://schemas.openxmlformats.org/officeDocument/2006/relationships/hyperlink" Target="http://quote.eastmoney.com/zs399983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973.html" TargetMode="External"/><Relationship Id="rId628" Type="http://schemas.openxmlformats.org/officeDocument/2006/relationships/hyperlink" Target="javascript:addOwnedFund('502007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0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305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79" TargetMode="External"/><Relationship Id="rId737" Type="http://schemas.openxmlformats.org/officeDocument/2006/relationships/hyperlink" Target="https://www.jisilu.cn/data/sfnew/detail/150143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21/bc.shtml" TargetMode="External"/><Relationship Id="rId376" Type="http://schemas.openxmlformats.org/officeDocument/2006/relationships/hyperlink" Target="http://finance.sina.com.cn/fund/quotes/150083/bc.shtml" TargetMode="External"/><Relationship Id="rId541" Type="http://schemas.openxmlformats.org/officeDocument/2006/relationships/hyperlink" Target="http://www.cninfo.com.cn/information/fund/netvalue/150051.html" TargetMode="External"/><Relationship Id="rId583" Type="http://schemas.openxmlformats.org/officeDocument/2006/relationships/hyperlink" Target="http://www.cninfo.com.cn/information/fund/netvalue/150194.html" TargetMode="External"/><Relationship Id="rId639" Type="http://schemas.openxmlformats.org/officeDocument/2006/relationships/hyperlink" Target="https://www.jisilu.cn/data/utils/lowcalc/150257" TargetMode="External"/><Relationship Id="rId790" Type="http://schemas.openxmlformats.org/officeDocument/2006/relationships/hyperlink" Target="javascript:delOwnedFund('15024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38');" TargetMode="External"/><Relationship Id="rId278" Type="http://schemas.openxmlformats.org/officeDocument/2006/relationships/hyperlink" Target="javascript:addOwnedFund('150145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75.html" TargetMode="External"/><Relationship Id="rId303" Type="http://schemas.openxmlformats.org/officeDocument/2006/relationships/hyperlink" Target="https://www.jisilu.cn/data/sfnew/detail/150036" TargetMode="External"/><Relationship Id="rId485" Type="http://schemas.openxmlformats.org/officeDocument/2006/relationships/hyperlink" Target="https://www.jisilu.cn/data/sfnew/detail/150229" TargetMode="External"/><Relationship Id="rId692" Type="http://schemas.openxmlformats.org/officeDocument/2006/relationships/hyperlink" Target="http://quote.eastmoney.com/zs399990.html" TargetMode="External"/><Relationship Id="rId706" Type="http://schemas.openxmlformats.org/officeDocument/2006/relationships/hyperlink" Target="javascript:addOwnedFund('502017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502024/bc.shtml" TargetMode="External"/><Relationship Id="rId552" Type="http://schemas.openxmlformats.org/officeDocument/2006/relationships/hyperlink" Target="http://finance.sina.com.cn/fund/quotes/150184/bc.shtml" TargetMode="External"/><Relationship Id="rId594" Type="http://schemas.openxmlformats.org/officeDocument/2006/relationships/hyperlink" Target="http://finance.sina.com.cn/fund/quotes/150315/bc.shtml" TargetMode="External"/><Relationship Id="rId608" Type="http://schemas.openxmlformats.org/officeDocument/2006/relationships/hyperlink" Target="http://quote.eastmoney.com/zs399810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90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12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307');" TargetMode="External"/><Relationship Id="rId661" Type="http://schemas.openxmlformats.org/officeDocument/2006/relationships/hyperlink" Target="http://www.cninfo.com.cn/information/fund/netvalue/150227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21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43" TargetMode="External"/><Relationship Id="rId563" Type="http://schemas.openxmlformats.org/officeDocument/2006/relationships/hyperlink" Target="https://www.jisilu.cn/data/sfnew/detail/150177" TargetMode="External"/><Relationship Id="rId619" Type="http://schemas.openxmlformats.org/officeDocument/2006/relationships/hyperlink" Target="http://www.cninfo.com.cn/information/fund/netvalue/150275.html" TargetMode="External"/><Relationship Id="rId770" Type="http://schemas.openxmlformats.org/officeDocument/2006/relationships/hyperlink" Target="http://quote.eastmoney.com/zs399808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53.html" TargetMode="External"/><Relationship Id="rId465" Type="http://schemas.openxmlformats.org/officeDocument/2006/relationships/hyperlink" Target="https://www.jisilu.cn/data/utils/lowcalc/150277" TargetMode="External"/><Relationship Id="rId630" Type="http://schemas.openxmlformats.org/officeDocument/2006/relationships/hyperlink" Target="http://finance.sina.com.cn/fund/quotes/150237/bc.shtml" TargetMode="External"/><Relationship Id="rId672" Type="http://schemas.openxmlformats.org/officeDocument/2006/relationships/hyperlink" Target="http://finance.sina.com.cn/fund/quotes/150269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01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07');" TargetMode="External"/><Relationship Id="rId574" Type="http://schemas.openxmlformats.org/officeDocument/2006/relationships/hyperlink" Target="javascript:addOwnedFund('15020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0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812.html" TargetMode="External"/><Relationship Id="rId641" Type="http://schemas.openxmlformats.org/officeDocument/2006/relationships/hyperlink" Target="https://www.jisilu.cn/data/sfnew/detail/150283" TargetMode="External"/><Relationship Id="rId683" Type="http://schemas.openxmlformats.org/officeDocument/2006/relationships/hyperlink" Target="https://www.jisilu.cn/data/sfnew/detail/150309" TargetMode="External"/><Relationship Id="rId739" Type="http://schemas.openxmlformats.org/officeDocument/2006/relationships/hyperlink" Target="http://www.cninfo.com.cn/information/fund/netvalue/150143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281/bc.shtml" TargetMode="External"/><Relationship Id="rId336" Type="http://schemas.openxmlformats.org/officeDocument/2006/relationships/hyperlink" Target="http://quote.eastmoney.com/zs000016.html" TargetMode="External"/><Relationship Id="rId501" Type="http://schemas.openxmlformats.org/officeDocument/2006/relationships/hyperlink" Target="https://www.jisilu.cn/data/utils/lowcalc/150329" TargetMode="External"/><Relationship Id="rId543" Type="http://schemas.openxmlformats.org/officeDocument/2006/relationships/hyperlink" Target="https://www.jisilu.cn/data/utils/lowcalc/150051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3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94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29.html" TargetMode="External"/><Relationship Id="rId610" Type="http://schemas.openxmlformats.org/officeDocument/2006/relationships/hyperlink" Target="javascript:addOwnedFund('150233');" TargetMode="External"/><Relationship Id="rId652" Type="http://schemas.openxmlformats.org/officeDocument/2006/relationships/hyperlink" Target="javascript:addOwnedFund('502011');" TargetMode="External"/><Relationship Id="rId694" Type="http://schemas.openxmlformats.org/officeDocument/2006/relationships/hyperlink" Target="javascript:addOwnedFund('150251');" TargetMode="External"/><Relationship Id="rId708" Type="http://schemas.openxmlformats.org/officeDocument/2006/relationships/hyperlink" Target="http://finance.sina.com.cn/fund/quotes/150186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150036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440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803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0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329/bc.shtml" TargetMode="External"/><Relationship Id="rId621" Type="http://schemas.openxmlformats.org/officeDocument/2006/relationships/hyperlink" Target="https://www.jisilu.cn/data/utils/lowcalc/150275" TargetMode="External"/><Relationship Id="rId663" Type="http://schemas.openxmlformats.org/officeDocument/2006/relationships/hyperlink" Target="https://www.jisilu.cn/data/utils/lowcalc/1502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502014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43.html" TargetMode="External"/><Relationship Id="rId719" Type="http://schemas.openxmlformats.org/officeDocument/2006/relationships/hyperlink" Target="https://www.jisilu.cn/data/sfnew/detail/150255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73/bc.shtml" TargetMode="External"/><Relationship Id="rId565" Type="http://schemas.openxmlformats.org/officeDocument/2006/relationships/hyperlink" Target="http://www.cninfo.com.cn/information/fund/netvalue/150177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79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000827.html" TargetMode="External"/><Relationship Id="rId271" Type="http://schemas.openxmlformats.org/officeDocument/2006/relationships/hyperlink" Target="https://www.jisilu.cn/data/utils/lowcalc/150104" TargetMode="External"/><Relationship Id="rId674" Type="http://schemas.openxmlformats.org/officeDocument/2006/relationships/hyperlink" Target="http://quote.eastmoney.com/zs399997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112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271/bc.shtml" TargetMode="External"/><Relationship Id="rId576" Type="http://schemas.openxmlformats.org/officeDocument/2006/relationships/hyperlink" Target="http://finance.sina.com.cn/fund/quotes/150235/bc.shtml" TargetMode="External"/><Relationship Id="rId741" Type="http://schemas.openxmlformats.org/officeDocument/2006/relationships/hyperlink" Target="https://www.jisilu.cn/data/utils/lowcalc/150143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83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0.html" TargetMode="External"/><Relationship Id="rId643" Type="http://schemas.openxmlformats.org/officeDocument/2006/relationships/hyperlink" Target="http://www.cninfo.com.cn/information/fund/netvalue/150283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305');" TargetMode="External"/><Relationship Id="rId685" Type="http://schemas.openxmlformats.org/officeDocument/2006/relationships/hyperlink" Target="http://www.cninfo.com.cn/information/fund/netvalue/15030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289/bc.shtml" TargetMode="External"/><Relationship Id="rId282" Type="http://schemas.openxmlformats.org/officeDocument/2006/relationships/hyperlink" Target="http://quote.eastmoney.com/zs399934.html" TargetMode="External"/><Relationship Id="rId338" Type="http://schemas.openxmlformats.org/officeDocument/2006/relationships/hyperlink" Target="javascript:addOwnedFund('502021');" TargetMode="External"/><Relationship Id="rId503" Type="http://schemas.openxmlformats.org/officeDocument/2006/relationships/hyperlink" Target="https://www.jisilu.cn/data/sfnew/detail/502049" TargetMode="External"/><Relationship Id="rId545" Type="http://schemas.openxmlformats.org/officeDocument/2006/relationships/hyperlink" Target="https://www.jisilu.cn/data/sfnew/detail/150173" TargetMode="External"/><Relationship Id="rId587" Type="http://schemas.openxmlformats.org/officeDocument/2006/relationships/hyperlink" Target="https://www.jisilu.cn/data/sfnew/detail/150241" TargetMode="External"/><Relationship Id="rId710" Type="http://schemas.openxmlformats.org/officeDocument/2006/relationships/hyperlink" Target="http://quote.eastmoney.com/zs399967.html" TargetMode="External"/><Relationship Id="rId752" Type="http://schemas.openxmlformats.org/officeDocument/2006/relationships/hyperlink" Target="http://quote.eastmoney.com/zs000805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1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0.html" TargetMode="External"/><Relationship Id="rId489" Type="http://schemas.openxmlformats.org/officeDocument/2006/relationships/hyperlink" Target="https://www.jisilu.cn/data/utils/lowcalc/150229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16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150036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502024');" TargetMode="External"/><Relationship Id="rId556" Type="http://schemas.openxmlformats.org/officeDocument/2006/relationships/hyperlink" Target="javascript:addOwnedFund('150184');" TargetMode="External"/><Relationship Id="rId721" Type="http://schemas.openxmlformats.org/officeDocument/2006/relationships/hyperlink" Target="http://www.cninfo.com.cn/information/fund/netvalue/150255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263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58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15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9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502007" TargetMode="External"/><Relationship Id="rId665" Type="http://schemas.openxmlformats.org/officeDocument/2006/relationships/hyperlink" Target="https://www.jisilu.cn/data/sfnew/detail/150209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43" TargetMode="External"/><Relationship Id="rId567" Type="http://schemas.openxmlformats.org/officeDocument/2006/relationships/hyperlink" Target="https://www.jisilu.cn/data/utils/lowcalc/1501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https://www.jisilu.cn/data/sfnew/detail/15028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37');" TargetMode="External"/><Relationship Id="rId676" Type="http://schemas.openxmlformats.org/officeDocument/2006/relationships/hyperlink" Target="javascript:addOwnedFund('15026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38" TargetMode="External"/><Relationship Id="rId273" Type="http://schemas.openxmlformats.org/officeDocument/2006/relationships/hyperlink" Target="https://www.jisilu.cn/data/sfnew/detail/150145" TargetMode="External"/><Relationship Id="rId329" Type="http://schemas.openxmlformats.org/officeDocument/2006/relationships/hyperlink" Target="http://www.cninfo.com.cn/information/fund/netvalue/150112.html" TargetMode="External"/><Relationship Id="rId480" Type="http://schemas.openxmlformats.org/officeDocument/2006/relationships/hyperlink" Target="http://finance.sina.com.cn/fund/quotes/150273/bc.shtml" TargetMode="External"/><Relationship Id="rId536" Type="http://schemas.openxmlformats.org/officeDocument/2006/relationships/hyperlink" Target="http://quote.eastmoney.com/zs399441.html" TargetMode="External"/><Relationship Id="rId701" Type="http://schemas.openxmlformats.org/officeDocument/2006/relationships/hyperlink" Target="https://www.jisilu.cn/data/sfnew/detail/50201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502054/bc.shtml" TargetMode="External"/><Relationship Id="rId578" Type="http://schemas.openxmlformats.org/officeDocument/2006/relationships/hyperlink" Target="http://quote.eastmoney.com/zs399975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49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0" TargetMode="External"/><Relationship Id="rId645" Type="http://schemas.openxmlformats.org/officeDocument/2006/relationships/hyperlink" Target="https://www.jisilu.cn/data/utils/lowcalc/150283" TargetMode="External"/><Relationship Id="rId687" Type="http://schemas.openxmlformats.org/officeDocument/2006/relationships/hyperlink" Target="https://www.jisilu.cn/data/utils/lowcalc/15030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150281');" TargetMode="External"/><Relationship Id="rId491" Type="http://schemas.openxmlformats.org/officeDocument/2006/relationships/hyperlink" Target="https://www.jisilu.cn/data/sfnew/detail/150307" TargetMode="External"/><Relationship Id="rId505" Type="http://schemas.openxmlformats.org/officeDocument/2006/relationships/hyperlink" Target="http://www.cninfo.com.cn/information/fund/netvalue/502049.html" TargetMode="External"/><Relationship Id="rId712" Type="http://schemas.openxmlformats.org/officeDocument/2006/relationships/hyperlink" Target="javascript:addOwnedFund('150186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98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173.html" TargetMode="External"/><Relationship Id="rId589" Type="http://schemas.openxmlformats.org/officeDocument/2006/relationships/hyperlink" Target="http://www.cninfo.com.cn/information/fund/netvalue/150241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000852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412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0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hk/zs11000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55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7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502007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96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9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07" TargetMode="External"/><Relationship Id="rId569" Type="http://schemas.openxmlformats.org/officeDocument/2006/relationships/hyperlink" Target="https://www.jisilu.cn/data/sfnew/detail/150205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112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35');" TargetMode="External"/><Relationship Id="rId636" Type="http://schemas.openxmlformats.org/officeDocument/2006/relationships/hyperlink" Target="http://finance.sina.com.cn/fund/quotes/150257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38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7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4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91.html" TargetMode="External"/><Relationship Id="rId538" Type="http://schemas.openxmlformats.org/officeDocument/2006/relationships/hyperlink" Target="javascript:addOwnedFund('150271');" TargetMode="External"/><Relationship Id="rId703" Type="http://schemas.openxmlformats.org/officeDocument/2006/relationships/hyperlink" Target="http://www.cninfo.com.cn/information/fund/netvalue/502017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5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41" TargetMode="External"/><Relationship Id="rId605" Type="http://schemas.openxmlformats.org/officeDocument/2006/relationships/hyperlink" Target="https://www.jisilu.cn/data/sfnew/detail/150233" TargetMode="External"/><Relationship Id="rId787" Type="http://schemas.openxmlformats.org/officeDocument/2006/relationships/hyperlink" Target="http://www.cninfo.com.cn/information/fund/netvalue/15024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90/bc.shtml" TargetMode="External"/><Relationship Id="rId647" Type="http://schemas.openxmlformats.org/officeDocument/2006/relationships/hyperlink" Target="https://www.jisilu.cn/data/sfnew/detail/502011" TargetMode="External"/><Relationship Id="rId689" Type="http://schemas.openxmlformats.org/officeDocument/2006/relationships/hyperlink" Target="https://www.jisilu.cn/data/sfnew/detail/150251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2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307.html" TargetMode="External"/><Relationship Id="rId507" Type="http://schemas.openxmlformats.org/officeDocument/2006/relationships/hyperlink" Target="https://www.jisilu.cn/data/utils/lowcalc/502049" TargetMode="External"/><Relationship Id="rId549" Type="http://schemas.openxmlformats.org/officeDocument/2006/relationships/hyperlink" Target="https://www.jisilu.cn/data/utils/lowcalc/150173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9');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21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26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17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502014" TargetMode="External"/><Relationship Id="rId297" Type="http://schemas.openxmlformats.org/officeDocument/2006/relationships/hyperlink" Target="https://www.jisilu.cn/data/sfnew/detail/502041" TargetMode="External"/><Relationship Id="rId462" Type="http://schemas.openxmlformats.org/officeDocument/2006/relationships/hyperlink" Target="http://finance.sina.com.cn/fund/quotes/150277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01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279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05.html" TargetMode="External"/><Relationship Id="rId627" Type="http://schemas.openxmlformats.org/officeDocument/2006/relationships/hyperlink" Target="https://www.jisilu.cn/data/utils/lowcalc/502007" TargetMode="External"/><Relationship Id="rId669" Type="http://schemas.openxmlformats.org/officeDocument/2006/relationships/hyperlink" Target="https://www.jisilu.cn/data/utils/lowcalc/150209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4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305" TargetMode="External"/><Relationship Id="rId529" Type="http://schemas.openxmlformats.org/officeDocument/2006/relationships/hyperlink" Target="http://www.cninfo.com.cn/information/fund/netvalue/150207.html" TargetMode="External"/><Relationship Id="rId680" Type="http://schemas.openxmlformats.org/officeDocument/2006/relationships/hyperlink" Target="http://quote.eastmoney.com/zs399935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21" TargetMode="External"/><Relationship Id="rId540" Type="http://schemas.openxmlformats.org/officeDocument/2006/relationships/hyperlink" Target="http://finance.sina.com.cn/fund/quotes/150051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83" TargetMode="External"/><Relationship Id="rId582" Type="http://schemas.openxmlformats.org/officeDocument/2006/relationships/hyperlink" Target="http://finance.sina.com.cn/fund/quotes/150194/bc.shtml" TargetMode="External"/><Relationship Id="rId638" Type="http://schemas.openxmlformats.org/officeDocument/2006/relationships/hyperlink" Target="http://quote.eastmoney.com/zs399993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38" TargetMode="External"/><Relationship Id="rId277" Type="http://schemas.openxmlformats.org/officeDocument/2006/relationships/hyperlink" Target="https://www.jisilu.cn/data/utils/lowcalc/150145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73');" TargetMode="External"/><Relationship Id="rId705" Type="http://schemas.openxmlformats.org/officeDocument/2006/relationships/hyperlink" Target="https://www.jisilu.cn/data/utils/lowcalc/50201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41');" TargetMode="External"/><Relationship Id="rId344" Type="http://schemas.openxmlformats.org/officeDocument/2006/relationships/hyperlink" Target="javascript:addOwnedFund('502054');" TargetMode="External"/><Relationship Id="rId691" Type="http://schemas.openxmlformats.org/officeDocument/2006/relationships/hyperlink" Target="http://www.cninfo.com.cn/information/fund/netvalue/150251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4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184" TargetMode="External"/><Relationship Id="rId593" Type="http://schemas.openxmlformats.org/officeDocument/2006/relationships/hyperlink" Target="https://www.jisilu.cn/data/sfnew/detail/150315" TargetMode="External"/><Relationship Id="rId607" Type="http://schemas.openxmlformats.org/officeDocument/2006/relationships/hyperlink" Target="http://www.cninfo.com.cn/information/fund/netvalue/150233.html" TargetMode="External"/><Relationship Id="rId649" Type="http://schemas.openxmlformats.org/officeDocument/2006/relationships/hyperlink" Target="http://www.cninfo.com.cn/information/fund/netvalue/502011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58.html" TargetMode="External"/><Relationship Id="rId288" Type="http://schemas.openxmlformats.org/officeDocument/2006/relationships/hyperlink" Target="http://quote.eastmoney.com/zs399918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502024" TargetMode="External"/><Relationship Id="rId660" Type="http://schemas.openxmlformats.org/officeDocument/2006/relationships/hyperlink" Target="http://finance.sina.com.cn/fund/quotes/150227/bc.shtml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s://www.jisilu.cn/data/utils/lowcalc/150307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75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14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807.html" TargetMode="External"/><Relationship Id="rId299" Type="http://schemas.openxmlformats.org/officeDocument/2006/relationships/hyperlink" Target="http://www.cninfo.com.cn/information/fund/netvalue/502041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05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57');" TargetMode="External"/><Relationship Id="rId738" Type="http://schemas.openxmlformats.org/officeDocument/2006/relationships/hyperlink" Target="http://finance.sina.com.cn/fund/quotes/150143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83.html" TargetMode="External"/><Relationship Id="rId500" Type="http://schemas.openxmlformats.org/officeDocument/2006/relationships/hyperlink" Target="http://quote.eastmoney.com/zs399809.html" TargetMode="External"/><Relationship Id="rId584" Type="http://schemas.openxmlformats.org/officeDocument/2006/relationships/hyperlink" Target="http://quote.eastmoney.com/zs399970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502011" TargetMode="External"/><Relationship Id="rId749" Type="http://schemas.openxmlformats.org/officeDocument/2006/relationships/hyperlink" Target="https://www.jisilu.cn/data/sfnew/detail/150100" TargetMode="External"/><Relationship Id="rId290" Type="http://schemas.openxmlformats.org/officeDocument/2006/relationships/hyperlink" Target="javascript:addOwnedFund('150121');" TargetMode="External"/><Relationship Id="rId304" Type="http://schemas.openxmlformats.org/officeDocument/2006/relationships/hyperlink" Target="http://finance.sina.com.cn/fund/quotes/150036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502024.html" TargetMode="External"/><Relationship Id="rId609" Type="http://schemas.openxmlformats.org/officeDocument/2006/relationships/hyperlink" Target="https://www.jisilu.cn/data/utils/lowcalc/150233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150315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90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6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43/bc.s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drawing" Target="../drawings/drawing8.xm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00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502014/bc.shtml" TargetMode="External"/><Relationship Id="rId475" Type="http://schemas.openxmlformats.org/officeDocument/2006/relationships/hyperlink" Target="http://www.cninfo.com.cn/information/fund/netvalue/150273.html" TargetMode="External"/><Relationship Id="rId682" Type="http://schemas.openxmlformats.org/officeDocument/2006/relationships/hyperlink" Target="javascript:addOwnedFund('150269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809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104" TargetMode="External"/><Relationship Id="rId486" Type="http://schemas.openxmlformats.org/officeDocument/2006/relationships/hyperlink" Target="http://finance.sina.com.cn/fund/quotes/502024/bc.shtml" TargetMode="External"/><Relationship Id="rId693" Type="http://schemas.openxmlformats.org/officeDocument/2006/relationships/hyperlink" Target="https://www.jisilu.cn/data/utils/lowcalc/150203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37.html" TargetMode="External"/><Relationship Id="rId760" Type="http://schemas.openxmlformats.org/officeDocument/2006/relationships/hyperlink" Target="javascript:delOwnedFund('15025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000808.html" TargetMode="External"/><Relationship Id="rId718" Type="http://schemas.openxmlformats.org/officeDocument/2006/relationships/hyperlink" Target="javascript:addOwnedFund('150143');" TargetMode="External"/><Relationship Id="rId357" Type="http://schemas.openxmlformats.org/officeDocument/2006/relationships/hyperlink" Target="https://www.jisilu.cn/data/sfnew/detail/50205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3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00.html" TargetMode="External"/><Relationship Id="rId729" Type="http://schemas.openxmlformats.org/officeDocument/2006/relationships/hyperlink" Target="https://www.jisilu.cn/data/utils/lowcalc/150186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000853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7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315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343/bc.shtml" TargetMode="External"/><Relationship Id="rId228" Type="http://schemas.openxmlformats.org/officeDocument/2006/relationships/hyperlink" Target="http://quote.eastmoney.com/zs39990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273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194/bc.shtml" TargetMode="External"/><Relationship Id="rId684" Type="http://schemas.openxmlformats.org/officeDocument/2006/relationships/hyperlink" Target="http://finance.sina.com.cn/fund/quotes/502004/bc.shtml" TargetMode="External"/><Relationship Id="rId281" Type="http://schemas.openxmlformats.org/officeDocument/2006/relationships/hyperlink" Target="http://www.cninfo.com.cn/information/fund/netvalue/150104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329');" TargetMode="External"/><Relationship Id="rId586" Type="http://schemas.openxmlformats.org/officeDocument/2006/relationships/hyperlink" Target="javascript:addOwnedFund('150184');" TargetMode="External"/><Relationship Id="rId751" Type="http://schemas.openxmlformats.org/officeDocument/2006/relationships/hyperlink" Target="http://www.cninfo.com.cn/information/fund/netvalue/150181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257" TargetMode="External"/><Relationship Id="rId653" Type="http://schemas.openxmlformats.org/officeDocument/2006/relationships/hyperlink" Target="https://www.jisilu.cn/data/sfnew/detail/150251" TargetMode="External"/><Relationship Id="rId250" Type="http://schemas.openxmlformats.org/officeDocument/2006/relationships/hyperlink" Target="http://finance.sina.com.cn/fund/quotes/150145/bc.shtml" TargetMode="External"/><Relationship Id="rId292" Type="http://schemas.openxmlformats.org/officeDocument/2006/relationships/hyperlink" Target="http://finance.sina.com.cn/fund/quotes/150138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207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29" TargetMode="External"/><Relationship Id="rId555" Type="http://schemas.openxmlformats.org/officeDocument/2006/relationships/hyperlink" Target="https://www.jisilu.cn/data/utils/lowcalc/150237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150169/bc.shtml" TargetMode="External"/><Relationship Id="rId762" Type="http://schemas.openxmlformats.org/officeDocument/2006/relationships/hyperlink" Target="http://finance.sina.com.cn/fund/quotes/150092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83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50200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502054.html" TargetMode="External"/><Relationship Id="rId524" Type="http://schemas.openxmlformats.org/officeDocument/2006/relationships/hyperlink" Target="http://quote.eastmoney.com/zs399441.html" TargetMode="External"/><Relationship Id="rId566" Type="http://schemas.openxmlformats.org/officeDocument/2006/relationships/hyperlink" Target="http://quote.eastmoney.com/zs399975.html" TargetMode="External"/><Relationship Id="rId731" Type="http://schemas.openxmlformats.org/officeDocument/2006/relationships/hyperlink" Target="https://www.jisilu.cn/data/sfnew/detail/150018" TargetMode="External"/><Relationship Id="rId773" Type="http://schemas.openxmlformats.org/officeDocument/2006/relationships/hyperlink" Target="https://www.jisilu.cn/data/sfnew/detail/150076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064');" TargetMode="External"/><Relationship Id="rId468" Type="http://schemas.openxmlformats.org/officeDocument/2006/relationships/hyperlink" Target="http://finance.sina.com.cn/fund/quotes/502017/bc.shtml" TargetMode="External"/><Relationship Id="rId675" Type="http://schemas.openxmlformats.org/officeDocument/2006/relationships/hyperlink" Target="https://www.jisilu.cn/data/utils/lowcalc/150200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502014');" TargetMode="External"/><Relationship Id="rId328" Type="http://schemas.openxmlformats.org/officeDocument/2006/relationships/hyperlink" Target="http://finance.sina.com.cn/fund/quotes/502021/bc.shtml" TargetMode="External"/><Relationship Id="rId535" Type="http://schemas.openxmlformats.org/officeDocument/2006/relationships/hyperlink" Target="http://www.cninfo.com.cn/information/fund/netvalue/150173.html" TargetMode="External"/><Relationship Id="rId577" Type="http://schemas.openxmlformats.org/officeDocument/2006/relationships/hyperlink" Target="http://www.cninfo.com.cn/information/fund/netvalue/150315.html" TargetMode="External"/><Relationship Id="rId700" Type="http://schemas.openxmlformats.org/officeDocument/2006/relationships/hyperlink" Target="javascript:addOwnedFund('150207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975.html" TargetMode="External"/><Relationship Id="rId381" Type="http://schemas.openxmlformats.org/officeDocument/2006/relationships/hyperlink" Target="https://www.jisilu.cn/data/sfnew/detail/150055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399970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0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177/bc.shtml" TargetMode="External"/><Relationship Id="rId546" Type="http://schemas.openxmlformats.org/officeDocument/2006/relationships/hyperlink" Target="http://finance.sina.com.cn/fund/quotes/150275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181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1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257.html" TargetMode="External"/><Relationship Id="rId655" Type="http://schemas.openxmlformats.org/officeDocument/2006/relationships/hyperlink" Target="http://www.cninfo.com.cn/information/fund/netvalue/150251.html" TargetMode="External"/><Relationship Id="rId697" Type="http://schemas.openxmlformats.org/officeDocument/2006/relationships/hyperlink" Target="http://www.cninfo.com.cn/information/fund/netvalue/150207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28.html" TargetMode="External"/><Relationship Id="rId294" Type="http://schemas.openxmlformats.org/officeDocument/2006/relationships/hyperlink" Target="http://quote.eastmoney.com/zs000842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hk/zs1100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502054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007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41/bc.shtml" TargetMode="External"/><Relationship Id="rId666" Type="http://schemas.openxmlformats.org/officeDocument/2006/relationships/hyperlink" Target="http://finance.sina.com.cn/fund/quotes/150205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271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000016.html" TargetMode="External"/><Relationship Id="rId568" Type="http://schemas.openxmlformats.org/officeDocument/2006/relationships/hyperlink" Target="javascript:addOwnedFund('150235');" TargetMode="External"/><Relationship Id="rId733" Type="http://schemas.openxmlformats.org/officeDocument/2006/relationships/hyperlink" Target="http://www.cninfo.com.cn/information/fund/netvalue/150018.html" TargetMode="External"/><Relationship Id="rId775" Type="http://schemas.openxmlformats.org/officeDocument/2006/relationships/hyperlink" Target="http://www.cninfo.com.cn/information/fund/netvalue/150076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79" TargetMode="External"/><Relationship Id="rId677" Type="http://schemas.openxmlformats.org/officeDocument/2006/relationships/hyperlink" Target="https://www.jisilu.cn/data/sfnew/detail/150269" TargetMode="External"/><Relationship Id="rId800" Type="http://schemas.openxmlformats.org/officeDocument/2006/relationships/hyperlink" Target="http://quote.eastmoney.com/zs399811.html" TargetMode="External"/><Relationship Id="rId232" Type="http://schemas.openxmlformats.org/officeDocument/2006/relationships/hyperlink" Target="http://finance.sina.com.cn/fund/quotes/150121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173" TargetMode="External"/><Relationship Id="rId579" Type="http://schemas.openxmlformats.org/officeDocument/2006/relationships/hyperlink" Target="https://www.jisilu.cn/data/utils/lowcalc/150315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finance.sina.com.cn/fund/quotes/150192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343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55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194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36" TargetMode="External"/><Relationship Id="rId285" Type="http://schemas.openxmlformats.org/officeDocument/2006/relationships/hyperlink" Target="https://www.jisilu.cn/data/sfnew/detail/150094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66.html" TargetMode="External"/><Relationship Id="rId688" Type="http://schemas.openxmlformats.org/officeDocument/2006/relationships/hyperlink" Target="javascript:addOwnedFund('50200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267/bc.shtml" TargetMode="External"/><Relationship Id="rId492" Type="http://schemas.openxmlformats.org/officeDocument/2006/relationships/hyperlink" Target="http://finance.sina.com.cn/fund/quotes/150051/bc.shtml" TargetMode="External"/><Relationship Id="rId548" Type="http://schemas.openxmlformats.org/officeDocument/2006/relationships/hyperlink" Target="http://quote.eastmoney.com/zs399991.html" TargetMode="External"/><Relationship Id="rId713" Type="http://schemas.openxmlformats.org/officeDocument/2006/relationships/hyperlink" Target="https://www.jisilu.cn/data/sfnew/detail/150143" TargetMode="External"/><Relationship Id="rId755" Type="http://schemas.openxmlformats.org/officeDocument/2006/relationships/hyperlink" Target="https://www.jisilu.cn/data/sfnew/detail/150255" TargetMode="External"/><Relationship Id="rId797" Type="http://schemas.openxmlformats.org/officeDocument/2006/relationships/hyperlink" Target="https://www.jisilu.cn/data/sfnew/detail/150231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15025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45');" TargetMode="External"/><Relationship Id="rId657" Type="http://schemas.openxmlformats.org/officeDocument/2006/relationships/hyperlink" Target="https://www.jisilu.cn/data/utils/lowcalc/150251" TargetMode="External"/><Relationship Id="rId699" Type="http://schemas.openxmlformats.org/officeDocument/2006/relationships/hyperlink" Target="https://www.jisilu.cn/data/utils/lowcalc/150207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138');" TargetMode="External"/><Relationship Id="rId461" Type="http://schemas.openxmlformats.org/officeDocument/2006/relationships/hyperlink" Target="https://www.jisilu.cn/data/sfnew/detail/50202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delOwnedFund('150169');" TargetMode="External"/><Relationship Id="rId766" Type="http://schemas.openxmlformats.org/officeDocument/2006/relationships/hyperlink" Target="javascript:addOwnedFund('150092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3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3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50201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018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502021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184" TargetMode="External"/><Relationship Id="rId777" Type="http://schemas.openxmlformats.org/officeDocument/2006/relationships/hyperlink" Target="https://www.jisilu.cn/data/utils/lowcalc/150076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18.html" TargetMode="External"/><Relationship Id="rId637" Type="http://schemas.openxmlformats.org/officeDocument/2006/relationships/hyperlink" Target="http://www.cninfo.com.cn/information/fund/netvalue/150179.html" TargetMode="External"/><Relationship Id="rId679" Type="http://schemas.openxmlformats.org/officeDocument/2006/relationships/hyperlink" Target="http://www.cninfo.com.cn/information/fund/netvalue/150269.html" TargetMode="External"/><Relationship Id="rId802" Type="http://schemas.openxmlformats.org/officeDocument/2006/relationships/hyperlink" Target="javascript:addOwnedFund('15023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329" TargetMode="External"/><Relationship Id="rId690" Type="http://schemas.openxmlformats.org/officeDocument/2006/relationships/hyperlink" Target="http://finance.sina.com.cn/fund/quotes/150203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javascript:delOwnedFund('150275');" TargetMode="External"/><Relationship Id="rId788" Type="http://schemas.openxmlformats.org/officeDocument/2006/relationships/hyperlink" Target="http://quote.eastmoney.com/zs399965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5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502049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36.html" TargetMode="External"/><Relationship Id="rId287" Type="http://schemas.openxmlformats.org/officeDocument/2006/relationships/hyperlink" Target="http://www.cninfo.com.cn/information/fund/netvalue/150094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300.html" TargetMode="External"/><Relationship Id="rId508" Type="http://schemas.openxmlformats.org/officeDocument/2006/relationships/hyperlink" Target="javascript:addOwnedFund('150177');" TargetMode="External"/><Relationship Id="rId715" Type="http://schemas.openxmlformats.org/officeDocument/2006/relationships/hyperlink" Target="http://www.cninfo.com.cn/information/fund/netvalue/150143.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86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www.cninfo.com.cn/information/fund/netvalue/150255.html" TargetMode="External"/><Relationship Id="rId799" Type="http://schemas.openxmlformats.org/officeDocument/2006/relationships/hyperlink" Target="http://www.cninfo.com.cn/information/fund/netvalue/15023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283" TargetMode="External"/><Relationship Id="rId659" Type="http://schemas.openxmlformats.org/officeDocument/2006/relationships/hyperlink" Target="https://www.jisilu.cn/data/sfnew/detail/50200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205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150186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006.html" TargetMode="External"/><Relationship Id="rId628" Type="http://schemas.openxmlformats.org/officeDocument/2006/relationships/hyperlink" Target="javascript:delOwnedFund('150241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064" TargetMode="External"/><Relationship Id="rId267" Type="http://schemas.openxmlformats.org/officeDocument/2006/relationships/hyperlink" Target="https://www.jisilu.cn/data/sfnew/detail/502014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273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69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329.html" TargetMode="External"/><Relationship Id="rId583" Type="http://schemas.openxmlformats.org/officeDocument/2006/relationships/hyperlink" Target="http://www.cninfo.com.cn/information/fund/netvalue/150184.html" TargetMode="External"/><Relationship Id="rId639" Type="http://schemas.openxmlformats.org/officeDocument/2006/relationships/hyperlink" Target="https://www.jisilu.cn/data/utils/lowcalc/150179" TargetMode="External"/><Relationship Id="rId790" Type="http://schemas.openxmlformats.org/officeDocument/2006/relationships/hyperlink" Target="javascript:addOwnedFund('150192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121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zs399971.html" TargetMode="External"/><Relationship Id="rId706" Type="http://schemas.openxmlformats.org/officeDocument/2006/relationships/hyperlink" Target="javascript:delOwnedFund('150227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29/bc.shtml" TargetMode="External"/><Relationship Id="rId552" Type="http://schemas.openxmlformats.org/officeDocument/2006/relationships/hyperlink" Target="http://finance.sina.com.cn/fund/quotes/150237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00001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36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https://www.jisilu.cn/data/utils/lowcalc/150094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051');" TargetMode="External"/><Relationship Id="rId661" Type="http://schemas.openxmlformats.org/officeDocument/2006/relationships/hyperlink" Target="http://www.cninfo.com.cn/information/fund/netvalue/502007.html" TargetMode="External"/><Relationship Id="rId717" Type="http://schemas.openxmlformats.org/officeDocument/2006/relationships/hyperlink" Target="https://www.jisilu.cn/data/utils/lowcalc/150143" TargetMode="External"/><Relationship Id="rId759" Type="http://schemas.openxmlformats.org/officeDocument/2006/relationships/hyperlink" Target="https://www.jisilu.cn/data/utils/lowcalc/15025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delOwnedFund('150267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71" TargetMode="External"/><Relationship Id="rId563" Type="http://schemas.openxmlformats.org/officeDocument/2006/relationships/hyperlink" Target="https://www.jisilu.cn/data/sfnew/detail/150235" TargetMode="External"/><Relationship Id="rId619" Type="http://schemas.openxmlformats.org/officeDocument/2006/relationships/hyperlink" Target="http://www.cninfo.com.cn/information/fund/netvalue/150283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50202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00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addOwnedFund('150243');" TargetMode="External"/><Relationship Id="rId171" Type="http://schemas.openxmlformats.org/officeDocument/2006/relationships/hyperlink" Target="https://www.jisilu.cn/data/sfnew/detail/150343" TargetMode="External"/><Relationship Id="rId227" Type="http://schemas.openxmlformats.org/officeDocument/2006/relationships/hyperlink" Target="http://www.cninfo.com.cn/information/fund/netvalue/150064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502014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91.html" TargetMode="External"/><Relationship Id="rId641" Type="http://schemas.openxmlformats.org/officeDocument/2006/relationships/hyperlink" Target="https://www.jisilu.cn/data/sfnew/detail/150194" TargetMode="External"/><Relationship Id="rId683" Type="http://schemas.openxmlformats.org/officeDocument/2006/relationships/hyperlink" Target="https://www.jisilu.cn/data/sfnew/detail/502004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150104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29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184" TargetMode="External"/><Relationship Id="rId750" Type="http://schemas.openxmlformats.org/officeDocument/2006/relationships/hyperlink" Target="http://finance.sina.com.cn/fund/quotes/150181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49');" TargetMode="External"/><Relationship Id="rId652" Type="http://schemas.openxmlformats.org/officeDocument/2006/relationships/hyperlink" Target="javascript:delOwnedFund('150249');" TargetMode="External"/><Relationship Id="rId694" Type="http://schemas.openxmlformats.org/officeDocument/2006/relationships/hyperlink" Target="javascript:addOwnedFund('150203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138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000827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92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45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83" TargetMode="External"/><Relationship Id="rId663" Type="http://schemas.openxmlformats.org/officeDocument/2006/relationships/hyperlink" Target="https://www.jisilu.cn/data/utils/lowcalc/50200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71.html" TargetMode="External"/><Relationship Id="rId719" Type="http://schemas.openxmlformats.org/officeDocument/2006/relationships/hyperlink" Target="https://www.jisilu.cn/data/sfnew/detail/15016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502054/bc.shtml" TargetMode="External"/><Relationship Id="rId565" Type="http://schemas.openxmlformats.org/officeDocument/2006/relationships/hyperlink" Target="http://www.cninfo.com.cn/information/fund/netvalue/150235.html" TargetMode="External"/><Relationship Id="rId730" Type="http://schemas.openxmlformats.org/officeDocument/2006/relationships/hyperlink" Target="javascript:addOwnedFund('150186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502017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502014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502021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173/bc.shtml" TargetMode="External"/><Relationship Id="rId576" Type="http://schemas.openxmlformats.org/officeDocument/2006/relationships/hyperlink" Target="http://finance.sina.com.cn/fund/quotes/150315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343.html" TargetMode="External"/><Relationship Id="rId229" Type="http://schemas.openxmlformats.org/officeDocument/2006/relationships/hyperlink" Target="https://www.jisilu.cn/data/utils/lowcalc/150064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194.html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javascript:addOwnedFund('150273');" TargetMode="External"/><Relationship Id="rId685" Type="http://schemas.openxmlformats.org/officeDocument/2006/relationships/hyperlink" Target="http://www.cninfo.com.cn/information/fund/netvalue/50200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177" TargetMode="External"/><Relationship Id="rId545" Type="http://schemas.openxmlformats.org/officeDocument/2006/relationships/hyperlink" Target="https://www.jisilu.cn/data/sfnew/detail/150275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67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257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www.cninfo.com.cn/information/fund/netvalue/150145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51/bc.shtml" TargetMode="External"/><Relationship Id="rId696" Type="http://schemas.openxmlformats.org/officeDocument/2006/relationships/hyperlink" Target="http://finance.sina.com.cn/fund/quotes/150207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138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29');" TargetMode="External"/><Relationship Id="rId556" Type="http://schemas.openxmlformats.org/officeDocument/2006/relationships/hyperlink" Target="javascript:addOwnedFund('150237');" TargetMode="External"/><Relationship Id="rId721" Type="http://schemas.openxmlformats.org/officeDocument/2006/relationships/hyperlink" Target="http://www.cninfo.com.cn/information/fund/netvalue/150169.html" TargetMode="External"/><Relationship Id="rId763" Type="http://schemas.openxmlformats.org/officeDocument/2006/relationships/hyperlink" Target="http://www.cninfo.com.cn/information/fund/netvalue/150092.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5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41" TargetMode="External"/><Relationship Id="rId665" Type="http://schemas.openxmlformats.org/officeDocument/2006/relationships/hyperlink" Target="https://www.jisilu.cn/data/sfnew/detail/150205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71" TargetMode="External"/><Relationship Id="rId567" Type="http://schemas.openxmlformats.org/officeDocument/2006/relationships/hyperlink" Target="https://www.jisilu.cn/data/utils/lowcalc/150235" TargetMode="External"/><Relationship Id="rId732" Type="http://schemas.openxmlformats.org/officeDocument/2006/relationships/hyperlink" Target="http://finance.sina.com.cn/fund/quotes/150018/bc.shtml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076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502017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00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21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502021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000998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343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quote.eastmoney.com/zs399803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s://www.jisilu.cn/data/sfnew/detail/150192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55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194" TargetMode="External"/><Relationship Id="rId687" Type="http://schemas.openxmlformats.org/officeDocument/2006/relationships/hyperlink" Target="https://www.jisilu.cn/data/utils/lowcalc/50200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104');" TargetMode="External"/><Relationship Id="rId491" Type="http://schemas.openxmlformats.org/officeDocument/2006/relationships/hyperlink" Target="https://www.jisilu.cn/data/sfnew/detail/150051" TargetMode="External"/><Relationship Id="rId505" Type="http://schemas.openxmlformats.org/officeDocument/2006/relationships/hyperlink" Target="http://www.cninfo.com.cn/information/fund/netvalue/15017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75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181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93.html" TargetMode="External"/><Relationship Id="rId656" Type="http://schemas.openxmlformats.org/officeDocument/2006/relationships/hyperlink" Target="http://quote.eastmoney.com/zs39999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45" TargetMode="External"/><Relationship Id="rId295" Type="http://schemas.openxmlformats.org/officeDocument/2006/relationships/hyperlink" Target="https://www.jisilu.cn/data/utils/lowcalc/150138" TargetMode="External"/><Relationship Id="rId309" Type="http://schemas.openxmlformats.org/officeDocument/2006/relationships/hyperlink" Target="https://www.jisilu.cn/data/sfnew/detail/150267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8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169" TargetMode="External"/><Relationship Id="rId765" Type="http://schemas.openxmlformats.org/officeDocument/2006/relationships/hyperlink" Target="https://www.jisilu.cn/data/utils/lowcalc/1500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50205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41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502017" TargetMode="External"/><Relationship Id="rId667" Type="http://schemas.openxmlformats.org/officeDocument/2006/relationships/hyperlink" Target="http://www.cninfo.com.cn/information/fund/netvalue/15020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3" TargetMode="External"/><Relationship Id="rId734" Type="http://schemas.openxmlformats.org/officeDocument/2006/relationships/hyperlink" Target="http://quote.eastmoney.com/zs399004.html" TargetMode="External"/><Relationship Id="rId776" Type="http://schemas.openxmlformats.org/officeDocument/2006/relationships/hyperlink" Target="http://quote.eastmoney.com/zs399300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502021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315');" TargetMode="External"/><Relationship Id="rId636" Type="http://schemas.openxmlformats.org/officeDocument/2006/relationships/hyperlink" Target="http://finance.sina.com.cn/fund/quotes/150179/bc.shtml" TargetMode="External"/><Relationship Id="rId801" Type="http://schemas.openxmlformats.org/officeDocument/2006/relationships/hyperlink" Target="https://www.jisilu.cn/data/utils/lowcalc/15023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21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69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addOwnedFund('150173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905.html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502049" TargetMode="External"/><Relationship Id="rId787" Type="http://schemas.openxmlformats.org/officeDocument/2006/relationships/hyperlink" Target="http://www.cninfo.com.cn/information/fund/netvalue/150192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36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03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4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051.html" TargetMode="External"/><Relationship Id="rId507" Type="http://schemas.openxmlformats.org/officeDocument/2006/relationships/hyperlink" Target="https://www.jisilu.cn/data/utils/lowcalc/150177" TargetMode="External"/><Relationship Id="rId549" Type="http://schemas.openxmlformats.org/officeDocument/2006/relationships/hyperlink" Target="https://www.jisilu.cn/data/utils/lowcalc/150275" TargetMode="External"/><Relationship Id="rId714" Type="http://schemas.openxmlformats.org/officeDocument/2006/relationships/hyperlink" Target="http://finance.sina.com.cn/fund/quotes/150143/bc.shtml" TargetMode="External"/><Relationship Id="rId756" Type="http://schemas.openxmlformats.org/officeDocument/2006/relationships/hyperlink" Target="http://finance.sina.com.cn/fund/quotes/15025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267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231/bc.s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57');" TargetMode="External"/><Relationship Id="rId658" Type="http://schemas.openxmlformats.org/officeDocument/2006/relationships/hyperlink" Target="javascript:addOwnedFund('150251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://finance.sina.com.cn/fund/quotes/50202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86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43.html" TargetMode="External"/><Relationship Id="rId627" Type="http://schemas.openxmlformats.org/officeDocument/2006/relationships/hyperlink" Target="https://www.jisilu.cn/data/utils/lowcalc/150241" TargetMode="External"/><Relationship Id="rId669" Type="http://schemas.openxmlformats.org/officeDocument/2006/relationships/hyperlink" Target="https://www.jisilu.cn/data/utils/lowcalc/150205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273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97.html" TargetMode="External"/><Relationship Id="rId736" Type="http://schemas.openxmlformats.org/officeDocument/2006/relationships/hyperlink" Target="javascript:addOwnedFund('150018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329/bc.shtml" TargetMode="External"/><Relationship Id="rId778" Type="http://schemas.openxmlformats.org/officeDocument/2006/relationships/hyperlink" Target="javascript:addOwnedFund('15007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184/bc.shtml" TargetMode="External"/><Relationship Id="rId638" Type="http://schemas.openxmlformats.org/officeDocument/2006/relationships/hyperlink" Target="http://quote.eastmoney.com/zs39993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21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www.cninfo.com.cn/information/fund/netvalue/150203.html" TargetMode="External"/><Relationship Id="rId747" Type="http://schemas.openxmlformats.org/officeDocument/2006/relationships/hyperlink" Target="https://www.jisilu.cn/data/utils/lowcalc/150100" TargetMode="External"/><Relationship Id="rId789" Type="http://schemas.openxmlformats.org/officeDocument/2006/relationships/hyperlink" Target="https://www.jisilu.cn/data/utils/lowcalc/150192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55');" TargetMode="External"/><Relationship Id="rId551" Type="http://schemas.openxmlformats.org/officeDocument/2006/relationships/hyperlink" Target="https://www.jisilu.cn/data/sfnew/detail/150237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502049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96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29" TargetMode="External"/><Relationship Id="rId660" Type="http://schemas.openxmlformats.org/officeDocument/2006/relationships/hyperlink" Target="http://finance.sina.com.cn/fund/quotes/502007/bc.shtml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https://www.jisilu.cn/data/utils/lowcalc/150267" TargetMode="External"/><Relationship Id="rId495" Type="http://schemas.openxmlformats.org/officeDocument/2006/relationships/hyperlink" Target="https://www.jisilu.cn/data/utils/lowcalc/150051" TargetMode="External"/><Relationship Id="rId716" Type="http://schemas.openxmlformats.org/officeDocument/2006/relationships/hyperlink" Target="http://quote.eastmoney.com/zs000832.html" TargetMode="External"/><Relationship Id="rId758" Type="http://schemas.openxmlformats.org/officeDocument/2006/relationships/hyperlink" Target="http://quote.eastmoney.com/zs39998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283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29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www.cninfo.com.cn/information/fund/netvalue/150186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43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064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79');" TargetMode="External"/><Relationship Id="rId738" Type="http://schemas.openxmlformats.org/officeDocument/2006/relationships/hyperlink" Target="http://finance.sina.com.cn/fund/quotes/150279/bc.shtml" TargetMode="External"/><Relationship Id="rId74" Type="http://schemas.openxmlformats.org/officeDocument/2006/relationships/hyperlink" Target="javascript:addOwnedFund('15026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01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81" TargetMode="External"/><Relationship Id="rId290" Type="http://schemas.openxmlformats.org/officeDocument/2006/relationships/hyperlink" Target="javascript:addOwnedFund('150094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49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36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4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271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www.cninfo.com.cn/information/fund/netvalue/150307.html" TargetMode="External"/><Relationship Id="rId39" Type="http://schemas.openxmlformats.org/officeDocument/2006/relationships/hyperlink" Target="http://www.cninfo.com.cn/information/fund/netvalue/150205.html" TargetMode="External"/><Relationship Id="rId21" Type="http://schemas.openxmlformats.org/officeDocument/2006/relationships/hyperlink" Target="https://www.jisilu.cn/data/sfnew/detail/150307" TargetMode="External"/><Relationship Id="rId34" Type="http://schemas.openxmlformats.org/officeDocument/2006/relationships/hyperlink" Target="javascript:addOwnedFund('150307');" TargetMode="External"/><Relationship Id="rId42" Type="http://schemas.openxmlformats.org/officeDocument/2006/relationships/hyperlink" Target="javascript:addOwnedFund('150205');" TargetMode="External"/><Relationship Id="rId47" Type="http://schemas.openxmlformats.org/officeDocument/2006/relationships/hyperlink" Target="https://www.jisilu.cn/data/utils/lowcalc/150198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307" TargetMode="External"/><Relationship Id="rId63" Type="http://schemas.openxmlformats.org/officeDocument/2006/relationships/hyperlink" Target="http://quote.eastmoney.com/zs399396.html" TargetMode="External"/><Relationship Id="rId68" Type="http://schemas.openxmlformats.org/officeDocument/2006/relationships/hyperlink" Target="http://finance.sina.com.cn/fund/quotes/150205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quote.eastmoney.com/zs399804.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finance.sina.com.cn/fund/quotes/150307/bc.shtml" TargetMode="External"/><Relationship Id="rId3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s://www.jisilu.cn/data/sfnew/detail/150205" TargetMode="External"/><Relationship Id="rId40" Type="http://schemas.openxmlformats.org/officeDocument/2006/relationships/hyperlink" Target="http://quote.eastmoney.com/zs399973.html" TargetMode="External"/><Relationship Id="rId45" Type="http://schemas.openxmlformats.org/officeDocument/2006/relationships/hyperlink" Target="http://www.cninfo.com.cn/information/fund/netvalue/150198.html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804.html" TargetMode="External"/><Relationship Id="rId66" Type="http://schemas.openxmlformats.org/officeDocument/2006/relationships/hyperlink" Target="https://www.jisilu.cn/data/sfnew/detail/150198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http://quote.eastmoney.com/zs399804.html" TargetMode="External"/><Relationship Id="rId36" Type="http://schemas.openxmlformats.org/officeDocument/2006/relationships/hyperlink" Target="javascript:addOwnedFund('150307');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307.html" TargetMode="External"/><Relationship Id="rId61" Type="http://schemas.openxmlformats.org/officeDocument/2006/relationships/hyperlink" Target="javascript:addOwnedFund('150198');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utils/lowcalc/150307" TargetMode="External"/><Relationship Id="rId44" Type="http://schemas.openxmlformats.org/officeDocument/2006/relationships/hyperlink" Target="http://finance.sina.com.cn/fund/quotes/150198/bc.shtml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307');" TargetMode="External"/><Relationship Id="rId65" Type="http://schemas.openxmlformats.org/officeDocument/2006/relationships/hyperlink" Target="http://finance.sina.com.cn/fund/quotes/150198/bc.shtml" TargetMode="External"/><Relationship Id="rId73" Type="http://schemas.openxmlformats.org/officeDocument/2006/relationships/drawing" Target="../drawings/drawing9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://www.cninfo.com.cn/information/fund/netvalue/150307.html" TargetMode="External"/><Relationship Id="rId30" Type="http://schemas.openxmlformats.org/officeDocument/2006/relationships/hyperlink" Target="http://quote.eastmoney.com/zs399804.html" TargetMode="External"/><Relationship Id="rId35" Type="http://schemas.openxmlformats.org/officeDocument/2006/relationships/hyperlink" Target="javascript:addOwnedFund('150307');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Relationship Id="rId56" Type="http://schemas.openxmlformats.org/officeDocument/2006/relationships/hyperlink" Target="http://finance.sina.com.cn/fund/quotes/150307/bc.shtml" TargetMode="External"/><Relationship Id="rId64" Type="http://schemas.openxmlformats.org/officeDocument/2006/relationships/hyperlink" Target="http://www.cninfo.com.cn/information/fund/netvalue/150198.html" TargetMode="External"/><Relationship Id="rId69" Type="http://schemas.openxmlformats.org/officeDocument/2006/relationships/hyperlink" Target="http://www.cninfo.com.cn/information/fund/netvalue/150205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205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www.cninfo.com.cn/information/fund/netvalue/150307.html" TargetMode="External"/><Relationship Id="rId33" Type="http://schemas.openxmlformats.org/officeDocument/2006/relationships/hyperlink" Target="https://www.jisilu.cn/data/utils/lowcalc/150307" TargetMode="External"/><Relationship Id="rId38" Type="http://schemas.openxmlformats.org/officeDocument/2006/relationships/hyperlink" Target="http://finance.sina.com.cn/fund/quotes/150205/bc.shtml" TargetMode="External"/><Relationship Id="rId46" Type="http://schemas.openxmlformats.org/officeDocument/2006/relationships/hyperlink" Target="http://quote.eastmoney.com/zs399396.html" TargetMode="External"/><Relationship Id="rId59" Type="http://schemas.openxmlformats.org/officeDocument/2006/relationships/hyperlink" Target="https://www.jisilu.cn/data/utils/lowcalc/150307" TargetMode="External"/><Relationship Id="rId67" Type="http://schemas.openxmlformats.org/officeDocument/2006/relationships/hyperlink" Target="https://www.jisilu.cn/data/sfnew/detail/150205" TargetMode="External"/><Relationship Id="rId20" Type="http://schemas.openxmlformats.org/officeDocument/2006/relationships/hyperlink" Target="https://www.jisilu.cn/data/sfnew/detail/150307" TargetMode="External"/><Relationship Id="rId41" Type="http://schemas.openxmlformats.org/officeDocument/2006/relationships/hyperlink" Target="https://www.jisilu.cn/data/utils/lowcalc/150205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s://www.jisilu.cn/data/utils/lowcalc/150198" TargetMode="External"/><Relationship Id="rId70" Type="http://schemas.openxmlformats.org/officeDocument/2006/relationships/hyperlink" Target="http://quote.eastmoney.com/zs399973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807.html" TargetMode="External"/><Relationship Id="rId531" Type="http://schemas.openxmlformats.org/officeDocument/2006/relationships/hyperlink" Target="https://www.jisilu.cn/data/utils/lowcalc/150205" TargetMode="External"/><Relationship Id="rId629" Type="http://schemas.openxmlformats.org/officeDocument/2006/relationships/hyperlink" Target="https://www.jisilu.cn/data/sfnew/detail/150283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finance.sina.com.cn/fund/quotes/150225/bc.shtml" TargetMode="External"/><Relationship Id="rId475" Type="http://schemas.openxmlformats.org/officeDocument/2006/relationships/hyperlink" Target="http://www.cninfo.com.cn/information/fund/netvalue/150179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25');" TargetMode="External"/><Relationship Id="rId335" Type="http://schemas.openxmlformats.org/officeDocument/2006/relationships/hyperlink" Target="http://www.cninfo.com.cn/information/fund/netvalue/150055.html" TargetMode="External"/><Relationship Id="rId542" Type="http://schemas.openxmlformats.org/officeDocument/2006/relationships/hyperlink" Target="http://quote.eastmoney.com/zs39980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167" TargetMode="External"/><Relationship Id="rId486" Type="http://schemas.openxmlformats.org/officeDocument/2006/relationships/hyperlink" Target="http://finance.sina.com.cn/fund/quotes/150164/bc.shtml" TargetMode="External"/><Relationship Id="rId693" Type="http://schemas.openxmlformats.org/officeDocument/2006/relationships/hyperlink" Target="https://www.jisilu.cn/data/utils/lowcalc/150200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9" TargetMode="External"/><Relationship Id="rId346" Type="http://schemas.openxmlformats.org/officeDocument/2006/relationships/hyperlink" Target="http://finance.sina.com.cn/fund/quotes/502054/bc.shtml" TargetMode="External"/><Relationship Id="rId553" Type="http://schemas.openxmlformats.org/officeDocument/2006/relationships/hyperlink" Target="http://www.cninfo.com.cn/information/fund/netvalue/150051.html" TargetMode="External"/><Relationship Id="rId760" Type="http://schemas.openxmlformats.org/officeDocument/2006/relationships/hyperlink" Target="javascript:addOwnedFund('150018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399990.html" TargetMode="External"/><Relationship Id="rId718" Type="http://schemas.openxmlformats.org/officeDocument/2006/relationships/hyperlink" Target="javascript:delOwnedFund('150255');" TargetMode="External"/><Relationship Id="rId357" Type="http://schemas.openxmlformats.org/officeDocument/2006/relationships/hyperlink" Target="https://www.jisilu.cn/data/sfnew/detail/150112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09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24');" TargetMode="External"/><Relationship Id="rId631" Type="http://schemas.openxmlformats.org/officeDocument/2006/relationships/hyperlink" Target="http://www.cninfo.com.cn/information/fund/netvalue/150283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16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66.html" TargetMode="External"/><Relationship Id="rId326" Type="http://schemas.openxmlformats.org/officeDocument/2006/relationships/hyperlink" Target="javascript:delOwnedFund('502031');" TargetMode="External"/><Relationship Id="rId533" Type="http://schemas.openxmlformats.org/officeDocument/2006/relationships/hyperlink" Target="https://www.jisilu.cn/data/sfnew/detail/15024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17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https://www.jisilu.cn/data/sfnew/detail/150217" TargetMode="External"/><Relationship Id="rId740" Type="http://schemas.openxmlformats.org/officeDocument/2006/relationships/hyperlink" Target="http://quote.eastmoney.com/zs399967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190/bc.shtml" TargetMode="External"/><Relationship Id="rId228" Type="http://schemas.openxmlformats.org/officeDocument/2006/relationships/hyperlink" Target="http://quote.eastmoney.com/zs399300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179" TargetMode="External"/><Relationship Id="rId600" Type="http://schemas.openxmlformats.org/officeDocument/2006/relationships/hyperlink" Target="http://finance.sina.com.cn/fund/quotes/150203/bc.shtml" TargetMode="External"/><Relationship Id="rId642" Type="http://schemas.openxmlformats.org/officeDocument/2006/relationships/hyperlink" Target="http://finance.sina.com.cn/fund/quotes/150275/bc.shtml" TargetMode="External"/><Relationship Id="rId684" Type="http://schemas.openxmlformats.org/officeDocument/2006/relationships/hyperlink" Target="http://finance.sina.com.cn/fund/quotes/150249/bc.shtml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05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7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036" TargetMode="External"/><Relationship Id="rId544" Type="http://schemas.openxmlformats.org/officeDocument/2006/relationships/hyperlink" Target="javascript:addOwnedFund('150315');" TargetMode="External"/><Relationship Id="rId586" Type="http://schemas.openxmlformats.org/officeDocument/2006/relationships/hyperlink" Target="javascript:addOwnedFund('150237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45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07" TargetMode="External"/><Relationship Id="rId653" Type="http://schemas.openxmlformats.org/officeDocument/2006/relationships/hyperlink" Target="https://www.jisilu.cn/data/sfnew/detail/150194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quote.eastmoney.com/zs000832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addOwnedFund('150130');" TargetMode="External"/><Relationship Id="rId348" Type="http://schemas.openxmlformats.org/officeDocument/2006/relationships/hyperlink" Target="http://quote.eastmoney.com/zs399975.html" TargetMode="External"/><Relationship Id="rId513" Type="http://schemas.openxmlformats.org/officeDocument/2006/relationships/hyperlink" Target="https://www.jisilu.cn/data/utils/lowcalc/150259" TargetMode="External"/><Relationship Id="rId555" Type="http://schemas.openxmlformats.org/officeDocument/2006/relationships/hyperlink" Target="https://www.jisilu.cn/data/utils/lowcalc/150051" TargetMode="External"/><Relationship Id="rId597" Type="http://schemas.openxmlformats.org/officeDocument/2006/relationships/hyperlink" Target="https://www.jisilu.cn/data/utils/lowcalc/502049" TargetMode="External"/><Relationship Id="rId720" Type="http://schemas.openxmlformats.org/officeDocument/2006/relationships/hyperlink" Target="http://finance.sina.com.cn/fund/quotes/150100/bc.shtml" TargetMode="External"/><Relationship Id="rId762" Type="http://schemas.openxmlformats.org/officeDocument/2006/relationships/hyperlink" Target="http://finance.sina.com.cn/fund/quotes/150076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50203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51');" TargetMode="External"/><Relationship Id="rId261" Type="http://schemas.openxmlformats.org/officeDocument/2006/relationships/hyperlink" Target="https://www.jisilu.cn/data/sfnew/detail/150073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addOwnedFund('150235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112.html" TargetMode="External"/><Relationship Id="rId524" Type="http://schemas.openxmlformats.org/officeDocument/2006/relationships/hyperlink" Target="http://quote.eastmoney.com/zs399966.html" TargetMode="External"/><Relationship Id="rId566" Type="http://schemas.openxmlformats.org/officeDocument/2006/relationships/hyperlink" Target="http://quote.eastmoney.com/zs399994.html" TargetMode="External"/><Relationship Id="rId731" Type="http://schemas.openxmlformats.org/officeDocument/2006/relationships/hyperlink" Target="https://www.jisilu.cn/data/sfnew/detail/150186" TargetMode="External"/><Relationship Id="rId773" Type="http://schemas.openxmlformats.org/officeDocument/2006/relationships/hyperlink" Target="https://www.jisilu.cn/data/sfnew/detail/150171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s://www.jisilu.cn/data/sfnew/detail/502041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83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40');" TargetMode="External"/><Relationship Id="rId468" Type="http://schemas.openxmlformats.org/officeDocument/2006/relationships/hyperlink" Target="http://finance.sina.com.cn/fund/quotes/150273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225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243.html" TargetMode="External"/><Relationship Id="rId577" Type="http://schemas.openxmlformats.org/officeDocument/2006/relationships/hyperlink" Target="http://www.cninfo.com.cn/information/fund/netvalue/150217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81');" TargetMode="External"/><Relationship Id="rId132" Type="http://schemas.openxmlformats.org/officeDocument/2006/relationships/hyperlink" Target="http://quote.eastmoney.com/zs399393.html" TargetMode="External"/><Relationship Id="rId174" Type="http://schemas.openxmlformats.org/officeDocument/2006/relationships/hyperlink" Target="http://quote.eastmoney.com/zs000827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399971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https://www.jisilu.cn/data/utils/lowcalc/150145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229" TargetMode="External"/><Relationship Id="rId644" Type="http://schemas.openxmlformats.org/officeDocument/2006/relationships/hyperlink" Target="http://quote.eastmoney.com/zs399991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267" TargetMode="External"/><Relationship Id="rId490" Type="http://schemas.openxmlformats.org/officeDocument/2006/relationships/hyperlink" Target="javascript:addOwnedFund('150164');" TargetMode="External"/><Relationship Id="rId504" Type="http://schemas.openxmlformats.org/officeDocument/2006/relationships/hyperlink" Target="http://finance.sina.com.cn/fund/quotes/150257/bc.shtml" TargetMode="External"/><Relationship Id="rId546" Type="http://schemas.openxmlformats.org/officeDocument/2006/relationships/hyperlink" Target="http://finance.sina.com.cn/fund/quotes/150271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quote.eastmoney.com/zs399440.html" TargetMode="External"/><Relationship Id="rId101" Type="http://schemas.openxmlformats.org/officeDocument/2006/relationships/hyperlink" Target="http://www.cninfo.com.cn/information/fund/netvalue/150335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502054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233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07.html" TargetMode="External"/><Relationship Id="rId655" Type="http://schemas.openxmlformats.org/officeDocument/2006/relationships/hyperlink" Target="http://www.cninfo.com.cn/information/fund/netvalue/150194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https://www.jisilu.cn/data/sfnew/detail/502027" TargetMode="External"/><Relationship Id="rId722" Type="http://schemas.openxmlformats.org/officeDocument/2006/relationships/hyperlink" Target="http://quote.eastmoney.com/zs00080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01/bc.shtml" TargetMode="External"/><Relationship Id="rId361" Type="http://schemas.openxmlformats.org/officeDocument/2006/relationships/hyperlink" Target="https://www.jisilu.cn/data/utils/lowcalc/150112" TargetMode="External"/><Relationship Id="rId557" Type="http://schemas.openxmlformats.org/officeDocument/2006/relationships/hyperlink" Target="https://www.jisilu.cn/data/sfnew/detail/150173" TargetMode="External"/><Relationship Id="rId599" Type="http://schemas.openxmlformats.org/officeDocument/2006/relationships/hyperlink" Target="https://www.jisilu.cn/data/sfnew/detail/150203" TargetMode="External"/><Relationship Id="rId764" Type="http://schemas.openxmlformats.org/officeDocument/2006/relationships/hyperlink" Target="http://quote.eastmoney.com/zs399300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69/bc.shtml" TargetMode="External"/><Relationship Id="rId666" Type="http://schemas.openxmlformats.org/officeDocument/2006/relationships/hyperlink" Target="http://finance.sina.com.cn/fund/quotes/150307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41.html" TargetMode="External"/><Relationship Id="rId263" Type="http://schemas.openxmlformats.org/officeDocument/2006/relationships/hyperlink" Target="http://www.cninfo.com.cn/information/fund/netvalue/150073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quote.eastmoney.com/zs399991.html" TargetMode="External"/><Relationship Id="rId526" Type="http://schemas.openxmlformats.org/officeDocument/2006/relationships/hyperlink" Target="javascript:addOwnedFund('15017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325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309');" TargetMode="External"/><Relationship Id="rId733" Type="http://schemas.openxmlformats.org/officeDocument/2006/relationships/hyperlink" Target="http://www.cninfo.com.cn/information/fund/netvalue/150186.html" TargetMode="External"/><Relationship Id="rId775" Type="http://schemas.openxmlformats.org/officeDocument/2006/relationships/hyperlink" Target="http://www.cninfo.com.cn/information/fund/netvalue/150171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184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064/bc.shtml" TargetMode="External"/><Relationship Id="rId274" Type="http://schemas.openxmlformats.org/officeDocument/2006/relationships/hyperlink" Target="http://finance.sina.com.cn/fund/quotes/150090/bc.shtml" TargetMode="External"/><Relationship Id="rId481" Type="http://schemas.openxmlformats.org/officeDocument/2006/relationships/hyperlink" Target="http://www.cninfo.com.cn/information/fund/netvalue/150229.html" TargetMode="External"/><Relationship Id="rId702" Type="http://schemas.openxmlformats.org/officeDocument/2006/relationships/hyperlink" Target="http://finance.sina.com.cn/fund/quotes/50200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17');" TargetMode="External"/><Relationship Id="rId537" Type="http://schemas.openxmlformats.org/officeDocument/2006/relationships/hyperlink" Target="https://www.jisilu.cn/data/utils/lowcalc/150243" TargetMode="External"/><Relationship Id="rId579" Type="http://schemas.openxmlformats.org/officeDocument/2006/relationships/hyperlink" Target="https://www.jisilu.cn/data/utils/lowcalc/150217" TargetMode="External"/><Relationship Id="rId744" Type="http://schemas.openxmlformats.org/officeDocument/2006/relationships/hyperlink" Target="http://finance.sina.com.cn/fund/quotes/150143/bc.shtml" TargetMode="External"/><Relationship Id="rId786" Type="http://schemas.openxmlformats.org/officeDocument/2006/relationships/hyperlink" Target="http://finance.sina.com.cn/fund/quotes/502017/bc.shtml" TargetMode="External"/><Relationship Id="rId80" Type="http://schemas.openxmlformats.org/officeDocument/2006/relationships/hyperlink" Target="javascript:addOwnedFund('150287');" TargetMode="External"/><Relationship Id="rId176" Type="http://schemas.openxmlformats.org/officeDocument/2006/relationships/hyperlink" Target="javascript:addOwnedFund('150190');" TargetMode="External"/><Relationship Id="rId341" Type="http://schemas.openxmlformats.org/officeDocument/2006/relationships/hyperlink" Target="http://www.cninfo.com.cn/information/fund/netvalue/150267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810.html" TargetMode="External"/><Relationship Id="rId604" Type="http://schemas.openxmlformats.org/officeDocument/2006/relationships/hyperlink" Target="javascript:addOwnedFund('150203');" TargetMode="External"/><Relationship Id="rId646" Type="http://schemas.openxmlformats.org/officeDocument/2006/relationships/hyperlink" Target="javascript:delOwnedFund('150275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53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3.html" TargetMode="External"/><Relationship Id="rId688" Type="http://schemas.openxmlformats.org/officeDocument/2006/relationships/hyperlink" Target="javascript:delOwnedFund('15024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35" TargetMode="External"/><Relationship Id="rId310" Type="http://schemas.openxmlformats.org/officeDocument/2006/relationships/hyperlink" Target="http://finance.sina.com.cn/fund/quotes/502001/bc.shtml" TargetMode="External"/><Relationship Id="rId492" Type="http://schemas.openxmlformats.org/officeDocument/2006/relationships/hyperlink" Target="http://finance.sina.com.cn/fund/quotes/150305/bc.shtml" TargetMode="External"/><Relationship Id="rId548" Type="http://schemas.openxmlformats.org/officeDocument/2006/relationships/hyperlink" Target="http://quote.eastmoney.com/zs399441.html" TargetMode="External"/><Relationship Id="rId713" Type="http://schemas.openxmlformats.org/officeDocument/2006/relationships/hyperlink" Target="https://www.jisilu.cn/data/sfnew/detail/150255" TargetMode="External"/><Relationship Id="rId755" Type="http://schemas.openxmlformats.org/officeDocument/2006/relationships/hyperlink" Target="https://www.jisilu.cn/data/sfnew/detail/150018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finance.sina.com.cn/fund/quotes/150083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07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194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502024" TargetMode="External"/><Relationship Id="rId517" Type="http://schemas.openxmlformats.org/officeDocument/2006/relationships/hyperlink" Target="http://www.cninfo.com.cn/information/fund/netvalue/502027.html" TargetMode="External"/><Relationship Id="rId559" Type="http://schemas.openxmlformats.org/officeDocument/2006/relationships/hyperlink" Target="http://www.cninfo.com.cn/information/fund/netvalue/150173.html" TargetMode="External"/><Relationship Id="rId724" Type="http://schemas.openxmlformats.org/officeDocument/2006/relationships/hyperlink" Target="javascript:addOwnedFund('150100');" TargetMode="External"/><Relationship Id="rId766" Type="http://schemas.openxmlformats.org/officeDocument/2006/relationships/hyperlink" Target="javascript:addOwnedFund('150076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7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31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329/bc.shtml" TargetMode="External"/><Relationship Id="rId626" Type="http://schemas.openxmlformats.org/officeDocument/2006/relationships/hyperlink" Target="http://quote.eastmoney.com/zs399997.html" TargetMode="External"/><Relationship Id="rId223" Type="http://schemas.openxmlformats.org/officeDocument/2006/relationships/hyperlink" Target="https://www.jisilu.cn/data/utils/lowcalc/50204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4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73" TargetMode="External"/><Relationship Id="rId472" Type="http://schemas.openxmlformats.org/officeDocument/2006/relationships/hyperlink" Target="javascript:addOwnedFund('150273');" TargetMode="External"/><Relationship Id="rId528" Type="http://schemas.openxmlformats.org/officeDocument/2006/relationships/hyperlink" Target="http://finance.sina.com.cn/fund/quotes/150205/bc.shtml" TargetMode="External"/><Relationship Id="rId735" Type="http://schemas.openxmlformats.org/officeDocument/2006/relationships/hyperlink" Target="https://www.jisilu.cn/data/utils/lowcalc/150186" TargetMode="External"/><Relationship Id="rId125" Type="http://schemas.openxmlformats.org/officeDocument/2006/relationships/hyperlink" Target="http://www.cninfo.com.cn/information/fund/netvalue/150325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https://www.jisilu.cn/data/sfnew/detail/150237" TargetMode="External"/><Relationship Id="rId777" Type="http://schemas.openxmlformats.org/officeDocument/2006/relationships/hyperlink" Target="https://www.jisilu.cn/data/utils/lowcalc/150171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04.html" TargetMode="External"/><Relationship Id="rId637" Type="http://schemas.openxmlformats.org/officeDocument/2006/relationships/hyperlink" Target="http://www.cninfo.com.cn/information/fund/netvalue/150184.html" TargetMode="External"/><Relationship Id="rId679" Type="http://schemas.openxmlformats.org/officeDocument/2006/relationships/hyperlink" Target="http://www.cninfo.com.cn/information/fund/netvalue/150227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58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229" TargetMode="External"/><Relationship Id="rId539" Type="http://schemas.openxmlformats.org/officeDocument/2006/relationships/hyperlink" Target="https://www.jisilu.cn/data/sfnew/detail/150315" TargetMode="External"/><Relationship Id="rId690" Type="http://schemas.openxmlformats.org/officeDocument/2006/relationships/hyperlink" Target="http://finance.sina.com.cn/fund/quotes/150200/bc.shtml" TargetMode="External"/><Relationship Id="rId704" Type="http://schemas.openxmlformats.org/officeDocument/2006/relationships/hyperlink" Target="http://quote.eastmoney.com/zs399974.html" TargetMode="External"/><Relationship Id="rId746" Type="http://schemas.openxmlformats.org/officeDocument/2006/relationships/hyperlink" Target="http://quote.eastmoney.com/zs000832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9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21" TargetMode="External"/><Relationship Id="rId343" Type="http://schemas.openxmlformats.org/officeDocument/2006/relationships/hyperlink" Target="https://www.jisilu.cn/data/utils/lowcalc/150267" TargetMode="External"/><Relationship Id="rId550" Type="http://schemas.openxmlformats.org/officeDocument/2006/relationships/hyperlink" Target="javascript:addOwnedFund('150271');" TargetMode="External"/><Relationship Id="rId788" Type="http://schemas.openxmlformats.org/officeDocument/2006/relationships/hyperlink" Target="http://quote.eastmoney.com/zs399991.html" TargetMode="External"/><Relationship Id="rId82" Type="http://schemas.openxmlformats.org/officeDocument/2006/relationships/hyperlink" Target="http://finance.sina.com.cn/fund/quotes/15026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addOwnedFund('150233');" TargetMode="External"/><Relationship Id="rId606" Type="http://schemas.openxmlformats.org/officeDocument/2006/relationships/hyperlink" Target="http://finance.sina.com.cn/fund/quotes/150241/bc.shtml" TargetMode="External"/><Relationship Id="rId648" Type="http://schemas.openxmlformats.org/officeDocument/2006/relationships/hyperlink" Target="http://finance.sina.com.cn/fund/quotes/15027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53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812.html" TargetMode="External"/><Relationship Id="rId508" Type="http://schemas.openxmlformats.org/officeDocument/2006/relationships/hyperlink" Target="javascript:addOwnedFund('150257');" TargetMode="External"/><Relationship Id="rId715" Type="http://schemas.openxmlformats.org/officeDocument/2006/relationships/hyperlink" Target="http://www.cninfo.com.cn/information/fund/netvalue/150255.html" TargetMode="External"/><Relationship Id="rId105" Type="http://schemas.openxmlformats.org/officeDocument/2006/relationships/hyperlink" Target="https://www.jisilu.cn/data/sfnew/detail/150130" TargetMode="External"/><Relationship Id="rId147" Type="http://schemas.openxmlformats.org/officeDocument/2006/relationships/hyperlink" Target="https://www.jisilu.cn/data/sfnew/detail/502037" TargetMode="External"/><Relationship Id="rId312" Type="http://schemas.openxmlformats.org/officeDocument/2006/relationships/hyperlink" Target="http://quote.eastmoney.com/zs399982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018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330.html" TargetMode="External"/><Relationship Id="rId561" Type="http://schemas.openxmlformats.org/officeDocument/2006/relationships/hyperlink" Target="https://www.jisilu.cn/data/utils/lowcalc/150173" TargetMode="External"/><Relationship Id="rId617" Type="http://schemas.openxmlformats.org/officeDocument/2006/relationships/hyperlink" Target="https://www.jisilu.cn/data/sfnew/detail/150251" TargetMode="External"/><Relationship Id="rId659" Type="http://schemas.openxmlformats.org/officeDocument/2006/relationships/hyperlink" Target="https://www.jisilu.cn/data/sfnew/detail/150235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50202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24.html" TargetMode="External"/><Relationship Id="rId519" Type="http://schemas.openxmlformats.org/officeDocument/2006/relationships/hyperlink" Target="https://www.jisilu.cn/data/utils/lowcalc/502027" TargetMode="External"/><Relationship Id="rId670" Type="http://schemas.openxmlformats.org/officeDocument/2006/relationships/hyperlink" Target="javascript:addOwnedFund('150307');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01');" TargetMode="External"/><Relationship Id="rId323" Type="http://schemas.openxmlformats.org/officeDocument/2006/relationships/hyperlink" Target="http://www.cninfo.com.cn/information/fund/netvalue/502031.html" TargetMode="External"/><Relationship Id="rId530" Type="http://schemas.openxmlformats.org/officeDocument/2006/relationships/hyperlink" Target="http://quote.eastmoney.com/zs399973.html" TargetMode="External"/><Relationship Id="rId726" Type="http://schemas.openxmlformats.org/officeDocument/2006/relationships/hyperlink" Target="http://finance.sina.com.cn/fund/quotes/150169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quote.eastmoney.com/zs399809.html" TargetMode="External"/><Relationship Id="rId628" Type="http://schemas.openxmlformats.org/officeDocument/2006/relationships/hyperlink" Target="javascript:addOwnedFund('150269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40" TargetMode="External"/><Relationship Id="rId267" Type="http://schemas.openxmlformats.org/officeDocument/2006/relationships/hyperlink" Target="https://www.jisilu.cn/data/sfnew/detail/150225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179/bc.shtml" TargetMode="External"/><Relationship Id="rId127" Type="http://schemas.openxmlformats.org/officeDocument/2006/relationships/hyperlink" Target="https://www.jisilu.cn/data/utils/lowcalc/150325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81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finance.sina.com.cn/fund/quotes/150055/bc.shtml" TargetMode="External"/><Relationship Id="rId376" Type="http://schemas.openxmlformats.org/officeDocument/2006/relationships/hyperlink" Target="http://finance.sina.com.cn/fund/quotes/150036/bc.shtml" TargetMode="External"/><Relationship Id="rId541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http://www.cninfo.com.cn/information/fund/netvalue/150237.html" TargetMode="External"/><Relationship Id="rId639" Type="http://schemas.openxmlformats.org/officeDocument/2006/relationships/hyperlink" Target="https://www.jisilu.cn/data/utils/lowcalc/150184" TargetMode="External"/><Relationship Id="rId790" Type="http://schemas.openxmlformats.org/officeDocument/2006/relationships/hyperlink" Target="javascript:addOwnedFund('502017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64');" TargetMode="External"/><Relationship Id="rId278" Type="http://schemas.openxmlformats.org/officeDocument/2006/relationships/hyperlink" Target="javascript:addOwnedFund('150090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808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https://www.jisilu.cn/data/sfnew/detail/150164" TargetMode="External"/><Relationship Id="rId692" Type="http://schemas.openxmlformats.org/officeDocument/2006/relationships/hyperlink" Target="http://quote.eastmoney.com/zs399975.html" TargetMode="External"/><Relationship Id="rId706" Type="http://schemas.openxmlformats.org/officeDocument/2006/relationships/hyperlink" Target="javascript:addOwnedFund('502007');" TargetMode="External"/><Relationship Id="rId748" Type="http://schemas.openxmlformats.org/officeDocument/2006/relationships/hyperlink" Target="javascript:addOwnedFund('150143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52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s://www.jisilu.cn/data/sfnew/detail/502054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://finance.sina.com.cn/fund/quotes/150259/bc.shtml" TargetMode="External"/><Relationship Id="rId552" Type="http://schemas.openxmlformats.org/officeDocument/2006/relationships/hyperlink" Target="http://finance.sina.com.cn/fund/quotes/150051/bc.shtml" TargetMode="External"/><Relationship Id="rId594" Type="http://schemas.openxmlformats.org/officeDocument/2006/relationships/hyperlink" Target="http://finance.sina.com.cn/fund/quotes/502049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130.html" TargetMode="External"/><Relationship Id="rId289" Type="http://schemas.openxmlformats.org/officeDocument/2006/relationships/hyperlink" Target="https://www.jisilu.cn/data/utils/lowcalc/150053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305');" TargetMode="External"/><Relationship Id="rId661" Type="http://schemas.openxmlformats.org/officeDocument/2006/relationships/hyperlink" Target="http://www.cninfo.com.cn/information/fund/netvalue/150235.html" TargetMode="External"/><Relationship Id="rId717" Type="http://schemas.openxmlformats.org/officeDocument/2006/relationships/hyperlink" Target="https://www.jisilu.cn/data/utils/lowcalc/150255" TargetMode="External"/><Relationship Id="rId759" Type="http://schemas.openxmlformats.org/officeDocument/2006/relationships/hyperlink" Target="https://www.jisilu.cn/data/utils/lowcalc/150018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502037.html" TargetMode="External"/><Relationship Id="rId314" Type="http://schemas.openxmlformats.org/officeDocument/2006/relationships/hyperlink" Target="javascript:addOwnedFund('502001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javascript:addOwnedFund('150083');" TargetMode="External"/><Relationship Id="rId521" Type="http://schemas.openxmlformats.org/officeDocument/2006/relationships/hyperlink" Target="https://www.jisilu.cn/data/sfnew/detail/150177" TargetMode="External"/><Relationship Id="rId563" Type="http://schemas.openxmlformats.org/officeDocument/2006/relationships/hyperlink" Target="https://www.jisilu.cn/data/sfnew/detail/150309" TargetMode="External"/><Relationship Id="rId619" Type="http://schemas.openxmlformats.org/officeDocument/2006/relationships/hyperlink" Target="http://www.cninfo.com.cn/information/fund/netvalue/150251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502024" TargetMode="External"/><Relationship Id="rId630" Type="http://schemas.openxmlformats.org/officeDocument/2006/relationships/hyperlink" Target="http://finance.sina.com.cn/fund/quotes/150283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hk/zs11000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502031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javascript:addOwnedFund('150205');" TargetMode="External"/><Relationship Id="rId574" Type="http://schemas.openxmlformats.org/officeDocument/2006/relationships/hyperlink" Target="javascript:addOwnedFund('150329');" TargetMode="External"/><Relationship Id="rId171" Type="http://schemas.openxmlformats.org/officeDocument/2006/relationships/hyperlink" Target="https://www.jisilu.cn/data/sfnew/detail/150190" TargetMode="External"/><Relationship Id="rId227" Type="http://schemas.openxmlformats.org/officeDocument/2006/relationships/hyperlink" Target="http://www.cninfo.com.cn/information/fund/netvalue/150140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www.cninfo.com.cn/information/fund/netvalue/150225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35.html" TargetMode="External"/><Relationship Id="rId641" Type="http://schemas.openxmlformats.org/officeDocument/2006/relationships/hyperlink" Target="https://www.jisilu.cn/data/sfnew/detail/150275" TargetMode="External"/><Relationship Id="rId683" Type="http://schemas.openxmlformats.org/officeDocument/2006/relationships/hyperlink" Target="https://www.jisilu.cn/data/sfnew/detail/150249" TargetMode="External"/><Relationship Id="rId739" Type="http://schemas.openxmlformats.org/officeDocument/2006/relationships/hyperlink" Target="http://www.cninfo.com.cn/information/fund/netvalue/15018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17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05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315" TargetMode="External"/><Relationship Id="rId75" Type="http://schemas.openxmlformats.org/officeDocument/2006/relationships/hyperlink" Target="https://www.jisilu.cn/data/sfnew/detail/150287" TargetMode="External"/><Relationship Id="rId140" Type="http://schemas.openxmlformats.org/officeDocument/2006/relationships/hyperlink" Target="javascript:delOwnedFund('150299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37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45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164.html" TargetMode="External"/><Relationship Id="rId610" Type="http://schemas.openxmlformats.org/officeDocument/2006/relationships/hyperlink" Target="javascript:delOwnedFund('150241');" TargetMode="External"/><Relationship Id="rId652" Type="http://schemas.openxmlformats.org/officeDocument/2006/relationships/hyperlink" Target="javascript:addOwnedFund('150279');" TargetMode="External"/><Relationship Id="rId694" Type="http://schemas.openxmlformats.org/officeDocument/2006/relationships/hyperlink" Target="javascript:addOwnedFund('150200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502054.html" TargetMode="External"/><Relationship Id="rId512" Type="http://schemas.openxmlformats.org/officeDocument/2006/relationships/hyperlink" Target="http://quote.eastmoney.com/zs399992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63');" TargetMode="External"/><Relationship Id="rId151" Type="http://schemas.openxmlformats.org/officeDocument/2006/relationships/hyperlink" Target="https://www.jisilu.cn/data/utils/lowcalc/502037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quote.eastmoney.com/zs399300.html" TargetMode="External"/><Relationship Id="rId596" Type="http://schemas.openxmlformats.org/officeDocument/2006/relationships/hyperlink" Target="http://quote.eastmoney.com/zs000016.html" TargetMode="External"/><Relationship Id="rId761" Type="http://schemas.openxmlformats.org/officeDocument/2006/relationships/hyperlink" Target="https://www.jisilu.cn/data/sfnew/detail/150076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251" TargetMode="External"/><Relationship Id="rId663" Type="http://schemas.openxmlformats.org/officeDocument/2006/relationships/hyperlink" Target="https://www.jisilu.cn/data/utils/lowcalc/150235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30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://www.cninfo.com.cn/information/fund/netvalue/150177.html" TargetMode="External"/><Relationship Id="rId719" Type="http://schemas.openxmlformats.org/officeDocument/2006/relationships/hyperlink" Target="https://www.jisilu.cn/data/sfnew/detail/150100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12/bc.shtml" TargetMode="External"/><Relationship Id="rId565" Type="http://schemas.openxmlformats.org/officeDocument/2006/relationships/hyperlink" Target="http://www.cninfo.com.cn/information/fund/netvalue/150309.html" TargetMode="External"/><Relationship Id="rId730" Type="http://schemas.openxmlformats.org/officeDocument/2006/relationships/hyperlink" Target="javascript:delOwnedFund('150169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3" TargetMode="External"/><Relationship Id="rId632" Type="http://schemas.openxmlformats.org/officeDocument/2006/relationships/hyperlink" Target="http://quote.eastmoney.com/zs000808.html" TargetMode="External"/><Relationship Id="rId271" Type="http://schemas.openxmlformats.org/officeDocument/2006/relationships/hyperlink" Target="https://www.jisilu.cn/data/utils/lowcalc/150225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17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://finance.sina.com.cn/fund/quotes/150243/bc.shtml" TargetMode="External"/><Relationship Id="rId576" Type="http://schemas.openxmlformats.org/officeDocument/2006/relationships/hyperlink" Target="http://finance.sina.com.cn/fund/quotes/150217/bc.shtml" TargetMode="External"/><Relationship Id="rId741" Type="http://schemas.openxmlformats.org/officeDocument/2006/relationships/hyperlink" Target="https://www.jisilu.cn/data/utils/lowcalc/150181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190.html" TargetMode="External"/><Relationship Id="rId229" Type="http://schemas.openxmlformats.org/officeDocument/2006/relationships/hyperlink" Target="https://www.jisilu.cn/data/utils/lowcalc/150140" TargetMode="External"/><Relationship Id="rId380" Type="http://schemas.openxmlformats.org/officeDocument/2006/relationships/hyperlink" Target="javascript:addOwnedFund('150036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3.html" TargetMode="External"/><Relationship Id="rId643" Type="http://schemas.openxmlformats.org/officeDocument/2006/relationships/hyperlink" Target="http://www.cninfo.com.cn/information/fund/netvalue/150275.html" TargetMode="External"/><Relationship Id="rId240" Type="http://schemas.openxmlformats.org/officeDocument/2006/relationships/hyperlink" Target="http://quote.eastmoney.com/zs000828.html" TargetMode="External"/><Relationship Id="rId478" Type="http://schemas.openxmlformats.org/officeDocument/2006/relationships/hyperlink" Target="javascript:addOwnedFund('150179');" TargetMode="External"/><Relationship Id="rId685" Type="http://schemas.openxmlformats.org/officeDocument/2006/relationships/hyperlink" Target="http://www.cninfo.com.cn/information/fund/netvalue/15024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7.html" TargetMode="External"/><Relationship Id="rId100" Type="http://schemas.openxmlformats.org/officeDocument/2006/relationships/hyperlink" Target="http://finance.sina.com.cn/fund/quotes/150335/bc.shtml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055');" TargetMode="External"/><Relationship Id="rId503" Type="http://schemas.openxmlformats.org/officeDocument/2006/relationships/hyperlink" Target="https://www.jisilu.cn/data/sfnew/detail/150257" TargetMode="External"/><Relationship Id="rId545" Type="http://schemas.openxmlformats.org/officeDocument/2006/relationships/hyperlink" Target="https://www.jisilu.cn/data/sfnew/detail/150271" TargetMode="External"/><Relationship Id="rId587" Type="http://schemas.openxmlformats.org/officeDocument/2006/relationships/hyperlink" Target="https://www.jisilu.cn/data/sfnew/detail/150233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07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150164" TargetMode="External"/><Relationship Id="rId654" Type="http://schemas.openxmlformats.org/officeDocument/2006/relationships/hyperlink" Target="http://finance.sina.com.cn/fund/quotes/150194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502054" TargetMode="External"/><Relationship Id="rId514" Type="http://schemas.openxmlformats.org/officeDocument/2006/relationships/hyperlink" Target="javascript:addOwnedFund('150259');" TargetMode="External"/><Relationship Id="rId556" Type="http://schemas.openxmlformats.org/officeDocument/2006/relationships/hyperlink" Target="javascript:addOwnedFund('150051');" TargetMode="External"/><Relationship Id="rId721" Type="http://schemas.openxmlformats.org/officeDocument/2006/relationships/hyperlink" Target="http://www.cninfo.com.cn/information/fund/netvalue/150100.html" TargetMode="External"/><Relationship Id="rId763" Type="http://schemas.openxmlformats.org/officeDocument/2006/relationships/hyperlink" Target="http://www.cninfo.com.cn/information/fund/netvalue/150076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01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50204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50204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69" TargetMode="External"/><Relationship Id="rId665" Type="http://schemas.openxmlformats.org/officeDocument/2006/relationships/hyperlink" Target="https://www.jisilu.cn/data/sfnew/detail/150307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73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s://www.jisilu.cn/data/utils/lowcalc/150177" TargetMode="External"/><Relationship Id="rId567" Type="http://schemas.openxmlformats.org/officeDocument/2006/relationships/hyperlink" Target="https://www.jisilu.cn/data/utils/lowcalc/150309" TargetMode="External"/><Relationship Id="rId732" Type="http://schemas.openxmlformats.org/officeDocument/2006/relationships/hyperlink" Target="http://finance.sina.com.cn/fund/quotes/150186/bc.shtml" TargetMode="External"/><Relationship Id="rId99" Type="http://schemas.openxmlformats.org/officeDocument/2006/relationships/hyperlink" Target="https://www.jisilu.cn/data/sfnew/detail/150335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://finance.sina.com.cn/fund/quotes/150171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3.html" TargetMode="External"/><Relationship Id="rId634" Type="http://schemas.openxmlformats.org/officeDocument/2006/relationships/hyperlink" Target="javascript:addOwnedFund('150283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64" TargetMode="External"/><Relationship Id="rId273" Type="http://schemas.openxmlformats.org/officeDocument/2006/relationships/hyperlink" Target="https://www.jisilu.cn/data/sfnew/detail/15009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229/bc.shtml" TargetMode="External"/><Relationship Id="rId536" Type="http://schemas.openxmlformats.org/officeDocument/2006/relationships/hyperlink" Target="http://quote.eastmoney.com/zs399006.html" TargetMode="External"/><Relationship Id="rId701" Type="http://schemas.openxmlformats.org/officeDocument/2006/relationships/hyperlink" Target="https://www.jisilu.cn/data/sfnew/detail/50200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17" TargetMode="External"/><Relationship Id="rId175" Type="http://schemas.openxmlformats.org/officeDocument/2006/relationships/hyperlink" Target="https://www.jisilu.cn/data/utils/lowcalc/150190" TargetMode="External"/><Relationship Id="rId340" Type="http://schemas.openxmlformats.org/officeDocument/2006/relationships/hyperlink" Target="http://finance.sina.com.cn/fund/quotes/150267/bc.shtml" TargetMode="External"/><Relationship Id="rId578" Type="http://schemas.openxmlformats.org/officeDocument/2006/relationships/hyperlink" Target="http://quote.eastmoney.com/zs399412.html" TargetMode="External"/><Relationship Id="rId743" Type="http://schemas.openxmlformats.org/officeDocument/2006/relationships/hyperlink" Target="https://www.jisilu.cn/data/sfnew/detail/150143" TargetMode="External"/><Relationship Id="rId785" Type="http://schemas.openxmlformats.org/officeDocument/2006/relationships/hyperlink" Target="https://www.jisilu.cn/data/sfnew/detail/502017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3" TargetMode="External"/><Relationship Id="rId645" Type="http://schemas.openxmlformats.org/officeDocument/2006/relationships/hyperlink" Target="https://www.jisilu.cn/data/utils/lowcalc/150275" TargetMode="External"/><Relationship Id="rId687" Type="http://schemas.openxmlformats.org/officeDocument/2006/relationships/hyperlink" Target="https://www.jisilu.cn/data/utils/lowcalc/15024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45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sfnew/detail/150305" TargetMode="External"/><Relationship Id="rId505" Type="http://schemas.openxmlformats.org/officeDocument/2006/relationships/hyperlink" Target="http://www.cninfo.com.cn/information/fund/netvalue/150257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7" TargetMode="External"/><Relationship Id="rId102" Type="http://schemas.openxmlformats.org/officeDocument/2006/relationships/hyperlink" Target="http://quote.eastmoney.com/zs39996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71.html" TargetMode="External"/><Relationship Id="rId589" Type="http://schemas.openxmlformats.org/officeDocument/2006/relationships/hyperlink" Target="http://www.cninfo.com.cn/information/fund/netvalue/150233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s://www.jisilu.cn/data/sfnew/detail/150083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83.html" TargetMode="External"/><Relationship Id="rId656" Type="http://schemas.openxmlformats.org/officeDocument/2006/relationships/hyperlink" Target="http://quote.eastmoney.com/zs39997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50200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http://finance.sina.com.cn/fund/quotes/150173/bc.shtml" TargetMode="External"/><Relationship Id="rId723" Type="http://schemas.openxmlformats.org/officeDocument/2006/relationships/hyperlink" Target="https://www.jisilu.cn/data/utils/lowcalc/150100" TargetMode="External"/><Relationship Id="rId765" Type="http://schemas.openxmlformats.org/officeDocument/2006/relationships/hyperlink" Target="https://www.jisilu.cn/data/utils/lowcalc/150076" TargetMode="External"/><Relationship Id="rId155" Type="http://schemas.openxmlformats.org/officeDocument/2006/relationships/hyperlink" Target="http://www.cninfo.com.cn/information/fund/netvalue/150301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112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69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58.html" TargetMode="External"/><Relationship Id="rId471" Type="http://schemas.openxmlformats.org/officeDocument/2006/relationships/hyperlink" Target="https://www.jisilu.cn/data/utils/lowcalc/150273" TargetMode="External"/><Relationship Id="rId667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325/bc.shtml" TargetMode="External"/><Relationship Id="rId527" Type="http://schemas.openxmlformats.org/officeDocument/2006/relationships/hyperlink" Target="https://www.jisilu.cn/data/sfnew/detail/150205" TargetMode="External"/><Relationship Id="rId569" Type="http://schemas.openxmlformats.org/officeDocument/2006/relationships/hyperlink" Target="https://www.jisilu.cn/data/sfnew/detail/150329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399707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17');" TargetMode="External"/><Relationship Id="rId636" Type="http://schemas.openxmlformats.org/officeDocument/2006/relationships/hyperlink" Target="http://finance.sina.com.cn/fund/quotes/150184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64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90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87.html" TargetMode="External"/><Relationship Id="rId538" Type="http://schemas.openxmlformats.org/officeDocument/2006/relationships/hyperlink" Target="javascript:addOwnedFund('150243');" TargetMode="External"/><Relationship Id="rId703" Type="http://schemas.openxmlformats.org/officeDocument/2006/relationships/hyperlink" Target="http://www.cninfo.com.cn/information/fund/netvalue/502007.html" TargetMode="External"/><Relationship Id="rId745" Type="http://schemas.openxmlformats.org/officeDocument/2006/relationships/hyperlink" Target="http://www.cninfo.com.cn/information/fund/netvalue/150143.html" TargetMode="External"/><Relationship Id="rId81" Type="http://schemas.openxmlformats.org/officeDocument/2006/relationships/hyperlink" Target="https://www.jisilu.cn/data/sfnew/detail/150263" TargetMode="External"/><Relationship Id="rId135" Type="http://schemas.openxmlformats.org/officeDocument/2006/relationships/hyperlink" Target="https://www.jisilu.cn/data/sfnew/detail/150299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86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233" TargetMode="External"/><Relationship Id="rId605" Type="http://schemas.openxmlformats.org/officeDocument/2006/relationships/hyperlink" Target="https://www.jisilu.cn/data/sfnew/detail/150241" TargetMode="External"/><Relationship Id="rId787" Type="http://schemas.openxmlformats.org/officeDocument/2006/relationships/hyperlink" Target="http://www.cninfo.com.cn/information/fund/netvalue/502017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79" TargetMode="External"/><Relationship Id="rId689" Type="http://schemas.openxmlformats.org/officeDocument/2006/relationships/hyperlink" Target="https://www.jisilu.cn/data/sfnew/detail/150200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53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305.html" TargetMode="External"/><Relationship Id="rId507" Type="http://schemas.openxmlformats.org/officeDocument/2006/relationships/hyperlink" Target="https://www.jisilu.cn/data/utils/lowcalc/150257" TargetMode="External"/><Relationship Id="rId549" Type="http://schemas.openxmlformats.org/officeDocument/2006/relationships/hyperlink" Target="https://www.jisilu.cn/data/utils/lowcalc/150271" TargetMode="External"/><Relationship Id="rId714" Type="http://schemas.openxmlformats.org/officeDocument/2006/relationships/hyperlink" Target="http://finance.sina.com.cn/fund/quotes/150255/bc.shtml" TargetMode="External"/><Relationship Id="rId756" Type="http://schemas.openxmlformats.org/officeDocument/2006/relationships/hyperlink" Target="http://finance.sina.com.cn/fund/quotes/150018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35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01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www.cninfo.com.cn/information/fund/netvalue/150083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000998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07');" TargetMode="External"/><Relationship Id="rId658" Type="http://schemas.openxmlformats.org/officeDocument/2006/relationships/hyperlink" Target="javascript:addOwnedFund('150194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502021" TargetMode="External"/><Relationship Id="rId462" Type="http://schemas.openxmlformats.org/officeDocument/2006/relationships/hyperlink" Target="http://finance.sina.com.cn/fund/quotes/502024/bc.shtml" TargetMode="External"/><Relationship Id="rId518" Type="http://schemas.openxmlformats.org/officeDocument/2006/relationships/hyperlink" Target="http://quote.eastmoney.com/zs399429.html" TargetMode="External"/><Relationship Id="rId725" Type="http://schemas.openxmlformats.org/officeDocument/2006/relationships/hyperlink" Target="https://www.jisilu.cn/data/sfnew/detail/150169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01" TargetMode="External"/><Relationship Id="rId322" Type="http://schemas.openxmlformats.org/officeDocument/2006/relationships/hyperlink" Target="http://finance.sina.com.cn/fund/quotes/502031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329.html" TargetMode="External"/><Relationship Id="rId627" Type="http://schemas.openxmlformats.org/officeDocument/2006/relationships/hyperlink" Target="https://www.jisilu.cn/data/utils/lowcalc/150269" TargetMode="External"/><Relationship Id="rId669" Type="http://schemas.openxmlformats.org/officeDocument/2006/relationships/hyperlink" Target="https://www.jisilu.cn/data/utils/lowcalc/150307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41');" TargetMode="External"/><Relationship Id="rId266" Type="http://schemas.openxmlformats.org/officeDocument/2006/relationships/hyperlink" Target="javascript:addOwnedFund('15007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179" TargetMode="External"/><Relationship Id="rId529" Type="http://schemas.openxmlformats.org/officeDocument/2006/relationships/hyperlink" Target="http://www.cninfo.com.cn/information/fund/netvalue/150205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186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7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s://www.jisilu.cn/data/sfnew/detail/150055" TargetMode="External"/><Relationship Id="rId540" Type="http://schemas.openxmlformats.org/officeDocument/2006/relationships/hyperlink" Target="http://finance.sina.com.cn/fund/quotes/150315/bc.shtml" TargetMode="External"/><Relationship Id="rId778" Type="http://schemas.openxmlformats.org/officeDocument/2006/relationships/hyperlink" Target="javascript:addOwnedFund('150171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36" TargetMode="External"/><Relationship Id="rId582" Type="http://schemas.openxmlformats.org/officeDocument/2006/relationships/hyperlink" Target="http://finance.sina.com.cn/fund/quotes/150237/bc.shtml" TargetMode="External"/><Relationship Id="rId638" Type="http://schemas.openxmlformats.org/officeDocument/2006/relationships/hyperlink" Target="http://quote.eastmoney.com/zs000827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64" TargetMode="External"/><Relationship Id="rId277" Type="http://schemas.openxmlformats.org/officeDocument/2006/relationships/hyperlink" Target="https://www.jisilu.cn/data/utils/lowcalc/150090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229');" TargetMode="External"/><Relationship Id="rId705" Type="http://schemas.openxmlformats.org/officeDocument/2006/relationships/hyperlink" Target="https://www.jisilu.cn/data/utils/lowcalc/502007" TargetMode="External"/><Relationship Id="rId137" Type="http://schemas.openxmlformats.org/officeDocument/2006/relationships/hyperlink" Target="http://www.cninfo.com.cn/information/fund/netvalue/150299.html" TargetMode="External"/><Relationship Id="rId302" Type="http://schemas.openxmlformats.org/officeDocument/2006/relationships/hyperlink" Target="javascript:addOwnedFund('502021');" TargetMode="External"/><Relationship Id="rId344" Type="http://schemas.openxmlformats.org/officeDocument/2006/relationships/hyperlink" Target="javascript:delOwnedFund('150267');" TargetMode="External"/><Relationship Id="rId691" Type="http://schemas.openxmlformats.org/officeDocument/2006/relationships/hyperlink" Target="http://www.cninfo.com.cn/information/fund/netvalue/150200.html" TargetMode="External"/><Relationship Id="rId747" Type="http://schemas.openxmlformats.org/officeDocument/2006/relationships/hyperlink" Target="https://www.jisilu.cn/data/utils/lowcalc/150143" TargetMode="External"/><Relationship Id="rId789" Type="http://schemas.openxmlformats.org/officeDocument/2006/relationships/hyperlink" Target="https://www.jisilu.cn/data/utils/lowcalc/502017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63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150051" TargetMode="External"/><Relationship Id="rId593" Type="http://schemas.openxmlformats.org/officeDocument/2006/relationships/hyperlink" Target="https://www.jisilu.cn/data/sfnew/detail/502049" TargetMode="External"/><Relationship Id="rId607" Type="http://schemas.openxmlformats.org/officeDocument/2006/relationships/hyperlink" Target="http://www.cninfo.com.cn/information/fund/netvalue/150241.html" TargetMode="External"/><Relationship Id="rId649" Type="http://schemas.openxmlformats.org/officeDocument/2006/relationships/hyperlink" Target="http://www.cninfo.com.cn/information/fund/netvalue/15027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05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59" TargetMode="External"/><Relationship Id="rId660" Type="http://schemas.openxmlformats.org/officeDocument/2006/relationships/hyperlink" Target="http://finance.sina.com.cn/fund/quotes/150235/bc.shtml" TargetMode="External"/><Relationship Id="rId106" Type="http://schemas.openxmlformats.org/officeDocument/2006/relationships/hyperlink" Target="http://finance.sina.com.cn/fund/quotes/150130/bc.shtml" TargetMode="External"/><Relationship Id="rId313" Type="http://schemas.openxmlformats.org/officeDocument/2006/relationships/hyperlink" Target="https://www.jisilu.cn/data/utils/lowcalc/502001" TargetMode="External"/><Relationship Id="rId495" Type="http://schemas.openxmlformats.org/officeDocument/2006/relationships/hyperlink" Target="https://www.jisilu.cn/data/utils/lowcalc/150305" TargetMode="External"/><Relationship Id="rId716" Type="http://schemas.openxmlformats.org/officeDocument/2006/relationships/hyperlink" Target="http://quote.eastmoney.com/zs399986.html" TargetMode="External"/><Relationship Id="rId758" Type="http://schemas.openxmlformats.org/officeDocument/2006/relationships/hyperlink" Target="http://quote.eastmoney.com/zs399004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50203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https://www.jisilu.cn/data/utils/lowcalc/150083" TargetMode="External"/><Relationship Id="rId520" Type="http://schemas.openxmlformats.org/officeDocument/2006/relationships/hyperlink" Target="javascript:addOwnedFund('502027');" TargetMode="External"/><Relationship Id="rId562" Type="http://schemas.openxmlformats.org/officeDocument/2006/relationships/hyperlink" Target="javascript:addOwnedFund('150173');" TargetMode="External"/><Relationship Id="rId618" Type="http://schemas.openxmlformats.org/officeDocument/2006/relationships/hyperlink" Target="http://finance.sina.com.cn/fund/quotes/150251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440.html" TargetMode="External"/><Relationship Id="rId299" Type="http://schemas.openxmlformats.org/officeDocument/2006/relationships/hyperlink" Target="http://www.cninfo.com.cn/information/fund/netvalue/502021.html" TargetMode="External"/><Relationship Id="rId727" Type="http://schemas.openxmlformats.org/officeDocument/2006/relationships/hyperlink" Target="http://www.cninfo.com.cn/information/fund/netvalue/15016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150329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finance.sina.com.cn/fund/quotes/150140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184');" TargetMode="External"/><Relationship Id="rId738" Type="http://schemas.openxmlformats.org/officeDocument/2006/relationships/hyperlink" Target="http://finance.sina.com.cn/fund/quotes/150181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36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000827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45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7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javascript:addOwnedFund('150053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www.cninfo.com.cn/information/fund/netvalue/150259.html" TargetMode="External"/><Relationship Id="rId609" Type="http://schemas.openxmlformats.org/officeDocument/2006/relationships/hyperlink" Target="https://www.jisilu.cn/data/utils/lowcalc/150241" TargetMode="External"/><Relationship Id="rId85" Type="http://schemas.openxmlformats.org/officeDocument/2006/relationships/hyperlink" Target="https://www.jisilu.cn/data/utils/lowcalc/150263" TargetMode="External"/><Relationship Id="rId150" Type="http://schemas.openxmlformats.org/officeDocument/2006/relationships/hyperlink" Target="http://quote.eastmoney.com/zs399805.html" TargetMode="External"/><Relationship Id="rId595" Type="http://schemas.openxmlformats.org/officeDocument/2006/relationships/hyperlink" Target="http://www.cninfo.com.cn/information/fund/netvalue/50204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4.html" TargetMode="External"/><Relationship Id="rId315" Type="http://schemas.openxmlformats.org/officeDocument/2006/relationships/hyperlink" Target="https://www.jisilu.cn/data/sfnew/detail/150213" TargetMode="External"/><Relationship Id="rId522" Type="http://schemas.openxmlformats.org/officeDocument/2006/relationships/hyperlink" Target="http://finance.sina.com.cn/fund/quotes/150177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1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://quote.eastmoney.com/zs399804.html" TargetMode="External"/><Relationship Id="rId39" Type="http://schemas.openxmlformats.org/officeDocument/2006/relationships/hyperlink" Target="http://www.cninfo.com.cn/information/fund/netvalue/150198.html" TargetMode="External"/><Relationship Id="rId21" Type="http://schemas.openxmlformats.org/officeDocument/2006/relationships/hyperlink" Target="http://finance.sina.com.cn/fund/quotes/150307/bc.s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198');" TargetMode="External"/><Relationship Id="rId47" Type="http://schemas.openxmlformats.org/officeDocument/2006/relationships/hyperlink" Target="https://www.jisilu.cn/data/utils/lowcalc/150205" TargetMode="External"/><Relationship Id="rId50" Type="http://schemas.openxmlformats.org/officeDocument/2006/relationships/hyperlink" Target="https://www.jisilu.cn/data/utils/lowcalc/150198" TargetMode="External"/><Relationship Id="rId55" Type="http://schemas.openxmlformats.org/officeDocument/2006/relationships/hyperlink" Target="https://www.jisilu.cn/data/sfnew/detail/150205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s://www.jisilu.cn/data/sfnew/detail/150307" TargetMode="External"/><Relationship Id="rId29" Type="http://schemas.openxmlformats.org/officeDocument/2006/relationships/hyperlink" Target="javascript:addOwnedFund('150307');" TargetMode="External"/><Relationship Id="rId41" Type="http://schemas.openxmlformats.org/officeDocument/2006/relationships/hyperlink" Target="https://www.jisilu.cn/data/utils/lowcalc/150198" TargetMode="External"/><Relationship Id="rId54" Type="http://schemas.openxmlformats.org/officeDocument/2006/relationships/hyperlink" Target="https://www.jisilu.cn/data/sfnew/detail/150198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http://www.cninfo.com.cn/information/fund/netvalue/150307.html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198" TargetMode="External"/><Relationship Id="rId40" Type="http://schemas.openxmlformats.org/officeDocument/2006/relationships/hyperlink" Target="http://quote.eastmoney.com/zs399396.html" TargetMode="External"/><Relationship Id="rId45" Type="http://schemas.openxmlformats.org/officeDocument/2006/relationships/hyperlink" Target="http://www.cninfo.com.cn/information/fund/netvalue/150205.html" TargetMode="External"/><Relationship Id="rId53" Type="http://schemas.openxmlformats.org/officeDocument/2006/relationships/hyperlink" Target="http://finance.sina.com.cn/fund/quotes/150198/bc.shtml" TargetMode="External"/><Relationship Id="rId58" Type="http://schemas.openxmlformats.org/officeDocument/2006/relationships/hyperlink" Target="http://quote.eastmoney.com/zs399973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://www.cninfo.com.cn/information/fund/netvalue/150307.html" TargetMode="External"/><Relationship Id="rId28" Type="http://schemas.openxmlformats.org/officeDocument/2006/relationships/hyperlink" Target="https://www.jisilu.cn/data/utils/lowcalc/150307" TargetMode="External"/><Relationship Id="rId36" Type="http://schemas.openxmlformats.org/officeDocument/2006/relationships/hyperlink" Target="javascript:addOwnedFund('150205');" TargetMode="External"/><Relationship Id="rId49" Type="http://schemas.openxmlformats.org/officeDocument/2006/relationships/hyperlink" Target="javascript:addOwnedFund('150198');" TargetMode="External"/><Relationship Id="rId57" Type="http://schemas.openxmlformats.org/officeDocument/2006/relationships/hyperlink" Target="http://www.cninfo.com.cn/information/fund/netvalue/150205.html" TargetMode="External"/><Relationship Id="rId61" Type="http://schemas.openxmlformats.org/officeDocument/2006/relationships/drawing" Target="../drawings/drawing10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30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205/bc.shtml" TargetMode="External"/><Relationship Id="rId52" Type="http://schemas.openxmlformats.org/officeDocument/2006/relationships/hyperlink" Target="http://www.cninfo.com.cn/information/fund/netvalue/150198.html" TargetMode="External"/><Relationship Id="rId60" Type="http://schemas.openxmlformats.org/officeDocument/2006/relationships/hyperlink" Target="javascript:addOwnedFund('150205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finance.sina.com.cn/fund/quotes/150307/bc.shtml" TargetMode="External"/><Relationship Id="rId27" Type="http://schemas.openxmlformats.org/officeDocument/2006/relationships/hyperlink" Target="https://www.jisilu.cn/data/utils/lowcalc/150307" TargetMode="External"/><Relationship Id="rId30" Type="http://schemas.openxmlformats.org/officeDocument/2006/relationships/hyperlink" Target="javascript:addOwnedFund('150307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205" TargetMode="External"/><Relationship Id="rId48" Type="http://schemas.openxmlformats.org/officeDocument/2006/relationships/hyperlink" Target="javascript:addOwnedFund('150205');" TargetMode="External"/><Relationship Id="rId56" Type="http://schemas.openxmlformats.org/officeDocument/2006/relationships/hyperlink" Target="http://finance.sina.com.cn/fund/quotes/150205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quote.eastmoney.com/zs399396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://quote.eastmoney.com/zs399804.html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198/bc.shtml" TargetMode="External"/><Relationship Id="rId46" Type="http://schemas.openxmlformats.org/officeDocument/2006/relationships/hyperlink" Target="http://quote.eastmoney.com/zs399973.html" TargetMode="External"/><Relationship Id="rId59" Type="http://schemas.openxmlformats.org/officeDocument/2006/relationships/hyperlink" Target="https://www.jisilu.cn/data/utils/lowcalc/150205" TargetMode="External"/></Relationships>
</file>

<file path=xl/worksheets/_rels/sheet3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325" TargetMode="External"/><Relationship Id="rId671" Type="http://schemas.openxmlformats.org/officeDocument/2006/relationships/hyperlink" Target="https://www.jisilu.cn/data/sfnew/detail/150227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233" TargetMode="External"/><Relationship Id="rId629" Type="http://schemas.openxmlformats.org/officeDocument/2006/relationships/hyperlink" Target="https://www.jisilu.cn/data/sfnew/detail/502017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138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194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213.html" TargetMode="External"/><Relationship Id="rId542" Type="http://schemas.openxmlformats.org/officeDocument/2006/relationships/hyperlink" Target="http://quote.eastmoney.com/zs39999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502041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07" TargetMode="External"/><Relationship Id="rId707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150243.html" TargetMode="External"/><Relationship Id="rId760" Type="http://schemas.openxmlformats.org/officeDocument/2006/relationships/hyperlink" Target="javascript:addOwnedFund('150181');" TargetMode="External"/><Relationship Id="rId192" Type="http://schemas.openxmlformats.org/officeDocument/2006/relationships/hyperlink" Target="http://quote.eastmoney.com/zs399975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3" TargetMode="External"/><Relationship Id="rId620" Type="http://schemas.openxmlformats.org/officeDocument/2006/relationships/hyperlink" Target="http://quote.eastmoney.com/zs399300.html" TargetMode="External"/><Relationship Id="rId718" Type="http://schemas.openxmlformats.org/officeDocument/2006/relationships/hyperlink" Target="javascript:addOwnedFund('150200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1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140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150164');" TargetMode="External"/><Relationship Id="rId631" Type="http://schemas.openxmlformats.org/officeDocument/2006/relationships/hyperlink" Target="http://www.cninfo.com.cn/information/fund/netvalue/502017.html" TargetMode="External"/><Relationship Id="rId673" Type="http://schemas.openxmlformats.org/officeDocument/2006/relationships/hyperlink" Target="http://www.cninfo.com.cn/information/fund/netvalue/150227.html" TargetMode="External"/><Relationship Id="rId729" Type="http://schemas.openxmlformats.org/officeDocument/2006/relationships/hyperlink" Target="https://www.jisilu.cn/data/utils/lowcalc/502007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325.html" TargetMode="External"/><Relationship Id="rId270" Type="http://schemas.openxmlformats.org/officeDocument/2006/relationships/hyperlink" Target="http://quote.eastmoney.com/zs000842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277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https://www.jisilu.cn/data/sfnew/detail/150251" TargetMode="External"/><Relationship Id="rId740" Type="http://schemas.openxmlformats.org/officeDocument/2006/relationships/hyperlink" Target="http://quote.eastmoney.com/zs399967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17/bc.shtml" TargetMode="External"/><Relationship Id="rId228" Type="http://schemas.openxmlformats.org/officeDocument/2006/relationships/hyperlink" Target="http://quote.eastmoney.com/zs399934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05/bc.shtml" TargetMode="External"/><Relationship Id="rId642" Type="http://schemas.openxmlformats.org/officeDocument/2006/relationships/hyperlink" Target="http://finance.sina.com.cn/fund/quotes/150307/bc.shtml" TargetMode="External"/><Relationship Id="rId684" Type="http://schemas.openxmlformats.org/officeDocument/2006/relationships/hyperlink" Target="http://finance.sina.com.cn/fund/quotes/150184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213" TargetMode="External"/><Relationship Id="rId502" Type="http://schemas.openxmlformats.org/officeDocument/2006/relationships/hyperlink" Target="javascript:addOwnedFund('150273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25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018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57" TargetMode="External"/><Relationship Id="rId239" Type="http://schemas.openxmlformats.org/officeDocument/2006/relationships/hyperlink" Target="http://www.cninfo.com.cn/information/fund/netvalue/502014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03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53/bc.shtml" TargetMode="External"/><Relationship Id="rId292" Type="http://schemas.openxmlformats.org/officeDocument/2006/relationships/hyperlink" Target="http://finance.sina.com.cn/fund/quotes/150090/bc.shtml" TargetMode="External"/><Relationship Id="rId306" Type="http://schemas.openxmlformats.org/officeDocument/2006/relationships/hyperlink" Target="http://quote.eastmoney.com/zs399807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150209" TargetMode="External"/><Relationship Id="rId709" Type="http://schemas.openxmlformats.org/officeDocument/2006/relationships/hyperlink" Target="http://www.cninfo.com.cn/information/fund/netvalue/150100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addOwnedFund('150293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271" TargetMode="External"/><Relationship Id="rId555" Type="http://schemas.openxmlformats.org/officeDocument/2006/relationships/hyperlink" Target="https://www.jisilu.cn/data/utils/lowcalc/150243" TargetMode="External"/><Relationship Id="rId597" Type="http://schemas.openxmlformats.org/officeDocument/2006/relationships/hyperlink" Target="https://www.jisilu.cn/data/utils/lowcalc/150309" TargetMode="External"/><Relationship Id="rId720" Type="http://schemas.openxmlformats.org/officeDocument/2006/relationships/hyperlink" Target="http://finance.sina.com.cn/fund/quotes/502004/bc.shtml" TargetMode="External"/><Relationship Id="rId762" Type="http://schemas.openxmlformats.org/officeDocument/2006/relationships/hyperlink" Target="http://finance.sina.com.cn/fund/quotes/150076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150343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51');" TargetMode="External"/><Relationship Id="rId261" Type="http://schemas.openxmlformats.org/officeDocument/2006/relationships/hyperlink" Target="https://www.jisilu.cn/data/sfnew/detail/150064" TargetMode="External"/><Relationship Id="rId499" Type="http://schemas.openxmlformats.org/officeDocument/2006/relationships/hyperlink" Target="http://www.cninfo.com.cn/information/fund/netvalue/150273.html" TargetMode="External"/><Relationship Id="rId664" Type="http://schemas.openxmlformats.org/officeDocument/2006/relationships/hyperlink" Target="javascript:addOwnedFund('50201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94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429.html" TargetMode="External"/><Relationship Id="rId566" Type="http://schemas.openxmlformats.org/officeDocument/2006/relationships/hyperlink" Target="http://quote.eastmoney.com/zs399803.html" TargetMode="External"/><Relationship Id="rId731" Type="http://schemas.openxmlformats.org/officeDocument/2006/relationships/hyperlink" Target="https://www.jisilu.cn/data/sfnew/detail/150169" TargetMode="External"/><Relationship Id="rId773" Type="http://schemas.openxmlformats.org/officeDocument/2006/relationships/hyperlink" Target="https://www.jisilu.cn/data/sfnew/detail/150092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150325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36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7" TargetMode="External"/><Relationship Id="rId829" Type="http://schemas.openxmlformats.org/officeDocument/2006/relationships/hyperlink" Target="https://www.jisilu.cn/data/utils/lowcalc/150188" TargetMode="External"/><Relationship Id="rId230" Type="http://schemas.openxmlformats.org/officeDocument/2006/relationships/hyperlink" Target="javascript:addOwnedFund('150281');" TargetMode="External"/><Relationship Id="rId468" Type="http://schemas.openxmlformats.org/officeDocument/2006/relationships/hyperlink" Target="http://finance.sina.com.cn/fund/quotes/150237/bc.shtml" TargetMode="External"/><Relationship Id="rId675" Type="http://schemas.openxmlformats.org/officeDocument/2006/relationships/hyperlink" Target="https://www.jisilu.cn/data/utils/lowcalc/15022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38');" TargetMode="External"/><Relationship Id="rId328" Type="http://schemas.openxmlformats.org/officeDocument/2006/relationships/hyperlink" Target="http://finance.sina.com.cn/fund/quotes/150055/bc.shtml" TargetMode="External"/><Relationship Id="rId535" Type="http://schemas.openxmlformats.org/officeDocument/2006/relationships/hyperlink" Target="http://www.cninfo.com.cn/information/fund/netvalue/150277.html" TargetMode="External"/><Relationship Id="rId577" Type="http://schemas.openxmlformats.org/officeDocument/2006/relationships/hyperlink" Target="http://www.cninfo.com.cn/information/fund/netvalue/150251.html" TargetMode="External"/><Relationship Id="rId700" Type="http://schemas.openxmlformats.org/officeDocument/2006/relationships/hyperlink" Target="javascript:addOwnedFund('150209');" TargetMode="External"/><Relationship Id="rId742" Type="http://schemas.openxmlformats.org/officeDocument/2006/relationships/hyperlink" Target="javascript:addOwnedFund('150186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393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399812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502014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804.html" TargetMode="External"/><Relationship Id="rId686" Type="http://schemas.openxmlformats.org/officeDocument/2006/relationships/hyperlink" Target="http://quote.eastmoney.com/zs00082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112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259/bc.shtml" TargetMode="External"/><Relationship Id="rId546" Type="http://schemas.openxmlformats.org/officeDocument/2006/relationships/hyperlink" Target="http://finance.sina.com.cn/fund/quotes/502049/bc.shtml" TargetMode="External"/><Relationship Id="rId711" Type="http://schemas.openxmlformats.org/officeDocument/2006/relationships/hyperlink" Target="https://www.jisilu.cn/data/utils/lowcalc/150100" TargetMode="External"/><Relationship Id="rId753" Type="http://schemas.openxmlformats.org/officeDocument/2006/relationships/hyperlink" Target="https://www.jisilu.cn/data/utils/lowcalc/150018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130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57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173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03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150209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399905.html" TargetMode="External"/><Relationship Id="rId294" Type="http://schemas.openxmlformats.org/officeDocument/2006/relationships/hyperlink" Target="http://quote.eastmoney.com/zs399958.html" TargetMode="External"/><Relationship Id="rId308" Type="http://schemas.openxmlformats.org/officeDocument/2006/relationships/hyperlink" Target="javascript:delOwnedFund('502031');" TargetMode="External"/><Relationship Id="rId515" Type="http://schemas.openxmlformats.org/officeDocument/2006/relationships/hyperlink" Target="https://www.jisilu.cn/data/sfnew/detail/150329" TargetMode="External"/><Relationship Id="rId722" Type="http://schemas.openxmlformats.org/officeDocument/2006/relationships/hyperlink" Target="http://quote.eastmoney.com/zs399967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41" TargetMode="External"/><Relationship Id="rId599" Type="http://schemas.openxmlformats.org/officeDocument/2006/relationships/hyperlink" Target="https://www.jisilu.cn/data/sfnew/detail/150305" TargetMode="External"/><Relationship Id="rId764" Type="http://schemas.openxmlformats.org/officeDocument/2006/relationships/hyperlink" Target="http://quote.eastmoney.com/zs399300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255/bc.shtml" TargetMode="External"/><Relationship Id="rId831" Type="http://schemas.openxmlformats.org/officeDocument/2006/relationships/hyperlink" Target="https://www.jisilu.cn/data/sfnew/detail/15001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064.html" TargetMode="External"/><Relationship Id="rId319" Type="http://schemas.openxmlformats.org/officeDocument/2006/relationships/hyperlink" Target="https://www.jisilu.cn/data/utils/lowcalc/150094" TargetMode="External"/><Relationship Id="rId470" Type="http://schemas.openxmlformats.org/officeDocument/2006/relationships/hyperlink" Target="http://quote.eastmoney.com/zs000827.html" TargetMode="External"/><Relationship Id="rId526" Type="http://schemas.openxmlformats.org/officeDocument/2006/relationships/hyperlink" Target="javascript:addOwnedFund('50202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05.html" TargetMode="External"/><Relationship Id="rId568" Type="http://schemas.openxmlformats.org/officeDocument/2006/relationships/hyperlink" Target="javascript:addOwnedFund('150315');" TargetMode="External"/><Relationship Id="rId733" Type="http://schemas.openxmlformats.org/officeDocument/2006/relationships/hyperlink" Target="http://www.cninfo.com.cn/information/fund/netvalue/150169.html" TargetMode="External"/><Relationship Id="rId775" Type="http://schemas.openxmlformats.org/officeDocument/2006/relationships/hyperlink" Target="http://www.cninfo.com.cn/information/fund/netvalue/150092.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300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35" TargetMode="External"/><Relationship Id="rId677" Type="http://schemas.openxmlformats.org/officeDocument/2006/relationships/hyperlink" Target="https://www.jisilu.cn/data/sfnew/detail/150194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073/bc.shtml" TargetMode="External"/><Relationship Id="rId274" Type="http://schemas.openxmlformats.org/officeDocument/2006/relationships/hyperlink" Target="http://finance.sina.com.cn/fund/quotes/150225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143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277" TargetMode="External"/><Relationship Id="rId579" Type="http://schemas.openxmlformats.org/officeDocument/2006/relationships/hyperlink" Target="https://www.jisilu.cn/data/utils/lowcalc/150251" TargetMode="External"/><Relationship Id="rId744" Type="http://schemas.openxmlformats.org/officeDocument/2006/relationships/hyperlink" Target="http://finance.sina.com.cn/fund/quotes/150245/bc.shtml" TargetMode="External"/><Relationship Id="rId786" Type="http://schemas.openxmlformats.org/officeDocument/2006/relationships/hyperlink" Target="http://finance.sina.com.cn/fund/quotes/150279/bc.shtml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117');" TargetMode="External"/><Relationship Id="rId341" Type="http://schemas.openxmlformats.org/officeDocument/2006/relationships/hyperlink" Target="http://www.cninfo.com.cn/information/fund/netvalue/150112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000998.html" TargetMode="External"/><Relationship Id="rId604" Type="http://schemas.openxmlformats.org/officeDocument/2006/relationships/hyperlink" Target="javascript:addOwnedFund('150305');" TargetMode="External"/><Relationship Id="rId646" Type="http://schemas.openxmlformats.org/officeDocument/2006/relationships/hyperlink" Target="javascript:addOwnedFund('1503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167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2.html" TargetMode="External"/><Relationship Id="rId688" Type="http://schemas.openxmlformats.org/officeDocument/2006/relationships/hyperlink" Target="javascript:addOwnedFund('150184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30" TargetMode="External"/><Relationship Id="rId310" Type="http://schemas.openxmlformats.org/officeDocument/2006/relationships/hyperlink" Target="http://finance.sina.com.cn/fund/quotes/502001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000016.html" TargetMode="External"/><Relationship Id="rId713" Type="http://schemas.openxmlformats.org/officeDocument/2006/relationships/hyperlink" Target="https://www.jisilu.cn/data/sfnew/detail/150200" TargetMode="External"/><Relationship Id="rId755" Type="http://schemas.openxmlformats.org/officeDocument/2006/relationships/hyperlink" Target="https://www.jisilu.cn/data/sfnew/detail/150181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57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03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53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1502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090');" TargetMode="External"/><Relationship Id="rId461" Type="http://schemas.openxmlformats.org/officeDocument/2006/relationships/hyperlink" Target="https://www.jisilu.cn/data/sfnew/detail/150164" TargetMode="External"/><Relationship Id="rId517" Type="http://schemas.openxmlformats.org/officeDocument/2006/relationships/hyperlink" Target="http://www.cninfo.com.cn/information/fund/netvalue/150329.html" TargetMode="External"/><Relationship Id="rId559" Type="http://schemas.openxmlformats.org/officeDocument/2006/relationships/hyperlink" Target="http://www.cninfo.com.cn/information/fund/netvalue/150241.html" TargetMode="External"/><Relationship Id="rId724" Type="http://schemas.openxmlformats.org/officeDocument/2006/relationships/hyperlink" Target="javascript:addOwnedFund('502004');" TargetMode="External"/><Relationship Id="rId766" Type="http://schemas.openxmlformats.org/officeDocument/2006/relationships/hyperlink" Target="javascript:addOwnedFund('150076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49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86.html" TargetMode="External"/><Relationship Id="rId833" Type="http://schemas.openxmlformats.org/officeDocument/2006/relationships/hyperlink" Target="http://www.cninfo.com.cn/information/fund/netvalue/15001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64" TargetMode="External"/><Relationship Id="rId472" Type="http://schemas.openxmlformats.org/officeDocument/2006/relationships/hyperlink" Target="javascript:addOwnedFund('150237');" TargetMode="External"/><Relationship Id="rId528" Type="http://schemas.openxmlformats.org/officeDocument/2006/relationships/hyperlink" Target="http://finance.sina.com.cn/fund/quotes/150233/bc.shtml" TargetMode="External"/><Relationship Id="rId735" Type="http://schemas.openxmlformats.org/officeDocument/2006/relationships/hyperlink" Target="https://www.jisilu.cn/data/utils/lowcalc/150169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55');" TargetMode="External"/><Relationship Id="rId374" Type="http://schemas.openxmlformats.org/officeDocument/2006/relationships/hyperlink" Target="javascript:addOwnedFund('150036');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092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58.html" TargetMode="External"/><Relationship Id="rId637" Type="http://schemas.openxmlformats.org/officeDocument/2006/relationships/hyperlink" Target="http://www.cninfo.com.cn/information/fund/netvalue/150235.html" TargetMode="External"/><Relationship Id="rId679" Type="http://schemas.openxmlformats.org/officeDocument/2006/relationships/hyperlink" Target="http://www.cninfo.com.cn/information/fund/netvalue/150194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66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257" TargetMode="External"/><Relationship Id="rId690" Type="http://schemas.openxmlformats.org/officeDocument/2006/relationships/hyperlink" Target="http://finance.sina.com.cn/fund/quotes/150207/bc.shtml" TargetMode="External"/><Relationship Id="rId704" Type="http://schemas.openxmlformats.org/officeDocument/2006/relationships/hyperlink" Target="http://quote.eastmoney.com/zs000832.html" TargetMode="External"/><Relationship Id="rId746" Type="http://schemas.openxmlformats.org/officeDocument/2006/relationships/hyperlink" Target="http://quote.eastmoney.com/zs39997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21" TargetMode="External"/><Relationship Id="rId343" Type="http://schemas.openxmlformats.org/officeDocument/2006/relationships/hyperlink" Target="https://www.jisilu.cn/data/utils/lowcalc/150112" TargetMode="External"/><Relationship Id="rId550" Type="http://schemas.openxmlformats.org/officeDocument/2006/relationships/hyperlink" Target="javascript:addOwnedFund('502049');" TargetMode="External"/><Relationship Id="rId788" Type="http://schemas.openxmlformats.org/officeDocument/2006/relationships/hyperlink" Target="http://quote.eastmoney.com/zs399808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addOwnedFund('150173');" TargetMode="External"/><Relationship Id="rId606" Type="http://schemas.openxmlformats.org/officeDocument/2006/relationships/hyperlink" Target="http://finance.sina.com.cn/fund/quotes/150179/bc.shtml" TargetMode="External"/><Relationship Id="rId648" Type="http://schemas.openxmlformats.org/officeDocument/2006/relationships/hyperlink" Target="http://finance.sina.com.cn/fund/quotes/15026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167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259');" TargetMode="External"/><Relationship Id="rId715" Type="http://schemas.openxmlformats.org/officeDocument/2006/relationships/hyperlink" Target="http://www.cninfo.com.cn/information/fund/netvalue/150200.html" TargetMode="External"/><Relationship Id="rId105" Type="http://schemas.openxmlformats.org/officeDocument/2006/relationships/hyperlink" Target="https://www.jisilu.cn/data/sfnew/detail/150293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82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181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150343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41" TargetMode="External"/><Relationship Id="rId617" Type="http://schemas.openxmlformats.org/officeDocument/2006/relationships/hyperlink" Target="https://www.jisilu.cn/data/sfnew/detail/150051" TargetMode="External"/><Relationship Id="rId659" Type="http://schemas.openxmlformats.org/officeDocument/2006/relationships/hyperlink" Target="https://www.jisilu.cn/data/sfnew/detail/50201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0/bc.shtml" TargetMode="External"/><Relationship Id="rId298" Type="http://schemas.openxmlformats.org/officeDocument/2006/relationships/hyperlink" Target="http://finance.sina.com.cn/fund/quotes/502021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164.html" TargetMode="External"/><Relationship Id="rId519" Type="http://schemas.openxmlformats.org/officeDocument/2006/relationships/hyperlink" Target="https://www.jisilu.cn/data/utils/lowcalc/150329" TargetMode="External"/><Relationship Id="rId670" Type="http://schemas.openxmlformats.org/officeDocument/2006/relationships/hyperlink" Target="javascript:delOwnedFund('15025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10.html" TargetMode="External"/><Relationship Id="rId726" Type="http://schemas.openxmlformats.org/officeDocument/2006/relationships/hyperlink" Target="http://finance.sina.com.cn/fund/quotes/502007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quote.eastmoney.com/zs399986.html" TargetMode="External"/><Relationship Id="rId628" Type="http://schemas.openxmlformats.org/officeDocument/2006/relationships/hyperlink" Target="javascript:delOwnedFund('150275');" TargetMode="External"/><Relationship Id="rId835" Type="http://schemas.openxmlformats.org/officeDocument/2006/relationships/hyperlink" Target="javascript:addOwnedFund('150016');" TargetMode="External"/><Relationship Id="rId225" Type="http://schemas.openxmlformats.org/officeDocument/2006/relationships/hyperlink" Target="https://www.jisilu.cn/data/sfnew/detail/150281" TargetMode="External"/><Relationship Id="rId267" Type="http://schemas.openxmlformats.org/officeDocument/2006/relationships/hyperlink" Target="https://www.jisilu.cn/data/sfnew/detail/150138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194" TargetMode="External"/><Relationship Id="rId737" Type="http://schemas.openxmlformats.org/officeDocument/2006/relationships/hyperlink" Target="https://www.jisilu.cn/data/sfnew/detail/150186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213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25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150235" TargetMode="External"/><Relationship Id="rId790" Type="http://schemas.openxmlformats.org/officeDocument/2006/relationships/hyperlink" Target="javascript:addOwnedFund('150279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73');" TargetMode="External"/><Relationship Id="rId278" Type="http://schemas.openxmlformats.org/officeDocument/2006/relationships/hyperlink" Target="javascript:addOwnedFund('150225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97.html" TargetMode="External"/><Relationship Id="rId303" Type="http://schemas.openxmlformats.org/officeDocument/2006/relationships/hyperlink" Target="https://www.jisilu.cn/data/sfnew/detail/50203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3.html" TargetMode="External"/><Relationship Id="rId706" Type="http://schemas.openxmlformats.org/officeDocument/2006/relationships/hyperlink" Target="javascript:addOwnedFund('150143');" TargetMode="External"/><Relationship Id="rId748" Type="http://schemas.openxmlformats.org/officeDocument/2006/relationships/hyperlink" Target="javascript:addOwnedFund('150245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71/bc.shtml" TargetMode="External"/><Relationship Id="rId552" Type="http://schemas.openxmlformats.org/officeDocument/2006/relationships/hyperlink" Target="http://finance.sina.com.cn/fund/quotes/150243/bc.shtml" TargetMode="External"/><Relationship Id="rId594" Type="http://schemas.openxmlformats.org/officeDocument/2006/relationships/hyperlink" Target="http://finance.sina.com.cn/fund/quotes/150309/bc.shtml" TargetMode="External"/><Relationship Id="rId608" Type="http://schemas.openxmlformats.org/officeDocument/2006/relationships/hyperlink" Target="http://quote.eastmoney.com/zs399935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150343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3.html" TargetMode="External"/><Relationship Id="rId289" Type="http://schemas.openxmlformats.org/officeDocument/2006/relationships/hyperlink" Target="https://www.jisilu.cn/data/utils/lowcalc/150167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502011.html" TargetMode="External"/><Relationship Id="rId717" Type="http://schemas.openxmlformats.org/officeDocument/2006/relationships/hyperlink" Target="https://www.jisilu.cn/data/utils/lowcalc/150200" TargetMode="External"/><Relationship Id="rId759" Type="http://schemas.openxmlformats.org/officeDocument/2006/relationships/hyperlink" Target="https://www.jisilu.cn/data/utils/lowcalc/15018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502001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502027" TargetMode="External"/><Relationship Id="rId563" Type="http://schemas.openxmlformats.org/officeDocument/2006/relationships/hyperlink" Target="https://www.jisilu.cn/data/sfnew/detail/150315" TargetMode="External"/><Relationship Id="rId619" Type="http://schemas.openxmlformats.org/officeDocument/2006/relationships/hyperlink" Target="http://www.cninfo.com.cn/information/fund/netvalue/150051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188/bc.s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150164" TargetMode="External"/><Relationship Id="rId630" Type="http://schemas.openxmlformats.org/officeDocument/2006/relationships/hyperlink" Target="http://finance.sina.com.cn/fund/quotes/502017/bc.shtml" TargetMode="External"/><Relationship Id="rId672" Type="http://schemas.openxmlformats.org/officeDocument/2006/relationships/hyperlink" Target="http://finance.sina.com.cn/fund/quotes/150227/bc.shtml" TargetMode="External"/><Relationship Id="rId728" Type="http://schemas.openxmlformats.org/officeDocument/2006/relationships/hyperlink" Target="http://quote.eastmoney.com/zs39997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325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javascript:addOwnedFund('150233');" TargetMode="External"/><Relationship Id="rId574" Type="http://schemas.openxmlformats.org/officeDocument/2006/relationships/hyperlink" Target="javascript:delOwnedFund('150249');" TargetMode="External"/><Relationship Id="rId171" Type="http://schemas.openxmlformats.org/officeDocument/2006/relationships/hyperlink" Target="https://www.jisilu.cn/data/sfnew/detail/150117" TargetMode="External"/><Relationship Id="rId227" Type="http://schemas.openxmlformats.org/officeDocument/2006/relationships/hyperlink" Target="http://www.cninfo.com.cn/information/fund/netvalue/150281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138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150307" TargetMode="External"/><Relationship Id="rId683" Type="http://schemas.openxmlformats.org/officeDocument/2006/relationships/hyperlink" Target="https://www.jisilu.cn/data/sfnew/detail/150184" TargetMode="External"/><Relationship Id="rId739" Type="http://schemas.openxmlformats.org/officeDocument/2006/relationships/hyperlink" Target="http://www.cninfo.com.cn/information/fund/netvalue/150186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958.html" TargetMode="External"/><Relationship Id="rId501" Type="http://schemas.openxmlformats.org/officeDocument/2006/relationships/hyperlink" Target="https://www.jisilu.cn/data/utils/lowcalc/150273" TargetMode="External"/><Relationship Id="rId543" Type="http://schemas.openxmlformats.org/officeDocument/2006/relationships/hyperlink" Target="https://www.jisilu.cn/data/utils/lowcalc/150257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018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14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150179');" TargetMode="External"/><Relationship Id="rId652" Type="http://schemas.openxmlformats.org/officeDocument/2006/relationships/hyperlink" Target="javascript:addOwnedFund('150269');" TargetMode="External"/><Relationship Id="rId694" Type="http://schemas.openxmlformats.org/officeDocument/2006/relationships/hyperlink" Target="javascript:addOwnedFund('150207');" TargetMode="External"/><Relationship Id="rId708" Type="http://schemas.openxmlformats.org/officeDocument/2006/relationships/hyperlink" Target="http://finance.sina.com.cn/fund/quotes/150100/bc.shtml" TargetMode="External"/><Relationship Id="rId291" Type="http://schemas.openxmlformats.org/officeDocument/2006/relationships/hyperlink" Target="https://www.jisilu.cn/data/sfnew/detail/150090" TargetMode="External"/><Relationship Id="rId305" Type="http://schemas.openxmlformats.org/officeDocument/2006/relationships/hyperlink" Target="http://www.cninfo.com.cn/information/fund/netvalue/502031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44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399006.html" TargetMode="External"/><Relationship Id="rId596" Type="http://schemas.openxmlformats.org/officeDocument/2006/relationships/hyperlink" Target="http://quote.eastmoney.com/zs399994.html" TargetMode="External"/><Relationship Id="rId761" Type="http://schemas.openxmlformats.org/officeDocument/2006/relationships/hyperlink" Target="https://www.jisilu.cn/data/sfnew/detail/150076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150343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53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3/bc.shtml" TargetMode="External"/><Relationship Id="rId621" Type="http://schemas.openxmlformats.org/officeDocument/2006/relationships/hyperlink" Target="https://www.jisilu.cn/data/utils/lowcalc/150051" TargetMode="External"/><Relationship Id="rId663" Type="http://schemas.openxmlformats.org/officeDocument/2006/relationships/hyperlink" Target="https://www.jisilu.cn/data/utils/lowcalc/50201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3" TargetMode="External"/><Relationship Id="rId260" Type="http://schemas.openxmlformats.org/officeDocument/2006/relationships/hyperlink" Target="javascript:addOwnedFund('150140');" TargetMode="External"/><Relationship Id="rId316" Type="http://schemas.openxmlformats.org/officeDocument/2006/relationships/hyperlink" Target="http://finance.sina.com.cn/fund/quotes/150094/bc.shtml" TargetMode="External"/><Relationship Id="rId523" Type="http://schemas.openxmlformats.org/officeDocument/2006/relationships/hyperlink" Target="http://www.cninfo.com.cn/information/fund/netvalue/502027.html" TargetMode="External"/><Relationship Id="rId719" Type="http://schemas.openxmlformats.org/officeDocument/2006/relationships/hyperlink" Target="https://www.jisilu.cn/data/sfnew/detail/502004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807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315.html" TargetMode="External"/><Relationship Id="rId730" Type="http://schemas.openxmlformats.org/officeDocument/2006/relationships/hyperlink" Target="javascript:addOwnedFund('502007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7" TargetMode="External"/><Relationship Id="rId632" Type="http://schemas.openxmlformats.org/officeDocument/2006/relationships/hyperlink" Target="http://quote.eastmoney.com/zs399991.html" TargetMode="External"/><Relationship Id="rId271" Type="http://schemas.openxmlformats.org/officeDocument/2006/relationships/hyperlink" Target="https://www.jisilu.cn/data/utils/lowcalc/150138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150055" TargetMode="External"/><Relationship Id="rId369" Type="http://schemas.openxmlformats.org/officeDocument/2006/relationships/hyperlink" Target="https://www.jisilu.cn/data/sfnew/detail/150036" TargetMode="External"/><Relationship Id="rId534" Type="http://schemas.openxmlformats.org/officeDocument/2006/relationships/hyperlink" Target="http://finance.sina.com.cn/fund/quotes/150277/bc.shtml" TargetMode="External"/><Relationship Id="rId576" Type="http://schemas.openxmlformats.org/officeDocument/2006/relationships/hyperlink" Target="http://finance.sina.com.cn/fund/quotes/150251/bc.shtml" TargetMode="External"/><Relationship Id="rId741" Type="http://schemas.openxmlformats.org/officeDocument/2006/relationships/hyperlink" Target="https://www.jisilu.cn/data/utils/lowcalc/150186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17.html" TargetMode="External"/><Relationship Id="rId229" Type="http://schemas.openxmlformats.org/officeDocument/2006/relationships/hyperlink" Target="https://www.jisilu.cn/data/utils/lowcalc/150281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05.html" TargetMode="External"/><Relationship Id="rId643" Type="http://schemas.openxmlformats.org/officeDocument/2006/relationships/hyperlink" Target="http://www.cninfo.com.cn/information/fund/netvalue/150307.html" TargetMode="External"/><Relationship Id="rId240" Type="http://schemas.openxmlformats.org/officeDocument/2006/relationships/hyperlink" Target="http://quote.eastmoney.com/zs000853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184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130/bc.shtml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213');" TargetMode="External"/><Relationship Id="rId503" Type="http://schemas.openxmlformats.org/officeDocument/2006/relationships/hyperlink" Target="https://www.jisilu.cn/data/sfnew/detail/150259" TargetMode="External"/><Relationship Id="rId545" Type="http://schemas.openxmlformats.org/officeDocument/2006/relationships/hyperlink" Target="https://www.jisilu.cn/data/sfnew/detail/502049" TargetMode="External"/><Relationship Id="rId587" Type="http://schemas.openxmlformats.org/officeDocument/2006/relationships/hyperlink" Target="https://www.jisilu.cn/data/sfnew/detail/150173" TargetMode="External"/><Relationship Id="rId710" Type="http://schemas.openxmlformats.org/officeDocument/2006/relationships/hyperlink" Target="http://quote.eastmoney.com/zs000805.html" TargetMode="External"/><Relationship Id="rId752" Type="http://schemas.openxmlformats.org/officeDocument/2006/relationships/hyperlink" Target="http://quote.eastmoney.com/zs399004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57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03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53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1502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0.html" TargetMode="External"/><Relationship Id="rId307" Type="http://schemas.openxmlformats.org/officeDocument/2006/relationships/hyperlink" Target="https://www.jisilu.cn/data/utils/lowcalc/502031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addOwnedFund('150271');" TargetMode="External"/><Relationship Id="rId556" Type="http://schemas.openxmlformats.org/officeDocument/2006/relationships/hyperlink" Target="javascript:addOwnedFund('150243');" TargetMode="External"/><Relationship Id="rId721" Type="http://schemas.openxmlformats.org/officeDocument/2006/relationships/hyperlink" Target="http://www.cninfo.com.cn/information/fund/netvalue/502004.html" TargetMode="External"/><Relationship Id="rId763" Type="http://schemas.openxmlformats.org/officeDocument/2006/relationships/hyperlink" Target="http://www.cninfo.com.cn/information/fund/netvalue/150076.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309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255" TargetMode="External"/><Relationship Id="rId830" Type="http://schemas.openxmlformats.org/officeDocument/2006/relationships/hyperlink" Target="javascript:addOwnedFund('150188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64/bc.shtml" TargetMode="External"/><Relationship Id="rId318" Type="http://schemas.openxmlformats.org/officeDocument/2006/relationships/hyperlink" Target="http://quote.eastmoney.com/zs000966.html" TargetMode="External"/><Relationship Id="rId525" Type="http://schemas.openxmlformats.org/officeDocument/2006/relationships/hyperlink" Target="https://www.jisilu.cn/data/utils/lowcalc/502027" TargetMode="External"/><Relationship Id="rId567" Type="http://schemas.openxmlformats.org/officeDocument/2006/relationships/hyperlink" Target="https://www.jisilu.cn/data/utils/lowcalc/150315" TargetMode="External"/><Relationship Id="rId732" Type="http://schemas.openxmlformats.org/officeDocument/2006/relationships/hyperlink" Target="http://finance.sina.com.cn/fund/quotes/150169/bc.shtml" TargetMode="External"/><Relationship Id="rId99" Type="http://schemas.openxmlformats.org/officeDocument/2006/relationships/hyperlink" Target="https://www.jisilu.cn/data/sfnew/detail/150130" TargetMode="External"/><Relationship Id="rId122" Type="http://schemas.openxmlformats.org/officeDocument/2006/relationships/hyperlink" Target="javascript:addOwnedFund('150325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www.cninfo.com.cn/information/fund/netvalue/150036.html" TargetMode="External"/><Relationship Id="rId774" Type="http://schemas.openxmlformats.org/officeDocument/2006/relationships/hyperlink" Target="http://finance.sina.com.cn/fund/quotes/1500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7.html" TargetMode="External"/><Relationship Id="rId634" Type="http://schemas.openxmlformats.org/officeDocument/2006/relationships/hyperlink" Target="javascript:addOwnedFund('502017');" TargetMode="External"/><Relationship Id="rId676" Type="http://schemas.openxmlformats.org/officeDocument/2006/relationships/hyperlink" Target="javascript:delOwnedFund('15022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73" TargetMode="External"/><Relationship Id="rId273" Type="http://schemas.openxmlformats.org/officeDocument/2006/relationships/hyperlink" Target="https://www.jisilu.cn/data/sfnew/detail/150225" TargetMode="External"/><Relationship Id="rId329" Type="http://schemas.openxmlformats.org/officeDocument/2006/relationships/hyperlink" Target="http://www.cninfo.com.cn/information/fund/netvalue/15005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399807.html" TargetMode="External"/><Relationship Id="rId701" Type="http://schemas.openxmlformats.org/officeDocument/2006/relationships/hyperlink" Target="https://www.jisilu.cn/data/sfnew/detail/150143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117" TargetMode="External"/><Relationship Id="rId340" Type="http://schemas.openxmlformats.org/officeDocument/2006/relationships/hyperlink" Target="http://finance.sina.com.cn/fund/quotes/150112/bc.shtml" TargetMode="External"/><Relationship Id="rId578" Type="http://schemas.openxmlformats.org/officeDocument/2006/relationships/hyperlink" Target="http://quote.eastmoney.com/zs399990.html" TargetMode="External"/><Relationship Id="rId743" Type="http://schemas.openxmlformats.org/officeDocument/2006/relationships/hyperlink" Target="https://www.jisilu.cn/data/sfnew/detail/150245" TargetMode="External"/><Relationship Id="rId785" Type="http://schemas.openxmlformats.org/officeDocument/2006/relationships/hyperlink" Target="https://www.jisilu.cn/data/sfnew/detail/150279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05" TargetMode="External"/><Relationship Id="rId645" Type="http://schemas.openxmlformats.org/officeDocument/2006/relationships/hyperlink" Target="https://www.jisilu.cn/data/utils/lowcalc/150307" TargetMode="External"/><Relationship Id="rId687" Type="http://schemas.openxmlformats.org/officeDocument/2006/relationships/hyperlink" Target="https://www.jisilu.cn/data/utils/lowcalc/150184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1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259.html" TargetMode="External"/><Relationship Id="rId712" Type="http://schemas.openxmlformats.org/officeDocument/2006/relationships/hyperlink" Target="javascript:addOwnedFund('150100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394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502049.html" TargetMode="External"/><Relationship Id="rId589" Type="http://schemas.openxmlformats.org/officeDocument/2006/relationships/hyperlink" Target="http://www.cninfo.com.cn/information/fund/netvalue/150173.html" TargetMode="External"/><Relationship Id="rId754" Type="http://schemas.openxmlformats.org/officeDocument/2006/relationships/hyperlink" Target="javascript:addOwnedFund('150018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71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53" TargetMode="External"/><Relationship Id="rId295" Type="http://schemas.openxmlformats.org/officeDocument/2006/relationships/hyperlink" Target="https://www.jisilu.cn/data/utils/lowcalc/150090" TargetMode="External"/><Relationship Id="rId309" Type="http://schemas.openxmlformats.org/officeDocument/2006/relationships/hyperlink" Target="https://www.jisilu.cn/data/sfnew/detail/50200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329/bc.shtml" TargetMode="External"/><Relationship Id="rId698" Type="http://schemas.openxmlformats.org/officeDocument/2006/relationships/hyperlink" Target="http://quote.eastmoney.com/zs39997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094');" TargetMode="External"/><Relationship Id="rId558" Type="http://schemas.openxmlformats.org/officeDocument/2006/relationships/hyperlink" Target="http://finance.sina.com.cn/fund/quotes/150241/bc.shtml" TargetMode="External"/><Relationship Id="rId723" Type="http://schemas.openxmlformats.org/officeDocument/2006/relationships/hyperlink" Target="https://www.jisilu.cn/data/utils/lowcalc/502004" TargetMode="External"/><Relationship Id="rId765" Type="http://schemas.openxmlformats.org/officeDocument/2006/relationships/hyperlink" Target="https://www.jisilu.cn/data/utils/lowcalc/150076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finance.sina.com.cn/fund/quotes/150016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904.html" TargetMode="External"/><Relationship Id="rId471" Type="http://schemas.openxmlformats.org/officeDocument/2006/relationships/hyperlink" Target="https://www.jisilu.cn/data/utils/lowcalc/150237" TargetMode="External"/><Relationship Id="rId667" Type="http://schemas.openxmlformats.org/officeDocument/2006/relationships/hyperlink" Target="http://www.cninfo.com.cn/information/fund/netvalue/15025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233" TargetMode="External"/><Relationship Id="rId569" Type="http://schemas.openxmlformats.org/officeDocument/2006/relationships/hyperlink" Target="https://www.jisilu.cn/data/sfnew/detail/150249" TargetMode="External"/><Relationship Id="rId734" Type="http://schemas.openxmlformats.org/officeDocument/2006/relationships/hyperlink" Target="http://quote.eastmoney.com/hk/zs110000.html" TargetMode="External"/><Relationship Id="rId776" Type="http://schemas.openxmlformats.org/officeDocument/2006/relationships/hyperlink" Target="http://quote.eastmoney.com/zs399007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55" TargetMode="External"/><Relationship Id="rId373" Type="http://schemas.openxmlformats.org/officeDocument/2006/relationships/hyperlink" Target="https://www.jisilu.cn/data/utils/lowcalc/150036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51');" TargetMode="External"/><Relationship Id="rId636" Type="http://schemas.openxmlformats.org/officeDocument/2006/relationships/hyperlink" Target="http://finance.sina.com.cn/fund/quotes/150235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73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194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225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delOwnedFund('150277');" TargetMode="External"/><Relationship Id="rId703" Type="http://schemas.openxmlformats.org/officeDocument/2006/relationships/hyperlink" Target="http://www.cninfo.com.cn/information/fund/netvalue/150143.html" TargetMode="External"/><Relationship Id="rId745" Type="http://schemas.openxmlformats.org/officeDocument/2006/relationships/hyperlink" Target="http://www.cninfo.com.cn/information/fund/netvalue/150245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30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173" TargetMode="External"/><Relationship Id="rId605" Type="http://schemas.openxmlformats.org/officeDocument/2006/relationships/hyperlink" Target="https://www.jisilu.cn/data/sfnew/detail/150179" TargetMode="External"/><Relationship Id="rId787" Type="http://schemas.openxmlformats.org/officeDocument/2006/relationships/hyperlink" Target="http://www.cninfo.com.cn/information/fund/netvalue/150279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69" TargetMode="External"/><Relationship Id="rId689" Type="http://schemas.openxmlformats.org/officeDocument/2006/relationships/hyperlink" Target="https://www.jisilu.cn/data/sfnew/detail/150207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67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259" TargetMode="External"/><Relationship Id="rId549" Type="http://schemas.openxmlformats.org/officeDocument/2006/relationships/hyperlink" Target="https://www.jisilu.cn/data/utils/lowcalc/502049" TargetMode="External"/><Relationship Id="rId714" Type="http://schemas.openxmlformats.org/officeDocument/2006/relationships/hyperlink" Target="http://finance.sina.com.cn/fund/quotes/150200/bc.shtml" TargetMode="External"/><Relationship Id="rId756" Type="http://schemas.openxmlformats.org/officeDocument/2006/relationships/hyperlink" Target="http://finance.sina.com.cn/fund/quotes/15018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30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57');" TargetMode="External"/><Relationship Id="rId311" Type="http://schemas.openxmlformats.org/officeDocument/2006/relationships/hyperlink" Target="http://www.cninfo.com.cn/information/fund/netvalue/502001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86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03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140" TargetMode="External"/><Relationship Id="rId297" Type="http://schemas.openxmlformats.org/officeDocument/2006/relationships/hyperlink" Target="https://www.jisilu.cn/data/sfnew/detail/502021" TargetMode="External"/><Relationship Id="rId462" Type="http://schemas.openxmlformats.org/officeDocument/2006/relationships/hyperlink" Target="http://finance.sina.com.cn/fund/quotes/150164/bc.shtml" TargetMode="External"/><Relationship Id="rId518" Type="http://schemas.openxmlformats.org/officeDocument/2006/relationships/hyperlink" Target="http://quote.eastmoney.com/zs399809.html" TargetMode="External"/><Relationship Id="rId725" Type="http://schemas.openxmlformats.org/officeDocument/2006/relationships/hyperlink" Target="https://www.jisilu.cn/data/sfnew/detail/502007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249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255" TargetMode="External"/><Relationship Id="rId834" Type="http://schemas.openxmlformats.org/officeDocument/2006/relationships/hyperlink" Target="http://quote.eastmoney.com/zs399300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064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33.html" TargetMode="External"/><Relationship Id="rId680" Type="http://schemas.openxmlformats.org/officeDocument/2006/relationships/hyperlink" Target="http://quote.eastmoney.com/zs399970.html" TargetMode="External"/><Relationship Id="rId736" Type="http://schemas.openxmlformats.org/officeDocument/2006/relationships/hyperlink" Target="javascript:delOwnedFund('150169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213" TargetMode="External"/><Relationship Id="rId540" Type="http://schemas.openxmlformats.org/officeDocument/2006/relationships/hyperlink" Target="http://finance.sina.com.cn/fund/quotes/150257/bc.shtml" TargetMode="External"/><Relationship Id="rId778" Type="http://schemas.openxmlformats.org/officeDocument/2006/relationships/hyperlink" Target="javascript:addOwnedFund('150092');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399975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73" TargetMode="External"/><Relationship Id="rId277" Type="http://schemas.openxmlformats.org/officeDocument/2006/relationships/hyperlink" Target="https://www.jisilu.cn/data/utils/lowcalc/150225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143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502021');" TargetMode="External"/><Relationship Id="rId344" Type="http://schemas.openxmlformats.org/officeDocument/2006/relationships/hyperlink" Target="javascript:addOwnedFund('150112');" TargetMode="External"/><Relationship Id="rId691" Type="http://schemas.openxmlformats.org/officeDocument/2006/relationships/hyperlink" Target="http://www.cninfo.com.cn/information/fund/netvalue/150207.html" TargetMode="External"/><Relationship Id="rId747" Type="http://schemas.openxmlformats.org/officeDocument/2006/relationships/hyperlink" Target="https://www.jisilu.cn/data/utils/lowcalc/150245" TargetMode="External"/><Relationship Id="rId789" Type="http://schemas.openxmlformats.org/officeDocument/2006/relationships/hyperlink" Target="https://www.jisilu.cn/data/utils/lowcalc/150279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150243" TargetMode="External"/><Relationship Id="rId593" Type="http://schemas.openxmlformats.org/officeDocument/2006/relationships/hyperlink" Target="https://www.jisilu.cn/data/sfnew/detail/150309" TargetMode="External"/><Relationship Id="rId607" Type="http://schemas.openxmlformats.org/officeDocument/2006/relationships/hyperlink" Target="http://www.cninfo.com.cn/information/fund/netvalue/150179.html" TargetMode="External"/><Relationship Id="rId649" Type="http://schemas.openxmlformats.org/officeDocument/2006/relationships/hyperlink" Target="http://www.cninfo.com.cn/information/fund/netvalue/15026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43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300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71" TargetMode="External"/><Relationship Id="rId660" Type="http://schemas.openxmlformats.org/officeDocument/2006/relationships/hyperlink" Target="http://finance.sina.com.cn/fund/quotes/502011/bc.shtml" TargetMode="External"/><Relationship Id="rId106" Type="http://schemas.openxmlformats.org/officeDocument/2006/relationships/hyperlink" Target="http://finance.sina.com.cn/fund/quotes/150293/bc.shtml" TargetMode="External"/><Relationship Id="rId313" Type="http://schemas.openxmlformats.org/officeDocument/2006/relationships/hyperlink" Target="https://www.jisilu.cn/data/utils/lowcalc/502001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zs399975.html" TargetMode="External"/><Relationship Id="rId758" Type="http://schemas.openxmlformats.org/officeDocument/2006/relationships/hyperlink" Target="http://quote.eastmoney.com/zs39996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29');" TargetMode="External"/><Relationship Id="rId562" Type="http://schemas.openxmlformats.org/officeDocument/2006/relationships/hyperlink" Target="javascript:delOwnedFund('150241');" TargetMode="External"/><Relationship Id="rId618" Type="http://schemas.openxmlformats.org/officeDocument/2006/relationships/hyperlink" Target="http://finance.sina.com.cn/fund/quotes/150051/bc.shtml" TargetMode="External"/><Relationship Id="rId825" Type="http://schemas.openxmlformats.org/officeDocument/2006/relationships/hyperlink" Target="https://www.jisilu.cn/data/sfnew/detail/150188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0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000832.html" TargetMode="External"/><Relationship Id="rId299" Type="http://schemas.openxmlformats.org/officeDocument/2006/relationships/hyperlink" Target="http://www.cninfo.com.cn/information/fund/netvalue/502021.html" TargetMode="External"/><Relationship Id="rId727" Type="http://schemas.openxmlformats.org/officeDocument/2006/relationships/hyperlink" Target="http://www.cninfo.com.cn/information/fund/netvalue/502007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150249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150281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35');" TargetMode="External"/><Relationship Id="rId738" Type="http://schemas.openxmlformats.org/officeDocument/2006/relationships/hyperlink" Target="http://finance.sina.com.cn/fund/quotes/150186/bc.shtml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399991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14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69" TargetMode="External"/><Relationship Id="rId749" Type="http://schemas.openxmlformats.org/officeDocument/2006/relationships/hyperlink" Target="https://www.jisilu.cn/data/sfnew/detail/150018" TargetMode="External"/><Relationship Id="rId290" Type="http://schemas.openxmlformats.org/officeDocument/2006/relationships/hyperlink" Target="javascript:addOwnedFund('150167');" TargetMode="External"/><Relationship Id="rId304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71.html" TargetMode="External"/><Relationship Id="rId609" Type="http://schemas.openxmlformats.org/officeDocument/2006/relationships/hyperlink" Target="https://www.jisilu.cn/data/utils/lowcalc/150179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309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7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094" TargetMode="External"/><Relationship Id="rId522" Type="http://schemas.openxmlformats.org/officeDocument/2006/relationships/hyperlink" Target="http://finance.sina.com.cn/fund/quotes/50202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261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188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1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287/bc.shtml" TargetMode="External"/><Relationship Id="rId39" Type="http://schemas.openxmlformats.org/officeDocument/2006/relationships/hyperlink" Target="http://quote.eastmoney.com/hk/zs110010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s://www.jisilu.cn/data/utils/lowcalc/150297" TargetMode="External"/><Relationship Id="rId42" Type="http://schemas.openxmlformats.org/officeDocument/2006/relationships/hyperlink" Target="https://www.jisilu.cn/data/sfnew/detail/502014" TargetMode="External"/><Relationship Id="rId47" Type="http://schemas.openxmlformats.org/officeDocument/2006/relationships/hyperlink" Target="javascript:addOwnedFund('502014');" TargetMode="External"/><Relationship Id="rId50" Type="http://schemas.openxmlformats.org/officeDocument/2006/relationships/hyperlink" Target="http://www.cninfo.com.cn/information/fund/netvalue/150267.html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287" TargetMode="External"/><Relationship Id="rId33" Type="http://schemas.openxmlformats.org/officeDocument/2006/relationships/hyperlink" Target="http://www.cninfo.com.cn/information/fund/netvalue/150297.html" TargetMode="External"/><Relationship Id="rId38" Type="http://schemas.openxmlformats.org/officeDocument/2006/relationships/hyperlink" Target="http://www.cninfo.com.cn/information/fund/netvalue/150175.html" TargetMode="External"/><Relationship Id="rId46" Type="http://schemas.openxmlformats.org/officeDocument/2006/relationships/hyperlink" Target="https://www.jisilu.cn/data/utils/lowcalc/502014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287" TargetMode="External"/><Relationship Id="rId41" Type="http://schemas.openxmlformats.org/officeDocument/2006/relationships/hyperlink" Target="javascript:delOwnedFund('150175');" TargetMode="External"/><Relationship Id="rId54" Type="http://schemas.openxmlformats.org/officeDocument/2006/relationships/hyperlink" Target="https://www.jisilu.cn/data/funda_index/?days=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97/bc.shtml" TargetMode="External"/><Relationship Id="rId37" Type="http://schemas.openxmlformats.org/officeDocument/2006/relationships/hyperlink" Target="http://finance.sina.com.cn/fund/quotes/150175/bc.shtml" TargetMode="External"/><Relationship Id="rId40" Type="http://schemas.openxmlformats.org/officeDocument/2006/relationships/hyperlink" Target="https://www.jisilu.cn/data/utils/lowcalc/150175" TargetMode="External"/><Relationship Id="rId45" Type="http://schemas.openxmlformats.org/officeDocument/2006/relationships/hyperlink" Target="http://quote.eastmoney.com/zs000853.html" TargetMode="External"/><Relationship Id="rId53" Type="http://schemas.openxmlformats.org/officeDocument/2006/relationships/hyperlink" Target="javascript:delOwnedFund('150267');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zs399440.html" TargetMode="External"/><Relationship Id="rId36" Type="http://schemas.openxmlformats.org/officeDocument/2006/relationships/hyperlink" Target="https://www.jisilu.cn/data/sfnew/detail/150175" TargetMode="External"/><Relationship Id="rId49" Type="http://schemas.openxmlformats.org/officeDocument/2006/relationships/hyperlink" Target="http://finance.sina.com.cn/fund/quotes/150267/bc.shtml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97" TargetMode="External"/><Relationship Id="rId44" Type="http://schemas.openxmlformats.org/officeDocument/2006/relationships/hyperlink" Target="http://www.cninfo.com.cn/information/fund/netvalue/502014.html" TargetMode="External"/><Relationship Id="rId52" Type="http://schemas.openxmlformats.org/officeDocument/2006/relationships/hyperlink" Target="https://www.jisilu.cn/data/utils/lowcalc/150267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287.html" TargetMode="External"/><Relationship Id="rId30" Type="http://schemas.openxmlformats.org/officeDocument/2006/relationships/hyperlink" Target="javascript:addOwnedFund('150287');" TargetMode="External"/><Relationship Id="rId35" Type="http://schemas.openxmlformats.org/officeDocument/2006/relationships/hyperlink" Target="javascript:addOwnedFund('150297');" TargetMode="External"/><Relationship Id="rId43" Type="http://schemas.openxmlformats.org/officeDocument/2006/relationships/hyperlink" Target="http://finance.sina.com.cn/fund/quotes/502014/bc.shtml" TargetMode="External"/><Relationship Id="rId48" Type="http://schemas.openxmlformats.org/officeDocument/2006/relationships/hyperlink" Target="https://www.jisilu.cn/data/sfnew/detail/150267" TargetMode="External"/><Relationship Id="rId8" Type="http://schemas.openxmlformats.org/officeDocument/2006/relationships/hyperlink" Target="http://finance.sina.com.cn/fund/quotes/150323/bc.shtml" TargetMode="External"/><Relationship Id="rId51" Type="http://schemas.openxmlformats.org/officeDocument/2006/relationships/hyperlink" Target="http://quote.eastmoney.com/zs399986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4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150051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05.html" TargetMode="External"/><Relationship Id="rId531" Type="http://schemas.openxmlformats.org/officeDocument/2006/relationships/hyperlink" Target="https://www.jisilu.cn/data/utils/lowcalc/150259" TargetMode="External"/><Relationship Id="rId629" Type="http://schemas.openxmlformats.org/officeDocument/2006/relationships/hyperlink" Target="https://www.jisilu.cn/data/sfnew/detail/150179" TargetMode="External"/><Relationship Id="rId170" Type="http://schemas.openxmlformats.org/officeDocument/2006/relationships/hyperlink" Target="javascript:addOwnedFund('150117');" TargetMode="External"/><Relationship Id="rId268" Type="http://schemas.openxmlformats.org/officeDocument/2006/relationships/hyperlink" Target="http://finance.sina.com.cn/fund/quotes/150167/bc.s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225.html" TargetMode="External"/><Relationship Id="rId542" Type="http://schemas.openxmlformats.org/officeDocument/2006/relationships/hyperlink" Target="http://quote.eastmoney.com/zs000808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064" TargetMode="External"/><Relationship Id="rId486" Type="http://schemas.openxmlformats.org/officeDocument/2006/relationships/hyperlink" Target="http://finance.sina.com.cn/fund/quotes/150255/bc.shtml" TargetMode="External"/><Relationship Id="rId693" Type="http://schemas.openxmlformats.org/officeDocument/2006/relationships/hyperlink" Target="https://www.jisilu.cn/data/utils/lowcalc/150186" TargetMode="External"/><Relationship Id="rId707" Type="http://schemas.openxmlformats.org/officeDocument/2006/relationships/hyperlink" Target="https://www.jisilu.cn/data/sfnew/detail/150203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9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150243.html" TargetMode="External"/><Relationship Id="rId760" Type="http://schemas.openxmlformats.org/officeDocument/2006/relationships/hyperlink" Target="javascript:addOwnedFund('150076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000998.html" TargetMode="External"/><Relationship Id="rId718" Type="http://schemas.openxmlformats.org/officeDocument/2006/relationships/hyperlink" Target="javascript:addOwnedFund('150307');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315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073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502017');" TargetMode="External"/><Relationship Id="rId631" Type="http://schemas.openxmlformats.org/officeDocument/2006/relationships/hyperlink" Target="http://www.cninfo.com.cn/information/fund/netvalue/150179.html" TargetMode="External"/><Relationship Id="rId673" Type="http://schemas.openxmlformats.org/officeDocument/2006/relationships/hyperlink" Target="http://www.cninfo.com.cn/information/fund/netvalue/150051.html" TargetMode="External"/><Relationship Id="rId729" Type="http://schemas.openxmlformats.org/officeDocument/2006/relationships/hyperlink" Target="https://www.jisilu.cn/data/utils/lowcalc/15020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055');" TargetMode="External"/><Relationship Id="rId533" Type="http://schemas.openxmlformats.org/officeDocument/2006/relationships/hyperlink" Target="https://www.jisilu.cn/data/sfnew/detail/502049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502037/bc.shtml" TargetMode="External"/><Relationship Id="rId368" Type="http://schemas.openxmlformats.org/officeDocument/2006/relationships/hyperlink" Target="javascript:addOwnedFund('150211');" TargetMode="External"/><Relationship Id="rId575" Type="http://schemas.openxmlformats.org/officeDocument/2006/relationships/hyperlink" Target="https://www.jisilu.cn/data/sfnew/detail/150275" TargetMode="External"/><Relationship Id="rId740" Type="http://schemas.openxmlformats.org/officeDocument/2006/relationships/hyperlink" Target="http://quote.eastmoney.com/hk/zs110000.html" TargetMode="External"/><Relationship Id="rId782" Type="http://schemas.openxmlformats.org/officeDocument/2006/relationships/hyperlink" Target="http://quote.eastmoney.com/zs399808.html" TargetMode="External"/><Relationship Id="rId172" Type="http://schemas.openxmlformats.org/officeDocument/2006/relationships/hyperlink" Target="http://finance.sina.com.cn/fund/quotes/150190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205/bc.shtml" TargetMode="External"/><Relationship Id="rId642" Type="http://schemas.openxmlformats.org/officeDocument/2006/relationships/hyperlink" Target="http://finance.sina.com.cn/fund/quotes/150184/bc.shtml" TargetMode="External"/><Relationship Id="rId684" Type="http://schemas.openxmlformats.org/officeDocument/2006/relationships/hyperlink" Target="http://finance.sina.com.cn/fund/quotes/150269/bc.shtml" TargetMode="External"/><Relationship Id="rId281" Type="http://schemas.openxmlformats.org/officeDocument/2006/relationships/hyperlink" Target="http://www.cninfo.com.cn/information/fund/netvalue/150064.html" TargetMode="External"/><Relationship Id="rId337" Type="http://schemas.openxmlformats.org/officeDocument/2006/relationships/hyperlink" Target="https://www.jisilu.cn/data/utils/lowcalc/15022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javascript:addOwnedFund('150283');" TargetMode="External"/><Relationship Id="rId586" Type="http://schemas.openxmlformats.org/officeDocument/2006/relationships/hyperlink" Target="javascript:addOwnedFund('150305');" TargetMode="External"/><Relationship Id="rId751" Type="http://schemas.openxmlformats.org/officeDocument/2006/relationships/hyperlink" Target="http://www.cninfo.com.cn/information/fund/netvalue/150018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143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50202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71" TargetMode="External"/><Relationship Id="rId653" Type="http://schemas.openxmlformats.org/officeDocument/2006/relationships/hyperlink" Target="https://www.jisilu.cn/data/sfnew/detail/150100" TargetMode="External"/><Relationship Id="rId250" Type="http://schemas.openxmlformats.org/officeDocument/2006/relationships/hyperlink" Target="http://finance.sina.com.cn/fund/quotes/150138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quote.eastmoney.com/zs399986.html" TargetMode="External"/><Relationship Id="rId695" Type="http://schemas.openxmlformats.org/officeDocument/2006/relationships/hyperlink" Target="https://www.jisilu.cn/data/sfnew/detail/150217" TargetMode="External"/><Relationship Id="rId709" Type="http://schemas.openxmlformats.org/officeDocument/2006/relationships/hyperlink" Target="http://www.cninfo.com.cn/information/fund/netvalue/15020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309" TargetMode="External"/><Relationship Id="rId555" Type="http://schemas.openxmlformats.org/officeDocument/2006/relationships/hyperlink" Target="https://www.jisilu.cn/data/utils/lowcalc/150243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502004/bc.shtml" TargetMode="External"/><Relationship Id="rId762" Type="http://schemas.openxmlformats.org/officeDocument/2006/relationships/hyperlink" Target="http://finance.sina.com.cn/fund/quotes/150181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73');" TargetMode="External"/><Relationship Id="rId261" Type="http://schemas.openxmlformats.org/officeDocument/2006/relationships/hyperlink" Target="https://www.jisilu.cn/data/sfnew/detail/502041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delOwnedFund('1502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quote.eastmoney.com/zs399993.html" TargetMode="External"/><Relationship Id="rId566" Type="http://schemas.openxmlformats.org/officeDocument/2006/relationships/hyperlink" Target="http://quote.eastmoney.com/zs399803.html" TargetMode="External"/><Relationship Id="rId731" Type="http://schemas.openxmlformats.org/officeDocument/2006/relationships/hyperlink" Target="https://www.jisilu.cn/data/sfnew/detail/150207" TargetMode="External"/><Relationship Id="rId773" Type="http://schemas.openxmlformats.org/officeDocument/2006/relationships/hyperlink" Target="https://www.jisilu.cn/data/sfnew/detail/150192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121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9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37/bc.shtml" TargetMode="External"/><Relationship Id="rId675" Type="http://schemas.openxmlformats.org/officeDocument/2006/relationships/hyperlink" Target="https://www.jisilu.cn/data/utils/lowcalc/15005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67');" TargetMode="External"/><Relationship Id="rId328" Type="http://schemas.openxmlformats.org/officeDocument/2006/relationships/hyperlink" Target="http://finance.sina.com.cn/fund/quotes/502001/bc.shtml" TargetMode="External"/><Relationship Id="rId535" Type="http://schemas.openxmlformats.org/officeDocument/2006/relationships/hyperlink" Target="http://www.cninfo.com.cn/information/fund/netvalue/502049.html" TargetMode="External"/><Relationship Id="rId577" Type="http://schemas.openxmlformats.org/officeDocument/2006/relationships/hyperlink" Target="http://www.cninfo.com.cn/information/fund/netvalue/150275.html" TargetMode="External"/><Relationship Id="rId700" Type="http://schemas.openxmlformats.org/officeDocument/2006/relationships/hyperlink" Target="javascript:addOwnedFund('150217');" TargetMode="External"/><Relationship Id="rId742" Type="http://schemas.openxmlformats.org/officeDocument/2006/relationships/hyperlink" Target="javascript:delOwnedFund('150169');" TargetMode="External"/><Relationship Id="rId132" Type="http://schemas.openxmlformats.org/officeDocument/2006/relationships/hyperlink" Target="http://quote.eastmoney.com/zs399805.html" TargetMode="External"/><Relationship Id="rId174" Type="http://schemas.openxmlformats.org/officeDocument/2006/relationships/hyperlink" Target="http://quote.eastmoney.com/zs000827.html" TargetMode="External"/><Relationship Id="rId381" Type="http://schemas.openxmlformats.org/officeDocument/2006/relationships/hyperlink" Target="https://www.jisilu.cn/data/sfnew/detail/150036" TargetMode="External"/><Relationship Id="rId602" Type="http://schemas.openxmlformats.org/officeDocument/2006/relationships/hyperlink" Target="http://quote.eastmoney.com/zs399973.html" TargetMode="External"/><Relationship Id="rId784" Type="http://schemas.openxmlformats.org/officeDocument/2006/relationships/hyperlink" Target="javascript:addOwnedFund('150279');" TargetMode="External"/><Relationship Id="rId241" Type="http://schemas.openxmlformats.org/officeDocument/2006/relationships/hyperlink" Target="https://www.jisilu.cn/data/utils/lowcalc/502021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329" TargetMode="External"/><Relationship Id="rId644" Type="http://schemas.openxmlformats.org/officeDocument/2006/relationships/hyperlink" Target="http://quote.eastmoney.com/zs000827.html" TargetMode="External"/><Relationship Id="rId686" Type="http://schemas.openxmlformats.org/officeDocument/2006/relationships/hyperlink" Target="http://quote.eastmoney.com/zs39999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6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javascript:delOwnedFund('150255');" TargetMode="External"/><Relationship Id="rId504" Type="http://schemas.openxmlformats.org/officeDocument/2006/relationships/hyperlink" Target="http://finance.sina.com.cn/fund/quotes/150251/bc.shtml" TargetMode="External"/><Relationship Id="rId546" Type="http://schemas.openxmlformats.org/officeDocument/2006/relationships/hyperlink" Target="http://finance.sina.com.cn/fund/quotes/150235/bc.shtml" TargetMode="External"/><Relationship Id="rId711" Type="http://schemas.openxmlformats.org/officeDocument/2006/relationships/hyperlink" Target="https://www.jisilu.cn/data/utils/lowcalc/150203" TargetMode="External"/><Relationship Id="rId753" Type="http://schemas.openxmlformats.org/officeDocument/2006/relationships/hyperlink" Target="https://www.jisilu.cn/data/utils/lowcalc/150018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50201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71.html" TargetMode="External"/><Relationship Id="rId655" Type="http://schemas.openxmlformats.org/officeDocument/2006/relationships/hyperlink" Target="http://www.cninfo.com.cn/information/fund/netvalue/150100.html" TargetMode="External"/><Relationship Id="rId697" Type="http://schemas.openxmlformats.org/officeDocument/2006/relationships/hyperlink" Target="http://www.cninfo.com.cn/information/fund/netvalue/150217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42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150112');" TargetMode="External"/><Relationship Id="rId515" Type="http://schemas.openxmlformats.org/officeDocument/2006/relationships/hyperlink" Target="https://www.jisilu.cn/data/sfnew/detail/502024" TargetMode="External"/><Relationship Id="rId722" Type="http://schemas.openxmlformats.org/officeDocument/2006/relationships/hyperlink" Target="http://quote.eastmoney.com/zs399967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1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https://www.jisilu.cn/data/sfnew/detail/150241" TargetMode="External"/><Relationship Id="rId599" Type="http://schemas.openxmlformats.org/officeDocument/2006/relationships/hyperlink" Target="https://www.jisilu.cn/data/sfnew/detail/150205" TargetMode="External"/><Relationship Id="rId764" Type="http://schemas.openxmlformats.org/officeDocument/2006/relationships/hyperlink" Target="http://quote.eastmoney.com/zs399967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502027/bc.shtml" TargetMode="External"/><Relationship Id="rId666" Type="http://schemas.openxmlformats.org/officeDocument/2006/relationships/hyperlink" Target="http://finance.sina.com.cn/fund/quotes/150200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21.html" TargetMode="External"/><Relationship Id="rId263" Type="http://schemas.openxmlformats.org/officeDocument/2006/relationships/hyperlink" Target="http://www.cninfo.com.cn/information/fund/netvalue/502041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quote.eastmoney.com/zs000827.html" TargetMode="External"/><Relationship Id="rId526" Type="http://schemas.openxmlformats.org/officeDocument/2006/relationships/hyperlink" Target="javascript:addOwnedFund('15025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82.html" TargetMode="External"/><Relationship Id="rId568" Type="http://schemas.openxmlformats.org/officeDocument/2006/relationships/hyperlink" Target="javascript:addOwnedFund('150315');" TargetMode="External"/><Relationship Id="rId733" Type="http://schemas.openxmlformats.org/officeDocument/2006/relationships/hyperlink" Target="http://www.cninfo.com.cn/information/fund/netvalue/150207.html" TargetMode="External"/><Relationship Id="rId775" Type="http://schemas.openxmlformats.org/officeDocument/2006/relationships/hyperlink" Target="http://www.cninfo.com.cn/information/fund/netvalue/150192.html" TargetMode="External"/><Relationship Id="rId165" Type="http://schemas.openxmlformats.org/officeDocument/2006/relationships/hyperlink" Target="https://www.jisilu.cn/data/sfnew/detail/150117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49" TargetMode="External"/><Relationship Id="rId677" Type="http://schemas.openxmlformats.org/officeDocument/2006/relationships/hyperlink" Target="https://www.jisilu.cn/data/sfnew/detail/5020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150053/bc.shtml" TargetMode="External"/><Relationship Id="rId481" Type="http://schemas.openxmlformats.org/officeDocument/2006/relationships/hyperlink" Target="http://www.cninfo.com.cn/information/fund/netvalue/150329.html" TargetMode="External"/><Relationship Id="rId702" Type="http://schemas.openxmlformats.org/officeDocument/2006/relationships/hyperlink" Target="http://finance.sina.com.cn/fund/quotes/15024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addOwnedFund('502037');" TargetMode="External"/><Relationship Id="rId537" Type="http://schemas.openxmlformats.org/officeDocument/2006/relationships/hyperlink" Target="https://www.jisilu.cn/data/utils/lowcalc/502049" TargetMode="External"/><Relationship Id="rId579" Type="http://schemas.openxmlformats.org/officeDocument/2006/relationships/hyperlink" Target="https://www.jisilu.cn/data/utils/lowcalc/15027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0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36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205');" TargetMode="External"/><Relationship Id="rId646" Type="http://schemas.openxmlformats.org/officeDocument/2006/relationships/hyperlink" Target="javascript:addOwnedFund('150184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281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399990.html" TargetMode="External"/><Relationship Id="rId688" Type="http://schemas.openxmlformats.org/officeDocument/2006/relationships/hyperlink" Target="javascript:addOwnedFund('15026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finance.sina.com.cn/fund/quotes/502031/bc.s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75.html" TargetMode="External"/><Relationship Id="rId713" Type="http://schemas.openxmlformats.org/officeDocument/2006/relationships/hyperlink" Target="https://www.jisilu.cn/data/sfnew/detail/150307" TargetMode="External"/><Relationship Id="rId755" Type="http://schemas.openxmlformats.org/officeDocument/2006/relationships/hyperlink" Target="https://www.jisilu.cn/data/sfnew/detail/150076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71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38');" TargetMode="External"/><Relationship Id="rId657" Type="http://schemas.openxmlformats.org/officeDocument/2006/relationships/hyperlink" Target="https://www.jisilu.cn/data/utils/lowcalc/150100" TargetMode="External"/><Relationship Id="rId699" Type="http://schemas.openxmlformats.org/officeDocument/2006/relationships/hyperlink" Target="https://www.jisilu.cn/data/utils/lowcalc/150217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502017" TargetMode="External"/><Relationship Id="rId517" Type="http://schemas.openxmlformats.org/officeDocument/2006/relationships/hyperlink" Target="http://www.cninfo.com.cn/information/fund/netvalue/502024.html" TargetMode="External"/><Relationship Id="rId559" Type="http://schemas.openxmlformats.org/officeDocument/2006/relationships/hyperlink" Target="http://www.cninfo.com.cn/information/fund/netvalue/150241.html" TargetMode="External"/><Relationship Id="rId724" Type="http://schemas.openxmlformats.org/officeDocument/2006/relationships/hyperlink" Target="javascript:addOwnedFund('502004');" TargetMode="External"/><Relationship Id="rId766" Type="http://schemas.openxmlformats.org/officeDocument/2006/relationships/hyperlink" Target="javascript:addOwnedFund('150181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89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055" TargetMode="External"/><Relationship Id="rId363" Type="http://schemas.openxmlformats.org/officeDocument/2006/relationships/hyperlink" Target="https://www.jisilu.cn/data/sfnew/detail/150211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233/bc.shtml" TargetMode="External"/><Relationship Id="rId626" Type="http://schemas.openxmlformats.org/officeDocument/2006/relationships/hyperlink" Target="http://quote.eastmoney.com/zs399429.html" TargetMode="External"/><Relationship Id="rId223" Type="http://schemas.openxmlformats.org/officeDocument/2006/relationships/hyperlink" Target="https://www.jisilu.cn/data/utils/lowcalc/150121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5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41" TargetMode="External"/><Relationship Id="rId472" Type="http://schemas.openxmlformats.org/officeDocument/2006/relationships/hyperlink" Target="javascript:addOwnedFund('150237');" TargetMode="External"/><Relationship Id="rId528" Type="http://schemas.openxmlformats.org/officeDocument/2006/relationships/hyperlink" Target="http://finance.sina.com.cn/fund/quotes/150259/bc.shtml" TargetMode="External"/><Relationship Id="rId735" Type="http://schemas.openxmlformats.org/officeDocument/2006/relationships/hyperlink" Target="https://www.jisilu.cn/data/utils/lowcalc/150207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17.html" TargetMode="External"/><Relationship Id="rId332" Type="http://schemas.openxmlformats.org/officeDocument/2006/relationships/hyperlink" Target="javascript:addOwnedFund('502001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305" TargetMode="External"/><Relationship Id="rId777" Type="http://schemas.openxmlformats.org/officeDocument/2006/relationships/hyperlink" Target="https://www.jisilu.cn/data/utils/lowcalc/150192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www.cninfo.com.cn/information/fund/netvalue/150249.html" TargetMode="External"/><Relationship Id="rId679" Type="http://schemas.openxmlformats.org/officeDocument/2006/relationships/hyperlink" Target="http://www.cninfo.com.cn/information/fund/netvalue/5020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05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329" TargetMode="External"/><Relationship Id="rId539" Type="http://schemas.openxmlformats.org/officeDocument/2006/relationships/hyperlink" Target="https://www.jisilu.cn/data/sfnew/detail/150283" TargetMode="External"/><Relationship Id="rId690" Type="http://schemas.openxmlformats.org/officeDocument/2006/relationships/hyperlink" Target="http://finance.sina.com.cn/fund/quotes/150186/bc.shtml" TargetMode="External"/><Relationship Id="rId704" Type="http://schemas.openxmlformats.org/officeDocument/2006/relationships/hyperlink" Target="http://quote.eastmoney.com/zs399970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9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090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javascript:addOwnedFund('15023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6" TargetMode="External"/><Relationship Id="rId592" Type="http://schemas.openxmlformats.org/officeDocument/2006/relationships/hyperlink" Target="javascript:addOwnedFund('502011');" TargetMode="External"/><Relationship Id="rId606" Type="http://schemas.openxmlformats.org/officeDocument/2006/relationships/hyperlink" Target="http://finance.sina.com.cn/fund/quotes/150229/bc.shtml" TargetMode="External"/><Relationship Id="rId648" Type="http://schemas.openxmlformats.org/officeDocument/2006/relationships/hyperlink" Target="http://finance.sina.com.cn/fund/quotes/150194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28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251');" TargetMode="External"/><Relationship Id="rId715" Type="http://schemas.openxmlformats.org/officeDocument/2006/relationships/hyperlink" Target="http://www.cninfo.com.cn/information/fund/netvalue/150307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807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076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41" TargetMode="External"/><Relationship Id="rId617" Type="http://schemas.openxmlformats.org/officeDocument/2006/relationships/hyperlink" Target="https://www.jisilu.cn/data/sfnew/detail/150173" TargetMode="External"/><Relationship Id="rId659" Type="http://schemas.openxmlformats.org/officeDocument/2006/relationships/hyperlink" Target="https://www.jisilu.cn/data/sfnew/detail/1502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73/bc.shtml" TargetMode="External"/><Relationship Id="rId298" Type="http://schemas.openxmlformats.org/officeDocument/2006/relationships/hyperlink" Target="http://finance.sina.com.cn/fund/quotes/150090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502017.html" TargetMode="External"/><Relationship Id="rId519" Type="http://schemas.openxmlformats.org/officeDocument/2006/relationships/hyperlink" Target="https://www.jisilu.cn/data/utils/lowcalc/502024" TargetMode="External"/><Relationship Id="rId670" Type="http://schemas.openxmlformats.org/officeDocument/2006/relationships/hyperlink" Target="javascript:addOwnedFund('150200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addOwnedFund('150261');" TargetMode="External"/><Relationship Id="rId323" Type="http://schemas.openxmlformats.org/officeDocument/2006/relationships/hyperlink" Target="http://www.cninfo.com.cn/information/fund/netvalue/150055.html" TargetMode="External"/><Relationship Id="rId530" Type="http://schemas.openxmlformats.org/officeDocument/2006/relationships/hyperlink" Target="http://quote.eastmoney.com/zs399992.html" TargetMode="External"/><Relationship Id="rId726" Type="http://schemas.openxmlformats.org/officeDocument/2006/relationships/hyperlink" Target="http://finance.sina.com.cn/fund/quotes/150209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11.html" TargetMode="External"/><Relationship Id="rId572" Type="http://schemas.openxmlformats.org/officeDocument/2006/relationships/hyperlink" Target="http://quote.eastmoney.com/zs399810.html" TargetMode="External"/><Relationship Id="rId628" Type="http://schemas.openxmlformats.org/officeDocument/2006/relationships/hyperlink" Target="javascript:addOwnedFund('502027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167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s://www.jisilu.cn/data/utils/lowcalc/502007" TargetMode="External"/><Relationship Id="rId737" Type="http://schemas.openxmlformats.org/officeDocument/2006/relationships/hyperlink" Target="https://www.jisilu.cn/data/sfnew/detail/150169" TargetMode="External"/><Relationship Id="rId779" Type="http://schemas.openxmlformats.org/officeDocument/2006/relationships/hyperlink" Target="https://www.jisilu.cn/data/sfnew/detail/150279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117" TargetMode="External"/><Relationship Id="rId334" Type="http://schemas.openxmlformats.org/officeDocument/2006/relationships/hyperlink" Target="http://finance.sina.com.cn/fund/quotes/150225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www.cninfo.com.cn/information/fund/netvalue/150283.html" TargetMode="External"/><Relationship Id="rId583" Type="http://schemas.openxmlformats.org/officeDocument/2006/relationships/hyperlink" Target="http://www.cninfo.com.cn/information/fund/netvalue/150305.html" TargetMode="External"/><Relationship Id="rId639" Type="http://schemas.openxmlformats.org/officeDocument/2006/relationships/hyperlink" Target="https://www.jisilu.cn/data/utils/lowcalc/15024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143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addOwnedFund('150053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70.html" TargetMode="External"/><Relationship Id="rId303" Type="http://schemas.openxmlformats.org/officeDocument/2006/relationships/hyperlink" Target="https://www.jisilu.cn/data/sfnew/detail/150112" TargetMode="External"/><Relationship Id="rId485" Type="http://schemas.openxmlformats.org/officeDocument/2006/relationships/hyperlink" Target="https://www.jisilu.cn/data/sfnew/detail/150255" TargetMode="External"/><Relationship Id="rId692" Type="http://schemas.openxmlformats.org/officeDocument/2006/relationships/hyperlink" Target="http://quote.eastmoney.com/zs399967.html" TargetMode="External"/><Relationship Id="rId706" Type="http://schemas.openxmlformats.org/officeDocument/2006/relationships/hyperlink" Target="javascript:addOwnedFund('150245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309/bc.shtml" TargetMode="External"/><Relationship Id="rId552" Type="http://schemas.openxmlformats.org/officeDocument/2006/relationships/hyperlink" Target="http://finance.sina.com.cn/fund/quotes/150243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87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281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27.html" TargetMode="External"/><Relationship Id="rId717" Type="http://schemas.openxmlformats.org/officeDocument/2006/relationships/hyperlink" Target="https://www.jisilu.cn/data/utils/lowcalc/150307" TargetMode="External"/><Relationship Id="rId759" Type="http://schemas.openxmlformats.org/officeDocument/2006/relationships/hyperlink" Target="https://www.jisilu.cn/data/utils/lowcalc/150076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delOwnedFund('502031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257" TargetMode="External"/><Relationship Id="rId563" Type="http://schemas.openxmlformats.org/officeDocument/2006/relationships/hyperlink" Target="https://www.jisilu.cn/data/sfnew/detail/150315" TargetMode="External"/><Relationship Id="rId619" Type="http://schemas.openxmlformats.org/officeDocument/2006/relationships/hyperlink" Target="http://www.cninfo.com.cn/information/fund/netvalue/150173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s://www.jisilu.cn/data/utils/lowcalc/502017" TargetMode="External"/><Relationship Id="rId630" Type="http://schemas.openxmlformats.org/officeDocument/2006/relationships/hyperlink" Target="http://finance.sina.com.cn/fund/quotes/150179/bc.shtml" TargetMode="External"/><Relationship Id="rId672" Type="http://schemas.openxmlformats.org/officeDocument/2006/relationships/hyperlink" Target="http://finance.sina.com.cn/fund/quotes/150051/bc.shtml" TargetMode="External"/><Relationship Id="rId728" Type="http://schemas.openxmlformats.org/officeDocument/2006/relationships/hyperlink" Target="http://quote.eastmoney.com/zs39997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055" TargetMode="External"/><Relationship Id="rId367" Type="http://schemas.openxmlformats.org/officeDocument/2006/relationships/hyperlink" Target="https://www.jisilu.cn/data/utils/lowcalc/150211" TargetMode="External"/><Relationship Id="rId532" Type="http://schemas.openxmlformats.org/officeDocument/2006/relationships/hyperlink" Target="javascript:addOwnedFund('150259');" TargetMode="External"/><Relationship Id="rId574" Type="http://schemas.openxmlformats.org/officeDocument/2006/relationships/hyperlink" Target="javascript:addOwnedFund('150233');" TargetMode="External"/><Relationship Id="rId171" Type="http://schemas.openxmlformats.org/officeDocument/2006/relationships/hyperlink" Target="https://www.jisilu.cn/data/sfnew/detail/150190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79.html" TargetMode="External"/><Relationship Id="rId269" Type="http://schemas.openxmlformats.org/officeDocument/2006/relationships/hyperlink" Target="http://www.cninfo.com.cn/information/fund/netvalue/150167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150184" TargetMode="External"/><Relationship Id="rId683" Type="http://schemas.openxmlformats.org/officeDocument/2006/relationships/hyperlink" Target="https://www.jisilu.cn/data/sfnew/detail/150269" TargetMode="External"/><Relationship Id="rId739" Type="http://schemas.openxmlformats.org/officeDocument/2006/relationships/hyperlink" Target="http://www.cninfo.com.cn/information/fund/netvalue/15016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502037" TargetMode="External"/><Relationship Id="rId280" Type="http://schemas.openxmlformats.org/officeDocument/2006/relationships/hyperlink" Target="http://finance.sina.com.cn/fund/quotes/150064/bc.shtml" TargetMode="External"/><Relationship Id="rId336" Type="http://schemas.openxmlformats.org/officeDocument/2006/relationships/hyperlink" Target="http://quote.eastmoney.com/zs399966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283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delOwnedFund('150299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305" TargetMode="External"/><Relationship Id="rId750" Type="http://schemas.openxmlformats.org/officeDocument/2006/relationships/hyperlink" Target="http://finance.sina.com.cn/fund/quotes/150018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000832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21/bc.s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55.html" TargetMode="External"/><Relationship Id="rId610" Type="http://schemas.openxmlformats.org/officeDocument/2006/relationships/hyperlink" Target="javascript:addOwnedFund('150229');" TargetMode="External"/><Relationship Id="rId652" Type="http://schemas.openxmlformats.org/officeDocument/2006/relationships/hyperlink" Target="javascript:addOwnedFund('150194');" TargetMode="External"/><Relationship Id="rId694" Type="http://schemas.openxmlformats.org/officeDocument/2006/relationships/hyperlink" Target="javascript:addOwnedFund('150186');" TargetMode="External"/><Relationship Id="rId708" Type="http://schemas.openxmlformats.org/officeDocument/2006/relationships/hyperlink" Target="http://finance.sina.com.cn/fund/quotes/150203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150112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99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399006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181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38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173" TargetMode="External"/><Relationship Id="rId663" Type="http://schemas.openxmlformats.org/officeDocument/2006/relationships/hyperlink" Target="https://www.jisilu.cn/data/utils/lowcalc/1502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07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://www.cninfo.com.cn/information/fund/netvalue/150257.html" TargetMode="External"/><Relationship Id="rId719" Type="http://schemas.openxmlformats.org/officeDocument/2006/relationships/hyperlink" Target="https://www.jisilu.cn/data/sfnew/detail/502004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www.cninfo.com.cn/information/fund/netvalue/150315.html" TargetMode="External"/><Relationship Id="rId730" Type="http://schemas.openxmlformats.org/officeDocument/2006/relationships/hyperlink" Target="javascript:addOwnedFund('150209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7" TargetMode="External"/><Relationship Id="rId632" Type="http://schemas.openxmlformats.org/officeDocument/2006/relationships/hyperlink" Target="http://quote.eastmoney.com/zs399935.html" TargetMode="External"/><Relationship Id="rId271" Type="http://schemas.openxmlformats.org/officeDocument/2006/relationships/hyperlink" Target="https://www.jisilu.cn/data/utils/lowcalc/150167" TargetMode="External"/><Relationship Id="rId674" Type="http://schemas.openxmlformats.org/officeDocument/2006/relationships/hyperlink" Target="http://quote.eastmoney.com/zs399300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502037.html" TargetMode="External"/><Relationship Id="rId327" Type="http://schemas.openxmlformats.org/officeDocument/2006/relationships/hyperlink" Target="https://www.jisilu.cn/data/sfnew/detail/502001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502049/bc.shtml" TargetMode="External"/><Relationship Id="rId576" Type="http://schemas.openxmlformats.org/officeDocument/2006/relationships/hyperlink" Target="http://finance.sina.com.cn/fund/quotes/150275/bc.shtml" TargetMode="External"/><Relationship Id="rId741" Type="http://schemas.openxmlformats.org/officeDocument/2006/relationships/hyperlink" Target="https://www.jisilu.cn/data/utils/lowcalc/150169" TargetMode="External"/><Relationship Id="rId783" Type="http://schemas.openxmlformats.org/officeDocument/2006/relationships/hyperlink" Target="https://www.jisilu.cn/data/utils/lowcalc/150279" TargetMode="External"/><Relationship Id="rId173" Type="http://schemas.openxmlformats.org/officeDocument/2006/relationships/hyperlink" Target="http://www.cninfo.com.cn/information/fund/netvalue/150190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05.html" TargetMode="External"/><Relationship Id="rId643" Type="http://schemas.openxmlformats.org/officeDocument/2006/relationships/hyperlink" Target="http://www.cninfo.com.cn/information/fund/netvalue/150184.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26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://quote.eastmoney.com/zs399904.html" TargetMode="External"/><Relationship Id="rId338" Type="http://schemas.openxmlformats.org/officeDocument/2006/relationships/hyperlink" Target="javascript:addOwnedFund('150225');" TargetMode="External"/><Relationship Id="rId503" Type="http://schemas.openxmlformats.org/officeDocument/2006/relationships/hyperlink" Target="https://www.jisilu.cn/data/sfnew/detail/150251" TargetMode="External"/><Relationship Id="rId545" Type="http://schemas.openxmlformats.org/officeDocument/2006/relationships/hyperlink" Target="https://www.jisilu.cn/data/sfnew/detail/150235" TargetMode="External"/><Relationship Id="rId587" Type="http://schemas.openxmlformats.org/officeDocument/2006/relationships/hyperlink" Target="https://www.jisilu.cn/data/sfnew/detail/502011" TargetMode="External"/><Relationship Id="rId710" Type="http://schemas.openxmlformats.org/officeDocument/2006/relationships/hyperlink" Target="http://quote.eastmoney.com/zs399971.html" TargetMode="External"/><Relationship Id="rId752" Type="http://schemas.openxmlformats.org/officeDocument/2006/relationships/hyperlink" Target="http://quote.eastmoney.com/zs399004.html" TargetMode="External"/><Relationship Id="rId808" Type="http://schemas.openxmlformats.org/officeDocument/2006/relationships/hyperlink" Target="javascript:addOwnedFund('150143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71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138.html" TargetMode="External"/><Relationship Id="rId489" Type="http://schemas.openxmlformats.org/officeDocument/2006/relationships/hyperlink" Target="https://www.jisilu.cn/data/utils/lowcalc/150255" TargetMode="External"/><Relationship Id="rId654" Type="http://schemas.openxmlformats.org/officeDocument/2006/relationships/hyperlink" Target="http://finance.sina.com.cn/fund/quotes/150100/bc.shtml" TargetMode="External"/><Relationship Id="rId696" Type="http://schemas.openxmlformats.org/officeDocument/2006/relationships/hyperlink" Target="http://finance.sina.com.cn/fund/quotes/150217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150112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addOwnedFund('150309');" TargetMode="External"/><Relationship Id="rId556" Type="http://schemas.openxmlformats.org/officeDocument/2006/relationships/hyperlink" Target="javascript:addOwnedFund('150243');" TargetMode="External"/><Relationship Id="rId721" Type="http://schemas.openxmlformats.org/officeDocument/2006/relationships/hyperlink" Target="http://www.cninfo.com.cn/information/fund/netvalue/502004.html" TargetMode="External"/><Relationship Id="rId763" Type="http://schemas.openxmlformats.org/officeDocument/2006/relationships/hyperlink" Target="http://www.cninfo.com.cn/information/fund/netvalue/150181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1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177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21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502027" TargetMode="External"/><Relationship Id="rId665" Type="http://schemas.openxmlformats.org/officeDocument/2006/relationships/hyperlink" Target="https://www.jisilu.cn/data/sfnew/detail/150200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502041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s://www.jisilu.cn/data/utils/lowcalc/150257" TargetMode="External"/><Relationship Id="rId567" Type="http://schemas.openxmlformats.org/officeDocument/2006/relationships/hyperlink" Target="https://www.jisilu.cn/data/utils/lowcalc/150315" TargetMode="External"/><Relationship Id="rId732" Type="http://schemas.openxmlformats.org/officeDocument/2006/relationships/hyperlink" Target="http://finance.sina.com.cn/fund/quotes/150207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1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7.html" TargetMode="External"/><Relationship Id="rId634" Type="http://schemas.openxmlformats.org/officeDocument/2006/relationships/hyperlink" Target="javascript:addOwnedFund('150179');" TargetMode="External"/><Relationship Id="rId676" Type="http://schemas.openxmlformats.org/officeDocument/2006/relationships/hyperlink" Target="javascript:addOwnedFund('15005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150053" TargetMode="External"/><Relationship Id="rId329" Type="http://schemas.openxmlformats.org/officeDocument/2006/relationships/hyperlink" Target="http://www.cninfo.com.cn/information/fund/netvalue/502001.html" TargetMode="External"/><Relationship Id="rId480" Type="http://schemas.openxmlformats.org/officeDocument/2006/relationships/hyperlink" Target="http://finance.sina.com.cn/fund/quotes/150329/bc.shtml" TargetMode="External"/><Relationship Id="rId536" Type="http://schemas.openxmlformats.org/officeDocument/2006/relationships/hyperlink" Target="http://quote.eastmoney.com/zs000016.html" TargetMode="External"/><Relationship Id="rId701" Type="http://schemas.openxmlformats.org/officeDocument/2006/relationships/hyperlink" Target="https://www.jisilu.cn/data/sfnew/detail/150245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502037" TargetMode="External"/><Relationship Id="rId175" Type="http://schemas.openxmlformats.org/officeDocument/2006/relationships/hyperlink" Target="https://www.jisilu.cn/data/utils/lowcalc/150190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quote.eastmoney.com/zs399991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6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205" TargetMode="External"/><Relationship Id="rId645" Type="http://schemas.openxmlformats.org/officeDocument/2006/relationships/hyperlink" Target="https://www.jisilu.cn/data/utils/lowcalc/150184" TargetMode="External"/><Relationship Id="rId687" Type="http://schemas.openxmlformats.org/officeDocument/2006/relationships/hyperlink" Target="https://www.jisilu.cn/data/utils/lowcalc/15026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502021');" TargetMode="External"/><Relationship Id="rId284" Type="http://schemas.openxmlformats.org/officeDocument/2006/relationships/hyperlink" Target="javascript:addOwnedFund('150064');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251.html" TargetMode="External"/><Relationship Id="rId712" Type="http://schemas.openxmlformats.org/officeDocument/2006/relationships/hyperlink" Target="javascript:addOwnedFund('15020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35.html" TargetMode="External"/><Relationship Id="rId589" Type="http://schemas.openxmlformats.org/officeDocument/2006/relationships/hyperlink" Target="http://www.cninfo.com.cn/information/fund/netvalue/502011.html" TargetMode="External"/><Relationship Id="rId754" Type="http://schemas.openxmlformats.org/officeDocument/2006/relationships/hyperlink" Target="javascript:addOwnedFund('150018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441.html" TargetMode="External"/><Relationship Id="rId656" Type="http://schemas.openxmlformats.org/officeDocument/2006/relationships/hyperlink" Target="http://quote.eastmoney.com/zs000805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38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502031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502024/bc.shtml" TargetMode="External"/><Relationship Id="rId698" Type="http://schemas.openxmlformats.org/officeDocument/2006/relationships/hyperlink" Target="http://quote.eastmoney.com/zs399412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http://finance.sina.com.cn/fund/quotes/150241/bc.shtml" TargetMode="External"/><Relationship Id="rId723" Type="http://schemas.openxmlformats.org/officeDocument/2006/relationships/hyperlink" Target="https://www.jisilu.cn/data/utils/lowcalc/502004" TargetMode="External"/><Relationship Id="rId765" Type="http://schemas.openxmlformats.org/officeDocument/2006/relationships/hyperlink" Target="https://www.jisilu.cn/data/utils/lowcalc/150181" TargetMode="External"/><Relationship Id="rId155" Type="http://schemas.openxmlformats.org/officeDocument/2006/relationships/hyperlink" Target="http://www.cninfo.com.cn/information/fund/netvalue/150261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502027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18.html" TargetMode="External"/><Relationship Id="rId264" Type="http://schemas.openxmlformats.org/officeDocument/2006/relationships/hyperlink" Target="http://quote.eastmoney.com/zs000016.html" TargetMode="External"/><Relationship Id="rId471" Type="http://schemas.openxmlformats.org/officeDocument/2006/relationships/hyperlink" Target="https://www.jisilu.cn/data/utils/lowcalc/150237" TargetMode="External"/><Relationship Id="rId667" Type="http://schemas.openxmlformats.org/officeDocument/2006/relationships/hyperlink" Target="http://www.cninfo.com.cn/information/fund/netvalue/150200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https://www.jisilu.cn/data/sfnew/detail/150259" TargetMode="External"/><Relationship Id="rId569" Type="http://schemas.openxmlformats.org/officeDocument/2006/relationships/hyperlink" Target="https://www.jisilu.cn/data/sfnew/detail/150233" TargetMode="External"/><Relationship Id="rId734" Type="http://schemas.openxmlformats.org/officeDocument/2006/relationships/hyperlink" Target="http://quote.eastmoney.com/zs399983.html" TargetMode="External"/><Relationship Id="rId776" Type="http://schemas.openxmlformats.org/officeDocument/2006/relationships/hyperlink" Target="http://quote.eastmoney.com/zs399965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117/bc.shtml" TargetMode="External"/><Relationship Id="rId331" Type="http://schemas.openxmlformats.org/officeDocument/2006/relationships/hyperlink" Target="https://www.jisilu.cn/data/utils/lowcalc/502001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delOwnedFund('150275');" TargetMode="External"/><Relationship Id="rId636" Type="http://schemas.openxmlformats.org/officeDocument/2006/relationships/hyperlink" Target="http://finance.sina.com.cn/fund/quotes/1502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50200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53.html" TargetMode="External"/><Relationship Id="rId300" Type="http://schemas.openxmlformats.org/officeDocument/2006/relationships/hyperlink" Target="http://quote.eastmoney.com/zs399958.html" TargetMode="External"/><Relationship Id="rId482" Type="http://schemas.openxmlformats.org/officeDocument/2006/relationships/hyperlink" Target="http://quote.eastmoney.com/zs399809.html" TargetMode="External"/><Relationship Id="rId538" Type="http://schemas.openxmlformats.org/officeDocument/2006/relationships/hyperlink" Target="javascript:addOwnedFund('502049');" TargetMode="External"/><Relationship Id="rId703" Type="http://schemas.openxmlformats.org/officeDocument/2006/relationships/hyperlink" Target="http://www.cninfo.com.cn/information/fund/netvalue/150245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299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300.html" TargetMode="External"/><Relationship Id="rId591" Type="http://schemas.openxmlformats.org/officeDocument/2006/relationships/hyperlink" Target="https://www.jisilu.cn/data/utils/lowcalc/502011" TargetMode="External"/><Relationship Id="rId605" Type="http://schemas.openxmlformats.org/officeDocument/2006/relationships/hyperlink" Target="https://www.jisilu.cn/data/sfnew/detail/150229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sfnew/detail/150194" TargetMode="External"/><Relationship Id="rId689" Type="http://schemas.openxmlformats.org/officeDocument/2006/relationships/hyperlink" Target="https://www.jisilu.cn/data/sfnew/detail/150186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81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251" TargetMode="External"/><Relationship Id="rId549" Type="http://schemas.openxmlformats.org/officeDocument/2006/relationships/hyperlink" Target="https://www.jisilu.cn/data/utils/lowcalc/150235" TargetMode="External"/><Relationship Id="rId714" Type="http://schemas.openxmlformats.org/officeDocument/2006/relationships/hyperlink" Target="http://finance.sina.com.cn/fund/quotes/150307/bc.shtml" TargetMode="External"/><Relationship Id="rId756" Type="http://schemas.openxmlformats.org/officeDocument/2006/relationships/hyperlink" Target="http://finance.sina.com.cn/fund/quotes/150076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31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86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71');" TargetMode="External"/><Relationship Id="rId658" Type="http://schemas.openxmlformats.org/officeDocument/2006/relationships/hyperlink" Target="javascript:addOwnedFund('150100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073" TargetMode="External"/><Relationship Id="rId297" Type="http://schemas.openxmlformats.org/officeDocument/2006/relationships/hyperlink" Target="https://www.jisilu.cn/data/sfnew/detail/150090" TargetMode="External"/><Relationship Id="rId462" Type="http://schemas.openxmlformats.org/officeDocument/2006/relationships/hyperlink" Target="http://finance.sina.com.cn/fund/quotes/502017/bc.shtml" TargetMode="External"/><Relationship Id="rId518" Type="http://schemas.openxmlformats.org/officeDocument/2006/relationships/hyperlink" Target="http://quote.eastmoney.com/zs399440.html" TargetMode="External"/><Relationship Id="rId725" Type="http://schemas.openxmlformats.org/officeDocument/2006/relationships/hyperlink" Target="https://www.jisilu.cn/data/sfnew/detail/150209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1" TargetMode="External"/><Relationship Id="rId322" Type="http://schemas.openxmlformats.org/officeDocument/2006/relationships/hyperlink" Target="http://finance.sina.com.cn/fund/quotes/150055/bc.shtml" TargetMode="External"/><Relationship Id="rId364" Type="http://schemas.openxmlformats.org/officeDocument/2006/relationships/hyperlink" Target="http://finance.sina.com.cn/fund/quotes/150211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233.html" TargetMode="External"/><Relationship Id="rId627" Type="http://schemas.openxmlformats.org/officeDocument/2006/relationships/hyperlink" Target="https://www.jisilu.cn/data/utils/lowcalc/502027" TargetMode="External"/><Relationship Id="rId669" Type="http://schemas.openxmlformats.org/officeDocument/2006/relationships/hyperlink" Target="https://www.jisilu.cn/data/utils/lowcalc/150200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21');" TargetMode="External"/><Relationship Id="rId266" Type="http://schemas.openxmlformats.org/officeDocument/2006/relationships/hyperlink" Target="javascript:addOwnedFund('50204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259.html" TargetMode="External"/><Relationship Id="rId680" Type="http://schemas.openxmlformats.org/officeDocument/2006/relationships/hyperlink" Target="http://quote.eastmoney.com/zs399974.html" TargetMode="External"/><Relationship Id="rId736" Type="http://schemas.openxmlformats.org/officeDocument/2006/relationships/hyperlink" Target="javascript:addOwnedFund('150207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3.html" TargetMode="External"/><Relationship Id="rId333" Type="http://schemas.openxmlformats.org/officeDocument/2006/relationships/hyperlink" Target="https://www.jisilu.cn/data/sfnew/detail/150225" TargetMode="External"/><Relationship Id="rId540" Type="http://schemas.openxmlformats.org/officeDocument/2006/relationships/hyperlink" Target="http://finance.sina.com.cn/fund/quotes/150283/bc.shtml" TargetMode="External"/><Relationship Id="rId778" Type="http://schemas.openxmlformats.org/officeDocument/2006/relationships/hyperlink" Target="javascript:addOwnedFund('150192');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://finance.sina.com.cn/fund/quotes/150305/bc.shtml" TargetMode="External"/><Relationship Id="rId638" Type="http://schemas.openxmlformats.org/officeDocument/2006/relationships/hyperlink" Target="http://quote.eastmoney.com/zs399986.html" TargetMode="External"/><Relationship Id="rId803" Type="http://schemas.openxmlformats.org/officeDocument/2006/relationships/hyperlink" Target="https://www.jisilu.cn/data/sfnew/detail/150143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150053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329');" TargetMode="External"/><Relationship Id="rId705" Type="http://schemas.openxmlformats.org/officeDocument/2006/relationships/hyperlink" Target="https://www.jisilu.cn/data/utils/lowcalc/150245" TargetMode="External"/><Relationship Id="rId137" Type="http://schemas.openxmlformats.org/officeDocument/2006/relationships/hyperlink" Target="http://www.cninfo.com.cn/information/fund/netvalue/150299.html" TargetMode="External"/><Relationship Id="rId302" Type="http://schemas.openxmlformats.org/officeDocument/2006/relationships/hyperlink" Target="javascript:addOwnedFund('150090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www.cninfo.com.cn/information/fund/netvalue/150186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6');" TargetMode="External"/><Relationship Id="rId551" Type="http://schemas.openxmlformats.org/officeDocument/2006/relationships/hyperlink" Target="https://www.jisilu.cn/data/sfnew/detail/150243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29.html" TargetMode="External"/><Relationship Id="rId649" Type="http://schemas.openxmlformats.org/officeDocument/2006/relationships/hyperlink" Target="http://www.cninfo.com.cn/information/fund/netvalue/150194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399934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309" TargetMode="External"/><Relationship Id="rId660" Type="http://schemas.openxmlformats.org/officeDocument/2006/relationships/hyperlink" Target="http://finance.sina.com.cn/fund/quotes/15022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502031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804.html" TargetMode="External"/><Relationship Id="rId758" Type="http://schemas.openxmlformats.org/officeDocument/2006/relationships/hyperlink" Target="http://quote.eastmoney.com/zs39930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502024');" TargetMode="External"/><Relationship Id="rId562" Type="http://schemas.openxmlformats.org/officeDocument/2006/relationships/hyperlink" Target="javascript:delOwnedFund('150241');" TargetMode="External"/><Relationship Id="rId618" Type="http://schemas.openxmlformats.org/officeDocument/2006/relationships/hyperlink" Target="http://finance.sina.com.cn/fund/quotes/150173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73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www.cninfo.com.cn/information/fund/netvalue/150090.html" TargetMode="External"/><Relationship Id="rId727" Type="http://schemas.openxmlformats.org/officeDocument/2006/relationships/hyperlink" Target="http://www.cninfo.com.cn/information/fund/netvalue/15020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976.html" TargetMode="External"/><Relationship Id="rId573" Type="http://schemas.openxmlformats.org/officeDocument/2006/relationships/hyperlink" Target="https://www.jisilu.cn/data/utils/lowcalc/150233" TargetMode="External"/><Relationship Id="rId780" Type="http://schemas.openxmlformats.org/officeDocument/2006/relationships/hyperlink" Target="http://finance.sina.com.cn/fund/quotes/150279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delOwnedFund('150249');" TargetMode="External"/><Relationship Id="rId738" Type="http://schemas.openxmlformats.org/officeDocument/2006/relationships/hyperlink" Target="http://finance.sina.com.cn/fund/quotes/150169/bc.shtml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399812.html" TargetMode="External"/><Relationship Id="rId805" Type="http://schemas.openxmlformats.org/officeDocument/2006/relationships/hyperlink" Target="http://www.cninfo.com.cn/information/fund/netvalue/150143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21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194" TargetMode="External"/><Relationship Id="rId749" Type="http://schemas.openxmlformats.org/officeDocument/2006/relationships/hyperlink" Target="https://www.jisilu.cn/data/sfnew/detail/150018" TargetMode="External"/><Relationship Id="rId290" Type="http://schemas.openxmlformats.org/officeDocument/2006/relationships/hyperlink" Target="javascript:addOwnedFund('150281');" TargetMode="External"/><Relationship Id="rId304" Type="http://schemas.openxmlformats.org/officeDocument/2006/relationships/hyperlink" Target="http://finance.sina.com.cn/fund/quotes/150112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309.html" TargetMode="External"/><Relationship Id="rId609" Type="http://schemas.openxmlformats.org/officeDocument/2006/relationships/hyperlink" Target="https://www.jisilu.cn/data/utils/lowcalc/150229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177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6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213" TargetMode="External"/><Relationship Id="rId522" Type="http://schemas.openxmlformats.org/officeDocument/2006/relationships/hyperlink" Target="http://finance.sina.com.cn/fund/quotes/15025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2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150209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75" TargetMode="External"/><Relationship Id="rId629" Type="http://schemas.openxmlformats.org/officeDocument/2006/relationships/hyperlink" Target="https://www.jisilu.cn/data/sfnew/detail/150205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finance.sina.com.cn/fund/quotes/150073/bc.shtml" TargetMode="External"/><Relationship Id="rId475" Type="http://schemas.openxmlformats.org/officeDocument/2006/relationships/hyperlink" Target="http://www.cninfo.com.cn/information/fund/netvalue/502017.html" TargetMode="External"/><Relationship Id="rId682" Type="http://schemas.openxmlformats.org/officeDocument/2006/relationships/hyperlink" Target="javascript:addOwnedFund('1503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25');" TargetMode="External"/><Relationship Id="rId335" Type="http://schemas.openxmlformats.org/officeDocument/2006/relationships/hyperlink" Target="http://www.cninfo.com.cn/information/fund/netvalue/150295.html" TargetMode="External"/><Relationship Id="rId542" Type="http://schemas.openxmlformats.org/officeDocument/2006/relationships/hyperlink" Target="http://quote.eastmoney.com/zs399986.html" TargetMode="External"/><Relationship Id="rId181" Type="http://schemas.openxmlformats.org/officeDocument/2006/relationships/hyperlink" Target="https://www.jisilu.cn/data/utils/lowcalc/150190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502031" TargetMode="External"/><Relationship Id="rId486" Type="http://schemas.openxmlformats.org/officeDocument/2006/relationships/hyperlink" Target="http://finance.sina.com.cn/fund/quotes/150237/bc.shtml" TargetMode="External"/><Relationship Id="rId693" Type="http://schemas.openxmlformats.org/officeDocument/2006/relationships/hyperlink" Target="https://www.jisilu.cn/data/utils/lowcalc/150186" TargetMode="External"/><Relationship Id="rId707" Type="http://schemas.openxmlformats.org/officeDocument/2006/relationships/hyperlink" Target="https://www.jisilu.cn/data/sfnew/detail/150207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www.cninfo.com.cn/information/fund/netvalue/502049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2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https://www.jisilu.cn/data/sfnew/detail/150277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502024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502041" TargetMode="External"/><Relationship Id="rId424" Type="http://schemas.openxmlformats.org/officeDocument/2006/relationships/hyperlink" Target="javascript:addOwnedFund('150088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205.html" TargetMode="External"/><Relationship Id="rId673" Type="http://schemas.openxmlformats.org/officeDocument/2006/relationships/hyperlink" Target="http://www.cninfo.com.cn/information/fund/netvalue/150209.html" TargetMode="External"/><Relationship Id="rId729" Type="http://schemas.openxmlformats.org/officeDocument/2006/relationships/hyperlink" Target="https://www.jisilu.cn/data/utils/lowcalc/150169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javascript:addOwnedFund('150213');" TargetMode="External"/><Relationship Id="rId533" Type="http://schemas.openxmlformats.org/officeDocument/2006/relationships/hyperlink" Target="https://www.jisilu.cn/data/sfnew/detail/150233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299/bc.shtml" TargetMode="External"/><Relationship Id="rId368" Type="http://schemas.openxmlformats.org/officeDocument/2006/relationships/hyperlink" Target="javascript:addOwnedFund('150090');" TargetMode="External"/><Relationship Id="rId575" Type="http://schemas.openxmlformats.org/officeDocument/2006/relationships/hyperlink" Target="https://www.jisilu.cn/data/sfnew/detail/150179" TargetMode="External"/><Relationship Id="rId740" Type="http://schemas.openxmlformats.org/officeDocument/2006/relationships/hyperlink" Target="http://quote.eastmoney.com/zs399004.html" TargetMode="External"/><Relationship Id="rId782" Type="http://schemas.openxmlformats.org/officeDocument/2006/relationships/hyperlink" Target="http://quote.eastmoney.com/zs399996.html" TargetMode="External"/><Relationship Id="rId172" Type="http://schemas.openxmlformats.org/officeDocument/2006/relationships/hyperlink" Target="http://finance.sina.com.cn/fund/quotes/150117/bc.shtml" TargetMode="External"/><Relationship Id="rId228" Type="http://schemas.openxmlformats.org/officeDocument/2006/relationships/hyperlink" Target="http://quote.eastmoney.com/zs399330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17" TargetMode="External"/><Relationship Id="rId600" Type="http://schemas.openxmlformats.org/officeDocument/2006/relationships/hyperlink" Target="http://finance.sina.com.cn/fund/quotes/150173/bc.shtml" TargetMode="External"/><Relationship Id="rId642" Type="http://schemas.openxmlformats.org/officeDocument/2006/relationships/hyperlink" Target="http://finance.sina.com.cn/fund/quotes/150200/bc.shtml" TargetMode="External"/><Relationship Id="rId684" Type="http://schemas.openxmlformats.org/officeDocument/2006/relationships/hyperlink" Target="http://finance.sina.com.cn/fund/quotes/150269/bc.shtml" TargetMode="External"/><Relationship Id="rId281" Type="http://schemas.openxmlformats.org/officeDocument/2006/relationships/hyperlink" Target="http://www.cninfo.com.cn/information/fund/netvalue/502031.html" TargetMode="External"/><Relationship Id="rId337" Type="http://schemas.openxmlformats.org/officeDocument/2006/relationships/hyperlink" Target="https://www.jisilu.cn/data/utils/lowcalc/150295" TargetMode="External"/><Relationship Id="rId502" Type="http://schemas.openxmlformats.org/officeDocument/2006/relationships/hyperlink" Target="javascript:delOwnedFund('150277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150211" TargetMode="External"/><Relationship Id="rId544" Type="http://schemas.openxmlformats.org/officeDocument/2006/relationships/hyperlink" Target="javascript:delOwnedFund('150255');" TargetMode="External"/><Relationship Id="rId586" Type="http://schemas.openxmlformats.org/officeDocument/2006/relationships/hyperlink" Target="javascript:addOwnedFund('150243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279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150121.html" TargetMode="External"/><Relationship Id="rId390" Type="http://schemas.openxmlformats.org/officeDocument/2006/relationships/hyperlink" Target="http://quote.eastmoney.com/zs39933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quote.eastmoney.com/zs000841.html" TargetMode="External"/><Relationship Id="rId611" Type="http://schemas.openxmlformats.org/officeDocument/2006/relationships/hyperlink" Target="https://www.jisilu.cn/data/sfnew/detail/150229" TargetMode="External"/><Relationship Id="rId653" Type="http://schemas.openxmlformats.org/officeDocument/2006/relationships/hyperlink" Target="https://www.jisilu.cn/data/sfnew/detail/150051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000827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207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263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s://www.jisilu.cn/data/utils/lowcalc/150249" TargetMode="External"/><Relationship Id="rId555" Type="http://schemas.openxmlformats.org/officeDocument/2006/relationships/hyperlink" Target="https://www.jisilu.cn/data/utils/lowcalc/502049" TargetMode="External"/><Relationship Id="rId597" Type="http://schemas.openxmlformats.org/officeDocument/2006/relationships/hyperlink" Target="https://www.jisilu.cn/data/utils/lowcalc/150251" TargetMode="External"/><Relationship Id="rId720" Type="http://schemas.openxmlformats.org/officeDocument/2006/relationships/hyperlink" Target="http://finance.sina.com.cn/fund/quotes/150217/bc.shtml" TargetMode="External"/><Relationship Id="rId762" Type="http://schemas.openxmlformats.org/officeDocument/2006/relationships/hyperlink" Target="http://finance.sina.com.cn/fund/quotes/150181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235');" TargetMode="External"/><Relationship Id="rId261" Type="http://schemas.openxmlformats.org/officeDocument/2006/relationships/hyperlink" Target="https://www.jisilu.cn/data/sfnew/detail/150053" TargetMode="External"/><Relationship Id="rId499" Type="http://schemas.openxmlformats.org/officeDocument/2006/relationships/hyperlink" Target="http://www.cninfo.com.cn/information/fund/netvalue/150277.html" TargetMode="External"/><Relationship Id="rId664" Type="http://schemas.openxmlformats.org/officeDocument/2006/relationships/hyperlink" Target="javascript:addOwnedFund('50202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55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440.html" TargetMode="External"/><Relationship Id="rId731" Type="http://schemas.openxmlformats.org/officeDocument/2006/relationships/hyperlink" Target="https://www.jisilu.cn/data/sfnew/detail/150245" TargetMode="External"/><Relationship Id="rId773" Type="http://schemas.openxmlformats.org/officeDocument/2006/relationships/hyperlink" Target="https://www.jisilu.cn/data/sfnew/detail/150092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343" TargetMode="External"/><Relationship Id="rId219" Type="http://schemas.openxmlformats.org/officeDocument/2006/relationships/hyperlink" Target="https://www.jisilu.cn/data/sfnew/detail/150138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205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112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0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073');" TargetMode="External"/><Relationship Id="rId328" Type="http://schemas.openxmlformats.org/officeDocument/2006/relationships/hyperlink" Target="http://finance.sina.com.cn/fund/quotes/150140/bc.shtml" TargetMode="External"/><Relationship Id="rId535" Type="http://schemas.openxmlformats.org/officeDocument/2006/relationships/hyperlink" Target="http://www.cninfo.com.cn/information/fund/netvalue/150233.html" TargetMode="External"/><Relationship Id="rId577" Type="http://schemas.openxmlformats.org/officeDocument/2006/relationships/hyperlink" Target="http://www.cninfo.com.cn/information/fund/netvalue/15017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018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393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quote.eastmoney.com/zs000998.html" TargetMode="External"/><Relationship Id="rId784" Type="http://schemas.openxmlformats.org/officeDocument/2006/relationships/hyperlink" Target="javascript:addOwnedFund('150311');" TargetMode="External"/><Relationship Id="rId241" Type="http://schemas.openxmlformats.org/officeDocument/2006/relationships/hyperlink" Target="https://www.jisilu.cn/data/utils/lowcalc/150121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3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9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31" TargetMode="External"/><Relationship Id="rId339" Type="http://schemas.openxmlformats.org/officeDocument/2006/relationships/hyperlink" Target="https://www.jisilu.cn/data/sfnew/detail/150036" TargetMode="External"/><Relationship Id="rId490" Type="http://schemas.openxmlformats.org/officeDocument/2006/relationships/hyperlink" Target="javascript:addOwnedFund('150237');" TargetMode="External"/><Relationship Id="rId504" Type="http://schemas.openxmlformats.org/officeDocument/2006/relationships/hyperlink" Target="http://finance.sina.com.cn/fund/quotes/150283/bc.shtml" TargetMode="External"/><Relationship Id="rId546" Type="http://schemas.openxmlformats.org/officeDocument/2006/relationships/hyperlink" Target="http://finance.sina.com.cn/fund/quotes/150259/bc.shtml" TargetMode="External"/><Relationship Id="rId711" Type="http://schemas.openxmlformats.org/officeDocument/2006/relationships/hyperlink" Target="https://www.jisilu.cn/data/utils/lowcalc/150207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502037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://finance.sina.com.cn/fund/quotes/15024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83');" TargetMode="External"/><Relationship Id="rId448" Type="http://schemas.openxmlformats.org/officeDocument/2006/relationships/hyperlink" Target="javascript:addOwnedFund('150148');" TargetMode="External"/><Relationship Id="rId613" Type="http://schemas.openxmlformats.org/officeDocument/2006/relationships/hyperlink" Target="http://www.cninfo.com.cn/information/fund/netvalue/150229.html" TargetMode="External"/><Relationship Id="rId655" Type="http://schemas.openxmlformats.org/officeDocument/2006/relationships/hyperlink" Target="http://www.cninfo.com.cn/information/fund/netvalue/150051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41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https://www.jisilu.cn/data/sfnew/detail/502011" TargetMode="External"/><Relationship Id="rId599" Type="http://schemas.openxmlformats.org/officeDocument/2006/relationships/hyperlink" Target="https://www.jisilu.cn/data/sfnew/detail/150173" TargetMode="External"/><Relationship Id="rId764" Type="http://schemas.openxmlformats.org/officeDocument/2006/relationships/hyperlink" Target="http://quote.eastmoney.com/zs399967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184/bc.shtml" TargetMode="External"/><Relationship Id="rId666" Type="http://schemas.openxmlformats.org/officeDocument/2006/relationships/hyperlink" Target="http://finance.sina.com.cn/fund/quotes/150203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38.html" TargetMode="External"/><Relationship Id="rId263" Type="http://schemas.openxmlformats.org/officeDocument/2006/relationships/hyperlink" Target="http://www.cninfo.com.cn/information/fund/netvalue/150053.html" TargetMode="External"/><Relationship Id="rId319" Type="http://schemas.openxmlformats.org/officeDocument/2006/relationships/hyperlink" Target="https://www.jisilu.cn/data/utils/lowcalc/150055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325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javascript:addOwnedFund('502024');" TargetMode="External"/><Relationship Id="rId733" Type="http://schemas.openxmlformats.org/officeDocument/2006/relationships/hyperlink" Target="http://www.cninfo.com.cn/information/fund/netvalue/150245.html" TargetMode="External"/><Relationship Id="rId775" Type="http://schemas.openxmlformats.org/officeDocument/2006/relationships/hyperlink" Target="http://www.cninfo.com.cn/information/fund/netvalue/150092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15" TargetMode="External"/><Relationship Id="rId677" Type="http://schemas.openxmlformats.org/officeDocument/2006/relationships/hyperlink" Target="https://www.jisilu.cn/data/sfnew/detail/1503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305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delOwnedFund('150299');" TargetMode="External"/><Relationship Id="rId537" Type="http://schemas.openxmlformats.org/officeDocument/2006/relationships/hyperlink" Target="https://www.jisilu.cn/data/utils/lowcalc/150233" TargetMode="External"/><Relationship Id="rId579" Type="http://schemas.openxmlformats.org/officeDocument/2006/relationships/hyperlink" Target="https://www.jisilu.cn/data/utils/lowcalc/150179" TargetMode="External"/><Relationship Id="rId744" Type="http://schemas.openxmlformats.org/officeDocument/2006/relationships/hyperlink" Target="http://finance.sina.com.cn/fund/quotes/150076/bc.shtml" TargetMode="External"/><Relationship Id="rId786" Type="http://schemas.openxmlformats.org/officeDocument/2006/relationships/hyperlink" Target="http://finance.sina.com.cn/fund/quotes/150143/bc.shtml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17');" TargetMode="External"/><Relationship Id="rId341" Type="http://schemas.openxmlformats.org/officeDocument/2006/relationships/hyperlink" Target="http://www.cninfo.com.cn/information/fund/netvalue/150036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86.html" TargetMode="External"/><Relationship Id="rId604" Type="http://schemas.openxmlformats.org/officeDocument/2006/relationships/hyperlink" Target="javascript:addOwnedFund('150173');" TargetMode="External"/><Relationship Id="rId646" Type="http://schemas.openxmlformats.org/officeDocument/2006/relationships/hyperlink" Target="javascript:addOwnedFund('150200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27" TargetMode="External"/><Relationship Id="rId243" Type="http://schemas.openxmlformats.org/officeDocument/2006/relationships/hyperlink" Target="https://www.jisilu.cn/data/sfnew/detail/150064" TargetMode="External"/><Relationship Id="rId285" Type="http://schemas.openxmlformats.org/officeDocument/2006/relationships/hyperlink" Target="https://www.jisilu.cn/data/sfnew/detail/150281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000808.html" TargetMode="External"/><Relationship Id="rId688" Type="http://schemas.openxmlformats.org/officeDocument/2006/relationships/hyperlink" Target="javascript:addOwnedFund('150269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502037" TargetMode="External"/><Relationship Id="rId310" Type="http://schemas.openxmlformats.org/officeDocument/2006/relationships/hyperlink" Target="http://finance.sina.com.cn/fund/quotes/150225/bc.shtml" TargetMode="External"/><Relationship Id="rId492" Type="http://schemas.openxmlformats.org/officeDocument/2006/relationships/hyperlink" Target="http://finance.sina.com.cn/fund/quotes/150257/bc.shtml" TargetMode="External"/><Relationship Id="rId548" Type="http://schemas.openxmlformats.org/officeDocument/2006/relationships/hyperlink" Target="http://quote.eastmoney.com/zs399992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s://www.jisilu.cn/data/utils/lowcalc/15022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051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502011.html" TargetMode="External"/><Relationship Id="rId724" Type="http://schemas.openxmlformats.org/officeDocument/2006/relationships/hyperlink" Target="javascript:addOwnedFund('150217');" TargetMode="External"/><Relationship Id="rId766" Type="http://schemas.openxmlformats.org/officeDocument/2006/relationships/hyperlink" Target="javascript:addOwnedFund('150181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213" TargetMode="External"/><Relationship Id="rId363" Type="http://schemas.openxmlformats.org/officeDocument/2006/relationships/hyperlink" Target="https://www.jisilu.cn/data/sfnew/detail/150090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://finance.sina.com.cn/fund/quotes/150177/bc.shtml" TargetMode="External"/><Relationship Id="rId626" Type="http://schemas.openxmlformats.org/officeDocument/2006/relationships/hyperlink" Target="http://quote.eastmoney.com/zs000827.html" TargetMode="External"/><Relationship Id="rId223" Type="http://schemas.openxmlformats.org/officeDocument/2006/relationships/hyperlink" Target="https://www.jisilu.cn/data/utils/lowcalc/150138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71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53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75/bc.shtml" TargetMode="External"/><Relationship Id="rId735" Type="http://schemas.openxmlformats.org/officeDocument/2006/relationships/hyperlink" Target="https://www.jisilu.cn/data/utils/lowcalc/150245" TargetMode="External"/><Relationship Id="rId125" Type="http://schemas.openxmlformats.org/officeDocument/2006/relationships/hyperlink" Target="http://www.cninfo.com.cn/information/fund/netvalue/150325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javascript:addOwnedFund('150140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https://www.jisilu.cn/data/sfnew/detail/150243" TargetMode="External"/><Relationship Id="rId777" Type="http://schemas.openxmlformats.org/officeDocument/2006/relationships/hyperlink" Target="https://www.jisilu.cn/data/utils/lowcalc/150092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315.html" TargetMode="External"/><Relationship Id="rId679" Type="http://schemas.openxmlformats.org/officeDocument/2006/relationships/hyperlink" Target="http://www.cninfo.com.cn/information/fund/netvalue/1503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305" TargetMode="External"/><Relationship Id="rId539" Type="http://schemas.openxmlformats.org/officeDocument/2006/relationships/hyperlink" Target="https://www.jisilu.cn/data/sfnew/detail/150255" TargetMode="External"/><Relationship Id="rId690" Type="http://schemas.openxmlformats.org/officeDocument/2006/relationships/hyperlink" Target="http://finance.sina.com.cn/fund/quotes/150186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3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190/bc.shtml" TargetMode="External"/><Relationship Id="rId301" Type="http://schemas.openxmlformats.org/officeDocument/2006/relationships/hyperlink" Target="https://www.jisilu.cn/data/utils/lowcalc/150167" TargetMode="External"/><Relationship Id="rId343" Type="http://schemas.openxmlformats.org/officeDocument/2006/relationships/hyperlink" Target="https://www.jisilu.cn/data/utils/lowcalc/150036" TargetMode="External"/><Relationship Id="rId550" Type="http://schemas.openxmlformats.org/officeDocument/2006/relationships/hyperlink" Target="javascript:addOwnedFund('150259');" TargetMode="External"/><Relationship Id="rId788" Type="http://schemas.openxmlformats.org/officeDocument/2006/relationships/hyperlink" Target="http://quote.eastmoney.com/zs000832.html" TargetMode="External"/><Relationship Id="rId82" Type="http://schemas.openxmlformats.org/officeDocument/2006/relationships/hyperlink" Target="http://finance.sina.com.cn/fund/quotes/150293/bc.shtml" TargetMode="External"/><Relationship Id="rId203" Type="http://schemas.openxmlformats.org/officeDocument/2006/relationships/hyperlink" Target="http://www.cninfo.com.cn/information/fund/netvalue/15032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javascript:delOwnedFund('150241');" TargetMode="External"/><Relationship Id="rId606" Type="http://schemas.openxmlformats.org/officeDocument/2006/relationships/hyperlink" Target="http://finance.sina.com.cn/fund/quotes/502007/bc.shtml" TargetMode="External"/><Relationship Id="rId648" Type="http://schemas.openxmlformats.org/officeDocument/2006/relationships/hyperlink" Target="http://finance.sina.com.cn/fund/quotes/150194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150064.html" TargetMode="External"/><Relationship Id="rId287" Type="http://schemas.openxmlformats.org/officeDocument/2006/relationships/hyperlink" Target="http://www.cninfo.com.cn/information/fund/netvalue/15028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93.html" TargetMode="External"/><Relationship Id="rId508" Type="http://schemas.openxmlformats.org/officeDocument/2006/relationships/hyperlink" Target="javascript:addOwnedFund('150283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263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966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s://www.jisilu.cn/data/sfnew/detail/150235" TargetMode="External"/><Relationship Id="rId659" Type="http://schemas.openxmlformats.org/officeDocument/2006/relationships/hyperlink" Target="https://www.jisilu.cn/data/sfnew/detail/502027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41/bc.shtml" TargetMode="External"/><Relationship Id="rId298" Type="http://schemas.openxmlformats.org/officeDocument/2006/relationships/hyperlink" Target="http://finance.sina.com.cn/fund/quotes/150167/bc.shtml" TargetMode="External"/><Relationship Id="rId421" Type="http://schemas.openxmlformats.org/officeDocument/2006/relationships/hyperlink" Target="http://finance.sina.com.cn/fund/quotes/150088/bc.s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150203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13.html" TargetMode="External"/><Relationship Id="rId530" Type="http://schemas.openxmlformats.org/officeDocument/2006/relationships/hyperlink" Target="http://quote.eastmoney.com/zs399991.html" TargetMode="External"/><Relationship Id="rId726" Type="http://schemas.openxmlformats.org/officeDocument/2006/relationships/hyperlink" Target="http://finance.sina.com.cn/fund/quotes/150169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090.html" TargetMode="External"/><Relationship Id="rId572" Type="http://schemas.openxmlformats.org/officeDocument/2006/relationships/hyperlink" Target="http://quote.eastmoney.com/zs399966.html" TargetMode="External"/><Relationship Id="rId628" Type="http://schemas.openxmlformats.org/officeDocument/2006/relationships/hyperlink" Target="javascript:addOwnedFund('150184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112" TargetMode="External"/><Relationship Id="rId267" Type="http://schemas.openxmlformats.org/officeDocument/2006/relationships/hyperlink" Target="https://www.jisilu.cn/data/sfnew/detail/150073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17/bc.shtml" TargetMode="External"/><Relationship Id="rId127" Type="http://schemas.openxmlformats.org/officeDocument/2006/relationships/hyperlink" Target="https://www.jisilu.cn/data/utils/lowcalc/150325" TargetMode="External"/><Relationship Id="rId681" Type="http://schemas.openxmlformats.org/officeDocument/2006/relationships/hyperlink" Target="https://www.jisilu.cn/data/utils/lowcalc/150307" TargetMode="External"/><Relationship Id="rId737" Type="http://schemas.openxmlformats.org/officeDocument/2006/relationships/hyperlink" Target="https://www.jisilu.cn/data/sfnew/detail/150018" TargetMode="External"/><Relationship Id="rId779" Type="http://schemas.openxmlformats.org/officeDocument/2006/relationships/hyperlink" Target="https://www.jisilu.cn/data/sfnew/detail/150311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finance.sina.com.cn/fund/quotes/150295/bc.shtml" TargetMode="External"/><Relationship Id="rId376" Type="http://schemas.openxmlformats.org/officeDocument/2006/relationships/hyperlink" Target="http://finance.sina.com.cn/fund/quotes/150211/bc.shtml" TargetMode="External"/><Relationship Id="rId541" Type="http://schemas.openxmlformats.org/officeDocument/2006/relationships/hyperlink" Target="http://www.cninfo.com.cn/information/fund/netvalue/150255.html" TargetMode="External"/><Relationship Id="rId583" Type="http://schemas.openxmlformats.org/officeDocument/2006/relationships/hyperlink" Target="http://www.cninfo.com.cn/information/fund/netvalue/150243.html" TargetMode="External"/><Relationship Id="rId639" Type="http://schemas.openxmlformats.org/officeDocument/2006/relationships/hyperlink" Target="https://www.jisilu.cn/data/utils/lowcalc/150315" TargetMode="External"/><Relationship Id="rId790" Type="http://schemas.openxmlformats.org/officeDocument/2006/relationships/hyperlink" Target="javascript:addOwnedFund('150143');" TargetMode="External"/><Relationship Id="rId804" Type="http://schemas.openxmlformats.org/officeDocument/2006/relationships/hyperlink" Target="http://finance.sina.com.cn/fund/quotes/150279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000827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https://www.jisilu.cn/data/sfnew/detail/150148" TargetMode="External"/><Relationship Id="rId650" Type="http://schemas.openxmlformats.org/officeDocument/2006/relationships/hyperlink" Target="http://quote.eastmoney.com/zs399970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37" TargetMode="External"/><Relationship Id="rId692" Type="http://schemas.openxmlformats.org/officeDocument/2006/relationships/hyperlink" Target="http://quote.eastmoney.com/zs399967.html" TargetMode="External"/><Relationship Id="rId706" Type="http://schemas.openxmlformats.org/officeDocument/2006/relationships/hyperlink" Target="javascript:delOwnedFund('150227');" TargetMode="External"/><Relationship Id="rId748" Type="http://schemas.openxmlformats.org/officeDocument/2006/relationships/hyperlink" Target="javascript:addOwnedFund('150076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80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83" TargetMode="External"/><Relationship Id="rId510" Type="http://schemas.openxmlformats.org/officeDocument/2006/relationships/hyperlink" Target="http://finance.sina.com.cn/fund/quotes/150249/bc.shtml" TargetMode="External"/><Relationship Id="rId552" Type="http://schemas.openxmlformats.org/officeDocument/2006/relationships/hyperlink" Target="http://finance.sina.com.cn/fund/quotes/502049/bc.shtml" TargetMode="External"/><Relationship Id="rId594" Type="http://schemas.openxmlformats.org/officeDocument/2006/relationships/hyperlink" Target="http://finance.sina.com.cn/fund/quotes/150251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27" TargetMode="External"/><Relationship Id="rId247" Type="http://schemas.openxmlformats.org/officeDocument/2006/relationships/hyperlink" Target="https://www.jisilu.cn/data/utils/lowcalc/150064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63.html" TargetMode="External"/><Relationship Id="rId289" Type="http://schemas.openxmlformats.org/officeDocument/2006/relationships/hyperlink" Target="https://www.jisilu.cn/data/utils/lowcalc/150281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57');" TargetMode="External"/><Relationship Id="rId661" Type="http://schemas.openxmlformats.org/officeDocument/2006/relationships/hyperlink" Target="http://www.cninfo.com.cn/information/fund/netvalue/502027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addOwnedFund('150225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502024" TargetMode="External"/><Relationship Id="rId619" Type="http://schemas.openxmlformats.org/officeDocument/2006/relationships/hyperlink" Target="http://www.cninfo.com.cn/information/fund/netvalue/150235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343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05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000016.html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205/bc.shtml" TargetMode="External"/><Relationship Id="rId672" Type="http://schemas.openxmlformats.org/officeDocument/2006/relationships/hyperlink" Target="http://finance.sina.com.cn/fund/quotes/150209/bc.shtml" TargetMode="External"/><Relationship Id="rId728" Type="http://schemas.openxmlformats.org/officeDocument/2006/relationships/hyperlink" Target="http://quote.eastmoney.com/hk/zs11000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213" TargetMode="External"/><Relationship Id="rId367" Type="http://schemas.openxmlformats.org/officeDocument/2006/relationships/hyperlink" Target="https://www.jisilu.cn/data/utils/lowcalc/150090" TargetMode="External"/><Relationship Id="rId532" Type="http://schemas.openxmlformats.org/officeDocument/2006/relationships/hyperlink" Target="javascript:delOwnedFund('150275');" TargetMode="External"/><Relationship Id="rId574" Type="http://schemas.openxmlformats.org/officeDocument/2006/relationships/hyperlink" Target="javascript:addOwnedFund('150177');" TargetMode="External"/><Relationship Id="rId171" Type="http://schemas.openxmlformats.org/officeDocument/2006/relationships/hyperlink" Target="https://www.jisilu.cn/data/sfnew/detail/150117" TargetMode="External"/><Relationship Id="rId227" Type="http://schemas.openxmlformats.org/officeDocument/2006/relationships/hyperlink" Target="http://www.cninfo.com.cn/information/fund/netvalue/150112.html" TargetMode="External"/><Relationship Id="rId781" Type="http://schemas.openxmlformats.org/officeDocument/2006/relationships/hyperlink" Target="http://www.cninfo.com.cn/information/fund/netvalue/150311.html" TargetMode="External"/><Relationship Id="rId269" Type="http://schemas.openxmlformats.org/officeDocument/2006/relationships/hyperlink" Target="http://www.cninfo.com.cn/information/fund/netvalue/150073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991.html" TargetMode="External"/><Relationship Id="rId641" Type="http://schemas.openxmlformats.org/officeDocument/2006/relationships/hyperlink" Target="https://www.jisilu.cn/data/sfnew/detail/150200" TargetMode="External"/><Relationship Id="rId683" Type="http://schemas.openxmlformats.org/officeDocument/2006/relationships/hyperlink" Target="https://www.jisilu.cn/data/sfnew/detail/150269" TargetMode="External"/><Relationship Id="rId739" Type="http://schemas.openxmlformats.org/officeDocument/2006/relationships/hyperlink" Target="http://www.cninfo.com.cn/information/fund/netvalue/150018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9" TargetMode="External"/><Relationship Id="rId280" Type="http://schemas.openxmlformats.org/officeDocument/2006/relationships/hyperlink" Target="http://finance.sina.com.cn/fund/quotes/502031/bc.shtml" TargetMode="External"/><Relationship Id="rId336" Type="http://schemas.openxmlformats.org/officeDocument/2006/relationships/hyperlink" Target="http://quote.eastmoney.com/zs399974.html" TargetMode="External"/><Relationship Id="rId501" Type="http://schemas.openxmlformats.org/officeDocument/2006/relationships/hyperlink" Target="https://www.jisilu.cn/data/utils/lowcalc/150277" TargetMode="External"/><Relationship Id="rId543" Type="http://schemas.openxmlformats.org/officeDocument/2006/relationships/hyperlink" Target="https://www.jisilu.cn/data/utils/lowcalc/150255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190');" TargetMode="External"/><Relationship Id="rId378" Type="http://schemas.openxmlformats.org/officeDocument/2006/relationships/hyperlink" Target="http://quote.eastmoney.com/zs39997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s://www.jisilu.cn/data/utils/lowcalc/150243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808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21/bc.shtml" TargetMode="External"/><Relationship Id="rId445" Type="http://schemas.openxmlformats.org/officeDocument/2006/relationships/hyperlink" Target="http://www.cninfo.com.cn/information/fund/netvalue/150148.html" TargetMode="External"/><Relationship Id="rId487" Type="http://schemas.openxmlformats.org/officeDocument/2006/relationships/hyperlink" Target="http://www.cninfo.com.cn/information/fund/netvalue/150237.html" TargetMode="External"/><Relationship Id="rId610" Type="http://schemas.openxmlformats.org/officeDocument/2006/relationships/hyperlink" Target="javascript:addOwnedFund('502007');" TargetMode="External"/><Relationship Id="rId652" Type="http://schemas.openxmlformats.org/officeDocument/2006/relationships/hyperlink" Target="javascript:addOwnedFund('150194');" TargetMode="External"/><Relationship Id="rId694" Type="http://schemas.openxmlformats.org/officeDocument/2006/relationships/hyperlink" Target="javascript:addOwnedFund('150186');" TargetMode="External"/><Relationship Id="rId708" Type="http://schemas.openxmlformats.org/officeDocument/2006/relationships/hyperlink" Target="http://finance.sina.com.cn/fund/quotes/150207/bc.shtml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3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83.html" TargetMode="External"/><Relationship Id="rId554" Type="http://schemas.openxmlformats.org/officeDocument/2006/relationships/hyperlink" Target="http://quote.eastmoney.com/zs000016.html" TargetMode="External"/><Relationship Id="rId596" Type="http://schemas.openxmlformats.org/officeDocument/2006/relationships/hyperlink" Target="http://quote.eastmoney.com/zs399990.html" TargetMode="External"/><Relationship Id="rId761" Type="http://schemas.openxmlformats.org/officeDocument/2006/relationships/hyperlink" Target="https://www.jisilu.cn/data/sfnew/detail/150181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77/bc.shtml" TargetMode="External"/><Relationship Id="rId621" Type="http://schemas.openxmlformats.org/officeDocument/2006/relationships/hyperlink" Target="https://www.jisilu.cn/data/utils/lowcalc/150235" TargetMode="External"/><Relationship Id="rId663" Type="http://schemas.openxmlformats.org/officeDocument/2006/relationships/hyperlink" Target="https://www.jisilu.cn/data/utils/lowcalc/50202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63" TargetMode="External"/><Relationship Id="rId260" Type="http://schemas.openxmlformats.org/officeDocument/2006/relationships/hyperlink" Target="javascript:addOwnedFund('502041');" TargetMode="External"/><Relationship Id="rId316" Type="http://schemas.openxmlformats.org/officeDocument/2006/relationships/hyperlink" Target="http://finance.sina.com.cn/fund/quotes/150055/bc.s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217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www.cninfo.com.cn/information/fund/netvalue/502024.html" TargetMode="External"/><Relationship Id="rId730" Type="http://schemas.openxmlformats.org/officeDocument/2006/relationships/hyperlink" Target="javascript:delOwnedFund('150169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75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399973.html" TargetMode="External"/><Relationship Id="rId271" Type="http://schemas.openxmlformats.org/officeDocument/2006/relationships/hyperlink" Target="https://www.jisilu.cn/data/utils/lowcalc/150073" TargetMode="External"/><Relationship Id="rId674" Type="http://schemas.openxmlformats.org/officeDocument/2006/relationships/hyperlink" Target="http://quote.eastmoney.com/zs39997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299.html" TargetMode="External"/><Relationship Id="rId327" Type="http://schemas.openxmlformats.org/officeDocument/2006/relationships/hyperlink" Target="https://www.jisilu.cn/data/sfnew/detail/150140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://finance.sina.com.cn/fund/quotes/150233/bc.shtml" TargetMode="External"/><Relationship Id="rId576" Type="http://schemas.openxmlformats.org/officeDocument/2006/relationships/hyperlink" Target="http://finance.sina.com.cn/fund/quotes/150179/bc.shtml" TargetMode="External"/><Relationship Id="rId741" Type="http://schemas.openxmlformats.org/officeDocument/2006/relationships/hyperlink" Target="https://www.jisilu.cn/data/utils/lowcalc/150018" TargetMode="External"/><Relationship Id="rId783" Type="http://schemas.openxmlformats.org/officeDocument/2006/relationships/hyperlink" Target="https://www.jisilu.cn/data/utils/lowcalc/150311" TargetMode="External"/><Relationship Id="rId173" Type="http://schemas.openxmlformats.org/officeDocument/2006/relationships/hyperlink" Target="http://www.cninfo.com.cn/information/fund/netvalue/150117.html" TargetMode="External"/><Relationship Id="rId229" Type="http://schemas.openxmlformats.org/officeDocument/2006/relationships/hyperlink" Target="https://www.jisilu.cn/data/utils/lowcalc/150112" TargetMode="External"/><Relationship Id="rId380" Type="http://schemas.openxmlformats.org/officeDocument/2006/relationships/hyperlink" Target="javascript:addOwnedFund('150211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173.html" TargetMode="External"/><Relationship Id="rId643" Type="http://schemas.openxmlformats.org/officeDocument/2006/relationships/hyperlink" Target="http://www.cninfo.com.cn/information/fund/netvalue/150200.html" TargetMode="External"/><Relationship Id="rId240" Type="http://schemas.openxmlformats.org/officeDocument/2006/relationships/hyperlink" Target="http://quote.eastmoney.com/zs399918.html" TargetMode="External"/><Relationship Id="rId478" Type="http://schemas.openxmlformats.org/officeDocument/2006/relationships/hyperlink" Target="javascript:addOwnedFund('502017');" TargetMode="External"/><Relationship Id="rId685" Type="http://schemas.openxmlformats.org/officeDocument/2006/relationships/hyperlink" Target="http://www.cninfo.com.cn/information/fund/netvalue/150269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502037/bc.shtml" TargetMode="External"/><Relationship Id="rId282" Type="http://schemas.openxmlformats.org/officeDocument/2006/relationships/hyperlink" Target="http://quote.eastmoney.com/zs399807.html" TargetMode="External"/><Relationship Id="rId338" Type="http://schemas.openxmlformats.org/officeDocument/2006/relationships/hyperlink" Target="javascript:addOwnedFund('150295');" TargetMode="External"/><Relationship Id="rId503" Type="http://schemas.openxmlformats.org/officeDocument/2006/relationships/hyperlink" Target="https://www.jisilu.cn/data/sfnew/detail/150283" TargetMode="External"/><Relationship Id="rId545" Type="http://schemas.openxmlformats.org/officeDocument/2006/relationships/hyperlink" Target="https://www.jisilu.cn/data/sfnew/detail/150259" TargetMode="External"/><Relationship Id="rId587" Type="http://schemas.openxmlformats.org/officeDocument/2006/relationships/hyperlink" Target="https://www.jisilu.cn/data/sfnew/detail/150241" TargetMode="External"/><Relationship Id="rId710" Type="http://schemas.openxmlformats.org/officeDocument/2006/relationships/hyperlink" Target="http://quote.eastmoney.com/zs399983.html" TargetMode="External"/><Relationship Id="rId752" Type="http://schemas.openxmlformats.org/officeDocument/2006/relationships/hyperlink" Target="http://quote.eastmoney.com/zs000805.html" TargetMode="External"/><Relationship Id="rId808" Type="http://schemas.openxmlformats.org/officeDocument/2006/relationships/hyperlink" Target="javascript:addOwnedFund('150279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83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s://www.jisilu.cn/data/utils/lowcalc/150148" TargetMode="External"/><Relationship Id="rId612" Type="http://schemas.openxmlformats.org/officeDocument/2006/relationships/hyperlink" Target="http://finance.sina.com.cn/fund/quotes/15022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150237" TargetMode="External"/><Relationship Id="rId654" Type="http://schemas.openxmlformats.org/officeDocument/2006/relationships/hyperlink" Target="http://finance.sina.com.cn/fund/quotes/150051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javascript:delOwnedFund('150249');" TargetMode="External"/><Relationship Id="rId556" Type="http://schemas.openxmlformats.org/officeDocument/2006/relationships/hyperlink" Target="javascript:addOwnedFund('502049');" TargetMode="External"/><Relationship Id="rId721" Type="http://schemas.openxmlformats.org/officeDocument/2006/relationships/hyperlink" Target="http://www.cninfo.com.cn/information/fund/netvalue/150217.html" TargetMode="External"/><Relationship Id="rId763" Type="http://schemas.openxmlformats.org/officeDocument/2006/relationships/hyperlink" Target="http://www.cninfo.com.cn/information/fund/netvalue/150181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javascript:addOwnedFund('150251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138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184" TargetMode="External"/><Relationship Id="rId665" Type="http://schemas.openxmlformats.org/officeDocument/2006/relationships/hyperlink" Target="https://www.jisilu.cn/data/sfnew/detail/150203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53/bc.shtml" TargetMode="External"/><Relationship Id="rId318" Type="http://schemas.openxmlformats.org/officeDocument/2006/relationships/hyperlink" Target="http://quote.eastmoney.com/zs399905.html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502024" TargetMode="External"/><Relationship Id="rId732" Type="http://schemas.openxmlformats.org/officeDocument/2006/relationships/hyperlink" Target="http://finance.sina.com.cn/fund/quotes/150245/bc.shtml" TargetMode="External"/><Relationship Id="rId99" Type="http://schemas.openxmlformats.org/officeDocument/2006/relationships/hyperlink" Target="https://www.jisilu.cn/data/sfnew/detail/502037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343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://finance.sina.com.cn/fund/quotes/150092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05');" TargetMode="External"/><Relationship Id="rId676" Type="http://schemas.openxmlformats.org/officeDocument/2006/relationships/hyperlink" Target="javascript:addOwnedFund('15020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150140.html" TargetMode="External"/><Relationship Id="rId480" Type="http://schemas.openxmlformats.org/officeDocument/2006/relationships/hyperlink" Target="http://finance.sina.com.cn/fund/quotes/150305/bc.shtml" TargetMode="External"/><Relationship Id="rId536" Type="http://schemas.openxmlformats.org/officeDocument/2006/relationships/hyperlink" Target="http://quote.eastmoney.com/zs399810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299" TargetMode="External"/><Relationship Id="rId175" Type="http://schemas.openxmlformats.org/officeDocument/2006/relationships/hyperlink" Target="https://www.jisilu.cn/data/utils/lowcalc/150117" TargetMode="External"/><Relationship Id="rId340" Type="http://schemas.openxmlformats.org/officeDocument/2006/relationships/hyperlink" Target="http://finance.sina.com.cn/fund/quotes/150036/bc.shtml" TargetMode="External"/><Relationship Id="rId578" Type="http://schemas.openxmlformats.org/officeDocument/2006/relationships/hyperlink" Target="http://quote.eastmoney.com/zs399935.html" TargetMode="External"/><Relationship Id="rId743" Type="http://schemas.openxmlformats.org/officeDocument/2006/relationships/hyperlink" Target="https://www.jisilu.cn/data/sfnew/detail/150076" TargetMode="External"/><Relationship Id="rId785" Type="http://schemas.openxmlformats.org/officeDocument/2006/relationships/hyperlink" Target="https://www.jisilu.cn/data/sfnew/detail/150143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173" TargetMode="External"/><Relationship Id="rId645" Type="http://schemas.openxmlformats.org/officeDocument/2006/relationships/hyperlink" Target="https://www.jisilu.cn/data/utils/lowcalc/150200" TargetMode="External"/><Relationship Id="rId687" Type="http://schemas.openxmlformats.org/officeDocument/2006/relationships/hyperlink" Target="https://www.jisilu.cn/data/utils/lowcalc/150269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21');" TargetMode="External"/><Relationship Id="rId284" Type="http://schemas.openxmlformats.org/officeDocument/2006/relationships/hyperlink" Target="javascript:delOwnedFund('502031');" TargetMode="External"/><Relationship Id="rId491" Type="http://schemas.openxmlformats.org/officeDocument/2006/relationships/hyperlink" Target="https://www.jisilu.cn/data/sfnew/detail/150257" TargetMode="External"/><Relationship Id="rId505" Type="http://schemas.openxmlformats.org/officeDocument/2006/relationships/hyperlink" Target="http://www.cninfo.com.cn/information/fund/netvalue/150283.html" TargetMode="External"/><Relationship Id="rId712" Type="http://schemas.openxmlformats.org/officeDocument/2006/relationships/hyperlink" Target="javascript:addOwnedFund('150207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805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9.html" TargetMode="External"/><Relationship Id="rId589" Type="http://schemas.openxmlformats.org/officeDocument/2006/relationships/hyperlink" Target="http://www.cninfo.com.cn/information/fund/netvalue/150241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87.html" TargetMode="External"/><Relationship Id="rId656" Type="http://schemas.openxmlformats.org/officeDocument/2006/relationships/hyperlink" Target="http://quote.eastmoney.com/zs399300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150225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055');" TargetMode="External"/><Relationship Id="rId558" Type="http://schemas.openxmlformats.org/officeDocument/2006/relationships/hyperlink" Target="http://finance.sina.com.cn/fund/quotes/502011/bc.shtml" TargetMode="External"/><Relationship Id="rId723" Type="http://schemas.openxmlformats.org/officeDocument/2006/relationships/hyperlink" Target="https://www.jisilu.cn/data/utils/lowcalc/150217" TargetMode="External"/><Relationship Id="rId765" Type="http://schemas.openxmlformats.org/officeDocument/2006/relationships/hyperlink" Target="https://www.jisilu.cn/data/utils/lowcalc/150181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www.cninfo.com.cn/information/fund/netvalue/150184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000842.html" TargetMode="External"/><Relationship Id="rId264" Type="http://schemas.openxmlformats.org/officeDocument/2006/relationships/hyperlink" Target="http://quote.eastmoney.com/zs399905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3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325/bc.shtml" TargetMode="External"/><Relationship Id="rId527" Type="http://schemas.openxmlformats.org/officeDocument/2006/relationships/hyperlink" Target="https://www.jisilu.cn/data/sfnew/detail/150275" TargetMode="External"/><Relationship Id="rId569" Type="http://schemas.openxmlformats.org/officeDocument/2006/relationships/hyperlink" Target="https://www.jisilu.cn/data/sfnew/detail/150177" TargetMode="External"/><Relationship Id="rId734" Type="http://schemas.openxmlformats.org/officeDocument/2006/relationships/hyperlink" Target="http://quote.eastmoney.com/zs399970.html" TargetMode="External"/><Relationship Id="rId776" Type="http://schemas.openxmlformats.org/officeDocument/2006/relationships/hyperlink" Target="http://quote.eastmoney.com/zs399007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https://www.jisilu.cn/data/utils/lowcalc/150140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79');" TargetMode="External"/><Relationship Id="rId636" Type="http://schemas.openxmlformats.org/officeDocument/2006/relationships/hyperlink" Target="http://finance.sina.com.cn/fund/quotes/150315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30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300.html" TargetMode="External"/><Relationship Id="rId482" Type="http://schemas.openxmlformats.org/officeDocument/2006/relationships/hyperlink" Target="http://quote.eastmoney.com/zs399812.html" TargetMode="External"/><Relationship Id="rId538" Type="http://schemas.openxmlformats.org/officeDocument/2006/relationships/hyperlink" Target="javascript:addOwnedFund('150233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076.html" TargetMode="External"/><Relationship Id="rId81" Type="http://schemas.openxmlformats.org/officeDocument/2006/relationships/hyperlink" Target="https://www.jisilu.cn/data/sfnew/detail/150293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190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s://www.jisilu.cn/data/utils/lowcalc/150241" TargetMode="External"/><Relationship Id="rId605" Type="http://schemas.openxmlformats.org/officeDocument/2006/relationships/hyperlink" Target="https://www.jisilu.cn/data/sfnew/detail/502007" TargetMode="External"/><Relationship Id="rId787" Type="http://schemas.openxmlformats.org/officeDocument/2006/relationships/hyperlink" Target="http://www.cninfo.com.cn/information/fund/netvalue/150143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27/bc.shtml" TargetMode="External"/><Relationship Id="rId244" Type="http://schemas.openxmlformats.org/officeDocument/2006/relationships/hyperlink" Target="http://finance.sina.com.cn/fund/quotes/150064/bc.shtml" TargetMode="External"/><Relationship Id="rId647" Type="http://schemas.openxmlformats.org/officeDocument/2006/relationships/hyperlink" Target="https://www.jisilu.cn/data/sfnew/detail/150194" TargetMode="External"/><Relationship Id="rId689" Type="http://schemas.openxmlformats.org/officeDocument/2006/relationships/hyperlink" Target="https://www.jisilu.cn/data/sfnew/detail/150186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281/bc.s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57.html" TargetMode="External"/><Relationship Id="rId507" Type="http://schemas.openxmlformats.org/officeDocument/2006/relationships/hyperlink" Target="https://www.jisilu.cn/data/utils/lowcalc/150283" TargetMode="External"/><Relationship Id="rId549" Type="http://schemas.openxmlformats.org/officeDocument/2006/relationships/hyperlink" Target="https://www.jisilu.cn/data/utils/lowcalc/150259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502037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225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quote.eastmoney.com/zs399975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88" TargetMode="External"/><Relationship Id="rId616" Type="http://schemas.openxmlformats.org/officeDocument/2006/relationships/hyperlink" Target="javascript:addOwnedFund('150229');" TargetMode="External"/><Relationship Id="rId658" Type="http://schemas.openxmlformats.org/officeDocument/2006/relationships/hyperlink" Target="javascript:addOwnedFund('150051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502041" TargetMode="External"/><Relationship Id="rId297" Type="http://schemas.openxmlformats.org/officeDocument/2006/relationships/hyperlink" Target="https://www.jisilu.cn/data/sfnew/detail/150167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169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13/bc.shtml" TargetMode="External"/><Relationship Id="rId364" Type="http://schemas.openxmlformats.org/officeDocument/2006/relationships/hyperlink" Target="http://finance.sina.com.cn/fund/quotes/150090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177.html" TargetMode="External"/><Relationship Id="rId627" Type="http://schemas.openxmlformats.org/officeDocument/2006/relationships/hyperlink" Target="https://www.jisilu.cn/data/utils/lowcalc/150184" TargetMode="External"/><Relationship Id="rId669" Type="http://schemas.openxmlformats.org/officeDocument/2006/relationships/hyperlink" Target="https://www.jisilu.cn/data/utils/lowcalc/150203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38');" TargetMode="External"/><Relationship Id="rId266" Type="http://schemas.openxmlformats.org/officeDocument/2006/relationships/hyperlink" Target="javascript:addOwnedFund('150053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17" TargetMode="External"/><Relationship Id="rId529" Type="http://schemas.openxmlformats.org/officeDocument/2006/relationships/hyperlink" Target="http://www.cninfo.com.cn/information/fund/netvalue/150275.html" TargetMode="External"/><Relationship Id="rId680" Type="http://schemas.openxmlformats.org/officeDocument/2006/relationships/hyperlink" Target="http://quote.eastmoney.com/zs399804.html" TargetMode="External"/><Relationship Id="rId736" Type="http://schemas.openxmlformats.org/officeDocument/2006/relationships/hyperlink" Target="javascript:addOwnedFund('150245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7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s://www.jisilu.cn/data/sfnew/detail/150295" TargetMode="External"/><Relationship Id="rId540" Type="http://schemas.openxmlformats.org/officeDocument/2006/relationships/hyperlink" Target="http://finance.sina.com.cn/fund/quotes/150255/bc.shtml" TargetMode="External"/><Relationship Id="rId778" Type="http://schemas.openxmlformats.org/officeDocument/2006/relationships/hyperlink" Target="javascript:addOwnedFund('150092');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211" TargetMode="External"/><Relationship Id="rId582" Type="http://schemas.openxmlformats.org/officeDocument/2006/relationships/hyperlink" Target="http://finance.sina.com.cn/fund/quotes/150243/bc.shtml" TargetMode="External"/><Relationship Id="rId638" Type="http://schemas.openxmlformats.org/officeDocument/2006/relationships/hyperlink" Target="http://quote.eastmoney.com/zs399803.html" TargetMode="External"/><Relationship Id="rId803" Type="http://schemas.openxmlformats.org/officeDocument/2006/relationships/hyperlink" Target="https://www.jisilu.cn/data/sfnew/detail/150279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305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150167');" TargetMode="External"/><Relationship Id="rId344" Type="http://schemas.openxmlformats.org/officeDocument/2006/relationships/hyperlink" Target="javascript:addOwnedFund('150036');" TargetMode="External"/><Relationship Id="rId691" Type="http://schemas.openxmlformats.org/officeDocument/2006/relationships/hyperlink" Target="http://www.cninfo.com.cn/information/fund/netvalue/150186.html" TargetMode="External"/><Relationship Id="rId747" Type="http://schemas.openxmlformats.org/officeDocument/2006/relationships/hyperlink" Target="https://www.jisilu.cn/data/utils/lowcalc/150076" TargetMode="External"/><Relationship Id="rId789" Type="http://schemas.openxmlformats.org/officeDocument/2006/relationships/hyperlink" Target="https://www.jisilu.cn/data/utils/lowcalc/150143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93.html" TargetMode="External"/><Relationship Id="rId179" Type="http://schemas.openxmlformats.org/officeDocument/2006/relationships/hyperlink" Target="http://www.cninfo.com.cn/information/fund/netvalue/150190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https://www.jisilu.cn/data/sfnew/detail/502049" TargetMode="External"/><Relationship Id="rId593" Type="http://schemas.openxmlformats.org/officeDocument/2006/relationships/hyperlink" Target="https://www.jisilu.cn/data/sfnew/detail/150251" TargetMode="External"/><Relationship Id="rId607" Type="http://schemas.openxmlformats.org/officeDocument/2006/relationships/hyperlink" Target="http://www.cninfo.com.cn/information/fund/netvalue/502007.html" TargetMode="External"/><Relationship Id="rId649" Type="http://schemas.openxmlformats.org/officeDocument/2006/relationships/hyperlink" Target="http://www.cninfo.com.cn/information/fund/netvalue/150194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8.html" TargetMode="External"/><Relationship Id="rId246" Type="http://schemas.openxmlformats.org/officeDocument/2006/relationships/hyperlink" Target="http://quote.eastmoney.com/zs399904.html" TargetMode="External"/><Relationship Id="rId288" Type="http://schemas.openxmlformats.org/officeDocument/2006/relationships/hyperlink" Target="http://quote.eastmoney.com/zs399934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49" TargetMode="External"/><Relationship Id="rId660" Type="http://schemas.openxmlformats.org/officeDocument/2006/relationships/hyperlink" Target="http://finance.sina.com.cn/fund/quotes/502027/bc.shtml" TargetMode="External"/><Relationship Id="rId106" Type="http://schemas.openxmlformats.org/officeDocument/2006/relationships/hyperlink" Target="http://finance.sina.com.cn/fund/quotes/150263/bc.shtml" TargetMode="External"/><Relationship Id="rId313" Type="http://schemas.openxmlformats.org/officeDocument/2006/relationships/hyperlink" Target="https://www.jisilu.cn/data/utils/lowcalc/150225" TargetMode="External"/><Relationship Id="rId495" Type="http://schemas.openxmlformats.org/officeDocument/2006/relationships/hyperlink" Target="https://www.jisilu.cn/data/utils/lowcalc/150257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502011');" TargetMode="External"/><Relationship Id="rId618" Type="http://schemas.openxmlformats.org/officeDocument/2006/relationships/hyperlink" Target="http://finance.sina.com.cn/fund/quotes/150235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41.html" TargetMode="External"/><Relationship Id="rId422" Type="http://schemas.openxmlformats.org/officeDocument/2006/relationships/hyperlink" Target="http://www.cninfo.com.cn/information/fund/netvalue/150088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www.cninfo.com.cn/information/fund/netvalue/150167.html" TargetMode="External"/><Relationship Id="rId727" Type="http://schemas.openxmlformats.org/officeDocument/2006/relationships/hyperlink" Target="http://www.cninfo.com.cn/information/fund/netvalue/150169.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343" TargetMode="External"/><Relationship Id="rId366" Type="http://schemas.openxmlformats.org/officeDocument/2006/relationships/hyperlink" Target="http://quote.eastmoney.com/zs399958.html" TargetMode="External"/><Relationship Id="rId573" Type="http://schemas.openxmlformats.org/officeDocument/2006/relationships/hyperlink" Target="https://www.jisilu.cn/data/utils/lowcalc/150177" TargetMode="External"/><Relationship Id="rId780" Type="http://schemas.openxmlformats.org/officeDocument/2006/relationships/hyperlink" Target="http://finance.sina.com.cn/fund/quotes/150311/bc.shtml" TargetMode="External"/><Relationship Id="rId226" Type="http://schemas.openxmlformats.org/officeDocument/2006/relationships/hyperlink" Target="http://finance.sina.com.cn/fund/quotes/150112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315');" TargetMode="External"/><Relationship Id="rId738" Type="http://schemas.openxmlformats.org/officeDocument/2006/relationships/hyperlink" Target="http://finance.sina.com.cn/fund/quotes/150018/bc.shtml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211.html" TargetMode="External"/><Relationship Id="rId500" Type="http://schemas.openxmlformats.org/officeDocument/2006/relationships/hyperlink" Target="http://quote.eastmoney.com/zs399807.html" TargetMode="External"/><Relationship Id="rId584" Type="http://schemas.openxmlformats.org/officeDocument/2006/relationships/hyperlink" Target="http://quote.eastmoney.com/zs399006.html" TargetMode="External"/><Relationship Id="rId805" Type="http://schemas.openxmlformats.org/officeDocument/2006/relationships/hyperlink" Target="http://www.cninfo.com.cn/information/fund/netvalue/15027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21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48/bc.shtml" TargetMode="External"/><Relationship Id="rId651" Type="http://schemas.openxmlformats.org/officeDocument/2006/relationships/hyperlink" Target="https://www.jisilu.cn/data/utils/lowcalc/150194" TargetMode="External"/><Relationship Id="rId749" Type="http://schemas.openxmlformats.org/officeDocument/2006/relationships/hyperlink" Target="https://www.jisilu.cn/data/sfnew/detail/150100" TargetMode="External"/><Relationship Id="rId290" Type="http://schemas.openxmlformats.org/officeDocument/2006/relationships/hyperlink" Target="javascript:addOwnedFund('15028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83/bc.shtml" TargetMode="External"/><Relationship Id="rId511" Type="http://schemas.openxmlformats.org/officeDocument/2006/relationships/hyperlink" Target="http://www.cninfo.com.cn/information/fund/netvalue/150249.html" TargetMode="External"/><Relationship Id="rId609" Type="http://schemas.openxmlformats.org/officeDocument/2006/relationships/hyperlink" Target="https://www.jisilu.cn/data/utils/lowcalc/502007" TargetMode="External"/><Relationship Id="rId85" Type="http://schemas.openxmlformats.org/officeDocument/2006/relationships/hyperlink" Target="https://www.jisilu.cn/data/utils/lowcalc/150293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51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150064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429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000852.html" TargetMode="External"/><Relationship Id="rId315" Type="http://schemas.openxmlformats.org/officeDocument/2006/relationships/hyperlink" Target="https://www.jisilu.cn/data/sfnew/detail/150055" TargetMode="External"/><Relationship Id="rId522" Type="http://schemas.openxmlformats.org/officeDocument/2006/relationships/hyperlink" Target="http://finance.sina.com.cn/fund/quotes/150329/bc.s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343.html" TargetMode="External"/><Relationship Id="rId399" Type="http://schemas.openxmlformats.org/officeDocument/2006/relationships/hyperlink" Target="https://www.jisilu.cn/data/sfnew/detail/150059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3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502037" TargetMode="External"/><Relationship Id="rId671" Type="http://schemas.openxmlformats.org/officeDocument/2006/relationships/hyperlink" Target="https://www.jisilu.cn/data/sfnew/detail/150209" TargetMode="External"/><Relationship Id="rId769" Type="http://schemas.openxmlformats.org/officeDocument/2006/relationships/hyperlink" Target="http://www.cninfo.com.cn/information/fund/netvalue/15017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s://www.jisilu.cn/data/utils/lowcalc/150243" TargetMode="External"/><Relationship Id="rId629" Type="http://schemas.openxmlformats.org/officeDocument/2006/relationships/hyperlink" Target="https://www.jisilu.cn/data/sfnew/detail/150283" TargetMode="External"/><Relationship Id="rId170" Type="http://schemas.openxmlformats.org/officeDocument/2006/relationships/hyperlink" Target="javascript:addOwnedFund('150117');" TargetMode="External"/><Relationship Id="rId268" Type="http://schemas.openxmlformats.org/officeDocument/2006/relationships/hyperlink" Target="http://finance.sina.com.cn/fund/quotes/150281/bc.shtml" TargetMode="External"/><Relationship Id="rId475" Type="http://schemas.openxmlformats.org/officeDocument/2006/relationships/hyperlink" Target="http://www.cninfo.com.cn/information/fund/netvalue/15027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9');" TargetMode="External"/><Relationship Id="rId335" Type="http://schemas.openxmlformats.org/officeDocument/2006/relationships/hyperlink" Target="http://www.cninfo.com.cn/information/fund/netvalue/150295.html" TargetMode="External"/><Relationship Id="rId542" Type="http://schemas.openxmlformats.org/officeDocument/2006/relationships/hyperlink" Target="http://quote.eastmoney.com/zs399986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94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502004" TargetMode="External"/><Relationship Id="rId707" Type="http://schemas.openxmlformats.org/officeDocument/2006/relationships/hyperlink" Target="https://www.jisilu.cn/data/sfnew/detail/150207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65" TargetMode="External"/><Relationship Id="rId346" Type="http://schemas.openxmlformats.org/officeDocument/2006/relationships/hyperlink" Target="http://finance.sina.com.cn/fund/quotes/502054/bc.shtml" TargetMode="External"/><Relationship Id="rId553" Type="http://schemas.openxmlformats.org/officeDocument/2006/relationships/hyperlink" Target="http://www.cninfo.com.cn/information/fund/netvalue/150233.html" TargetMode="External"/><Relationship Id="rId760" Type="http://schemas.openxmlformats.org/officeDocument/2006/relationships/hyperlink" Target="javascript:addOwnedFund('150076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096');" TargetMode="External"/><Relationship Id="rId497" Type="http://schemas.openxmlformats.org/officeDocument/2006/relationships/hyperlink" Target="https://www.jisilu.cn/data/sfnew/detail/150275" TargetMode="External"/><Relationship Id="rId620" Type="http://schemas.openxmlformats.org/officeDocument/2006/relationships/hyperlink" Target="http://quote.eastmoney.com/zs399990.html" TargetMode="External"/><Relationship Id="rId718" Type="http://schemas.openxmlformats.org/officeDocument/2006/relationships/hyperlink" Target="javascript:addOwnedFund('150217');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45" TargetMode="External"/><Relationship Id="rId564" Type="http://schemas.openxmlformats.org/officeDocument/2006/relationships/hyperlink" Target="http://finance.sina.com.cn/fund/quotes/150329/bc.shtml" TargetMode="External"/><Relationship Id="rId771" Type="http://schemas.openxmlformats.org/officeDocument/2006/relationships/hyperlink" Target="https://www.jisilu.cn/data/utils/lowcalc/150171" TargetMode="External"/><Relationship Id="rId259" Type="http://schemas.openxmlformats.org/officeDocument/2006/relationships/hyperlink" Target="https://www.jisilu.cn/data/utils/lowcalc/150036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283.html" TargetMode="External"/><Relationship Id="rId673" Type="http://schemas.openxmlformats.org/officeDocument/2006/relationships/hyperlink" Target="http://www.cninfo.com.cn/information/fund/netvalue/150209.html" TargetMode="External"/><Relationship Id="rId729" Type="http://schemas.openxmlformats.org/officeDocument/2006/relationships/hyperlink" Target="https://www.jisilu.cn/data/utils/lowcalc/150227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502037.html" TargetMode="External"/><Relationship Id="rId270" Type="http://schemas.openxmlformats.org/officeDocument/2006/relationships/hyperlink" Target="http://quote.eastmoney.com/zs399934.html" TargetMode="External"/><Relationship Id="rId326" Type="http://schemas.openxmlformats.org/officeDocument/2006/relationships/hyperlink" Target="javascript:addOwnedFund('150140');" TargetMode="External"/><Relationship Id="rId533" Type="http://schemas.openxmlformats.org/officeDocument/2006/relationships/hyperlink" Target="https://www.jisilu.cn/data/sfnew/detail/150241" TargetMode="External"/><Relationship Id="rId65" Type="http://schemas.openxmlformats.org/officeDocument/2006/relationships/hyperlink" Target="http://www.cninfo.com.cn/information/fund/netvalue/150287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90');" TargetMode="External"/><Relationship Id="rId575" Type="http://schemas.openxmlformats.org/officeDocument/2006/relationships/hyperlink" Target="https://www.jisilu.cn/data/sfnew/detail/502024" TargetMode="External"/><Relationship Id="rId740" Type="http://schemas.openxmlformats.org/officeDocument/2006/relationships/hyperlink" Target="http://quote.eastmoney.com/zs000805.html" TargetMode="External"/><Relationship Id="rId782" Type="http://schemas.openxmlformats.org/officeDocument/2006/relationships/hyperlink" Target="http://quote.eastmoney.com/zs39996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000853.html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277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502007/bc.shtml" TargetMode="External"/><Relationship Id="rId281" Type="http://schemas.openxmlformats.org/officeDocument/2006/relationships/hyperlink" Target="http://www.cninfo.com.cn/information/fund/netvalue/150094.html" TargetMode="External"/><Relationship Id="rId337" Type="http://schemas.openxmlformats.org/officeDocument/2006/relationships/hyperlink" Target="https://www.jisilu.cn/data/utils/lowcalc/150295" TargetMode="External"/><Relationship Id="rId502" Type="http://schemas.openxmlformats.org/officeDocument/2006/relationships/hyperlink" Target="javascript:delOwnedFund('15027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https://www.jisilu.cn/data/utils/lowcalc/502001" TargetMode="External"/><Relationship Id="rId544" Type="http://schemas.openxmlformats.org/officeDocument/2006/relationships/hyperlink" Target="javascript:delOwnedFund('150249');" TargetMode="External"/><Relationship Id="rId586" Type="http://schemas.openxmlformats.org/officeDocument/2006/relationships/hyperlink" Target="javascript:addOwnedFund('150259');" TargetMode="External"/><Relationship Id="rId751" Type="http://schemas.openxmlformats.org/officeDocument/2006/relationships/hyperlink" Target="http://www.cninfo.com.cn/information/fund/netvalue/150181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57" TargetMode="External"/><Relationship Id="rId239" Type="http://schemas.openxmlformats.org/officeDocument/2006/relationships/hyperlink" Target="http://www.cninfo.com.cn/information/fund/netvalue/150053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s://www.jisilu.cn/data/sfnew/detail/150085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315" TargetMode="External"/><Relationship Id="rId653" Type="http://schemas.openxmlformats.org/officeDocument/2006/relationships/hyperlink" Target="https://www.jisilu.cn/data/sfnew/detail/150309" TargetMode="External"/><Relationship Id="rId250" Type="http://schemas.openxmlformats.org/officeDocument/2006/relationships/hyperlink" Target="http://finance.sina.com.cn/fund/quotes/502041/bc.shtml" TargetMode="External"/><Relationship Id="rId292" Type="http://schemas.openxmlformats.org/officeDocument/2006/relationships/hyperlink" Target="http://finance.sina.com.cn/fund/quotes/150112/bc.shtml" TargetMode="External"/><Relationship Id="rId306" Type="http://schemas.openxmlformats.org/officeDocument/2006/relationships/hyperlink" Target="http://quote.eastmoney.com/zs399905.html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186" TargetMode="External"/><Relationship Id="rId709" Type="http://schemas.openxmlformats.org/officeDocument/2006/relationships/hyperlink" Target="http://www.cninfo.com.cn/information/fund/netvalue/150207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9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975.html" TargetMode="External"/><Relationship Id="rId513" Type="http://schemas.openxmlformats.org/officeDocument/2006/relationships/hyperlink" Target="https://www.jisilu.cn/data/utils/lowcalc/502049" TargetMode="External"/><Relationship Id="rId555" Type="http://schemas.openxmlformats.org/officeDocument/2006/relationships/hyperlink" Target="https://www.jisilu.cn/data/utils/lowcalc/150233" TargetMode="External"/><Relationship Id="rId597" Type="http://schemas.openxmlformats.org/officeDocument/2006/relationships/hyperlink" Target="https://www.jisilu.cn/data/utils/lowcalc/150205" TargetMode="External"/><Relationship Id="rId720" Type="http://schemas.openxmlformats.org/officeDocument/2006/relationships/hyperlink" Target="http://finance.sina.com.cn/fund/quotes/150245/bc.shtml" TargetMode="External"/><Relationship Id="rId762" Type="http://schemas.openxmlformats.org/officeDocument/2006/relationships/hyperlink" Target="http://finance.sina.com.cn/fund/quotes/150279/bc.shtml" TargetMode="External"/><Relationship Id="rId818" Type="http://schemas.openxmlformats.org/officeDocument/2006/relationships/hyperlink" Target="javascript:addOwnedFund('150039');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088/bc.shtml" TargetMode="External"/><Relationship Id="rId457" Type="http://schemas.openxmlformats.org/officeDocument/2006/relationships/hyperlink" Target="http://www.cninfo.com.cn/information/fund/netvalue/502017.html" TargetMode="External"/><Relationship Id="rId622" Type="http://schemas.openxmlformats.org/officeDocument/2006/relationships/hyperlink" Target="javascript:addOwnedFund('150251');" TargetMode="External"/><Relationship Id="rId261" Type="http://schemas.openxmlformats.org/officeDocument/2006/relationships/hyperlink" Target="https://www.jisilu.cn/data/sfnew/detail/502021" TargetMode="External"/><Relationship Id="rId499" Type="http://schemas.openxmlformats.org/officeDocument/2006/relationships/hyperlink" Target="http://www.cninfo.com.cn/information/fund/netvalue/150275.html" TargetMode="External"/><Relationship Id="rId664" Type="http://schemas.openxmlformats.org/officeDocument/2006/relationships/hyperlink" Target="javascript:addOwnedFund('150092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quote.eastmoney.com/zs399966.html" TargetMode="External"/><Relationship Id="rId566" Type="http://schemas.openxmlformats.org/officeDocument/2006/relationships/hyperlink" Target="http://quote.eastmoney.com/zs399809.html" TargetMode="External"/><Relationship Id="rId731" Type="http://schemas.openxmlformats.org/officeDocument/2006/relationships/hyperlink" Target="https://www.jisilu.cn/data/sfnew/detail/150018" TargetMode="External"/><Relationship Id="rId773" Type="http://schemas.openxmlformats.org/officeDocument/2006/relationships/hyperlink" Target="https://www.jisilu.cn/data/sfnew/detail/150143" TargetMode="External"/><Relationship Id="rId98" Type="http://schemas.openxmlformats.org/officeDocument/2006/relationships/hyperlink" Target="javascript:addOwnedFund('150263');" TargetMode="External"/><Relationship Id="rId121" Type="http://schemas.openxmlformats.org/officeDocument/2006/relationships/hyperlink" Target="https://www.jisilu.cn/data/utils/lowcalc/50203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://finance.sina.com.cn/fund/quotes/150150/bc.shtml" TargetMode="External"/><Relationship Id="rId633" Type="http://schemas.openxmlformats.org/officeDocument/2006/relationships/hyperlink" Target="https://www.jisilu.cn/data/utils/lowcalc/150283" TargetMode="External"/><Relationship Id="rId829" Type="http://schemas.openxmlformats.org/officeDocument/2006/relationships/hyperlink" Target="javascript:addOwnedFund('150188');" TargetMode="External"/><Relationship Id="rId230" Type="http://schemas.openxmlformats.org/officeDocument/2006/relationships/hyperlink" Target="javascript:addOwnedFund('502014');" TargetMode="External"/><Relationship Id="rId468" Type="http://schemas.openxmlformats.org/officeDocument/2006/relationships/hyperlink" Target="http://finance.sina.com.cn/fund/quotes/150164/bc.shtml" TargetMode="External"/><Relationship Id="rId675" Type="http://schemas.openxmlformats.org/officeDocument/2006/relationships/hyperlink" Target="https://www.jisilu.cn/data/utils/lowcalc/15020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7" TargetMode="External"/><Relationship Id="rId272" Type="http://schemas.openxmlformats.org/officeDocument/2006/relationships/hyperlink" Target="javascript:addOwnedFund('150281');" TargetMode="External"/><Relationship Id="rId328" Type="http://schemas.openxmlformats.org/officeDocument/2006/relationships/hyperlink" Target="http://finance.sina.com.cn/fund/quotes/150267/bc.shtml" TargetMode="External"/><Relationship Id="rId535" Type="http://schemas.openxmlformats.org/officeDocument/2006/relationships/hyperlink" Target="http://www.cninfo.com.cn/information/fund/netvalue/150241.html" TargetMode="External"/><Relationship Id="rId577" Type="http://schemas.openxmlformats.org/officeDocument/2006/relationships/hyperlink" Target="http://www.cninfo.com.cn/information/fund/netvalue/502024.html" TargetMode="External"/><Relationship Id="rId700" Type="http://schemas.openxmlformats.org/officeDocument/2006/relationships/hyperlink" Target="javascript:addOwnedFund('150186');" TargetMode="External"/><Relationship Id="rId742" Type="http://schemas.openxmlformats.org/officeDocument/2006/relationships/hyperlink" Target="javascript:addOwnedFund('150100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83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javascript:addOwnedFund('150192');" TargetMode="External"/><Relationship Id="rId241" Type="http://schemas.openxmlformats.org/officeDocument/2006/relationships/hyperlink" Target="https://www.jisilu.cn/data/utils/lowcalc/150053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502027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7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94" TargetMode="External"/><Relationship Id="rId339" Type="http://schemas.openxmlformats.org/officeDocument/2006/relationships/hyperlink" Target="https://www.jisilu.cn/data/sfnew/detail/150211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150257/bc.shtml" TargetMode="External"/><Relationship Id="rId546" Type="http://schemas.openxmlformats.org/officeDocument/2006/relationships/hyperlink" Target="http://finance.sina.com.cn/fund/quotes/150271/bc.shtml" TargetMode="External"/><Relationship Id="rId711" Type="http://schemas.openxmlformats.org/officeDocument/2006/relationships/hyperlink" Target="https://www.jisilu.cn/data/utils/lowcalc/150207" TargetMode="External"/><Relationship Id="rId753" Type="http://schemas.openxmlformats.org/officeDocument/2006/relationships/hyperlink" Target="https://www.jisilu.cn/data/utils/lowcalc/150181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57.html" TargetMode="External"/><Relationship Id="rId350" Type="http://schemas.openxmlformats.org/officeDocument/2006/relationships/hyperlink" Target="javascript:addOwnedFund('502054');" TargetMode="External"/><Relationship Id="rId406" Type="http://schemas.openxmlformats.org/officeDocument/2006/relationships/hyperlink" Target="http://www.cninfo.com.cn/information/fund/netvalue/150085.html" TargetMode="External"/><Relationship Id="rId588" Type="http://schemas.openxmlformats.org/officeDocument/2006/relationships/hyperlink" Target="http://finance.sina.com.cn/fund/quotes/150179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315.html" TargetMode="External"/><Relationship Id="rId655" Type="http://schemas.openxmlformats.org/officeDocument/2006/relationships/hyperlink" Target="http://www.cninfo.com.cn/information/fund/netvalue/150309.html" TargetMode="External"/><Relationship Id="rId697" Type="http://schemas.openxmlformats.org/officeDocument/2006/relationships/hyperlink" Target="http://www.cninfo.com.cn/information/fund/netvalue/150186.html" TargetMode="External"/><Relationship Id="rId820" Type="http://schemas.openxmlformats.org/officeDocument/2006/relationships/hyperlink" Target="http://finance.sina.com.cn/fund/quotes/150016/bc.shtml" TargetMode="External"/><Relationship Id="rId252" Type="http://schemas.openxmlformats.org/officeDocument/2006/relationships/hyperlink" Target="http://quote.eastmoney.com/zs000016.html" TargetMode="External"/><Relationship Id="rId294" Type="http://schemas.openxmlformats.org/officeDocument/2006/relationships/hyperlink" Target="http://quote.eastmoney.com/zs399330.html" TargetMode="External"/><Relationship Id="rId308" Type="http://schemas.openxmlformats.org/officeDocument/2006/relationships/hyperlink" Target="javascript:addOwnedFund('150055');" TargetMode="External"/><Relationship Id="rId515" Type="http://schemas.openxmlformats.org/officeDocument/2006/relationships/hyperlink" Target="https://www.jisilu.cn/data/sfnew/detail/150237" TargetMode="External"/><Relationship Id="rId722" Type="http://schemas.openxmlformats.org/officeDocument/2006/relationships/hyperlink" Target="http://quote.eastmoney.com/zs39997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93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1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https://www.jisilu.cn/data/sfnew/detail/150173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808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s://www.jisilu.cn/data/utils/lowcalc/502017" TargetMode="External"/><Relationship Id="rId624" Type="http://schemas.openxmlformats.org/officeDocument/2006/relationships/hyperlink" Target="http://finance.sina.com.cn/fund/quotes/150184/bc.shtml" TargetMode="External"/><Relationship Id="rId666" Type="http://schemas.openxmlformats.org/officeDocument/2006/relationships/hyperlink" Target="http://finance.sina.com.cn/fund/quotes/150203/bc.shtml" TargetMode="External"/><Relationship Id="rId831" Type="http://schemas.openxmlformats.org/officeDocument/2006/relationships/hyperlink" Target="https://www.jisilu.cn/data/utils/lowcalc/15028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5020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000832.html" TargetMode="External"/><Relationship Id="rId526" Type="http://schemas.openxmlformats.org/officeDocument/2006/relationships/hyperlink" Target="javascript:addOwnedFund('150177');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9" TargetMode="External"/><Relationship Id="rId330" Type="http://schemas.openxmlformats.org/officeDocument/2006/relationships/hyperlink" Target="http://quote.eastmoney.com/zs399986.html" TargetMode="External"/><Relationship Id="rId568" Type="http://schemas.openxmlformats.org/officeDocument/2006/relationships/hyperlink" Target="javascript:addOwnedFund('150329');" TargetMode="External"/><Relationship Id="rId733" Type="http://schemas.openxmlformats.org/officeDocument/2006/relationships/hyperlink" Target="http://www.cninfo.com.cn/information/fund/netvalue/150018.html" TargetMode="External"/><Relationship Id="rId775" Type="http://schemas.openxmlformats.org/officeDocument/2006/relationships/hyperlink" Target="http://www.cninfo.com.cn/information/fund/netvalue/150143.html" TargetMode="External"/><Relationship Id="rId165" Type="http://schemas.openxmlformats.org/officeDocument/2006/relationships/hyperlink" Target="https://www.jisilu.cn/data/sfnew/detail/150117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quote.eastmoney.com/zs000823.html" TargetMode="External"/><Relationship Id="rId635" Type="http://schemas.openxmlformats.org/officeDocument/2006/relationships/hyperlink" Target="https://www.jisilu.cn/data/sfnew/detail/150255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996.html" TargetMode="External"/><Relationship Id="rId232" Type="http://schemas.openxmlformats.org/officeDocument/2006/relationships/hyperlink" Target="http://finance.sina.com.cn/fund/quotes/150138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www.cninfo.com.cn/information/fund/netvalue/502027.html" TargetMode="External"/><Relationship Id="rId702" Type="http://schemas.openxmlformats.org/officeDocument/2006/relationships/hyperlink" Target="http://finance.sina.com.cn/fund/quotes/150269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2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241" TargetMode="External"/><Relationship Id="rId579" Type="http://schemas.openxmlformats.org/officeDocument/2006/relationships/hyperlink" Target="https://www.jisilu.cn/data/utils/lowcalc/502024" TargetMode="External"/><Relationship Id="rId744" Type="http://schemas.openxmlformats.org/officeDocument/2006/relationships/hyperlink" Target="http://finance.sina.com.cn/fund/quotes/150169/bc.shtml" TargetMode="External"/><Relationship Id="rId786" Type="http://schemas.openxmlformats.org/officeDocument/2006/relationships/hyperlink" Target="http://finance.sina.com.cn/fund/quotes/150215/bc.shtml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1.html" TargetMode="External"/><Relationship Id="rId383" Type="http://schemas.openxmlformats.org/officeDocument/2006/relationships/hyperlink" Target="http://www.cninfo.com.cn/information/fund/netvalue/150083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35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s://www.jisilu.cn/data/sfnew/detail/502031" TargetMode="External"/><Relationship Id="rId285" Type="http://schemas.openxmlformats.org/officeDocument/2006/relationships/hyperlink" Target="https://www.jisilu.cn/data/sfnew/detail/150073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3.html" TargetMode="External"/><Relationship Id="rId688" Type="http://schemas.openxmlformats.org/officeDocument/2006/relationships/hyperlink" Target="javascript:addOwnedFund('50200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213/bc.shtml" TargetMode="External"/><Relationship Id="rId492" Type="http://schemas.openxmlformats.org/officeDocument/2006/relationships/hyperlink" Target="http://finance.sina.com.cn/fund/quotes/150200/bc.shtml" TargetMode="External"/><Relationship Id="rId548" Type="http://schemas.openxmlformats.org/officeDocument/2006/relationships/hyperlink" Target="http://quote.eastmoney.com/zs399441.html" TargetMode="External"/><Relationship Id="rId713" Type="http://schemas.openxmlformats.org/officeDocument/2006/relationships/hyperlink" Target="https://www.jisilu.cn/data/sfnew/detail/150217" TargetMode="External"/><Relationship Id="rId755" Type="http://schemas.openxmlformats.org/officeDocument/2006/relationships/hyperlink" Target="https://www.jisilu.cn/data/sfnew/detail/150076" TargetMode="External"/><Relationship Id="rId797" Type="http://schemas.openxmlformats.org/officeDocument/2006/relationships/hyperlink" Target="https://www.jisilu.cn/data/sfnew/detail/150311" TargetMode="External"/><Relationship Id="rId91" Type="http://schemas.openxmlformats.org/officeDocument/2006/relationships/hyperlink" Target="https://www.jisilu.cn/data/utils/lowcalc/150293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57" TargetMode="External"/><Relationship Id="rId352" Type="http://schemas.openxmlformats.org/officeDocument/2006/relationships/hyperlink" Target="http://finance.sina.com.cn/fund/quotes/150152/bc.shtml" TargetMode="External"/><Relationship Id="rId394" Type="http://schemas.openxmlformats.org/officeDocument/2006/relationships/hyperlink" Target="http://finance.sina.com.cn/fund/quotes/150059/bc.shtml" TargetMode="External"/><Relationship Id="rId408" Type="http://schemas.openxmlformats.org/officeDocument/2006/relationships/hyperlink" Target="javascript:addOwnedFund('150085');" TargetMode="External"/><Relationship Id="rId615" Type="http://schemas.openxmlformats.org/officeDocument/2006/relationships/hyperlink" Target="https://www.jisilu.cn/data/utils/lowcalc/150315" TargetMode="External"/><Relationship Id="rId822" Type="http://schemas.openxmlformats.org/officeDocument/2006/relationships/hyperlink" Target="http://quote.eastmoney.com/zs39930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javascript:addOwnedFund('502041');" TargetMode="External"/><Relationship Id="rId657" Type="http://schemas.openxmlformats.org/officeDocument/2006/relationships/hyperlink" Target="https://www.jisilu.cn/data/utils/lowcalc/150309" TargetMode="External"/><Relationship Id="rId699" Type="http://schemas.openxmlformats.org/officeDocument/2006/relationships/hyperlink" Target="https://www.jisilu.cn/data/utils/lowcalc/150186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112');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37.html" TargetMode="External"/><Relationship Id="rId559" Type="http://schemas.openxmlformats.org/officeDocument/2006/relationships/hyperlink" Target="http://www.cninfo.com.cn/information/fund/netvalue/150173.html" TargetMode="External"/><Relationship Id="rId724" Type="http://schemas.openxmlformats.org/officeDocument/2006/relationships/hyperlink" Target="javascript:addOwnedFund('150245');" TargetMode="External"/><Relationship Id="rId766" Type="http://schemas.openxmlformats.org/officeDocument/2006/relationships/hyperlink" Target="javascript:addOwnedFund('150279');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89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s://www.jisilu.cn/data/sfnew/detail/150140" TargetMode="External"/><Relationship Id="rId363" Type="http://schemas.openxmlformats.org/officeDocument/2006/relationships/hyperlink" Target="https://www.jisilu.cn/data/sfnew/detail/150090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305/bc.shtml" TargetMode="External"/><Relationship Id="rId626" Type="http://schemas.openxmlformats.org/officeDocument/2006/relationships/hyperlink" Target="http://quote.eastmoney.com/zs000827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150');" TargetMode="External"/><Relationship Id="rId668" Type="http://schemas.openxmlformats.org/officeDocument/2006/relationships/hyperlink" Target="http://quote.eastmoney.com/zs399971.html" TargetMode="External"/><Relationship Id="rId833" Type="http://schemas.openxmlformats.org/officeDocument/2006/relationships/hyperlink" Target="http://www.cninfo.com.cn/information/fund/netvalue/15028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21" TargetMode="External"/><Relationship Id="rId472" Type="http://schemas.openxmlformats.org/officeDocument/2006/relationships/hyperlink" Target="javascript:addOwnedFund('150164');" TargetMode="External"/><Relationship Id="rId528" Type="http://schemas.openxmlformats.org/officeDocument/2006/relationships/hyperlink" Target="http://finance.sina.com.cn/fund/quotes/150243/bc.shtml" TargetMode="External"/><Relationship Id="rId735" Type="http://schemas.openxmlformats.org/officeDocument/2006/relationships/hyperlink" Target="https://www.jisilu.cn/data/utils/lowcalc/150018" TargetMode="External"/><Relationship Id="rId125" Type="http://schemas.openxmlformats.org/officeDocument/2006/relationships/hyperlink" Target="http://www.cninfo.com.cn/information/fund/netvalue/150299.html" TargetMode="External"/><Relationship Id="rId167" Type="http://schemas.openxmlformats.org/officeDocument/2006/relationships/hyperlink" Target="http://www.cninfo.com.cn/information/fund/netvalue/150117.html" TargetMode="External"/><Relationship Id="rId332" Type="http://schemas.openxmlformats.org/officeDocument/2006/relationships/hyperlink" Target="javascript:delOwnedFund('150267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https://www.jisilu.cn/data/sfnew/detail/150259" TargetMode="External"/><Relationship Id="rId777" Type="http://schemas.openxmlformats.org/officeDocument/2006/relationships/hyperlink" Target="https://www.jisilu.cn/data/utils/lowcalc/150143" TargetMode="External"/><Relationship Id="rId71" Type="http://schemas.openxmlformats.org/officeDocument/2006/relationships/hyperlink" Target="http://www.cninfo.com.cn/information/fund/netvalue/150323.html" TargetMode="External"/><Relationship Id="rId234" Type="http://schemas.openxmlformats.org/officeDocument/2006/relationships/hyperlink" Target="http://quote.eastmoney.com/zs000842.html" TargetMode="External"/><Relationship Id="rId637" Type="http://schemas.openxmlformats.org/officeDocument/2006/relationships/hyperlink" Target="http://www.cninfo.com.cn/information/fund/netvalue/150255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311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502027" TargetMode="External"/><Relationship Id="rId539" Type="http://schemas.openxmlformats.org/officeDocument/2006/relationships/hyperlink" Target="https://www.jisilu.cn/data/sfnew/detail/150249" TargetMode="External"/><Relationship Id="rId690" Type="http://schemas.openxmlformats.org/officeDocument/2006/relationships/hyperlink" Target="http://finance.sina.com.cn/fund/quotes/502004/bc.shtml" TargetMode="External"/><Relationship Id="rId704" Type="http://schemas.openxmlformats.org/officeDocument/2006/relationships/hyperlink" Target="http://quote.eastmoney.com/zs399997.html" TargetMode="External"/><Relationship Id="rId746" Type="http://schemas.openxmlformats.org/officeDocument/2006/relationships/hyperlink" Target="http://quote.eastmoney.com/hk/zs110000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65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211" TargetMode="External"/><Relationship Id="rId550" Type="http://schemas.openxmlformats.org/officeDocument/2006/relationships/hyperlink" Target="javascript:addOwnedFund('150271');" TargetMode="External"/><Relationship Id="rId788" Type="http://schemas.openxmlformats.org/officeDocument/2006/relationships/hyperlink" Target="http://quote.eastmoney.com/zs399610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utils/lowcalc/150083" TargetMode="External"/><Relationship Id="rId592" Type="http://schemas.openxmlformats.org/officeDocument/2006/relationships/hyperlink" Target="javascript:addOwnedFund('150179');" TargetMode="External"/><Relationship Id="rId606" Type="http://schemas.openxmlformats.org/officeDocument/2006/relationships/hyperlink" Target="http://finance.sina.com.cn/fund/quotes/150307/bc.shtml" TargetMode="External"/><Relationship Id="rId648" Type="http://schemas.openxmlformats.org/officeDocument/2006/relationships/hyperlink" Target="http://finance.sina.com.cn/fund/quotes/150194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www.cninfo.com.cn/information/fund/netvalue/502031.html" TargetMode="External"/><Relationship Id="rId287" Type="http://schemas.openxmlformats.org/officeDocument/2006/relationships/hyperlink" Target="http://www.cninfo.com.cn/information/fund/netvalue/150073.html" TargetMode="External"/><Relationship Id="rId410" Type="http://schemas.openxmlformats.org/officeDocument/2006/relationships/hyperlink" Target="http://finance.sina.com.cn/fund/quotes/150096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975.html" TargetMode="External"/><Relationship Id="rId508" Type="http://schemas.openxmlformats.org/officeDocument/2006/relationships/hyperlink" Target="javascript:addOwnedFund('150257');" TargetMode="External"/><Relationship Id="rId715" Type="http://schemas.openxmlformats.org/officeDocument/2006/relationships/hyperlink" Target="http://www.cninfo.com.cn/information/fund/netvalue/150217.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006.html" TargetMode="External"/><Relationship Id="rId757" Type="http://schemas.openxmlformats.org/officeDocument/2006/relationships/hyperlink" Target="http://www.cninfo.com.cn/information/fund/netvalue/150076.html" TargetMode="External"/><Relationship Id="rId799" Type="http://schemas.openxmlformats.org/officeDocument/2006/relationships/hyperlink" Target="http://www.cninfo.com.cn/information/fund/netvalue/150311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63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44.html" TargetMode="External"/><Relationship Id="rId561" Type="http://schemas.openxmlformats.org/officeDocument/2006/relationships/hyperlink" Target="https://www.jisilu.cn/data/utils/lowcalc/150173" TargetMode="External"/><Relationship Id="rId617" Type="http://schemas.openxmlformats.org/officeDocument/2006/relationships/hyperlink" Target="https://www.jisilu.cn/data/sfnew/detail/150251" TargetMode="External"/><Relationship Id="rId659" Type="http://schemas.openxmlformats.org/officeDocument/2006/relationships/hyperlink" Target="https://www.jisilu.cn/data/sfnew/detail/150092" TargetMode="External"/><Relationship Id="rId824" Type="http://schemas.openxmlformats.org/officeDocument/2006/relationships/hyperlink" Target="https://www.jisilu.cn/data/sfnew/detail/150188" TargetMode="External"/><Relationship Id="rId214" Type="http://schemas.openxmlformats.org/officeDocument/2006/relationships/hyperlink" Target="http://finance.sina.com.cn/fund/quotes/150145/bc.shtml" TargetMode="External"/><Relationship Id="rId256" Type="http://schemas.openxmlformats.org/officeDocument/2006/relationships/hyperlink" Target="http://finance.sina.com.cn/fund/quotes/150036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37" TargetMode="External"/><Relationship Id="rId670" Type="http://schemas.openxmlformats.org/officeDocument/2006/relationships/hyperlink" Target="javascript:addOwnedFund('150203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150261');" TargetMode="External"/><Relationship Id="rId323" Type="http://schemas.openxmlformats.org/officeDocument/2006/relationships/hyperlink" Target="http://www.cninfo.com.cn/information/fund/netvalue/150140.html" TargetMode="External"/><Relationship Id="rId530" Type="http://schemas.openxmlformats.org/officeDocument/2006/relationships/hyperlink" Target="http://quote.eastmoney.com/zs399006.html" TargetMode="External"/><Relationship Id="rId726" Type="http://schemas.openxmlformats.org/officeDocument/2006/relationships/hyperlink" Target="http://finance.sina.com.cn/fund/quotes/150227/bc.shtml" TargetMode="External"/><Relationship Id="rId768" Type="http://schemas.openxmlformats.org/officeDocument/2006/relationships/hyperlink" Target="http://finance.sina.com.cn/fund/quotes/15017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090.html" TargetMode="External"/><Relationship Id="rId572" Type="http://schemas.openxmlformats.org/officeDocument/2006/relationships/hyperlink" Target="http://quote.eastmoney.com/zs399812.html" TargetMode="External"/><Relationship Id="rId628" Type="http://schemas.openxmlformats.org/officeDocument/2006/relationships/hyperlink" Target="javascript:addOwnedFund('150184');" TargetMode="External"/><Relationship Id="rId835" Type="http://schemas.openxmlformats.org/officeDocument/2006/relationships/hyperlink" Target="https://www.jisilu.cn/data/sfnew/detail/150289" TargetMode="External"/><Relationship Id="rId225" Type="http://schemas.openxmlformats.org/officeDocument/2006/relationships/hyperlink" Target="https://www.jisilu.cn/data/sfnew/detail/502014" TargetMode="External"/><Relationship Id="rId267" Type="http://schemas.openxmlformats.org/officeDocument/2006/relationships/hyperlink" Target="https://www.jisilu.cn/data/sfnew/detail/150281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277/bc.shtml" TargetMode="External"/><Relationship Id="rId127" Type="http://schemas.openxmlformats.org/officeDocument/2006/relationships/hyperlink" Target="https://www.jisilu.cn/data/utils/lowcalc/150299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00" TargetMode="External"/><Relationship Id="rId779" Type="http://schemas.openxmlformats.org/officeDocument/2006/relationships/hyperlink" Target="https://www.jisilu.cn/data/sfnew/detail/1501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23" TargetMode="External"/><Relationship Id="rId169" Type="http://schemas.openxmlformats.org/officeDocument/2006/relationships/hyperlink" Target="https://www.jisilu.cn/data/utils/lowcalc/150117" TargetMode="External"/><Relationship Id="rId334" Type="http://schemas.openxmlformats.org/officeDocument/2006/relationships/hyperlink" Target="http://finance.sina.com.cn/fund/quotes/150295/bc.shtml" TargetMode="External"/><Relationship Id="rId376" Type="http://schemas.openxmlformats.org/officeDocument/2006/relationships/hyperlink" Target="http://finance.sina.com.cn/fund/quotes/502001/bc.shtml" TargetMode="External"/><Relationship Id="rId541" Type="http://schemas.openxmlformats.org/officeDocument/2006/relationships/hyperlink" Target="http://www.cninfo.com.cn/information/fund/netvalue/150249.html" TargetMode="External"/><Relationship Id="rId583" Type="http://schemas.openxmlformats.org/officeDocument/2006/relationships/hyperlink" Target="http://www.cninfo.com.cn/information/fund/netvalue/150259.html" TargetMode="External"/><Relationship Id="rId639" Type="http://schemas.openxmlformats.org/officeDocument/2006/relationships/hyperlink" Target="https://www.jisilu.cn/data/utils/lowcalc/150255" TargetMode="External"/><Relationship Id="rId790" Type="http://schemas.openxmlformats.org/officeDocument/2006/relationships/hyperlink" Target="javascript:addOwnedFund('150215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addOwnedFund('150138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70.html" TargetMode="External"/><Relationship Id="rId303" Type="http://schemas.openxmlformats.org/officeDocument/2006/relationships/hyperlink" Target="https://www.jisilu.cn/data/sfnew/detail/150055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zs399967.html" TargetMode="External"/><Relationship Id="rId706" Type="http://schemas.openxmlformats.org/officeDocument/2006/relationships/hyperlink" Target="javascript:addOwnedFund('150269');" TargetMode="External"/><Relationship Id="rId748" Type="http://schemas.openxmlformats.org/officeDocument/2006/relationships/hyperlink" Target="javascript:delOwnedFund('15016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91.html" TargetMode="External"/><Relationship Id="rId345" Type="http://schemas.openxmlformats.org/officeDocument/2006/relationships/hyperlink" Target="https://www.jisilu.cn/data/sfnew/detail/502054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://finance.sina.com.cn/fund/quotes/502049/bc.shtml" TargetMode="External"/><Relationship Id="rId552" Type="http://schemas.openxmlformats.org/officeDocument/2006/relationships/hyperlink" Target="http://finance.sina.com.cn/fund/quotes/150233/bc.shtml" TargetMode="External"/><Relationship Id="rId594" Type="http://schemas.openxmlformats.org/officeDocument/2006/relationships/hyperlink" Target="http://finance.sina.com.cn/fund/quotes/150205/bc.shtml" TargetMode="External"/><Relationship Id="rId608" Type="http://schemas.openxmlformats.org/officeDocument/2006/relationships/hyperlink" Target="http://quote.eastmoney.com/zs399804.html" TargetMode="External"/><Relationship Id="rId815" Type="http://schemas.openxmlformats.org/officeDocument/2006/relationships/hyperlink" Target="http://finance.sina.com.cn/fund/quotes/150039/bc.s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https://www.jisilu.cn/data/utils/lowcalc/502031" TargetMode="External"/><Relationship Id="rId412" Type="http://schemas.openxmlformats.org/officeDocument/2006/relationships/hyperlink" Target="http://quote.eastmoney.com/zs000979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073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00');" TargetMode="External"/><Relationship Id="rId661" Type="http://schemas.openxmlformats.org/officeDocument/2006/relationships/hyperlink" Target="http://www.cninfo.com.cn/information/fund/netvalue/150092.html" TargetMode="External"/><Relationship Id="rId717" Type="http://schemas.openxmlformats.org/officeDocument/2006/relationships/hyperlink" Target="https://www.jisilu.cn/data/utils/lowcalc/150217" TargetMode="External"/><Relationship Id="rId759" Type="http://schemas.openxmlformats.org/officeDocument/2006/relationships/hyperlink" Target="https://www.jisilu.cn/data/utils/lowcalc/150076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addOwnedFund('150213');" TargetMode="External"/><Relationship Id="rId356" Type="http://schemas.openxmlformats.org/officeDocument/2006/relationships/hyperlink" Target="javascript:addOwnedFund('150152');" TargetMode="External"/><Relationship Id="rId398" Type="http://schemas.openxmlformats.org/officeDocument/2006/relationships/hyperlink" Target="javascript:addOwnedFund('150059');" TargetMode="External"/><Relationship Id="rId521" Type="http://schemas.openxmlformats.org/officeDocument/2006/relationships/hyperlink" Target="https://www.jisilu.cn/data/sfnew/detail/150177" TargetMode="External"/><Relationship Id="rId563" Type="http://schemas.openxmlformats.org/officeDocument/2006/relationships/hyperlink" Target="https://www.jisilu.cn/data/sfnew/detail/150329" TargetMode="External"/><Relationship Id="rId619" Type="http://schemas.openxmlformats.org/officeDocument/2006/relationships/hyperlink" Target="http://www.cninfo.com.cn/information/fund/netvalue/150251.html" TargetMode="External"/><Relationship Id="rId770" Type="http://schemas.openxmlformats.org/officeDocument/2006/relationships/hyperlink" Target="http://quote.eastmoney.com/zs399707.html" TargetMode="External"/><Relationship Id="rId95" Type="http://schemas.openxmlformats.org/officeDocument/2006/relationships/hyperlink" Target="http://www.cninfo.com.cn/information/fund/netvalue/15026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zs000828.html" TargetMode="External"/><Relationship Id="rId423" Type="http://schemas.openxmlformats.org/officeDocument/2006/relationships/hyperlink" Target="https://www.jisilu.cn/data/utils/lowcalc/150049" TargetMode="External"/><Relationship Id="rId826" Type="http://schemas.openxmlformats.org/officeDocument/2006/relationships/hyperlink" Target="http://www.cninfo.com.cn/information/fund/netvalue/150188.html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283/bc.shtml" TargetMode="External"/><Relationship Id="rId672" Type="http://schemas.openxmlformats.org/officeDocument/2006/relationships/hyperlink" Target="http://finance.sina.com.cn/fund/quotes/150209/bc.shtml" TargetMode="External"/><Relationship Id="rId728" Type="http://schemas.openxmlformats.org/officeDocument/2006/relationships/hyperlink" Target="http://quote.eastmoney.com/zs399986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7/bc.shtml" TargetMode="External"/><Relationship Id="rId118" Type="http://schemas.openxmlformats.org/officeDocument/2006/relationships/hyperlink" Target="http://finance.sina.com.cn/fund/quotes/502037/bc.shtml" TargetMode="External"/><Relationship Id="rId325" Type="http://schemas.openxmlformats.org/officeDocument/2006/relationships/hyperlink" Target="https://www.jisilu.cn/data/utils/lowcalc/150140" TargetMode="External"/><Relationship Id="rId367" Type="http://schemas.openxmlformats.org/officeDocument/2006/relationships/hyperlink" Target="https://www.jisilu.cn/data/utils/lowcalc/150090" TargetMode="External"/><Relationship Id="rId532" Type="http://schemas.openxmlformats.org/officeDocument/2006/relationships/hyperlink" Target="javascript:addOwnedFund('150243');" TargetMode="External"/><Relationship Id="rId574" Type="http://schemas.openxmlformats.org/officeDocument/2006/relationships/hyperlink" Target="javascript:addOwnedFund('15030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502014.html" TargetMode="External"/><Relationship Id="rId781" Type="http://schemas.openxmlformats.org/officeDocument/2006/relationships/hyperlink" Target="http://www.cninfo.com.cn/information/fund/netvalue/150192.html" TargetMode="External"/><Relationship Id="rId269" Type="http://schemas.openxmlformats.org/officeDocument/2006/relationships/hyperlink" Target="http://www.cninfo.com.cn/information/fund/netvalue/150281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399807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502007" TargetMode="External"/><Relationship Id="rId739" Type="http://schemas.openxmlformats.org/officeDocument/2006/relationships/hyperlink" Target="http://www.cninfo.com.cn/information/fund/netvalue/150100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094/bc.shtml" TargetMode="External"/><Relationship Id="rId336" Type="http://schemas.openxmlformats.org/officeDocument/2006/relationships/hyperlink" Target="http://quote.eastmoney.com/zs399974.html" TargetMode="External"/><Relationship Id="rId501" Type="http://schemas.openxmlformats.org/officeDocument/2006/relationships/hyperlink" Target="https://www.jisilu.cn/data/utils/lowcalc/150275" TargetMode="External"/><Relationship Id="rId543" Type="http://schemas.openxmlformats.org/officeDocument/2006/relationships/hyperlink" Target="https://www.jisilu.cn/data/utils/lowcalc/150249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delOwnedFund('150265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982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59" TargetMode="External"/><Relationship Id="rId750" Type="http://schemas.openxmlformats.org/officeDocument/2006/relationships/hyperlink" Target="http://finance.sina.com.cn/fund/quotes/150181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53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307');" TargetMode="External"/><Relationship Id="rId652" Type="http://schemas.openxmlformats.org/officeDocument/2006/relationships/hyperlink" Target="javascript:addOwnedFund('150194');" TargetMode="External"/><Relationship Id="rId694" Type="http://schemas.openxmlformats.org/officeDocument/2006/relationships/hyperlink" Target="javascript:addOwnedFund('502004');" TargetMode="External"/><Relationship Id="rId708" Type="http://schemas.openxmlformats.org/officeDocument/2006/relationships/hyperlink" Target="http://finance.sina.com.cn/fund/quotes/150207/bc.shtml" TargetMode="External"/><Relationship Id="rId291" Type="http://schemas.openxmlformats.org/officeDocument/2006/relationships/hyperlink" Target="https://www.jisilu.cn/data/sfnew/detail/150112" TargetMode="External"/><Relationship Id="rId305" Type="http://schemas.openxmlformats.org/officeDocument/2006/relationships/hyperlink" Target="http://www.cninfo.com.cn/information/fund/netvalue/150055.html" TargetMode="External"/><Relationship Id="rId347" Type="http://schemas.openxmlformats.org/officeDocument/2006/relationships/hyperlink" Target="http://www.cninfo.com.cn/information/fund/netvalue/502054.html" TargetMode="External"/><Relationship Id="rId512" Type="http://schemas.openxmlformats.org/officeDocument/2006/relationships/hyperlink" Target="http://quote.eastmoney.com/zs00001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quote.eastmoney.com/zs399810.html" TargetMode="External"/><Relationship Id="rId596" Type="http://schemas.openxmlformats.org/officeDocument/2006/relationships/hyperlink" Target="http://quote.eastmoney.com/zs399973.html" TargetMode="External"/><Relationship Id="rId761" Type="http://schemas.openxmlformats.org/officeDocument/2006/relationships/hyperlink" Target="https://www.jisilu.cn/data/sfnew/detail/150279" TargetMode="External"/><Relationship Id="rId817" Type="http://schemas.openxmlformats.org/officeDocument/2006/relationships/hyperlink" Target="http://quote.eastmoney.com/zs399923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s://www.jisilu.cn/data/sfnew/detail/502041" TargetMode="External"/><Relationship Id="rId414" Type="http://schemas.openxmlformats.org/officeDocument/2006/relationships/hyperlink" Target="https://www.jisilu.cn/data/sfnew/detail/150088" TargetMode="External"/><Relationship Id="rId456" Type="http://schemas.openxmlformats.org/officeDocument/2006/relationships/hyperlink" Target="http://finance.sina.com.cn/fund/quotes/502017/bc.shtml" TargetMode="External"/><Relationship Id="rId498" Type="http://schemas.openxmlformats.org/officeDocument/2006/relationships/hyperlink" Target="http://finance.sina.com.cn/fund/quotes/150275/bc.shtml" TargetMode="External"/><Relationship Id="rId621" Type="http://schemas.openxmlformats.org/officeDocument/2006/relationships/hyperlink" Target="https://www.jisilu.cn/data/utils/lowcalc/150251" TargetMode="External"/><Relationship Id="rId663" Type="http://schemas.openxmlformats.org/officeDocument/2006/relationships/hyperlink" Target="https://www.jisilu.cn/data/utils/lowcalc/150092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150036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177.html" TargetMode="External"/><Relationship Id="rId719" Type="http://schemas.openxmlformats.org/officeDocument/2006/relationships/hyperlink" Target="https://www.jisilu.cn/data/sfnew/detail/150245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63" TargetMode="External"/><Relationship Id="rId120" Type="http://schemas.openxmlformats.org/officeDocument/2006/relationships/hyperlink" Target="http://quote.eastmoney.com/zs399805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www.cninfo.com.cn/information/fund/netvalue/150329.html" TargetMode="External"/><Relationship Id="rId730" Type="http://schemas.openxmlformats.org/officeDocument/2006/relationships/hyperlink" Target="javascript:delOwnedFund('150227');" TargetMode="External"/><Relationship Id="rId772" Type="http://schemas.openxmlformats.org/officeDocument/2006/relationships/hyperlink" Target="javascript:addOwnedFund('150171');" TargetMode="External"/><Relationship Id="rId828" Type="http://schemas.openxmlformats.org/officeDocument/2006/relationships/hyperlink" Target="https://www.jisilu.cn/data/utils/lowcalc/150188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addOwnedFund('150145');" TargetMode="External"/><Relationship Id="rId425" Type="http://schemas.openxmlformats.org/officeDocument/2006/relationships/hyperlink" Target="https://www.jisilu.cn/data/sfnew/detail/150150" TargetMode="External"/><Relationship Id="rId467" Type="http://schemas.openxmlformats.org/officeDocument/2006/relationships/hyperlink" Target="https://www.jisilu.cn/data/sfnew/detail/150164" TargetMode="External"/><Relationship Id="rId632" Type="http://schemas.openxmlformats.org/officeDocument/2006/relationships/hyperlink" Target="http://quote.eastmoney.com/zs000808.html" TargetMode="External"/><Relationship Id="rId271" Type="http://schemas.openxmlformats.org/officeDocument/2006/relationships/hyperlink" Target="https://www.jisilu.cn/data/utils/lowcalc/150281" TargetMode="External"/><Relationship Id="rId674" Type="http://schemas.openxmlformats.org/officeDocument/2006/relationships/hyperlink" Target="http://quote.eastmoney.com/zs39997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440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267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://finance.sina.com.cn/fund/quotes/150241/bc.shtml" TargetMode="External"/><Relationship Id="rId576" Type="http://schemas.openxmlformats.org/officeDocument/2006/relationships/hyperlink" Target="http://finance.sina.com.cn/fund/quotes/502024/bc.shtml" TargetMode="External"/><Relationship Id="rId741" Type="http://schemas.openxmlformats.org/officeDocument/2006/relationships/hyperlink" Target="https://www.jisilu.cn/data/utils/lowcalc/150100" TargetMode="External"/><Relationship Id="rId783" Type="http://schemas.openxmlformats.org/officeDocument/2006/relationships/hyperlink" Target="https://www.jisilu.cn/data/utils/lowcalc/150192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502014" TargetMode="External"/><Relationship Id="rId380" Type="http://schemas.openxmlformats.org/officeDocument/2006/relationships/hyperlink" Target="javascript:addOwnedFund('502001');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://quote.eastmoney.com/zs399905.html" TargetMode="External"/><Relationship Id="rId478" Type="http://schemas.openxmlformats.org/officeDocument/2006/relationships/hyperlink" Target="javascript:delOwnedFund('150277');" TargetMode="External"/><Relationship Id="rId685" Type="http://schemas.openxmlformats.org/officeDocument/2006/relationships/hyperlink" Target="http://www.cninfo.com.cn/information/fund/netvalue/50200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000966.html" TargetMode="External"/><Relationship Id="rId338" Type="http://schemas.openxmlformats.org/officeDocument/2006/relationships/hyperlink" Target="javascript:addOwnedFund('150295');" TargetMode="External"/><Relationship Id="rId503" Type="http://schemas.openxmlformats.org/officeDocument/2006/relationships/hyperlink" Target="https://www.jisilu.cn/data/sfnew/detail/150257" TargetMode="External"/><Relationship Id="rId545" Type="http://schemas.openxmlformats.org/officeDocument/2006/relationships/hyperlink" Target="https://www.jisilu.cn/data/sfnew/detail/150271" TargetMode="External"/><Relationship Id="rId587" Type="http://schemas.openxmlformats.org/officeDocument/2006/relationships/hyperlink" Target="https://www.jisilu.cn/data/sfnew/detail/150179" TargetMode="External"/><Relationship Id="rId710" Type="http://schemas.openxmlformats.org/officeDocument/2006/relationships/hyperlink" Target="http://quote.eastmoney.com/zs399983.html" TargetMode="External"/><Relationship Id="rId752" Type="http://schemas.openxmlformats.org/officeDocument/2006/relationships/hyperlink" Target="http://quote.eastmoney.com/zs399967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57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://finance.sina.com.cn/fund/quotes/150085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315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502041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309/bc.shtml" TargetMode="External"/><Relationship Id="rId696" Type="http://schemas.openxmlformats.org/officeDocument/2006/relationships/hyperlink" Target="http://finance.sina.com.cn/fund/quotes/150186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112.html" TargetMode="External"/><Relationship Id="rId307" Type="http://schemas.openxmlformats.org/officeDocument/2006/relationships/hyperlink" Target="https://www.jisilu.cn/data/utils/lowcalc/150055" TargetMode="External"/><Relationship Id="rId349" Type="http://schemas.openxmlformats.org/officeDocument/2006/relationships/hyperlink" Target="https://www.jisilu.cn/data/utils/lowcalc/502054" TargetMode="External"/><Relationship Id="rId514" Type="http://schemas.openxmlformats.org/officeDocument/2006/relationships/hyperlink" Target="javascript:addOwnedFund('502049');" TargetMode="External"/><Relationship Id="rId556" Type="http://schemas.openxmlformats.org/officeDocument/2006/relationships/hyperlink" Target="javascript:addOwnedFund('150233');" TargetMode="External"/><Relationship Id="rId721" Type="http://schemas.openxmlformats.org/officeDocument/2006/relationships/hyperlink" Target="http://www.cninfo.com.cn/information/fund/netvalue/150245.html" TargetMode="External"/><Relationship Id="rId763" Type="http://schemas.openxmlformats.org/officeDocument/2006/relationships/hyperlink" Target="http://www.cninfo.com.cn/information/fund/netvalue/150279.html" TargetMode="External"/><Relationship Id="rId88" Type="http://schemas.openxmlformats.org/officeDocument/2006/relationships/hyperlink" Target="http://finance.sina.com.cn/fund/quotes/150293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1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www.cninfo.com.cn/information/fund/netvalue/150088.html" TargetMode="External"/><Relationship Id="rId598" Type="http://schemas.openxmlformats.org/officeDocument/2006/relationships/hyperlink" Target="javascript:addOwnedFund('150205');" TargetMode="External"/><Relationship Id="rId819" Type="http://schemas.openxmlformats.org/officeDocument/2006/relationships/hyperlink" Target="https://www.jisilu.cn/data/sfnew/detail/150016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991.html" TargetMode="External"/><Relationship Id="rId623" Type="http://schemas.openxmlformats.org/officeDocument/2006/relationships/hyperlink" Target="https://www.jisilu.cn/data/sfnew/detail/150184" TargetMode="External"/><Relationship Id="rId665" Type="http://schemas.openxmlformats.org/officeDocument/2006/relationships/hyperlink" Target="https://www.jisilu.cn/data/sfnew/detail/150203" TargetMode="External"/><Relationship Id="rId830" Type="http://schemas.openxmlformats.org/officeDocument/2006/relationships/hyperlink" Target="javascript:addOwnedFund('15028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5020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177" TargetMode="External"/><Relationship Id="rId567" Type="http://schemas.openxmlformats.org/officeDocument/2006/relationships/hyperlink" Target="https://www.jisilu.cn/data/utils/lowcalc/150329" TargetMode="External"/><Relationship Id="rId732" Type="http://schemas.openxmlformats.org/officeDocument/2006/relationships/hyperlink" Target="http://finance.sina.com.cn/fund/quotes/150018/bc.shtml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50203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://finance.sina.com.cn/fund/quotes/150143/bc.shtml" TargetMode="External"/><Relationship Id="rId427" Type="http://schemas.openxmlformats.org/officeDocument/2006/relationships/hyperlink" Target="http://www.cninfo.com.cn/information/fund/netvalue/150150.html" TargetMode="External"/><Relationship Id="rId469" Type="http://schemas.openxmlformats.org/officeDocument/2006/relationships/hyperlink" Target="http://www.cninfo.com.cn/information/fund/netvalue/150164.html" TargetMode="External"/><Relationship Id="rId634" Type="http://schemas.openxmlformats.org/officeDocument/2006/relationships/hyperlink" Target="javascript:addOwnedFund('150283');" TargetMode="External"/><Relationship Id="rId676" Type="http://schemas.openxmlformats.org/officeDocument/2006/relationships/hyperlink" Target="javascript:addOwnedFund('15020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38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67.html" TargetMode="External"/><Relationship Id="rId480" Type="http://schemas.openxmlformats.org/officeDocument/2006/relationships/hyperlink" Target="http://finance.sina.com.cn/fund/quotes/502027/bc.shtml" TargetMode="External"/><Relationship Id="rId536" Type="http://schemas.openxmlformats.org/officeDocument/2006/relationships/hyperlink" Target="http://quote.eastmoney.com/zs399986.html" TargetMode="External"/><Relationship Id="rId701" Type="http://schemas.openxmlformats.org/officeDocument/2006/relationships/hyperlink" Target="https://www.jisilu.cn/data/sfnew/detail/150269" TargetMode="External"/><Relationship Id="rId68" Type="http://schemas.openxmlformats.org/officeDocument/2006/relationships/hyperlink" Target="javascript:addOwnedFund('150287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1/bc.shtml" TargetMode="External"/><Relationship Id="rId578" Type="http://schemas.openxmlformats.org/officeDocument/2006/relationships/hyperlink" Target="http://quote.eastmoney.com/zs399440.html" TargetMode="External"/><Relationship Id="rId743" Type="http://schemas.openxmlformats.org/officeDocument/2006/relationships/hyperlink" Target="https://www.jisilu.cn/data/sfnew/detail/150169" TargetMode="External"/><Relationship Id="rId785" Type="http://schemas.openxmlformats.org/officeDocument/2006/relationships/hyperlink" Target="https://www.jisilu.cn/data/sfnew/detail/150215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finance.sina.com.cn/fund/quotes/150083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502007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javascript:addOwnedFund('150053');" TargetMode="External"/><Relationship Id="rId284" Type="http://schemas.openxmlformats.org/officeDocument/2006/relationships/hyperlink" Target="javascript:addOwnedFund('150094');" TargetMode="External"/><Relationship Id="rId491" Type="http://schemas.openxmlformats.org/officeDocument/2006/relationships/hyperlink" Target="https://www.jisilu.cn/data/sfnew/detail/150200" TargetMode="External"/><Relationship Id="rId505" Type="http://schemas.openxmlformats.org/officeDocument/2006/relationships/hyperlink" Target="http://www.cninfo.com.cn/information/fund/netvalue/150257.html" TargetMode="External"/><Relationship Id="rId712" Type="http://schemas.openxmlformats.org/officeDocument/2006/relationships/hyperlink" Target="javascript:addOwnedFund('150207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71.html" TargetMode="External"/><Relationship Id="rId589" Type="http://schemas.openxmlformats.org/officeDocument/2006/relationships/hyperlink" Target="http://www.cninfo.com.cn/information/fund/netvalue/150179.html" TargetMode="External"/><Relationship Id="rId754" Type="http://schemas.openxmlformats.org/officeDocument/2006/relationships/hyperlink" Target="javascript:addOwnedFund('150181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quote.eastmoney.com/zs39980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150152" TargetMode="External"/><Relationship Id="rId393" Type="http://schemas.openxmlformats.org/officeDocument/2006/relationships/hyperlink" Target="https://www.jisilu.cn/data/sfnew/detail/150059" TargetMode="External"/><Relationship Id="rId407" Type="http://schemas.openxmlformats.org/officeDocument/2006/relationships/hyperlink" Target="http://quote.eastmoney.com/zs399005.html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803.html" TargetMode="External"/><Relationship Id="rId656" Type="http://schemas.openxmlformats.org/officeDocument/2006/relationships/hyperlink" Target="http://quote.eastmoney.com/zs399994.html" TargetMode="External"/><Relationship Id="rId821" Type="http://schemas.openxmlformats.org/officeDocument/2006/relationships/hyperlink" Target="http://www.cninfo.com.cn/information/fund/netvalue/150016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https://www.jisilu.cn/data/utils/lowcalc/502041" TargetMode="External"/><Relationship Id="rId295" Type="http://schemas.openxmlformats.org/officeDocument/2006/relationships/hyperlink" Target="https://www.jisilu.cn/data/utils/lowcalc/150112" TargetMode="External"/><Relationship Id="rId309" Type="http://schemas.openxmlformats.org/officeDocument/2006/relationships/hyperlink" Target="https://www.jisilu.cn/data/sfnew/detail/150213" TargetMode="External"/><Relationship Id="rId460" Type="http://schemas.openxmlformats.org/officeDocument/2006/relationships/hyperlink" Target="javascript:addOwnedFund('502017');" TargetMode="External"/><Relationship Id="rId516" Type="http://schemas.openxmlformats.org/officeDocument/2006/relationships/hyperlink" Target="http://finance.sina.com.cn/fund/quotes/15023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173/bc.shtml" TargetMode="External"/><Relationship Id="rId723" Type="http://schemas.openxmlformats.org/officeDocument/2006/relationships/hyperlink" Target="https://www.jisilu.cn/data/utils/lowcalc/150245" TargetMode="External"/><Relationship Id="rId765" Type="http://schemas.openxmlformats.org/officeDocument/2006/relationships/hyperlink" Target="https://www.jisilu.cn/data/utils/lowcalc/150279" TargetMode="External"/><Relationship Id="rId155" Type="http://schemas.openxmlformats.org/officeDocument/2006/relationships/hyperlink" Target="http://www.cninfo.com.cn/information/fund/netvalue/150261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javascript:addOwnedFund('150088');" TargetMode="External"/><Relationship Id="rId625" Type="http://schemas.openxmlformats.org/officeDocument/2006/relationships/hyperlink" Target="http://www.cninfo.com.cn/information/fund/netvalue/150184.html" TargetMode="External"/><Relationship Id="rId832" Type="http://schemas.openxmlformats.org/officeDocument/2006/relationships/hyperlink" Target="http://quote.eastmoney.com/zs39999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000016.html" TargetMode="External"/><Relationship Id="rId471" Type="http://schemas.openxmlformats.org/officeDocument/2006/relationships/hyperlink" Target="https://www.jisilu.cn/data/utils/lowcalc/150164" TargetMode="External"/><Relationship Id="rId667" Type="http://schemas.openxmlformats.org/officeDocument/2006/relationships/hyperlink" Target="http://www.cninfo.com.cn/information/fund/netvalue/150203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9/bc.shtml" TargetMode="External"/><Relationship Id="rId527" Type="http://schemas.openxmlformats.org/officeDocument/2006/relationships/hyperlink" Target="https://www.jisilu.cn/data/sfnew/detail/150243" TargetMode="External"/><Relationship Id="rId569" Type="http://schemas.openxmlformats.org/officeDocument/2006/relationships/hyperlink" Target="https://www.jisilu.cn/data/sfnew/detail/150305" TargetMode="External"/><Relationship Id="rId734" Type="http://schemas.openxmlformats.org/officeDocument/2006/relationships/hyperlink" Target="http://quote.eastmoney.com/zs399004.html" TargetMode="External"/><Relationship Id="rId776" Type="http://schemas.openxmlformats.org/officeDocument/2006/relationships/hyperlink" Target="http://quote.eastmoney.com/zs000832.html" TargetMode="External"/><Relationship Id="rId70" Type="http://schemas.openxmlformats.org/officeDocument/2006/relationships/hyperlink" Target="http://finance.sina.com.cn/fund/quotes/150323/bc.shtml" TargetMode="External"/><Relationship Id="rId166" Type="http://schemas.openxmlformats.org/officeDocument/2006/relationships/hyperlink" Target="http://finance.sina.com.cn/fund/quotes/150117/bc.shtml" TargetMode="External"/><Relationship Id="rId331" Type="http://schemas.openxmlformats.org/officeDocument/2006/relationships/hyperlink" Target="https://www.jisilu.cn/data/utils/lowcalc/150267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s://www.jisilu.cn/data/utils/lowcalc/150150" TargetMode="External"/><Relationship Id="rId580" Type="http://schemas.openxmlformats.org/officeDocument/2006/relationships/hyperlink" Target="javascript:addOwnedFund('502024');" TargetMode="External"/><Relationship Id="rId636" Type="http://schemas.openxmlformats.org/officeDocument/2006/relationships/hyperlink" Target="http://finance.sina.com.cn/fund/quotes/150255/bc.shtml" TargetMode="External"/><Relationship Id="rId801" Type="http://schemas.openxmlformats.org/officeDocument/2006/relationships/hyperlink" Target="https://www.jisilu.cn/data/utils/lowcalc/15031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38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quote.eastmoney.com/zs399429.html" TargetMode="External"/><Relationship Id="rId538" Type="http://schemas.openxmlformats.org/officeDocument/2006/relationships/hyperlink" Target="javascript:delOwnedFund('150241');" TargetMode="External"/><Relationship Id="rId703" Type="http://schemas.openxmlformats.org/officeDocument/2006/relationships/hyperlink" Target="http://www.cninfo.com.cn/information/fund/netvalue/150269.html" TargetMode="External"/><Relationship Id="rId745" Type="http://schemas.openxmlformats.org/officeDocument/2006/relationships/hyperlink" Target="http://www.cninfo.com.cn/information/fund/netvalue/150169.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265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76.html" TargetMode="External"/><Relationship Id="rId384" Type="http://schemas.openxmlformats.org/officeDocument/2006/relationships/hyperlink" Target="http://quote.eastmoney.com/zs399330.html" TargetMode="External"/><Relationship Id="rId591" Type="http://schemas.openxmlformats.org/officeDocument/2006/relationships/hyperlink" Target="https://www.jisilu.cn/data/utils/lowcalc/150179" TargetMode="External"/><Relationship Id="rId605" Type="http://schemas.openxmlformats.org/officeDocument/2006/relationships/hyperlink" Target="https://www.jisilu.cn/data/sfnew/detail/150307" TargetMode="External"/><Relationship Id="rId787" Type="http://schemas.openxmlformats.org/officeDocument/2006/relationships/hyperlink" Target="http://www.cninfo.com.cn/information/fund/netvalue/150215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finance.sina.com.cn/fund/quotes/502031/bc.shtml" TargetMode="External"/><Relationship Id="rId647" Type="http://schemas.openxmlformats.org/officeDocument/2006/relationships/hyperlink" Target="https://www.jisilu.cn/data/sfnew/detail/150194" TargetMode="External"/><Relationship Id="rId689" Type="http://schemas.openxmlformats.org/officeDocument/2006/relationships/hyperlink" Target="https://www.jisilu.cn/data/sfnew/detail/502004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73/bc.s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00.html" TargetMode="External"/><Relationship Id="rId507" Type="http://schemas.openxmlformats.org/officeDocument/2006/relationships/hyperlink" Target="https://www.jisilu.cn/data/utils/lowcalc/150257" TargetMode="External"/><Relationship Id="rId549" Type="http://schemas.openxmlformats.org/officeDocument/2006/relationships/hyperlink" Target="https://www.jisilu.cn/data/utils/lowcalc/150271" TargetMode="External"/><Relationship Id="rId714" Type="http://schemas.openxmlformats.org/officeDocument/2006/relationships/hyperlink" Target="http://finance.sina.com.cn/fund/quotes/150217/bc.shtml" TargetMode="External"/><Relationship Id="rId756" Type="http://schemas.openxmlformats.org/officeDocument/2006/relationships/hyperlink" Target="http://finance.sina.com.cn/fund/quotes/150076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57');" TargetMode="External"/><Relationship Id="rId311" Type="http://schemas.openxmlformats.org/officeDocument/2006/relationships/hyperlink" Target="http://www.cninfo.com.cn/information/fund/netvalue/150213.html" TargetMode="External"/><Relationship Id="rId353" Type="http://schemas.openxmlformats.org/officeDocument/2006/relationships/hyperlink" Target="http://www.cninfo.com.cn/information/fund/netvalue/150152.html" TargetMode="External"/><Relationship Id="rId395" Type="http://schemas.openxmlformats.org/officeDocument/2006/relationships/hyperlink" Target="http://www.cninfo.com.cn/information/fund/netvalue/150059.html" TargetMode="External"/><Relationship Id="rId409" Type="http://schemas.openxmlformats.org/officeDocument/2006/relationships/hyperlink" Target="https://www.jisilu.cn/data/sfnew/detail/150096" TargetMode="External"/><Relationship Id="rId560" Type="http://schemas.openxmlformats.org/officeDocument/2006/relationships/hyperlink" Target="http://quote.eastmoney.com/zs000998.html" TargetMode="External"/><Relationship Id="rId798" Type="http://schemas.openxmlformats.org/officeDocument/2006/relationships/hyperlink" Target="http://finance.sina.com.cn/fund/quotes/150311/bc.shtml" TargetMode="External"/><Relationship Id="rId92" Type="http://schemas.openxmlformats.org/officeDocument/2006/relationships/hyperlink" Target="javascript:addOwnedFund('150293');" TargetMode="External"/><Relationship Id="rId213" Type="http://schemas.openxmlformats.org/officeDocument/2006/relationships/hyperlink" Target="https://www.jisilu.cn/data/sfnew/detail/150145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addOwnedFund('150315');" TargetMode="External"/><Relationship Id="rId658" Type="http://schemas.openxmlformats.org/officeDocument/2006/relationships/hyperlink" Target="javascript:addOwnedFund('150309');" TargetMode="External"/><Relationship Id="rId823" Type="http://schemas.openxmlformats.org/officeDocument/2006/relationships/hyperlink" Target="javascript:addOwnedFund('150016');" TargetMode="External"/><Relationship Id="rId255" Type="http://schemas.openxmlformats.org/officeDocument/2006/relationships/hyperlink" Target="https://www.jisilu.cn/data/sfnew/detail/150036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000827.html" TargetMode="External"/><Relationship Id="rId725" Type="http://schemas.openxmlformats.org/officeDocument/2006/relationships/hyperlink" Target="https://www.jisilu.cn/data/sfnew/detail/150227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1" TargetMode="External"/><Relationship Id="rId322" Type="http://schemas.openxmlformats.org/officeDocument/2006/relationships/hyperlink" Target="http://finance.sina.com.cn/fund/quotes/150140/bc.shtml" TargetMode="External"/><Relationship Id="rId364" Type="http://schemas.openxmlformats.org/officeDocument/2006/relationships/hyperlink" Target="http://finance.sina.com.cn/fund/quotes/150090/bc.shtml" TargetMode="External"/><Relationship Id="rId767" Type="http://schemas.openxmlformats.org/officeDocument/2006/relationships/hyperlink" Target="https://www.jisilu.cn/data/sfnew/detail/150171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www.cninfo.com.cn/information/fund/netvalue/150305.html" TargetMode="External"/><Relationship Id="rId627" Type="http://schemas.openxmlformats.org/officeDocument/2006/relationships/hyperlink" Target="https://www.jisilu.cn/data/utils/lowcalc/150184" TargetMode="External"/><Relationship Id="rId669" Type="http://schemas.openxmlformats.org/officeDocument/2006/relationships/hyperlink" Target="https://www.jisilu.cn/data/utils/lowcalc/150203" TargetMode="External"/><Relationship Id="rId834" Type="http://schemas.openxmlformats.org/officeDocument/2006/relationships/hyperlink" Target="http://finance.sina.com.cn/fund/quotes/150289/bc.s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502021');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277" TargetMode="External"/><Relationship Id="rId529" Type="http://schemas.openxmlformats.org/officeDocument/2006/relationships/hyperlink" Target="http://www.cninfo.com.cn/information/fund/netvalue/150243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018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3.html" TargetMode="External"/><Relationship Id="rId333" Type="http://schemas.openxmlformats.org/officeDocument/2006/relationships/hyperlink" Target="https://www.jisilu.cn/data/sfnew/detail/150295" TargetMode="External"/><Relationship Id="rId540" Type="http://schemas.openxmlformats.org/officeDocument/2006/relationships/hyperlink" Target="http://finance.sina.com.cn/fund/quotes/150249/bc.shtml" TargetMode="External"/><Relationship Id="rId778" Type="http://schemas.openxmlformats.org/officeDocument/2006/relationships/hyperlink" Target="javascript:addOwnedFund('150143');" TargetMode="External"/><Relationship Id="rId72" Type="http://schemas.openxmlformats.org/officeDocument/2006/relationships/hyperlink" Target="http://quote.eastmoney.com/zs000827.html" TargetMode="External"/><Relationship Id="rId375" Type="http://schemas.openxmlformats.org/officeDocument/2006/relationships/hyperlink" Target="https://www.jisilu.cn/data/sfnew/detail/502001" TargetMode="External"/><Relationship Id="rId582" Type="http://schemas.openxmlformats.org/officeDocument/2006/relationships/hyperlink" Target="http://finance.sina.com.cn/fund/quotes/150259/bc.shtml" TargetMode="External"/><Relationship Id="rId638" Type="http://schemas.openxmlformats.org/officeDocument/2006/relationships/hyperlink" Target="http://quote.eastmoney.com/zs39998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38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502027');" TargetMode="External"/><Relationship Id="rId705" Type="http://schemas.openxmlformats.org/officeDocument/2006/relationships/hyperlink" Target="https://www.jisilu.cn/data/utils/lowcalc/150269" TargetMode="External"/><Relationship Id="rId137" Type="http://schemas.openxmlformats.org/officeDocument/2006/relationships/hyperlink" Target="http://www.cninfo.com.cn/information/fund/netvalue/150265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211');" TargetMode="External"/><Relationship Id="rId691" Type="http://schemas.openxmlformats.org/officeDocument/2006/relationships/hyperlink" Target="http://www.cninfo.com.cn/information/fund/netvalue/502004.html" TargetMode="External"/><Relationship Id="rId747" Type="http://schemas.openxmlformats.org/officeDocument/2006/relationships/hyperlink" Target="https://www.jisilu.cn/data/utils/lowcalc/150169" TargetMode="External"/><Relationship Id="rId789" Type="http://schemas.openxmlformats.org/officeDocument/2006/relationships/hyperlink" Target="https://www.jisilu.cn/data/utils/lowcalc/150215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javascript:addOwnedFund('150083');" TargetMode="External"/><Relationship Id="rId551" Type="http://schemas.openxmlformats.org/officeDocument/2006/relationships/hyperlink" Target="https://www.jisilu.cn/data/sfnew/detail/150233" TargetMode="External"/><Relationship Id="rId593" Type="http://schemas.openxmlformats.org/officeDocument/2006/relationships/hyperlink" Target="https://www.jisilu.cn/data/sfnew/detail/150205" TargetMode="External"/><Relationship Id="rId607" Type="http://schemas.openxmlformats.org/officeDocument/2006/relationships/hyperlink" Target="http://www.cninfo.com.cn/information/fund/netvalue/150307.html" TargetMode="External"/><Relationship Id="rId649" Type="http://schemas.openxmlformats.org/officeDocument/2006/relationships/hyperlink" Target="http://www.cninfo.com.cn/information/fund/netvalue/150194.html" TargetMode="External"/><Relationship Id="rId814" Type="http://schemas.openxmlformats.org/officeDocument/2006/relationships/hyperlink" Target="https://www.jisilu.cn/data/sfnew/detail/150039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://quote.eastmoney.com/zs399807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www.cninfo.com.cn/information/fund/netvalue/150096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502049" TargetMode="External"/><Relationship Id="rId660" Type="http://schemas.openxmlformats.org/officeDocument/2006/relationships/hyperlink" Target="http://finance.sina.com.cn/fund/quotes/150092/bc.shtml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13" TargetMode="External"/><Relationship Id="rId495" Type="http://schemas.openxmlformats.org/officeDocument/2006/relationships/hyperlink" Target="https://www.jisilu.cn/data/utils/lowcalc/150200" TargetMode="External"/><Relationship Id="rId716" Type="http://schemas.openxmlformats.org/officeDocument/2006/relationships/hyperlink" Target="http://quote.eastmoney.com/zs399412.html" TargetMode="External"/><Relationship Id="rId758" Type="http://schemas.openxmlformats.org/officeDocument/2006/relationships/hyperlink" Target="http://quote.eastmoney.com/zs39930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63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150152" TargetMode="External"/><Relationship Id="rId397" Type="http://schemas.openxmlformats.org/officeDocument/2006/relationships/hyperlink" Target="https://www.jisilu.cn/data/utils/lowcalc/150059" TargetMode="External"/><Relationship Id="rId520" Type="http://schemas.openxmlformats.org/officeDocument/2006/relationships/hyperlink" Target="javascript:addOwnedFund('150237');" TargetMode="External"/><Relationship Id="rId562" Type="http://schemas.openxmlformats.org/officeDocument/2006/relationships/hyperlink" Target="javascript:addOwnedFund('150173');" TargetMode="External"/><Relationship Id="rId618" Type="http://schemas.openxmlformats.org/officeDocument/2006/relationships/hyperlink" Target="http://finance.sina.com.cn/fund/quotes/150251/bc.shtml" TargetMode="External"/><Relationship Id="rId825" Type="http://schemas.openxmlformats.org/officeDocument/2006/relationships/hyperlink" Target="http://finance.sina.com.cn/fund/quotes/150188/bc.shtml" TargetMode="External"/><Relationship Id="rId215" Type="http://schemas.openxmlformats.org/officeDocument/2006/relationships/hyperlink" Target="http://www.cninfo.com.cn/information/fund/netvalue/150145.html" TargetMode="External"/><Relationship Id="rId257" Type="http://schemas.openxmlformats.org/officeDocument/2006/relationships/hyperlink" Target="http://www.cninfo.com.cn/information/fund/netvalue/150036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www.cninfo.com.cn/information/fund/netvalue/150227.html" TargetMode="External"/><Relationship Id="rId63" Type="http://schemas.openxmlformats.org/officeDocument/2006/relationships/hyperlink" Target="https://www.jisilu.cn/data/sfnew/detail/150287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58.html" TargetMode="External"/><Relationship Id="rId573" Type="http://schemas.openxmlformats.org/officeDocument/2006/relationships/hyperlink" Target="https://www.jisilu.cn/data/utils/lowcalc/150305" TargetMode="External"/><Relationship Id="rId780" Type="http://schemas.openxmlformats.org/officeDocument/2006/relationships/hyperlink" Target="http://finance.sina.com.cn/fund/quotes/150192/bc.shtml" TargetMode="External"/><Relationship Id="rId226" Type="http://schemas.openxmlformats.org/officeDocument/2006/relationships/hyperlink" Target="http://finance.sina.com.cn/fund/quotes/502014/bc.s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delOwnedFund('150255');" TargetMode="External"/><Relationship Id="rId738" Type="http://schemas.openxmlformats.org/officeDocument/2006/relationships/hyperlink" Target="http://finance.sina.com.cn/fund/quotes/150100/bc.shtml" TargetMode="External"/><Relationship Id="rId74" Type="http://schemas.openxmlformats.org/officeDocument/2006/relationships/hyperlink" Target="javascript:addOwnedFund('150323');" TargetMode="External"/><Relationship Id="rId377" Type="http://schemas.openxmlformats.org/officeDocument/2006/relationships/hyperlink" Target="http://www.cninfo.com.cn/information/fund/netvalue/502001.html" TargetMode="External"/><Relationship Id="rId500" Type="http://schemas.openxmlformats.org/officeDocument/2006/relationships/hyperlink" Target="http://quote.eastmoney.com/zs399991.html" TargetMode="External"/><Relationship Id="rId584" Type="http://schemas.openxmlformats.org/officeDocument/2006/relationships/hyperlink" Target="http://quote.eastmoney.com/zs399992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53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194" TargetMode="External"/><Relationship Id="rId749" Type="http://schemas.openxmlformats.org/officeDocument/2006/relationships/hyperlink" Target="https://www.jisilu.cn/data/sfnew/detail/150181" TargetMode="External"/><Relationship Id="rId290" Type="http://schemas.openxmlformats.org/officeDocument/2006/relationships/hyperlink" Target="javascript:addOwnedFund('150073');" TargetMode="External"/><Relationship Id="rId304" Type="http://schemas.openxmlformats.org/officeDocument/2006/relationships/hyperlink" Target="http://finance.sina.com.cn/fund/quotes/150055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www.cninfo.com.cn/information/fund/netvalue/502049.html" TargetMode="External"/><Relationship Id="rId609" Type="http://schemas.openxmlformats.org/officeDocument/2006/relationships/hyperlink" Target="https://www.jisilu.cn/data/utils/lowcalc/150307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05.html" TargetMode="External"/><Relationship Id="rId816" Type="http://schemas.openxmlformats.org/officeDocument/2006/relationships/hyperlink" Target="http://www.cninfo.com.cn/information/fund/netvalue/150039.html" TargetMode="External"/><Relationship Id="rId248" Type="http://schemas.openxmlformats.org/officeDocument/2006/relationships/hyperlink" Target="javascript:delOwnedFund('502031');" TargetMode="External"/><Relationship Id="rId455" Type="http://schemas.openxmlformats.org/officeDocument/2006/relationships/hyperlink" Target="https://www.jisilu.cn/data/sfnew/detail/502017" TargetMode="External"/><Relationship Id="rId662" Type="http://schemas.openxmlformats.org/officeDocument/2006/relationships/hyperlink" Target="http://quote.eastmoney.com/zs39900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177/bc.shtml" TargetMode="External"/><Relationship Id="rId96" Type="http://schemas.openxmlformats.org/officeDocument/2006/relationships/hyperlink" Target="http://quote.eastmoney.com/zs000852.html" TargetMode="External"/><Relationship Id="rId161" Type="http://schemas.openxmlformats.org/officeDocument/2006/relationships/hyperlink" Target="http://www.cninfo.com.cn/information/fund/netvalue/150190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quote.eastmoney.com/zs000832.html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4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addOwnedFundB('150220');" TargetMode="External"/><Relationship Id="rId18" Type="http://schemas.openxmlformats.org/officeDocument/2006/relationships/hyperlink" Target="http://quote.eastmoney.com/zs399805.html" TargetMode="External"/><Relationship Id="rId26" Type="http://schemas.openxmlformats.org/officeDocument/2006/relationships/hyperlink" Target="https://www.jisilu.cn/data/utils/lowcalc/150322" TargetMode="External"/><Relationship Id="rId39" Type="http://schemas.openxmlformats.org/officeDocument/2006/relationships/hyperlink" Target="http://quote.eastmoney.com/zs399393.html" TargetMode="External"/><Relationship Id="rId21" Type="http://schemas.openxmlformats.org/officeDocument/2006/relationships/hyperlink" Target="https://www.jisilu.cn/data/sfnew/detail/150322" TargetMode="External"/><Relationship Id="rId34" Type="http://schemas.openxmlformats.org/officeDocument/2006/relationships/hyperlink" Target="javascript:addOwnedFundB('150224');" TargetMode="External"/><Relationship Id="rId42" Type="http://schemas.openxmlformats.org/officeDocument/2006/relationships/hyperlink" Target="https://www.jisilu.cn/data/sfnew/detail/150318" TargetMode="External"/><Relationship Id="rId47" Type="http://schemas.openxmlformats.org/officeDocument/2006/relationships/hyperlink" Target="https://www.jisilu.cn/data/utils/lowcalc/150318" TargetMode="External"/><Relationship Id="rId50" Type="http://schemas.openxmlformats.org/officeDocument/2006/relationships/hyperlink" Target="http://finance.sina.com.cn/fund/quotes/150124/bc.shtml" TargetMode="External"/><Relationship Id="rId55" Type="http://schemas.openxmlformats.org/officeDocument/2006/relationships/hyperlink" Target="javascript:addOwnedFundB('150124');" TargetMode="External"/><Relationship Id="rId7" Type="http://schemas.openxmlformats.org/officeDocument/2006/relationships/hyperlink" Target="javascript:addOwnedFundB('150222');" TargetMode="External"/><Relationship Id="rId12" Type="http://schemas.openxmlformats.org/officeDocument/2006/relationships/hyperlink" Target="https://www.jisilu.cn/data/utils/lowcalc/150220" TargetMode="External"/><Relationship Id="rId17" Type="http://schemas.openxmlformats.org/officeDocument/2006/relationships/hyperlink" Target="http://www.cninfo.com.cn/information/fund/netvalue/150332.html" TargetMode="External"/><Relationship Id="rId25" Type="http://schemas.openxmlformats.org/officeDocument/2006/relationships/hyperlink" Target="http://quote.eastmoney.com/zs399998.html" TargetMode="External"/><Relationship Id="rId33" Type="http://schemas.openxmlformats.org/officeDocument/2006/relationships/hyperlink" Target="https://www.jisilu.cn/data/utils/lowcalc/150224" TargetMode="External"/><Relationship Id="rId38" Type="http://schemas.openxmlformats.org/officeDocument/2006/relationships/hyperlink" Target="http://www.cninfo.com.cn/information/fund/netvalue/150118.html" TargetMode="External"/><Relationship Id="rId46" Type="http://schemas.openxmlformats.org/officeDocument/2006/relationships/hyperlink" Target="http://quote.eastmoney.com/zs399805.html" TargetMode="External"/><Relationship Id="rId2" Type="http://schemas.openxmlformats.org/officeDocument/2006/relationships/hyperlink" Target="http://finance.sina.com.cn/fund/quotes/150222/bc.shtml" TargetMode="External"/><Relationship Id="rId16" Type="http://schemas.openxmlformats.org/officeDocument/2006/relationships/hyperlink" Target="http://j4.dfcfw.com/charts/pic1/150332.png" TargetMode="External"/><Relationship Id="rId20" Type="http://schemas.openxmlformats.org/officeDocument/2006/relationships/hyperlink" Target="javascript:addOwnedFundB('150332');" TargetMode="External"/><Relationship Id="rId29" Type="http://schemas.openxmlformats.org/officeDocument/2006/relationships/hyperlink" Target="http://finance.sina.com.cn/fund/quotes/150224/bc.shtml" TargetMode="External"/><Relationship Id="rId41" Type="http://schemas.openxmlformats.org/officeDocument/2006/relationships/hyperlink" Target="javascript:addOwnedFundB('150118');" TargetMode="External"/><Relationship Id="rId54" Type="http://schemas.openxmlformats.org/officeDocument/2006/relationships/hyperlink" Target="https://www.jisilu.cn/data/utils/lowcalc/150124" TargetMode="External"/><Relationship Id="rId1" Type="http://schemas.openxmlformats.org/officeDocument/2006/relationships/hyperlink" Target="https://www.jisilu.cn/data/sfnew/detail/150222" TargetMode="External"/><Relationship Id="rId6" Type="http://schemas.openxmlformats.org/officeDocument/2006/relationships/hyperlink" Target="https://www.jisilu.cn/data/utils/lowcalc/150222" TargetMode="External"/><Relationship Id="rId11" Type="http://schemas.openxmlformats.org/officeDocument/2006/relationships/hyperlink" Target="http://www.cninfo.com.cn/information/fund/netvalue/150220.html" TargetMode="External"/><Relationship Id="rId24" Type="http://schemas.openxmlformats.org/officeDocument/2006/relationships/hyperlink" Target="http://www.cninfo.com.cn/information/fund/netvalue/150322.html" TargetMode="External"/><Relationship Id="rId32" Type="http://schemas.openxmlformats.org/officeDocument/2006/relationships/hyperlink" Target="http://quote.eastmoney.com/zs399975.html" TargetMode="External"/><Relationship Id="rId37" Type="http://schemas.openxmlformats.org/officeDocument/2006/relationships/hyperlink" Target="http://j4.dfcfw.com/charts/pic1/150118.png" TargetMode="External"/><Relationship Id="rId40" Type="http://schemas.openxmlformats.org/officeDocument/2006/relationships/hyperlink" Target="https://www.jisilu.cn/data/utils/lowcalc/150118" TargetMode="External"/><Relationship Id="rId45" Type="http://schemas.openxmlformats.org/officeDocument/2006/relationships/hyperlink" Target="http://www.cninfo.com.cn/information/fund/netvalue/150318.html" TargetMode="External"/><Relationship Id="rId53" Type="http://schemas.openxmlformats.org/officeDocument/2006/relationships/hyperlink" Target="http://quote.eastmoney.com/zs399550.html" TargetMode="External"/><Relationship Id="rId5" Type="http://schemas.openxmlformats.org/officeDocument/2006/relationships/hyperlink" Target="http://quote.eastmoney.com/zs399959.html" TargetMode="External"/><Relationship Id="rId15" Type="http://schemas.openxmlformats.org/officeDocument/2006/relationships/hyperlink" Target="http://finance.sina.com.cn/fund/quotes/150332/bc.shtml" TargetMode="External"/><Relationship Id="rId23" Type="http://schemas.openxmlformats.org/officeDocument/2006/relationships/hyperlink" Target="http://j4.dfcfw.com/charts/pic1/150322.png" TargetMode="External"/><Relationship Id="rId28" Type="http://schemas.openxmlformats.org/officeDocument/2006/relationships/hyperlink" Target="https://www.jisilu.cn/data/sfnew/detail/150224" TargetMode="External"/><Relationship Id="rId36" Type="http://schemas.openxmlformats.org/officeDocument/2006/relationships/hyperlink" Target="http://finance.sina.com.cn/fund/quotes/150118/bc.shtml" TargetMode="External"/><Relationship Id="rId49" Type="http://schemas.openxmlformats.org/officeDocument/2006/relationships/hyperlink" Target="https://www.jisilu.cn/data/sfnew/detail/150124" TargetMode="External"/><Relationship Id="rId10" Type="http://schemas.openxmlformats.org/officeDocument/2006/relationships/hyperlink" Target="http://j4.dfcfw.com/charts/pic1/150220.png" TargetMode="External"/><Relationship Id="rId19" Type="http://schemas.openxmlformats.org/officeDocument/2006/relationships/hyperlink" Target="https://www.jisilu.cn/data/utils/lowcalc/150332" TargetMode="External"/><Relationship Id="rId31" Type="http://schemas.openxmlformats.org/officeDocument/2006/relationships/hyperlink" Target="http://www.cninfo.com.cn/information/fund/netvalue/150224.html" TargetMode="External"/><Relationship Id="rId44" Type="http://schemas.openxmlformats.org/officeDocument/2006/relationships/hyperlink" Target="http://j4.dfcfw.com/charts/pic1/150318.png" TargetMode="External"/><Relationship Id="rId52" Type="http://schemas.openxmlformats.org/officeDocument/2006/relationships/hyperlink" Target="http://www.cninfo.com.cn/information/fund/netvalue/150124.html" TargetMode="External"/><Relationship Id="rId4" Type="http://schemas.openxmlformats.org/officeDocument/2006/relationships/hyperlink" Target="http://www.cninfo.com.cn/information/fund/netvalue/150222.html" TargetMode="External"/><Relationship Id="rId9" Type="http://schemas.openxmlformats.org/officeDocument/2006/relationships/hyperlink" Target="http://finance.sina.com.cn/fund/quotes/150220/bc.shtml" TargetMode="External"/><Relationship Id="rId14" Type="http://schemas.openxmlformats.org/officeDocument/2006/relationships/hyperlink" Target="https://www.jisilu.cn/data/sfnew/detail/150332" TargetMode="External"/><Relationship Id="rId22" Type="http://schemas.openxmlformats.org/officeDocument/2006/relationships/hyperlink" Target="http://finance.sina.com.cn/fund/quotes/150322/bc.shtml" TargetMode="External"/><Relationship Id="rId27" Type="http://schemas.openxmlformats.org/officeDocument/2006/relationships/hyperlink" Target="javascript:addOwnedFundB('150322');" TargetMode="External"/><Relationship Id="rId30" Type="http://schemas.openxmlformats.org/officeDocument/2006/relationships/hyperlink" Target="http://j4.dfcfw.com/charts/pic1/150224.png" TargetMode="External"/><Relationship Id="rId35" Type="http://schemas.openxmlformats.org/officeDocument/2006/relationships/hyperlink" Target="https://www.jisilu.cn/data/sfnew/detail/150118" TargetMode="External"/><Relationship Id="rId43" Type="http://schemas.openxmlformats.org/officeDocument/2006/relationships/hyperlink" Target="http://finance.sina.com.cn/fund/quotes/150318/bc.shtml" TargetMode="External"/><Relationship Id="rId48" Type="http://schemas.openxmlformats.org/officeDocument/2006/relationships/hyperlink" Target="javascript:addOwnedFundB('150318');" TargetMode="External"/><Relationship Id="rId56" Type="http://schemas.openxmlformats.org/officeDocument/2006/relationships/drawing" Target="../drawings/drawing15.xml"/><Relationship Id="rId8" Type="http://schemas.openxmlformats.org/officeDocument/2006/relationships/hyperlink" Target="https://www.jisilu.cn/data/sfnew/detail/150220" TargetMode="External"/><Relationship Id="rId51" Type="http://schemas.openxmlformats.org/officeDocument/2006/relationships/hyperlink" Target="http://j4.dfcfw.com/charts/pic1/150124.png" TargetMode="External"/><Relationship Id="rId3" Type="http://schemas.openxmlformats.org/officeDocument/2006/relationships/hyperlink" Target="http://j4.dfcfw.com/charts/pic1/150222.png" TargetMode="External"/></Relationships>
</file>

<file path=xl/worksheets/_rels/sheet4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://quote.eastmoney.com/zs399935.html" TargetMode="External"/><Relationship Id="rId629" Type="http://schemas.openxmlformats.org/officeDocument/2006/relationships/hyperlink" Target="javascript:addOwnedFund('150209');" TargetMode="External"/><Relationship Id="rId170" Type="http://schemas.openxmlformats.org/officeDocument/2006/relationships/hyperlink" Target="javascript:addOwnedFund('150117');" TargetMode="External"/><Relationship Id="rId268" Type="http://schemas.openxmlformats.org/officeDocument/2006/relationships/hyperlink" Target="http://finance.sina.com.cn/fund/quotes/150121/bc.shtml" TargetMode="External"/><Relationship Id="rId475" Type="http://schemas.openxmlformats.org/officeDocument/2006/relationships/hyperlink" Target="http://finance.sina.com.cn/fund/quotes/150229/bc.shtml" TargetMode="External"/><Relationship Id="rId682" Type="http://schemas.openxmlformats.org/officeDocument/2006/relationships/hyperlink" Target="https://www.jisilu.cn/data/utils/lowcalc/150051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9');" TargetMode="External"/><Relationship Id="rId335" Type="http://schemas.openxmlformats.org/officeDocument/2006/relationships/hyperlink" Target="http://www.cninfo.com.cn/information/fund/netvalue/150295.html" TargetMode="External"/><Relationship Id="rId542" Type="http://schemas.openxmlformats.org/officeDocument/2006/relationships/hyperlink" Target="http://www.cninfo.com.cn/information/fund/netvalue/150315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502041" TargetMode="External"/><Relationship Id="rId486" Type="http://schemas.openxmlformats.org/officeDocument/2006/relationships/hyperlink" Target="https://www.jisilu.cn/data/sfnew/detail/150200" TargetMode="External"/><Relationship Id="rId693" Type="http://schemas.openxmlformats.org/officeDocument/2006/relationships/hyperlink" Target="http://quote.eastmoney.com/zs399974.html" TargetMode="External"/><Relationship Id="rId707" Type="http://schemas.openxmlformats.org/officeDocument/2006/relationships/hyperlink" Target="javascript:addOwnedFund('150207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finance.sina.com.cn/fund/quotes/150259/bc.shtml" TargetMode="External"/><Relationship Id="rId760" Type="http://schemas.openxmlformats.org/officeDocument/2006/relationships/hyperlink" Target="https://www.jisilu.cn/data/utils/lowcalc/150279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164');" TargetMode="External"/><Relationship Id="rId620" Type="http://schemas.openxmlformats.org/officeDocument/2006/relationships/hyperlink" Target="http://www.cninfo.com.cn/information/fund/netvalue/150235.html" TargetMode="External"/><Relationship Id="rId718" Type="http://schemas.openxmlformats.org/officeDocument/2006/relationships/hyperlink" Target="https://www.jisilu.cn/data/utils/lowcalc/150269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059" TargetMode="External"/><Relationship Id="rId564" Type="http://schemas.openxmlformats.org/officeDocument/2006/relationships/hyperlink" Target="https://www.jisilu.cn/data/sfnew/detail/150271" TargetMode="External"/><Relationship Id="rId771" Type="http://schemas.openxmlformats.org/officeDocument/2006/relationships/hyperlink" Target="http://quote.eastmoney.com/zs399300.html" TargetMode="External"/><Relationship Id="rId827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s://www.jisilu.cn/data/utils/lowcalc/150064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307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986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18.html" TargetMode="External"/><Relationship Id="rId326" Type="http://schemas.openxmlformats.org/officeDocument/2006/relationships/hyperlink" Target="javascript:addOwnedFund('150213');" TargetMode="External"/><Relationship Id="rId533" Type="http://schemas.openxmlformats.org/officeDocument/2006/relationships/hyperlink" Target="javascript:addOwnedFund('150179');" TargetMode="External"/><Relationship Id="rId65" Type="http://schemas.openxmlformats.org/officeDocument/2006/relationships/hyperlink" Target="http://www.cninfo.com.cn/information/fund/netvalue/150287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502054');" TargetMode="External"/><Relationship Id="rId575" Type="http://schemas.openxmlformats.org/officeDocument/2006/relationships/hyperlink" Target="javascript:addOwnedFund('150173');" TargetMode="External"/><Relationship Id="rId740" Type="http://schemas.openxmlformats.org/officeDocument/2006/relationships/hyperlink" Target="http://www.cninfo.com.cn/information/fund/netvalue/150100.html" TargetMode="External"/><Relationship Id="rId782" Type="http://schemas.openxmlformats.org/officeDocument/2006/relationships/hyperlink" Target="http://www.cninfo.com.cn/information/fund/netvalue/150311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://quote.eastmoney.com/zs000841.html" TargetMode="External"/><Relationship Id="rId477" Type="http://schemas.openxmlformats.org/officeDocument/2006/relationships/hyperlink" Target="http://quote.eastmoney.com/zs399987.html" TargetMode="External"/><Relationship Id="rId600" Type="http://schemas.openxmlformats.org/officeDocument/2006/relationships/hyperlink" Target="https://www.jisilu.cn/data/sfnew/detail/150194" TargetMode="External"/><Relationship Id="rId642" Type="http://schemas.openxmlformats.org/officeDocument/2006/relationships/hyperlink" Target="https://www.jisilu.cn/data/sfnew/detail/150283" TargetMode="External"/><Relationship Id="rId684" Type="http://schemas.openxmlformats.org/officeDocument/2006/relationships/hyperlink" Target="https://www.jisilu.cn/data/sfnew/detail/502004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295" TargetMode="External"/><Relationship Id="rId502" Type="http://schemas.openxmlformats.org/officeDocument/2006/relationships/hyperlink" Target="https://www.jisilu.cn/data/utils/lowcalc/150275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265" TargetMode="External"/><Relationship Id="rId379" Type="http://schemas.openxmlformats.org/officeDocument/2006/relationships/hyperlink" Target="https://www.jisilu.cn/data/utils/lowcalc/150104" TargetMode="External"/><Relationship Id="rId544" Type="http://schemas.openxmlformats.org/officeDocument/2006/relationships/hyperlink" Target="https://www.jisilu.cn/data/utils/lowcalc/150315" TargetMode="External"/><Relationship Id="rId586" Type="http://schemas.openxmlformats.org/officeDocument/2006/relationships/hyperlink" Target="https://www.jisilu.cn/data/utils/lowcalc/150305" TargetMode="External"/><Relationship Id="rId751" Type="http://schemas.openxmlformats.org/officeDocument/2006/relationships/hyperlink" Target="http://finance.sina.com.cn/fund/quotes/150143/bc.shtml" TargetMode="External"/><Relationship Id="rId793" Type="http://schemas.openxmlformats.org/officeDocument/2006/relationships/hyperlink" Target="http://finance.sina.com.cn/fund/quotes/150192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000971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www.cninfo.com.cn/information/fund/netvalue/150157.html" TargetMode="External"/><Relationship Id="rId611" Type="http://schemas.openxmlformats.org/officeDocument/2006/relationships/hyperlink" Target="javascript:delOwnedFund('150249');" TargetMode="External"/><Relationship Id="rId653" Type="http://schemas.openxmlformats.org/officeDocument/2006/relationships/hyperlink" Target="javascript:addOwnedFund('502011');" TargetMode="External"/><Relationship Id="rId250" Type="http://schemas.openxmlformats.org/officeDocument/2006/relationships/hyperlink" Target="http://finance.sina.com.cn/fund/quotes/50203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www.cninfo.com.cn/information/fund/netvalue/150200.html" TargetMode="External"/><Relationship Id="rId695" Type="http://schemas.openxmlformats.org/officeDocument/2006/relationships/hyperlink" Target="javascript:addOwnedFund('502007');" TargetMode="External"/><Relationship Id="rId709" Type="http://schemas.openxmlformats.org/officeDocument/2006/relationships/hyperlink" Target="http://finance.sina.com.cn/fund/quotes/15021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3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://quote.eastmoney.com/zs399809.html" TargetMode="External"/><Relationship Id="rId555" Type="http://schemas.openxmlformats.org/officeDocument/2006/relationships/hyperlink" Target="http://quote.eastmoney.com/zs399992.html" TargetMode="External"/><Relationship Id="rId597" Type="http://schemas.openxmlformats.org/officeDocument/2006/relationships/hyperlink" Target="http://quote.eastmoney.com/zs399966.html" TargetMode="External"/><Relationship Id="rId720" Type="http://schemas.openxmlformats.org/officeDocument/2006/relationships/hyperlink" Target="https://www.jisilu.cn/data/sfnew/detail/150092" TargetMode="External"/><Relationship Id="rId762" Type="http://schemas.openxmlformats.org/officeDocument/2006/relationships/hyperlink" Target="https://www.jisilu.cn/data/sfnew/detail/150169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05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s://www.jisilu.cn/data/sfnew/detail/150036" TargetMode="External"/><Relationship Id="rId499" Type="http://schemas.openxmlformats.org/officeDocument/2006/relationships/hyperlink" Target="http://finance.sina.com.cn/fund/quotes/150275/bc.shtml" TargetMode="External"/><Relationship Id="rId664" Type="http://schemas.openxmlformats.org/officeDocument/2006/relationships/hyperlink" Target="https://www.jisilu.cn/data/utils/lowcalc/150184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55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www.cninfo.com.cn/information/fund/netvalue/502049.html" TargetMode="External"/><Relationship Id="rId566" Type="http://schemas.openxmlformats.org/officeDocument/2006/relationships/hyperlink" Target="http://www.cninfo.com.cn/information/fund/netvalue/150271.html" TargetMode="External"/><Relationship Id="rId731" Type="http://schemas.openxmlformats.org/officeDocument/2006/relationships/hyperlink" Target="javascript:delOwnedFund('1502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9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94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804.html" TargetMode="External"/><Relationship Id="rId829" Type="http://schemas.openxmlformats.org/officeDocument/2006/relationships/hyperlink" Target="https://www.jisilu.cn/data/utils/lowcalc/150188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7" TargetMode="External"/><Relationship Id="rId272" Type="http://schemas.openxmlformats.org/officeDocument/2006/relationships/hyperlink" Target="javascript:addOwnedFund('150121');" TargetMode="External"/><Relationship Id="rId328" Type="http://schemas.openxmlformats.org/officeDocument/2006/relationships/hyperlink" Target="http://finance.sina.com.cn/fund/quotes/150167/bc.shtml" TargetMode="External"/><Relationship Id="rId535" Type="http://schemas.openxmlformats.org/officeDocument/2006/relationships/hyperlink" Target="http://finance.sina.com.cn/fund/quotes/150243/bc.shtml" TargetMode="External"/><Relationship Id="rId577" Type="http://schemas.openxmlformats.org/officeDocument/2006/relationships/hyperlink" Target="http://finance.sina.com.cn/fund/quotes/150309/bc.shtml" TargetMode="External"/><Relationship Id="rId700" Type="http://schemas.openxmlformats.org/officeDocument/2006/relationships/hyperlink" Target="https://www.jisilu.cn/data/utils/lowcalc/150255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90" TargetMode="External"/><Relationship Id="rId602" Type="http://schemas.openxmlformats.org/officeDocument/2006/relationships/hyperlink" Target="http://www.cninfo.com.cn/information/fund/netvalue/150194.html" TargetMode="External"/><Relationship Id="rId784" Type="http://schemas.openxmlformats.org/officeDocument/2006/relationships/hyperlink" Target="https://www.jisilu.cn/data/utils/lowcalc/150311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javascript:addOwnedFund('150148');" TargetMode="External"/><Relationship Id="rId479" Type="http://schemas.openxmlformats.org/officeDocument/2006/relationships/hyperlink" Target="javascript:addOwnedFund('150229');" TargetMode="External"/><Relationship Id="rId644" Type="http://schemas.openxmlformats.org/officeDocument/2006/relationships/hyperlink" Target="http://www.cninfo.com.cn/information/fund/netvalue/150283.html" TargetMode="External"/><Relationship Id="rId686" Type="http://schemas.openxmlformats.org/officeDocument/2006/relationships/hyperlink" Target="http://www.cninfo.com.cn/information/fund/netvalue/50200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140" TargetMode="External"/><Relationship Id="rId490" Type="http://schemas.openxmlformats.org/officeDocument/2006/relationships/hyperlink" Target="https://www.jisilu.cn/data/utils/lowcalc/150200" TargetMode="External"/><Relationship Id="rId504" Type="http://schemas.openxmlformats.org/officeDocument/2006/relationships/hyperlink" Target="https://www.jisilu.cn/data/sfnew/detail/150241" TargetMode="External"/><Relationship Id="rId546" Type="http://schemas.openxmlformats.org/officeDocument/2006/relationships/hyperlink" Target="https://www.jisilu.cn/data/sfnew/detail/150257" TargetMode="External"/><Relationship Id="rId711" Type="http://schemas.openxmlformats.org/officeDocument/2006/relationships/hyperlink" Target="http://quote.eastmoney.com/zs399412.html" TargetMode="External"/><Relationship Id="rId753" Type="http://schemas.openxmlformats.org/officeDocument/2006/relationships/hyperlink" Target="http://quote.eastmoney.com/zs000832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26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http://quote.eastmoney.com/zs399965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30');" TargetMode="External"/><Relationship Id="rId448" Type="http://schemas.openxmlformats.org/officeDocument/2006/relationships/hyperlink" Target="https://www.jisilu.cn/data/utils/lowcalc/15015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45/bc.shtml" TargetMode="External"/><Relationship Id="rId697" Type="http://schemas.openxmlformats.org/officeDocument/2006/relationships/hyperlink" Target="http://finance.sina.com.cn/fund/quotes/150255/bc.shtml" TargetMode="External"/><Relationship Id="rId820" Type="http://schemas.openxmlformats.org/officeDocument/2006/relationships/hyperlink" Target="https://www.jisilu.cn/data/sfnew/detail/150016" TargetMode="External"/><Relationship Id="rId252" Type="http://schemas.openxmlformats.org/officeDocument/2006/relationships/hyperlink" Target="http://quote.eastmoney.com/zs399807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javascript:addOwnedFund('150329');" TargetMode="External"/><Relationship Id="rId722" Type="http://schemas.openxmlformats.org/officeDocument/2006/relationships/hyperlink" Target="http://www.cninfo.com.cn/information/fund/netvalue/1500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3.html" TargetMode="External"/><Relationship Id="rId112" Type="http://schemas.openxmlformats.org/officeDocument/2006/relationships/hyperlink" Target="http://finance.sina.com.cn/fund/quotes/150263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javascript:addOwnedFund('150259');" TargetMode="External"/><Relationship Id="rId599" Type="http://schemas.openxmlformats.org/officeDocument/2006/relationships/hyperlink" Target="javascript:addOwnedFund('150177');" TargetMode="External"/><Relationship Id="rId764" Type="http://schemas.openxmlformats.org/officeDocument/2006/relationships/hyperlink" Target="http://www.cninfo.com.cn/information/fund/netvalue/150169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73.html" TargetMode="External"/><Relationship Id="rId624" Type="http://schemas.openxmlformats.org/officeDocument/2006/relationships/hyperlink" Target="https://www.jisilu.cn/data/sfnew/detail/15020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4.html" TargetMode="External"/><Relationship Id="rId263" Type="http://schemas.openxmlformats.org/officeDocument/2006/relationships/hyperlink" Target="http://www.cninfo.com.cn/information/fund/netvalue/150036.html" TargetMode="External"/><Relationship Id="rId319" Type="http://schemas.openxmlformats.org/officeDocument/2006/relationships/hyperlink" Target="https://www.jisilu.cn/data/utils/lowcalc/150055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502049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9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71" TargetMode="External"/><Relationship Id="rId733" Type="http://schemas.openxmlformats.org/officeDocument/2006/relationships/hyperlink" Target="http://finance.sina.com.cn/fund/quotes/150018/bc.shtml" TargetMode="External"/><Relationship Id="rId775" Type="http://schemas.openxmlformats.org/officeDocument/2006/relationships/hyperlink" Target="http://finance.sina.com.cn/fund/quotes/150171/bc.shtml" TargetMode="External"/><Relationship Id="rId165" Type="http://schemas.openxmlformats.org/officeDocument/2006/relationships/hyperlink" Target="https://www.jisilu.cn/data/sfnew/detail/150117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307');" TargetMode="External"/><Relationship Id="rId677" Type="http://schemas.openxmlformats.org/officeDocument/2006/relationships/hyperlink" Target="javascript:addOwnedFund('150203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finance.sina.com.cn/fund/quotes/150277/bc.shtml" TargetMode="External"/><Relationship Id="rId702" Type="http://schemas.openxmlformats.org/officeDocument/2006/relationships/hyperlink" Target="https://www.jisilu.cn/data/sfnew/detail/15020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006.html" TargetMode="External"/><Relationship Id="rId579" Type="http://schemas.openxmlformats.org/officeDocument/2006/relationships/hyperlink" Target="http://quote.eastmoney.com/zs399994.html" TargetMode="External"/><Relationship Id="rId744" Type="http://schemas.openxmlformats.org/officeDocument/2006/relationships/hyperlink" Target="https://www.jisilu.cn/data/sfnew/detail/150181" TargetMode="External"/><Relationship Id="rId786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40.html" TargetMode="External"/><Relationship Id="rId383" Type="http://schemas.openxmlformats.org/officeDocument/2006/relationships/hyperlink" Target="http://www.cninfo.com.cn/information/fund/netvalue/150090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194" TargetMode="External"/><Relationship Id="rId646" Type="http://schemas.openxmlformats.org/officeDocument/2006/relationships/hyperlink" Target="https://www.jisilu.cn/data/utils/lowcalc/150283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53" TargetMode="External"/><Relationship Id="rId285" Type="http://schemas.openxmlformats.org/officeDocument/2006/relationships/hyperlink" Target="https://www.jisilu.cn/data/sfnew/detail/150112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41.html" TargetMode="External"/><Relationship Id="rId688" Type="http://schemas.openxmlformats.org/officeDocument/2006/relationships/hyperlink" Target="https://www.jisilu.cn/data/utils/lowcalc/502004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225/bc.shtml" TargetMode="External"/><Relationship Id="rId492" Type="http://schemas.openxmlformats.org/officeDocument/2006/relationships/hyperlink" Target="https://www.jisilu.cn/data/sfnew/detail/150164" TargetMode="External"/><Relationship Id="rId548" Type="http://schemas.openxmlformats.org/officeDocument/2006/relationships/hyperlink" Target="http://www.cninfo.com.cn/information/fund/netvalue/150257.html" TargetMode="External"/><Relationship Id="rId713" Type="http://schemas.openxmlformats.org/officeDocument/2006/relationships/hyperlink" Target="javascript:addOwnedFund('150217');" TargetMode="External"/><Relationship Id="rId755" Type="http://schemas.openxmlformats.org/officeDocument/2006/relationships/hyperlink" Target="javascript:addOwnedFund('150143');" TargetMode="External"/><Relationship Id="rId797" Type="http://schemas.openxmlformats.org/officeDocument/2006/relationships/hyperlink" Target="javascript:addOwnedFund('150192');" TargetMode="External"/><Relationship Id="rId91" Type="http://schemas.openxmlformats.org/officeDocument/2006/relationships/hyperlink" Target="https://www.jisilu.cn/data/utils/lowcalc/150323" TargetMode="External"/><Relationship Id="rId145" Type="http://schemas.openxmlformats.org/officeDocument/2006/relationships/hyperlink" Target="https://www.jisilu.cn/data/utils/lowcalc/15026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152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://quote.eastmoney.com/zs399810.html" TargetMode="External"/><Relationship Id="rId822" Type="http://schemas.openxmlformats.org/officeDocument/2006/relationships/hyperlink" Target="http://www.cninfo.com.cn/information/fund/netvalue/150016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delOwnedFund('502031');" TargetMode="External"/><Relationship Id="rId657" Type="http://schemas.openxmlformats.org/officeDocument/2006/relationships/hyperlink" Target="http://quote.eastmoney.com/zs399970.html" TargetMode="External"/><Relationship Id="rId699" Type="http://schemas.openxmlformats.org/officeDocument/2006/relationships/hyperlink" Target="http://quote.eastmoney.com/zs39998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000852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javascript:addOwnedFund('150205');" TargetMode="External"/><Relationship Id="rId517" Type="http://schemas.openxmlformats.org/officeDocument/2006/relationships/hyperlink" Target="http://finance.sina.com.cn/fund/quotes/502017/bc.shtml" TargetMode="External"/><Relationship Id="rId559" Type="http://schemas.openxmlformats.org/officeDocument/2006/relationships/hyperlink" Target="http://finance.sina.com.cn/fund/quotes/150251/bc.shtml" TargetMode="External"/><Relationship Id="rId724" Type="http://schemas.openxmlformats.org/officeDocument/2006/relationships/hyperlink" Target="https://www.jisilu.cn/data/utils/lowcalc/150092" TargetMode="External"/><Relationship Id="rId766" Type="http://schemas.openxmlformats.org/officeDocument/2006/relationships/hyperlink" Target="https://www.jisilu.cn/data/utils/lowcalc/150169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213" TargetMode="External"/><Relationship Id="rId363" Type="http://schemas.openxmlformats.org/officeDocument/2006/relationships/hyperlink" Target="https://www.jisilu.cn/data/sfnew/detail/50205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173" TargetMode="External"/><Relationship Id="rId626" Type="http://schemas.openxmlformats.org/officeDocument/2006/relationships/hyperlink" Target="http://www.cninfo.com.cn/information/fund/netvalue/150209.html" TargetMode="External"/><Relationship Id="rId223" Type="http://schemas.openxmlformats.org/officeDocument/2006/relationships/hyperlink" Target="https://www.jisilu.cn/data/utils/lowcalc/150094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36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179" TargetMode="External"/><Relationship Id="rId735" Type="http://schemas.openxmlformats.org/officeDocument/2006/relationships/hyperlink" Target="http://quote.eastmoney.com/zs399004.html" TargetMode="External"/><Relationship Id="rId125" Type="http://schemas.openxmlformats.org/officeDocument/2006/relationships/hyperlink" Target="http://www.cninfo.com.cn/information/fund/netvalue/150299.html" TargetMode="External"/><Relationship Id="rId167" Type="http://schemas.openxmlformats.org/officeDocument/2006/relationships/hyperlink" Target="http://www.cninfo.com.cn/information/fund/netvalue/150117.html" TargetMode="External"/><Relationship Id="rId332" Type="http://schemas.openxmlformats.org/officeDocument/2006/relationships/hyperlink" Target="javascript:addOwnedFund('150167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javascript:addOwnedFund('150309');" TargetMode="External"/><Relationship Id="rId777" Type="http://schemas.openxmlformats.org/officeDocument/2006/relationships/hyperlink" Target="http://quote.eastmoney.com/zs399707.html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finance.sina.com.cn/fund/quotes/502024/bc.shtml" TargetMode="External"/><Relationship Id="rId679" Type="http://schemas.openxmlformats.org/officeDocument/2006/relationships/hyperlink" Target="http://finance.sina.com.cn/fund/quotes/150051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399807.html" TargetMode="External"/><Relationship Id="rId539" Type="http://schemas.openxmlformats.org/officeDocument/2006/relationships/hyperlink" Target="javascript:addOwnedFund('150243');" TargetMode="External"/><Relationship Id="rId690" Type="http://schemas.openxmlformats.org/officeDocument/2006/relationships/hyperlink" Target="https://www.jisilu.cn/data/sfnew/detail/502007" TargetMode="External"/><Relationship Id="rId704" Type="http://schemas.openxmlformats.org/officeDocument/2006/relationships/hyperlink" Target="http://www.cninfo.com.cn/information/fund/netvalue/150207.html" TargetMode="External"/><Relationship Id="rId746" Type="http://schemas.openxmlformats.org/officeDocument/2006/relationships/hyperlink" Target="http://www.cninfo.com.cn/information/fund/netvalue/15018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073" TargetMode="External"/><Relationship Id="rId343" Type="http://schemas.openxmlformats.org/officeDocument/2006/relationships/hyperlink" Target="https://www.jisilu.cn/data/utils/lowcalc/150140" TargetMode="External"/><Relationship Id="rId550" Type="http://schemas.openxmlformats.org/officeDocument/2006/relationships/hyperlink" Target="https://www.jisilu.cn/data/utils/lowcalc/150257" TargetMode="External"/><Relationship Id="rId788" Type="http://schemas.openxmlformats.org/officeDocument/2006/relationships/hyperlink" Target="http://www.cninfo.com.cn/information/fund/netvalue/150215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90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49" TargetMode="External"/><Relationship Id="rId648" Type="http://schemas.openxmlformats.org/officeDocument/2006/relationships/hyperlink" Target="https://www.jisilu.cn/data/sfnew/detail/502011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053.html" TargetMode="External"/><Relationship Id="rId287" Type="http://schemas.openxmlformats.org/officeDocument/2006/relationships/hyperlink" Target="http://www.cninfo.com.cn/information/fund/netvalue/150112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164.html" TargetMode="External"/><Relationship Id="rId508" Type="http://schemas.openxmlformats.org/officeDocument/2006/relationships/hyperlink" Target="https://www.jisilu.cn/data/utils/lowcalc/150241" TargetMode="External"/><Relationship Id="rId715" Type="http://schemas.openxmlformats.org/officeDocument/2006/relationships/hyperlink" Target="http://finance.sina.com.cn/fund/quotes/150269/bc.s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399966.html" TargetMode="External"/><Relationship Id="rId354" Type="http://schemas.openxmlformats.org/officeDocument/2006/relationships/hyperlink" Target="http://quote.eastmoney.com/zs399006.html" TargetMode="External"/><Relationship Id="rId757" Type="http://schemas.openxmlformats.org/officeDocument/2006/relationships/hyperlink" Target="http://finance.sina.com.cn/fund/quotes/150279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90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45');" TargetMode="External"/><Relationship Id="rId824" Type="http://schemas.openxmlformats.org/officeDocument/2006/relationships/hyperlink" Target="javascript:addOwnedFund('150016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64/bc.shtml" TargetMode="External"/><Relationship Id="rId298" Type="http://schemas.openxmlformats.org/officeDocument/2006/relationships/hyperlink" Target="http://finance.sina.com.cn/fund/quotes/150073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263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www.cninfo.com.cn/information/fund/netvalue/150213.html" TargetMode="External"/><Relationship Id="rId530" Type="http://schemas.openxmlformats.org/officeDocument/2006/relationships/hyperlink" Target="http://www.cninfo.com.cn/information/fund/netvalue/150179.html" TargetMode="External"/><Relationship Id="rId726" Type="http://schemas.openxmlformats.org/officeDocument/2006/relationships/hyperlink" Target="https://www.jisilu.cn/data/sfnew/detail/1502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502054.html" TargetMode="External"/><Relationship Id="rId572" Type="http://schemas.openxmlformats.org/officeDocument/2006/relationships/hyperlink" Target="http://www.cninfo.com.cn/information/fund/netvalue/150173.html" TargetMode="External"/><Relationship Id="rId628" Type="http://schemas.openxmlformats.org/officeDocument/2006/relationships/hyperlink" Target="https://www.jisilu.cn/data/utils/lowcalc/150209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121" TargetMode="External"/><Relationship Id="rId432" Type="http://schemas.openxmlformats.org/officeDocument/2006/relationships/hyperlink" Target="https://www.jisilu.cn/data/sfnew/detail/150148" TargetMode="External"/><Relationship Id="rId474" Type="http://schemas.openxmlformats.org/officeDocument/2006/relationships/hyperlink" Target="https://www.jisilu.cn/data/sfnew/detail/150229" TargetMode="External"/><Relationship Id="rId127" Type="http://schemas.openxmlformats.org/officeDocument/2006/relationships/hyperlink" Target="https://www.jisilu.cn/data/utils/lowcalc/150299" TargetMode="External"/><Relationship Id="rId681" Type="http://schemas.openxmlformats.org/officeDocument/2006/relationships/hyperlink" Target="http://quote.eastmoney.com/zs399300.html" TargetMode="External"/><Relationship Id="rId737" Type="http://schemas.openxmlformats.org/officeDocument/2006/relationships/hyperlink" Target="javascript:addOwnedFund('150018');" TargetMode="External"/><Relationship Id="rId779" Type="http://schemas.openxmlformats.org/officeDocument/2006/relationships/hyperlink" Target="javascript:addOwnedFund('150171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117" TargetMode="External"/><Relationship Id="rId334" Type="http://schemas.openxmlformats.org/officeDocument/2006/relationships/hyperlink" Target="http://finance.sina.com.cn/fund/quotes/150295/bc.shtml" TargetMode="External"/><Relationship Id="rId376" Type="http://schemas.openxmlformats.org/officeDocument/2006/relationships/hyperlink" Target="http://finance.sina.com.cn/fund/quotes/150104/bc.shtml" TargetMode="External"/><Relationship Id="rId541" Type="http://schemas.openxmlformats.org/officeDocument/2006/relationships/hyperlink" Target="http://finance.sina.com.cn/fund/quotes/150315/bc.shtml" TargetMode="External"/><Relationship Id="rId583" Type="http://schemas.openxmlformats.org/officeDocument/2006/relationships/hyperlink" Target="http://finance.sina.com.cn/fund/quotes/150305/bc.shtml" TargetMode="External"/><Relationship Id="rId639" Type="http://schemas.openxmlformats.org/officeDocument/2006/relationships/hyperlink" Target="http://quote.eastmoney.com/zs399440.html" TargetMode="External"/><Relationship Id="rId790" Type="http://schemas.openxmlformats.org/officeDocument/2006/relationships/hyperlink" Target="https://www.jisilu.cn/data/utils/lowcalc/150215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502011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javascript:delOwnedFund('150277');" TargetMode="External"/><Relationship Id="rId692" Type="http://schemas.openxmlformats.org/officeDocument/2006/relationships/hyperlink" Target="http://www.cninfo.com.cn/information/fund/netvalue/502007.html" TargetMode="External"/><Relationship Id="rId706" Type="http://schemas.openxmlformats.org/officeDocument/2006/relationships/hyperlink" Target="https://www.jisilu.cn/data/utils/lowcalc/150207" TargetMode="External"/><Relationship Id="rId748" Type="http://schemas.openxmlformats.org/officeDocument/2006/relationships/hyperlink" Target="https://www.jisilu.cn/data/utils/lowcalc/15018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30" TargetMode="External"/><Relationship Id="rId510" Type="http://schemas.openxmlformats.org/officeDocument/2006/relationships/hyperlink" Target="https://www.jisilu.cn/data/sfnew/detail/150329" TargetMode="External"/><Relationship Id="rId552" Type="http://schemas.openxmlformats.org/officeDocument/2006/relationships/hyperlink" Target="https://www.jisilu.cn/data/sfnew/detail/150259" TargetMode="External"/><Relationship Id="rId594" Type="http://schemas.openxmlformats.org/officeDocument/2006/relationships/hyperlink" Target="https://www.jisilu.cn/data/sfnew/detail/150177" TargetMode="External"/><Relationship Id="rId608" Type="http://schemas.openxmlformats.org/officeDocument/2006/relationships/hyperlink" Target="http://www.cninfo.com.cn/information/fund/netvalue/150249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53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150112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164" TargetMode="External"/><Relationship Id="rId661" Type="http://schemas.openxmlformats.org/officeDocument/2006/relationships/hyperlink" Target="http://finance.sina.com.cn/fund/quotes/150184/bc.shtml" TargetMode="External"/><Relationship Id="rId717" Type="http://schemas.openxmlformats.org/officeDocument/2006/relationships/hyperlink" Target="http://quote.eastmoney.com/zs39999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addOwnedFund('150225');" TargetMode="External"/><Relationship Id="rId356" Type="http://schemas.openxmlformats.org/officeDocument/2006/relationships/hyperlink" Target="javascript:addOwnedFund('150152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502017');" TargetMode="External"/><Relationship Id="rId563" Type="http://schemas.openxmlformats.org/officeDocument/2006/relationships/hyperlink" Target="javascript:addOwnedFund('150251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9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://finance.sina.com.cn/fund/quotes/150188/bc.shtml" TargetMode="External"/><Relationship Id="rId258" Type="http://schemas.openxmlformats.org/officeDocument/2006/relationships/hyperlink" Target="http://quote.eastmoney.com/zs399904.html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307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1502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7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213" TargetMode="External"/><Relationship Id="rId367" Type="http://schemas.openxmlformats.org/officeDocument/2006/relationships/hyperlink" Target="https://www.jisilu.cn/data/utils/lowcalc/502054" TargetMode="External"/><Relationship Id="rId532" Type="http://schemas.openxmlformats.org/officeDocument/2006/relationships/hyperlink" Target="https://www.jisilu.cn/data/utils/lowcalc/150179" TargetMode="External"/><Relationship Id="rId574" Type="http://schemas.openxmlformats.org/officeDocument/2006/relationships/hyperlink" Target="https://www.jisilu.cn/data/utils/lowcalc/150173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finance.sina.com.cn/fund/quotes/150311/bc.shtml" TargetMode="External"/><Relationship Id="rId269" Type="http://schemas.openxmlformats.org/officeDocument/2006/relationships/hyperlink" Target="http://www.cninfo.com.cn/information/fund/netvalue/150121.html" TargetMode="External"/><Relationship Id="rId434" Type="http://schemas.openxmlformats.org/officeDocument/2006/relationships/hyperlink" Target="http://www.cninfo.com.cn/information/fund/netvalue/150148.html" TargetMode="External"/><Relationship Id="rId476" Type="http://schemas.openxmlformats.org/officeDocument/2006/relationships/hyperlink" Target="http://www.cninfo.com.cn/information/fund/netvalue/150229.html" TargetMode="External"/><Relationship Id="rId641" Type="http://schemas.openxmlformats.org/officeDocument/2006/relationships/hyperlink" Target="javascript:addOwnedFund('502024');" TargetMode="External"/><Relationship Id="rId683" Type="http://schemas.openxmlformats.org/officeDocument/2006/relationships/hyperlink" Target="javascript:addOwnedFund('150051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974.html" TargetMode="External"/><Relationship Id="rId501" Type="http://schemas.openxmlformats.org/officeDocument/2006/relationships/hyperlink" Target="http://quote.eastmoney.com/zs399991.html" TargetMode="External"/><Relationship Id="rId543" Type="http://schemas.openxmlformats.org/officeDocument/2006/relationships/hyperlink" Target="http://quote.eastmoney.com/zs399803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://quote.eastmoney.com/zs399812.html" TargetMode="External"/><Relationship Id="rId750" Type="http://schemas.openxmlformats.org/officeDocument/2006/relationships/hyperlink" Target="https://www.jisilu.cn/data/sfnew/detail/150143" TargetMode="External"/><Relationship Id="rId792" Type="http://schemas.openxmlformats.org/officeDocument/2006/relationships/hyperlink" Target="https://www.jisilu.cn/data/sfnew/detail/150192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finance.sina.com.cn/fund/quotes/150157/bc.shtml" TargetMode="External"/><Relationship Id="rId487" Type="http://schemas.openxmlformats.org/officeDocument/2006/relationships/hyperlink" Target="http://finance.sina.com.cn/fund/quotes/150200/bc.shtml" TargetMode="External"/><Relationship Id="rId610" Type="http://schemas.openxmlformats.org/officeDocument/2006/relationships/hyperlink" Target="https://www.jisilu.cn/data/utils/lowcalc/150249" TargetMode="External"/><Relationship Id="rId652" Type="http://schemas.openxmlformats.org/officeDocument/2006/relationships/hyperlink" Target="https://www.jisilu.cn/data/utils/lowcalc/502011" TargetMode="External"/><Relationship Id="rId694" Type="http://schemas.openxmlformats.org/officeDocument/2006/relationships/hyperlink" Target="https://www.jisilu.cn/data/utils/lowcalc/502007" TargetMode="External"/><Relationship Id="rId708" Type="http://schemas.openxmlformats.org/officeDocument/2006/relationships/hyperlink" Target="https://www.jisilu.cn/data/sfnew/detail/150217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www.cninfo.com.cn/information/fund/netvalue/1503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030.html" TargetMode="External"/><Relationship Id="rId554" Type="http://schemas.openxmlformats.org/officeDocument/2006/relationships/hyperlink" Target="http://www.cninfo.com.cn/information/fund/netvalue/150259.html" TargetMode="External"/><Relationship Id="rId596" Type="http://schemas.openxmlformats.org/officeDocument/2006/relationships/hyperlink" Target="http://www.cninfo.com.cn/information/fund/netvalue/150177.html" TargetMode="External"/><Relationship Id="rId761" Type="http://schemas.openxmlformats.org/officeDocument/2006/relationships/hyperlink" Target="javascript:addOwnedFund('150279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31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05" TargetMode="External"/><Relationship Id="rId498" Type="http://schemas.openxmlformats.org/officeDocument/2006/relationships/hyperlink" Target="https://www.jisilu.cn/data/sfnew/detail/150275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000827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150064');" TargetMode="External"/><Relationship Id="rId316" Type="http://schemas.openxmlformats.org/officeDocument/2006/relationships/hyperlink" Target="http://finance.sina.com.cn/fund/quotes/150055/bc.shtml" TargetMode="External"/><Relationship Id="rId523" Type="http://schemas.openxmlformats.org/officeDocument/2006/relationships/hyperlink" Target="http://finance.sina.com.cn/fund/quotes/502049/bc.shtml" TargetMode="External"/><Relationship Id="rId719" Type="http://schemas.openxmlformats.org/officeDocument/2006/relationships/hyperlink" Target="javascript:addOwnedFund('15026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finance.sina.com.cn/fund/quotes/150271/bc.shtml" TargetMode="External"/><Relationship Id="rId730" Type="http://schemas.openxmlformats.org/officeDocument/2006/relationships/hyperlink" Target="https://www.jisilu.cn/data/utils/lowcalc/150227" TargetMode="External"/><Relationship Id="rId772" Type="http://schemas.openxmlformats.org/officeDocument/2006/relationships/hyperlink" Target="https://www.jisilu.cn/data/utils/lowcalc/150076" TargetMode="External"/><Relationship Id="rId828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307.html" TargetMode="External"/><Relationship Id="rId271" Type="http://schemas.openxmlformats.org/officeDocument/2006/relationships/hyperlink" Target="https://www.jisilu.cn/data/utils/lowcalc/150121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440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167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s://www.jisilu.cn/data/sfnew/detail/150243" TargetMode="External"/><Relationship Id="rId576" Type="http://schemas.openxmlformats.org/officeDocument/2006/relationships/hyperlink" Target="https://www.jisilu.cn/data/sfnew/detail/150309" TargetMode="External"/><Relationship Id="rId741" Type="http://schemas.openxmlformats.org/officeDocument/2006/relationships/hyperlink" Target="http://quote.eastmoney.com/zs000805.html" TargetMode="External"/><Relationship Id="rId783" Type="http://schemas.openxmlformats.org/officeDocument/2006/relationships/hyperlink" Target="http://quote.eastmoney.com/zs399996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04');" TargetMode="External"/><Relationship Id="rId436" Type="http://schemas.openxmlformats.org/officeDocument/2006/relationships/hyperlink" Target="https://www.jisilu.cn/data/utils/lowcalc/150148" TargetMode="External"/><Relationship Id="rId601" Type="http://schemas.openxmlformats.org/officeDocument/2006/relationships/hyperlink" Target="http://finance.sina.com.cn/fund/quotes/150194/bc.shtml" TargetMode="External"/><Relationship Id="rId643" Type="http://schemas.openxmlformats.org/officeDocument/2006/relationships/hyperlink" Target="http://finance.sina.com.cn/fund/quotes/150283/bc.s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https://www.jisilu.cn/data/utils/lowcalc/150229" TargetMode="External"/><Relationship Id="rId685" Type="http://schemas.openxmlformats.org/officeDocument/2006/relationships/hyperlink" Target="http://finance.sina.com.cn/fund/quotes/502004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295');" TargetMode="External"/><Relationship Id="rId503" Type="http://schemas.openxmlformats.org/officeDocument/2006/relationships/hyperlink" Target="javascript:delOwnedFund('150275');" TargetMode="External"/><Relationship Id="rId545" Type="http://schemas.openxmlformats.org/officeDocument/2006/relationships/hyperlink" Target="javascript:addOwnedFund('150315');" TargetMode="External"/><Relationship Id="rId587" Type="http://schemas.openxmlformats.org/officeDocument/2006/relationships/hyperlink" Target="javascript:addOwnedFund('150305');" TargetMode="External"/><Relationship Id="rId710" Type="http://schemas.openxmlformats.org/officeDocument/2006/relationships/hyperlink" Target="http://www.cninfo.com.cn/information/fund/netvalue/150217.html" TargetMode="External"/><Relationship Id="rId752" Type="http://schemas.openxmlformats.org/officeDocument/2006/relationships/hyperlink" Target="http://www.cninfo.com.cn/information/fund/netvalue/150143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26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30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://quote.eastmoney.com/zs000974.html" TargetMode="External"/><Relationship Id="rId612" Type="http://schemas.openxmlformats.org/officeDocument/2006/relationships/hyperlink" Target="https://www.jisilu.cn/data/sfnew/detail/150233" TargetMode="External"/><Relationship Id="rId794" Type="http://schemas.openxmlformats.org/officeDocument/2006/relationships/hyperlink" Target="http://www.cninfo.com.cn/information/fund/netvalue/150192.html" TargetMode="External"/><Relationship Id="rId251" Type="http://schemas.openxmlformats.org/officeDocument/2006/relationships/hyperlink" Target="http://www.cninfo.com.cn/information/fund/netvalue/502031.html" TargetMode="External"/><Relationship Id="rId489" Type="http://schemas.openxmlformats.org/officeDocument/2006/relationships/hyperlink" Target="http://quote.eastmoney.com/zs399975.html" TargetMode="External"/><Relationship Id="rId654" Type="http://schemas.openxmlformats.org/officeDocument/2006/relationships/hyperlink" Target="https://www.jisilu.cn/data/sfnew/detail/150245" TargetMode="External"/><Relationship Id="rId696" Type="http://schemas.openxmlformats.org/officeDocument/2006/relationships/hyperlink" Target="https://www.jisilu.cn/data/sfnew/detail/15025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https://www.jisilu.cn/data/utils/lowcalc/150329" TargetMode="External"/><Relationship Id="rId556" Type="http://schemas.openxmlformats.org/officeDocument/2006/relationships/hyperlink" Target="https://www.jisilu.cn/data/utils/lowcalc/150259" TargetMode="External"/><Relationship Id="rId721" Type="http://schemas.openxmlformats.org/officeDocument/2006/relationships/hyperlink" Target="http://finance.sina.com.cn/fund/quotes/150092/bc.shtml" TargetMode="External"/><Relationship Id="rId763" Type="http://schemas.openxmlformats.org/officeDocument/2006/relationships/hyperlink" Target="http://finance.sina.com.cn/fund/quotes/150169/bc.shtml" TargetMode="External"/><Relationship Id="rId88" Type="http://schemas.openxmlformats.org/officeDocument/2006/relationships/hyperlink" Target="http://finance.sina.com.cn/fund/quotes/150323/bc.shtml" TargetMode="External"/><Relationship Id="rId111" Type="http://schemas.openxmlformats.org/officeDocument/2006/relationships/hyperlink" Target="https://www.jisilu.cn/data/sfnew/detail/150263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177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094/bc.shtml" TargetMode="External"/><Relationship Id="rId458" Type="http://schemas.openxmlformats.org/officeDocument/2006/relationships/hyperlink" Target="http://www.cninfo.com.cn/information/fund/netvalue/150205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150184');" TargetMode="External"/><Relationship Id="rId830" Type="http://schemas.openxmlformats.org/officeDocument/2006/relationships/hyperlink" Target="javascript:addOwnedFund('150188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36/bc.shtml" TargetMode="External"/><Relationship Id="rId318" Type="http://schemas.openxmlformats.org/officeDocument/2006/relationships/hyperlink" Target="http://quote.eastmoney.com/zs399905.html" TargetMode="External"/><Relationship Id="rId525" Type="http://schemas.openxmlformats.org/officeDocument/2006/relationships/hyperlink" Target="http://quote.eastmoney.com/zs000016.html" TargetMode="External"/><Relationship Id="rId567" Type="http://schemas.openxmlformats.org/officeDocument/2006/relationships/hyperlink" Target="http://quote.eastmoney.com/zs399441.html" TargetMode="External"/><Relationship Id="rId732" Type="http://schemas.openxmlformats.org/officeDocument/2006/relationships/hyperlink" Target="https://www.jisilu.cn/data/sfnew/detail/150018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s://www.jisilu.cn/data/sfnew/detail/150171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307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150167.html" TargetMode="External"/><Relationship Id="rId480" Type="http://schemas.openxmlformats.org/officeDocument/2006/relationships/hyperlink" Target="https://www.jisilu.cn/data/sfnew/detail/150277" TargetMode="External"/><Relationship Id="rId536" Type="http://schemas.openxmlformats.org/officeDocument/2006/relationships/hyperlink" Target="http://www.cninfo.com.cn/information/fund/netvalue/150243.html" TargetMode="External"/><Relationship Id="rId701" Type="http://schemas.openxmlformats.org/officeDocument/2006/relationships/hyperlink" Target="javascript:delOwnedFund('150255');" TargetMode="External"/><Relationship Id="rId68" Type="http://schemas.openxmlformats.org/officeDocument/2006/relationships/hyperlink" Target="javascript:addOwnedFund('150287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40/bc.shtml" TargetMode="External"/><Relationship Id="rId578" Type="http://schemas.openxmlformats.org/officeDocument/2006/relationships/hyperlink" Target="http://www.cninfo.com.cn/information/fund/netvalue/150309.html" TargetMode="External"/><Relationship Id="rId743" Type="http://schemas.openxmlformats.org/officeDocument/2006/relationships/hyperlink" Target="javascript:addOwnedFund('150100');" TargetMode="External"/><Relationship Id="rId785" Type="http://schemas.openxmlformats.org/officeDocument/2006/relationships/hyperlink" Target="javascript:addOwnedFund('15031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90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970.html" TargetMode="External"/><Relationship Id="rId645" Type="http://schemas.openxmlformats.org/officeDocument/2006/relationships/hyperlink" Target="http://quote.eastmoney.com/zs000808.html" TargetMode="External"/><Relationship Id="rId687" Type="http://schemas.openxmlformats.org/officeDocument/2006/relationships/hyperlink" Target="http://quote.eastmoney.com/zs399967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javascript:addOwnedFund('150200');" TargetMode="External"/><Relationship Id="rId505" Type="http://schemas.openxmlformats.org/officeDocument/2006/relationships/hyperlink" Target="http://finance.sina.com.cn/fund/quotes/150241/bc.shtml" TargetMode="External"/><Relationship Id="rId712" Type="http://schemas.openxmlformats.org/officeDocument/2006/relationships/hyperlink" Target="https://www.jisilu.cn/data/utils/lowcalc/15021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991.html" TargetMode="External"/><Relationship Id="rId547" Type="http://schemas.openxmlformats.org/officeDocument/2006/relationships/hyperlink" Target="http://finance.sina.com.cn/fund/quotes/150257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143" TargetMode="External"/><Relationship Id="rId796" Type="http://schemas.openxmlformats.org/officeDocument/2006/relationships/hyperlink" Target="https://www.jisilu.cn/data/utils/lowcalc/150192" TargetMode="External"/><Relationship Id="rId90" Type="http://schemas.openxmlformats.org/officeDocument/2006/relationships/hyperlink" Target="http://quote.eastmoney.com/zs00082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152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javascript:addOwnedFund('15015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45.html" TargetMode="External"/><Relationship Id="rId821" Type="http://schemas.openxmlformats.org/officeDocument/2006/relationships/hyperlink" Target="http://finance.sina.com.cn/fund/quotes/150016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3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25" TargetMode="External"/><Relationship Id="rId460" Type="http://schemas.openxmlformats.org/officeDocument/2006/relationships/hyperlink" Target="https://www.jisilu.cn/data/utils/lowcalc/150205" TargetMode="External"/><Relationship Id="rId516" Type="http://schemas.openxmlformats.org/officeDocument/2006/relationships/hyperlink" Target="https://www.jisilu.cn/data/sfnew/detail/502017" TargetMode="External"/><Relationship Id="rId698" Type="http://schemas.openxmlformats.org/officeDocument/2006/relationships/hyperlink" Target="http://www.cninfo.com.cn/information/fund/netvalue/15025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63.html" TargetMode="External"/><Relationship Id="rId320" Type="http://schemas.openxmlformats.org/officeDocument/2006/relationships/hyperlink" Target="javascript:addOwnedFund('150055');" TargetMode="External"/><Relationship Id="rId558" Type="http://schemas.openxmlformats.org/officeDocument/2006/relationships/hyperlink" Target="https://www.jisilu.cn/data/sfnew/detail/150251" TargetMode="External"/><Relationship Id="rId723" Type="http://schemas.openxmlformats.org/officeDocument/2006/relationships/hyperlink" Target="http://quote.eastmoney.com/zs399007.html" TargetMode="External"/><Relationship Id="rId765" Type="http://schemas.openxmlformats.org/officeDocument/2006/relationships/hyperlink" Target="http://quote.eastmoney.com/hk/zs11000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209/bc.shtml" TargetMode="External"/><Relationship Id="rId222" Type="http://schemas.openxmlformats.org/officeDocument/2006/relationships/hyperlink" Target="http://quote.eastmoney.com/zs000966.html" TargetMode="External"/><Relationship Id="rId264" Type="http://schemas.openxmlformats.org/officeDocument/2006/relationships/hyperlink" Target="http://quote.eastmoney.com/zs399300.html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9/bc.shtml" TargetMode="External"/><Relationship Id="rId527" Type="http://schemas.openxmlformats.org/officeDocument/2006/relationships/hyperlink" Target="javascript:addOwnedFund('502049');" TargetMode="External"/><Relationship Id="rId569" Type="http://schemas.openxmlformats.org/officeDocument/2006/relationships/hyperlink" Target="javascript:addOwnedFund('150271');" TargetMode="External"/><Relationship Id="rId734" Type="http://schemas.openxmlformats.org/officeDocument/2006/relationships/hyperlink" Target="http://www.cninfo.com.cn/information/fund/netvalue/150018.html" TargetMode="External"/><Relationship Id="rId776" Type="http://schemas.openxmlformats.org/officeDocument/2006/relationships/hyperlink" Target="http://www.cninfo.com.cn/information/fund/netvalue/150171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117/bc.shtml" TargetMode="External"/><Relationship Id="rId331" Type="http://schemas.openxmlformats.org/officeDocument/2006/relationships/hyperlink" Target="https://www.jisilu.cn/data/utils/lowcalc/150167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309" TargetMode="External"/><Relationship Id="rId636" Type="http://schemas.openxmlformats.org/officeDocument/2006/relationships/hyperlink" Target="https://www.jisilu.cn/data/sfnew/detail/502024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05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58.html" TargetMode="External"/><Relationship Id="rId482" Type="http://schemas.openxmlformats.org/officeDocument/2006/relationships/hyperlink" Target="http://www.cninfo.com.cn/information/fund/netvalue/150277.html" TargetMode="External"/><Relationship Id="rId538" Type="http://schemas.openxmlformats.org/officeDocument/2006/relationships/hyperlink" Target="https://www.jisilu.cn/data/utils/lowcalc/150243" TargetMode="External"/><Relationship Id="rId703" Type="http://schemas.openxmlformats.org/officeDocument/2006/relationships/hyperlink" Target="http://finance.sina.com.cn/fund/quotes/150207/bc.shtml" TargetMode="External"/><Relationship Id="rId745" Type="http://schemas.openxmlformats.org/officeDocument/2006/relationships/hyperlink" Target="http://finance.sina.com.cn/fund/quotes/150181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958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194');" TargetMode="External"/><Relationship Id="rId787" Type="http://schemas.openxmlformats.org/officeDocument/2006/relationships/hyperlink" Target="http://finance.sina.com.cn/fund/quotes/150215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53/bc.shtml" TargetMode="External"/><Relationship Id="rId647" Type="http://schemas.openxmlformats.org/officeDocument/2006/relationships/hyperlink" Target="javascript:addOwnedFund('150283');" TargetMode="External"/><Relationship Id="rId689" Type="http://schemas.openxmlformats.org/officeDocument/2006/relationships/hyperlink" Target="javascript:addOwnedFund('502004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12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164/bc.shtml" TargetMode="External"/><Relationship Id="rId507" Type="http://schemas.openxmlformats.org/officeDocument/2006/relationships/hyperlink" Target="http://quote.eastmoney.com/zs399986.html" TargetMode="External"/><Relationship Id="rId549" Type="http://schemas.openxmlformats.org/officeDocument/2006/relationships/hyperlink" Target="http://quote.eastmoney.com/zs399993.html" TargetMode="External"/><Relationship Id="rId714" Type="http://schemas.openxmlformats.org/officeDocument/2006/relationships/hyperlink" Target="https://www.jisilu.cn/data/sfnew/detail/150269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delOwnedFund('15026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25.html" TargetMode="External"/><Relationship Id="rId353" Type="http://schemas.openxmlformats.org/officeDocument/2006/relationships/hyperlink" Target="http://www.cninfo.com.cn/information/fund/netvalue/150152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www.cninfo.com.cn/information/fund/netvalue/150251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32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45" TargetMode="External"/><Relationship Id="rId823" Type="http://schemas.openxmlformats.org/officeDocument/2006/relationships/hyperlink" Target="http://quote.eastmoney.com/zs399300.html" TargetMode="External"/><Relationship Id="rId255" Type="http://schemas.openxmlformats.org/officeDocument/2006/relationships/hyperlink" Target="https://www.jisilu.cn/data/sfnew/detail/150064" TargetMode="External"/><Relationship Id="rId297" Type="http://schemas.openxmlformats.org/officeDocument/2006/relationships/hyperlink" Target="https://www.jisilu.cn/data/sfnew/detail/150073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502017.html" TargetMode="External"/><Relationship Id="rId725" Type="http://schemas.openxmlformats.org/officeDocument/2006/relationships/hyperlink" Target="javascript:addOwnedFund('150092');" TargetMode="External"/><Relationship Id="rId115" Type="http://schemas.openxmlformats.org/officeDocument/2006/relationships/hyperlink" Target="https://www.jisilu.cn/data/utils/lowcalc/150263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finance.sina.com.cn/fund/quotes/150213/bc.shtml" TargetMode="External"/><Relationship Id="rId364" Type="http://schemas.openxmlformats.org/officeDocument/2006/relationships/hyperlink" Target="http://finance.sina.com.cn/fund/quotes/502054/bc.shtml" TargetMode="External"/><Relationship Id="rId767" Type="http://schemas.openxmlformats.org/officeDocument/2006/relationships/hyperlink" Target="javascript:delOwnedFund('150169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173/bc.shtml" TargetMode="External"/><Relationship Id="rId627" Type="http://schemas.openxmlformats.org/officeDocument/2006/relationships/hyperlink" Target="http://quote.eastmoney.com/zs399974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4');" TargetMode="External"/><Relationship Id="rId266" Type="http://schemas.openxmlformats.org/officeDocument/2006/relationships/hyperlink" Target="javascript:addOwnedFund('150036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179/bc.shtml" TargetMode="External"/><Relationship Id="rId680" Type="http://schemas.openxmlformats.org/officeDocument/2006/relationships/hyperlink" Target="http://www.cninfo.com.cn/information/fund/netvalue/150051.html" TargetMode="External"/><Relationship Id="rId736" Type="http://schemas.openxmlformats.org/officeDocument/2006/relationships/hyperlink" Target="https://www.jisilu.cn/data/utils/lowcalc/150018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3.html" TargetMode="External"/><Relationship Id="rId333" Type="http://schemas.openxmlformats.org/officeDocument/2006/relationships/hyperlink" Target="https://www.jisilu.cn/data/sfnew/detail/150295" TargetMode="External"/><Relationship Id="rId540" Type="http://schemas.openxmlformats.org/officeDocument/2006/relationships/hyperlink" Target="https://www.jisilu.cn/data/sfnew/detail/150315" TargetMode="External"/><Relationship Id="rId778" Type="http://schemas.openxmlformats.org/officeDocument/2006/relationships/hyperlink" Target="https://www.jisilu.cn/data/utils/lowcalc/150171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104" TargetMode="External"/><Relationship Id="rId582" Type="http://schemas.openxmlformats.org/officeDocument/2006/relationships/hyperlink" Target="https://www.jisilu.cn/data/sfnew/detail/150305" TargetMode="External"/><Relationship Id="rId638" Type="http://schemas.openxmlformats.org/officeDocument/2006/relationships/hyperlink" Target="http://www.cninfo.com.cn/information/fund/netvalue/502024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277" TargetMode="External"/><Relationship Id="rId705" Type="http://schemas.openxmlformats.org/officeDocument/2006/relationships/hyperlink" Target="http://quote.eastmoney.com/zs399983.html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addOwnedFund('150073');" TargetMode="External"/><Relationship Id="rId344" Type="http://schemas.openxmlformats.org/officeDocument/2006/relationships/hyperlink" Target="javascript:addOwnedFund('150140');" TargetMode="External"/><Relationship Id="rId691" Type="http://schemas.openxmlformats.org/officeDocument/2006/relationships/hyperlink" Target="http://finance.sina.com.cn/fund/quotes/502007/bc.shtml" TargetMode="External"/><Relationship Id="rId747" Type="http://schemas.openxmlformats.org/officeDocument/2006/relationships/hyperlink" Target="http://quote.eastmoney.com/zs399967.html" TargetMode="External"/><Relationship Id="rId789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90');" TargetMode="External"/><Relationship Id="rId551" Type="http://schemas.openxmlformats.org/officeDocument/2006/relationships/hyperlink" Target="javascript:addOwnedFund('150257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49/bc.shtml" TargetMode="External"/><Relationship Id="rId649" Type="http://schemas.openxmlformats.org/officeDocument/2006/relationships/hyperlink" Target="http://finance.sina.com.cn/fund/quotes/502011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05.html" TargetMode="External"/><Relationship Id="rId288" Type="http://schemas.openxmlformats.org/officeDocument/2006/relationships/hyperlink" Target="http://quote.eastmoney.com/zs399330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delOwnedFund('150241');" TargetMode="External"/><Relationship Id="rId660" Type="http://schemas.openxmlformats.org/officeDocument/2006/relationships/hyperlink" Target="https://www.jisilu.cn/data/sfnew/detail/150184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25" TargetMode="External"/><Relationship Id="rId495" Type="http://schemas.openxmlformats.org/officeDocument/2006/relationships/hyperlink" Target="http://quote.eastmoney.com/zs000832.html" TargetMode="External"/><Relationship Id="rId716" Type="http://schemas.openxmlformats.org/officeDocument/2006/relationships/hyperlink" Target="http://www.cninfo.com.cn/information/fund/netvalue/150269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3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150152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502017" TargetMode="External"/><Relationship Id="rId562" Type="http://schemas.openxmlformats.org/officeDocument/2006/relationships/hyperlink" Target="https://www.jisilu.cn/data/utils/lowcalc/150251" TargetMode="External"/><Relationship Id="rId618" Type="http://schemas.openxmlformats.org/officeDocument/2006/relationships/hyperlink" Target="https://www.jisilu.cn/data/sfnew/detail/150235" TargetMode="External"/><Relationship Id="rId825" Type="http://schemas.openxmlformats.org/officeDocument/2006/relationships/hyperlink" Target="https://www.jisilu.cn/data/sfnew/detail/150188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64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www.cninfo.com.cn/information/fund/netvalue/150073.html" TargetMode="External"/><Relationship Id="rId727" Type="http://schemas.openxmlformats.org/officeDocument/2006/relationships/hyperlink" Target="http://finance.sina.com.cn/fund/quotes/150227/bc.shtml" TargetMode="External"/><Relationship Id="rId63" Type="http://schemas.openxmlformats.org/officeDocument/2006/relationships/hyperlink" Target="https://www.jisilu.cn/data/sfnew/detail/150287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975.html" TargetMode="External"/><Relationship Id="rId573" Type="http://schemas.openxmlformats.org/officeDocument/2006/relationships/hyperlink" Target="http://quote.eastmoney.com/zs000998.html" TargetMode="External"/><Relationship Id="rId780" Type="http://schemas.openxmlformats.org/officeDocument/2006/relationships/hyperlink" Target="https://www.jisilu.cn/data/sfnew/detail/150311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finance.sina.com.cn/fund/quotes/150148/bc.shtml" TargetMode="External"/><Relationship Id="rId640" Type="http://schemas.openxmlformats.org/officeDocument/2006/relationships/hyperlink" Target="https://www.jisilu.cn/data/utils/lowcalc/502024" TargetMode="External"/><Relationship Id="rId738" Type="http://schemas.openxmlformats.org/officeDocument/2006/relationships/hyperlink" Target="https://www.jisilu.cn/data/sfnew/detail/150100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104.html" TargetMode="External"/><Relationship Id="rId500" Type="http://schemas.openxmlformats.org/officeDocument/2006/relationships/hyperlink" Target="http://www.cninfo.com.cn/information/fund/netvalue/150275.html" TargetMode="External"/><Relationship Id="rId584" Type="http://schemas.openxmlformats.org/officeDocument/2006/relationships/hyperlink" Target="http://www.cninfo.com.cn/information/fund/netvalue/150305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javascript:addOwnedFund('150215');" TargetMode="External"/><Relationship Id="rId444" Type="http://schemas.openxmlformats.org/officeDocument/2006/relationships/hyperlink" Target="https://www.jisilu.cn/data/sfnew/detail/150157" TargetMode="External"/><Relationship Id="rId651" Type="http://schemas.openxmlformats.org/officeDocument/2006/relationships/hyperlink" Target="http://quote.eastmoney.com/zs399975.html" TargetMode="External"/><Relationship Id="rId749" Type="http://schemas.openxmlformats.org/officeDocument/2006/relationships/hyperlink" Target="javascript:addOwnedFund('150181');" TargetMode="External"/><Relationship Id="rId290" Type="http://schemas.openxmlformats.org/officeDocument/2006/relationships/hyperlink" Target="javascript:addOwnedFund('150112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30/bc.shtml" TargetMode="External"/><Relationship Id="rId511" Type="http://schemas.openxmlformats.org/officeDocument/2006/relationships/hyperlink" Target="http://finance.sina.com.cn/fund/quotes/150329/bc.shtml" TargetMode="External"/><Relationship Id="rId609" Type="http://schemas.openxmlformats.org/officeDocument/2006/relationships/hyperlink" Target="http://quote.eastmoney.com/zs399986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finance.sina.com.cn/fund/quotes/150177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053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184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055" TargetMode="External"/><Relationship Id="rId522" Type="http://schemas.openxmlformats.org/officeDocument/2006/relationships/hyperlink" Target="https://www.jisilu.cn/data/sfnew/detail/502049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fnew/detail/150307" TargetMode="External"/><Relationship Id="rId13" Type="http://schemas.openxmlformats.org/officeDocument/2006/relationships/hyperlink" Target="http://quote.eastmoney.com/zs399804.html" TargetMode="External"/><Relationship Id="rId18" Type="http://schemas.openxmlformats.org/officeDocument/2006/relationships/hyperlink" Target="javascript:addOwnedFund('150307');" TargetMode="External"/><Relationship Id="rId26" Type="http://schemas.openxmlformats.org/officeDocument/2006/relationships/hyperlink" Target="http://finance.sina.com.cn/fund/quotes/150205/bc.s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307" TargetMode="External"/><Relationship Id="rId12" Type="http://schemas.openxmlformats.org/officeDocument/2006/relationships/hyperlink" Target="http://www.cninfo.com.cn/information/fund/netvalue/150307.html" TargetMode="External"/><Relationship Id="rId17" Type="http://schemas.openxmlformats.org/officeDocument/2006/relationships/hyperlink" Target="javascript:addOwnedFund('150307');" TargetMode="External"/><Relationship Id="rId25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s://www.jisilu.cn/data/utils/lowcalc/150307" TargetMode="External"/><Relationship Id="rId20" Type="http://schemas.openxmlformats.org/officeDocument/2006/relationships/hyperlink" Target="http://finance.sina.com.cn/fund/quotes/150205/bc.shtml" TargetMode="External"/><Relationship Id="rId29" Type="http://schemas.openxmlformats.org/officeDocument/2006/relationships/hyperlink" Target="https://www.jisilu.cn/data/utils/lowcalc/150205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://www.cninfo.com.cn/information/fund/netvalue/150307.html" TargetMode="External"/><Relationship Id="rId24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s://www.jisilu.cn/data/utils/lowcalc/150307" TargetMode="External"/><Relationship Id="rId23" Type="http://schemas.openxmlformats.org/officeDocument/2006/relationships/hyperlink" Target="https://www.jisilu.cn/data/utils/lowcalc/150205" TargetMode="External"/><Relationship Id="rId28" Type="http://schemas.openxmlformats.org/officeDocument/2006/relationships/hyperlink" Target="http://quote.eastmoney.com/zs399973.html" TargetMode="External"/><Relationship Id="rId10" Type="http://schemas.openxmlformats.org/officeDocument/2006/relationships/hyperlink" Target="http://finance.sina.com.cn/fund/quotes/150307/bc.shtml" TargetMode="External"/><Relationship Id="rId19" Type="http://schemas.openxmlformats.org/officeDocument/2006/relationships/hyperlink" Target="https://www.jisilu.cn/data/sfnew/detail/150205" TargetMode="External"/><Relationship Id="rId31" Type="http://schemas.openxmlformats.org/officeDocument/2006/relationships/drawing" Target="../drawings/drawing1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finance.sina.com.cn/fund/quotes/150307/bc.shtml" TargetMode="External"/><Relationship Id="rId14" Type="http://schemas.openxmlformats.org/officeDocument/2006/relationships/hyperlink" Target="http://quote.eastmoney.com/zs399804.html" TargetMode="External"/><Relationship Id="rId22" Type="http://schemas.openxmlformats.org/officeDocument/2006/relationships/hyperlink" Target="http://quote.eastmoney.com/zs399973.html" TargetMode="External"/><Relationship Id="rId27" Type="http://schemas.openxmlformats.org/officeDocument/2006/relationships/hyperlink" Target="http://www.cninfo.com.cn/information/fund/netvalue/150205.html" TargetMode="External"/><Relationship Id="rId30" Type="http://schemas.openxmlformats.org/officeDocument/2006/relationships/hyperlink" Target="javascript:addOwnedFund('150205');" TargetMode="External"/></Relationships>
</file>

<file path=xl/worksheets/_rels/sheet4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325" TargetMode="External"/><Relationship Id="rId671" Type="http://schemas.openxmlformats.org/officeDocument/2006/relationships/hyperlink" Target="javascript:addOwnedFund('150307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000016.html" TargetMode="External"/><Relationship Id="rId629" Type="http://schemas.openxmlformats.org/officeDocument/2006/relationships/hyperlink" Target="javascript:addOwnedFund('150186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073/bc.shtml" TargetMode="External"/><Relationship Id="rId475" Type="http://schemas.openxmlformats.org/officeDocument/2006/relationships/hyperlink" Target="http://finance.sina.com.cn/fund/quotes/502017/bc.shtml" TargetMode="External"/><Relationship Id="rId682" Type="http://schemas.openxmlformats.org/officeDocument/2006/relationships/hyperlink" Target="https://www.jisilu.cn/data/utils/lowcalc/150173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502037');" TargetMode="External"/><Relationship Id="rId335" Type="http://schemas.openxmlformats.org/officeDocument/2006/relationships/hyperlink" Target="http://www.cninfo.com.cn/information/fund/netvalue/150055.html" TargetMode="External"/><Relationship Id="rId542" Type="http://schemas.openxmlformats.org/officeDocument/2006/relationships/hyperlink" Target="http://www.cninfo.com.cn/information/fund/netvalue/150194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64" TargetMode="External"/><Relationship Id="rId486" Type="http://schemas.openxmlformats.org/officeDocument/2006/relationships/hyperlink" Target="https://www.jisilu.cn/data/sfnew/detail/150205" TargetMode="External"/><Relationship Id="rId693" Type="http://schemas.openxmlformats.org/officeDocument/2006/relationships/hyperlink" Target="http://quote.eastmoney.com/zs399983.html" TargetMode="External"/><Relationship Id="rId707" Type="http://schemas.openxmlformats.org/officeDocument/2006/relationships/hyperlink" Target="javascript:addOwnedFund('150143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346" Type="http://schemas.openxmlformats.org/officeDocument/2006/relationships/hyperlink" Target="http://finance.sina.com.cn/fund/quotes/150152/bc.shtml" TargetMode="External"/><Relationship Id="rId553" Type="http://schemas.openxmlformats.org/officeDocument/2006/relationships/hyperlink" Target="http://finance.sina.com.cn/fund/quotes/150249/bc.shtml" TargetMode="External"/><Relationship Id="rId760" Type="http://schemas.openxmlformats.org/officeDocument/2006/relationships/hyperlink" Target="https://www.jisilu.cn/data/utils/lowcalc/150279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229');" TargetMode="External"/><Relationship Id="rId620" Type="http://schemas.openxmlformats.org/officeDocument/2006/relationships/hyperlink" Target="http://www.cninfo.com.cn/information/fund/netvalue/502004.html" TargetMode="External"/><Relationship Id="rId718" Type="http://schemas.openxmlformats.org/officeDocument/2006/relationships/hyperlink" Target="https://www.jisilu.cn/data/utils/lowcalc/150181" TargetMode="External"/><Relationship Id="rId357" Type="http://schemas.openxmlformats.org/officeDocument/2006/relationships/hyperlink" Target="https://www.jisilu.cn/data/sfnew/detail/150267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33" TargetMode="External"/><Relationship Id="rId771" Type="http://schemas.openxmlformats.org/officeDocument/2006/relationships/hyperlink" Target="http://quote.eastmoney.com/zs399300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36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00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051/bc.shtml" TargetMode="External"/><Relationship Id="rId729" Type="http://schemas.openxmlformats.org/officeDocument/2006/relationships/hyperlink" Target="http://quote.eastmoney.com/zs399970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325.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javascript:addOwnedFund('150167');" TargetMode="External"/><Relationship Id="rId533" Type="http://schemas.openxmlformats.org/officeDocument/2006/relationships/hyperlink" Target="javascript:addOwnedFund('502049');" TargetMode="External"/><Relationship Id="rId65" Type="http://schemas.openxmlformats.org/officeDocument/2006/relationships/hyperlink" Target="http://www.cninfo.com.cn/information/fund/netvalue/150287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javascript:addOwnedFund('502054');" TargetMode="External"/><Relationship Id="rId575" Type="http://schemas.openxmlformats.org/officeDocument/2006/relationships/hyperlink" Target="javascript:addOwnedFund('150235');" TargetMode="External"/><Relationship Id="rId740" Type="http://schemas.openxmlformats.org/officeDocument/2006/relationships/hyperlink" Target="http://www.cninfo.com.cn/information/fund/netvalue/150255.html" TargetMode="External"/><Relationship Id="rId782" Type="http://schemas.openxmlformats.org/officeDocument/2006/relationships/hyperlink" Target="http://www.cninfo.com.cn/information/fund/netvalue/150311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42.html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71" TargetMode="External"/><Relationship Id="rId642" Type="http://schemas.openxmlformats.org/officeDocument/2006/relationships/hyperlink" Target="https://www.jisilu.cn/data/sfnew/detail/502024" TargetMode="External"/><Relationship Id="rId684" Type="http://schemas.openxmlformats.org/officeDocument/2006/relationships/hyperlink" Target="https://www.jisilu.cn/data/sfnew/detail/150305" TargetMode="External"/><Relationship Id="rId281" Type="http://schemas.openxmlformats.org/officeDocument/2006/relationships/hyperlink" Target="http://www.cninfo.com.cn/information/fund/netvalue/150064.html" TargetMode="External"/><Relationship Id="rId337" Type="http://schemas.openxmlformats.org/officeDocument/2006/relationships/hyperlink" Target="https://www.jisilu.cn/data/utils/lowcalc/150055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35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090" TargetMode="External"/><Relationship Id="rId544" Type="http://schemas.openxmlformats.org/officeDocument/2006/relationships/hyperlink" Target="https://www.jisilu.cn/data/utils/lowcalc/150194" TargetMode="External"/><Relationship Id="rId586" Type="http://schemas.openxmlformats.org/officeDocument/2006/relationships/hyperlink" Target="https://www.jisilu.cn/data/utils/lowcalc/150257" TargetMode="External"/><Relationship Id="rId751" Type="http://schemas.openxmlformats.org/officeDocument/2006/relationships/hyperlink" Target="http://finance.sina.com.cn/fund/quotes/150100/bc.shtml" TargetMode="External"/><Relationship Id="rId793" Type="http://schemas.openxmlformats.org/officeDocument/2006/relationships/hyperlink" Target="http://finance.sina.com.cn/fund/quotes/150092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45.html" TargetMode="External"/><Relationship Id="rId390" Type="http://schemas.openxmlformats.org/officeDocument/2006/relationships/hyperlink" Target="http://quote.eastmoney.com/zs399300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57.html" TargetMode="External"/><Relationship Id="rId611" Type="http://schemas.openxmlformats.org/officeDocument/2006/relationships/hyperlink" Target="javascript:addOwnedFund('150018');" TargetMode="External"/><Relationship Id="rId653" Type="http://schemas.openxmlformats.org/officeDocument/2006/relationships/hyperlink" Target="javascript:addOwnedFund('150179');" TargetMode="External"/><Relationship Id="rId250" Type="http://schemas.openxmlformats.org/officeDocument/2006/relationships/hyperlink" Target="http://finance.sina.com.cn/fund/quotes/150053/bc.shtml" TargetMode="External"/><Relationship Id="rId292" Type="http://schemas.openxmlformats.org/officeDocument/2006/relationships/hyperlink" Target="http://finance.sina.com.cn/fund/quotes/502041/bc.shtml" TargetMode="External"/><Relationship Id="rId306" Type="http://schemas.openxmlformats.org/officeDocument/2006/relationships/hyperlink" Target="http://quote.eastmoney.com/zs000966.html" TargetMode="External"/><Relationship Id="rId488" Type="http://schemas.openxmlformats.org/officeDocument/2006/relationships/hyperlink" Target="http://www.cninfo.com.cn/information/fund/netvalue/150205.html" TargetMode="External"/><Relationship Id="rId695" Type="http://schemas.openxmlformats.org/officeDocument/2006/relationships/hyperlink" Target="javascript:addOwnedFund('150207');" TargetMode="External"/><Relationship Id="rId709" Type="http://schemas.openxmlformats.org/officeDocument/2006/relationships/hyperlink" Target="http://finance.sina.com.cn/fund/quotes/1502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3" TargetMode="External"/><Relationship Id="rId110" Type="http://schemas.openxmlformats.org/officeDocument/2006/relationships/hyperlink" Target="javascript:addOwnedFund('150293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832.html" TargetMode="External"/><Relationship Id="rId555" Type="http://schemas.openxmlformats.org/officeDocument/2006/relationships/hyperlink" Target="http://quote.eastmoney.com/zs399986.html" TargetMode="External"/><Relationship Id="rId597" Type="http://schemas.openxmlformats.org/officeDocument/2006/relationships/hyperlink" Target="http://quote.eastmoney.com/zs399997.html" TargetMode="External"/><Relationship Id="rId720" Type="http://schemas.openxmlformats.org/officeDocument/2006/relationships/hyperlink" Target="https://www.jisilu.cn/data/sfnew/detail/150217" TargetMode="External"/><Relationship Id="rId762" Type="http://schemas.openxmlformats.org/officeDocument/2006/relationships/hyperlink" Target="https://www.jisilu.cn/data/sfnew/detail/150169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502004" TargetMode="External"/><Relationship Id="rId261" Type="http://schemas.openxmlformats.org/officeDocument/2006/relationships/hyperlink" Target="https://www.jisilu.cn/data/sfnew/detail/502001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150241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267.html" TargetMode="External"/><Relationship Id="rId524" Type="http://schemas.openxmlformats.org/officeDocument/2006/relationships/hyperlink" Target="http://www.cninfo.com.cn/information/fund/netvalue/150273.html" TargetMode="External"/><Relationship Id="rId566" Type="http://schemas.openxmlformats.org/officeDocument/2006/relationships/hyperlink" Target="http://www.cninfo.com.cn/information/fund/netvalue/150233.html" TargetMode="External"/><Relationship Id="rId731" Type="http://schemas.openxmlformats.org/officeDocument/2006/relationships/hyperlink" Target="javascript:addOwnedFund('150245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325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281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4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38');" TargetMode="External"/><Relationship Id="rId468" Type="http://schemas.openxmlformats.org/officeDocument/2006/relationships/hyperlink" Target="https://www.jisilu.cn/data/sfnew/detail/150329" TargetMode="External"/><Relationship Id="rId675" Type="http://schemas.openxmlformats.org/officeDocument/2006/relationships/hyperlink" Target="http://quote.eastmoney.com/zs39930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7" TargetMode="External"/><Relationship Id="rId272" Type="http://schemas.openxmlformats.org/officeDocument/2006/relationships/hyperlink" Target="javascript:addOwnedFund('15007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177/bc.shtml" TargetMode="External"/><Relationship Id="rId577" Type="http://schemas.openxmlformats.org/officeDocument/2006/relationships/hyperlink" Target="http://finance.sina.com.cn/fund/quotes/150315/bc.shtml" TargetMode="External"/><Relationship Id="rId700" Type="http://schemas.openxmlformats.org/officeDocument/2006/relationships/hyperlink" Target="https://www.jisilu.cn/data/utils/lowcalc/502027" TargetMode="External"/><Relationship Id="rId742" Type="http://schemas.openxmlformats.org/officeDocument/2006/relationships/hyperlink" Target="https://www.jisilu.cn/data/utils/lowcalc/150255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www.cninfo.com.cn/information/fund/netvalue/150271.html" TargetMode="External"/><Relationship Id="rId784" Type="http://schemas.openxmlformats.org/officeDocument/2006/relationships/hyperlink" Target="https://www.jisilu.cn/data/utils/lowcalc/150311" TargetMode="External"/><Relationship Id="rId241" Type="http://schemas.openxmlformats.org/officeDocument/2006/relationships/hyperlink" Target="https://www.jisilu.cn/data/utils/lowcalc/150145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addOwnedFund('502017');" TargetMode="External"/><Relationship Id="rId644" Type="http://schemas.openxmlformats.org/officeDocument/2006/relationships/hyperlink" Target="http://www.cninfo.com.cn/information/fund/netvalue/502024.html" TargetMode="External"/><Relationship Id="rId686" Type="http://schemas.openxmlformats.org/officeDocument/2006/relationships/hyperlink" Target="http://www.cninfo.com.cn/information/fund/netvalue/150305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64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https://www.jisilu.cn/data/utils/lowcalc/150205" TargetMode="External"/><Relationship Id="rId504" Type="http://schemas.openxmlformats.org/officeDocument/2006/relationships/hyperlink" Target="https://www.jisilu.cn/data/sfnew/detail/150209" TargetMode="External"/><Relationship Id="rId546" Type="http://schemas.openxmlformats.org/officeDocument/2006/relationships/hyperlink" Target="https://www.jisilu.cn/data/sfnew/detail/150259" TargetMode="External"/><Relationship Id="rId711" Type="http://schemas.openxmlformats.org/officeDocument/2006/relationships/hyperlink" Target="http://quote.eastmoney.com/zs399986.html" TargetMode="External"/><Relationship Id="rId753" Type="http://schemas.openxmlformats.org/officeDocument/2006/relationships/hyperlink" Target="http://quote.eastmoney.com/zs000805.html" TargetMode="External"/><Relationship Id="rId78" Type="http://schemas.openxmlformats.org/officeDocument/2006/relationships/hyperlink" Target="http://quote.eastmoney.com/zs399967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51" TargetMode="External"/><Relationship Id="rId795" Type="http://schemas.openxmlformats.org/officeDocument/2006/relationships/hyperlink" Target="http://quote.eastmoney.com/zs399007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104');" TargetMode="External"/><Relationship Id="rId448" Type="http://schemas.openxmlformats.org/officeDocument/2006/relationships/hyperlink" Target="https://www.jisilu.cn/data/utils/lowcalc/150157" TargetMode="External"/><Relationship Id="rId613" Type="http://schemas.openxmlformats.org/officeDocument/2006/relationships/hyperlink" Target="http://finance.sina.com.cn/fund/quotes/150283/bc.shtml" TargetMode="External"/><Relationship Id="rId655" Type="http://schemas.openxmlformats.org/officeDocument/2006/relationships/hyperlink" Target="http://finance.sina.com.cn/fund/quotes/150243/bc.shtml" TargetMode="External"/><Relationship Id="rId697" Type="http://schemas.openxmlformats.org/officeDocument/2006/relationships/hyperlink" Target="http://finance.sina.com.cn/fund/quotes/502027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905.html" TargetMode="External"/><Relationship Id="rId294" Type="http://schemas.openxmlformats.org/officeDocument/2006/relationships/hyperlink" Target="http://quote.eastmoney.com/zs000016.html" TargetMode="External"/><Relationship Id="rId308" Type="http://schemas.openxmlformats.org/officeDocument/2006/relationships/hyperlink" Target="javascript:addOwnedFund('150094');" TargetMode="External"/><Relationship Id="rId515" Type="http://schemas.openxmlformats.org/officeDocument/2006/relationships/hyperlink" Target="javascript:addOwnedFund('150164');" TargetMode="External"/><Relationship Id="rId722" Type="http://schemas.openxmlformats.org/officeDocument/2006/relationships/hyperlink" Target="http://www.cninfo.com.cn/information/fund/netvalue/150217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323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117/bc.shtml" TargetMode="External"/><Relationship Id="rId361" Type="http://schemas.openxmlformats.org/officeDocument/2006/relationships/hyperlink" Target="https://www.jisilu.cn/data/utils/lowcalc/150267" TargetMode="External"/><Relationship Id="rId557" Type="http://schemas.openxmlformats.org/officeDocument/2006/relationships/hyperlink" Target="javascript:delOwnedFund('150249');" TargetMode="External"/><Relationship Id="rId599" Type="http://schemas.openxmlformats.org/officeDocument/2006/relationships/hyperlink" Target="javascript:addOwnedFund('150269');" TargetMode="External"/><Relationship Id="rId764" Type="http://schemas.openxmlformats.org/officeDocument/2006/relationships/hyperlink" Target="http://www.cninfo.com.cn/information/fund/netvalue/150169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150186" TargetMode="External"/><Relationship Id="rId666" Type="http://schemas.openxmlformats.org/officeDocument/2006/relationships/hyperlink" Target="https://www.jisilu.cn/data/sfnew/detail/15030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281.html" TargetMode="External"/><Relationship Id="rId263" Type="http://schemas.openxmlformats.org/officeDocument/2006/relationships/hyperlink" Target="http://www.cninfo.com.cn/information/fund/netvalue/502001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www.cninfo.com.cn/information/fund/netvalue/150329.html" TargetMode="External"/><Relationship Id="rId526" Type="http://schemas.openxmlformats.org/officeDocument/2006/relationships/hyperlink" Target="https://www.jisilu.cn/data/utils/lowcalc/150273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502037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233" TargetMode="External"/><Relationship Id="rId733" Type="http://schemas.openxmlformats.org/officeDocument/2006/relationships/hyperlink" Target="http://finance.sina.com.cn/fund/quotes/150171/bc.shtml" TargetMode="External"/><Relationship Id="rId775" Type="http://schemas.openxmlformats.org/officeDocument/2006/relationships/hyperlink" Target="http://finance.sina.com.cn/fund/quotes/150192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051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502031/bc.shtml" TargetMode="External"/><Relationship Id="rId481" Type="http://schemas.openxmlformats.org/officeDocument/2006/relationships/hyperlink" Target="http://finance.sina.com.cn/fund/quotes/150203/bc.shtml" TargetMode="External"/><Relationship Id="rId702" Type="http://schemas.openxmlformats.org/officeDocument/2006/relationships/hyperlink" Target="https://www.jisilu.cn/data/sfnew/detail/150143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66.html" TargetMode="External"/><Relationship Id="rId579" Type="http://schemas.openxmlformats.org/officeDocument/2006/relationships/hyperlink" Target="http://quote.eastmoney.com/zs399803.html" TargetMode="External"/><Relationship Id="rId744" Type="http://schemas.openxmlformats.org/officeDocument/2006/relationships/hyperlink" Target="https://www.jisilu.cn/data/sfnew/detail/150309" TargetMode="External"/><Relationship Id="rId786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javascript:addOwnedFund('150335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finance.sina.com.cn/fund/quotes/150148/bc.shtml" TargetMode="External"/><Relationship Id="rId590" Type="http://schemas.openxmlformats.org/officeDocument/2006/relationships/hyperlink" Target="http://www.cninfo.com.cn/information/fund/netvalue/150251.html" TargetMode="External"/><Relationship Id="rId604" Type="http://schemas.openxmlformats.org/officeDocument/2006/relationships/hyperlink" Target="https://www.jisilu.cn/data/utils/lowcalc/150271" TargetMode="External"/><Relationship Id="rId646" Type="http://schemas.openxmlformats.org/officeDocument/2006/relationships/hyperlink" Target="https://www.jisilu.cn/data/utils/lowcalc/502024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15012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09.html" TargetMode="External"/><Relationship Id="rId688" Type="http://schemas.openxmlformats.org/officeDocument/2006/relationships/hyperlink" Target="https://www.jisilu.cn/data/utils/lowcalc/150305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225/bc.shtml" TargetMode="External"/><Relationship Id="rId492" Type="http://schemas.openxmlformats.org/officeDocument/2006/relationships/hyperlink" Target="https://www.jisilu.cn/data/sfnew/detail/150229" TargetMode="External"/><Relationship Id="rId548" Type="http://schemas.openxmlformats.org/officeDocument/2006/relationships/hyperlink" Target="http://www.cninfo.com.cn/information/fund/netvalue/150259.html" TargetMode="External"/><Relationship Id="rId713" Type="http://schemas.openxmlformats.org/officeDocument/2006/relationships/hyperlink" Target="javascript:delOwnedFund('150227');" TargetMode="External"/><Relationship Id="rId755" Type="http://schemas.openxmlformats.org/officeDocument/2006/relationships/hyperlink" Target="javascript:addOwnedFund('150100');" TargetMode="External"/><Relationship Id="rId797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23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140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000808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53');" TargetMode="External"/><Relationship Id="rId657" Type="http://schemas.openxmlformats.org/officeDocument/2006/relationships/hyperlink" Target="http://quote.eastmoney.com/zs399006.html" TargetMode="External"/><Relationship Id="rId699" Type="http://schemas.openxmlformats.org/officeDocument/2006/relationships/hyperlink" Target="http://quote.eastmoney.com/zs399429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addOwnedFund('502041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75/bc.shtml" TargetMode="External"/><Relationship Id="rId559" Type="http://schemas.openxmlformats.org/officeDocument/2006/relationships/hyperlink" Target="http://finance.sina.com.cn/fund/quotes/502011/bc.shtml" TargetMode="External"/><Relationship Id="rId724" Type="http://schemas.openxmlformats.org/officeDocument/2006/relationships/hyperlink" Target="https://www.jisilu.cn/data/utils/lowcalc/150217" TargetMode="External"/><Relationship Id="rId766" Type="http://schemas.openxmlformats.org/officeDocument/2006/relationships/hyperlink" Target="https://www.jisilu.cn/data/utils/lowcalc/150169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3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67" TargetMode="External"/><Relationship Id="rId363" Type="http://schemas.openxmlformats.org/officeDocument/2006/relationships/hyperlink" Target="https://www.jisilu.cn/data/sfnew/detail/50205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35" TargetMode="External"/><Relationship Id="rId626" Type="http://schemas.openxmlformats.org/officeDocument/2006/relationships/hyperlink" Target="http://www.cninfo.com.cn/information/fund/netvalue/150186.html" TargetMode="External"/><Relationship Id="rId223" Type="http://schemas.openxmlformats.org/officeDocument/2006/relationships/hyperlink" Target="https://www.jisilu.cn/data/utils/lowcalc/150281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30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01" TargetMode="External"/><Relationship Id="rId472" Type="http://schemas.openxmlformats.org/officeDocument/2006/relationships/hyperlink" Target="https://www.jisilu.cn/data/utils/lowcalc/150329" TargetMode="External"/><Relationship Id="rId528" Type="http://schemas.openxmlformats.org/officeDocument/2006/relationships/hyperlink" Target="https://www.jisilu.cn/data/sfnew/detail/502049" TargetMode="External"/><Relationship Id="rId735" Type="http://schemas.openxmlformats.org/officeDocument/2006/relationships/hyperlink" Target="http://quote.eastmoney.com/zs399707.html" TargetMode="External"/><Relationship Id="rId125" Type="http://schemas.openxmlformats.org/officeDocument/2006/relationships/hyperlink" Target="http://www.cninfo.com.cn/information/fund/netvalue/502037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javascript:addOwnedFund('150315');" TargetMode="External"/><Relationship Id="rId777" Type="http://schemas.openxmlformats.org/officeDocument/2006/relationships/hyperlink" Target="http://quote.eastmoney.com/zs399965.html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finance.sina.com.cn/fund/quotes/150184/bc.shtml" TargetMode="External"/><Relationship Id="rId679" Type="http://schemas.openxmlformats.org/officeDocument/2006/relationships/hyperlink" Target="http://finance.sina.com.cn/fund/quotes/150173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807.html" TargetMode="External"/><Relationship Id="rId441" Type="http://schemas.openxmlformats.org/officeDocument/2006/relationships/hyperlink" Target="http://quote.eastmoney.com/zs000841.html" TargetMode="External"/><Relationship Id="rId483" Type="http://schemas.openxmlformats.org/officeDocument/2006/relationships/hyperlink" Target="http://quote.eastmoney.com/zs399971.html" TargetMode="External"/><Relationship Id="rId539" Type="http://schemas.openxmlformats.org/officeDocument/2006/relationships/hyperlink" Target="javascript:addOwnedFund('150177');" TargetMode="External"/><Relationship Id="rId690" Type="http://schemas.openxmlformats.org/officeDocument/2006/relationships/hyperlink" Target="https://www.jisilu.cn/data/sfnew/detail/150207" TargetMode="External"/><Relationship Id="rId704" Type="http://schemas.openxmlformats.org/officeDocument/2006/relationships/hyperlink" Target="http://www.cninfo.com.cn/information/fund/netvalue/150143.html" TargetMode="External"/><Relationship Id="rId746" Type="http://schemas.openxmlformats.org/officeDocument/2006/relationships/hyperlink" Target="http://www.cninfo.com.cn/information/fund/netvalue/15030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112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https://www.jisilu.cn/data/utils/lowcalc/150259" TargetMode="External"/><Relationship Id="rId788" Type="http://schemas.openxmlformats.org/officeDocument/2006/relationships/hyperlink" Target="http://www.cninfo.com.cn/information/fund/netvalue/150215.html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https://www.jisilu.cn/data/utils/lowcalc/150251" TargetMode="External"/><Relationship Id="rId606" Type="http://schemas.openxmlformats.org/officeDocument/2006/relationships/hyperlink" Target="https://www.jisilu.cn/data/sfnew/detail/150018" TargetMode="External"/><Relationship Id="rId648" Type="http://schemas.openxmlformats.org/officeDocument/2006/relationships/hyperlink" Target="https://www.jisilu.cn/data/sfnew/detail/150179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1501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229.html" TargetMode="External"/><Relationship Id="rId508" Type="http://schemas.openxmlformats.org/officeDocument/2006/relationships/hyperlink" Target="https://www.jisilu.cn/data/utils/lowcalc/150209" TargetMode="External"/><Relationship Id="rId715" Type="http://schemas.openxmlformats.org/officeDocument/2006/relationships/hyperlink" Target="http://finance.sina.com.cn/fund/quotes/150181/bc.shtml" TargetMode="External"/><Relationship Id="rId105" Type="http://schemas.openxmlformats.org/officeDocument/2006/relationships/hyperlink" Target="https://www.jisilu.cn/data/sfnew/detail/150293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://quote.eastmoney.com/zs399966.html" TargetMode="External"/><Relationship Id="rId354" Type="http://schemas.openxmlformats.org/officeDocument/2006/relationships/hyperlink" Target="http://quote.eastmoney.com/zs399300.html" TargetMode="External"/><Relationship Id="rId757" Type="http://schemas.openxmlformats.org/officeDocument/2006/relationships/hyperlink" Target="http://finance.sina.com.cn/fund/quotes/150279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75.html" TargetMode="External"/><Relationship Id="rId617" Type="http://schemas.openxmlformats.org/officeDocument/2006/relationships/hyperlink" Target="javascript:addOwnedFund('150283');" TargetMode="External"/><Relationship Id="rId659" Type="http://schemas.openxmlformats.org/officeDocument/2006/relationships/hyperlink" Target="javascript:addOwnedFund('150243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36/bc.shtml" TargetMode="External"/><Relationship Id="rId298" Type="http://schemas.openxmlformats.org/officeDocument/2006/relationships/hyperlink" Target="http://finance.sina.com.cn/fund/quotes/150112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00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307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addOwnedFund('150117');" TargetMode="External"/><Relationship Id="rId323" Type="http://schemas.openxmlformats.org/officeDocument/2006/relationships/hyperlink" Target="http://www.cninfo.com.cn/information/fund/netvalue/150167.html" TargetMode="External"/><Relationship Id="rId530" Type="http://schemas.openxmlformats.org/officeDocument/2006/relationships/hyperlink" Target="http://www.cninfo.com.cn/information/fund/netvalue/502049.html" TargetMode="External"/><Relationship Id="rId726" Type="http://schemas.openxmlformats.org/officeDocument/2006/relationships/hyperlink" Target="https://www.jisilu.cn/data/sfnew/detail/150245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502054.html" TargetMode="External"/><Relationship Id="rId572" Type="http://schemas.openxmlformats.org/officeDocument/2006/relationships/hyperlink" Target="http://www.cninfo.com.cn/information/fund/netvalue/150235.html" TargetMode="External"/><Relationship Id="rId628" Type="http://schemas.openxmlformats.org/officeDocument/2006/relationships/hyperlink" Target="https://www.jisilu.cn/data/utils/lowcalc/150186" TargetMode="External"/><Relationship Id="rId225" Type="http://schemas.openxmlformats.org/officeDocument/2006/relationships/hyperlink" Target="https://www.jisilu.cn/data/sfnew/detail/150138" TargetMode="External"/><Relationship Id="rId267" Type="http://schemas.openxmlformats.org/officeDocument/2006/relationships/hyperlink" Target="https://www.jisilu.cn/data/sfnew/detail/150073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502017" TargetMode="External"/><Relationship Id="rId127" Type="http://schemas.openxmlformats.org/officeDocument/2006/relationships/hyperlink" Target="https://www.jisilu.cn/data/utils/lowcalc/502037" TargetMode="External"/><Relationship Id="rId681" Type="http://schemas.openxmlformats.org/officeDocument/2006/relationships/hyperlink" Target="http://quote.eastmoney.com/zs000998.html" TargetMode="External"/><Relationship Id="rId737" Type="http://schemas.openxmlformats.org/officeDocument/2006/relationships/hyperlink" Target="javascript:addOwnedFund('150171');" TargetMode="External"/><Relationship Id="rId779" Type="http://schemas.openxmlformats.org/officeDocument/2006/relationships/hyperlink" Target="javascript:addOwnedFund('1501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055/bc.shtml" TargetMode="External"/><Relationship Id="rId376" Type="http://schemas.openxmlformats.org/officeDocument/2006/relationships/hyperlink" Target="http://finance.sina.com.cn/fund/quotes/150090/bc.shtml" TargetMode="External"/><Relationship Id="rId541" Type="http://schemas.openxmlformats.org/officeDocument/2006/relationships/hyperlink" Target="http://finance.sina.com.cn/fund/quotes/150194/bc.shtml" TargetMode="External"/><Relationship Id="rId583" Type="http://schemas.openxmlformats.org/officeDocument/2006/relationships/hyperlink" Target="http://finance.sina.com.cn/fund/quotes/150257/bc.shtml" TargetMode="External"/><Relationship Id="rId639" Type="http://schemas.openxmlformats.org/officeDocument/2006/relationships/hyperlink" Target="http://quote.eastmoney.com/zs000827.html" TargetMode="External"/><Relationship Id="rId790" Type="http://schemas.openxmlformats.org/officeDocument/2006/relationships/hyperlink" Target="https://www.jisilu.cn/data/utils/lowcalc/150215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delOwnedFund('50203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148');" TargetMode="External"/><Relationship Id="rId650" Type="http://schemas.openxmlformats.org/officeDocument/2006/relationships/hyperlink" Target="http://www.cninfo.com.cn/information/fund/netvalue/150179.html" TargetMode="External"/><Relationship Id="rId303" Type="http://schemas.openxmlformats.org/officeDocument/2006/relationships/hyperlink" Target="https://www.jisilu.cn/data/sfnew/detail/150094" TargetMode="External"/><Relationship Id="rId485" Type="http://schemas.openxmlformats.org/officeDocument/2006/relationships/hyperlink" Target="javascript:addOwnedFund('150203');" TargetMode="External"/><Relationship Id="rId692" Type="http://schemas.openxmlformats.org/officeDocument/2006/relationships/hyperlink" Target="http://www.cninfo.com.cn/information/fund/netvalue/150207.html" TargetMode="External"/><Relationship Id="rId706" Type="http://schemas.openxmlformats.org/officeDocument/2006/relationships/hyperlink" Target="https://www.jisilu.cn/data/utils/lowcalc/150143" TargetMode="External"/><Relationship Id="rId748" Type="http://schemas.openxmlformats.org/officeDocument/2006/relationships/hyperlink" Target="https://www.jisilu.cn/data/utils/lowcalc/15030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s://www.jisilu.cn/data/sfnew/detail/150104" TargetMode="External"/><Relationship Id="rId510" Type="http://schemas.openxmlformats.org/officeDocument/2006/relationships/hyperlink" Target="https://www.jisilu.cn/data/sfnew/detail/150164" TargetMode="External"/><Relationship Id="rId552" Type="http://schemas.openxmlformats.org/officeDocument/2006/relationships/hyperlink" Target="https://www.jisilu.cn/data/sfnew/detail/150249" TargetMode="External"/><Relationship Id="rId594" Type="http://schemas.openxmlformats.org/officeDocument/2006/relationships/hyperlink" Target="https://www.jisilu.cn/data/sfnew/detail/150269" TargetMode="External"/><Relationship Id="rId608" Type="http://schemas.openxmlformats.org/officeDocument/2006/relationships/hyperlink" Target="http://www.cninfo.com.cn/information/fund/netvalue/150018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3.html" TargetMode="External"/><Relationship Id="rId289" Type="http://schemas.openxmlformats.org/officeDocument/2006/relationships/hyperlink" Target="https://www.jisilu.cn/data/utils/lowcalc/15012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229" TargetMode="External"/><Relationship Id="rId661" Type="http://schemas.openxmlformats.org/officeDocument/2006/relationships/hyperlink" Target="http://finance.sina.com.cn/fund/quotes/150241/bc.shtml" TargetMode="External"/><Relationship Id="rId717" Type="http://schemas.openxmlformats.org/officeDocument/2006/relationships/hyperlink" Target="http://quote.eastmoney.com/zs39996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javascript:addOwnedFund('150225');" TargetMode="External"/><Relationship Id="rId356" Type="http://schemas.openxmlformats.org/officeDocument/2006/relationships/hyperlink" Target="javascript:addOwnedFund('150140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delOwnedFund('150275');" TargetMode="External"/><Relationship Id="rId563" Type="http://schemas.openxmlformats.org/officeDocument/2006/relationships/hyperlink" Target="javascript:addOwnedFund('502011');" TargetMode="External"/><Relationship Id="rId619" Type="http://schemas.openxmlformats.org/officeDocument/2006/relationships/hyperlink" Target="http://finance.sina.com.cn/fund/quotes/502004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://quote.eastmoney.com/zs399975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051" TargetMode="External"/><Relationship Id="rId728" Type="http://schemas.openxmlformats.org/officeDocument/2006/relationships/hyperlink" Target="http://www.cninfo.com.cn/information/fund/netvalue/150245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7/bc.shtml" TargetMode="External"/><Relationship Id="rId118" Type="http://schemas.openxmlformats.org/officeDocument/2006/relationships/hyperlink" Target="http://finance.sina.com.cn/fund/quotes/150325/bc.shtml" TargetMode="External"/><Relationship Id="rId325" Type="http://schemas.openxmlformats.org/officeDocument/2006/relationships/hyperlink" Target="https://www.jisilu.cn/data/utils/lowcalc/150167" TargetMode="External"/><Relationship Id="rId367" Type="http://schemas.openxmlformats.org/officeDocument/2006/relationships/hyperlink" Target="https://www.jisilu.cn/data/utils/lowcalc/502054" TargetMode="External"/><Relationship Id="rId532" Type="http://schemas.openxmlformats.org/officeDocument/2006/relationships/hyperlink" Target="https://www.jisilu.cn/data/utils/lowcalc/502049" TargetMode="External"/><Relationship Id="rId574" Type="http://schemas.openxmlformats.org/officeDocument/2006/relationships/hyperlink" Target="https://www.jisilu.cn/data/utils/lowcalc/150235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38.html" TargetMode="External"/><Relationship Id="rId781" Type="http://schemas.openxmlformats.org/officeDocument/2006/relationships/hyperlink" Target="http://finance.sina.com.cn/fund/quotes/150311/bc.shtml" TargetMode="External"/><Relationship Id="rId269" Type="http://schemas.openxmlformats.org/officeDocument/2006/relationships/hyperlink" Target="http://www.cninfo.com.cn/information/fund/netvalue/150073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502017.html" TargetMode="External"/><Relationship Id="rId641" Type="http://schemas.openxmlformats.org/officeDocument/2006/relationships/hyperlink" Target="javascript:addOwnedFund('150184');" TargetMode="External"/><Relationship Id="rId683" Type="http://schemas.openxmlformats.org/officeDocument/2006/relationships/hyperlink" Target="javascript:addOwnedFund('150173');" TargetMode="External"/><Relationship Id="rId739" Type="http://schemas.openxmlformats.org/officeDocument/2006/relationships/hyperlink" Target="http://finance.sina.com.cn/fund/quotes/150255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finance.sina.com.cn/fund/quotes/150064/bc.shtml" TargetMode="External"/><Relationship Id="rId336" Type="http://schemas.openxmlformats.org/officeDocument/2006/relationships/hyperlink" Target="http://quote.eastmoney.com/zs399905.html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70.html" TargetMode="External"/><Relationship Id="rId75" Type="http://schemas.openxmlformats.org/officeDocument/2006/relationships/hyperlink" Target="https://www.jisilu.cn/data/sfnew/detail/150335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958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93.html" TargetMode="External"/><Relationship Id="rId750" Type="http://schemas.openxmlformats.org/officeDocument/2006/relationships/hyperlink" Target="https://www.jisilu.cn/data/sfnew/detail/150100" TargetMode="External"/><Relationship Id="rId792" Type="http://schemas.openxmlformats.org/officeDocument/2006/relationships/hyperlink" Target="https://www.jisilu.cn/data/sfnew/detail/150092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45/bc.shtml" TargetMode="External"/><Relationship Id="rId445" Type="http://schemas.openxmlformats.org/officeDocument/2006/relationships/hyperlink" Target="http://finance.sina.com.cn/fund/quotes/150157/bc.shtml" TargetMode="External"/><Relationship Id="rId487" Type="http://schemas.openxmlformats.org/officeDocument/2006/relationships/hyperlink" Target="http://finance.sina.com.cn/fund/quotes/150205/bc.shtml" TargetMode="External"/><Relationship Id="rId610" Type="http://schemas.openxmlformats.org/officeDocument/2006/relationships/hyperlink" Target="https://www.jisilu.cn/data/utils/lowcalc/150018" TargetMode="External"/><Relationship Id="rId652" Type="http://schemas.openxmlformats.org/officeDocument/2006/relationships/hyperlink" Target="https://www.jisilu.cn/data/utils/lowcalc/150179" TargetMode="External"/><Relationship Id="rId694" Type="http://schemas.openxmlformats.org/officeDocument/2006/relationships/hyperlink" Target="https://www.jisilu.cn/data/utils/lowcalc/150207" TargetMode="External"/><Relationship Id="rId708" Type="http://schemas.openxmlformats.org/officeDocument/2006/relationships/hyperlink" Target="https://www.jisilu.cn/data/sfnew/detail/150227" TargetMode="External"/><Relationship Id="rId291" Type="http://schemas.openxmlformats.org/officeDocument/2006/relationships/hyperlink" Target="https://www.jisilu.cn/data/sfnew/detail/502041" TargetMode="External"/><Relationship Id="rId305" Type="http://schemas.openxmlformats.org/officeDocument/2006/relationships/hyperlink" Target="http://www.cninfo.com.cn/information/fund/netvalue/15009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15016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www.cninfo.com.cn/information/fund/netvalue/150104.html" TargetMode="External"/><Relationship Id="rId554" Type="http://schemas.openxmlformats.org/officeDocument/2006/relationships/hyperlink" Target="http://www.cninfo.com.cn/information/fund/netvalue/150249.html" TargetMode="External"/><Relationship Id="rId596" Type="http://schemas.openxmlformats.org/officeDocument/2006/relationships/hyperlink" Target="http://www.cninfo.com.cn/information/fund/netvalue/150269.html" TargetMode="External"/><Relationship Id="rId761" Type="http://schemas.openxmlformats.org/officeDocument/2006/relationships/hyperlink" Target="javascript:addOwnedFund('150279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53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67.html" TargetMode="External"/><Relationship Id="rId663" Type="http://schemas.openxmlformats.org/officeDocument/2006/relationships/hyperlink" Target="http://quote.eastmoney.com/zs39998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3" TargetMode="External"/><Relationship Id="rId260" Type="http://schemas.openxmlformats.org/officeDocument/2006/relationships/hyperlink" Target="javascript:addOwnedFund('150036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://finance.sina.com.cn/fund/quotes/150273/bc.shtml" TargetMode="External"/><Relationship Id="rId719" Type="http://schemas.openxmlformats.org/officeDocument/2006/relationships/hyperlink" Target="javascript:addOwnedFund('150181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807.html" TargetMode="External"/><Relationship Id="rId358" Type="http://schemas.openxmlformats.org/officeDocument/2006/relationships/hyperlink" Target="http://finance.sina.com.cn/fund/quotes/150267/bc.shtml" TargetMode="External"/><Relationship Id="rId565" Type="http://schemas.openxmlformats.org/officeDocument/2006/relationships/hyperlink" Target="http://finance.sina.com.cn/fund/quotes/150233/bc.shtml" TargetMode="External"/><Relationship Id="rId730" Type="http://schemas.openxmlformats.org/officeDocument/2006/relationships/hyperlink" Target="https://www.jisilu.cn/data/utils/lowcalc/150245" TargetMode="External"/><Relationship Id="rId772" Type="http://schemas.openxmlformats.org/officeDocument/2006/relationships/hyperlink" Target="https://www.jisilu.cn/data/utils/lowcalc/150076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200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150073" TargetMode="External"/><Relationship Id="rId674" Type="http://schemas.openxmlformats.org/officeDocument/2006/relationships/hyperlink" Target="http://www.cninfo.com.cn/information/fund/netvalue/1500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440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s://www.jisilu.cn/data/sfnew/detail/150177" TargetMode="External"/><Relationship Id="rId576" Type="http://schemas.openxmlformats.org/officeDocument/2006/relationships/hyperlink" Target="https://www.jisilu.cn/data/sfnew/detail/150315" TargetMode="External"/><Relationship Id="rId741" Type="http://schemas.openxmlformats.org/officeDocument/2006/relationships/hyperlink" Target="http://quote.eastmoney.com/zs399986.html" TargetMode="External"/><Relationship Id="rId783" Type="http://schemas.openxmlformats.org/officeDocument/2006/relationships/hyperlink" Target="http://quote.eastmoney.com/zs399996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38" TargetMode="External"/><Relationship Id="rId380" Type="http://schemas.openxmlformats.org/officeDocument/2006/relationships/hyperlink" Target="javascript:addOwnedFund('150090');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271/bc.shtml" TargetMode="External"/><Relationship Id="rId643" Type="http://schemas.openxmlformats.org/officeDocument/2006/relationships/hyperlink" Target="http://finance.sina.com.cn/fund/quotes/502024/bc.shtml" TargetMode="External"/><Relationship Id="rId240" Type="http://schemas.openxmlformats.org/officeDocument/2006/relationships/hyperlink" Target="http://quote.eastmoney.com/zs000828.html" TargetMode="External"/><Relationship Id="rId478" Type="http://schemas.openxmlformats.org/officeDocument/2006/relationships/hyperlink" Target="https://www.jisilu.cn/data/utils/lowcalc/502017" TargetMode="External"/><Relationship Id="rId685" Type="http://schemas.openxmlformats.org/officeDocument/2006/relationships/hyperlink" Target="http://finance.sina.com.cn/fund/quotes/150305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35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399904.html" TargetMode="External"/><Relationship Id="rId338" Type="http://schemas.openxmlformats.org/officeDocument/2006/relationships/hyperlink" Target="javascript:addOwnedFund('150055');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194');" TargetMode="External"/><Relationship Id="rId587" Type="http://schemas.openxmlformats.org/officeDocument/2006/relationships/hyperlink" Target="javascript:addOwnedFund('150257');" TargetMode="External"/><Relationship Id="rId710" Type="http://schemas.openxmlformats.org/officeDocument/2006/relationships/hyperlink" Target="http://www.cninfo.com.cn/information/fund/netvalue/150227.html" TargetMode="External"/><Relationship Id="rId752" Type="http://schemas.openxmlformats.org/officeDocument/2006/relationships/hyperlink" Target="http://www.cninfo.com.cn/information/fund/netvalue/150100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104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974.html" TargetMode="External"/><Relationship Id="rId612" Type="http://schemas.openxmlformats.org/officeDocument/2006/relationships/hyperlink" Target="https://www.jisilu.cn/data/sfnew/detail/150283" TargetMode="External"/><Relationship Id="rId794" Type="http://schemas.openxmlformats.org/officeDocument/2006/relationships/hyperlink" Target="http://www.cninfo.com.cn/information/fund/netvalue/150092.html" TargetMode="External"/><Relationship Id="rId251" Type="http://schemas.openxmlformats.org/officeDocument/2006/relationships/hyperlink" Target="http://www.cninfo.com.cn/information/fund/netvalue/150053.html" TargetMode="External"/><Relationship Id="rId489" Type="http://schemas.openxmlformats.org/officeDocument/2006/relationships/hyperlink" Target="http://quote.eastmoney.com/zs399973.html" TargetMode="External"/><Relationship Id="rId654" Type="http://schemas.openxmlformats.org/officeDocument/2006/relationships/hyperlink" Target="https://www.jisilu.cn/data/sfnew/detail/150243" TargetMode="External"/><Relationship Id="rId696" Type="http://schemas.openxmlformats.org/officeDocument/2006/relationships/hyperlink" Target="https://www.jisilu.cn/data/sfnew/detail/502027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41.html" TargetMode="External"/><Relationship Id="rId307" Type="http://schemas.openxmlformats.org/officeDocument/2006/relationships/hyperlink" Target="https://www.jisilu.cn/data/utils/lowcalc/15009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150164" TargetMode="External"/><Relationship Id="rId556" Type="http://schemas.openxmlformats.org/officeDocument/2006/relationships/hyperlink" Target="https://www.jisilu.cn/data/utils/lowcalc/150249" TargetMode="External"/><Relationship Id="rId721" Type="http://schemas.openxmlformats.org/officeDocument/2006/relationships/hyperlink" Target="http://finance.sina.com.cn/fund/quotes/150217/bc.shtml" TargetMode="External"/><Relationship Id="rId763" Type="http://schemas.openxmlformats.org/officeDocument/2006/relationships/hyperlink" Target="http://finance.sina.com.cn/fund/quotes/150169/bc.shtml" TargetMode="External"/><Relationship Id="rId88" Type="http://schemas.openxmlformats.org/officeDocument/2006/relationships/hyperlink" Target="http://finance.sina.com.cn/fund/quotes/150323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11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8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69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281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502004');" TargetMode="External"/><Relationship Id="rId665" Type="http://schemas.openxmlformats.org/officeDocument/2006/relationships/hyperlink" Target="javascript:delOwnedFund('150241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502001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quote.eastmoney.com/zs399991.html" TargetMode="External"/><Relationship Id="rId567" Type="http://schemas.openxmlformats.org/officeDocument/2006/relationships/hyperlink" Target="http://quote.eastmoney.com/zs399810.html" TargetMode="External"/><Relationship Id="rId732" Type="http://schemas.openxmlformats.org/officeDocument/2006/relationships/hyperlink" Target="https://www.jisilu.cn/data/sfnew/detail/150171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150325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s://www.jisilu.cn/data/sfnew/detail/1501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329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0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50203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03" TargetMode="External"/><Relationship Id="rId536" Type="http://schemas.openxmlformats.org/officeDocument/2006/relationships/hyperlink" Target="http://www.cninfo.com.cn/information/fund/netvalue/150177.html" TargetMode="External"/><Relationship Id="rId701" Type="http://schemas.openxmlformats.org/officeDocument/2006/relationships/hyperlink" Target="javascript:addOwnedFund('502027');" TargetMode="External"/><Relationship Id="rId68" Type="http://schemas.openxmlformats.org/officeDocument/2006/relationships/hyperlink" Target="javascript:addOwnedFund('150287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www.cninfo.com.cn/information/fund/netvalue/150315.html" TargetMode="External"/><Relationship Id="rId743" Type="http://schemas.openxmlformats.org/officeDocument/2006/relationships/hyperlink" Target="javascript:delOwnedFund('150255');" TargetMode="External"/><Relationship Id="rId785" Type="http://schemas.openxmlformats.org/officeDocument/2006/relationships/hyperlink" Target="javascript:addOwnedFund('15031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s://www.jisilu.cn/data/sfnew/detail/150148" TargetMode="External"/><Relationship Id="rId603" Type="http://schemas.openxmlformats.org/officeDocument/2006/relationships/hyperlink" Target="http://quote.eastmoney.com/zs399441.html" TargetMode="External"/><Relationship Id="rId645" Type="http://schemas.openxmlformats.org/officeDocument/2006/relationships/hyperlink" Target="http://quote.eastmoney.com/zs399440.html" TargetMode="External"/><Relationship Id="rId687" Type="http://schemas.openxmlformats.org/officeDocument/2006/relationships/hyperlink" Target="http://quote.eastmoney.com/zs399812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45');" TargetMode="External"/><Relationship Id="rId284" Type="http://schemas.openxmlformats.org/officeDocument/2006/relationships/hyperlink" Target="javascript:addOwnedFund('150064');" TargetMode="External"/><Relationship Id="rId491" Type="http://schemas.openxmlformats.org/officeDocument/2006/relationships/hyperlink" Target="javascript:addOwnedFund('150205');" TargetMode="External"/><Relationship Id="rId505" Type="http://schemas.openxmlformats.org/officeDocument/2006/relationships/hyperlink" Target="http://finance.sina.com.cn/fund/quotes/150209/bc.shtml" TargetMode="External"/><Relationship Id="rId712" Type="http://schemas.openxmlformats.org/officeDocument/2006/relationships/hyperlink" Target="https://www.jisilu.cn/data/utils/lowcalc/1502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35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150259/bc.shtml" TargetMode="External"/><Relationship Id="rId589" Type="http://schemas.openxmlformats.org/officeDocument/2006/relationships/hyperlink" Target="http://finance.sina.com.cn/fund/quotes/150251/bc.shtml" TargetMode="External"/><Relationship Id="rId754" Type="http://schemas.openxmlformats.org/officeDocument/2006/relationships/hyperlink" Target="https://www.jisilu.cn/data/utils/lowcalc/150100" TargetMode="External"/><Relationship Id="rId796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00082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140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57');" TargetMode="External"/><Relationship Id="rId614" Type="http://schemas.openxmlformats.org/officeDocument/2006/relationships/hyperlink" Target="http://www.cninfo.com.cn/information/fund/netvalue/150283.html" TargetMode="External"/><Relationship Id="rId656" Type="http://schemas.openxmlformats.org/officeDocument/2006/relationships/hyperlink" Target="http://www.cninfo.com.cn/information/fund/netvalue/150243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53" TargetMode="External"/><Relationship Id="rId295" Type="http://schemas.openxmlformats.org/officeDocument/2006/relationships/hyperlink" Target="https://www.jisilu.cn/data/utils/lowcalc/502041" TargetMode="External"/><Relationship Id="rId309" Type="http://schemas.openxmlformats.org/officeDocument/2006/relationships/hyperlink" Target="https://www.jisilu.cn/data/sfnew/detail/15022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75" TargetMode="External"/><Relationship Id="rId698" Type="http://schemas.openxmlformats.org/officeDocument/2006/relationships/hyperlink" Target="http://www.cninfo.com.cn/information/fund/netvalue/502027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https://www.jisilu.cn/data/sfnew/detail/502011" TargetMode="External"/><Relationship Id="rId723" Type="http://schemas.openxmlformats.org/officeDocument/2006/relationships/hyperlink" Target="http://quote.eastmoney.com/zs399412.html" TargetMode="External"/><Relationship Id="rId765" Type="http://schemas.openxmlformats.org/officeDocument/2006/relationships/hyperlink" Target="http://quote.eastmoney.com/hk/zs110000.html" TargetMode="External"/><Relationship Id="rId155" Type="http://schemas.openxmlformats.org/officeDocument/2006/relationships/hyperlink" Target="http://www.cninfo.com.cn/information/fund/netvalue/15011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delOwnedFund('150267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186/bc.shtml" TargetMode="External"/><Relationship Id="rId222" Type="http://schemas.openxmlformats.org/officeDocument/2006/relationships/hyperlink" Target="http://quote.eastmoney.com/zs399934.html" TargetMode="External"/><Relationship Id="rId264" Type="http://schemas.openxmlformats.org/officeDocument/2006/relationships/hyperlink" Target="http://quote.eastmoney.com/zs399982.html" TargetMode="External"/><Relationship Id="rId471" Type="http://schemas.openxmlformats.org/officeDocument/2006/relationships/hyperlink" Target="http://quote.eastmoney.com/zs399809.html" TargetMode="External"/><Relationship Id="rId667" Type="http://schemas.openxmlformats.org/officeDocument/2006/relationships/hyperlink" Target="http://finance.sina.com.cn/fund/quotes/15030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502037/bc.shtml" TargetMode="External"/><Relationship Id="rId527" Type="http://schemas.openxmlformats.org/officeDocument/2006/relationships/hyperlink" Target="javascript:addOwnedFund('150273');" TargetMode="External"/><Relationship Id="rId569" Type="http://schemas.openxmlformats.org/officeDocument/2006/relationships/hyperlink" Target="javascript:addOwnedFund('150233');" TargetMode="External"/><Relationship Id="rId734" Type="http://schemas.openxmlformats.org/officeDocument/2006/relationships/hyperlink" Target="http://www.cninfo.com.cn/information/fund/netvalue/150171.html" TargetMode="External"/><Relationship Id="rId776" Type="http://schemas.openxmlformats.org/officeDocument/2006/relationships/hyperlink" Target="http://www.cninfo.com.cn/information/fund/netvalue/150192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315" TargetMode="External"/><Relationship Id="rId636" Type="http://schemas.openxmlformats.org/officeDocument/2006/relationships/hyperlink" Target="https://www.jisilu.cn/data/sfnew/detail/150184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www.cninfo.com.cn/information/fund/netvalue/150148.html" TargetMode="External"/><Relationship Id="rId678" Type="http://schemas.openxmlformats.org/officeDocument/2006/relationships/hyperlink" Target="https://www.jisilu.cn/data/sfnew/detail/15017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31.html" TargetMode="External"/><Relationship Id="rId300" Type="http://schemas.openxmlformats.org/officeDocument/2006/relationships/hyperlink" Target="http://quote.eastmoney.com/zs399330.html" TargetMode="External"/><Relationship Id="rId482" Type="http://schemas.openxmlformats.org/officeDocument/2006/relationships/hyperlink" Target="http://www.cninfo.com.cn/information/fund/netvalue/150203.html" TargetMode="External"/><Relationship Id="rId538" Type="http://schemas.openxmlformats.org/officeDocument/2006/relationships/hyperlink" Target="https://www.jisilu.cn/data/utils/lowcalc/150177" TargetMode="External"/><Relationship Id="rId703" Type="http://schemas.openxmlformats.org/officeDocument/2006/relationships/hyperlink" Target="http://finance.sina.com.cn/fund/quotes/150143/bc.shtml" TargetMode="External"/><Relationship Id="rId745" Type="http://schemas.openxmlformats.org/officeDocument/2006/relationships/hyperlink" Target="http://finance.sina.com.cn/fund/quotes/150309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://quote.eastmoney.com/zs399990.html" TargetMode="External"/><Relationship Id="rId605" Type="http://schemas.openxmlformats.org/officeDocument/2006/relationships/hyperlink" Target="javascript:addOwnedFund('150271');" TargetMode="External"/><Relationship Id="rId787" Type="http://schemas.openxmlformats.org/officeDocument/2006/relationships/hyperlink" Target="http://finance.sina.com.cn/fund/quotes/150215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javascript:addOwnedFund('502024');" TargetMode="External"/><Relationship Id="rId689" Type="http://schemas.openxmlformats.org/officeDocument/2006/relationships/hyperlink" Target="javascript:addOwnedFund('150305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12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2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992.html" TargetMode="External"/><Relationship Id="rId714" Type="http://schemas.openxmlformats.org/officeDocument/2006/relationships/hyperlink" Target="https://www.jisilu.cn/data/sfnew/detail/150181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25.html" TargetMode="External"/><Relationship Id="rId353" Type="http://schemas.openxmlformats.org/officeDocument/2006/relationships/hyperlink" Target="http://www.cninfo.com.cn/information/fund/netvalue/150140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502011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32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83" TargetMode="External"/><Relationship Id="rId658" Type="http://schemas.openxmlformats.org/officeDocument/2006/relationships/hyperlink" Target="https://www.jisilu.cn/data/utils/lowcalc/150243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36" TargetMode="External"/><Relationship Id="rId297" Type="http://schemas.openxmlformats.org/officeDocument/2006/relationships/hyperlink" Target="https://www.jisilu.cn/data/sfnew/detail/150112" TargetMode="External"/><Relationship Id="rId462" Type="http://schemas.openxmlformats.org/officeDocument/2006/relationships/hyperlink" Target="https://www.jisilu.cn/data/sfnew/detail/150200" TargetMode="External"/><Relationship Id="rId518" Type="http://schemas.openxmlformats.org/officeDocument/2006/relationships/hyperlink" Target="http://www.cninfo.com.cn/information/fund/netvalue/150275.html" TargetMode="External"/><Relationship Id="rId725" Type="http://schemas.openxmlformats.org/officeDocument/2006/relationships/hyperlink" Target="javascript:addOwnedFund('150217');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117" TargetMode="External"/><Relationship Id="rId322" Type="http://schemas.openxmlformats.org/officeDocument/2006/relationships/hyperlink" Target="http://finance.sina.com.cn/fund/quotes/150167/bc.shtml" TargetMode="External"/><Relationship Id="rId364" Type="http://schemas.openxmlformats.org/officeDocument/2006/relationships/hyperlink" Target="http://finance.sina.com.cn/fund/quotes/502054/bc.shtml" TargetMode="External"/><Relationship Id="rId767" Type="http://schemas.openxmlformats.org/officeDocument/2006/relationships/hyperlink" Target="javascript:delOwnedFund('150169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35/bc.shtml" TargetMode="External"/><Relationship Id="rId627" Type="http://schemas.openxmlformats.org/officeDocument/2006/relationships/hyperlink" Target="http://quote.eastmoney.com/zs399967.html" TargetMode="External"/><Relationship Id="rId669" Type="http://schemas.openxmlformats.org/officeDocument/2006/relationships/hyperlink" Target="http://quote.eastmoney.com/zs399804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281');" TargetMode="External"/><Relationship Id="rId266" Type="http://schemas.openxmlformats.org/officeDocument/2006/relationships/hyperlink" Target="javascript:addOwnedFund('502001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329');" TargetMode="External"/><Relationship Id="rId529" Type="http://schemas.openxmlformats.org/officeDocument/2006/relationships/hyperlink" Target="http://finance.sina.com.cn/fund/quotes/502049/bc.shtml" TargetMode="External"/><Relationship Id="rId680" Type="http://schemas.openxmlformats.org/officeDocument/2006/relationships/hyperlink" Target="http://www.cninfo.com.cn/information/fund/netvalue/150173.html" TargetMode="External"/><Relationship Id="rId736" Type="http://schemas.openxmlformats.org/officeDocument/2006/relationships/hyperlink" Target="https://www.jisilu.cn/data/utils/lowcalc/150171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5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055" TargetMode="External"/><Relationship Id="rId540" Type="http://schemas.openxmlformats.org/officeDocument/2006/relationships/hyperlink" Target="https://www.jisilu.cn/data/sfnew/detail/150194" TargetMode="External"/><Relationship Id="rId778" Type="http://schemas.openxmlformats.org/officeDocument/2006/relationships/hyperlink" Target="https://www.jisilu.cn/data/utils/lowcalc/150192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090" TargetMode="External"/><Relationship Id="rId582" Type="http://schemas.openxmlformats.org/officeDocument/2006/relationships/hyperlink" Target="https://www.jisilu.cn/data/sfnew/detail/150257" TargetMode="External"/><Relationship Id="rId638" Type="http://schemas.openxmlformats.org/officeDocument/2006/relationships/hyperlink" Target="http://www.cninfo.com.cn/information/fund/netvalue/150184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50203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148" TargetMode="External"/><Relationship Id="rId484" Type="http://schemas.openxmlformats.org/officeDocument/2006/relationships/hyperlink" Target="https://www.jisilu.cn/data/utils/lowcalc/150203" TargetMode="External"/><Relationship Id="rId705" Type="http://schemas.openxmlformats.org/officeDocument/2006/relationships/hyperlink" Target="http://quote.eastmoney.com/zs000832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150112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finance.sina.com.cn/fund/quotes/150207/bc.shtml" TargetMode="External"/><Relationship Id="rId747" Type="http://schemas.openxmlformats.org/officeDocument/2006/relationships/hyperlink" Target="http://quote.eastmoney.com/zs399994.html" TargetMode="External"/><Relationship Id="rId789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javascript:addOwnedFund('150259');" TargetMode="External"/><Relationship Id="rId593" Type="http://schemas.openxmlformats.org/officeDocument/2006/relationships/hyperlink" Target="javascript:addOwnedFund('150251');" TargetMode="External"/><Relationship Id="rId607" Type="http://schemas.openxmlformats.org/officeDocument/2006/relationships/hyperlink" Target="http://finance.sina.com.cn/fund/quotes/150018/bc.shtml" TargetMode="External"/><Relationship Id="rId649" Type="http://schemas.openxmlformats.org/officeDocument/2006/relationships/hyperlink" Target="http://finance.sina.com.cn/fund/quotes/150179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399918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09');" TargetMode="External"/><Relationship Id="rId660" Type="http://schemas.openxmlformats.org/officeDocument/2006/relationships/hyperlink" Target="https://www.jisilu.cn/data/sfnew/detail/150241" TargetMode="External"/><Relationship Id="rId106" Type="http://schemas.openxmlformats.org/officeDocument/2006/relationships/hyperlink" Target="http://finance.sina.com.cn/fund/quotes/150293/bc.shtml" TargetMode="External"/><Relationship Id="rId313" Type="http://schemas.openxmlformats.org/officeDocument/2006/relationships/hyperlink" Target="https://www.jisilu.cn/data/utils/lowcalc/150225" TargetMode="External"/><Relationship Id="rId495" Type="http://schemas.openxmlformats.org/officeDocument/2006/relationships/hyperlink" Target="http://quote.eastmoney.com/zs399987.html" TargetMode="External"/><Relationship Id="rId716" Type="http://schemas.openxmlformats.org/officeDocument/2006/relationships/hyperlink" Target="http://www.cninfo.com.cn/information/fund/netvalue/150181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https://www.jisilu.cn/data/utils/lowcalc/150140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275" TargetMode="External"/><Relationship Id="rId562" Type="http://schemas.openxmlformats.org/officeDocument/2006/relationships/hyperlink" Target="https://www.jisilu.cn/data/utils/lowcalc/502011" TargetMode="External"/><Relationship Id="rId618" Type="http://schemas.openxmlformats.org/officeDocument/2006/relationships/hyperlink" Target="https://www.jisilu.cn/data/sfnew/detail/502004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36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00.html" TargetMode="External"/><Relationship Id="rId299" Type="http://schemas.openxmlformats.org/officeDocument/2006/relationships/hyperlink" Target="http://www.cninfo.com.cn/information/fund/netvalue/150112.html" TargetMode="External"/><Relationship Id="rId727" Type="http://schemas.openxmlformats.org/officeDocument/2006/relationships/hyperlink" Target="http://finance.sina.com.cn/fund/quotes/150245/bc.shtml" TargetMode="External"/><Relationship Id="rId63" Type="http://schemas.openxmlformats.org/officeDocument/2006/relationships/hyperlink" Target="https://www.jisilu.cn/data/sfnew/detail/150287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75.html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311" TargetMode="External"/><Relationship Id="rId226" Type="http://schemas.openxmlformats.org/officeDocument/2006/relationships/hyperlink" Target="http://finance.sina.com.cn/fund/quotes/150138/bc.s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184" TargetMode="External"/><Relationship Id="rId738" Type="http://schemas.openxmlformats.org/officeDocument/2006/relationships/hyperlink" Target="https://www.jisilu.cn/data/sfnew/detail/150255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09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257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45" TargetMode="External"/><Relationship Id="rId791" Type="http://schemas.openxmlformats.org/officeDocument/2006/relationships/hyperlink" Target="javascript:addOwnedFund('150215');" TargetMode="External"/><Relationship Id="rId444" Type="http://schemas.openxmlformats.org/officeDocument/2006/relationships/hyperlink" Target="https://www.jisilu.cn/data/sfnew/detail/150157" TargetMode="External"/><Relationship Id="rId651" Type="http://schemas.openxmlformats.org/officeDocument/2006/relationships/hyperlink" Target="http://quote.eastmoney.com/zs399935.html" TargetMode="External"/><Relationship Id="rId749" Type="http://schemas.openxmlformats.org/officeDocument/2006/relationships/hyperlink" Target="javascript:addOwnedFund('150309');" TargetMode="External"/><Relationship Id="rId290" Type="http://schemas.openxmlformats.org/officeDocument/2006/relationships/hyperlink" Target="javascript:addOwnedFund('150121');" TargetMode="External"/><Relationship Id="rId304" Type="http://schemas.openxmlformats.org/officeDocument/2006/relationships/hyperlink" Target="http://finance.sina.com.cn/fund/quotes/150094/bc.shtml" TargetMode="External"/><Relationship Id="rId388" Type="http://schemas.openxmlformats.org/officeDocument/2006/relationships/hyperlink" Target="http://finance.sina.com.cn/fund/quotes/150104/bc.shtml" TargetMode="External"/><Relationship Id="rId511" Type="http://schemas.openxmlformats.org/officeDocument/2006/relationships/hyperlink" Target="http://finance.sina.com.cn/fund/quotes/150164/bc.shtml" TargetMode="External"/><Relationship Id="rId609" Type="http://schemas.openxmlformats.org/officeDocument/2006/relationships/hyperlink" Target="http://quote.eastmoney.com/zs399004.html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991.html" TargetMode="External"/><Relationship Id="rId595" Type="http://schemas.openxmlformats.org/officeDocument/2006/relationships/hyperlink" Target="http://finance.sina.com.cn/fund/quotes/150269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241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213" TargetMode="External"/><Relationship Id="rId522" Type="http://schemas.openxmlformats.org/officeDocument/2006/relationships/hyperlink" Target="https://www.jisilu.cn/data/sfnew/detail/150273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63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16/bc.shtml" TargetMode="External"/><Relationship Id="rId21" Type="http://schemas.openxmlformats.org/officeDocument/2006/relationships/hyperlink" Target="https://www.jisilu.cn/data/utils/lowcalc/150057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24" Type="http://schemas.openxmlformats.org/officeDocument/2006/relationships/hyperlink" Target="https://www.jisilu.cn/data/utils/lowcalc/150138" TargetMode="External"/><Relationship Id="rId366" Type="http://schemas.openxmlformats.org/officeDocument/2006/relationships/hyperlink" Target="https://www.jisilu.cn/data/utils/lowcalc/150055" TargetMode="External"/><Relationship Id="rId531" Type="http://schemas.openxmlformats.org/officeDocument/2006/relationships/hyperlink" Target="http://quote.eastmoney.com/zs399983.html" TargetMode="External"/><Relationship Id="rId573" Type="http://schemas.openxmlformats.org/officeDocument/2006/relationships/hyperlink" Target="http://quote.eastmoney.com/zs399986.html" TargetMode="External"/><Relationship Id="rId629" Type="http://schemas.openxmlformats.org/officeDocument/2006/relationships/hyperlink" Target="javascript:addOwnedFund('150184');" TargetMode="External"/><Relationship Id="rId170" Type="http://schemas.openxmlformats.org/officeDocument/2006/relationships/hyperlink" Target="javascript:addOwnedFund('150196');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277/bc.shtml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finance.sina.com.cn/fund/quotes/150273/bc.shtml" TargetMode="External"/><Relationship Id="rId640" Type="http://schemas.openxmlformats.org/officeDocument/2006/relationships/hyperlink" Target="https://www.jisilu.cn/data/utils/lowcalc/150251" TargetMode="External"/><Relationship Id="rId682" Type="http://schemas.openxmlformats.org/officeDocument/2006/relationships/hyperlink" Target="https://www.jisilu.cn/data/utils/lowcalc/150203" TargetMode="External"/><Relationship Id="rId738" Type="http://schemas.openxmlformats.org/officeDocument/2006/relationships/hyperlink" Target="https://www.jisilu.cn/data/sfnew/detail/150100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303" TargetMode="External"/><Relationship Id="rId128" Type="http://schemas.openxmlformats.org/officeDocument/2006/relationships/hyperlink" Target="javascript:addOwnedFund('150117');" TargetMode="External"/><Relationship Id="rId335" Type="http://schemas.openxmlformats.org/officeDocument/2006/relationships/hyperlink" Target="http://quote.eastmoney.com/zs399958.html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83.html" TargetMode="External"/><Relationship Id="rId542" Type="http://schemas.openxmlformats.org/officeDocument/2006/relationships/hyperlink" Target="http://www.cninfo.com.cn/information/fund/netvalue/150217.html" TargetMode="External"/><Relationship Id="rId584" Type="http://schemas.openxmlformats.org/officeDocument/2006/relationships/hyperlink" Target="http://www.cninfo.com.cn/information/fund/netvalue/150275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25" TargetMode="External"/><Relationship Id="rId237" Type="http://schemas.openxmlformats.org/officeDocument/2006/relationships/hyperlink" Target="http://finance.sina.com.cn/fund/quotes/150225/bc.shtml" TargetMode="External"/><Relationship Id="rId402" Type="http://schemas.openxmlformats.org/officeDocument/2006/relationships/hyperlink" Target="https://www.jisilu.cn/data/sfnew/detail/150148" TargetMode="External"/><Relationship Id="rId279" Type="http://schemas.openxmlformats.org/officeDocument/2006/relationships/hyperlink" Target="http://finance.sina.com.cn/fund/quotes/150167/bc.shtml" TargetMode="External"/><Relationship Id="rId444" Type="http://schemas.openxmlformats.org/officeDocument/2006/relationships/hyperlink" Target="https://www.jisilu.cn/data/sfnew/detail/150229" TargetMode="External"/><Relationship Id="rId486" Type="http://schemas.openxmlformats.org/officeDocument/2006/relationships/hyperlink" Target="https://www.jisilu.cn/data/sfnew/detail/150271" TargetMode="External"/><Relationship Id="rId651" Type="http://schemas.openxmlformats.org/officeDocument/2006/relationships/hyperlink" Target="http://quote.eastmoney.com/zs399803.html" TargetMode="External"/><Relationship Id="rId693" Type="http://schemas.openxmlformats.org/officeDocument/2006/relationships/hyperlink" Target="http://quote.eastmoney.com/zs399935.html" TargetMode="External"/><Relationship Id="rId707" Type="http://schemas.openxmlformats.org/officeDocument/2006/relationships/hyperlink" Target="javascript:addOwnedFund('150279');" TargetMode="External"/><Relationship Id="rId749" Type="http://schemas.openxmlformats.org/officeDocument/2006/relationships/hyperlink" Target="javascript:addOwnedFund('15021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73" TargetMode="External"/><Relationship Id="rId304" Type="http://schemas.openxmlformats.org/officeDocument/2006/relationships/hyperlink" Target="http://www.cninfo.com.cn/information/fund/netvalue/150281.html" TargetMode="External"/><Relationship Id="rId346" Type="http://schemas.openxmlformats.org/officeDocument/2006/relationships/hyperlink" Target="http://www.cninfo.com.cn/information/fund/netvalue/150104.html" TargetMode="External"/><Relationship Id="rId388" Type="http://schemas.openxmlformats.org/officeDocument/2006/relationships/hyperlink" Target="http://quote.eastmoney.com/zs399944.html" TargetMode="External"/><Relationship Id="rId511" Type="http://schemas.openxmlformats.org/officeDocument/2006/relationships/hyperlink" Target="http://finance.sina.com.cn/fund/quotes/150186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86.html" TargetMode="External"/><Relationship Id="rId760" Type="http://schemas.openxmlformats.org/officeDocument/2006/relationships/hyperlink" Target="https://www.jisilu.cn/data/utils/lowcalc/150066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502004/bc.shtml" TargetMode="External"/><Relationship Id="rId248" Type="http://schemas.openxmlformats.org/officeDocument/2006/relationships/hyperlink" Target="https://www.jisilu.cn/data/sfnew/detail/150064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329');" TargetMode="External"/><Relationship Id="rId620" Type="http://schemas.openxmlformats.org/officeDocument/2006/relationships/hyperlink" Target="http://www.cninfo.com.cn/information/fund/netvalue/150171.html" TargetMode="External"/><Relationship Id="rId662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14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502031/bc.shtml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delOwnedFund('150175');" TargetMode="External"/><Relationship Id="rId399" Type="http://schemas.openxmlformats.org/officeDocument/2006/relationships/hyperlink" Target="http://quote.eastmoney.com/zs399942.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21');" TargetMode="External"/><Relationship Id="rId424" Type="http://schemas.openxmlformats.org/officeDocument/2006/relationships/hyperlink" Target="https://www.jisilu.cn/data/utils/lowcalc/150028" TargetMode="External"/><Relationship Id="rId466" Type="http://schemas.openxmlformats.org/officeDocument/2006/relationships/hyperlink" Target="https://www.jisilu.cn/data/utils/lowcalc/150269" TargetMode="External"/><Relationship Id="rId631" Type="http://schemas.openxmlformats.org/officeDocument/2006/relationships/hyperlink" Target="http://finance.sina.com.cn/fund/quotes/150255/bc.shtml" TargetMode="External"/><Relationship Id="rId673" Type="http://schemas.openxmlformats.org/officeDocument/2006/relationships/hyperlink" Target="http://finance.sina.com.cn/fund/quotes/150305/bc.shtml" TargetMode="External"/><Relationship Id="rId729" Type="http://schemas.openxmlformats.org/officeDocument/2006/relationships/hyperlink" Target="http://quote.eastmoney.com/zs399811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63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finance.sina.com.cn/fund/quotes/150289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100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807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33" TargetMode="External"/><Relationship Id="rId642" Type="http://schemas.openxmlformats.org/officeDocument/2006/relationships/hyperlink" Target="https://www.jisilu.cn/data/sfnew/detail/150192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quote.eastmoney.com/zs399300.html" TargetMode="External"/><Relationship Id="rId337" Type="http://schemas.openxmlformats.org/officeDocument/2006/relationships/hyperlink" Target="javascript:addOwnedFund('150213');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17" TargetMode="External"/><Relationship Id="rId586" Type="http://schemas.openxmlformats.org/officeDocument/2006/relationships/hyperlink" Target="https://www.jisilu.cn/data/utils/lowcalc/150275" TargetMode="External"/><Relationship Id="rId751" Type="http://schemas.openxmlformats.org/officeDocument/2006/relationships/hyperlink" Target="http://finance.sina.com.cn/fund/quotes/150076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399966.html" TargetMode="External"/><Relationship Id="rId390" Type="http://schemas.openxmlformats.org/officeDocument/2006/relationships/hyperlink" Target="javascript:addOwnedFund('150059');" TargetMode="External"/><Relationship Id="rId404" Type="http://schemas.openxmlformats.org/officeDocument/2006/relationships/hyperlink" Target="http://www.cninfo.com.cn/information/fund/netvalue/150148.html" TargetMode="External"/><Relationship Id="rId446" Type="http://schemas.openxmlformats.org/officeDocument/2006/relationships/hyperlink" Target="http://www.cninfo.com.cn/information/fund/netvalue/150229.html" TargetMode="External"/><Relationship Id="rId611" Type="http://schemas.openxmlformats.org/officeDocument/2006/relationships/hyperlink" Target="javascript:delOwnedFund('150227');" TargetMode="External"/><Relationship Id="rId653" Type="http://schemas.openxmlformats.org/officeDocument/2006/relationships/hyperlink" Target="javascript:addOwnedFund('150315');" TargetMode="External"/><Relationship Id="rId250" Type="http://schemas.openxmlformats.org/officeDocument/2006/relationships/hyperlink" Target="http://www.cninfo.com.cn/information/fund/netvalue/150064.html" TargetMode="External"/><Relationship Id="rId292" Type="http://schemas.openxmlformats.org/officeDocument/2006/relationships/hyperlink" Target="http://www.cninfo.com.cn/information/fund/netvalue/150073.html" TargetMode="External"/><Relationship Id="rId306" Type="http://schemas.openxmlformats.org/officeDocument/2006/relationships/hyperlink" Target="https://www.jisilu.cn/data/utils/lowcalc/150281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179');" TargetMode="External"/><Relationship Id="rId709" Type="http://schemas.openxmlformats.org/officeDocument/2006/relationships/hyperlink" Target="http://finance.sina.com.cn/fund/quotes/5020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150104" TargetMode="External"/><Relationship Id="rId513" Type="http://schemas.openxmlformats.org/officeDocument/2006/relationships/hyperlink" Target="http://quote.eastmoney.com/zs399967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311" TargetMode="External"/><Relationship Id="rId762" Type="http://schemas.openxmlformats.org/officeDocument/2006/relationships/hyperlink" Target="https://www.jisilu.cn/data/sfnew/detail/150188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88/bc.shtml" TargetMode="External"/><Relationship Id="rId415" Type="http://schemas.openxmlformats.org/officeDocument/2006/relationships/hyperlink" Target="http://finance.sina.com.cn/fund/quotes/150157/bc.shtml" TargetMode="External"/><Relationship Id="rId457" Type="http://schemas.openxmlformats.org/officeDocument/2006/relationships/hyperlink" Target="http://finance.sina.com.cn/fund/quotes/150200/bc.shtml" TargetMode="External"/><Relationship Id="rId622" Type="http://schemas.openxmlformats.org/officeDocument/2006/relationships/hyperlink" Target="https://www.jisilu.cn/data/utils/lowcalc/150171" TargetMode="External"/><Relationship Id="rId261" Type="http://schemas.openxmlformats.org/officeDocument/2006/relationships/hyperlink" Target="http://finance.sina.com.cn/fund/quotes/150145/bc.shtml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1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807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63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40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s://www.jisilu.cn/data/sfnew/detail/150022" TargetMode="External"/><Relationship Id="rId633" Type="http://schemas.openxmlformats.org/officeDocument/2006/relationships/hyperlink" Target="http://quote.eastmoney.com/zs399986.html" TargetMode="External"/><Relationship Id="rId230" Type="http://schemas.openxmlformats.org/officeDocument/2006/relationships/hyperlink" Target="https://www.jisilu.cn/data/sfnew/detail/502014" TargetMode="External"/><Relationship Id="rId468" Type="http://schemas.openxmlformats.org/officeDocument/2006/relationships/hyperlink" Target="https://www.jisilu.cn/data/sfnew/detail/150164" TargetMode="External"/><Relationship Id="rId675" Type="http://schemas.openxmlformats.org/officeDocument/2006/relationships/hyperlink" Target="http://quote.eastmoney.com/zs399812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98.html" TargetMode="External"/><Relationship Id="rId272" Type="http://schemas.openxmlformats.org/officeDocument/2006/relationships/hyperlink" Target="https://www.jisilu.cn/data/sfnew/detail/502054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finance.sina.com.cn/fund/quotes/150309/bc.shtml" TargetMode="External"/><Relationship Id="rId577" Type="http://schemas.openxmlformats.org/officeDocument/2006/relationships/hyperlink" Target="http://finance.sina.com.cn/fund/quotes/150051/bc.shtml" TargetMode="External"/><Relationship Id="rId700" Type="http://schemas.openxmlformats.org/officeDocument/2006/relationships/hyperlink" Target="https://www.jisilu.cn/data/utils/lowcalc/150243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33.html" TargetMode="External"/><Relationship Id="rId241" Type="http://schemas.openxmlformats.org/officeDocument/2006/relationships/hyperlink" Target="javascript:addOwnedFund('150225');" TargetMode="External"/><Relationship Id="rId437" Type="http://schemas.openxmlformats.org/officeDocument/2006/relationships/hyperlink" Target="javascript:delOwnedFund('150277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192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67');" TargetMode="External"/><Relationship Id="rId339" Type="http://schemas.openxmlformats.org/officeDocument/2006/relationships/hyperlink" Target="http://finance.sina.com.cn/fund/quotes/150030/bc.shtml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502007" TargetMode="External"/><Relationship Id="rId546" Type="http://schemas.openxmlformats.org/officeDocument/2006/relationships/hyperlink" Target="https://www.jisilu.cn/data/sfnew/detail/502024" TargetMode="External"/><Relationship Id="rId711" Type="http://schemas.openxmlformats.org/officeDocument/2006/relationships/hyperlink" Target="http://quote.eastmoney.com/zs399429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152" TargetMode="External"/><Relationship Id="rId406" Type="http://schemas.openxmlformats.org/officeDocument/2006/relationships/hyperlink" Target="https://www.jisilu.cn/data/utils/lowcalc/150148" TargetMode="External"/><Relationship Id="rId588" Type="http://schemas.openxmlformats.org/officeDocument/2006/relationships/hyperlink" Target="https://www.jisilu.cn/data/sfnew/detail/502049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05.html" TargetMode="External"/><Relationship Id="rId392" Type="http://schemas.openxmlformats.org/officeDocument/2006/relationships/hyperlink" Target="http://finance.sina.com.cn/fund/quotes/150096/bc.shtml" TargetMode="External"/><Relationship Id="rId448" Type="http://schemas.openxmlformats.org/officeDocument/2006/relationships/hyperlink" Target="https://www.jisilu.cn/data/utils/lowcalc/150229" TargetMode="External"/><Relationship Id="rId613" Type="http://schemas.openxmlformats.org/officeDocument/2006/relationships/hyperlink" Target="http://finance.sina.com.cn/fund/quotes/150235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43/bc.shtml" TargetMode="External"/><Relationship Id="rId252" Type="http://schemas.openxmlformats.org/officeDocument/2006/relationships/hyperlink" Target="https://www.jisilu.cn/data/utils/lowcalc/150064" TargetMode="External"/><Relationship Id="rId294" Type="http://schemas.openxmlformats.org/officeDocument/2006/relationships/hyperlink" Target="https://www.jisilu.cn/data/utils/lowcalc/150073" TargetMode="External"/><Relationship Id="rId308" Type="http://schemas.openxmlformats.org/officeDocument/2006/relationships/hyperlink" Target="https://www.jisilu.cn/data/sfnew/detail/150090" TargetMode="External"/><Relationship Id="rId515" Type="http://schemas.openxmlformats.org/officeDocument/2006/relationships/hyperlink" Target="javascript:addOwnedFund('150186');" TargetMode="External"/><Relationship Id="rId722" Type="http://schemas.openxmlformats.org/officeDocument/2006/relationships/hyperlink" Target="http://www.cninfo.com.cn/information/fund/netvalue/1503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1/bc.shtml" TargetMode="External"/><Relationship Id="rId112" Type="http://schemas.openxmlformats.org/officeDocument/2006/relationships/hyperlink" Target="http://finance.sina.com.cn/fund/quotes/15028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delOwnedFund('502031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502004');" TargetMode="External"/><Relationship Id="rId764" Type="http://schemas.openxmlformats.org/officeDocument/2006/relationships/hyperlink" Target="http://www.cninfo.com.cn/information/fund/netvalue/150188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000974.html" TargetMode="External"/><Relationship Id="rId459" Type="http://schemas.openxmlformats.org/officeDocument/2006/relationships/hyperlink" Target="http://quote.eastmoney.com/zs399975.html" TargetMode="External"/><Relationship Id="rId624" Type="http://schemas.openxmlformats.org/officeDocument/2006/relationships/hyperlink" Target="https://www.jisilu.cn/data/sfnew/detail/15018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399300.html" TargetMode="External"/><Relationship Id="rId263" Type="http://schemas.openxmlformats.org/officeDocument/2006/relationships/hyperlink" Target="http://quote.eastmoney.com/zs000828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164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11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www.cninfo.com.cn/information/fund/netvalue/150022.html" TargetMode="External"/><Relationship Id="rId635" Type="http://schemas.openxmlformats.org/officeDocument/2006/relationships/hyperlink" Target="javascript:delOwnedFund('150255');" TargetMode="External"/><Relationship Id="rId677" Type="http://schemas.openxmlformats.org/officeDocument/2006/relationships/hyperlink" Target="javascript:addOwnedFund('150305');" TargetMode="External"/><Relationship Id="rId232" Type="http://schemas.openxmlformats.org/officeDocument/2006/relationships/hyperlink" Target="http://www.cninfo.com.cn/information/fund/netvalue/502014.html" TargetMode="External"/><Relationship Id="rId274" Type="http://schemas.openxmlformats.org/officeDocument/2006/relationships/hyperlink" Target="http://www.cninfo.com.cn/information/fund/netvalue/502054.html" TargetMode="External"/><Relationship Id="rId481" Type="http://schemas.openxmlformats.org/officeDocument/2006/relationships/hyperlink" Target="http://finance.sina.com.cn/fund/quotes/150259/bc.shtml" TargetMode="External"/><Relationship Id="rId702" Type="http://schemas.openxmlformats.org/officeDocument/2006/relationships/hyperlink" Target="https://www.jisilu.cn/data/sfnew/detail/15027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289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4.html" TargetMode="External"/><Relationship Id="rId579" Type="http://schemas.openxmlformats.org/officeDocument/2006/relationships/hyperlink" Target="http://quote.eastmoney.com/zs399300.html" TargetMode="External"/><Relationship Id="rId744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quote.eastmoney.com/zs000971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05/bc.shtml" TargetMode="External"/><Relationship Id="rId590" Type="http://schemas.openxmlformats.org/officeDocument/2006/relationships/hyperlink" Target="http://www.cninfo.com.cn/information/fund/netvalue/502049.html" TargetMode="External"/><Relationship Id="rId604" Type="http://schemas.openxmlformats.org/officeDocument/2006/relationships/hyperlink" Target="https://www.jisilu.cn/data/utils/lowcalc/150233" TargetMode="External"/><Relationship Id="rId646" Type="http://schemas.openxmlformats.org/officeDocument/2006/relationships/hyperlink" Target="https://www.jisilu.cn/data/utils/lowcalc/150192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267/bc.shtml" TargetMode="External"/><Relationship Id="rId285" Type="http://schemas.openxmlformats.org/officeDocument/2006/relationships/hyperlink" Target="http://finance.sina.com.cn/fund/quotes/150295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502007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090.html" TargetMode="External"/><Relationship Id="rId492" Type="http://schemas.openxmlformats.org/officeDocument/2006/relationships/hyperlink" Target="https://www.jisilu.cn/data/sfnew/detail/150329" TargetMode="External"/><Relationship Id="rId548" Type="http://schemas.openxmlformats.org/officeDocument/2006/relationships/hyperlink" Target="http://www.cninfo.com.cn/information/fund/netvalue/502024.html" TargetMode="External"/><Relationship Id="rId713" Type="http://schemas.openxmlformats.org/officeDocument/2006/relationships/hyperlink" Target="javascript:addOwnedFund('502027');" TargetMode="External"/><Relationship Id="rId755" Type="http://schemas.openxmlformats.org/officeDocument/2006/relationships/hyperlink" Target="javascript:addOwnedFund('150076');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152.html" TargetMode="External"/><Relationship Id="rId394" Type="http://schemas.openxmlformats.org/officeDocument/2006/relationships/hyperlink" Target="http://quote.eastmoney.com/zs000979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975.html" TargetMode="External"/><Relationship Id="rId212" Type="http://schemas.openxmlformats.org/officeDocument/2006/relationships/hyperlink" Target="https://www.jisilu.cn/data/sfnew/detail/150175" TargetMode="External"/><Relationship Id="rId254" Type="http://schemas.openxmlformats.org/officeDocument/2006/relationships/hyperlink" Target="https://www.jisilu.cn/data/sfnew/detail/150121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00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440.html" TargetMode="External"/><Relationship Id="rId296" Type="http://schemas.openxmlformats.org/officeDocument/2006/relationships/hyperlink" Target="https://www.jisilu.cn/data/sfnew/detail/150112" TargetMode="External"/><Relationship Id="rId461" Type="http://schemas.openxmlformats.org/officeDocument/2006/relationships/hyperlink" Target="javascript:addOwnedFund('150200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194/bc.shtml" TargetMode="External"/><Relationship Id="rId724" Type="http://schemas.openxmlformats.org/officeDocument/2006/relationships/hyperlink" Target="https://www.jisilu.cn/data/utils/lowcalc/150311" TargetMode="External"/><Relationship Id="rId766" Type="http://schemas.openxmlformats.org/officeDocument/2006/relationships/hyperlink" Target="https://www.jisilu.cn/data/utils/lowcalc/150188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38/bc.shtml" TargetMode="External"/><Relationship Id="rId363" Type="http://schemas.openxmlformats.org/officeDocument/2006/relationships/hyperlink" Target="http://finance.sina.com.cn/fund/quotes/150055/bc.shtml" TargetMode="External"/><Relationship Id="rId419" Type="http://schemas.openxmlformats.org/officeDocument/2006/relationships/hyperlink" Target="javascript:addOwnedFund('150157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84.html" TargetMode="External"/><Relationship Id="rId223" Type="http://schemas.openxmlformats.org/officeDocument/2006/relationships/hyperlink" Target="javascript:addOwnedFund('150140');" TargetMode="External"/><Relationship Id="rId430" Type="http://schemas.openxmlformats.org/officeDocument/2006/relationships/hyperlink" Target="https://www.jisilu.cn/data/utils/lowcalc/150022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5');" TargetMode="External"/><Relationship Id="rId472" Type="http://schemas.openxmlformats.org/officeDocument/2006/relationships/hyperlink" Target="https://www.jisilu.cn/data/utils/lowcalc/150164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17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13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051');" TargetMode="External"/><Relationship Id="rId71" Type="http://schemas.openxmlformats.org/officeDocument/2006/relationships/hyperlink" Target="http://finance.sina.com.cn/fund/quotes/150303/bc.shtml" TargetMode="External"/><Relationship Id="rId234" Type="http://schemas.openxmlformats.org/officeDocument/2006/relationships/hyperlink" Target="https://www.jisilu.cn/data/utils/lowcalc/502014" TargetMode="External"/><Relationship Id="rId637" Type="http://schemas.openxmlformats.org/officeDocument/2006/relationships/hyperlink" Target="http://finance.sina.com.cn/fund/quotes/150251/bc.shtml" TargetMode="External"/><Relationship Id="rId679" Type="http://schemas.openxmlformats.org/officeDocument/2006/relationships/hyperlink" Target="http://finance.sina.com.cn/fund/quotes/150203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54" TargetMode="External"/><Relationship Id="rId441" Type="http://schemas.openxmlformats.org/officeDocument/2006/relationships/hyperlink" Target="http://quote.eastmoney.com/zs399973.html" TargetMode="External"/><Relationship Id="rId483" Type="http://schemas.openxmlformats.org/officeDocument/2006/relationships/hyperlink" Target="http://quote.eastmoney.com/zs399992.html" TargetMode="External"/><Relationship Id="rId539" Type="http://schemas.openxmlformats.org/officeDocument/2006/relationships/hyperlink" Target="javascript:addOwnedFund('150309');" TargetMode="External"/><Relationship Id="rId690" Type="http://schemas.openxmlformats.org/officeDocument/2006/relationships/hyperlink" Target="https://www.jisilu.cn/data/sfnew/detail/150179" TargetMode="External"/><Relationship Id="rId704" Type="http://schemas.openxmlformats.org/officeDocument/2006/relationships/hyperlink" Target="http://www.cninfo.com.cn/information/fund/netvalue/150279.html" TargetMode="External"/><Relationship Id="rId746" Type="http://schemas.openxmlformats.org/officeDocument/2006/relationships/hyperlink" Target="http://www.cninfo.com.cn/information/fund/netvalue/15021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25/bc.shtml" TargetMode="External"/><Relationship Id="rId301" Type="http://schemas.openxmlformats.org/officeDocument/2006/relationships/hyperlink" Target="javascript:addOwnedFund('150112');" TargetMode="External"/><Relationship Id="rId343" Type="http://schemas.openxmlformats.org/officeDocument/2006/relationships/hyperlink" Target="javascript:addOwnedFund('150030');" TargetMode="External"/><Relationship Id="rId550" Type="http://schemas.openxmlformats.org/officeDocument/2006/relationships/hyperlink" Target="https://www.jisilu.cn/data/utils/lowcalc/502024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59" TargetMode="External"/><Relationship Id="rId592" Type="http://schemas.openxmlformats.org/officeDocument/2006/relationships/hyperlink" Target="https://www.jisilu.cn/data/utils/lowcalc/502049" TargetMode="External"/><Relationship Id="rId606" Type="http://schemas.openxmlformats.org/officeDocument/2006/relationships/hyperlink" Target="https://www.jisilu.cn/data/sfnew/detail/150227" TargetMode="External"/><Relationship Id="rId648" Type="http://schemas.openxmlformats.org/officeDocument/2006/relationships/hyperlink" Target="https://www.jisilu.cn/data/sfnew/detail/150315" TargetMode="External"/><Relationship Id="rId245" Type="http://schemas.openxmlformats.org/officeDocument/2006/relationships/hyperlink" Target="http://quote.eastmoney.com/zs399986.html" TargetMode="External"/><Relationship Id="rId287" Type="http://schemas.openxmlformats.org/officeDocument/2006/relationships/hyperlink" Target="http://quote.eastmoney.com/zs399974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329.html" TargetMode="External"/><Relationship Id="rId508" Type="http://schemas.openxmlformats.org/officeDocument/2006/relationships/hyperlink" Target="https://www.jisilu.cn/data/utils/lowcalc/502007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090" TargetMode="External"/><Relationship Id="rId354" Type="http://schemas.openxmlformats.org/officeDocument/2006/relationships/hyperlink" Target="https://www.jisilu.cn/data/utils/lowcalc/150152" TargetMode="External"/><Relationship Id="rId757" Type="http://schemas.openxmlformats.org/officeDocument/2006/relationships/hyperlink" Target="http://finance.sina.com.cn/fund/quotes/15006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1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s://www.jisilu.cn/data/sfnew/detail/150049" TargetMode="External"/><Relationship Id="rId561" Type="http://schemas.openxmlformats.org/officeDocument/2006/relationships/hyperlink" Target="http://quote.eastmoney.com/zs399970.html" TargetMode="External"/><Relationship Id="rId617" Type="http://schemas.openxmlformats.org/officeDocument/2006/relationships/hyperlink" Target="javascript:addOwnedFund('150235');" TargetMode="External"/><Relationship Id="rId659" Type="http://schemas.openxmlformats.org/officeDocument/2006/relationships/hyperlink" Target="javascript:delOwnedFund('150169');" TargetMode="External"/><Relationship Id="rId214" Type="http://schemas.openxmlformats.org/officeDocument/2006/relationships/hyperlink" Target="http://www.cninfo.com.cn/information/fund/netvalue/150175.html" TargetMode="External"/><Relationship Id="rId256" Type="http://schemas.openxmlformats.org/officeDocument/2006/relationships/hyperlink" Target="http://www.cninfo.com.cn/information/fund/netvalue/150121.html" TargetMode="External"/><Relationship Id="rId298" Type="http://schemas.openxmlformats.org/officeDocument/2006/relationships/hyperlink" Target="http://www.cninfo.com.cn/information/fund/netvalue/150112.html" TargetMode="External"/><Relationship Id="rId421" Type="http://schemas.openxmlformats.org/officeDocument/2006/relationships/hyperlink" Target="http://finance.sina.com.cn/fund/quotes/150028/bc.shtml" TargetMode="External"/><Relationship Id="rId463" Type="http://schemas.openxmlformats.org/officeDocument/2006/relationships/hyperlink" Target="http://finance.sina.com.cn/fund/quotes/150269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28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000842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31" TargetMode="External"/><Relationship Id="rId768" Type="http://schemas.openxmlformats.org/officeDocument/2006/relationships/hyperlink" Target="https://www.jisilu.cn/data/sfnew/detail/15001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90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8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s://www.jisilu.cn/data/sfnew/detail/150277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11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673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13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17/bc.shtml" TargetMode="External"/><Relationship Id="rId583" Type="http://schemas.openxmlformats.org/officeDocument/2006/relationships/hyperlink" Target="http://finance.sina.com.cn/fund/quotes/150275/bc.shtml" TargetMode="External"/><Relationship Id="rId639" Type="http://schemas.openxmlformats.org/officeDocument/2006/relationships/hyperlink" Target="http://quote.eastmoney.com/zs399990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807.html" TargetMode="External"/><Relationship Id="rId236" Type="http://schemas.openxmlformats.org/officeDocument/2006/relationships/hyperlink" Target="https://www.jisilu.cn/data/sfnew/detail/150225" TargetMode="External"/><Relationship Id="rId278" Type="http://schemas.openxmlformats.org/officeDocument/2006/relationships/hyperlink" Target="https://www.jisilu.cn/data/sfnew/detail/150167" TargetMode="External"/><Relationship Id="rId401" Type="http://schemas.openxmlformats.org/officeDocument/2006/relationships/hyperlink" Target="javascript:addOwnedFund('150049');" TargetMode="External"/><Relationship Id="rId443" Type="http://schemas.openxmlformats.org/officeDocument/2006/relationships/hyperlink" Target="javascript:addOwnedFund('150205');" TargetMode="External"/><Relationship Id="rId650" Type="http://schemas.openxmlformats.org/officeDocument/2006/relationships/hyperlink" Target="http://www.cninfo.com.cn/information/fund/netvalue/150315.html" TargetMode="External"/><Relationship Id="rId303" Type="http://schemas.openxmlformats.org/officeDocument/2006/relationships/hyperlink" Target="http://finance.sina.com.cn/fund/quotes/150281/bc.shtml" TargetMode="External"/><Relationship Id="rId485" Type="http://schemas.openxmlformats.org/officeDocument/2006/relationships/hyperlink" Target="javascript:addOwnedFund('150259');" TargetMode="External"/><Relationship Id="rId692" Type="http://schemas.openxmlformats.org/officeDocument/2006/relationships/hyperlink" Target="http://www.cninfo.com.cn/information/fund/netvalue/150179.html" TargetMode="External"/><Relationship Id="rId706" Type="http://schemas.openxmlformats.org/officeDocument/2006/relationships/hyperlink" Target="https://www.jisilu.cn/data/utils/lowcalc/150279" TargetMode="External"/><Relationship Id="rId748" Type="http://schemas.openxmlformats.org/officeDocument/2006/relationships/hyperlink" Target="https://www.jisilu.cn/data/utils/lowcalc/15021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04/bc.shtml" TargetMode="External"/><Relationship Id="rId387" Type="http://schemas.openxmlformats.org/officeDocument/2006/relationships/hyperlink" Target="http://www.cninfo.com.cn/information/fund/netvalue/150059.html" TargetMode="External"/><Relationship Id="rId510" Type="http://schemas.openxmlformats.org/officeDocument/2006/relationships/hyperlink" Target="https://www.jisilu.cn/data/sfnew/detail/150186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502004" TargetMode="External"/><Relationship Id="rId608" Type="http://schemas.openxmlformats.org/officeDocument/2006/relationships/hyperlink" Target="http://www.cninfo.com.cn/information/fund/netvalue/150227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delOwnedFund('150267');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150295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329" TargetMode="External"/><Relationship Id="rId661" Type="http://schemas.openxmlformats.org/officeDocument/2006/relationships/hyperlink" Target="http://finance.sina.com.cn/fund/quotes/150173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zs39948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502031" TargetMode="External"/><Relationship Id="rId398" Type="http://schemas.openxmlformats.org/officeDocument/2006/relationships/hyperlink" Target="http://www.cninfo.com.cn/information/fund/netvalue/150049.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194');" TargetMode="External"/><Relationship Id="rId619" Type="http://schemas.openxmlformats.org/officeDocument/2006/relationships/hyperlink" Target="http://finance.sina.com.cn/fund/quotes/150171/bc.shtml" TargetMode="External"/><Relationship Id="rId770" Type="http://schemas.openxmlformats.org/officeDocument/2006/relationships/hyperlink" Target="http://www.cninfo.com.cn/information/fund/netvalue/150016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s://www.jisilu.cn/data/utils/lowcalc/150175" TargetMode="External"/><Relationship Id="rId423" Type="http://schemas.openxmlformats.org/officeDocument/2006/relationships/hyperlink" Target="http://quote.eastmoney.com/zs399905.html" TargetMode="External"/><Relationship Id="rId258" Type="http://schemas.openxmlformats.org/officeDocument/2006/relationships/hyperlink" Target="https://www.jisilu.cn/data/utils/lowcalc/150121" TargetMode="External"/><Relationship Id="rId465" Type="http://schemas.openxmlformats.org/officeDocument/2006/relationships/hyperlink" Target="http://quote.eastmoney.com/zs399997.html" TargetMode="External"/><Relationship Id="rId630" Type="http://schemas.openxmlformats.org/officeDocument/2006/relationships/hyperlink" Target="https://www.jisilu.cn/data/sfnew/detail/150255" TargetMode="External"/><Relationship Id="rId672" Type="http://schemas.openxmlformats.org/officeDocument/2006/relationships/hyperlink" Target="https://www.jisilu.cn/data/sfnew/detail/150305" TargetMode="External"/><Relationship Id="rId728" Type="http://schemas.openxmlformats.org/officeDocument/2006/relationships/hyperlink" Target="http://www.cninfo.com.cn/information/fund/netvalue/15023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89" TargetMode="External"/><Relationship Id="rId118" Type="http://schemas.openxmlformats.org/officeDocument/2006/relationships/hyperlink" Target="http://finance.sina.com.cn/fund/quotes/150263/bc.shtml" TargetMode="External"/><Relationship Id="rId325" Type="http://schemas.openxmlformats.org/officeDocument/2006/relationships/hyperlink" Target="javascript:addOwnedFund('150138');" TargetMode="External"/><Relationship Id="rId367" Type="http://schemas.openxmlformats.org/officeDocument/2006/relationships/hyperlink" Target="javascript:addOwnedFund('150055');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quote.eastmoney.com/zs000016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www.cninfo.com.cn/information/fund/netvalue/150277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5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167.html" TargetMode="External"/><Relationship Id="rId336" Type="http://schemas.openxmlformats.org/officeDocument/2006/relationships/hyperlink" Target="https://www.jisilu.cn/data/utils/lowcalc/150213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412.html" TargetMode="External"/><Relationship Id="rId75" Type="http://schemas.openxmlformats.org/officeDocument/2006/relationships/hyperlink" Target="javascript:addOwnedFund('15030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25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://finance.sina.com.cn/fund/quotes/150148/bc.shtml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076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225.html" TargetMode="External"/><Relationship Id="rId445" Type="http://schemas.openxmlformats.org/officeDocument/2006/relationships/hyperlink" Target="http://finance.sina.com.cn/fund/quotes/150229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27" TargetMode="External"/><Relationship Id="rId652" Type="http://schemas.openxmlformats.org/officeDocument/2006/relationships/hyperlink" Target="https://www.jisilu.cn/data/utils/lowcalc/150315" TargetMode="External"/><Relationship Id="rId694" Type="http://schemas.openxmlformats.org/officeDocument/2006/relationships/hyperlink" Target="https://www.jisilu.cn/data/utils/lowcalc/150179" TargetMode="External"/><Relationship Id="rId708" Type="http://schemas.openxmlformats.org/officeDocument/2006/relationships/hyperlink" Target="https://www.jisilu.cn/data/sfnew/detail/502027" TargetMode="External"/><Relationship Id="rId291" Type="http://schemas.openxmlformats.org/officeDocument/2006/relationships/hyperlink" Target="http://finance.sina.com.cn/fund/quotes/150073/bc.shtml" TargetMode="External"/><Relationship Id="rId305" Type="http://schemas.openxmlformats.org/officeDocument/2006/relationships/hyperlink" Target="http://quote.eastmoney.com/zs399934.html" TargetMode="External"/><Relationship Id="rId347" Type="http://schemas.openxmlformats.org/officeDocument/2006/relationships/hyperlink" Target="http://quote.eastmoney.com/zs399300.html" TargetMode="External"/><Relationship Id="rId512" Type="http://schemas.openxmlformats.org/officeDocument/2006/relationships/hyperlink" Target="http://www.cninfo.com.cn/information/fund/netvalue/1501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s://www.jisilu.cn/data/utils/lowcalc/150059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502004.html" TargetMode="External"/><Relationship Id="rId761" Type="http://schemas.openxmlformats.org/officeDocument/2006/relationships/hyperlink" Target="javascript:addOwnedFund('150066');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88" TargetMode="External"/><Relationship Id="rId249" Type="http://schemas.openxmlformats.org/officeDocument/2006/relationships/hyperlink" Target="http://finance.sina.com.cn/fund/quotes/150064/bc.shtml" TargetMode="External"/><Relationship Id="rId414" Type="http://schemas.openxmlformats.org/officeDocument/2006/relationships/hyperlink" Target="https://www.jisilu.cn/data/sfnew/detail/150157" TargetMode="External"/><Relationship Id="rId456" Type="http://schemas.openxmlformats.org/officeDocument/2006/relationships/hyperlink" Target="https://www.jisilu.cn/data/sfnew/detail/150200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707.html" TargetMode="External"/><Relationship Id="rId663" Type="http://schemas.openxmlformats.org/officeDocument/2006/relationships/hyperlink" Target="http://quote.eastmoney.com/zs000998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145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000852.html" TargetMode="External"/><Relationship Id="rId358" Type="http://schemas.openxmlformats.org/officeDocument/2006/relationships/hyperlink" Target="http://www.cninfo.com.cn/information/fund/netvalue/50203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231" TargetMode="External"/><Relationship Id="rId772" Type="http://schemas.openxmlformats.org/officeDocument/2006/relationships/hyperlink" Target="javascript:addOwnedFund('15001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40" TargetMode="External"/><Relationship Id="rId425" Type="http://schemas.openxmlformats.org/officeDocument/2006/relationships/hyperlink" Target="javascript:addOwnedFund('150028');" TargetMode="External"/><Relationship Id="rId467" Type="http://schemas.openxmlformats.org/officeDocument/2006/relationships/hyperlink" Target="javascript:addOwnedFund('150269');" TargetMode="External"/><Relationship Id="rId632" Type="http://schemas.openxmlformats.org/officeDocument/2006/relationships/hyperlink" Target="http://www.cninfo.com.cn/information/fund/netvalue/150255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www.cninfo.com.cn/information/fund/netvalue/15030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89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s://www.jisilu.cn/data/sfnew/detail/150309" TargetMode="External"/><Relationship Id="rId576" Type="http://schemas.openxmlformats.org/officeDocument/2006/relationships/hyperlink" Target="https://www.jisilu.cn/data/sfnew/detail/150051" TargetMode="External"/><Relationship Id="rId741" Type="http://schemas.openxmlformats.org/officeDocument/2006/relationships/hyperlink" Target="http://quote.eastmoney.com/zs000805.html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277" TargetMode="External"/><Relationship Id="rId601" Type="http://schemas.openxmlformats.org/officeDocument/2006/relationships/hyperlink" Target="http://finance.sina.com.cn/fund/quotes/150233/bc.shtml" TargetMode="External"/><Relationship Id="rId643" Type="http://schemas.openxmlformats.org/officeDocument/2006/relationships/hyperlink" Target="http://finance.sina.com.cn/fund/quotes/150192/bc.shtml" TargetMode="External"/><Relationship Id="rId240" Type="http://schemas.openxmlformats.org/officeDocument/2006/relationships/hyperlink" Target="https://www.jisilu.cn/data/utils/lowcalc/150225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167" TargetMode="External"/><Relationship Id="rId338" Type="http://schemas.openxmlformats.org/officeDocument/2006/relationships/hyperlink" Target="https://www.jisilu.cn/data/sfnew/detail/150030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addOwnedFund('150217');" TargetMode="External"/><Relationship Id="rId587" Type="http://schemas.openxmlformats.org/officeDocument/2006/relationships/hyperlink" Target="javascript:delOwnedFund('150275');" TargetMode="External"/><Relationship Id="rId710" Type="http://schemas.openxmlformats.org/officeDocument/2006/relationships/hyperlink" Target="http://www.cninfo.com.cn/information/fund/netvalue/502027.html" TargetMode="External"/><Relationship Id="rId752" Type="http://schemas.openxmlformats.org/officeDocument/2006/relationships/hyperlink" Target="http://www.cninfo.com.cn/information/fund/netvalue/15007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sfnew/detail/150096" TargetMode="External"/><Relationship Id="rId405" Type="http://schemas.openxmlformats.org/officeDocument/2006/relationships/hyperlink" Target="http://quote.eastmoney.com/zs000841.html" TargetMode="External"/><Relationship Id="rId447" Type="http://schemas.openxmlformats.org/officeDocument/2006/relationships/hyperlink" Target="http://quote.eastmoney.com/zs399987.html" TargetMode="External"/><Relationship Id="rId612" Type="http://schemas.openxmlformats.org/officeDocument/2006/relationships/hyperlink" Target="https://www.jisilu.cn/data/sfnew/detail/150235" TargetMode="External"/><Relationship Id="rId251" Type="http://schemas.openxmlformats.org/officeDocument/2006/relationships/hyperlink" Target="http://quote.eastmoney.com/zs399904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4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281');" TargetMode="External"/><Relationship Id="rId349" Type="http://schemas.openxmlformats.org/officeDocument/2006/relationships/hyperlink" Target="javascript:addOwnedFund('150104');" TargetMode="External"/><Relationship Id="rId514" Type="http://schemas.openxmlformats.org/officeDocument/2006/relationships/hyperlink" Target="https://www.jisilu.cn/data/utils/lowcalc/150186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311/bc.shtml" TargetMode="External"/><Relationship Id="rId763" Type="http://schemas.openxmlformats.org/officeDocument/2006/relationships/hyperlink" Target="http://finance.sina.com.cn/fund/quotes/150188/bc.shtml" TargetMode="External"/><Relationship Id="rId88" Type="http://schemas.openxmlformats.org/officeDocument/2006/relationships/hyperlink" Target="https://www.jisilu.cn/data/sfnew/detail/150291" TargetMode="External"/><Relationship Id="rId111" Type="http://schemas.openxmlformats.org/officeDocument/2006/relationships/hyperlink" Target="https://www.jisilu.cn/data/sfnew/detail/15028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88.html" TargetMode="External"/><Relationship Id="rId360" Type="http://schemas.openxmlformats.org/officeDocument/2006/relationships/hyperlink" Target="https://www.jisilu.cn/data/utils/lowcalc/502031" TargetMode="External"/><Relationship Id="rId416" Type="http://schemas.openxmlformats.org/officeDocument/2006/relationships/hyperlink" Target="http://www.cninfo.com.cn/information/fund/netvalue/150157.html" TargetMode="External"/><Relationship Id="rId598" Type="http://schemas.openxmlformats.org/officeDocument/2006/relationships/hyperlink" Target="https://www.jisilu.cn/data/utils/lowcalc/502004" TargetMode="External"/><Relationship Id="rId220" Type="http://schemas.openxmlformats.org/officeDocument/2006/relationships/hyperlink" Target="http://www.cninfo.com.cn/information/fund/netvalue/150140.html" TargetMode="External"/><Relationship Id="rId458" Type="http://schemas.openxmlformats.org/officeDocument/2006/relationships/hyperlink" Target="http://www.cninfo.com.cn/information/fund/netvalue/150200.html" TargetMode="External"/><Relationship Id="rId623" Type="http://schemas.openxmlformats.org/officeDocument/2006/relationships/hyperlink" Target="javascript:addOwnedFund('150171');" TargetMode="External"/><Relationship Id="rId665" Type="http://schemas.openxmlformats.org/officeDocument/2006/relationships/hyperlink" Target="javascript:addOwnedFund('150173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5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63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427" Type="http://schemas.openxmlformats.org/officeDocument/2006/relationships/hyperlink" Target="http://finance.sina.com.cn/fund/quotes/150022/bc.shtml" TargetMode="External"/><Relationship Id="rId469" Type="http://schemas.openxmlformats.org/officeDocument/2006/relationships/hyperlink" Target="http://finance.sina.com.cn/fund/quotes/150164/bc.shtml" TargetMode="External"/><Relationship Id="rId634" Type="http://schemas.openxmlformats.org/officeDocument/2006/relationships/hyperlink" Target="https://www.jisilu.cn/data/utils/lowcalc/150255" TargetMode="External"/><Relationship Id="rId676" Type="http://schemas.openxmlformats.org/officeDocument/2006/relationships/hyperlink" Target="https://www.jisilu.cn/data/utils/lowcalc/15030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14/bc.shtml" TargetMode="External"/><Relationship Id="rId273" Type="http://schemas.openxmlformats.org/officeDocument/2006/relationships/hyperlink" Target="http://finance.sina.com.cn/fund/quotes/502054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s://www.jisilu.cn/data/sfnew/detail/150259" TargetMode="External"/><Relationship Id="rId536" Type="http://schemas.openxmlformats.org/officeDocument/2006/relationships/hyperlink" Target="http://www.cninfo.com.cn/information/fund/netvalue/150309.html" TargetMode="External"/><Relationship Id="rId701" Type="http://schemas.openxmlformats.org/officeDocument/2006/relationships/hyperlink" Target="javascript:addOwnedFund('150243');" TargetMode="External"/><Relationship Id="rId68" Type="http://schemas.openxmlformats.org/officeDocument/2006/relationships/hyperlink" Target="https://www.jisilu.cn/data/utils/lowcalc/150289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www.cninfo.com.cn/information/fund/netvalue/150030.html" TargetMode="External"/><Relationship Id="rId578" Type="http://schemas.openxmlformats.org/officeDocument/2006/relationships/hyperlink" Target="http://www.cninfo.com.cn/information/fund/netvalue/150051.html" TargetMode="External"/><Relationship Id="rId743" Type="http://schemas.openxmlformats.org/officeDocument/2006/relationships/hyperlink" Target="javascript:addOwnedFund('150100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05" TargetMode="External"/><Relationship Id="rId603" Type="http://schemas.openxmlformats.org/officeDocument/2006/relationships/hyperlink" Target="http://quote.eastmoney.com/zs399810.html" TargetMode="External"/><Relationship Id="rId645" Type="http://schemas.openxmlformats.org/officeDocument/2006/relationships/hyperlink" Target="http://quote.eastmoney.com/zs399965.html" TargetMode="External"/><Relationship Id="rId687" Type="http://schemas.openxmlformats.org/officeDocument/2006/relationships/hyperlink" Target="http://quote.eastmoney.com/zs399004.html" TargetMode="External"/><Relationship Id="rId242" Type="http://schemas.openxmlformats.org/officeDocument/2006/relationships/hyperlink" Target="https://www.jisilu.cn/data/sfnew/detail/150267" TargetMode="External"/><Relationship Id="rId284" Type="http://schemas.openxmlformats.org/officeDocument/2006/relationships/hyperlink" Target="https://www.jisilu.cn/data/sfnew/detail/150295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502007/bc.shtml" TargetMode="External"/><Relationship Id="rId712" Type="http://schemas.openxmlformats.org/officeDocument/2006/relationships/hyperlink" Target="https://www.jisilu.cn/data/utils/lowcalc/5020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finance.sina.com.cn/fund/quotes/502024/bc.shtml" TargetMode="External"/><Relationship Id="rId589" Type="http://schemas.openxmlformats.org/officeDocument/2006/relationships/hyperlink" Target="http://finance.sina.com.cn/fund/quotes/502049/bc.shtml" TargetMode="External"/><Relationship Id="rId754" Type="http://schemas.openxmlformats.org/officeDocument/2006/relationships/hyperlink" Target="https://www.jisilu.cn/data/utils/lowcalc/150076" TargetMode="External"/><Relationship Id="rId90" Type="http://schemas.openxmlformats.org/officeDocument/2006/relationships/hyperlink" Target="http://www.cninfo.com.cn/information/fund/netvalue/150291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152/bc.shtml" TargetMode="External"/><Relationship Id="rId393" Type="http://schemas.openxmlformats.org/officeDocument/2006/relationships/hyperlink" Target="http://www.cninfo.com.cn/information/fund/netvalue/150096.html" TargetMode="External"/><Relationship Id="rId407" Type="http://schemas.openxmlformats.org/officeDocument/2006/relationships/hyperlink" Target="javascript:addOwnedFund('150148');" TargetMode="External"/><Relationship Id="rId449" Type="http://schemas.openxmlformats.org/officeDocument/2006/relationships/hyperlink" Target="javascript:addOwnedFund('150229');" TargetMode="External"/><Relationship Id="rId614" Type="http://schemas.openxmlformats.org/officeDocument/2006/relationships/hyperlink" Target="http://www.cninfo.com.cn/information/fund/netvalue/150235.html" TargetMode="External"/><Relationship Id="rId656" Type="http://schemas.openxmlformats.org/officeDocument/2006/relationships/hyperlink" Target="http://www.cninfo.com.cn/information/fund/netvalue/150169.html" TargetMode="External"/><Relationship Id="rId211" Type="http://schemas.openxmlformats.org/officeDocument/2006/relationships/hyperlink" Target="javascript:addOwnedFund('150088');" TargetMode="External"/><Relationship Id="rId253" Type="http://schemas.openxmlformats.org/officeDocument/2006/relationships/hyperlink" Target="javascript:addOwnedFund('150064');" TargetMode="External"/><Relationship Id="rId295" Type="http://schemas.openxmlformats.org/officeDocument/2006/relationships/hyperlink" Target="javascript:addOwnedFund('150073');" TargetMode="External"/><Relationship Id="rId309" Type="http://schemas.openxmlformats.org/officeDocument/2006/relationships/hyperlink" Target="http://finance.sina.com.cn/fund/quotes/150090/bc.shtml" TargetMode="External"/><Relationship Id="rId460" Type="http://schemas.openxmlformats.org/officeDocument/2006/relationships/hyperlink" Target="https://www.jisilu.cn/data/utils/lowcalc/150200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24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87.html" TargetMode="External"/><Relationship Id="rId320" Type="http://schemas.openxmlformats.org/officeDocument/2006/relationships/hyperlink" Target="https://www.jisilu.cn/data/sfnew/detail/150138" TargetMode="External"/><Relationship Id="rId558" Type="http://schemas.openxmlformats.org/officeDocument/2006/relationships/hyperlink" Target="https://www.jisilu.cn/data/sfnew/detail/150194" TargetMode="External"/><Relationship Id="rId723" Type="http://schemas.openxmlformats.org/officeDocument/2006/relationships/hyperlink" Target="http://quote.eastmoney.com/zs399996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55" TargetMode="External"/><Relationship Id="rId418" Type="http://schemas.openxmlformats.org/officeDocument/2006/relationships/hyperlink" Target="https://www.jisilu.cn/data/utils/lowcalc/150157" TargetMode="External"/><Relationship Id="rId625" Type="http://schemas.openxmlformats.org/officeDocument/2006/relationships/hyperlink" Target="http://finance.sina.com.cn/fund/quotes/150184/bc.shtml" TargetMode="External"/><Relationship Id="rId222" Type="http://schemas.openxmlformats.org/officeDocument/2006/relationships/hyperlink" Target="https://www.jisilu.cn/data/utils/lowcalc/150140" TargetMode="External"/><Relationship Id="rId264" Type="http://schemas.openxmlformats.org/officeDocument/2006/relationships/hyperlink" Target="https://www.jisilu.cn/data/utils/lowcalc/150145" TargetMode="External"/><Relationship Id="rId471" Type="http://schemas.openxmlformats.org/officeDocument/2006/relationships/hyperlink" Target="http://quote.eastmoney.com/zs000832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117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03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://quote.eastmoney.com/zs399001.html" TargetMode="External"/><Relationship Id="rId580" Type="http://schemas.openxmlformats.org/officeDocument/2006/relationships/hyperlink" Target="https://www.jisilu.cn/data/utils/lowcalc/150051" TargetMode="External"/><Relationship Id="rId636" Type="http://schemas.openxmlformats.org/officeDocument/2006/relationships/hyperlink" Target="https://www.jisilu.cn/data/sfnew/detail/15025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853.html" TargetMode="External"/><Relationship Id="rId440" Type="http://schemas.openxmlformats.org/officeDocument/2006/relationships/hyperlink" Target="http://www.cninfo.com.cn/information/fund/netvalue/150205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5.html" TargetMode="External"/><Relationship Id="rId300" Type="http://schemas.openxmlformats.org/officeDocument/2006/relationships/hyperlink" Target="https://www.jisilu.cn/data/utils/lowcalc/150112" TargetMode="External"/><Relationship Id="rId482" Type="http://schemas.openxmlformats.org/officeDocument/2006/relationships/hyperlink" Target="http://www.cninfo.com.cn/information/fund/netvalue/150259.html" TargetMode="External"/><Relationship Id="rId538" Type="http://schemas.openxmlformats.org/officeDocument/2006/relationships/hyperlink" Target="https://www.jisilu.cn/data/utils/lowcalc/150309" TargetMode="External"/><Relationship Id="rId703" Type="http://schemas.openxmlformats.org/officeDocument/2006/relationships/hyperlink" Target="http://finance.sina.com.cn/fund/quotes/150279/bc.shtml" TargetMode="External"/><Relationship Id="rId745" Type="http://schemas.openxmlformats.org/officeDocument/2006/relationships/hyperlink" Target="http://finance.sina.com.cn/fund/quotes/150215/bc.s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25" TargetMode="External"/><Relationship Id="rId342" Type="http://schemas.openxmlformats.org/officeDocument/2006/relationships/hyperlink" Target="https://www.jisilu.cn/data/utils/lowcalc/150030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000016.html" TargetMode="External"/><Relationship Id="rId605" Type="http://schemas.openxmlformats.org/officeDocument/2006/relationships/hyperlink" Target="javascript:addOwnedFund('150233');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267.html" TargetMode="External"/><Relationship Id="rId647" Type="http://schemas.openxmlformats.org/officeDocument/2006/relationships/hyperlink" Target="javascript:addOwnedFund('150192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295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3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440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066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58.html" TargetMode="External"/><Relationship Id="rId353" Type="http://schemas.openxmlformats.org/officeDocument/2006/relationships/hyperlink" Target="http://quote.eastmoney.com/zs399006.html" TargetMode="External"/><Relationship Id="rId395" Type="http://schemas.openxmlformats.org/officeDocument/2006/relationships/hyperlink" Target="javascript:addOwnedFund('150096');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194.html" TargetMode="External"/><Relationship Id="rId92" Type="http://schemas.openxmlformats.org/officeDocument/2006/relationships/hyperlink" Target="https://www.jisilu.cn/data/utils/lowcalc/150291" TargetMode="External"/><Relationship Id="rId213" Type="http://schemas.openxmlformats.org/officeDocument/2006/relationships/hyperlink" Target="http://finance.sina.com.cn/fund/quotes/150175/bc.shtml" TargetMode="External"/><Relationship Id="rId420" Type="http://schemas.openxmlformats.org/officeDocument/2006/relationships/hyperlink" Target="https://www.jisilu.cn/data/sfnew/detail/150028" TargetMode="External"/><Relationship Id="rId616" Type="http://schemas.openxmlformats.org/officeDocument/2006/relationships/hyperlink" Target="https://www.jisilu.cn/data/utils/lowcalc/150235" TargetMode="External"/><Relationship Id="rId658" Type="http://schemas.openxmlformats.org/officeDocument/2006/relationships/hyperlink" Target="https://www.jisilu.cn/data/utils/lowcalc/150169" TargetMode="External"/><Relationship Id="rId255" Type="http://schemas.openxmlformats.org/officeDocument/2006/relationships/hyperlink" Target="http://finance.sina.com.cn/fund/quotes/150121/bc.shtml" TargetMode="External"/><Relationship Id="rId297" Type="http://schemas.openxmlformats.org/officeDocument/2006/relationships/hyperlink" Target="http://finance.sina.com.cn/fund/quotes/150112/bc.shtml" TargetMode="External"/><Relationship Id="rId462" Type="http://schemas.openxmlformats.org/officeDocument/2006/relationships/hyperlink" Target="https://www.jisilu.cn/data/sfnew/detail/150269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311');" TargetMode="External"/><Relationship Id="rId115" Type="http://schemas.openxmlformats.org/officeDocument/2006/relationships/hyperlink" Target="https://www.jisilu.cn/data/utils/lowcalc/15028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38.html" TargetMode="External"/><Relationship Id="rId364" Type="http://schemas.openxmlformats.org/officeDocument/2006/relationships/hyperlink" Target="http://www.cninfo.com.cn/information/fund/netvalue/150055.html" TargetMode="External"/><Relationship Id="rId767" Type="http://schemas.openxmlformats.org/officeDocument/2006/relationships/hyperlink" Target="javascript:addOwnedFund('150188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000827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javascript:delOwnedFund('150022');" TargetMode="External"/><Relationship Id="rId473" Type="http://schemas.openxmlformats.org/officeDocument/2006/relationships/hyperlink" Target="javascript:addOwnedFund('150164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3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13/bc.shtml" TargetMode="External"/><Relationship Id="rId540" Type="http://schemas.openxmlformats.org/officeDocument/2006/relationships/hyperlink" Target="https://www.jisilu.cn/data/sfnew/detail/150217" TargetMode="External"/><Relationship Id="rId72" Type="http://schemas.openxmlformats.org/officeDocument/2006/relationships/hyperlink" Target="http://www.cninfo.com.cn/information/fund/netvalue/150303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275" TargetMode="External"/><Relationship Id="rId638" Type="http://schemas.openxmlformats.org/officeDocument/2006/relationships/hyperlink" Target="http://www.cninfo.com.cn/information/fund/netvalue/15025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14');" TargetMode="External"/><Relationship Id="rId277" Type="http://schemas.openxmlformats.org/officeDocument/2006/relationships/hyperlink" Target="javascript:addOwnedFund('502054');" TargetMode="External"/><Relationship Id="rId400" Type="http://schemas.openxmlformats.org/officeDocument/2006/relationships/hyperlink" Target="https://www.jisilu.cn/data/utils/lowcalc/150049" TargetMode="External"/><Relationship Id="rId442" Type="http://schemas.openxmlformats.org/officeDocument/2006/relationships/hyperlink" Target="https://www.jisilu.cn/data/utils/lowcalc/150205" TargetMode="External"/><Relationship Id="rId484" Type="http://schemas.openxmlformats.org/officeDocument/2006/relationships/hyperlink" Target="https://www.jisilu.cn/data/utils/lowcalc/150259" TargetMode="External"/><Relationship Id="rId705" Type="http://schemas.openxmlformats.org/officeDocument/2006/relationships/hyperlink" Target="http://quote.eastmoney.com/zs399808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281" TargetMode="External"/><Relationship Id="rId344" Type="http://schemas.openxmlformats.org/officeDocument/2006/relationships/hyperlink" Target="https://www.jisilu.cn/data/sfnew/detail/150104" TargetMode="External"/><Relationship Id="rId691" Type="http://schemas.openxmlformats.org/officeDocument/2006/relationships/hyperlink" Target="http://finance.sina.com.cn/fund/quotes/150179/bc.shtml" TargetMode="External"/><Relationship Id="rId747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25.html" TargetMode="External"/><Relationship Id="rId386" Type="http://schemas.openxmlformats.org/officeDocument/2006/relationships/hyperlink" Target="http://finance.sina.com.cn/fund/quotes/150059/bc.shtml" TargetMode="External"/><Relationship Id="rId551" Type="http://schemas.openxmlformats.org/officeDocument/2006/relationships/hyperlink" Target="javascript:addOwnedFund('502024');" TargetMode="External"/><Relationship Id="rId593" Type="http://schemas.openxmlformats.org/officeDocument/2006/relationships/hyperlink" Target="javascript:addOwnedFund('502049');" TargetMode="External"/><Relationship Id="rId607" Type="http://schemas.openxmlformats.org/officeDocument/2006/relationships/hyperlink" Target="http://finance.sina.com.cn/fund/quotes/150227/bc.shtml" TargetMode="External"/><Relationship Id="rId649" Type="http://schemas.openxmlformats.org/officeDocument/2006/relationships/hyperlink" Target="http://finance.sina.com.cn/fund/quotes/150315/bc.s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267" TargetMode="External"/><Relationship Id="rId288" Type="http://schemas.openxmlformats.org/officeDocument/2006/relationships/hyperlink" Target="https://www.jisilu.cn/data/utils/lowcalc/150295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502007');" TargetMode="External"/><Relationship Id="rId660" Type="http://schemas.openxmlformats.org/officeDocument/2006/relationships/hyperlink" Target="https://www.jisilu.cn/data/sfnew/detail/150173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090');" TargetMode="External"/><Relationship Id="rId495" Type="http://schemas.openxmlformats.org/officeDocument/2006/relationships/hyperlink" Target="http://quote.eastmoney.com/zs399809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06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addOwnedFund('150152');" TargetMode="External"/><Relationship Id="rId397" Type="http://schemas.openxmlformats.org/officeDocument/2006/relationships/hyperlink" Target="http://finance.sina.com.cn/fund/quotes/150049/bc.shtml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194" TargetMode="External"/><Relationship Id="rId618" Type="http://schemas.openxmlformats.org/officeDocument/2006/relationships/hyperlink" Target="https://www.jisilu.cn/data/sfnew/detail/150171" TargetMode="External"/><Relationship Id="rId215" Type="http://schemas.openxmlformats.org/officeDocument/2006/relationships/hyperlink" Target="http://quote.eastmoney.com/hk/zs110010.html" TargetMode="External"/><Relationship Id="rId257" Type="http://schemas.openxmlformats.org/officeDocument/2006/relationships/hyperlink" Target="http://quote.eastmoney.com/zs399918.html" TargetMode="External"/><Relationship Id="rId422" Type="http://schemas.openxmlformats.org/officeDocument/2006/relationships/hyperlink" Target="http://www.cninfo.com.cn/information/fund/netvalue/150028.html" TargetMode="External"/><Relationship Id="rId464" Type="http://schemas.openxmlformats.org/officeDocument/2006/relationships/hyperlink" Target="http://www.cninfo.com.cn/information/fund/netvalue/150269.html" TargetMode="External"/><Relationship Id="rId299" Type="http://schemas.openxmlformats.org/officeDocument/2006/relationships/hyperlink" Target="http://quote.eastmoney.com/zs399330.html" TargetMode="External"/><Relationship Id="rId727" Type="http://schemas.openxmlformats.org/officeDocument/2006/relationships/hyperlink" Target="http://finance.sina.com.cn/fund/quotes/150231/bc.shtml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quote.eastmoney.com/zs399804.html" TargetMode="External"/><Relationship Id="rId13" Type="http://schemas.openxmlformats.org/officeDocument/2006/relationships/drawing" Target="../drawings/drawing17.xml"/><Relationship Id="rId3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://quote.eastmoney.com/zs399804.html" TargetMode="External"/><Relationship Id="rId12" Type="http://schemas.openxmlformats.org/officeDocument/2006/relationships/hyperlink" Target="javascript:addOwnedFund('150307');" TargetMode="External"/><Relationship Id="rId2" Type="http://schemas.openxmlformats.org/officeDocument/2006/relationships/hyperlink" Target="https://www.jisilu.cn/data/sfnew/detail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http://www.cninfo.com.cn/information/fund/netvalue/150307.html" TargetMode="External"/><Relationship Id="rId11" Type="http://schemas.openxmlformats.org/officeDocument/2006/relationships/hyperlink" Target="javascript:addOwnedFund('150307');" TargetMode="External"/><Relationship Id="rId5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finance.sina.com.cn/fund/quotes/150307/bc.shtml" TargetMode="External"/><Relationship Id="rId9" Type="http://schemas.openxmlformats.org/officeDocument/2006/relationships/hyperlink" Target="https://www.jisilu.cn/data/utils/lowcalc/150307" TargetMode="External"/></Relationships>
</file>

<file path=xl/worksheets/_rels/sheet5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javascript:addOwnedFund('150194');" TargetMode="External"/><Relationship Id="rId769" Type="http://schemas.openxmlformats.org/officeDocument/2006/relationships/hyperlink" Target="http://finance.sina.com.cn/fund/quotes/150143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://quote.eastmoney.com/zs399983.html" TargetMode="External"/><Relationship Id="rId629" Type="http://schemas.openxmlformats.org/officeDocument/2006/relationships/hyperlink" Target="javascript:addOwnedFund('150271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164/bc.shtml" TargetMode="External"/><Relationship Id="rId682" Type="http://schemas.openxmlformats.org/officeDocument/2006/relationships/hyperlink" Target="https://www.jisilu.cn/data/utils/lowcalc/15026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213.html" TargetMode="External"/><Relationship Id="rId542" Type="http://schemas.openxmlformats.org/officeDocument/2006/relationships/hyperlink" Target="http://www.cninfo.com.cn/information/fund/netvalue/50200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073" TargetMode="External"/><Relationship Id="rId486" Type="http://schemas.openxmlformats.org/officeDocument/2006/relationships/hyperlink" Target="https://www.jisilu.cn/data/sfnew/detail/502049" TargetMode="External"/><Relationship Id="rId693" Type="http://schemas.openxmlformats.org/officeDocument/2006/relationships/hyperlink" Target="http://quote.eastmoney.com/zs399429.html" TargetMode="External"/><Relationship Id="rId707" Type="http://schemas.openxmlformats.org/officeDocument/2006/relationships/hyperlink" Target="javascript:addOwnedFund('150307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140/bc.shtml" TargetMode="External"/><Relationship Id="rId553" Type="http://schemas.openxmlformats.org/officeDocument/2006/relationships/hyperlink" Target="http://finance.sina.com.cn/fund/quotes/150259/bc.shtml" TargetMode="External"/><Relationship Id="rId760" Type="http://schemas.openxmlformats.org/officeDocument/2006/relationships/hyperlink" Target="https://www.jisilu.cn/data/utils/lowcalc/150171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177');" TargetMode="External"/><Relationship Id="rId620" Type="http://schemas.openxmlformats.org/officeDocument/2006/relationships/hyperlink" Target="http://www.cninfo.com.cn/information/fund/netvalue/150241.html" TargetMode="External"/><Relationship Id="rId718" Type="http://schemas.openxmlformats.org/officeDocument/2006/relationships/hyperlink" Target="https://www.jisilu.cn/data/utils/lowcalc/150227" TargetMode="External"/><Relationship Id="rId357" Type="http://schemas.openxmlformats.org/officeDocument/2006/relationships/hyperlink" Target="https://www.jisilu.cn/data/sfnew/detail/150152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059" TargetMode="External"/><Relationship Id="rId564" Type="http://schemas.openxmlformats.org/officeDocument/2006/relationships/hyperlink" Target="https://www.jisilu.cn/data/sfnew/detail/150251" TargetMode="External"/><Relationship Id="rId771" Type="http://schemas.openxmlformats.org/officeDocument/2006/relationships/hyperlink" Target="http://quote.eastmoney.com/zs000832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145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502017" TargetMode="External"/><Relationship Id="rId631" Type="http://schemas.openxmlformats.org/officeDocument/2006/relationships/hyperlink" Target="http://finance.sina.com.cn/fund/quotes/150283/bc.shtml" TargetMode="External"/><Relationship Id="rId673" Type="http://schemas.openxmlformats.org/officeDocument/2006/relationships/hyperlink" Target="http://finance.sina.com.cn/fund/quotes/150249/bc.shtml" TargetMode="External"/><Relationship Id="rId729" Type="http://schemas.openxmlformats.org/officeDocument/2006/relationships/hyperlink" Target="http://quote.eastmoney.com/zs399986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17/bc.shtml" TargetMode="External"/><Relationship Id="rId368" Type="http://schemas.openxmlformats.org/officeDocument/2006/relationships/hyperlink" Target="javascript:addOwnedFund('502054');" TargetMode="External"/><Relationship Id="rId575" Type="http://schemas.openxmlformats.org/officeDocument/2006/relationships/hyperlink" Target="javascript:addOwnedFund('150173');" TargetMode="External"/><Relationship Id="rId740" Type="http://schemas.openxmlformats.org/officeDocument/2006/relationships/hyperlink" Target="http://www.cninfo.com.cn/information/fund/netvalue/150181.html" TargetMode="External"/><Relationship Id="rId782" Type="http://schemas.openxmlformats.org/officeDocument/2006/relationships/hyperlink" Target="http://www.cninfo.com.cn/information/fund/netvalue/150192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18.html" TargetMode="External"/><Relationship Id="rId435" Type="http://schemas.openxmlformats.org/officeDocument/2006/relationships/hyperlink" Target="http://quote.eastmoney.com/zs000841.html" TargetMode="External"/><Relationship Id="rId477" Type="http://schemas.openxmlformats.org/officeDocument/2006/relationships/hyperlink" Target="http://quote.eastmoney.com/zs000832.html" TargetMode="External"/><Relationship Id="rId600" Type="http://schemas.openxmlformats.org/officeDocument/2006/relationships/hyperlink" Target="https://www.jisilu.cn/data/sfnew/detail/150203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150051" TargetMode="External"/><Relationship Id="rId281" Type="http://schemas.openxmlformats.org/officeDocument/2006/relationships/hyperlink" Target="http://www.cninfo.com.cn/information/fund/netvalue/150073.html" TargetMode="External"/><Relationship Id="rId337" Type="http://schemas.openxmlformats.org/officeDocument/2006/relationships/hyperlink" Target="https://www.jisilu.cn/data/utils/lowcalc/150213" TargetMode="External"/><Relationship Id="rId502" Type="http://schemas.openxmlformats.org/officeDocument/2006/relationships/hyperlink" Target="https://www.jisilu.cn/data/utils/lowcalc/150179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35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83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184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225.html" TargetMode="External"/><Relationship Id="rId390" Type="http://schemas.openxmlformats.org/officeDocument/2006/relationships/hyperlink" Target="http://quote.eastmoney.com/zs39930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www.cninfo.com.cn/information/fund/netvalue/150157.html" TargetMode="External"/><Relationship Id="rId611" Type="http://schemas.openxmlformats.org/officeDocument/2006/relationships/hyperlink" Target="javascript:addOwnedFund('150243');" TargetMode="External"/><Relationship Id="rId653" Type="http://schemas.openxmlformats.org/officeDocument/2006/relationships/hyperlink" Target="javascript:addOwnedFund('502024');" TargetMode="External"/><Relationship Id="rId250" Type="http://schemas.openxmlformats.org/officeDocument/2006/relationships/hyperlink" Target="http://finance.sina.com.cn/fund/quotes/150281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000016.html" TargetMode="External"/><Relationship Id="rId488" Type="http://schemas.openxmlformats.org/officeDocument/2006/relationships/hyperlink" Target="http://www.cninfo.com.cn/information/fund/netvalue/502049.html" TargetMode="External"/><Relationship Id="rId695" Type="http://schemas.openxmlformats.org/officeDocument/2006/relationships/hyperlink" Target="javascript:addOwnedFund('502027');" TargetMode="External"/><Relationship Id="rId709" Type="http://schemas.openxmlformats.org/officeDocument/2006/relationships/hyperlink" Target="http://finance.sina.com.cn/fund/quotes/15021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293');" TargetMode="External"/><Relationship Id="rId348" Type="http://schemas.openxmlformats.org/officeDocument/2006/relationships/hyperlink" Target="http://quote.eastmoney.com/zs399300.html" TargetMode="External"/><Relationship Id="rId513" Type="http://schemas.openxmlformats.org/officeDocument/2006/relationships/hyperlink" Target="http://quote.eastmoney.com/zs399987.html" TargetMode="External"/><Relationship Id="rId555" Type="http://schemas.openxmlformats.org/officeDocument/2006/relationships/hyperlink" Target="http://quote.eastmoney.com/zs399992.html" TargetMode="External"/><Relationship Id="rId597" Type="http://schemas.openxmlformats.org/officeDocument/2006/relationships/hyperlink" Target="http://quote.eastmoney.com/zs399993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169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41" TargetMode="External"/><Relationship Id="rId261" Type="http://schemas.openxmlformats.org/officeDocument/2006/relationships/hyperlink" Target="https://www.jisilu.cn/data/sfnew/detail/502021" TargetMode="External"/><Relationship Id="rId499" Type="http://schemas.openxmlformats.org/officeDocument/2006/relationships/hyperlink" Target="http://finance.sina.com.cn/fund/quotes/150179/bc.shtml" TargetMode="External"/><Relationship Id="rId664" Type="http://schemas.openxmlformats.org/officeDocument/2006/relationships/hyperlink" Target="https://www.jisilu.cn/data/utils/lowcalc/150100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www.cninfo.com.cn/information/fund/netvalue/150315.html" TargetMode="External"/><Relationship Id="rId566" Type="http://schemas.openxmlformats.org/officeDocument/2006/relationships/hyperlink" Target="http://www.cninfo.com.cn/information/fund/netvalue/150251.html" TargetMode="External"/><Relationship Id="rId731" Type="http://schemas.openxmlformats.org/officeDocument/2006/relationships/hyperlink" Target="javascript:delOwnedFund('150255');" TargetMode="External"/><Relationship Id="rId773" Type="http://schemas.openxmlformats.org/officeDocument/2006/relationships/hyperlink" Target="javascript:addOwnedFund('150143');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38" TargetMode="External"/><Relationship Id="rId370" Type="http://schemas.openxmlformats.org/officeDocument/2006/relationships/hyperlink" Target="http://finance.sina.com.cn/fund/quotes/150090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000808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21');" TargetMode="External"/><Relationship Id="rId468" Type="http://schemas.openxmlformats.org/officeDocument/2006/relationships/hyperlink" Target="https://www.jisilu.cn/data/sfnew/detail/150277" TargetMode="External"/><Relationship Id="rId675" Type="http://schemas.openxmlformats.org/officeDocument/2006/relationships/hyperlink" Target="http://quote.eastmoney.com/zs399986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055/bc.shtml" TargetMode="External"/><Relationship Id="rId535" Type="http://schemas.openxmlformats.org/officeDocument/2006/relationships/hyperlink" Target="http://finance.sina.com.cn/fund/quotes/502011/bc.shtml" TargetMode="External"/><Relationship Id="rId577" Type="http://schemas.openxmlformats.org/officeDocument/2006/relationships/hyperlink" Target="http://finance.sina.com.cn/fund/quotes/150329/bc.shtml" TargetMode="External"/><Relationship Id="rId700" Type="http://schemas.openxmlformats.org/officeDocument/2006/relationships/hyperlink" Target="https://www.jisilu.cn/data/utils/lowcalc/150018" TargetMode="External"/><Relationship Id="rId742" Type="http://schemas.openxmlformats.org/officeDocument/2006/relationships/hyperlink" Target="https://www.jisilu.cn/data/utils/lowcalc/150181" TargetMode="External"/><Relationship Id="rId132" Type="http://schemas.openxmlformats.org/officeDocument/2006/relationships/hyperlink" Target="http://quote.eastmoney.com/zs399393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www.cninfo.com.cn/information/fund/netvalue/150203.html" TargetMode="External"/><Relationship Id="rId784" Type="http://schemas.openxmlformats.org/officeDocument/2006/relationships/hyperlink" Target="https://www.jisilu.cn/data/utils/lowcalc/150192" TargetMode="External"/><Relationship Id="rId241" Type="http://schemas.openxmlformats.org/officeDocument/2006/relationships/hyperlink" Target="https://www.jisilu.cn/data/utils/lowcalc/150225" TargetMode="External"/><Relationship Id="rId437" Type="http://schemas.openxmlformats.org/officeDocument/2006/relationships/hyperlink" Target="javascript:addOwnedFund('150148');" TargetMode="External"/><Relationship Id="rId479" Type="http://schemas.openxmlformats.org/officeDocument/2006/relationships/hyperlink" Target="javascript:addOwnedFund('150164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15005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73" TargetMode="External"/><Relationship Id="rId339" Type="http://schemas.openxmlformats.org/officeDocument/2006/relationships/hyperlink" Target="https://www.jisilu.cn/data/sfnew/detail/150211" TargetMode="External"/><Relationship Id="rId490" Type="http://schemas.openxmlformats.org/officeDocument/2006/relationships/hyperlink" Target="https://www.jisilu.cn/data/utils/lowcalc/502049" TargetMode="External"/><Relationship Id="rId504" Type="http://schemas.openxmlformats.org/officeDocument/2006/relationships/hyperlink" Target="https://www.jisilu.cn/data/sfnew/detail/150205" TargetMode="External"/><Relationship Id="rId546" Type="http://schemas.openxmlformats.org/officeDocument/2006/relationships/hyperlink" Target="https://www.jisilu.cn/data/sfnew/detail/150235" TargetMode="External"/><Relationship Id="rId711" Type="http://schemas.openxmlformats.org/officeDocument/2006/relationships/hyperlink" Target="http://quote.eastmoney.com/zs399412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967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140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s://www.jisilu.cn/data/sfnew/detail/150233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104');" TargetMode="External"/><Relationship Id="rId448" Type="http://schemas.openxmlformats.org/officeDocument/2006/relationships/hyperlink" Target="https://www.jisilu.cn/data/utils/lowcalc/150157" TargetMode="External"/><Relationship Id="rId613" Type="http://schemas.openxmlformats.org/officeDocument/2006/relationships/hyperlink" Target="http://finance.sina.com.cn/fund/quotes/150209/bc.shtml" TargetMode="External"/><Relationship Id="rId655" Type="http://schemas.openxmlformats.org/officeDocument/2006/relationships/hyperlink" Target="http://finance.sina.com.cn/fund/quotes/150186/bc.shtml" TargetMode="External"/><Relationship Id="rId697" Type="http://schemas.openxmlformats.org/officeDocument/2006/relationships/hyperlink" Target="http://finance.sina.com.cn/fund/quotes/150018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934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502041');" TargetMode="External"/><Relationship Id="rId515" Type="http://schemas.openxmlformats.org/officeDocument/2006/relationships/hyperlink" Target="javascript:addOwnedFund('150229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3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javascript:addOwnedFund('150259');" TargetMode="External"/><Relationship Id="rId599" Type="http://schemas.openxmlformats.org/officeDocument/2006/relationships/hyperlink" Target="javascript:addOwnedFund('150257');" TargetMode="External"/><Relationship Id="rId764" Type="http://schemas.openxmlformats.org/officeDocument/2006/relationships/hyperlink" Target="http://www.cninfo.com.cn/information/fund/netvalue/150169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150271" TargetMode="External"/><Relationship Id="rId666" Type="http://schemas.openxmlformats.org/officeDocument/2006/relationships/hyperlink" Target="https://www.jisilu.cn/data/sfnew/detail/150194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38.html" TargetMode="External"/><Relationship Id="rId263" Type="http://schemas.openxmlformats.org/officeDocument/2006/relationships/hyperlink" Target="http://www.cninfo.com.cn/information/fund/netvalue/5020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www.cninfo.com.cn/information/fund/netvalue/150277.html" TargetMode="External"/><Relationship Id="rId526" Type="http://schemas.openxmlformats.org/officeDocument/2006/relationships/hyperlink" Target="https://www.jisilu.cn/data/utils/lowcalc/150315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05.html" TargetMode="External"/><Relationship Id="rId568" Type="http://schemas.openxmlformats.org/officeDocument/2006/relationships/hyperlink" Target="https://www.jisilu.cn/data/utils/lowcalc/150251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076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58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83');" TargetMode="External"/><Relationship Id="rId677" Type="http://schemas.openxmlformats.org/officeDocument/2006/relationships/hyperlink" Target="javascript:delOwnedFund('150249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150064/bc.shtml" TargetMode="External"/><Relationship Id="rId274" Type="http://schemas.openxmlformats.org/officeDocument/2006/relationships/hyperlink" Target="http://finance.sina.com.cn/fund/quotes/150036/bc.shtml" TargetMode="External"/><Relationship Id="rId481" Type="http://schemas.openxmlformats.org/officeDocument/2006/relationships/hyperlink" Target="http://finance.sina.com.cn/fund/quotes/150275/bc.shtml" TargetMode="External"/><Relationship Id="rId702" Type="http://schemas.openxmlformats.org/officeDocument/2006/relationships/hyperlink" Target="https://www.jisilu.cn/data/sfnew/detail/15030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addOwnedFund('150117');" TargetMode="External"/><Relationship Id="rId537" Type="http://schemas.openxmlformats.org/officeDocument/2006/relationships/hyperlink" Target="http://quote.eastmoney.com/zs399975.html" TargetMode="External"/><Relationship Id="rId579" Type="http://schemas.openxmlformats.org/officeDocument/2006/relationships/hyperlink" Target="http://quote.eastmoney.com/zs399809.html" TargetMode="External"/><Relationship Id="rId744" Type="http://schemas.openxmlformats.org/officeDocument/2006/relationships/hyperlink" Target="https://www.jisilu.cn/data/sfnew/detail/150309" TargetMode="External"/><Relationship Id="rId786" Type="http://schemas.openxmlformats.org/officeDocument/2006/relationships/hyperlink" Target="https://www.jisilu.cn/data/sfnew/detail/150311" TargetMode="External"/><Relationship Id="rId80" Type="http://schemas.openxmlformats.org/officeDocument/2006/relationships/hyperlink" Target="javascript:addOwnedFund('150335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1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233.html" TargetMode="External"/><Relationship Id="rId604" Type="http://schemas.openxmlformats.org/officeDocument/2006/relationships/hyperlink" Target="https://www.jisilu.cn/data/utils/lowcalc/150203" TargetMode="External"/><Relationship Id="rId646" Type="http://schemas.openxmlformats.org/officeDocument/2006/relationships/hyperlink" Target="https://www.jisilu.cn/data/utils/lowcalc/502004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14" TargetMode="External"/><Relationship Id="rId285" Type="http://schemas.openxmlformats.org/officeDocument/2006/relationships/hyperlink" Target="https://www.jisilu.cn/data/sfnew/detail/50203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05.html" TargetMode="External"/><Relationship Id="rId688" Type="http://schemas.openxmlformats.org/officeDocument/2006/relationships/hyperlink" Target="https://www.jisilu.cn/data/utils/lowcalc/15005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094/bc.shtml" TargetMode="External"/><Relationship Id="rId492" Type="http://schemas.openxmlformats.org/officeDocument/2006/relationships/hyperlink" Target="https://www.jisilu.cn/data/sfnew/detail/150177" TargetMode="External"/><Relationship Id="rId548" Type="http://schemas.openxmlformats.org/officeDocument/2006/relationships/hyperlink" Target="http://www.cninfo.com.cn/information/fund/netvalue/150235.html" TargetMode="External"/><Relationship Id="rId713" Type="http://schemas.openxmlformats.org/officeDocument/2006/relationships/hyperlink" Target="javascript:addOwnedFund('150217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67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://quote.eastmoney.com/zs399974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281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004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0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169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000852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50205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173" TargetMode="External"/><Relationship Id="rId626" Type="http://schemas.openxmlformats.org/officeDocument/2006/relationships/hyperlink" Target="http://www.cninfo.com.cn/information/fund/netvalue/150271.html" TargetMode="External"/><Relationship Id="rId223" Type="http://schemas.openxmlformats.org/officeDocument/2006/relationships/hyperlink" Target="https://www.jisilu.cn/data/utils/lowcalc/150138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194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21" TargetMode="External"/><Relationship Id="rId472" Type="http://schemas.openxmlformats.org/officeDocument/2006/relationships/hyperlink" Target="https://www.jisilu.cn/data/utils/lowcalc/150277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55');" TargetMode="External"/><Relationship Id="rId374" Type="http://schemas.openxmlformats.org/officeDocument/2006/relationships/hyperlink" Target="javascript:addOwnedFund('150090');" TargetMode="External"/><Relationship Id="rId581" Type="http://schemas.openxmlformats.org/officeDocument/2006/relationships/hyperlink" Target="javascript:addOwnedFund('150329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399904.html" TargetMode="External"/><Relationship Id="rId637" Type="http://schemas.openxmlformats.org/officeDocument/2006/relationships/hyperlink" Target="http://finance.sina.com.cn/fund/quotes/150305/bc.shtml" TargetMode="External"/><Relationship Id="rId679" Type="http://schemas.openxmlformats.org/officeDocument/2006/relationships/hyperlink" Target="http://finance.sina.com.cn/fund/quotes/150269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399991.html" TargetMode="External"/><Relationship Id="rId539" Type="http://schemas.openxmlformats.org/officeDocument/2006/relationships/hyperlink" Target="javascript:addOwnedFund('502011');" TargetMode="External"/><Relationship Id="rId690" Type="http://schemas.openxmlformats.org/officeDocument/2006/relationships/hyperlink" Target="https://www.jisilu.cn/data/sfnew/detail/502027" TargetMode="External"/><Relationship Id="rId704" Type="http://schemas.openxmlformats.org/officeDocument/2006/relationships/hyperlink" Target="http://www.cninfo.com.cn/information/fund/netvalue/150307.html" TargetMode="External"/><Relationship Id="rId746" Type="http://schemas.openxmlformats.org/officeDocument/2006/relationships/hyperlink" Target="http://www.cninfo.com.cn/information/fund/netvalue/15030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112" TargetMode="External"/><Relationship Id="rId343" Type="http://schemas.openxmlformats.org/officeDocument/2006/relationships/hyperlink" Target="https://www.jisilu.cn/data/utils/lowcalc/150211" TargetMode="External"/><Relationship Id="rId550" Type="http://schemas.openxmlformats.org/officeDocument/2006/relationships/hyperlink" Target="https://www.jisilu.cn/data/utils/lowcalc/150235" TargetMode="External"/><Relationship Id="rId788" Type="http://schemas.openxmlformats.org/officeDocument/2006/relationships/hyperlink" Target="http://www.cninfo.com.cn/information/fund/netvalue/150311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https://www.jisilu.cn/data/utils/lowcalc/150233" TargetMode="External"/><Relationship Id="rId606" Type="http://schemas.openxmlformats.org/officeDocument/2006/relationships/hyperlink" Target="https://www.jisilu.cn/data/sfnew/detail/150243" TargetMode="External"/><Relationship Id="rId648" Type="http://schemas.openxmlformats.org/officeDocument/2006/relationships/hyperlink" Target="https://www.jisilu.cn/data/sfnew/detail/502024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502014.html" TargetMode="External"/><Relationship Id="rId287" Type="http://schemas.openxmlformats.org/officeDocument/2006/relationships/hyperlink" Target="http://www.cninfo.com.cn/information/fund/netvalue/50203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177.html" TargetMode="External"/><Relationship Id="rId508" Type="http://schemas.openxmlformats.org/officeDocument/2006/relationships/hyperlink" Target="https://www.jisilu.cn/data/utils/lowcalc/150205" TargetMode="External"/><Relationship Id="rId715" Type="http://schemas.openxmlformats.org/officeDocument/2006/relationships/hyperlink" Target="http://finance.sina.com.cn/fund/quotes/150227/bc.shtml" TargetMode="External"/><Relationship Id="rId105" Type="http://schemas.openxmlformats.org/officeDocument/2006/relationships/hyperlink" Target="https://www.jisilu.cn/data/sfnew/detail/150293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://quote.eastmoney.com/zs000966.html" TargetMode="External"/><Relationship Id="rId354" Type="http://schemas.openxmlformats.org/officeDocument/2006/relationships/hyperlink" Target="http://quote.eastmoney.com/zs399986.html" TargetMode="External"/><Relationship Id="rId757" Type="http://schemas.openxmlformats.org/officeDocument/2006/relationships/hyperlink" Target="http://finance.sina.com.cn/fund/quotes/150171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75.html" TargetMode="External"/><Relationship Id="rId617" Type="http://schemas.openxmlformats.org/officeDocument/2006/relationships/hyperlink" Target="javascript:addOwnedFund('150209');" TargetMode="External"/><Relationship Id="rId659" Type="http://schemas.openxmlformats.org/officeDocument/2006/relationships/hyperlink" Target="javascript:addOwnedFund('150186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45/bc.shtml" TargetMode="External"/><Relationship Id="rId298" Type="http://schemas.openxmlformats.org/officeDocument/2006/relationships/hyperlink" Target="http://finance.sina.com.cn/fund/quotes/150112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50201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94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addOwnedFund('150263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55" TargetMode="External"/><Relationship Id="rId768" Type="http://schemas.openxmlformats.org/officeDocument/2006/relationships/hyperlink" Target="https://www.jisilu.cn/data/sfnew/detail/150143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502054.html" TargetMode="External"/><Relationship Id="rId572" Type="http://schemas.openxmlformats.org/officeDocument/2006/relationships/hyperlink" Target="http://www.cninfo.com.cn/information/fund/netvalue/150173.html" TargetMode="External"/><Relationship Id="rId628" Type="http://schemas.openxmlformats.org/officeDocument/2006/relationships/hyperlink" Target="https://www.jisilu.cn/data/utils/lowcalc/150271" TargetMode="External"/><Relationship Id="rId225" Type="http://schemas.openxmlformats.org/officeDocument/2006/relationships/hyperlink" Target="https://www.jisilu.cn/data/sfnew/detail/150121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148" TargetMode="External"/><Relationship Id="rId474" Type="http://schemas.openxmlformats.org/officeDocument/2006/relationships/hyperlink" Target="https://www.jisilu.cn/data/sfnew/detail/150164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997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07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213/bc.shtml" TargetMode="External"/><Relationship Id="rId376" Type="http://schemas.openxmlformats.org/officeDocument/2006/relationships/hyperlink" Target="http://finance.sina.com.cn/fund/quotes/150083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184/bc.shtml" TargetMode="External"/><Relationship Id="rId639" Type="http://schemas.openxmlformats.org/officeDocument/2006/relationships/hyperlink" Target="http://quote.eastmoney.com/zs399812.html" TargetMode="External"/><Relationship Id="rId790" Type="http://schemas.openxmlformats.org/officeDocument/2006/relationships/hyperlink" Target="https://www.jisilu.cn/data/utils/lowcalc/150311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064');" TargetMode="External"/><Relationship Id="rId278" Type="http://schemas.openxmlformats.org/officeDocument/2006/relationships/hyperlink" Target="javascript:addOwnedFund('150036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502024.html" TargetMode="External"/><Relationship Id="rId303" Type="http://schemas.openxmlformats.org/officeDocument/2006/relationships/hyperlink" Target="https://www.jisilu.cn/data/sfnew/detail/502041" TargetMode="External"/><Relationship Id="rId485" Type="http://schemas.openxmlformats.org/officeDocument/2006/relationships/hyperlink" Target="javascript:delOwnedFund('150275');" TargetMode="External"/><Relationship Id="rId692" Type="http://schemas.openxmlformats.org/officeDocument/2006/relationships/hyperlink" Target="http://www.cninfo.com.cn/information/fund/netvalue/502027.html" TargetMode="External"/><Relationship Id="rId706" Type="http://schemas.openxmlformats.org/officeDocument/2006/relationships/hyperlink" Target="https://www.jisilu.cn/data/utils/lowcalc/150307" TargetMode="External"/><Relationship Id="rId748" Type="http://schemas.openxmlformats.org/officeDocument/2006/relationships/hyperlink" Target="https://www.jisilu.cn/data/utils/lowcalc/15030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140" TargetMode="External"/><Relationship Id="rId387" Type="http://schemas.openxmlformats.org/officeDocument/2006/relationships/hyperlink" Target="https://www.jisilu.cn/data/sfnew/detail/150104" TargetMode="External"/><Relationship Id="rId510" Type="http://schemas.openxmlformats.org/officeDocument/2006/relationships/hyperlink" Target="https://www.jisilu.cn/data/sfnew/detail/150229" TargetMode="External"/><Relationship Id="rId552" Type="http://schemas.openxmlformats.org/officeDocument/2006/relationships/hyperlink" Target="https://www.jisilu.cn/data/sfnew/detail/150259" TargetMode="External"/><Relationship Id="rId594" Type="http://schemas.openxmlformats.org/officeDocument/2006/relationships/hyperlink" Target="https://www.jisilu.cn/data/sfnew/detail/150257" TargetMode="External"/><Relationship Id="rId608" Type="http://schemas.openxmlformats.org/officeDocument/2006/relationships/hyperlink" Target="http://www.cninfo.com.cn/information/fund/netvalue/150243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14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3.html" TargetMode="External"/><Relationship Id="rId289" Type="http://schemas.openxmlformats.org/officeDocument/2006/relationships/hyperlink" Target="https://www.jisilu.cn/data/utils/lowcalc/50203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177" TargetMode="External"/><Relationship Id="rId661" Type="http://schemas.openxmlformats.org/officeDocument/2006/relationships/hyperlink" Target="http://finance.sina.com.cn/fund/quotes/150100/bc.shtml" TargetMode="External"/><Relationship Id="rId717" Type="http://schemas.openxmlformats.org/officeDocument/2006/relationships/hyperlink" Target="http://quote.eastmoney.com/zs399986.html" TargetMode="External"/><Relationship Id="rId759" Type="http://schemas.openxmlformats.org/officeDocument/2006/relationships/hyperlink" Target="http://quote.eastmoney.com/zs399707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javascript:addOwnedFund('150094');" TargetMode="External"/><Relationship Id="rId356" Type="http://schemas.openxmlformats.org/officeDocument/2006/relationships/hyperlink" Target="javascript:delOwnedFund('150267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0');" TargetMode="External"/><Relationship Id="rId619" Type="http://schemas.openxmlformats.org/officeDocument/2006/relationships/hyperlink" Target="http://finance.sina.com.cn/fund/quotes/150241/bc.shtml" TargetMode="External"/><Relationship Id="rId770" Type="http://schemas.openxmlformats.org/officeDocument/2006/relationships/hyperlink" Target="http://www.cninfo.com.cn/information/fund/netvalue/150143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000828.html" TargetMode="External"/><Relationship Id="rId465" Type="http://schemas.openxmlformats.org/officeDocument/2006/relationships/hyperlink" Target="http://quote.eastmoney.com/zs399991.html" TargetMode="External"/><Relationship Id="rId630" Type="http://schemas.openxmlformats.org/officeDocument/2006/relationships/hyperlink" Target="https://www.jisilu.cn/data/sfnew/detail/150283" TargetMode="External"/><Relationship Id="rId672" Type="http://schemas.openxmlformats.org/officeDocument/2006/relationships/hyperlink" Target="https://www.jisilu.cn/data/sfnew/detail/150249" TargetMode="External"/><Relationship Id="rId728" Type="http://schemas.openxmlformats.org/officeDocument/2006/relationships/hyperlink" Target="http://www.cninfo.com.cn/information/fund/netvalue/150255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502054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173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121.html" TargetMode="External"/><Relationship Id="rId781" Type="http://schemas.openxmlformats.org/officeDocument/2006/relationships/hyperlink" Target="http://finance.sina.com.cn/fund/quotes/150192/bc.s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148.html" TargetMode="External"/><Relationship Id="rId476" Type="http://schemas.openxmlformats.org/officeDocument/2006/relationships/hyperlink" Target="http://www.cninfo.com.cn/information/fund/netvalue/150164.html" TargetMode="External"/><Relationship Id="rId641" Type="http://schemas.openxmlformats.org/officeDocument/2006/relationships/hyperlink" Target="javascript:addOwnedFund('150305');" TargetMode="External"/><Relationship Id="rId683" Type="http://schemas.openxmlformats.org/officeDocument/2006/relationships/hyperlink" Target="javascript:addOwnedFund('150269');" TargetMode="External"/><Relationship Id="rId739" Type="http://schemas.openxmlformats.org/officeDocument/2006/relationships/hyperlink" Target="http://finance.sina.com.cn/fund/quotes/15018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17" TargetMode="External"/><Relationship Id="rId280" Type="http://schemas.openxmlformats.org/officeDocument/2006/relationships/hyperlink" Target="http://finance.sina.com.cn/fund/quotes/150073/bc.shtml" TargetMode="External"/><Relationship Id="rId336" Type="http://schemas.openxmlformats.org/officeDocument/2006/relationships/hyperlink" Target="http://quote.eastmoney.com/zs399958.html" TargetMode="External"/><Relationship Id="rId501" Type="http://schemas.openxmlformats.org/officeDocument/2006/relationships/hyperlink" Target="http://quote.eastmoney.com/zs399935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35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30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://quote.eastmoney.com/zs000827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225/bc.shtml" TargetMode="External"/><Relationship Id="rId445" Type="http://schemas.openxmlformats.org/officeDocument/2006/relationships/hyperlink" Target="http://finance.sina.com.cn/fund/quotes/150157/bc.shtml" TargetMode="External"/><Relationship Id="rId487" Type="http://schemas.openxmlformats.org/officeDocument/2006/relationships/hyperlink" Target="http://finance.sina.com.cn/fund/quotes/502049/bc.shtml" TargetMode="External"/><Relationship Id="rId610" Type="http://schemas.openxmlformats.org/officeDocument/2006/relationships/hyperlink" Target="https://www.jisilu.cn/data/utils/lowcalc/150243" TargetMode="External"/><Relationship Id="rId652" Type="http://schemas.openxmlformats.org/officeDocument/2006/relationships/hyperlink" Target="https://www.jisilu.cn/data/utils/lowcalc/502024" TargetMode="External"/><Relationship Id="rId694" Type="http://schemas.openxmlformats.org/officeDocument/2006/relationships/hyperlink" Target="https://www.jisilu.cn/data/utils/lowcalc/502027" TargetMode="External"/><Relationship Id="rId708" Type="http://schemas.openxmlformats.org/officeDocument/2006/relationships/hyperlink" Target="https://www.jisilu.cn/data/sfnew/detail/150217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502041.html" TargetMode="External"/><Relationship Id="rId347" Type="http://schemas.openxmlformats.org/officeDocument/2006/relationships/hyperlink" Target="http://www.cninfo.com.cn/information/fund/netvalue/150140.html" TargetMode="External"/><Relationship Id="rId512" Type="http://schemas.openxmlformats.org/officeDocument/2006/relationships/hyperlink" Target="http://www.cninfo.com.cn/information/fund/netvalue/15022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www.cninfo.com.cn/information/fund/netvalue/150104.html" TargetMode="External"/><Relationship Id="rId554" Type="http://schemas.openxmlformats.org/officeDocument/2006/relationships/hyperlink" Target="http://www.cninfo.com.cn/information/fund/netvalue/150259.html" TargetMode="External"/><Relationship Id="rId596" Type="http://schemas.openxmlformats.org/officeDocument/2006/relationships/hyperlink" Target="http://www.cninfo.com.cn/information/fund/netvalue/150257.html" TargetMode="External"/><Relationship Id="rId761" Type="http://schemas.openxmlformats.org/officeDocument/2006/relationships/hyperlink" Target="javascript:addOwnedFund('150171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281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179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zs000805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3" TargetMode="External"/><Relationship Id="rId260" Type="http://schemas.openxmlformats.org/officeDocument/2006/relationships/hyperlink" Target="javascript:addOwnedFund('150145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finance.sina.com.cn/fund/quotes/150315/bc.shtml" TargetMode="External"/><Relationship Id="rId719" Type="http://schemas.openxmlformats.org/officeDocument/2006/relationships/hyperlink" Target="javascript:delOwnedFund('150227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finance.sina.com.cn/fund/quotes/150251/bc.shtml" TargetMode="External"/><Relationship Id="rId730" Type="http://schemas.openxmlformats.org/officeDocument/2006/relationships/hyperlink" Target="https://www.jisilu.cn/data/utils/lowcalc/150255" TargetMode="External"/><Relationship Id="rId772" Type="http://schemas.openxmlformats.org/officeDocument/2006/relationships/hyperlink" Target="https://www.jisilu.cn/data/utils/lowcalc/150143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502017');" TargetMode="External"/><Relationship Id="rId632" Type="http://schemas.openxmlformats.org/officeDocument/2006/relationships/hyperlink" Target="http://www.cninfo.com.cn/information/fund/netvalue/150283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150249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17.html" TargetMode="External"/><Relationship Id="rId327" Type="http://schemas.openxmlformats.org/officeDocument/2006/relationships/hyperlink" Target="https://www.jisilu.cn/data/sfnew/detail/150055" TargetMode="External"/><Relationship Id="rId369" Type="http://schemas.openxmlformats.org/officeDocument/2006/relationships/hyperlink" Target="https://www.jisilu.cn/data/sfnew/detail/150090" TargetMode="External"/><Relationship Id="rId534" Type="http://schemas.openxmlformats.org/officeDocument/2006/relationships/hyperlink" Target="https://www.jisilu.cn/data/sfnew/detail/502011" TargetMode="External"/><Relationship Id="rId576" Type="http://schemas.openxmlformats.org/officeDocument/2006/relationships/hyperlink" Target="https://www.jisilu.cn/data/sfnew/detail/150329" TargetMode="External"/><Relationship Id="rId741" Type="http://schemas.openxmlformats.org/officeDocument/2006/relationships/hyperlink" Target="http://quote.eastmoney.com/zs399967.html" TargetMode="External"/><Relationship Id="rId783" Type="http://schemas.openxmlformats.org/officeDocument/2006/relationships/hyperlink" Target="http://quote.eastmoney.com/zs399965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121" TargetMode="External"/><Relationship Id="rId380" Type="http://schemas.openxmlformats.org/officeDocument/2006/relationships/hyperlink" Target="javascript:addOwnedFund('150083');" TargetMode="External"/><Relationship Id="rId436" Type="http://schemas.openxmlformats.org/officeDocument/2006/relationships/hyperlink" Target="https://www.jisilu.cn/data/utils/lowcalc/150148" TargetMode="External"/><Relationship Id="rId601" Type="http://schemas.openxmlformats.org/officeDocument/2006/relationships/hyperlink" Target="http://finance.sina.com.cn/fund/quotes/150203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://quote.eastmoney.com/zs399966.html" TargetMode="External"/><Relationship Id="rId478" Type="http://schemas.openxmlformats.org/officeDocument/2006/relationships/hyperlink" Target="https://www.jisilu.cn/data/utils/lowcalc/150164" TargetMode="External"/><Relationship Id="rId685" Type="http://schemas.openxmlformats.org/officeDocument/2006/relationships/hyperlink" Target="http://finance.sina.com.cn/fund/quotes/15005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35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958.html" TargetMode="External"/><Relationship Id="rId338" Type="http://schemas.openxmlformats.org/officeDocument/2006/relationships/hyperlink" Target="javascript:addOwnedFund('150213');" TargetMode="External"/><Relationship Id="rId503" Type="http://schemas.openxmlformats.org/officeDocument/2006/relationships/hyperlink" Target="javascript:addOwnedFund('150179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184');" TargetMode="External"/><Relationship Id="rId710" Type="http://schemas.openxmlformats.org/officeDocument/2006/relationships/hyperlink" Target="http://www.cninfo.com.cn/information/fund/netvalue/150217.html" TargetMode="External"/><Relationship Id="rId752" Type="http://schemas.openxmlformats.org/officeDocument/2006/relationships/hyperlink" Target="http://www.cninfo.com.cn/information/fund/netvalue/150092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104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://quote.eastmoney.com/zs000974.html" TargetMode="External"/><Relationship Id="rId612" Type="http://schemas.openxmlformats.org/officeDocument/2006/relationships/hyperlink" Target="https://www.jisilu.cn/data/sfnew/detail/150209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150281.html" TargetMode="External"/><Relationship Id="rId489" Type="http://schemas.openxmlformats.org/officeDocument/2006/relationships/hyperlink" Target="http://quote.eastmoney.com/zs000016.html" TargetMode="External"/><Relationship Id="rId654" Type="http://schemas.openxmlformats.org/officeDocument/2006/relationships/hyperlink" Target="https://www.jisilu.cn/data/sfnew/detail/150186" TargetMode="External"/><Relationship Id="rId696" Type="http://schemas.openxmlformats.org/officeDocument/2006/relationships/hyperlink" Target="https://www.jisilu.cn/data/sfnew/detail/150018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502041" TargetMode="External"/><Relationship Id="rId349" Type="http://schemas.openxmlformats.org/officeDocument/2006/relationships/hyperlink" Target="https://www.jisilu.cn/data/utils/lowcalc/150140" TargetMode="External"/><Relationship Id="rId514" Type="http://schemas.openxmlformats.org/officeDocument/2006/relationships/hyperlink" Target="https://www.jisilu.cn/data/utils/lowcalc/150229" TargetMode="External"/><Relationship Id="rId556" Type="http://schemas.openxmlformats.org/officeDocument/2006/relationships/hyperlink" Target="https://www.jisilu.cn/data/utils/lowcalc/150259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169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3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57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38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delOwnedFund('150241');" TargetMode="External"/><Relationship Id="rId665" Type="http://schemas.openxmlformats.org/officeDocument/2006/relationships/hyperlink" Target="javascript:addOwnedFund('150100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5020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://quote.eastmoney.com/zs399803.html" TargetMode="External"/><Relationship Id="rId567" Type="http://schemas.openxmlformats.org/officeDocument/2006/relationships/hyperlink" Target="http://quote.eastmoney.com/zs399990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90.html" TargetMode="External"/><Relationship Id="rId774" Type="http://schemas.openxmlformats.org/officeDocument/2006/relationships/hyperlink" Target="https://www.jisilu.cn/data/sfnew/detail/150076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77/bc.shtml" TargetMode="External"/><Relationship Id="rId634" Type="http://schemas.openxmlformats.org/officeDocument/2006/relationships/hyperlink" Target="https://www.jisilu.cn/data/utils/lowcalc/150283" TargetMode="External"/><Relationship Id="rId676" Type="http://schemas.openxmlformats.org/officeDocument/2006/relationships/hyperlink" Target="https://www.jisilu.cn/data/utils/lowcalc/150249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64" TargetMode="External"/><Relationship Id="rId273" Type="http://schemas.openxmlformats.org/officeDocument/2006/relationships/hyperlink" Target="https://www.jisilu.cn/data/sfnew/detail/150036" TargetMode="External"/><Relationship Id="rId329" Type="http://schemas.openxmlformats.org/officeDocument/2006/relationships/hyperlink" Target="http://www.cninfo.com.cn/information/fund/netvalue/150055.html" TargetMode="External"/><Relationship Id="rId480" Type="http://schemas.openxmlformats.org/officeDocument/2006/relationships/hyperlink" Target="https://www.jisilu.cn/data/sfnew/detail/150275" TargetMode="External"/><Relationship Id="rId536" Type="http://schemas.openxmlformats.org/officeDocument/2006/relationships/hyperlink" Target="http://www.cninfo.com.cn/information/fund/netvalue/502011.html" TargetMode="External"/><Relationship Id="rId701" Type="http://schemas.openxmlformats.org/officeDocument/2006/relationships/hyperlink" Target="javascript:addOwnedFund('150018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17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1/bc.shtml" TargetMode="External"/><Relationship Id="rId578" Type="http://schemas.openxmlformats.org/officeDocument/2006/relationships/hyperlink" Target="http://www.cninfo.com.cn/information/fund/netvalue/150329.html" TargetMode="External"/><Relationship Id="rId743" Type="http://schemas.openxmlformats.org/officeDocument/2006/relationships/hyperlink" Target="javascript:addOwnedFund('150181');" TargetMode="External"/><Relationship Id="rId785" Type="http://schemas.openxmlformats.org/officeDocument/2006/relationships/hyperlink" Target="javascript:addOwnedFund('150192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971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300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225');" TargetMode="External"/><Relationship Id="rId284" Type="http://schemas.openxmlformats.org/officeDocument/2006/relationships/hyperlink" Target="javascript:addOwnedFund('150073');" TargetMode="External"/><Relationship Id="rId491" Type="http://schemas.openxmlformats.org/officeDocument/2006/relationships/hyperlink" Target="javascript:addOwnedFund('502049');" TargetMode="External"/><Relationship Id="rId505" Type="http://schemas.openxmlformats.org/officeDocument/2006/relationships/hyperlink" Target="http://finance.sina.com.cn/fund/quotes/150205/bc.shtml" TargetMode="External"/><Relationship Id="rId712" Type="http://schemas.openxmlformats.org/officeDocument/2006/relationships/hyperlink" Target="https://www.jisilu.cn/data/utils/lowcalc/15021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35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35/bc.shtml" TargetMode="External"/><Relationship Id="rId589" Type="http://schemas.openxmlformats.org/officeDocument/2006/relationships/hyperlink" Target="http://finance.sina.com.cn/fund/quotes/150233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67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javascript:addOwnedFund('150157');" TargetMode="External"/><Relationship Id="rId614" Type="http://schemas.openxmlformats.org/officeDocument/2006/relationships/hyperlink" Target="http://www.cninfo.com.cn/information/fund/netvalue/150209.html" TargetMode="External"/><Relationship Id="rId656" Type="http://schemas.openxmlformats.org/officeDocument/2006/relationships/hyperlink" Target="http://www.cninfo.com.cn/information/fund/netvalue/150186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281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094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018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s://www.jisilu.cn/data/sfnew/detail/150200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hk/zs110000.html" TargetMode="External"/><Relationship Id="rId155" Type="http://schemas.openxmlformats.org/officeDocument/2006/relationships/hyperlink" Target="http://www.cninfo.com.cn/information/fund/netvalue/150263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271/bc.shtml" TargetMode="External"/><Relationship Id="rId222" Type="http://schemas.openxmlformats.org/officeDocument/2006/relationships/hyperlink" Target="http://quote.eastmoney.com/zs000842.html" TargetMode="External"/><Relationship Id="rId264" Type="http://schemas.openxmlformats.org/officeDocument/2006/relationships/hyperlink" Target="http://quote.eastmoney.com/zs000016.html" TargetMode="External"/><Relationship Id="rId471" Type="http://schemas.openxmlformats.org/officeDocument/2006/relationships/hyperlink" Target="http://quote.eastmoney.com/zs399807.html" TargetMode="External"/><Relationship Id="rId667" Type="http://schemas.openxmlformats.org/officeDocument/2006/relationships/hyperlink" Target="http://finance.sina.com.cn/fund/quotes/150194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addOwnedFund('150315');" TargetMode="External"/><Relationship Id="rId569" Type="http://schemas.openxmlformats.org/officeDocument/2006/relationships/hyperlink" Target="javascript:addOwnedFund('150251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076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55" TargetMode="External"/><Relationship Id="rId373" Type="http://schemas.openxmlformats.org/officeDocument/2006/relationships/hyperlink" Target="https://www.jisilu.cn/data/utils/lowcalc/150090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329" TargetMode="External"/><Relationship Id="rId636" Type="http://schemas.openxmlformats.org/officeDocument/2006/relationships/hyperlink" Target="https://www.jisilu.cn/data/sfnew/detail/150305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64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26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36.html" TargetMode="External"/><Relationship Id="rId300" Type="http://schemas.openxmlformats.org/officeDocument/2006/relationships/hyperlink" Target="http://quote.eastmoney.com/zs399330.html" TargetMode="External"/><Relationship Id="rId482" Type="http://schemas.openxmlformats.org/officeDocument/2006/relationships/hyperlink" Target="http://www.cninfo.com.cn/information/fund/netvalue/150275.html" TargetMode="External"/><Relationship Id="rId538" Type="http://schemas.openxmlformats.org/officeDocument/2006/relationships/hyperlink" Target="https://www.jisilu.cn/data/utils/lowcalc/502011" TargetMode="External"/><Relationship Id="rId703" Type="http://schemas.openxmlformats.org/officeDocument/2006/relationships/hyperlink" Target="http://finance.sina.com.cn/fund/quotes/150307/bc.shtml" TargetMode="External"/><Relationship Id="rId745" Type="http://schemas.openxmlformats.org/officeDocument/2006/relationships/hyperlink" Target="http://finance.sina.com.cn/fund/quotes/150309/bc.s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6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://quote.eastmoney.com/zs399810.html" TargetMode="External"/><Relationship Id="rId605" Type="http://schemas.openxmlformats.org/officeDocument/2006/relationships/hyperlink" Target="javascript:addOwnedFund('150203');" TargetMode="External"/><Relationship Id="rId787" Type="http://schemas.openxmlformats.org/officeDocument/2006/relationships/hyperlink" Target="http://finance.sina.com.cn/fund/quotes/150311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14/bc.s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15005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3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177/bc.shtml" TargetMode="External"/><Relationship Id="rId507" Type="http://schemas.openxmlformats.org/officeDocument/2006/relationships/hyperlink" Target="http://quote.eastmoney.com/zs399973.html" TargetMode="External"/><Relationship Id="rId549" Type="http://schemas.openxmlformats.org/officeDocument/2006/relationships/hyperlink" Target="http://quote.eastmoney.com/zs399975.html" TargetMode="External"/><Relationship Id="rId714" Type="http://schemas.openxmlformats.org/officeDocument/2006/relationships/hyperlink" Target="https://www.jisilu.cn/data/sfnew/detail/150227" TargetMode="External"/><Relationship Id="rId756" Type="http://schemas.openxmlformats.org/officeDocument/2006/relationships/hyperlink" Target="https://www.jisilu.cn/data/sfnew/detail/150171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4.html" TargetMode="External"/><Relationship Id="rId353" Type="http://schemas.openxmlformats.org/officeDocument/2006/relationships/hyperlink" Target="http://www.cninfo.com.cn/information/fund/netvalue/150267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www.cninfo.com.cn/information/fund/netvalue/150200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09" TargetMode="External"/><Relationship Id="rId658" Type="http://schemas.openxmlformats.org/officeDocument/2006/relationships/hyperlink" Target="https://www.jisilu.cn/data/utils/lowcalc/150186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145" TargetMode="External"/><Relationship Id="rId297" Type="http://schemas.openxmlformats.org/officeDocument/2006/relationships/hyperlink" Target="https://www.jisilu.cn/data/sfnew/detail/150112" TargetMode="External"/><Relationship Id="rId462" Type="http://schemas.openxmlformats.org/officeDocument/2006/relationships/hyperlink" Target="https://www.jisilu.cn/data/sfnew/detail/50201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3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502054/bc.shtml" TargetMode="External"/><Relationship Id="rId767" Type="http://schemas.openxmlformats.org/officeDocument/2006/relationships/hyperlink" Target="javascript:delOwnedFund('150169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173/bc.shtml" TargetMode="External"/><Relationship Id="rId627" Type="http://schemas.openxmlformats.org/officeDocument/2006/relationships/hyperlink" Target="http://quote.eastmoney.com/zs399441.html" TargetMode="External"/><Relationship Id="rId669" Type="http://schemas.openxmlformats.org/officeDocument/2006/relationships/hyperlink" Target="http://quote.eastmoney.com/zs399970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38');" TargetMode="External"/><Relationship Id="rId266" Type="http://schemas.openxmlformats.org/officeDocument/2006/relationships/hyperlink" Target="javascript:addOwnedFund('502021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delOwnedFund('150277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69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213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https://www.jisilu.cn/data/utils/lowcalc/150076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083" TargetMode="External"/><Relationship Id="rId582" Type="http://schemas.openxmlformats.org/officeDocument/2006/relationships/hyperlink" Target="https://www.jisilu.cn/data/sfnew/detail/150184" TargetMode="External"/><Relationship Id="rId638" Type="http://schemas.openxmlformats.org/officeDocument/2006/relationships/hyperlink" Target="http://www.cninfo.com.cn/information/fund/netvalue/150305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64" TargetMode="External"/><Relationship Id="rId277" Type="http://schemas.openxmlformats.org/officeDocument/2006/relationships/hyperlink" Target="https://www.jisilu.cn/data/utils/lowcalc/150036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275" TargetMode="External"/><Relationship Id="rId705" Type="http://schemas.openxmlformats.org/officeDocument/2006/relationships/hyperlink" Target="http://quote.eastmoney.com/zs399804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150112');" TargetMode="External"/><Relationship Id="rId344" Type="http://schemas.openxmlformats.org/officeDocument/2006/relationships/hyperlink" Target="javascript:addOwnedFund('150211');" TargetMode="External"/><Relationship Id="rId691" Type="http://schemas.openxmlformats.org/officeDocument/2006/relationships/hyperlink" Target="http://finance.sina.com.cn/fund/quotes/502027/bc.shtml" TargetMode="External"/><Relationship Id="rId747" Type="http://schemas.openxmlformats.org/officeDocument/2006/relationships/hyperlink" Target="http://quote.eastmoney.com/zs399994.html" TargetMode="External"/><Relationship Id="rId789" Type="http://schemas.openxmlformats.org/officeDocument/2006/relationships/hyperlink" Target="http://quote.eastmoney.com/zs399996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javascript:addOwnedFund('150235');" TargetMode="External"/><Relationship Id="rId593" Type="http://schemas.openxmlformats.org/officeDocument/2006/relationships/hyperlink" Target="javascript:addOwnedFund('150233');" TargetMode="External"/><Relationship Id="rId607" Type="http://schemas.openxmlformats.org/officeDocument/2006/relationships/hyperlink" Target="http://finance.sina.com.cn/fund/quotes/150243/bc.shtml" TargetMode="External"/><Relationship Id="rId649" Type="http://schemas.openxmlformats.org/officeDocument/2006/relationships/hyperlink" Target="http://finance.sina.com.cn/fund/quotes/502024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53.html" TargetMode="External"/><Relationship Id="rId288" Type="http://schemas.openxmlformats.org/officeDocument/2006/relationships/hyperlink" Target="http://quote.eastmoney.com/zs399807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05');" TargetMode="External"/><Relationship Id="rId660" Type="http://schemas.openxmlformats.org/officeDocument/2006/relationships/hyperlink" Target="https://www.jisilu.cn/data/sfnew/detail/150100" TargetMode="External"/><Relationship Id="rId106" Type="http://schemas.openxmlformats.org/officeDocument/2006/relationships/hyperlink" Target="http://finance.sina.com.cn/fund/quotes/150293/bc.shtml" TargetMode="External"/><Relationship Id="rId313" Type="http://schemas.openxmlformats.org/officeDocument/2006/relationships/hyperlink" Target="https://www.jisilu.cn/data/utils/lowcalc/150094" TargetMode="External"/><Relationship Id="rId495" Type="http://schemas.openxmlformats.org/officeDocument/2006/relationships/hyperlink" Target="http://quote.eastmoney.com/zs399966.html" TargetMode="External"/><Relationship Id="rId716" Type="http://schemas.openxmlformats.org/officeDocument/2006/relationships/hyperlink" Target="http://www.cninfo.com.cn/information/fund/netvalue/150227.html" TargetMode="External"/><Relationship Id="rId758" Type="http://schemas.openxmlformats.org/officeDocument/2006/relationships/hyperlink" Target="http://www.cninfo.com.cn/information/fund/netvalue/15017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https://www.jisilu.cn/data/utils/lowcalc/150267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0" TargetMode="External"/><Relationship Id="rId618" Type="http://schemas.openxmlformats.org/officeDocument/2006/relationships/hyperlink" Target="https://www.jisilu.cn/data/sfnew/detail/150241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45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502017.html" TargetMode="External"/><Relationship Id="rId299" Type="http://schemas.openxmlformats.org/officeDocument/2006/relationships/hyperlink" Target="http://www.cninfo.com.cn/information/fund/netvalue/150112.html" TargetMode="External"/><Relationship Id="rId727" Type="http://schemas.openxmlformats.org/officeDocument/2006/relationships/hyperlink" Target="http://finance.sina.com.cn/fund/quotes/150255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75.html" TargetMode="External"/><Relationship Id="rId573" Type="http://schemas.openxmlformats.org/officeDocument/2006/relationships/hyperlink" Target="http://quote.eastmoney.com/zs000998.html" TargetMode="External"/><Relationship Id="rId780" Type="http://schemas.openxmlformats.org/officeDocument/2006/relationships/hyperlink" Target="https://www.jisilu.cn/data/sfnew/detail/150192" TargetMode="External"/><Relationship Id="rId226" Type="http://schemas.openxmlformats.org/officeDocument/2006/relationships/hyperlink" Target="http://finance.sina.com.cn/fund/quotes/150121/bc.shtml" TargetMode="External"/><Relationship Id="rId433" Type="http://schemas.openxmlformats.org/officeDocument/2006/relationships/hyperlink" Target="http://finance.sina.com.cn/fund/quotes/150148/bc.shtml" TargetMode="External"/><Relationship Id="rId640" Type="http://schemas.openxmlformats.org/officeDocument/2006/relationships/hyperlink" Target="https://www.jisilu.cn/data/utils/lowcalc/150305" TargetMode="External"/><Relationship Id="rId738" Type="http://schemas.openxmlformats.org/officeDocument/2006/relationships/hyperlink" Target="https://www.jisilu.cn/data/sfnew/detail/150181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083.html" TargetMode="External"/><Relationship Id="rId500" Type="http://schemas.openxmlformats.org/officeDocument/2006/relationships/hyperlink" Target="http://www.cninfo.com.cn/information/fund/netvalue/150179.html" TargetMode="External"/><Relationship Id="rId584" Type="http://schemas.openxmlformats.org/officeDocument/2006/relationships/hyperlink" Target="http://www.cninfo.com.cn/information/fund/netvalue/150184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225" TargetMode="External"/><Relationship Id="rId791" Type="http://schemas.openxmlformats.org/officeDocument/2006/relationships/hyperlink" Target="javascript:addOwnedFund('150311');" TargetMode="External"/><Relationship Id="rId444" Type="http://schemas.openxmlformats.org/officeDocument/2006/relationships/hyperlink" Target="https://www.jisilu.cn/data/sfnew/detail/150157" TargetMode="External"/><Relationship Id="rId651" Type="http://schemas.openxmlformats.org/officeDocument/2006/relationships/hyperlink" Target="http://quote.eastmoney.com/zs399440.html" TargetMode="External"/><Relationship Id="rId749" Type="http://schemas.openxmlformats.org/officeDocument/2006/relationships/hyperlink" Target="javascript:addOwnedFund('150309');" TargetMode="External"/><Relationship Id="rId290" Type="http://schemas.openxmlformats.org/officeDocument/2006/relationships/hyperlink" Target="javascript:delOwnedFund('502031');" TargetMode="External"/><Relationship Id="rId304" Type="http://schemas.openxmlformats.org/officeDocument/2006/relationships/hyperlink" Target="http://finance.sina.com.cn/fund/quotes/502041/bc.shtml" TargetMode="External"/><Relationship Id="rId388" Type="http://schemas.openxmlformats.org/officeDocument/2006/relationships/hyperlink" Target="http://finance.sina.com.cn/fund/quotes/150104/bc.shtml" TargetMode="External"/><Relationship Id="rId511" Type="http://schemas.openxmlformats.org/officeDocument/2006/relationships/hyperlink" Target="http://finance.sina.com.cn/fund/quotes/150229/bc.shtml" TargetMode="External"/><Relationship Id="rId609" Type="http://schemas.openxmlformats.org/officeDocument/2006/relationships/hyperlink" Target="http://quote.eastmoney.com/zs399006.html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91.html" TargetMode="External"/><Relationship Id="rId595" Type="http://schemas.openxmlformats.org/officeDocument/2006/relationships/hyperlink" Target="http://finance.sina.com.cn/fund/quotes/150257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502014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1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s://www.jisilu.cn/data/sfnew/detail/150315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18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5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javascript:addOwnedFund('150194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810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121/bc.shtml" TargetMode="External"/><Relationship Id="rId475" Type="http://schemas.openxmlformats.org/officeDocument/2006/relationships/hyperlink" Target="http://finance.sina.com.cn/fund/quotes/150277/bc.shtml" TargetMode="External"/><Relationship Id="rId682" Type="http://schemas.openxmlformats.org/officeDocument/2006/relationships/hyperlink" Target="https://www.jisilu.cn/data/utils/lowcalc/150186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www.cninfo.com.cn/information/fund/netvalue/150030.html" TargetMode="External"/><Relationship Id="rId542" Type="http://schemas.openxmlformats.org/officeDocument/2006/relationships/hyperlink" Target="http://www.cninfo.com.cn/information/fund/netvalue/150100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44.html" TargetMode="External"/><Relationship Id="rId279" Type="http://schemas.openxmlformats.org/officeDocument/2006/relationships/hyperlink" Target="https://www.jisilu.cn/data/sfnew/detail/150073" TargetMode="External"/><Relationship Id="rId486" Type="http://schemas.openxmlformats.org/officeDocument/2006/relationships/hyperlink" Target="https://www.jisilu.cn/data/sfnew/detail/150259" TargetMode="External"/><Relationship Id="rId693" Type="http://schemas.openxmlformats.org/officeDocument/2006/relationships/hyperlink" Target="http://quote.eastmoney.com/zs399975.html" TargetMode="External"/><Relationship Id="rId707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502037" TargetMode="External"/><Relationship Id="rId346" Type="http://schemas.openxmlformats.org/officeDocument/2006/relationships/hyperlink" Target="http://finance.sina.com.cn/fund/quotes/150140/bc.shtml" TargetMode="External"/><Relationship Id="rId553" Type="http://schemas.openxmlformats.org/officeDocument/2006/relationships/hyperlink" Target="http://finance.sina.com.cn/fund/quotes/150315/bc.shtml" TargetMode="External"/><Relationship Id="rId760" Type="http://schemas.openxmlformats.org/officeDocument/2006/relationships/hyperlink" Target="https://www.jisilu.cn/data/utils/lowcalc/150169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502049');" TargetMode="External"/><Relationship Id="rId620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150018" TargetMode="External"/><Relationship Id="rId357" Type="http://schemas.openxmlformats.org/officeDocument/2006/relationships/hyperlink" Target="https://www.jisilu.cn/data/sfnew/detail/150213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807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059" TargetMode="External"/><Relationship Id="rId564" Type="http://schemas.openxmlformats.org/officeDocument/2006/relationships/hyperlink" Target="https://www.jisilu.cn/data/sfnew/detail/150249" TargetMode="External"/><Relationship Id="rId771" Type="http://schemas.openxmlformats.org/officeDocument/2006/relationships/hyperlink" Target="http://quote.eastmoney.com/zs399300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29" TargetMode="External"/><Relationship Id="rId631" Type="http://schemas.openxmlformats.org/officeDocument/2006/relationships/hyperlink" Target="http://finance.sina.com.cn/fund/quotes/150203/bc.shtml" TargetMode="External"/><Relationship Id="rId673" Type="http://schemas.openxmlformats.org/officeDocument/2006/relationships/hyperlink" Target="http://finance.sina.com.cn/fund/quotes/150271/bc.shtml" TargetMode="External"/><Relationship Id="rId729" Type="http://schemas.openxmlformats.org/officeDocument/2006/relationships/hyperlink" Target="http://quote.eastmoney.com/zs399986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18.html" TargetMode="External"/><Relationship Id="rId326" Type="http://schemas.openxmlformats.org/officeDocument/2006/relationships/hyperlink" Target="javascript:addOwnedFund('150167');" TargetMode="External"/><Relationship Id="rId533" Type="http://schemas.openxmlformats.org/officeDocument/2006/relationships/hyperlink" Target="javascript:addOwnedFund('150233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502054');" TargetMode="External"/><Relationship Id="rId575" Type="http://schemas.openxmlformats.org/officeDocument/2006/relationships/hyperlink" Target="javascript:addOwnedFund('150251');" TargetMode="External"/><Relationship Id="rId740" Type="http://schemas.openxmlformats.org/officeDocument/2006/relationships/hyperlink" Target="http://www.cninfo.com.cn/information/fund/netvalue/150181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://quote.eastmoney.com/zs000841.html" TargetMode="External"/><Relationship Id="rId477" Type="http://schemas.openxmlformats.org/officeDocument/2006/relationships/hyperlink" Target="http://quote.eastmoney.com/zs399807.html" TargetMode="External"/><Relationship Id="rId600" Type="http://schemas.openxmlformats.org/officeDocument/2006/relationships/hyperlink" Target="https://www.jisilu.cn/data/sfnew/detail/150269" TargetMode="External"/><Relationship Id="rId642" Type="http://schemas.openxmlformats.org/officeDocument/2006/relationships/hyperlink" Target="https://www.jisilu.cn/data/sfnew/detail/150209" TargetMode="External"/><Relationship Id="rId684" Type="http://schemas.openxmlformats.org/officeDocument/2006/relationships/hyperlink" Target="https://www.jisilu.cn/data/sfnew/detail/150255" TargetMode="External"/><Relationship Id="rId281" Type="http://schemas.openxmlformats.org/officeDocument/2006/relationships/hyperlink" Target="http://www.cninfo.com.cn/information/fund/netvalue/150073.html" TargetMode="External"/><Relationship Id="rId337" Type="http://schemas.openxmlformats.org/officeDocument/2006/relationships/hyperlink" Target="https://www.jisilu.cn/data/utils/lowcalc/150030" TargetMode="External"/><Relationship Id="rId502" Type="http://schemas.openxmlformats.org/officeDocument/2006/relationships/hyperlink" Target="https://www.jisilu.cn/data/utils/lowcalc/150235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https://www.jisilu.cn/data/utils/lowcalc/150100" TargetMode="External"/><Relationship Id="rId586" Type="http://schemas.openxmlformats.org/officeDocument/2006/relationships/hyperlink" Target="https://www.jisilu.cn/data/utils/lowcalc/150257" TargetMode="External"/><Relationship Id="rId751" Type="http://schemas.openxmlformats.org/officeDocument/2006/relationships/hyperlink" Target="http://finance.sina.com.cn/fund/quotes/150171/bc.shtml" TargetMode="External"/><Relationship Id="rId793" Type="http://schemas.openxmlformats.org/officeDocument/2006/relationships/hyperlink" Target="http://finance.sina.com.cn/fund/quotes/150092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036.html" TargetMode="External"/><Relationship Id="rId390" Type="http://schemas.openxmlformats.org/officeDocument/2006/relationships/hyperlink" Target="http://quote.eastmoney.com/zs399300.html" TargetMode="External"/><Relationship Id="rId404" Type="http://schemas.openxmlformats.org/officeDocument/2006/relationships/hyperlink" Target="javascript:addOwnedFund('150059');" TargetMode="External"/><Relationship Id="rId446" Type="http://schemas.openxmlformats.org/officeDocument/2006/relationships/hyperlink" Target="http://www.cninfo.com.cn/information/fund/netvalue/150157.html" TargetMode="External"/><Relationship Id="rId611" Type="http://schemas.openxmlformats.org/officeDocument/2006/relationships/hyperlink" Target="javascript:addOwnedFund('150283');" TargetMode="External"/><Relationship Id="rId653" Type="http://schemas.openxmlformats.org/officeDocument/2006/relationships/hyperlink" Target="javascript:addOwnedFund('150051');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000016.html" TargetMode="External"/><Relationship Id="rId488" Type="http://schemas.openxmlformats.org/officeDocument/2006/relationships/hyperlink" Target="http://www.cninfo.com.cn/information/fund/netvalue/150259.html" TargetMode="External"/><Relationship Id="rId695" Type="http://schemas.openxmlformats.org/officeDocument/2006/relationships/hyperlink" Target="javascript:addOwnedFund('502011');" TargetMode="External"/><Relationship Id="rId709" Type="http://schemas.openxmlformats.org/officeDocument/2006/relationships/hyperlink" Target="http://finance.sina.com.cn/fund/quotes/15030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://quote.eastmoney.com/zs399300.html" TargetMode="External"/><Relationship Id="rId513" Type="http://schemas.openxmlformats.org/officeDocument/2006/relationships/hyperlink" Target="http://quote.eastmoney.com/zs000832.html" TargetMode="External"/><Relationship Id="rId555" Type="http://schemas.openxmlformats.org/officeDocument/2006/relationships/hyperlink" Target="http://quote.eastmoney.com/zs399803.html" TargetMode="External"/><Relationship Id="rId597" Type="http://schemas.openxmlformats.org/officeDocument/2006/relationships/hyperlink" Target="http://quote.eastmoney.com/zs399986.html" TargetMode="External"/><Relationship Id="rId720" Type="http://schemas.openxmlformats.org/officeDocument/2006/relationships/hyperlink" Target="https://www.jisilu.cn/data/sfnew/detail/502004" TargetMode="External"/><Relationship Id="rId762" Type="http://schemas.openxmlformats.org/officeDocument/2006/relationships/hyperlink" Target="https://www.jisilu.cn/data/sfnew/detail/150279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502007" TargetMode="External"/><Relationship Id="rId261" Type="http://schemas.openxmlformats.org/officeDocument/2006/relationships/hyperlink" Target="https://www.jisilu.cn/data/sfnew/detail/150064" TargetMode="External"/><Relationship Id="rId499" Type="http://schemas.openxmlformats.org/officeDocument/2006/relationships/hyperlink" Target="http://finance.sina.com.cn/fund/quotes/150235/bc.shtml" TargetMode="External"/><Relationship Id="rId664" Type="http://schemas.openxmlformats.org/officeDocument/2006/relationships/hyperlink" Target="https://www.jisilu.cn/data/utils/lowcalc/15017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055.html" TargetMode="External"/><Relationship Id="rId359" Type="http://schemas.openxmlformats.org/officeDocument/2006/relationships/hyperlink" Target="http://www.cninfo.com.cn/information/fund/netvalue/150213.html" TargetMode="External"/><Relationship Id="rId524" Type="http://schemas.openxmlformats.org/officeDocument/2006/relationships/hyperlink" Target="http://www.cninfo.com.cn/information/fund/netvalue/150184.html" TargetMode="External"/><Relationship Id="rId566" Type="http://schemas.openxmlformats.org/officeDocument/2006/relationships/hyperlink" Target="http://www.cninfo.com.cn/information/fund/netvalue/150249.html" TargetMode="External"/><Relationship Id="rId731" Type="http://schemas.openxmlformats.org/officeDocument/2006/relationships/hyperlink" Target="javascript:delOwnedFund('1502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325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225" TargetMode="External"/><Relationship Id="rId370" Type="http://schemas.openxmlformats.org/officeDocument/2006/relationships/hyperlink" Target="http://finance.sina.com.cn/fund/quotes/150267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1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44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121');" TargetMode="External"/><Relationship Id="rId328" Type="http://schemas.openxmlformats.org/officeDocument/2006/relationships/hyperlink" Target="http://finance.sina.com.cn/fund/quotes/150083/bc.shtml" TargetMode="External"/><Relationship Id="rId535" Type="http://schemas.openxmlformats.org/officeDocument/2006/relationships/hyperlink" Target="http://finance.sina.com.cn/fund/quotes/502027/bc.shtml" TargetMode="External"/><Relationship Id="rId577" Type="http://schemas.openxmlformats.org/officeDocument/2006/relationships/hyperlink" Target="http://finance.sina.com.cn/fund/quotes/502017/bc.shtml" TargetMode="External"/><Relationship Id="rId700" Type="http://schemas.openxmlformats.org/officeDocument/2006/relationships/hyperlink" Target="https://www.jisilu.cn/data/utils/lowcalc/150217" TargetMode="External"/><Relationship Id="rId742" Type="http://schemas.openxmlformats.org/officeDocument/2006/relationships/hyperlink" Target="https://www.jisilu.cn/data/utils/lowcalc/150181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90" TargetMode="External"/><Relationship Id="rId602" Type="http://schemas.openxmlformats.org/officeDocument/2006/relationships/hyperlink" Target="http://www.cninfo.com.cn/information/fund/netvalue/150269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https://www.jisilu.cn/data/utils/lowcalc/150036" TargetMode="External"/><Relationship Id="rId437" Type="http://schemas.openxmlformats.org/officeDocument/2006/relationships/hyperlink" Target="javascript:addOwnedFund('150148');" TargetMode="External"/><Relationship Id="rId479" Type="http://schemas.openxmlformats.org/officeDocument/2006/relationships/hyperlink" Target="javascript:delOwnedFund('150277');" TargetMode="External"/><Relationship Id="rId644" Type="http://schemas.openxmlformats.org/officeDocument/2006/relationships/hyperlink" Target="http://www.cninfo.com.cn/information/fund/netvalue/150209.html" TargetMode="External"/><Relationship Id="rId686" Type="http://schemas.openxmlformats.org/officeDocument/2006/relationships/hyperlink" Target="http://www.cninfo.com.cn/information/fund/netvalue/150255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73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https://www.jisilu.cn/data/utils/lowcalc/150259" TargetMode="External"/><Relationship Id="rId504" Type="http://schemas.openxmlformats.org/officeDocument/2006/relationships/hyperlink" Target="https://www.jisilu.cn/data/sfnew/detail/150207" TargetMode="External"/><Relationship Id="rId546" Type="http://schemas.openxmlformats.org/officeDocument/2006/relationships/hyperlink" Target="https://www.jisilu.cn/data/sfnew/detail/150177" TargetMode="External"/><Relationship Id="rId711" Type="http://schemas.openxmlformats.org/officeDocument/2006/relationships/hyperlink" Target="http://quote.eastmoney.com/zs399804.html" TargetMode="External"/><Relationship Id="rId753" Type="http://schemas.openxmlformats.org/officeDocument/2006/relationships/hyperlink" Target="http://quote.eastmoney.com/zs3997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89.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140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s://www.jisilu.cn/data/sfnew/detail/150205" TargetMode="External"/><Relationship Id="rId795" Type="http://schemas.openxmlformats.org/officeDocument/2006/relationships/hyperlink" Target="http://quote.eastmoney.com/zs399007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104');" TargetMode="External"/><Relationship Id="rId448" Type="http://schemas.openxmlformats.org/officeDocument/2006/relationships/hyperlink" Target="https://www.jisilu.cn/data/utils/lowcalc/150157" TargetMode="External"/><Relationship Id="rId613" Type="http://schemas.openxmlformats.org/officeDocument/2006/relationships/hyperlink" Target="http://finance.sina.com.cn/fund/quotes/150329/bc.shtml" TargetMode="External"/><Relationship Id="rId655" Type="http://schemas.openxmlformats.org/officeDocument/2006/relationships/hyperlink" Target="http://finance.sina.com.cn/fund/quotes/150173/bc.shtml" TargetMode="External"/><Relationship Id="rId697" Type="http://schemas.openxmlformats.org/officeDocument/2006/relationships/hyperlink" Target="http://finance.sina.com.cn/fund/quotes/150217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502041');" TargetMode="External"/><Relationship Id="rId515" Type="http://schemas.openxmlformats.org/officeDocument/2006/relationships/hyperlink" Target="javascript:addOwnedFund('150164');" TargetMode="External"/><Relationship Id="rId722" Type="http://schemas.openxmlformats.org/officeDocument/2006/relationships/hyperlink" Target="http://www.cninfo.com.cn/information/fund/netvalue/502004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213" TargetMode="External"/><Relationship Id="rId557" Type="http://schemas.openxmlformats.org/officeDocument/2006/relationships/hyperlink" Target="javascript:addOwnedFund('150315');" TargetMode="External"/><Relationship Id="rId599" Type="http://schemas.openxmlformats.org/officeDocument/2006/relationships/hyperlink" Target="javascript:delOwnedFund('150241');" TargetMode="External"/><Relationship Id="rId764" Type="http://schemas.openxmlformats.org/officeDocument/2006/relationships/hyperlink" Target="http://www.cninfo.com.cn/information/fund/netvalue/150279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150194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225.html" TargetMode="External"/><Relationship Id="rId263" Type="http://schemas.openxmlformats.org/officeDocument/2006/relationships/hyperlink" Target="http://www.cninfo.com.cn/information/fund/netvalue/150064.html" TargetMode="External"/><Relationship Id="rId319" Type="http://schemas.openxmlformats.org/officeDocument/2006/relationships/hyperlink" Target="https://www.jisilu.cn/data/utils/lowcalc/150055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84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://quote.eastmoney.com/zs399330.html" TargetMode="External"/><Relationship Id="rId568" Type="http://schemas.openxmlformats.org/officeDocument/2006/relationships/hyperlink" Target="https://www.jisilu.cn/data/utils/lowcalc/150249" TargetMode="External"/><Relationship Id="rId733" Type="http://schemas.openxmlformats.org/officeDocument/2006/relationships/hyperlink" Target="http://finance.sina.com.cn/fund/quotes/150143/bc.shtml" TargetMode="External"/><Relationship Id="rId775" Type="http://schemas.openxmlformats.org/officeDocument/2006/relationships/hyperlink" Target="http://finance.sina.com.cn/fund/quotes/150192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86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03');" TargetMode="External"/><Relationship Id="rId677" Type="http://schemas.openxmlformats.org/officeDocument/2006/relationships/hyperlink" Target="javascript:addOwnedFund('150271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150138/bc.shtml" TargetMode="External"/><Relationship Id="rId481" Type="http://schemas.openxmlformats.org/officeDocument/2006/relationships/hyperlink" Target="http://finance.sina.com.cn/fund/quotes/150275/bc.shtml" TargetMode="External"/><Relationship Id="rId702" Type="http://schemas.openxmlformats.org/officeDocument/2006/relationships/hyperlink" Target="https://www.jisilu.cn/data/sfnew/detail/150245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429.html" TargetMode="External"/><Relationship Id="rId579" Type="http://schemas.openxmlformats.org/officeDocument/2006/relationships/hyperlink" Target="http://quote.eastmoney.com/zs399991.html" TargetMode="External"/><Relationship Id="rId744" Type="http://schemas.openxmlformats.org/officeDocument/2006/relationships/hyperlink" Target="https://www.jisilu.cn/data/sfnew/detail/150309" TargetMode="External"/><Relationship Id="rId786" Type="http://schemas.openxmlformats.org/officeDocument/2006/relationships/hyperlink" Target="https://www.jisilu.cn/data/sfnew/detail/150311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090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205.html" TargetMode="External"/><Relationship Id="rId604" Type="http://schemas.openxmlformats.org/officeDocument/2006/relationships/hyperlink" Target="https://www.jisilu.cn/data/utils/lowcalc/150269" TargetMode="External"/><Relationship Id="rId646" Type="http://schemas.openxmlformats.org/officeDocument/2006/relationships/hyperlink" Target="https://www.jisilu.cn/data/utils/lowcalc/150209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01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07.html" TargetMode="External"/><Relationship Id="rId688" Type="http://schemas.openxmlformats.org/officeDocument/2006/relationships/hyperlink" Target="https://www.jisilu.cn/data/utils/lowcalc/150255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9" TargetMode="External"/><Relationship Id="rId310" Type="http://schemas.openxmlformats.org/officeDocument/2006/relationships/hyperlink" Target="http://finance.sina.com.cn/fund/quotes/150094/bc.shtml" TargetMode="External"/><Relationship Id="rId492" Type="http://schemas.openxmlformats.org/officeDocument/2006/relationships/hyperlink" Target="https://www.jisilu.cn/data/sfnew/detail/502049" TargetMode="External"/><Relationship Id="rId548" Type="http://schemas.openxmlformats.org/officeDocument/2006/relationships/hyperlink" Target="http://www.cninfo.com.cn/information/fund/netvalue/150177.html" TargetMode="External"/><Relationship Id="rId713" Type="http://schemas.openxmlformats.org/officeDocument/2006/relationships/hyperlink" Target="javascript:addOwnedFund('150307');" TargetMode="External"/><Relationship Id="rId755" Type="http://schemas.openxmlformats.org/officeDocument/2006/relationships/hyperlink" Target="javascript:addOwnedFund('150171');" TargetMode="External"/><Relationship Id="rId797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://quote.eastmoney.com/zs399809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12');" TargetMode="External"/><Relationship Id="rId657" Type="http://schemas.openxmlformats.org/officeDocument/2006/relationships/hyperlink" Target="http://quote.eastmoney.com/zs000998.html" TargetMode="External"/><Relationship Id="rId699" Type="http://schemas.openxmlformats.org/officeDocument/2006/relationships/hyperlink" Target="http://quote.eastmoney.com/zs39941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150305/bc.shtml" TargetMode="External"/><Relationship Id="rId559" Type="http://schemas.openxmlformats.org/officeDocument/2006/relationships/hyperlink" Target="http://finance.sina.com.cn/fund/quotes/150200/bc.shtml" TargetMode="External"/><Relationship Id="rId724" Type="http://schemas.openxmlformats.org/officeDocument/2006/relationships/hyperlink" Target="https://www.jisilu.cn/data/utils/lowcalc/502004" TargetMode="External"/><Relationship Id="rId766" Type="http://schemas.openxmlformats.org/officeDocument/2006/relationships/hyperlink" Target="https://www.jisilu.cn/data/utils/lowcalc/150279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167" TargetMode="External"/><Relationship Id="rId363" Type="http://schemas.openxmlformats.org/officeDocument/2006/relationships/hyperlink" Target="https://www.jisilu.cn/data/sfnew/detail/50205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51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https://www.jisilu.cn/data/utils/lowcalc/150225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194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64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33" TargetMode="External"/><Relationship Id="rId735" Type="http://schemas.openxmlformats.org/officeDocument/2006/relationships/hyperlink" Target="http://quote.eastmoney.com/zs000832.html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083');" TargetMode="External"/><Relationship Id="rId374" Type="http://schemas.openxmlformats.org/officeDocument/2006/relationships/hyperlink" Target="javascript:delOwnedFund('150267');" TargetMode="External"/><Relationship Id="rId581" Type="http://schemas.openxmlformats.org/officeDocument/2006/relationships/hyperlink" Target="javascript:addOwnedFund('502017');" TargetMode="External"/><Relationship Id="rId777" Type="http://schemas.openxmlformats.org/officeDocument/2006/relationships/hyperlink" Target="http://quote.eastmoney.com/zs399965.html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finance.sina.com.cn/fund/quotes/150243/bc.shtml" TargetMode="External"/><Relationship Id="rId679" Type="http://schemas.openxmlformats.org/officeDocument/2006/relationships/hyperlink" Target="http://finance.sina.com.cn/fund/quotes/150186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42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399991.html" TargetMode="External"/><Relationship Id="rId539" Type="http://schemas.openxmlformats.org/officeDocument/2006/relationships/hyperlink" Target="javascript:addOwnedFund('502027');" TargetMode="External"/><Relationship Id="rId690" Type="http://schemas.openxmlformats.org/officeDocument/2006/relationships/hyperlink" Target="https://www.jisilu.cn/data/sfnew/detail/502011" TargetMode="External"/><Relationship Id="rId704" Type="http://schemas.openxmlformats.org/officeDocument/2006/relationships/hyperlink" Target="http://www.cninfo.com.cn/information/fund/netvalue/150245.html" TargetMode="External"/><Relationship Id="rId746" Type="http://schemas.openxmlformats.org/officeDocument/2006/relationships/hyperlink" Target="http://www.cninfo.com.cn/information/fund/netvalue/15030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502037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502031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https://www.jisilu.cn/data/utils/lowcalc/150177" TargetMode="External"/><Relationship Id="rId788" Type="http://schemas.openxmlformats.org/officeDocument/2006/relationships/hyperlink" Target="http://www.cninfo.com.cn/information/fund/netvalue/150311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90" TargetMode="External"/><Relationship Id="rId592" Type="http://schemas.openxmlformats.org/officeDocument/2006/relationships/hyperlink" Target="https://www.jisilu.cn/data/utils/lowcalc/150205" TargetMode="External"/><Relationship Id="rId606" Type="http://schemas.openxmlformats.org/officeDocument/2006/relationships/hyperlink" Target="https://www.jisilu.cn/data/sfnew/detail/150283" TargetMode="External"/><Relationship Id="rId648" Type="http://schemas.openxmlformats.org/officeDocument/2006/relationships/hyperlink" Target="https://www.jisilu.cn/data/sfnew/detail/150051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502001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502049.html" TargetMode="External"/><Relationship Id="rId508" Type="http://schemas.openxmlformats.org/officeDocument/2006/relationships/hyperlink" Target="https://www.jisilu.cn/data/utils/lowcalc/150207" TargetMode="External"/><Relationship Id="rId715" Type="http://schemas.openxmlformats.org/officeDocument/2006/relationships/hyperlink" Target="http://finance.sina.com.cn/fund/quotes/150018/bc.s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://quote.eastmoney.com/zs000966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finance.sina.com.cn/fund/quotes/150169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325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75.html" TargetMode="External"/><Relationship Id="rId617" Type="http://schemas.openxmlformats.org/officeDocument/2006/relationships/hyperlink" Target="javascript:addOwnedFund('150329');" TargetMode="External"/><Relationship Id="rId659" Type="http://schemas.openxmlformats.org/officeDocument/2006/relationships/hyperlink" Target="javascript:addOwnedFund('150173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31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29/bc.shtml" TargetMode="External"/><Relationship Id="rId519" Type="http://schemas.openxmlformats.org/officeDocument/2006/relationships/hyperlink" Target="http://quote.eastmoney.com/zs399812.html" TargetMode="External"/><Relationship Id="rId670" Type="http://schemas.openxmlformats.org/officeDocument/2006/relationships/hyperlink" Target="https://www.jisilu.cn/data/utils/lowcalc/150194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167.html" TargetMode="External"/><Relationship Id="rId530" Type="http://schemas.openxmlformats.org/officeDocument/2006/relationships/hyperlink" Target="http://www.cninfo.com.cn/information/fund/netvalue/150233.html" TargetMode="External"/><Relationship Id="rId726" Type="http://schemas.openxmlformats.org/officeDocument/2006/relationships/hyperlink" Target="https://www.jisilu.cn/data/sfnew/detail/1502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502054.html" TargetMode="External"/><Relationship Id="rId572" Type="http://schemas.openxmlformats.org/officeDocument/2006/relationships/hyperlink" Target="http://www.cninfo.com.cn/information/fund/netvalue/150251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121" TargetMode="External"/><Relationship Id="rId432" Type="http://schemas.openxmlformats.org/officeDocument/2006/relationships/hyperlink" Target="https://www.jisilu.cn/data/sfnew/detail/150148" TargetMode="External"/><Relationship Id="rId474" Type="http://schemas.openxmlformats.org/officeDocument/2006/relationships/hyperlink" Target="https://www.jisilu.cn/data/sfnew/detail/150277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://quote.eastmoney.com/zs399967.html" TargetMode="External"/><Relationship Id="rId737" Type="http://schemas.openxmlformats.org/officeDocument/2006/relationships/hyperlink" Target="javascript:addOwnedFund('150143');" TargetMode="External"/><Relationship Id="rId779" Type="http://schemas.openxmlformats.org/officeDocument/2006/relationships/hyperlink" Target="javascript:addOwnedFund('1501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030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finance.sina.com.cn/fund/quotes/150100/bc.shtml" TargetMode="External"/><Relationship Id="rId583" Type="http://schemas.openxmlformats.org/officeDocument/2006/relationships/hyperlink" Target="http://finance.sina.com.cn/fund/quotes/150257/bc.shtml" TargetMode="External"/><Relationship Id="rId639" Type="http://schemas.openxmlformats.org/officeDocument/2006/relationships/hyperlink" Target="http://quote.eastmoney.com/zs399006.html" TargetMode="External"/><Relationship Id="rId790" Type="http://schemas.openxmlformats.org/officeDocument/2006/relationships/hyperlink" Target="https://www.jisilu.cn/data/utils/lowcalc/150311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addOwnedFund('150138');" TargetMode="External"/><Relationship Id="rId401" Type="http://schemas.openxmlformats.org/officeDocument/2006/relationships/hyperlink" Target="http://www.cninfo.com.cn/information/fund/netvalue/150059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150051.html" TargetMode="External"/><Relationship Id="rId303" Type="http://schemas.openxmlformats.org/officeDocument/2006/relationships/hyperlink" Target="https://www.jisilu.cn/data/sfnew/detail/502041" TargetMode="External"/><Relationship Id="rId485" Type="http://schemas.openxmlformats.org/officeDocument/2006/relationships/hyperlink" Target="javascript:delOwnedFund('150275');" TargetMode="External"/><Relationship Id="rId692" Type="http://schemas.openxmlformats.org/officeDocument/2006/relationships/hyperlink" Target="http://www.cninfo.com.cn/information/fund/netvalue/502011.html" TargetMode="External"/><Relationship Id="rId706" Type="http://schemas.openxmlformats.org/officeDocument/2006/relationships/hyperlink" Target="https://www.jisilu.cn/data/utils/lowcalc/150245" TargetMode="External"/><Relationship Id="rId748" Type="http://schemas.openxmlformats.org/officeDocument/2006/relationships/hyperlink" Target="https://www.jisilu.cn/data/utils/lowcalc/15030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805.html" TargetMode="External"/><Relationship Id="rId345" Type="http://schemas.openxmlformats.org/officeDocument/2006/relationships/hyperlink" Target="https://www.jisilu.cn/data/sfnew/detail/150140" TargetMode="External"/><Relationship Id="rId387" Type="http://schemas.openxmlformats.org/officeDocument/2006/relationships/hyperlink" Target="https://www.jisilu.cn/data/sfnew/detail/150104" TargetMode="External"/><Relationship Id="rId510" Type="http://schemas.openxmlformats.org/officeDocument/2006/relationships/hyperlink" Target="https://www.jisilu.cn/data/sfnew/detail/150164" TargetMode="External"/><Relationship Id="rId552" Type="http://schemas.openxmlformats.org/officeDocument/2006/relationships/hyperlink" Target="https://www.jisilu.cn/data/sfnew/detail/150315" TargetMode="External"/><Relationship Id="rId594" Type="http://schemas.openxmlformats.org/officeDocument/2006/relationships/hyperlink" Target="https://www.jisilu.cn/data/sfnew/detail/150241" TargetMode="External"/><Relationship Id="rId608" Type="http://schemas.openxmlformats.org/officeDocument/2006/relationships/hyperlink" Target="http://www.cninfo.com.cn/information/fund/netvalue/150283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0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502049" TargetMode="External"/><Relationship Id="rId661" Type="http://schemas.openxmlformats.org/officeDocument/2006/relationships/hyperlink" Target="http://finance.sina.com.cn/fund/quotes/150179/bc.shtml" TargetMode="External"/><Relationship Id="rId717" Type="http://schemas.openxmlformats.org/officeDocument/2006/relationships/hyperlink" Target="http://quote.eastmoney.com/zs399004.html" TargetMode="External"/><Relationship Id="rId759" Type="http://schemas.openxmlformats.org/officeDocument/2006/relationships/hyperlink" Target="http://quote.eastmoney.com/hk/zs11000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javascript:addOwnedFund('15009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305');" TargetMode="External"/><Relationship Id="rId563" Type="http://schemas.openxmlformats.org/officeDocument/2006/relationships/hyperlink" Target="javascript:addOwnedFund('150200');" TargetMode="External"/><Relationship Id="rId619" Type="http://schemas.openxmlformats.org/officeDocument/2006/relationships/hyperlink" Target="http://finance.sina.com.cn/fund/quotes/502007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325.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quote.eastmoney.com/zs399987.html" TargetMode="External"/><Relationship Id="rId630" Type="http://schemas.openxmlformats.org/officeDocument/2006/relationships/hyperlink" Target="https://www.jisilu.cn/data/sfnew/detail/150203" TargetMode="External"/><Relationship Id="rId672" Type="http://schemas.openxmlformats.org/officeDocument/2006/relationships/hyperlink" Target="https://www.jisilu.cn/data/sfnew/detail/150271" TargetMode="External"/><Relationship Id="rId728" Type="http://schemas.openxmlformats.org/officeDocument/2006/relationships/hyperlink" Target="http://www.cninfo.com.cn/information/fund/netvalue/1502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167" TargetMode="External"/><Relationship Id="rId367" Type="http://schemas.openxmlformats.org/officeDocument/2006/relationships/hyperlink" Target="https://www.jisilu.cn/data/utils/lowcalc/502054" TargetMode="External"/><Relationship Id="rId532" Type="http://schemas.openxmlformats.org/officeDocument/2006/relationships/hyperlink" Target="https://www.jisilu.cn/data/utils/lowcalc/150233" TargetMode="External"/><Relationship Id="rId574" Type="http://schemas.openxmlformats.org/officeDocument/2006/relationships/hyperlink" Target="https://www.jisilu.cn/data/utils/lowcalc/150251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www.cninfo.com.cn/information/fund/netvalue/150121.html" TargetMode="External"/><Relationship Id="rId434" Type="http://schemas.openxmlformats.org/officeDocument/2006/relationships/hyperlink" Target="http://www.cninfo.com.cn/information/fund/netvalue/150148.html" TargetMode="External"/><Relationship Id="rId476" Type="http://schemas.openxmlformats.org/officeDocument/2006/relationships/hyperlink" Target="http://www.cninfo.com.cn/information/fund/netvalue/150277.html" TargetMode="External"/><Relationship Id="rId641" Type="http://schemas.openxmlformats.org/officeDocument/2006/relationships/hyperlink" Target="javascript:addOwnedFund('150243');" TargetMode="External"/><Relationship Id="rId683" Type="http://schemas.openxmlformats.org/officeDocument/2006/relationships/hyperlink" Target="javascript:addOwnedFund('150186');" TargetMode="External"/><Relationship Id="rId739" Type="http://schemas.openxmlformats.org/officeDocument/2006/relationships/hyperlink" Target="http://finance.sina.com.cn/fund/quotes/15018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150073/bc.shtml" TargetMode="External"/><Relationship Id="rId336" Type="http://schemas.openxmlformats.org/officeDocument/2006/relationships/hyperlink" Target="http://quote.eastmoney.com/zs000971.html" TargetMode="External"/><Relationship Id="rId501" Type="http://schemas.openxmlformats.org/officeDocument/2006/relationships/hyperlink" Target="http://quote.eastmoney.com/zs399975.html" TargetMode="External"/><Relationship Id="rId543" Type="http://schemas.openxmlformats.org/officeDocument/2006/relationships/hyperlink" Target="http://quote.eastmoney.com/zs000805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502037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https://www.jisilu.cn/data/utils/lowcalc/150059" TargetMode="External"/><Relationship Id="rId585" Type="http://schemas.openxmlformats.org/officeDocument/2006/relationships/hyperlink" Target="http://quote.eastmoney.com/zs399993.html" TargetMode="External"/><Relationship Id="rId750" Type="http://schemas.openxmlformats.org/officeDocument/2006/relationships/hyperlink" Target="https://www.jisilu.cn/data/sfnew/detail/150171" TargetMode="External"/><Relationship Id="rId792" Type="http://schemas.openxmlformats.org/officeDocument/2006/relationships/hyperlink" Target="https://www.jisilu.cn/data/sfnew/detail/150092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36/bc.shtml" TargetMode="External"/><Relationship Id="rId445" Type="http://schemas.openxmlformats.org/officeDocument/2006/relationships/hyperlink" Target="http://finance.sina.com.cn/fund/quotes/150157/bc.shtml" TargetMode="External"/><Relationship Id="rId487" Type="http://schemas.openxmlformats.org/officeDocument/2006/relationships/hyperlink" Target="http://finance.sina.com.cn/fund/quotes/150259/bc.shtml" TargetMode="External"/><Relationship Id="rId610" Type="http://schemas.openxmlformats.org/officeDocument/2006/relationships/hyperlink" Target="https://www.jisilu.cn/data/utils/lowcalc/150283" TargetMode="External"/><Relationship Id="rId652" Type="http://schemas.openxmlformats.org/officeDocument/2006/relationships/hyperlink" Target="https://www.jisilu.cn/data/utils/lowcalc/150051" TargetMode="External"/><Relationship Id="rId694" Type="http://schemas.openxmlformats.org/officeDocument/2006/relationships/hyperlink" Target="https://www.jisilu.cn/data/utils/lowcalc/502011" TargetMode="External"/><Relationship Id="rId708" Type="http://schemas.openxmlformats.org/officeDocument/2006/relationships/hyperlink" Target="https://www.jisilu.cn/data/sfnew/detail/150307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502041.html" TargetMode="External"/><Relationship Id="rId347" Type="http://schemas.openxmlformats.org/officeDocument/2006/relationships/hyperlink" Target="http://www.cninfo.com.cn/information/fund/netvalue/150140.html" TargetMode="External"/><Relationship Id="rId512" Type="http://schemas.openxmlformats.org/officeDocument/2006/relationships/hyperlink" Target="http://www.cninfo.com.cn/information/fund/netvalue/15016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www.cninfo.com.cn/information/fund/netvalue/150104.html" TargetMode="External"/><Relationship Id="rId554" Type="http://schemas.openxmlformats.org/officeDocument/2006/relationships/hyperlink" Target="http://www.cninfo.com.cn/information/fund/netvalue/150315.html" TargetMode="External"/><Relationship Id="rId596" Type="http://schemas.openxmlformats.org/officeDocument/2006/relationships/hyperlink" Target="http://www.cninfo.com.cn/information/fund/netvalue/150241.html" TargetMode="External"/><Relationship Id="rId761" Type="http://schemas.openxmlformats.org/officeDocument/2006/relationships/hyperlink" Target="javascript:delOwnedFund('150169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35" TargetMode="External"/><Relationship Id="rId621" Type="http://schemas.openxmlformats.org/officeDocument/2006/relationships/hyperlink" Target="http://quote.eastmoney.com/zs399974.html" TargetMode="External"/><Relationship Id="rId663" Type="http://schemas.openxmlformats.org/officeDocument/2006/relationships/hyperlink" Target="http://quote.eastmoney.com/zs399935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055/bc.shtml" TargetMode="External"/><Relationship Id="rId523" Type="http://schemas.openxmlformats.org/officeDocument/2006/relationships/hyperlink" Target="http://finance.sina.com.cn/fund/quotes/150184/bc.shtml" TargetMode="External"/><Relationship Id="rId719" Type="http://schemas.openxmlformats.org/officeDocument/2006/relationships/hyperlink" Target="javascript:addOwnedFund('150018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325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213/bc.shtml" TargetMode="External"/><Relationship Id="rId565" Type="http://schemas.openxmlformats.org/officeDocument/2006/relationships/hyperlink" Target="http://finance.sina.com.cn/fund/quotes/150249/bc.shtml" TargetMode="External"/><Relationship Id="rId730" Type="http://schemas.openxmlformats.org/officeDocument/2006/relationships/hyperlink" Target="https://www.jisilu.cn/data/utils/lowcalc/150227" TargetMode="External"/><Relationship Id="rId772" Type="http://schemas.openxmlformats.org/officeDocument/2006/relationships/hyperlink" Target="https://www.jisilu.cn/data/utils/lowcalc/150076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229');" TargetMode="External"/><Relationship Id="rId632" Type="http://schemas.openxmlformats.org/officeDocument/2006/relationships/hyperlink" Target="http://www.cninfo.com.cn/information/fund/netvalue/150203.html" TargetMode="External"/><Relationship Id="rId271" Type="http://schemas.openxmlformats.org/officeDocument/2006/relationships/hyperlink" Target="https://www.jisilu.cn/data/utils/lowcalc/150121" TargetMode="External"/><Relationship Id="rId674" Type="http://schemas.openxmlformats.org/officeDocument/2006/relationships/hyperlink" Target="http://www.cninfo.com.cn/information/fund/netvalue/15027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150083" TargetMode="External"/><Relationship Id="rId369" Type="http://schemas.openxmlformats.org/officeDocument/2006/relationships/hyperlink" Target="https://www.jisilu.cn/data/sfnew/detail/150267" TargetMode="External"/><Relationship Id="rId534" Type="http://schemas.openxmlformats.org/officeDocument/2006/relationships/hyperlink" Target="https://www.jisilu.cn/data/sfnew/detail/502027" TargetMode="External"/><Relationship Id="rId576" Type="http://schemas.openxmlformats.org/officeDocument/2006/relationships/hyperlink" Target="https://www.jisilu.cn/data/sfnew/detail/502017" TargetMode="External"/><Relationship Id="rId741" Type="http://schemas.openxmlformats.org/officeDocument/2006/relationships/hyperlink" Target="http://quote.eastmoney.com/zs399967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https://www.jisilu.cn/data/utils/lowcalc/150148" TargetMode="External"/><Relationship Id="rId601" Type="http://schemas.openxmlformats.org/officeDocument/2006/relationships/hyperlink" Target="http://finance.sina.com.cn/fund/quotes/150269/bc.shtml" TargetMode="External"/><Relationship Id="rId643" Type="http://schemas.openxmlformats.org/officeDocument/2006/relationships/hyperlink" Target="http://finance.sina.com.cn/fund/quotes/150209/bc.shtml" TargetMode="External"/><Relationship Id="rId240" Type="http://schemas.openxmlformats.org/officeDocument/2006/relationships/hyperlink" Target="http://quote.eastmoney.com/zs399300.html" TargetMode="External"/><Relationship Id="rId478" Type="http://schemas.openxmlformats.org/officeDocument/2006/relationships/hyperlink" Target="https://www.jisilu.cn/data/utils/lowcalc/150277" TargetMode="External"/><Relationship Id="rId685" Type="http://schemas.openxmlformats.org/officeDocument/2006/relationships/hyperlink" Target="http://finance.sina.com.cn/fund/quotes/150255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89/bc.shtml" TargetMode="External"/><Relationship Id="rId282" Type="http://schemas.openxmlformats.org/officeDocument/2006/relationships/hyperlink" Target="http://quote.eastmoney.com/zs399958.html" TargetMode="External"/><Relationship Id="rId338" Type="http://schemas.openxmlformats.org/officeDocument/2006/relationships/hyperlink" Target="javascript:addOwnedFund('150030');" TargetMode="External"/><Relationship Id="rId503" Type="http://schemas.openxmlformats.org/officeDocument/2006/relationships/hyperlink" Target="javascript:addOwnedFund('150235');" TargetMode="External"/><Relationship Id="rId545" Type="http://schemas.openxmlformats.org/officeDocument/2006/relationships/hyperlink" Target="javascript:addOwnedFund('150100');" TargetMode="External"/><Relationship Id="rId587" Type="http://schemas.openxmlformats.org/officeDocument/2006/relationships/hyperlink" Target="javascript:addOwnedFund('150257');" TargetMode="External"/><Relationship Id="rId710" Type="http://schemas.openxmlformats.org/officeDocument/2006/relationships/hyperlink" Target="http://www.cninfo.com.cn/information/fund/netvalue/150307.html" TargetMode="External"/><Relationship Id="rId752" Type="http://schemas.openxmlformats.org/officeDocument/2006/relationships/hyperlink" Target="http://www.cninfo.com.cn/information/fund/netvalue/150171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104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://quote.eastmoney.com/zs000974.html" TargetMode="External"/><Relationship Id="rId612" Type="http://schemas.openxmlformats.org/officeDocument/2006/relationships/hyperlink" Target="https://www.jisilu.cn/data/sfnew/detail/150329" TargetMode="External"/><Relationship Id="rId794" Type="http://schemas.openxmlformats.org/officeDocument/2006/relationships/hyperlink" Target="http://www.cninfo.com.cn/information/fund/netvalue/150092.html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quote.eastmoney.com/zs399992.html" TargetMode="External"/><Relationship Id="rId654" Type="http://schemas.openxmlformats.org/officeDocument/2006/relationships/hyperlink" Target="https://www.jisilu.cn/data/sfnew/detail/150173" TargetMode="External"/><Relationship Id="rId696" Type="http://schemas.openxmlformats.org/officeDocument/2006/relationships/hyperlink" Target="https://www.jisilu.cn/data/sfnew/detail/150217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502041" TargetMode="External"/><Relationship Id="rId349" Type="http://schemas.openxmlformats.org/officeDocument/2006/relationships/hyperlink" Target="https://www.jisilu.cn/data/utils/lowcalc/150140" TargetMode="External"/><Relationship Id="rId514" Type="http://schemas.openxmlformats.org/officeDocument/2006/relationships/hyperlink" Target="https://www.jisilu.cn/data/utils/lowcalc/150164" TargetMode="External"/><Relationship Id="rId556" Type="http://schemas.openxmlformats.org/officeDocument/2006/relationships/hyperlink" Target="https://www.jisilu.cn/data/utils/lowcalc/150315" TargetMode="External"/><Relationship Id="rId721" Type="http://schemas.openxmlformats.org/officeDocument/2006/relationships/hyperlink" Target="http://finance.sina.com.cn/fund/quotes/502004/bc.shtml" TargetMode="External"/><Relationship Id="rId763" Type="http://schemas.openxmlformats.org/officeDocument/2006/relationships/hyperlink" Target="http://finance.sina.com.cn/fund/quotes/150279/bc.s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58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41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225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addOwnedFund('502007');" TargetMode="External"/><Relationship Id="rId665" Type="http://schemas.openxmlformats.org/officeDocument/2006/relationships/hyperlink" Target="javascript:addOwnedFund('150179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064/bc.shtml" TargetMode="External"/><Relationship Id="rId318" Type="http://schemas.openxmlformats.org/officeDocument/2006/relationships/hyperlink" Target="http://quote.eastmoney.com/zs399905.html" TargetMode="External"/><Relationship Id="rId525" Type="http://schemas.openxmlformats.org/officeDocument/2006/relationships/hyperlink" Target="http://quote.eastmoney.com/zs000827.html" TargetMode="External"/><Relationship Id="rId567" Type="http://schemas.openxmlformats.org/officeDocument/2006/relationships/hyperlink" Target="http://quote.eastmoney.com/zs399986.html" TargetMode="External"/><Relationship Id="rId732" Type="http://schemas.openxmlformats.org/officeDocument/2006/relationships/hyperlink" Target="https://www.jisilu.cn/data/sfnew/detail/150143" TargetMode="External"/><Relationship Id="rId99" Type="http://schemas.openxmlformats.org/officeDocument/2006/relationships/hyperlink" Target="https://www.jisilu.cn/data/sfnew/detail/150289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267.html" TargetMode="External"/><Relationship Id="rId774" Type="http://schemas.openxmlformats.org/officeDocument/2006/relationships/hyperlink" Target="https://www.jisilu.cn/data/sfnew/detail/1501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03" TargetMode="External"/><Relationship Id="rId676" Type="http://schemas.openxmlformats.org/officeDocument/2006/relationships/hyperlink" Target="https://www.jisilu.cn/data/utils/lowcalc/15027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150138" TargetMode="External"/><Relationship Id="rId329" Type="http://schemas.openxmlformats.org/officeDocument/2006/relationships/hyperlink" Target="http://www.cninfo.com.cn/information/fund/netvalue/150083.html" TargetMode="External"/><Relationship Id="rId480" Type="http://schemas.openxmlformats.org/officeDocument/2006/relationships/hyperlink" Target="https://www.jisilu.cn/data/sfnew/detail/150275" TargetMode="External"/><Relationship Id="rId536" Type="http://schemas.openxmlformats.org/officeDocument/2006/relationships/hyperlink" Target="http://www.cninfo.com.cn/information/fund/netvalue/502027.html" TargetMode="External"/><Relationship Id="rId701" Type="http://schemas.openxmlformats.org/officeDocument/2006/relationships/hyperlink" Target="javascript:addOwnedFund('150217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www.cninfo.com.cn/information/fund/netvalue/502017.html" TargetMode="External"/><Relationship Id="rId743" Type="http://schemas.openxmlformats.org/officeDocument/2006/relationships/hyperlink" Target="javascript:addOwnedFund('150181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90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997.html" TargetMode="External"/><Relationship Id="rId645" Type="http://schemas.openxmlformats.org/officeDocument/2006/relationships/hyperlink" Target="http://quote.eastmoney.com/zs399974.html" TargetMode="External"/><Relationship Id="rId687" Type="http://schemas.openxmlformats.org/officeDocument/2006/relationships/hyperlink" Target="http://quote.eastmoney.com/zs399986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036');" TargetMode="External"/><Relationship Id="rId284" Type="http://schemas.openxmlformats.org/officeDocument/2006/relationships/hyperlink" Target="javascript:addOwnedFund('150073');" TargetMode="External"/><Relationship Id="rId491" Type="http://schemas.openxmlformats.org/officeDocument/2006/relationships/hyperlink" Target="javascript:addOwnedFund('150259');" TargetMode="External"/><Relationship Id="rId505" Type="http://schemas.openxmlformats.org/officeDocument/2006/relationships/hyperlink" Target="http://finance.sina.com.cn/fund/quotes/150207/bc.shtml" TargetMode="External"/><Relationship Id="rId712" Type="http://schemas.openxmlformats.org/officeDocument/2006/relationships/hyperlink" Target="https://www.jisilu.cn/data/utils/lowcalc/15030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98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finance.sina.com.cn/fund/quotes/150177/bc.shtml" TargetMode="External"/><Relationship Id="rId589" Type="http://schemas.openxmlformats.org/officeDocument/2006/relationships/hyperlink" Target="http://finance.sina.com.cn/fund/quotes/150205/bc.shtml" TargetMode="External"/><Relationship Id="rId754" Type="http://schemas.openxmlformats.org/officeDocument/2006/relationships/hyperlink" Target="https://www.jisilu.cn/data/utils/lowcalc/150171" TargetMode="External"/><Relationship Id="rId796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javascript:addOwnedFund('150157');" TargetMode="External"/><Relationship Id="rId614" Type="http://schemas.openxmlformats.org/officeDocument/2006/relationships/hyperlink" Target="http://www.cninfo.com.cn/information/fund/netvalue/150329.html" TargetMode="External"/><Relationship Id="rId656" Type="http://schemas.openxmlformats.org/officeDocument/2006/relationships/hyperlink" Target="http://www.cninfo.com.cn/information/fund/netvalue/150173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094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150305" TargetMode="External"/><Relationship Id="rId698" Type="http://schemas.openxmlformats.org/officeDocument/2006/relationships/hyperlink" Target="http://www.cninfo.com.cn/information/fund/netvalue/150217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055');" TargetMode="External"/><Relationship Id="rId558" Type="http://schemas.openxmlformats.org/officeDocument/2006/relationships/hyperlink" Target="https://www.jisilu.cn/data/sfnew/detail/150200" TargetMode="External"/><Relationship Id="rId723" Type="http://schemas.openxmlformats.org/officeDocument/2006/relationships/hyperlink" Target="http://quote.eastmoney.com/zs399967.html" TargetMode="External"/><Relationship Id="rId765" Type="http://schemas.openxmlformats.org/officeDocument/2006/relationships/hyperlink" Target="http://quote.eastmoney.com/zs399808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21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://quote.eastmoney.com/zs399966.html" TargetMode="External"/><Relationship Id="rId264" Type="http://schemas.openxmlformats.org/officeDocument/2006/relationships/hyperlink" Target="http://quote.eastmoney.com/zs399904.html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194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javascript:addOwnedFund('150184');" TargetMode="External"/><Relationship Id="rId569" Type="http://schemas.openxmlformats.org/officeDocument/2006/relationships/hyperlink" Target="javascript:delOwnedFund('150249');" TargetMode="External"/><Relationship Id="rId734" Type="http://schemas.openxmlformats.org/officeDocument/2006/relationships/hyperlink" Target="http://www.cninfo.com.cn/information/fund/netvalue/150143.html" TargetMode="External"/><Relationship Id="rId776" Type="http://schemas.openxmlformats.org/officeDocument/2006/relationships/hyperlink" Target="http://www.cninfo.com.cn/information/fund/netvalue/150192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083" TargetMode="External"/><Relationship Id="rId373" Type="http://schemas.openxmlformats.org/officeDocument/2006/relationships/hyperlink" Target="https://www.jisilu.cn/data/utils/lowcalc/150267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502017" TargetMode="External"/><Relationship Id="rId636" Type="http://schemas.openxmlformats.org/officeDocument/2006/relationships/hyperlink" Target="https://www.jisilu.cn/data/sfnew/detail/150243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186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38.html" TargetMode="External"/><Relationship Id="rId300" Type="http://schemas.openxmlformats.org/officeDocument/2006/relationships/hyperlink" Target="http://quote.eastmoney.com/zs399807.html" TargetMode="External"/><Relationship Id="rId482" Type="http://schemas.openxmlformats.org/officeDocument/2006/relationships/hyperlink" Target="http://www.cninfo.com.cn/information/fund/netvalue/150275.html" TargetMode="External"/><Relationship Id="rId538" Type="http://schemas.openxmlformats.org/officeDocument/2006/relationships/hyperlink" Target="https://www.jisilu.cn/data/utils/lowcalc/502027" TargetMode="External"/><Relationship Id="rId703" Type="http://schemas.openxmlformats.org/officeDocument/2006/relationships/hyperlink" Target="http://finance.sina.com.cn/fund/quotes/150245/bc.shtml" TargetMode="External"/><Relationship Id="rId745" Type="http://schemas.openxmlformats.org/officeDocument/2006/relationships/hyperlink" Target="http://finance.sina.com.cn/fund/quotes/150309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502037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958.html" TargetMode="External"/><Relationship Id="rId591" Type="http://schemas.openxmlformats.org/officeDocument/2006/relationships/hyperlink" Target="http://quote.eastmoney.com/zs399973.html" TargetMode="External"/><Relationship Id="rId605" Type="http://schemas.openxmlformats.org/officeDocument/2006/relationships/hyperlink" Target="javascript:addOwnedFund('150269');" TargetMode="External"/><Relationship Id="rId787" Type="http://schemas.openxmlformats.org/officeDocument/2006/relationships/hyperlink" Target="http://finance.sina.com.cn/fund/quotes/150311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01/bc.shtml" TargetMode="External"/><Relationship Id="rId647" Type="http://schemas.openxmlformats.org/officeDocument/2006/relationships/hyperlink" Target="javascript:addOwnedFund('150209');" TargetMode="External"/><Relationship Id="rId689" Type="http://schemas.openxmlformats.org/officeDocument/2006/relationships/hyperlink" Target="javascript:delOwnedFund('150255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502049/bc.shtml" TargetMode="External"/><Relationship Id="rId507" Type="http://schemas.openxmlformats.org/officeDocument/2006/relationships/hyperlink" Target="http://quote.eastmoney.com/zs399983.html" TargetMode="External"/><Relationship Id="rId549" Type="http://schemas.openxmlformats.org/officeDocument/2006/relationships/hyperlink" Target="http://quote.eastmoney.com/zs399966.html" TargetMode="External"/><Relationship Id="rId714" Type="http://schemas.openxmlformats.org/officeDocument/2006/relationships/hyperlink" Target="https://www.jisilu.cn/data/sfnew/detail/150018" TargetMode="External"/><Relationship Id="rId756" Type="http://schemas.openxmlformats.org/officeDocument/2006/relationships/hyperlink" Target="https://www.jisilu.cn/data/sfnew/detail/150169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addOwnedFund('150289');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www.cninfo.com.cn/information/fund/netvalue/150200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329" TargetMode="External"/><Relationship Id="rId658" Type="http://schemas.openxmlformats.org/officeDocument/2006/relationships/hyperlink" Target="https://www.jisilu.cn/data/utils/lowcalc/150173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31" TargetMode="External"/><Relationship Id="rId462" Type="http://schemas.openxmlformats.org/officeDocument/2006/relationships/hyperlink" Target="https://www.jisilu.cn/data/sfnew/detail/150229" TargetMode="External"/><Relationship Id="rId518" Type="http://schemas.openxmlformats.org/officeDocument/2006/relationships/hyperlink" Target="http://www.cninfo.com.cn/information/fund/netvalue/150305.html" TargetMode="External"/><Relationship Id="rId725" Type="http://schemas.openxmlformats.org/officeDocument/2006/relationships/hyperlink" Target="javascript:addOwnedFund('502004');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167/bc.shtml" TargetMode="External"/><Relationship Id="rId364" Type="http://schemas.openxmlformats.org/officeDocument/2006/relationships/hyperlink" Target="http://finance.sina.com.cn/fund/quotes/502054/bc.shtml" TargetMode="External"/><Relationship Id="rId767" Type="http://schemas.openxmlformats.org/officeDocument/2006/relationships/hyperlink" Target="javascript:addOwnedFund('150279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51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0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225');" TargetMode="External"/><Relationship Id="rId266" Type="http://schemas.openxmlformats.org/officeDocument/2006/relationships/hyperlink" Target="javascript:addOwnedFund('150064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33/bc.shtml" TargetMode="External"/><Relationship Id="rId680" Type="http://schemas.openxmlformats.org/officeDocument/2006/relationships/hyperlink" Target="http://www.cninfo.com.cn/information/fund/netvalue/150186.html" TargetMode="External"/><Relationship Id="rId736" Type="http://schemas.openxmlformats.org/officeDocument/2006/relationships/hyperlink" Target="https://www.jisilu.cn/data/utils/lowcalc/15014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030" TargetMode="External"/><Relationship Id="rId540" Type="http://schemas.openxmlformats.org/officeDocument/2006/relationships/hyperlink" Target="https://www.jisilu.cn/data/sfnew/detail/150100" TargetMode="External"/><Relationship Id="rId778" Type="http://schemas.openxmlformats.org/officeDocument/2006/relationships/hyperlink" Target="https://www.jisilu.cn/data/utils/lowcalc/150192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s://www.jisilu.cn/data/sfnew/detail/150257" TargetMode="External"/><Relationship Id="rId638" Type="http://schemas.openxmlformats.org/officeDocument/2006/relationships/hyperlink" Target="http://www.cninfo.com.cn/information/fund/netvalue/150243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150138" TargetMode="External"/><Relationship Id="rId400" Type="http://schemas.openxmlformats.org/officeDocument/2006/relationships/hyperlink" Target="http://finance.sina.com.cn/fund/quotes/150059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275" TargetMode="External"/><Relationship Id="rId705" Type="http://schemas.openxmlformats.org/officeDocument/2006/relationships/hyperlink" Target="http://quote.eastmoney.com/zs399970.html" TargetMode="External"/><Relationship Id="rId137" Type="http://schemas.openxmlformats.org/officeDocument/2006/relationships/hyperlink" Target="http://www.cninfo.com.cn/information/fund/netvalue/502037.html" TargetMode="External"/><Relationship Id="rId302" Type="http://schemas.openxmlformats.org/officeDocument/2006/relationships/hyperlink" Target="javascript:delOwnedFund('502031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finance.sina.com.cn/fund/quotes/502011/bc.shtml" TargetMode="External"/><Relationship Id="rId747" Type="http://schemas.openxmlformats.org/officeDocument/2006/relationships/hyperlink" Target="http://quote.eastmoney.com/zs399994.html" TargetMode="External"/><Relationship Id="rId789" Type="http://schemas.openxmlformats.org/officeDocument/2006/relationships/hyperlink" Target="http://quote.eastmoney.com/zs399996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90');" TargetMode="External"/><Relationship Id="rId551" Type="http://schemas.openxmlformats.org/officeDocument/2006/relationships/hyperlink" Target="javascript:addOwnedFund('150177');" TargetMode="External"/><Relationship Id="rId593" Type="http://schemas.openxmlformats.org/officeDocument/2006/relationships/hyperlink" Target="javascript:addOwnedFund('150205');" TargetMode="External"/><Relationship Id="rId607" Type="http://schemas.openxmlformats.org/officeDocument/2006/relationships/hyperlink" Target="http://finance.sina.com.cn/fund/quotes/150283/bc.shtml" TargetMode="External"/><Relationship Id="rId649" Type="http://schemas.openxmlformats.org/officeDocument/2006/relationships/hyperlink" Target="http://finance.sina.com.cn/fund/quotes/150051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8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07');" TargetMode="External"/><Relationship Id="rId660" Type="http://schemas.openxmlformats.org/officeDocument/2006/relationships/hyperlink" Target="https://www.jisilu.cn/data/sfnew/detail/150179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https://www.jisilu.cn/data/utils/lowcalc/150094" TargetMode="External"/><Relationship Id="rId495" Type="http://schemas.openxmlformats.org/officeDocument/2006/relationships/hyperlink" Target="http://quote.eastmoney.com/zs000016.html" TargetMode="External"/><Relationship Id="rId716" Type="http://schemas.openxmlformats.org/officeDocument/2006/relationships/hyperlink" Target="http://www.cninfo.com.cn/information/fund/netvalue/150018.html" TargetMode="External"/><Relationship Id="rId758" Type="http://schemas.openxmlformats.org/officeDocument/2006/relationships/hyperlink" Target="http://www.cninfo.com.cn/information/fund/netvalue/15016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325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305" TargetMode="External"/><Relationship Id="rId562" Type="http://schemas.openxmlformats.org/officeDocument/2006/relationships/hyperlink" Target="https://www.jisilu.cn/data/utils/lowcalc/150200" TargetMode="External"/><Relationship Id="rId618" Type="http://schemas.openxmlformats.org/officeDocument/2006/relationships/hyperlink" Target="https://www.jisilu.cn/data/sfnew/detail/502007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29.html" TargetMode="External"/><Relationship Id="rId299" Type="http://schemas.openxmlformats.org/officeDocument/2006/relationships/hyperlink" Target="http://www.cninfo.com.cn/information/fund/netvalue/502031.html" TargetMode="External"/><Relationship Id="rId727" Type="http://schemas.openxmlformats.org/officeDocument/2006/relationships/hyperlink" Target="http://finance.sina.com.cn/fund/quotes/150227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75.html" TargetMode="External"/><Relationship Id="rId573" Type="http://schemas.openxmlformats.org/officeDocument/2006/relationships/hyperlink" Target="http://quote.eastmoney.com/zs399990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finance.sina.com.cn/fund/quotes/150148/bc.shtml" TargetMode="External"/><Relationship Id="rId640" Type="http://schemas.openxmlformats.org/officeDocument/2006/relationships/hyperlink" Target="https://www.jisilu.cn/data/utils/lowcalc/150243" TargetMode="External"/><Relationship Id="rId738" Type="http://schemas.openxmlformats.org/officeDocument/2006/relationships/hyperlink" Target="https://www.jisilu.cn/data/sfnew/detail/150181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www.cninfo.com.cn/information/fund/netvalue/150235.html" TargetMode="External"/><Relationship Id="rId584" Type="http://schemas.openxmlformats.org/officeDocument/2006/relationships/hyperlink" Target="http://www.cninfo.com.cn/information/fund/netvalue/150257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36" TargetMode="External"/><Relationship Id="rId791" Type="http://schemas.openxmlformats.org/officeDocument/2006/relationships/hyperlink" Target="javascript:addOwnedFund('150311');" TargetMode="External"/><Relationship Id="rId444" Type="http://schemas.openxmlformats.org/officeDocument/2006/relationships/hyperlink" Target="https://www.jisilu.cn/data/sfnew/detail/150157" TargetMode="External"/><Relationship Id="rId651" Type="http://schemas.openxmlformats.org/officeDocument/2006/relationships/hyperlink" Target="http://quote.eastmoney.com/zs399300.html" TargetMode="External"/><Relationship Id="rId749" Type="http://schemas.openxmlformats.org/officeDocument/2006/relationships/hyperlink" Target="javascript:addOwnedFund('150309');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502041/bc.shtml" TargetMode="External"/><Relationship Id="rId388" Type="http://schemas.openxmlformats.org/officeDocument/2006/relationships/hyperlink" Target="http://finance.sina.com.cn/fund/quotes/150104/bc.shtml" TargetMode="External"/><Relationship Id="rId511" Type="http://schemas.openxmlformats.org/officeDocument/2006/relationships/hyperlink" Target="http://finance.sina.com.cn/fund/quotes/150164/bc.shtml" TargetMode="External"/><Relationship Id="rId609" Type="http://schemas.openxmlformats.org/officeDocument/2006/relationships/hyperlink" Target="http://quote.eastmoney.com/zs000808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finance.sina.com.cn/fund/quotes/150241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502001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179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055" TargetMode="External"/><Relationship Id="rId522" Type="http://schemas.openxmlformats.org/officeDocument/2006/relationships/hyperlink" Target="https://www.jisilu.cn/data/sfnew/detail/150184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19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5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325" TargetMode="External"/><Relationship Id="rId671" Type="http://schemas.openxmlformats.org/officeDocument/2006/relationships/hyperlink" Target="javascript:addOwnedFund('15027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000832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073/bc.shtml" TargetMode="External"/><Relationship Id="rId475" Type="http://schemas.openxmlformats.org/officeDocument/2006/relationships/hyperlink" Target="http://finance.sina.com.cn/fund/quotes/150184/bc.shtml" TargetMode="External"/><Relationship Id="rId682" Type="http://schemas.openxmlformats.org/officeDocument/2006/relationships/hyperlink" Target="https://www.jisilu.cn/data/utils/lowcalc/15024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www.cninfo.com.cn/information/fund/netvalue/150213.html" TargetMode="External"/><Relationship Id="rId542" Type="http://schemas.openxmlformats.org/officeDocument/2006/relationships/hyperlink" Target="http://www.cninfo.com.cn/information/fund/netvalue/502027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225" TargetMode="External"/><Relationship Id="rId486" Type="http://schemas.openxmlformats.org/officeDocument/2006/relationships/hyperlink" Target="https://www.jisilu.cn/data/sfnew/detail/150257" TargetMode="External"/><Relationship Id="rId693" Type="http://schemas.openxmlformats.org/officeDocument/2006/relationships/hyperlink" Target="http://quote.eastmoney.com/zs000805.html" TargetMode="External"/><Relationship Id="rId707" Type="http://schemas.openxmlformats.org/officeDocument/2006/relationships/hyperlink" Target="javascript:addOwnedFund('150186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346" Type="http://schemas.openxmlformats.org/officeDocument/2006/relationships/hyperlink" Target="http://finance.sina.com.cn/fund/quotes/150055/bc.shtml" TargetMode="External"/><Relationship Id="rId553" Type="http://schemas.openxmlformats.org/officeDocument/2006/relationships/hyperlink" Target="http://finance.sina.com.cn/fund/quotes/502011/bc.shtml" TargetMode="External"/><Relationship Id="rId760" Type="http://schemas.openxmlformats.org/officeDocument/2006/relationships/hyperlink" Target="https://www.jisilu.cn/data/utils/lowcalc/150181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259');" TargetMode="External"/><Relationship Id="rId620" Type="http://schemas.openxmlformats.org/officeDocument/2006/relationships/hyperlink" Target="http://www.cninfo.com.cn/information/fund/netvalue/150309.html" TargetMode="External"/><Relationship Id="rId718" Type="http://schemas.openxmlformats.org/officeDocument/2006/relationships/hyperlink" Target="https://www.jisilu.cn/data/utils/lowcalc/150307" TargetMode="External"/><Relationship Id="rId357" Type="http://schemas.openxmlformats.org/officeDocument/2006/relationships/hyperlink" Target="https://www.jisilu.cn/data/sfnew/detail/150083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998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03" TargetMode="External"/><Relationship Id="rId771" Type="http://schemas.openxmlformats.org/officeDocument/2006/relationships/hyperlink" Target="http://quote.eastmoney.com/zs399300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36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502007/bc.shtml" TargetMode="External"/><Relationship Id="rId673" Type="http://schemas.openxmlformats.org/officeDocument/2006/relationships/hyperlink" Target="http://finance.sina.com.cn/fund/quotes/150051/bc.shtml" TargetMode="External"/><Relationship Id="rId729" Type="http://schemas.openxmlformats.org/officeDocument/2006/relationships/hyperlink" Target="http://quote.eastmoney.com/zs399986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325.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javascript:addOwnedFund('150140');" TargetMode="External"/><Relationship Id="rId533" Type="http://schemas.openxmlformats.org/officeDocument/2006/relationships/hyperlink" Target="javascript:addOwnedFund('150164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205');" TargetMode="External"/><Relationship Id="rId740" Type="http://schemas.openxmlformats.org/officeDocument/2006/relationships/hyperlink" Target="http://www.cninfo.com.cn/information/fund/netvalue/150255.html" TargetMode="External"/><Relationship Id="rId782" Type="http://schemas.openxmlformats.org/officeDocument/2006/relationships/hyperlink" Target="http://www.cninfo.com.cn/information/fund/netvalue/150311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399918.html" TargetMode="External"/><Relationship Id="rId435" Type="http://schemas.openxmlformats.org/officeDocument/2006/relationships/hyperlink" Target="http://quote.eastmoney.com/zs000841.html" TargetMode="External"/><Relationship Id="rId477" Type="http://schemas.openxmlformats.org/officeDocument/2006/relationships/hyperlink" Target="http://quote.eastmoney.com/zs000827.html" TargetMode="External"/><Relationship Id="rId600" Type="http://schemas.openxmlformats.org/officeDocument/2006/relationships/hyperlink" Target="https://www.jisilu.cn/data/sfnew/detail/150251" TargetMode="External"/><Relationship Id="rId642" Type="http://schemas.openxmlformats.org/officeDocument/2006/relationships/hyperlink" Target="https://www.jisilu.cn/data/sfnew/detail/502024" TargetMode="External"/><Relationship Id="rId684" Type="http://schemas.openxmlformats.org/officeDocument/2006/relationships/hyperlink" Target="https://www.jisilu.cn/data/sfnew/detail/150217" TargetMode="External"/><Relationship Id="rId281" Type="http://schemas.openxmlformats.org/officeDocument/2006/relationships/hyperlink" Target="http://www.cninfo.com.cn/information/fund/netvalue/150225.html" TargetMode="External"/><Relationship Id="rId337" Type="http://schemas.openxmlformats.org/officeDocument/2006/relationships/hyperlink" Target="https://www.jisilu.cn/data/utils/lowcalc/150213" TargetMode="External"/><Relationship Id="rId502" Type="http://schemas.openxmlformats.org/officeDocument/2006/relationships/hyperlink" Target="https://www.jisilu.cn/data/utils/lowcalc/502049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104" TargetMode="External"/><Relationship Id="rId544" Type="http://schemas.openxmlformats.org/officeDocument/2006/relationships/hyperlink" Target="https://www.jisilu.cn/data/utils/lowcalc/502027" TargetMode="External"/><Relationship Id="rId586" Type="http://schemas.openxmlformats.org/officeDocument/2006/relationships/hyperlink" Target="https://www.jisilu.cn/data/utils/lowcalc/150200" TargetMode="External"/><Relationship Id="rId751" Type="http://schemas.openxmlformats.org/officeDocument/2006/relationships/hyperlink" Target="http://finance.sina.com.cn/fund/quotes/150169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000971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57.html" TargetMode="External"/><Relationship Id="rId611" Type="http://schemas.openxmlformats.org/officeDocument/2006/relationships/hyperlink" Target="javascript:addOwnedFund('150143');" TargetMode="External"/><Relationship Id="rId653" Type="http://schemas.openxmlformats.org/officeDocument/2006/relationships/hyperlink" Target="javascript:addOwnedFund('150243');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257.html" TargetMode="External"/><Relationship Id="rId695" Type="http://schemas.openxmlformats.org/officeDocument/2006/relationships/hyperlink" Target="javascript:addOwnedFund('150100');" TargetMode="External"/><Relationship Id="rId709" Type="http://schemas.openxmlformats.org/officeDocument/2006/relationships/hyperlink" Target="http://finance.sina.com.cn/fund/quotes/150179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://quote.eastmoney.com/zs399905.html" TargetMode="External"/><Relationship Id="rId513" Type="http://schemas.openxmlformats.org/officeDocument/2006/relationships/hyperlink" Target="http://quote.eastmoney.com/zs399807.html" TargetMode="External"/><Relationship Id="rId555" Type="http://schemas.openxmlformats.org/officeDocument/2006/relationships/hyperlink" Target="http://quote.eastmoney.com/zs399975.html" TargetMode="External"/><Relationship Id="rId597" Type="http://schemas.openxmlformats.org/officeDocument/2006/relationships/hyperlink" Target="http://quote.eastmoney.com/zs399986.html" TargetMode="External"/><Relationship Id="rId720" Type="http://schemas.openxmlformats.org/officeDocument/2006/relationships/hyperlink" Target="https://www.jisilu.cn/data/sfnew/detail/502004" TargetMode="External"/><Relationship Id="rId762" Type="http://schemas.openxmlformats.org/officeDocument/2006/relationships/hyperlink" Target="https://www.jisilu.cn/data/sfnew/detail/150279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73/bc.shtml" TargetMode="External"/><Relationship Id="rId622" Type="http://schemas.openxmlformats.org/officeDocument/2006/relationships/hyperlink" Target="https://www.jisilu.cn/data/utils/lowcalc/15030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502049/bc.shtml" TargetMode="External"/><Relationship Id="rId664" Type="http://schemas.openxmlformats.org/officeDocument/2006/relationships/hyperlink" Target="https://www.jisilu.cn/data/utils/lowcalc/15020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211.html" TargetMode="External"/><Relationship Id="rId359" Type="http://schemas.openxmlformats.org/officeDocument/2006/relationships/hyperlink" Target="http://www.cninfo.com.cn/information/fund/netvalue/150083.html" TargetMode="External"/><Relationship Id="rId524" Type="http://schemas.openxmlformats.org/officeDocument/2006/relationships/hyperlink" Target="http://www.cninfo.com.cn/information/fund/netvalue/150315.html" TargetMode="External"/><Relationship Id="rId566" Type="http://schemas.openxmlformats.org/officeDocument/2006/relationships/hyperlink" Target="http://www.cninfo.com.cn/information/fund/netvalue/150203.html" TargetMode="External"/><Relationship Id="rId731" Type="http://schemas.openxmlformats.org/officeDocument/2006/relationships/hyperlink" Target="javascript:delOwnedFund('1502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9');" TargetMode="External"/><Relationship Id="rId121" Type="http://schemas.openxmlformats.org/officeDocument/2006/relationships/hyperlink" Target="https://www.jisilu.cn/data/utils/lowcalc/150325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90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4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21');" TargetMode="External"/><Relationship Id="rId468" Type="http://schemas.openxmlformats.org/officeDocument/2006/relationships/hyperlink" Target="https://www.jisilu.cn/data/sfnew/detail/150275" TargetMode="External"/><Relationship Id="rId675" Type="http://schemas.openxmlformats.org/officeDocument/2006/relationships/hyperlink" Target="http://quote.eastmoney.com/zs39930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073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finance.sina.com.cn/fund/quotes/150305/bc.shtml" TargetMode="External"/><Relationship Id="rId577" Type="http://schemas.openxmlformats.org/officeDocument/2006/relationships/hyperlink" Target="http://finance.sina.com.cn/fund/quotes/150229/bc.shtml" TargetMode="External"/><Relationship Id="rId700" Type="http://schemas.openxmlformats.org/officeDocument/2006/relationships/hyperlink" Target="https://www.jisilu.cn/data/utils/lowcalc/150194" TargetMode="External"/><Relationship Id="rId742" Type="http://schemas.openxmlformats.org/officeDocument/2006/relationships/hyperlink" Target="https://www.jisilu.cn/data/utils/lowcalc/150255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64" TargetMode="External"/><Relationship Id="rId602" Type="http://schemas.openxmlformats.org/officeDocument/2006/relationships/hyperlink" Target="http://www.cninfo.com.cn/information/fund/netvalue/150251.html" TargetMode="External"/><Relationship Id="rId784" Type="http://schemas.openxmlformats.org/officeDocument/2006/relationships/hyperlink" Target="https://www.jisilu.cn/data/utils/lowcalc/150311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javascript:addOwnedFund('150148');" TargetMode="External"/><Relationship Id="rId479" Type="http://schemas.openxmlformats.org/officeDocument/2006/relationships/hyperlink" Target="javascript:addOwnedFund('150184');" TargetMode="External"/><Relationship Id="rId644" Type="http://schemas.openxmlformats.org/officeDocument/2006/relationships/hyperlink" Target="http://www.cninfo.com.cn/information/fund/netvalue/502024.html" TargetMode="External"/><Relationship Id="rId686" Type="http://schemas.openxmlformats.org/officeDocument/2006/relationships/hyperlink" Target="http://www.cninfo.com.cn/information/fund/netvalue/15021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225" TargetMode="External"/><Relationship Id="rId339" Type="http://schemas.openxmlformats.org/officeDocument/2006/relationships/hyperlink" Target="https://www.jisilu.cn/data/sfnew/detail/502001" TargetMode="External"/><Relationship Id="rId490" Type="http://schemas.openxmlformats.org/officeDocument/2006/relationships/hyperlink" Target="https://www.jisilu.cn/data/utils/lowcalc/150257" TargetMode="External"/><Relationship Id="rId504" Type="http://schemas.openxmlformats.org/officeDocument/2006/relationships/hyperlink" Target="https://www.jisilu.cn/data/sfnew/detail/150235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399935.html" TargetMode="External"/><Relationship Id="rId753" Type="http://schemas.openxmlformats.org/officeDocument/2006/relationships/hyperlink" Target="http://quote.eastmoney.com/hk/zs110000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055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07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30');" TargetMode="External"/><Relationship Id="rId448" Type="http://schemas.openxmlformats.org/officeDocument/2006/relationships/hyperlink" Target="https://www.jisilu.cn/data/utils/lowcalc/150157" TargetMode="External"/><Relationship Id="rId613" Type="http://schemas.openxmlformats.org/officeDocument/2006/relationships/hyperlink" Target="http://finance.sina.com.cn/fund/quotes/150173/bc.shtml" TargetMode="External"/><Relationship Id="rId655" Type="http://schemas.openxmlformats.org/officeDocument/2006/relationships/hyperlink" Target="http://finance.sina.com.cn/fund/quotes/150269/bc.shtml" TargetMode="External"/><Relationship Id="rId697" Type="http://schemas.openxmlformats.org/officeDocument/2006/relationships/hyperlink" Target="http://finance.sina.com.cn/fund/quotes/150194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167');" TargetMode="External"/><Relationship Id="rId515" Type="http://schemas.openxmlformats.org/officeDocument/2006/relationships/hyperlink" Target="javascript:delOwnedFund('150277');" TargetMode="External"/><Relationship Id="rId722" Type="http://schemas.openxmlformats.org/officeDocument/2006/relationships/hyperlink" Target="http://www.cninfo.com.cn/information/fund/netvalue/502004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63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https://www.jisilu.cn/data/utils/lowcalc/150083" TargetMode="External"/><Relationship Id="rId557" Type="http://schemas.openxmlformats.org/officeDocument/2006/relationships/hyperlink" Target="javascript:addOwnedFund('502011');" TargetMode="External"/><Relationship Id="rId599" Type="http://schemas.openxmlformats.org/officeDocument/2006/relationships/hyperlink" Target="javascript:delOwnedFund('150249');" TargetMode="External"/><Relationship Id="rId764" Type="http://schemas.openxmlformats.org/officeDocument/2006/relationships/hyperlink" Target="http://www.cninfo.com.cn/information/fund/netvalue/150279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91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27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11" TargetMode="External"/><Relationship Id="rId470" Type="http://schemas.openxmlformats.org/officeDocument/2006/relationships/hyperlink" Target="http://www.cninfo.com.cn/information/fund/netvalue/150275.html" TargetMode="External"/><Relationship Id="rId526" Type="http://schemas.openxmlformats.org/officeDocument/2006/relationships/hyperlink" Target="https://www.jisilu.cn/data/utils/lowcalc/150315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https://www.jisilu.cn/data/utils/lowcalc/150203" TargetMode="External"/><Relationship Id="rId733" Type="http://schemas.openxmlformats.org/officeDocument/2006/relationships/hyperlink" Target="http://finance.sina.com.cn/fund/quotes/150018/bc.shtml" TargetMode="External"/><Relationship Id="rId775" Type="http://schemas.openxmlformats.org/officeDocument/2006/relationships/hyperlink" Target="http://finance.sina.com.cn/fund/quotes/150192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58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502007');" TargetMode="External"/><Relationship Id="rId677" Type="http://schemas.openxmlformats.org/officeDocument/2006/relationships/hyperlink" Target="javascript:addOwnedFund('150051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502021/bc.shtml" TargetMode="External"/><Relationship Id="rId274" Type="http://schemas.openxmlformats.org/officeDocument/2006/relationships/hyperlink" Target="http://finance.sina.com.cn/fund/quotes/502031/bc.shtml" TargetMode="External"/><Relationship Id="rId481" Type="http://schemas.openxmlformats.org/officeDocument/2006/relationships/hyperlink" Target="http://finance.sina.com.cn/fund/quotes/150233/bc.shtml" TargetMode="External"/><Relationship Id="rId702" Type="http://schemas.openxmlformats.org/officeDocument/2006/relationships/hyperlink" Target="https://www.jisilu.cn/data/sfnew/detail/150186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812.html" TargetMode="External"/><Relationship Id="rId579" Type="http://schemas.openxmlformats.org/officeDocument/2006/relationships/hyperlink" Target="http://quote.eastmoney.com/zs399987.html" TargetMode="External"/><Relationship Id="rId744" Type="http://schemas.openxmlformats.org/officeDocument/2006/relationships/hyperlink" Target="https://www.jisilu.cn/data/sfnew/detail/150171" TargetMode="External"/><Relationship Id="rId786" Type="http://schemas.openxmlformats.org/officeDocument/2006/relationships/hyperlink" Target="https://www.jisilu.cn/data/sfnew/detail/150092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502001.html" TargetMode="External"/><Relationship Id="rId383" Type="http://schemas.openxmlformats.org/officeDocument/2006/relationships/hyperlink" Target="http://www.cninfo.com.cn/information/fund/netvalue/150064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207.html" TargetMode="External"/><Relationship Id="rId604" Type="http://schemas.openxmlformats.org/officeDocument/2006/relationships/hyperlink" Target="https://www.jisilu.cn/data/utils/lowcalc/150251" TargetMode="External"/><Relationship Id="rId646" Type="http://schemas.openxmlformats.org/officeDocument/2006/relationships/hyperlink" Target="https://www.jisilu.cn/data/utils/lowcalc/502024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53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35.html" TargetMode="External"/><Relationship Id="rId688" Type="http://schemas.openxmlformats.org/officeDocument/2006/relationships/hyperlink" Target="https://www.jisilu.cn/data/utils/lowcalc/150217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502054/bc.shtml" TargetMode="External"/><Relationship Id="rId492" Type="http://schemas.openxmlformats.org/officeDocument/2006/relationships/hyperlink" Target="https://www.jisilu.cn/data/sfnew/detail/150259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79');" TargetMode="External"/><Relationship Id="rId755" Type="http://schemas.openxmlformats.org/officeDocument/2006/relationships/hyperlink" Target="javascript:delOwnedFund('150169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67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000998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://quote.eastmoney.com/zs399997.html" TargetMode="External"/><Relationship Id="rId699" Type="http://schemas.openxmlformats.org/officeDocument/2006/relationships/hyperlink" Target="http://quote.eastmoney.com/zs399970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000852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javascript:addOwnedFund('150273');" TargetMode="External"/><Relationship Id="rId517" Type="http://schemas.openxmlformats.org/officeDocument/2006/relationships/hyperlink" Target="http://finance.sina.com.cn/fund/quotes/150241/bc.shtml" TargetMode="External"/><Relationship Id="rId559" Type="http://schemas.openxmlformats.org/officeDocument/2006/relationships/hyperlink" Target="http://finance.sina.com.cn/fund/quotes/150177/bc.shtml" TargetMode="External"/><Relationship Id="rId724" Type="http://schemas.openxmlformats.org/officeDocument/2006/relationships/hyperlink" Target="https://www.jisilu.cn/data/utils/lowcalc/502004" TargetMode="External"/><Relationship Id="rId766" Type="http://schemas.openxmlformats.org/officeDocument/2006/relationships/hyperlink" Target="https://www.jisilu.cn/data/utils/lowcalc/150279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140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05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7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75" TargetMode="External"/><Relationship Id="rId528" Type="http://schemas.openxmlformats.org/officeDocument/2006/relationships/hyperlink" Target="https://www.jisilu.cn/data/sfnew/detail/150164" TargetMode="External"/><Relationship Id="rId735" Type="http://schemas.openxmlformats.org/officeDocument/2006/relationships/hyperlink" Target="http://quote.eastmoney.com/zs399004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150090');" TargetMode="External"/><Relationship Id="rId581" Type="http://schemas.openxmlformats.org/officeDocument/2006/relationships/hyperlink" Target="javascript:addOwnedFund('150229');" TargetMode="External"/><Relationship Id="rId777" Type="http://schemas.openxmlformats.org/officeDocument/2006/relationships/hyperlink" Target="http://quote.eastmoney.com/zs399965.html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000016.html" TargetMode="External"/><Relationship Id="rId637" Type="http://schemas.openxmlformats.org/officeDocument/2006/relationships/hyperlink" Target="http://finance.sina.com.cn/fund/quotes/502017/bc.shtml" TargetMode="External"/><Relationship Id="rId679" Type="http://schemas.openxmlformats.org/officeDocument/2006/relationships/hyperlink" Target="http://finance.sina.com.cn/fund/quotes/150245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807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399810.html" TargetMode="External"/><Relationship Id="rId539" Type="http://schemas.openxmlformats.org/officeDocument/2006/relationships/hyperlink" Target="javascript:addOwnedFund('150305');" TargetMode="External"/><Relationship Id="rId690" Type="http://schemas.openxmlformats.org/officeDocument/2006/relationships/hyperlink" Target="https://www.jisilu.cn/data/sfnew/detail/150100" TargetMode="External"/><Relationship Id="rId704" Type="http://schemas.openxmlformats.org/officeDocument/2006/relationships/hyperlink" Target="http://www.cninfo.com.cn/information/fund/netvalue/150186.html" TargetMode="External"/><Relationship Id="rId746" Type="http://schemas.openxmlformats.org/officeDocument/2006/relationships/hyperlink" Target="http://www.cninfo.com.cn/information/fund/netvalue/15017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094" TargetMode="External"/><Relationship Id="rId343" Type="http://schemas.openxmlformats.org/officeDocument/2006/relationships/hyperlink" Target="https://www.jisilu.cn/data/utils/lowcalc/502001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092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64" TargetMode="External"/><Relationship Id="rId592" Type="http://schemas.openxmlformats.org/officeDocument/2006/relationships/hyperlink" Target="https://www.jisilu.cn/data/utils/lowcalc/150207" TargetMode="External"/><Relationship Id="rId606" Type="http://schemas.openxmlformats.org/officeDocument/2006/relationships/hyperlink" Target="https://www.jisilu.cn/data/sfnew/detail/150143" TargetMode="External"/><Relationship Id="rId648" Type="http://schemas.openxmlformats.org/officeDocument/2006/relationships/hyperlink" Target="https://www.jisilu.cn/data/sfnew/detail/150243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053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259.html" TargetMode="External"/><Relationship Id="rId508" Type="http://schemas.openxmlformats.org/officeDocument/2006/relationships/hyperlink" Target="https://www.jisilu.cn/data/utils/lowcalc/150235" TargetMode="External"/><Relationship Id="rId715" Type="http://schemas.openxmlformats.org/officeDocument/2006/relationships/hyperlink" Target="http://finance.sina.com.cn/fund/quotes/150307/bc.s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75.html" TargetMode="External"/><Relationship Id="rId354" Type="http://schemas.openxmlformats.org/officeDocument/2006/relationships/hyperlink" Target="http://quote.eastmoney.com/zs399986.html" TargetMode="External"/><Relationship Id="rId757" Type="http://schemas.openxmlformats.org/officeDocument/2006/relationships/hyperlink" Target="http://finance.sina.com.cn/fund/quotes/150181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289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66.html" TargetMode="External"/><Relationship Id="rId617" Type="http://schemas.openxmlformats.org/officeDocument/2006/relationships/hyperlink" Target="javascript:addOwnedFund('150173');" TargetMode="External"/><Relationship Id="rId659" Type="http://schemas.openxmlformats.org/officeDocument/2006/relationships/hyperlink" Target="javascript:addOwnedFund('150269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36/bc.shtml" TargetMode="External"/><Relationship Id="rId298" Type="http://schemas.openxmlformats.org/officeDocument/2006/relationships/hyperlink" Target="http://finance.sina.com.cn/fund/quotes/150094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6.html" TargetMode="External"/><Relationship Id="rId670" Type="http://schemas.openxmlformats.org/officeDocument/2006/relationships/hyperlink" Target="https://www.jisilu.cn/data/utils/lowcalc/150271" TargetMode="External"/><Relationship Id="rId116" Type="http://schemas.openxmlformats.org/officeDocument/2006/relationships/hyperlink" Target="javascript:addOwnedFund('150263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www.cninfo.com.cn/information/fund/netvalue/150140.html" TargetMode="External"/><Relationship Id="rId530" Type="http://schemas.openxmlformats.org/officeDocument/2006/relationships/hyperlink" Target="http://www.cninfo.com.cn/information/fund/netvalue/150164.html" TargetMode="External"/><Relationship Id="rId726" Type="http://schemas.openxmlformats.org/officeDocument/2006/relationships/hyperlink" Target="https://www.jisilu.cn/data/sfnew/detail/1502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205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121" TargetMode="External"/><Relationship Id="rId267" Type="http://schemas.openxmlformats.org/officeDocument/2006/relationships/hyperlink" Target="https://www.jisilu.cn/data/sfnew/detail/150073" TargetMode="External"/><Relationship Id="rId432" Type="http://schemas.openxmlformats.org/officeDocument/2006/relationships/hyperlink" Target="https://www.jisilu.cn/data/sfnew/detail/150148" TargetMode="External"/><Relationship Id="rId474" Type="http://schemas.openxmlformats.org/officeDocument/2006/relationships/hyperlink" Target="https://www.jisilu.cn/data/sfnew/detail/150184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970.html" TargetMode="External"/><Relationship Id="rId737" Type="http://schemas.openxmlformats.org/officeDocument/2006/relationships/hyperlink" Target="javascript:addOwnedFund('150018');" TargetMode="External"/><Relationship Id="rId779" Type="http://schemas.openxmlformats.org/officeDocument/2006/relationships/hyperlink" Target="javascript:addOwnedFund('1501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213/bc.shtml" TargetMode="External"/><Relationship Id="rId376" Type="http://schemas.openxmlformats.org/officeDocument/2006/relationships/hyperlink" Target="http://finance.sina.com.cn/fund/quotes/150104/bc.shtml" TargetMode="External"/><Relationship Id="rId541" Type="http://schemas.openxmlformats.org/officeDocument/2006/relationships/hyperlink" Target="http://finance.sina.com.cn/fund/quotes/502027/bc.shtml" TargetMode="External"/><Relationship Id="rId583" Type="http://schemas.openxmlformats.org/officeDocument/2006/relationships/hyperlink" Target="http://finance.sina.com.cn/fund/quotes/150200/bc.shtml" TargetMode="External"/><Relationship Id="rId639" Type="http://schemas.openxmlformats.org/officeDocument/2006/relationships/hyperlink" Target="http://quote.eastmoney.com/zs399991.html" TargetMode="External"/><Relationship Id="rId790" Type="http://schemas.openxmlformats.org/officeDocument/2006/relationships/hyperlink" Target="https://www.jisilu.cn/data/utils/lowcalc/150092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502021');" TargetMode="External"/><Relationship Id="rId278" Type="http://schemas.openxmlformats.org/officeDocument/2006/relationships/hyperlink" Target="javascript:delOwnedFund('50203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150243.html" TargetMode="External"/><Relationship Id="rId303" Type="http://schemas.openxmlformats.org/officeDocument/2006/relationships/hyperlink" Target="https://www.jisilu.cn/data/sfnew/detail/150167" TargetMode="External"/><Relationship Id="rId485" Type="http://schemas.openxmlformats.org/officeDocument/2006/relationships/hyperlink" Target="javascript:addOwnedFund('150233');" TargetMode="External"/><Relationship Id="rId692" Type="http://schemas.openxmlformats.org/officeDocument/2006/relationships/hyperlink" Target="http://www.cninfo.com.cn/information/fund/netvalue/150100.html" TargetMode="External"/><Relationship Id="rId706" Type="http://schemas.openxmlformats.org/officeDocument/2006/relationships/hyperlink" Target="https://www.jisilu.cn/data/utils/lowcalc/150186" TargetMode="External"/><Relationship Id="rId748" Type="http://schemas.openxmlformats.org/officeDocument/2006/relationships/hyperlink" Target="https://www.jisilu.cn/data/utils/lowcalc/15017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055" TargetMode="External"/><Relationship Id="rId387" Type="http://schemas.openxmlformats.org/officeDocument/2006/relationships/hyperlink" Target="https://www.jisilu.cn/data/sfnew/detail/150030" TargetMode="External"/><Relationship Id="rId510" Type="http://schemas.openxmlformats.org/officeDocument/2006/relationships/hyperlink" Target="https://www.jisilu.cn/data/sfnew/detail/150277" TargetMode="External"/><Relationship Id="rId552" Type="http://schemas.openxmlformats.org/officeDocument/2006/relationships/hyperlink" Target="https://www.jisilu.cn/data/sfnew/detail/502011" TargetMode="External"/><Relationship Id="rId594" Type="http://schemas.openxmlformats.org/officeDocument/2006/relationships/hyperlink" Target="https://www.jisilu.cn/data/sfnew/detail/150249" TargetMode="External"/><Relationship Id="rId608" Type="http://schemas.openxmlformats.org/officeDocument/2006/relationships/hyperlink" Target="http://www.cninfo.com.cn/information/fund/netvalue/150143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53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259" TargetMode="External"/><Relationship Id="rId661" Type="http://schemas.openxmlformats.org/officeDocument/2006/relationships/hyperlink" Target="http://finance.sina.com.cn/fund/quotes/150209/bc.shtml" TargetMode="External"/><Relationship Id="rId717" Type="http://schemas.openxmlformats.org/officeDocument/2006/relationships/hyperlink" Target="http://quote.eastmoney.com/zs399804.html" TargetMode="External"/><Relationship Id="rId759" Type="http://schemas.openxmlformats.org/officeDocument/2006/relationships/hyperlink" Target="http://quote.eastmoney.com/zs399967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502054');" TargetMode="External"/><Relationship Id="rId356" Type="http://schemas.openxmlformats.org/officeDocument/2006/relationships/hyperlink" Target="javascript:delOwnedFund('150267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delOwnedFund('150241');" TargetMode="External"/><Relationship Id="rId563" Type="http://schemas.openxmlformats.org/officeDocument/2006/relationships/hyperlink" Target="javascript:addOwnedFund('150177');" TargetMode="External"/><Relationship Id="rId619" Type="http://schemas.openxmlformats.org/officeDocument/2006/relationships/hyperlink" Target="http://finance.sina.com.cn/fund/quotes/150309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9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502007" TargetMode="External"/><Relationship Id="rId672" Type="http://schemas.openxmlformats.org/officeDocument/2006/relationships/hyperlink" Target="https://www.jisilu.cn/data/sfnew/detail/150051" TargetMode="External"/><Relationship Id="rId728" Type="http://schemas.openxmlformats.org/officeDocument/2006/relationships/hyperlink" Target="http://www.cninfo.com.cn/information/fund/netvalue/1502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325/bc.shtml" TargetMode="External"/><Relationship Id="rId325" Type="http://schemas.openxmlformats.org/officeDocument/2006/relationships/hyperlink" Target="https://www.jisilu.cn/data/utils/lowcalc/150140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164" TargetMode="External"/><Relationship Id="rId574" Type="http://schemas.openxmlformats.org/officeDocument/2006/relationships/hyperlink" Target="https://www.jisilu.cn/data/utils/lowcalc/150205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121.html" TargetMode="External"/><Relationship Id="rId781" Type="http://schemas.openxmlformats.org/officeDocument/2006/relationships/hyperlink" Target="http://finance.sina.com.cn/fund/quotes/150311/bc.shtml" TargetMode="External"/><Relationship Id="rId269" Type="http://schemas.openxmlformats.org/officeDocument/2006/relationships/hyperlink" Target="http://www.cninfo.com.cn/information/fund/netvalue/150073.html" TargetMode="External"/><Relationship Id="rId434" Type="http://schemas.openxmlformats.org/officeDocument/2006/relationships/hyperlink" Target="http://www.cninfo.com.cn/information/fund/netvalue/150148.html" TargetMode="External"/><Relationship Id="rId476" Type="http://schemas.openxmlformats.org/officeDocument/2006/relationships/hyperlink" Target="http://www.cninfo.com.cn/information/fund/netvalue/150184.html" TargetMode="External"/><Relationship Id="rId641" Type="http://schemas.openxmlformats.org/officeDocument/2006/relationships/hyperlink" Target="javascript:addOwnedFund('502017');" TargetMode="External"/><Relationship Id="rId683" Type="http://schemas.openxmlformats.org/officeDocument/2006/relationships/hyperlink" Target="javascript:addOwnedFund('150245');" TargetMode="External"/><Relationship Id="rId739" Type="http://schemas.openxmlformats.org/officeDocument/2006/relationships/hyperlink" Target="http://finance.sina.com.cn/fund/quotes/150255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150225/bc.shtml" TargetMode="External"/><Relationship Id="rId336" Type="http://schemas.openxmlformats.org/officeDocument/2006/relationships/hyperlink" Target="http://quote.eastmoney.com/zs399958.html" TargetMode="External"/><Relationship Id="rId501" Type="http://schemas.openxmlformats.org/officeDocument/2006/relationships/hyperlink" Target="http://quote.eastmoney.com/zs000016.html" TargetMode="External"/><Relationship Id="rId543" Type="http://schemas.openxmlformats.org/officeDocument/2006/relationships/hyperlink" Target="http://quote.eastmoney.com/zs399429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75.html" TargetMode="External"/><Relationship Id="rId750" Type="http://schemas.openxmlformats.org/officeDocument/2006/relationships/hyperlink" Target="https://www.jisilu.cn/data/sfnew/detail/150169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finance.sina.com.cn/fund/quotes/150157/bc.shtml" TargetMode="External"/><Relationship Id="rId487" Type="http://schemas.openxmlformats.org/officeDocument/2006/relationships/hyperlink" Target="http://finance.sina.com.cn/fund/quotes/150257/bc.shtml" TargetMode="External"/><Relationship Id="rId610" Type="http://schemas.openxmlformats.org/officeDocument/2006/relationships/hyperlink" Target="https://www.jisilu.cn/data/utils/lowcalc/150143" TargetMode="External"/><Relationship Id="rId652" Type="http://schemas.openxmlformats.org/officeDocument/2006/relationships/hyperlink" Target="https://www.jisilu.cn/data/utils/lowcalc/150243" TargetMode="External"/><Relationship Id="rId694" Type="http://schemas.openxmlformats.org/officeDocument/2006/relationships/hyperlink" Target="https://www.jisilu.cn/data/utils/lowcalc/150100" TargetMode="External"/><Relationship Id="rId708" Type="http://schemas.openxmlformats.org/officeDocument/2006/relationships/hyperlink" Target="https://www.jisilu.cn/data/sfnew/detail/150179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167.html" TargetMode="External"/><Relationship Id="rId347" Type="http://schemas.openxmlformats.org/officeDocument/2006/relationships/hyperlink" Target="http://www.cninfo.com.cn/information/fund/netvalue/150055.html" TargetMode="External"/><Relationship Id="rId512" Type="http://schemas.openxmlformats.org/officeDocument/2006/relationships/hyperlink" Target="http://www.cninfo.com.cn/information/fund/netvalue/15027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30.html" TargetMode="External"/><Relationship Id="rId554" Type="http://schemas.openxmlformats.org/officeDocument/2006/relationships/hyperlink" Target="http://www.cninfo.com.cn/information/fund/netvalue/502011.html" TargetMode="External"/><Relationship Id="rId596" Type="http://schemas.openxmlformats.org/officeDocument/2006/relationships/hyperlink" Target="http://www.cninfo.com.cn/information/fund/netvalue/150249.html" TargetMode="External"/><Relationship Id="rId761" Type="http://schemas.openxmlformats.org/officeDocument/2006/relationships/hyperlink" Target="javascript:addOwnedFund('150181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73" TargetMode="External"/><Relationship Id="rId498" Type="http://schemas.openxmlformats.org/officeDocument/2006/relationships/hyperlink" Target="https://www.jisilu.cn/data/sfnew/detail/502049" TargetMode="External"/><Relationship Id="rId621" Type="http://schemas.openxmlformats.org/officeDocument/2006/relationships/hyperlink" Target="http://quote.eastmoney.com/zs399994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javascript:addOwnedFund('150036');" TargetMode="External"/><Relationship Id="rId316" Type="http://schemas.openxmlformats.org/officeDocument/2006/relationships/hyperlink" Target="http://finance.sina.com.cn/fund/quotes/150211/bc.shtml" TargetMode="External"/><Relationship Id="rId523" Type="http://schemas.openxmlformats.org/officeDocument/2006/relationships/hyperlink" Target="http://finance.sina.com.cn/fund/quotes/150315/bc.shtml" TargetMode="External"/><Relationship Id="rId719" Type="http://schemas.openxmlformats.org/officeDocument/2006/relationships/hyperlink" Target="javascript:addOwnedFund('150307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289" TargetMode="External"/><Relationship Id="rId120" Type="http://schemas.openxmlformats.org/officeDocument/2006/relationships/hyperlink" Target="http://quote.eastmoney.com/zs399807.html" TargetMode="External"/><Relationship Id="rId358" Type="http://schemas.openxmlformats.org/officeDocument/2006/relationships/hyperlink" Target="http://finance.sina.com.cn/fund/quotes/150083/bc.shtml" TargetMode="External"/><Relationship Id="rId565" Type="http://schemas.openxmlformats.org/officeDocument/2006/relationships/hyperlink" Target="http://finance.sina.com.cn/fund/quotes/150203/bc.shtml" TargetMode="External"/><Relationship Id="rId730" Type="http://schemas.openxmlformats.org/officeDocument/2006/relationships/hyperlink" Target="https://www.jisilu.cn/data/utils/lowcalc/150227" TargetMode="External"/><Relationship Id="rId772" Type="http://schemas.openxmlformats.org/officeDocument/2006/relationships/hyperlink" Target="https://www.jisilu.cn/data/utils/lowcalc/150076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502007.html" TargetMode="External"/><Relationship Id="rId271" Type="http://schemas.openxmlformats.org/officeDocument/2006/relationships/hyperlink" Target="https://www.jisilu.cn/data/utils/lowcalc/150073" TargetMode="External"/><Relationship Id="rId674" Type="http://schemas.openxmlformats.org/officeDocument/2006/relationships/hyperlink" Target="http://www.cninfo.com.cn/information/fund/netvalue/15005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150090" TargetMode="External"/><Relationship Id="rId534" Type="http://schemas.openxmlformats.org/officeDocument/2006/relationships/hyperlink" Target="https://www.jisilu.cn/data/sfnew/detail/150305" TargetMode="External"/><Relationship Id="rId576" Type="http://schemas.openxmlformats.org/officeDocument/2006/relationships/hyperlink" Target="https://www.jisilu.cn/data/sfnew/detail/150229" TargetMode="External"/><Relationship Id="rId741" Type="http://schemas.openxmlformats.org/officeDocument/2006/relationships/hyperlink" Target="http://quote.eastmoney.com/zs399986.html" TargetMode="External"/><Relationship Id="rId783" Type="http://schemas.openxmlformats.org/officeDocument/2006/relationships/hyperlink" Target="http://quote.eastmoney.com/zs399996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121" TargetMode="External"/><Relationship Id="rId380" Type="http://schemas.openxmlformats.org/officeDocument/2006/relationships/hyperlink" Target="javascript:addOwnedFund('150104');" TargetMode="External"/><Relationship Id="rId436" Type="http://schemas.openxmlformats.org/officeDocument/2006/relationships/hyperlink" Target="https://www.jisilu.cn/data/utils/lowcalc/150148" TargetMode="External"/><Relationship Id="rId601" Type="http://schemas.openxmlformats.org/officeDocument/2006/relationships/hyperlink" Target="http://finance.sina.com.cn/fund/quotes/150251/bc.shtml" TargetMode="External"/><Relationship Id="rId643" Type="http://schemas.openxmlformats.org/officeDocument/2006/relationships/hyperlink" Target="http://finance.sina.com.cn/fund/quotes/502024/bc.s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https://www.jisilu.cn/data/utils/lowcalc/150184" TargetMode="External"/><Relationship Id="rId685" Type="http://schemas.openxmlformats.org/officeDocument/2006/relationships/hyperlink" Target="http://finance.sina.com.cn/fund/quotes/150217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399966.html" TargetMode="External"/><Relationship Id="rId338" Type="http://schemas.openxmlformats.org/officeDocument/2006/relationships/hyperlink" Target="javascript:addOwnedFund('150213');" TargetMode="External"/><Relationship Id="rId503" Type="http://schemas.openxmlformats.org/officeDocument/2006/relationships/hyperlink" Target="javascript:addOwnedFund('502049');" TargetMode="External"/><Relationship Id="rId545" Type="http://schemas.openxmlformats.org/officeDocument/2006/relationships/hyperlink" Target="javascript:addOwnedFund('502027');" TargetMode="External"/><Relationship Id="rId587" Type="http://schemas.openxmlformats.org/officeDocument/2006/relationships/hyperlink" Target="javascript:addOwnedFund('150200');" TargetMode="External"/><Relationship Id="rId710" Type="http://schemas.openxmlformats.org/officeDocument/2006/relationships/hyperlink" Target="http://www.cninfo.com.cn/information/fund/netvalue/150179.html" TargetMode="External"/><Relationship Id="rId752" Type="http://schemas.openxmlformats.org/officeDocument/2006/relationships/hyperlink" Target="http://www.cninfo.com.cn/information/fund/netvalue/150169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30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974.html" TargetMode="External"/><Relationship Id="rId612" Type="http://schemas.openxmlformats.org/officeDocument/2006/relationships/hyperlink" Target="https://www.jisilu.cn/data/sfnew/detail/150173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://quote.eastmoney.com/zs399993.html" TargetMode="External"/><Relationship Id="rId654" Type="http://schemas.openxmlformats.org/officeDocument/2006/relationships/hyperlink" Target="https://www.jisilu.cn/data/sfnew/detail/150269" TargetMode="External"/><Relationship Id="rId696" Type="http://schemas.openxmlformats.org/officeDocument/2006/relationships/hyperlink" Target="https://www.jisilu.cn/data/sfnew/detail/150194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167" TargetMode="External"/><Relationship Id="rId349" Type="http://schemas.openxmlformats.org/officeDocument/2006/relationships/hyperlink" Target="https://www.jisilu.cn/data/utils/lowcalc/150055" TargetMode="External"/><Relationship Id="rId514" Type="http://schemas.openxmlformats.org/officeDocument/2006/relationships/hyperlink" Target="https://www.jisilu.cn/data/utils/lowcalc/150277" TargetMode="External"/><Relationship Id="rId556" Type="http://schemas.openxmlformats.org/officeDocument/2006/relationships/hyperlink" Target="https://www.jisilu.cn/data/utils/lowcalc/502011" TargetMode="External"/><Relationship Id="rId721" Type="http://schemas.openxmlformats.org/officeDocument/2006/relationships/hyperlink" Target="http://finance.sina.com.cn/fund/quotes/502004/bc.shtml" TargetMode="External"/><Relationship Id="rId763" Type="http://schemas.openxmlformats.org/officeDocument/2006/relationships/hyperlink" Target="http://finance.sina.com.cn/fund/quotes/150279/bc.s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63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3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49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73.html" TargetMode="External"/><Relationship Id="rId623" Type="http://schemas.openxmlformats.org/officeDocument/2006/relationships/hyperlink" Target="javascript:addOwnedFund('150309');" TargetMode="External"/><Relationship Id="rId665" Type="http://schemas.openxmlformats.org/officeDocument/2006/relationships/hyperlink" Target="javascript:addOwnedFund('150209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6.html" TargetMode="External"/><Relationship Id="rId525" Type="http://schemas.openxmlformats.org/officeDocument/2006/relationships/hyperlink" Target="http://quote.eastmoney.com/zs399803.html" TargetMode="External"/><Relationship Id="rId567" Type="http://schemas.openxmlformats.org/officeDocument/2006/relationships/hyperlink" Target="http://quote.eastmoney.com/zs399971.html" TargetMode="External"/><Relationship Id="rId732" Type="http://schemas.openxmlformats.org/officeDocument/2006/relationships/hyperlink" Target="https://www.jisilu.cn/data/sfnew/detail/150018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150325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www.cninfo.com.cn/information/fund/netvalue/150090.html" TargetMode="External"/><Relationship Id="rId774" Type="http://schemas.openxmlformats.org/officeDocument/2006/relationships/hyperlink" Target="https://www.jisilu.cn/data/sfnew/detail/1501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75/bc.shtml" TargetMode="External"/><Relationship Id="rId634" Type="http://schemas.openxmlformats.org/officeDocument/2006/relationships/hyperlink" Target="https://www.jisilu.cn/data/utils/lowcalc/502007" TargetMode="External"/><Relationship Id="rId676" Type="http://schemas.openxmlformats.org/officeDocument/2006/relationships/hyperlink" Target="https://www.jisilu.cn/data/utils/lowcalc/150051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21" TargetMode="External"/><Relationship Id="rId273" Type="http://schemas.openxmlformats.org/officeDocument/2006/relationships/hyperlink" Target="https://www.jisilu.cn/data/sfnew/detail/502031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s://www.jisilu.cn/data/sfnew/detail/150233" TargetMode="External"/><Relationship Id="rId536" Type="http://schemas.openxmlformats.org/officeDocument/2006/relationships/hyperlink" Target="http://www.cninfo.com.cn/information/fund/netvalue/150305.html" TargetMode="External"/><Relationship Id="rId701" Type="http://schemas.openxmlformats.org/officeDocument/2006/relationships/hyperlink" Target="javascript:addOwnedFund('150194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502001/bc.shtml" TargetMode="External"/><Relationship Id="rId578" Type="http://schemas.openxmlformats.org/officeDocument/2006/relationships/hyperlink" Target="http://www.cninfo.com.cn/information/fund/netvalue/150229.html" TargetMode="External"/><Relationship Id="rId743" Type="http://schemas.openxmlformats.org/officeDocument/2006/relationships/hyperlink" Target="javascript:delOwnedFund('150255');" TargetMode="External"/><Relationship Id="rId785" Type="http://schemas.openxmlformats.org/officeDocument/2006/relationships/hyperlink" Target="javascript:addOwnedFund('150311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64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990.html" TargetMode="External"/><Relationship Id="rId645" Type="http://schemas.openxmlformats.org/officeDocument/2006/relationships/hyperlink" Target="http://quote.eastmoney.com/zs399440.html" TargetMode="External"/><Relationship Id="rId687" Type="http://schemas.openxmlformats.org/officeDocument/2006/relationships/hyperlink" Target="http://quote.eastmoney.com/zs399412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225');" TargetMode="External"/><Relationship Id="rId491" Type="http://schemas.openxmlformats.org/officeDocument/2006/relationships/hyperlink" Target="javascript:addOwnedFund('150257');" TargetMode="External"/><Relationship Id="rId505" Type="http://schemas.openxmlformats.org/officeDocument/2006/relationships/hyperlink" Target="http://finance.sina.com.cn/fund/quotes/150235/bc.shtml" TargetMode="External"/><Relationship Id="rId712" Type="http://schemas.openxmlformats.org/officeDocument/2006/relationships/hyperlink" Target="https://www.jisilu.cn/data/utils/lowcalc/150179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150207/bc.shtml" TargetMode="External"/><Relationship Id="rId754" Type="http://schemas.openxmlformats.org/officeDocument/2006/relationships/hyperlink" Target="https://www.jisilu.cn/data/utils/lowcalc/150169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67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57');" TargetMode="External"/><Relationship Id="rId614" Type="http://schemas.openxmlformats.org/officeDocument/2006/relationships/hyperlink" Target="http://www.cninfo.com.cn/information/fund/netvalue/150173.html" TargetMode="External"/><Relationship Id="rId656" Type="http://schemas.openxmlformats.org/officeDocument/2006/relationships/hyperlink" Target="http://www.cninfo.com.cn/information/fund/netvalue/150269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502054" TargetMode="External"/><Relationship Id="rId460" Type="http://schemas.openxmlformats.org/officeDocument/2006/relationships/hyperlink" Target="https://www.jisilu.cn/data/utils/lowcalc/150273" TargetMode="External"/><Relationship Id="rId516" Type="http://schemas.openxmlformats.org/officeDocument/2006/relationships/hyperlink" Target="https://www.jisilu.cn/data/sfnew/detail/150241" TargetMode="External"/><Relationship Id="rId698" Type="http://schemas.openxmlformats.org/officeDocument/2006/relationships/hyperlink" Target="http://www.cninfo.com.cn/information/fund/netvalue/150194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63.html" TargetMode="External"/><Relationship Id="rId320" Type="http://schemas.openxmlformats.org/officeDocument/2006/relationships/hyperlink" Target="javascript:addOwnedFund('150211');" TargetMode="External"/><Relationship Id="rId558" Type="http://schemas.openxmlformats.org/officeDocument/2006/relationships/hyperlink" Target="https://www.jisilu.cn/data/sfnew/detail/150177" TargetMode="External"/><Relationship Id="rId723" Type="http://schemas.openxmlformats.org/officeDocument/2006/relationships/hyperlink" Target="http://quote.eastmoney.com/zs399967.html" TargetMode="External"/><Relationship Id="rId765" Type="http://schemas.openxmlformats.org/officeDocument/2006/relationships/hyperlink" Target="http://quote.eastmoney.com/zs399808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08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7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150315');" TargetMode="External"/><Relationship Id="rId569" Type="http://schemas.openxmlformats.org/officeDocument/2006/relationships/hyperlink" Target="javascript:addOwnedFund('150203');" TargetMode="External"/><Relationship Id="rId734" Type="http://schemas.openxmlformats.org/officeDocument/2006/relationships/hyperlink" Target="http://www.cninfo.com.cn/information/fund/netvalue/150018.html" TargetMode="External"/><Relationship Id="rId776" Type="http://schemas.openxmlformats.org/officeDocument/2006/relationships/hyperlink" Target="http://www.cninfo.com.cn/information/fund/netvalue/150192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150090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229" TargetMode="External"/><Relationship Id="rId636" Type="http://schemas.openxmlformats.org/officeDocument/2006/relationships/hyperlink" Target="https://www.jisilu.cn/data/sfnew/detail/502017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21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24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31.html" TargetMode="External"/><Relationship Id="rId300" Type="http://schemas.openxmlformats.org/officeDocument/2006/relationships/hyperlink" Target="http://quote.eastmoney.com/zs000966.html" TargetMode="External"/><Relationship Id="rId482" Type="http://schemas.openxmlformats.org/officeDocument/2006/relationships/hyperlink" Target="http://www.cninfo.com.cn/information/fund/netvalue/150233.html" TargetMode="External"/><Relationship Id="rId538" Type="http://schemas.openxmlformats.org/officeDocument/2006/relationships/hyperlink" Target="https://www.jisilu.cn/data/utils/lowcalc/150305" TargetMode="External"/><Relationship Id="rId703" Type="http://schemas.openxmlformats.org/officeDocument/2006/relationships/hyperlink" Target="http://finance.sina.com.cn/fund/quotes/150186/bc.shtml" TargetMode="External"/><Relationship Id="rId745" Type="http://schemas.openxmlformats.org/officeDocument/2006/relationships/hyperlink" Target="http://finance.sina.com.cn/fund/quotes/150171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82.html" TargetMode="External"/><Relationship Id="rId384" Type="http://schemas.openxmlformats.org/officeDocument/2006/relationships/hyperlink" Target="http://quote.eastmoney.com/zs399904.html" TargetMode="External"/><Relationship Id="rId591" Type="http://schemas.openxmlformats.org/officeDocument/2006/relationships/hyperlink" Target="http://quote.eastmoney.com/zs399983.html" TargetMode="External"/><Relationship Id="rId605" Type="http://schemas.openxmlformats.org/officeDocument/2006/relationships/hyperlink" Target="javascript:addOwnedFund('150251');" TargetMode="External"/><Relationship Id="rId787" Type="http://schemas.openxmlformats.org/officeDocument/2006/relationships/hyperlink" Target="http://finance.sina.com.cn/fund/quotes/150092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53/bc.shtml" TargetMode="External"/><Relationship Id="rId647" Type="http://schemas.openxmlformats.org/officeDocument/2006/relationships/hyperlink" Target="javascript:addOwnedFund('502024');" TargetMode="External"/><Relationship Id="rId689" Type="http://schemas.openxmlformats.org/officeDocument/2006/relationships/hyperlink" Target="javascript:addOwnedFund('150217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259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307" TargetMode="External"/><Relationship Id="rId756" Type="http://schemas.openxmlformats.org/officeDocument/2006/relationships/hyperlink" Target="https://www.jisilu.cn/data/sfnew/detail/150181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54.html" TargetMode="External"/><Relationship Id="rId353" Type="http://schemas.openxmlformats.org/officeDocument/2006/relationships/hyperlink" Target="http://www.cninfo.com.cn/information/fund/netvalue/150267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177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173" TargetMode="External"/><Relationship Id="rId658" Type="http://schemas.openxmlformats.org/officeDocument/2006/relationships/hyperlink" Target="https://www.jisilu.cn/data/utils/lowcalc/150269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36" TargetMode="External"/><Relationship Id="rId297" Type="http://schemas.openxmlformats.org/officeDocument/2006/relationships/hyperlink" Target="https://www.jisilu.cn/data/sfnew/detail/150094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41.html" TargetMode="External"/><Relationship Id="rId725" Type="http://schemas.openxmlformats.org/officeDocument/2006/relationships/hyperlink" Target="javascript:addOwnedFund('502004');" TargetMode="External"/><Relationship Id="rId115" Type="http://schemas.openxmlformats.org/officeDocument/2006/relationships/hyperlink" Target="https://www.jisilu.cn/data/utils/lowcalc/150263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finance.sina.com.cn/fund/quotes/150140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279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05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441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delOwnedFund('150275');" TargetMode="External"/><Relationship Id="rId529" Type="http://schemas.openxmlformats.org/officeDocument/2006/relationships/hyperlink" Target="http://finance.sina.com.cn/fund/quotes/150164/bc.shtml" TargetMode="External"/><Relationship Id="rId680" Type="http://schemas.openxmlformats.org/officeDocument/2006/relationships/hyperlink" Target="http://www.cninfo.com.cn/information/fund/netvalue/150245.html" TargetMode="External"/><Relationship Id="rId736" Type="http://schemas.openxmlformats.org/officeDocument/2006/relationships/hyperlink" Target="https://www.jisilu.cn/data/utils/lowcalc/150018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213" TargetMode="External"/><Relationship Id="rId540" Type="http://schemas.openxmlformats.org/officeDocument/2006/relationships/hyperlink" Target="https://www.jisilu.cn/data/sfnew/detail/502027" TargetMode="External"/><Relationship Id="rId778" Type="http://schemas.openxmlformats.org/officeDocument/2006/relationships/hyperlink" Target="https://www.jisilu.cn/data/utils/lowcalc/150192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104" TargetMode="External"/><Relationship Id="rId582" Type="http://schemas.openxmlformats.org/officeDocument/2006/relationships/hyperlink" Target="https://www.jisilu.cn/data/sfnew/detail/150200" TargetMode="External"/><Relationship Id="rId638" Type="http://schemas.openxmlformats.org/officeDocument/2006/relationships/hyperlink" Target="http://www.cninfo.com.cn/information/fund/netvalue/502017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21" TargetMode="External"/><Relationship Id="rId277" Type="http://schemas.openxmlformats.org/officeDocument/2006/relationships/hyperlink" Target="https://www.jisilu.cn/data/utils/lowcalc/50203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233" TargetMode="External"/><Relationship Id="rId705" Type="http://schemas.openxmlformats.org/officeDocument/2006/relationships/hyperlink" Target="http://quote.eastmoney.com/zs399967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150094');" TargetMode="External"/><Relationship Id="rId344" Type="http://schemas.openxmlformats.org/officeDocument/2006/relationships/hyperlink" Target="javascript:addOwnedFund('502001');" TargetMode="External"/><Relationship Id="rId691" Type="http://schemas.openxmlformats.org/officeDocument/2006/relationships/hyperlink" Target="http://finance.sina.com.cn/fund/quotes/150100/bc.shtml" TargetMode="External"/><Relationship Id="rId747" Type="http://schemas.openxmlformats.org/officeDocument/2006/relationships/hyperlink" Target="http://quote.eastmoney.com/zs399707.html" TargetMode="External"/><Relationship Id="rId789" Type="http://schemas.openxmlformats.org/officeDocument/2006/relationships/hyperlink" Target="http://quote.eastmoney.com/zs399007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64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150207');" TargetMode="External"/><Relationship Id="rId607" Type="http://schemas.openxmlformats.org/officeDocument/2006/relationships/hyperlink" Target="http://finance.sina.com.cn/fund/quotes/150143/bc.shtml" TargetMode="External"/><Relationship Id="rId649" Type="http://schemas.openxmlformats.org/officeDocument/2006/relationships/hyperlink" Target="http://finance.sina.com.cn/fund/quotes/150243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05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35');" TargetMode="External"/><Relationship Id="rId660" Type="http://schemas.openxmlformats.org/officeDocument/2006/relationships/hyperlink" Target="https://www.jisilu.cn/data/sfnew/detail/150209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https://www.jisilu.cn/data/utils/lowcalc/502054" TargetMode="External"/><Relationship Id="rId495" Type="http://schemas.openxmlformats.org/officeDocument/2006/relationships/hyperlink" Target="http://quote.eastmoney.com/zs399992.html" TargetMode="External"/><Relationship Id="rId716" Type="http://schemas.openxmlformats.org/officeDocument/2006/relationships/hyperlink" Target="http://www.cninfo.com.cn/information/fund/netvalue/150307.html" TargetMode="External"/><Relationship Id="rId758" Type="http://schemas.openxmlformats.org/officeDocument/2006/relationships/hyperlink" Target="http://www.cninfo.com.cn/information/fund/netvalue/15018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289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67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241" TargetMode="External"/><Relationship Id="rId562" Type="http://schemas.openxmlformats.org/officeDocument/2006/relationships/hyperlink" Target="https://www.jisilu.cn/data/utils/lowcalc/150177" TargetMode="External"/><Relationship Id="rId618" Type="http://schemas.openxmlformats.org/officeDocument/2006/relationships/hyperlink" Target="https://www.jisilu.cn/data/sfnew/detail/150309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36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www.cninfo.com.cn/information/fund/netvalue/150094.html" TargetMode="External"/><Relationship Id="rId727" Type="http://schemas.openxmlformats.org/officeDocument/2006/relationships/hyperlink" Target="http://finance.sina.com.cn/fund/quotes/150227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399973.html" TargetMode="External"/><Relationship Id="rId780" Type="http://schemas.openxmlformats.org/officeDocument/2006/relationships/hyperlink" Target="https://www.jisilu.cn/data/sfnew/detail/150311" TargetMode="External"/><Relationship Id="rId226" Type="http://schemas.openxmlformats.org/officeDocument/2006/relationships/hyperlink" Target="http://finance.sina.com.cn/fund/quotes/150121/bc.shtml" TargetMode="External"/><Relationship Id="rId433" Type="http://schemas.openxmlformats.org/officeDocument/2006/relationships/hyperlink" Target="http://finance.sina.com.cn/fund/quotes/150148/bc.shtml" TargetMode="External"/><Relationship Id="rId640" Type="http://schemas.openxmlformats.org/officeDocument/2006/relationships/hyperlink" Target="https://www.jisilu.cn/data/utils/lowcalc/502017" TargetMode="External"/><Relationship Id="rId738" Type="http://schemas.openxmlformats.org/officeDocument/2006/relationships/hyperlink" Target="https://www.jisilu.cn/data/sfnew/detail/150255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104.html" TargetMode="External"/><Relationship Id="rId500" Type="http://schemas.openxmlformats.org/officeDocument/2006/relationships/hyperlink" Target="http://www.cninfo.com.cn/information/fund/netvalue/502049.html" TargetMode="External"/><Relationship Id="rId584" Type="http://schemas.openxmlformats.org/officeDocument/2006/relationships/hyperlink" Target="http://www.cninfo.com.cn/information/fund/netvalue/150200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javascript:addOwnedFund('150092');" TargetMode="External"/><Relationship Id="rId444" Type="http://schemas.openxmlformats.org/officeDocument/2006/relationships/hyperlink" Target="https://www.jisilu.cn/data/sfnew/detail/150157" TargetMode="External"/><Relationship Id="rId651" Type="http://schemas.openxmlformats.org/officeDocument/2006/relationships/hyperlink" Target="http://quote.eastmoney.com/zs399006.html" TargetMode="External"/><Relationship Id="rId749" Type="http://schemas.openxmlformats.org/officeDocument/2006/relationships/hyperlink" Target="javascript:addOwnedFund('150171');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150167/bc.shtml" TargetMode="External"/><Relationship Id="rId388" Type="http://schemas.openxmlformats.org/officeDocument/2006/relationships/hyperlink" Target="http://finance.sina.com.cn/fund/quotes/150030/bc.shtml" TargetMode="External"/><Relationship Id="rId511" Type="http://schemas.openxmlformats.org/officeDocument/2006/relationships/hyperlink" Target="http://finance.sina.com.cn/fund/quotes/150277/bc.shtml" TargetMode="External"/><Relationship Id="rId609" Type="http://schemas.openxmlformats.org/officeDocument/2006/relationships/hyperlink" Target="http://quote.eastmoney.com/zs000832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finance.sina.com.cn/fund/quotes/150249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053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209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11" TargetMode="External"/><Relationship Id="rId522" Type="http://schemas.openxmlformats.org/officeDocument/2006/relationships/hyperlink" Target="https://www.jisilu.cn/data/sfnew/detail/150315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0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5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279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30.html" TargetMode="External"/><Relationship Id="rId531" Type="http://schemas.openxmlformats.org/officeDocument/2006/relationships/hyperlink" Target="http://quote.eastmoney.com/zs000832.html" TargetMode="External"/><Relationship Id="rId629" Type="http://schemas.openxmlformats.org/officeDocument/2006/relationships/hyperlink" Target="javascript:addOwnedFund('150177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281/bc.shtml" TargetMode="External"/><Relationship Id="rId475" Type="http://schemas.openxmlformats.org/officeDocument/2006/relationships/hyperlink" Target="http://finance.sina.com.cn/fund/quotes/150273/bc.shtml" TargetMode="External"/><Relationship Id="rId682" Type="http://schemas.openxmlformats.org/officeDocument/2006/relationships/hyperlink" Target="https://www.jisilu.cn/data/utils/lowcalc/150307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www.cninfo.com.cn/information/fund/netvalue/150167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121" TargetMode="External"/><Relationship Id="rId486" Type="http://schemas.openxmlformats.org/officeDocument/2006/relationships/hyperlink" Target="https://www.jisilu.cn/data/sfnew/detail/150275" TargetMode="External"/><Relationship Id="rId693" Type="http://schemas.openxmlformats.org/officeDocument/2006/relationships/hyperlink" Target="http://quote.eastmoney.com/zs399990.html" TargetMode="External"/><Relationship Id="rId707" Type="http://schemas.openxmlformats.org/officeDocument/2006/relationships/hyperlink" Target="javascript:delOwnedFund('15025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346" Type="http://schemas.openxmlformats.org/officeDocument/2006/relationships/hyperlink" Target="http://finance.sina.com.cn/fund/quotes/150104/bc.shtml" TargetMode="External"/><Relationship Id="rId553" Type="http://schemas.openxmlformats.org/officeDocument/2006/relationships/hyperlink" Target="http://finance.sina.com.cn/fund/quotes/502011/bc.shtml" TargetMode="External"/><Relationship Id="rId760" Type="http://schemas.openxmlformats.org/officeDocument/2006/relationships/hyperlink" Target="https://www.jisilu.cn/data/utils/lowcalc/150169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305');" TargetMode="External"/><Relationship Id="rId620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150143" TargetMode="External"/><Relationship Id="rId357" Type="http://schemas.openxmlformats.org/officeDocument/2006/relationships/hyperlink" Target="https://www.jisilu.cn/data/sfnew/detail/150213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998.html" TargetMode="External"/><Relationship Id="rId161" Type="http://schemas.openxmlformats.org/officeDocument/2006/relationships/hyperlink" Target="http://www.cninfo.com.cn/information/fund/netvalue/15013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43" TargetMode="External"/><Relationship Id="rId771" Type="http://schemas.openxmlformats.org/officeDocument/2006/relationships/hyperlink" Target="http://quote.eastmoney.com/zs399808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36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03/bc.shtml" TargetMode="External"/><Relationship Id="rId673" Type="http://schemas.openxmlformats.org/officeDocument/2006/relationships/hyperlink" Target="http://finance.sina.com.cn/fund/quotes/150194/bc.shtml" TargetMode="External"/><Relationship Id="rId729" Type="http://schemas.openxmlformats.org/officeDocument/2006/relationships/hyperlink" Target="http://quote.eastmoney.com/zs399973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://quote.eastmoney.com/zs399934.html" TargetMode="External"/><Relationship Id="rId326" Type="http://schemas.openxmlformats.org/officeDocument/2006/relationships/hyperlink" Target="javascript:addOwnedFund('150083');" TargetMode="External"/><Relationship Id="rId533" Type="http://schemas.openxmlformats.org/officeDocument/2006/relationships/hyperlink" Target="javascript:addOwnedFund('150164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295');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227.html" TargetMode="External"/><Relationship Id="rId782" Type="http://schemas.openxmlformats.org/officeDocument/2006/relationships/hyperlink" Target="http://www.cninfo.com.cn/information/fund/netvalue/150092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53.html" TargetMode="External"/><Relationship Id="rId435" Type="http://schemas.openxmlformats.org/officeDocument/2006/relationships/hyperlink" Target="http://quote.eastmoney.com/zs000841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502024" TargetMode="External"/><Relationship Id="rId642" Type="http://schemas.openxmlformats.org/officeDocument/2006/relationships/hyperlink" Target="https://www.jisilu.cn/data/sfnew/detail/150209" TargetMode="External"/><Relationship Id="rId684" Type="http://schemas.openxmlformats.org/officeDocument/2006/relationships/hyperlink" Target="https://www.jisilu.cn/data/sfnew/detail/150200" TargetMode="External"/><Relationship Id="rId281" Type="http://schemas.openxmlformats.org/officeDocument/2006/relationships/hyperlink" Target="http://www.cninfo.com.cn/information/fund/netvalue/150121.html" TargetMode="External"/><Relationship Id="rId337" Type="http://schemas.openxmlformats.org/officeDocument/2006/relationships/hyperlink" Target="https://www.jisilu.cn/data/utils/lowcalc/150167" TargetMode="External"/><Relationship Id="rId502" Type="http://schemas.openxmlformats.org/officeDocument/2006/relationships/hyperlink" Target="https://www.jisilu.cn/data/utils/lowcalc/15025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502037" TargetMode="External"/><Relationship Id="rId379" Type="http://schemas.openxmlformats.org/officeDocument/2006/relationships/hyperlink" Target="https://www.jisilu.cn/data/utils/lowcalc/150090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207" TargetMode="External"/><Relationship Id="rId751" Type="http://schemas.openxmlformats.org/officeDocument/2006/relationships/hyperlink" Target="http://finance.sina.com.cn/fund/quotes/150076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502021.html" TargetMode="External"/><Relationship Id="rId390" Type="http://schemas.openxmlformats.org/officeDocument/2006/relationships/hyperlink" Target="http://quote.eastmoney.com/zs000971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57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addOwnedFund('150269');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www.cninfo.com.cn/information/fund/netvalue/150275.html" TargetMode="External"/><Relationship Id="rId695" Type="http://schemas.openxmlformats.org/officeDocument/2006/relationships/hyperlink" Target="javascript:addOwnedFund('150251');" TargetMode="External"/><Relationship Id="rId709" Type="http://schemas.openxmlformats.org/officeDocument/2006/relationships/hyperlink" Target="http://finance.sina.com.cn/fund/quotes/150018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addOwnedFund('150325');" TargetMode="External"/><Relationship Id="rId348" Type="http://schemas.openxmlformats.org/officeDocument/2006/relationships/hyperlink" Target="http://quote.eastmoney.com/zs399300.html" TargetMode="External"/><Relationship Id="rId513" Type="http://schemas.openxmlformats.org/officeDocument/2006/relationships/hyperlink" Target="http://quote.eastmoney.com/zs000805.html" TargetMode="External"/><Relationship Id="rId555" Type="http://schemas.openxmlformats.org/officeDocument/2006/relationships/hyperlink" Target="http://quote.eastmoney.com/zs399975.html" TargetMode="External"/><Relationship Id="rId597" Type="http://schemas.openxmlformats.org/officeDocument/2006/relationships/hyperlink" Target="http://quote.eastmoney.com/zs399300.html" TargetMode="External"/><Relationship Id="rId720" Type="http://schemas.openxmlformats.org/officeDocument/2006/relationships/hyperlink" Target="https://www.jisilu.cn/data/sfnew/detail/502004" TargetMode="External"/><Relationship Id="rId762" Type="http://schemas.openxmlformats.org/officeDocument/2006/relationships/hyperlink" Target="https://www.jisilu.cn/data/sfnew/detail/150181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502017/bc.shtml" TargetMode="External"/><Relationship Id="rId622" Type="http://schemas.openxmlformats.org/officeDocument/2006/relationships/hyperlink" Target="https://www.jisilu.cn/data/utils/lowcalc/502007" TargetMode="External"/><Relationship Id="rId261" Type="http://schemas.openxmlformats.org/officeDocument/2006/relationships/hyperlink" Target="https://www.jisilu.cn/data/sfnew/detail/150140" TargetMode="External"/><Relationship Id="rId499" Type="http://schemas.openxmlformats.org/officeDocument/2006/relationships/hyperlink" Target="http://finance.sina.com.cn/fund/quotes/150257/bc.shtml" TargetMode="External"/><Relationship Id="rId664" Type="http://schemas.openxmlformats.org/officeDocument/2006/relationships/hyperlink" Target="https://www.jisilu.cn/data/utils/lowcalc/15030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094.html" TargetMode="External"/><Relationship Id="rId359" Type="http://schemas.openxmlformats.org/officeDocument/2006/relationships/hyperlink" Target="http://www.cninfo.com.cn/information/fund/netvalue/150213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243.html" TargetMode="External"/><Relationship Id="rId731" Type="http://schemas.openxmlformats.org/officeDocument/2006/relationships/hyperlink" Target="javascript:addOwnedFund('150205');" TargetMode="External"/><Relationship Id="rId773" Type="http://schemas.openxmlformats.org/officeDocument/2006/relationships/hyperlink" Target="javascript:addOwnedFund('150279');" TargetMode="External"/><Relationship Id="rId98" Type="http://schemas.openxmlformats.org/officeDocument/2006/relationships/hyperlink" Target="javascript:addOwnedFund('150289');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13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64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1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502014');" TargetMode="External"/><Relationship Id="rId468" Type="http://schemas.openxmlformats.org/officeDocument/2006/relationships/hyperlink" Target="https://www.jisilu.cn/data/sfnew/detail/150233" TargetMode="External"/><Relationship Id="rId675" Type="http://schemas.openxmlformats.org/officeDocument/2006/relationships/hyperlink" Target="http://quote.eastmoney.com/zs39997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281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finance.sina.com.cn/fund/quotes/150329/bc.shtml" TargetMode="External"/><Relationship Id="rId577" Type="http://schemas.openxmlformats.org/officeDocument/2006/relationships/hyperlink" Target="http://finance.sina.com.cn/fund/quotes/150315/bc.shtml" TargetMode="External"/><Relationship Id="rId700" Type="http://schemas.openxmlformats.org/officeDocument/2006/relationships/hyperlink" Target="https://www.jisilu.cn/data/utils/lowcalc/150217" TargetMode="External"/><Relationship Id="rId742" Type="http://schemas.openxmlformats.org/officeDocument/2006/relationships/hyperlink" Target="https://www.jisilu.cn/data/utils/lowcalc/150227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www.cninfo.com.cn/information/fund/netvalue/502024.html" TargetMode="External"/><Relationship Id="rId784" Type="http://schemas.openxmlformats.org/officeDocument/2006/relationships/hyperlink" Target="https://www.jisilu.cn/data/utils/lowcalc/150092" TargetMode="External"/><Relationship Id="rId241" Type="http://schemas.openxmlformats.org/officeDocument/2006/relationships/hyperlink" Target="https://www.jisilu.cn/data/utils/lowcalc/502021" TargetMode="External"/><Relationship Id="rId437" Type="http://schemas.openxmlformats.org/officeDocument/2006/relationships/hyperlink" Target="javascript:addOwnedFund('150148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209.html" TargetMode="External"/><Relationship Id="rId686" Type="http://schemas.openxmlformats.org/officeDocument/2006/relationships/hyperlink" Target="http://www.cninfo.com.cn/information/fund/netvalue/15020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21" TargetMode="External"/><Relationship Id="rId339" Type="http://schemas.openxmlformats.org/officeDocument/2006/relationships/hyperlink" Target="https://www.jisilu.cn/data/sfnew/detail/150055" TargetMode="External"/><Relationship Id="rId490" Type="http://schemas.openxmlformats.org/officeDocument/2006/relationships/hyperlink" Target="https://www.jisilu.cn/data/utils/lowcalc/150275" TargetMode="External"/><Relationship Id="rId504" Type="http://schemas.openxmlformats.org/officeDocument/2006/relationships/hyperlink" Target="https://www.jisilu.cn/data/sfnew/detail/150184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399004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63.html" TargetMode="External"/><Relationship Id="rId143" Type="http://schemas.openxmlformats.org/officeDocument/2006/relationships/hyperlink" Target="http://www.cninfo.com.cn/information/fund/netvalue/50203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104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71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30');" TargetMode="External"/><Relationship Id="rId448" Type="http://schemas.openxmlformats.org/officeDocument/2006/relationships/hyperlink" Target="https://www.jisilu.cn/data/utils/lowcalc/150157" TargetMode="External"/><Relationship Id="rId613" Type="http://schemas.openxmlformats.org/officeDocument/2006/relationships/hyperlink" Target="http://finance.sina.com.cn/fund/quotes/502049/bc.shtml" TargetMode="External"/><Relationship Id="rId655" Type="http://schemas.openxmlformats.org/officeDocument/2006/relationships/hyperlink" Target="http://finance.sina.com.cn/fund/quotes/150173/bc.shtml" TargetMode="External"/><Relationship Id="rId697" Type="http://schemas.openxmlformats.org/officeDocument/2006/relationships/hyperlink" Target="http://finance.sina.com.cn/fund/quotes/150217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javascript:addOwnedFund('150100');" TargetMode="External"/><Relationship Id="rId722" Type="http://schemas.openxmlformats.org/officeDocument/2006/relationships/hyperlink" Target="http://www.cninfo.com.cn/information/fund/netvalue/502004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213" TargetMode="External"/><Relationship Id="rId557" Type="http://schemas.openxmlformats.org/officeDocument/2006/relationships/hyperlink" Target="javascript:addOwnedFund('502011');" TargetMode="External"/><Relationship Id="rId599" Type="http://schemas.openxmlformats.org/officeDocument/2006/relationships/hyperlink" Target="javascript:addOwnedFund('150051');" TargetMode="External"/><Relationship Id="rId764" Type="http://schemas.openxmlformats.org/officeDocument/2006/relationships/hyperlink" Target="http://www.cninfo.com.cn/information/fund/netvalue/150181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91.html" TargetMode="External"/><Relationship Id="rId624" Type="http://schemas.openxmlformats.org/officeDocument/2006/relationships/hyperlink" Target="https://www.jisilu.cn/data/sfnew/detail/150177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40.html" TargetMode="External"/><Relationship Id="rId319" Type="http://schemas.openxmlformats.org/officeDocument/2006/relationships/hyperlink" Target="https://www.jisilu.cn/data/utils/lowcalc/150094" TargetMode="External"/><Relationship Id="rId470" Type="http://schemas.openxmlformats.org/officeDocument/2006/relationships/hyperlink" Target="http://www.cninfo.com.cn/information/fund/netvalue/150233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s://www.jisilu.cn/data/utils/lowcalc/150243" TargetMode="External"/><Relationship Id="rId733" Type="http://schemas.openxmlformats.org/officeDocument/2006/relationships/hyperlink" Target="http://finance.sina.com.cn/fund/quotes/150245/bc.shtml" TargetMode="External"/><Relationship Id="rId775" Type="http://schemas.openxmlformats.org/officeDocument/2006/relationships/hyperlink" Target="http://finance.sina.com.cn/fund/quotes/150192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4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03');" TargetMode="External"/><Relationship Id="rId677" Type="http://schemas.openxmlformats.org/officeDocument/2006/relationships/hyperlink" Target="javascript:addOwnedFund('150194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150073/bc.shtml" TargetMode="External"/><Relationship Id="rId274" Type="http://schemas.openxmlformats.org/officeDocument/2006/relationships/hyperlink" Target="http://finance.sina.com.cn/fund/quotes/150053/bc.shtml" TargetMode="External"/><Relationship Id="rId481" Type="http://schemas.openxmlformats.org/officeDocument/2006/relationships/hyperlink" Target="http://finance.sina.com.cn/fund/quotes/150249/bc.shtml" TargetMode="External"/><Relationship Id="rId702" Type="http://schemas.openxmlformats.org/officeDocument/2006/relationships/hyperlink" Target="https://www.jisilu.cn/data/sfnew/detail/150255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809.html" TargetMode="External"/><Relationship Id="rId579" Type="http://schemas.openxmlformats.org/officeDocument/2006/relationships/hyperlink" Target="http://quote.eastmoney.com/zs399803.html" TargetMode="External"/><Relationship Id="rId744" Type="http://schemas.openxmlformats.org/officeDocument/2006/relationships/hyperlink" Target="https://www.jisilu.cn/data/sfnew/detail/150171" TargetMode="External"/><Relationship Id="rId786" Type="http://schemas.openxmlformats.org/officeDocument/2006/relationships/hyperlink" Target="https://www.jisilu.cn/data/sfnew/detail/150311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055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271.html" TargetMode="External"/><Relationship Id="rId604" Type="http://schemas.openxmlformats.org/officeDocument/2006/relationships/hyperlink" Target="https://www.jisilu.cn/data/utils/lowcalc/502024" TargetMode="External"/><Relationship Id="rId646" Type="http://schemas.openxmlformats.org/officeDocument/2006/relationships/hyperlink" Target="https://www.jisilu.cn/data/utils/lowcalc/150209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3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184.html" TargetMode="External"/><Relationship Id="rId688" Type="http://schemas.openxmlformats.org/officeDocument/2006/relationships/hyperlink" Target="https://www.jisilu.cn/data/utils/lowcalc/150200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63" TargetMode="External"/><Relationship Id="rId310" Type="http://schemas.openxmlformats.org/officeDocument/2006/relationships/hyperlink" Target="http://finance.sina.com.cn/fund/quotes/150225/bc.shtml" TargetMode="External"/><Relationship Id="rId492" Type="http://schemas.openxmlformats.org/officeDocument/2006/relationships/hyperlink" Target="https://www.jisilu.cn/data/sfnew/detail/150305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018');" TargetMode="External"/><Relationship Id="rId755" Type="http://schemas.openxmlformats.org/officeDocument/2006/relationships/hyperlink" Target="javascript:addOwnedFund('150076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50203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000016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12');" TargetMode="External"/><Relationship Id="rId657" Type="http://schemas.openxmlformats.org/officeDocument/2006/relationships/hyperlink" Target="http://quote.eastmoney.com/zs000998.html" TargetMode="External"/><Relationship Id="rId699" Type="http://schemas.openxmlformats.org/officeDocument/2006/relationships/hyperlink" Target="http://quote.eastmoney.com/zs39941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delOwnedFund('150267');" TargetMode="External"/><Relationship Id="rId461" Type="http://schemas.openxmlformats.org/officeDocument/2006/relationships/hyperlink" Target="javascript:addOwnedFund('502017');" TargetMode="External"/><Relationship Id="rId517" Type="http://schemas.openxmlformats.org/officeDocument/2006/relationships/hyperlink" Target="http://finance.sina.com.cn/fund/quotes/150179/bc.shtml" TargetMode="External"/><Relationship Id="rId559" Type="http://schemas.openxmlformats.org/officeDocument/2006/relationships/hyperlink" Target="http://finance.sina.com.cn/fund/quotes/150229/bc.shtml" TargetMode="External"/><Relationship Id="rId724" Type="http://schemas.openxmlformats.org/officeDocument/2006/relationships/hyperlink" Target="https://www.jisilu.cn/data/utils/lowcalc/502004" TargetMode="External"/><Relationship Id="rId766" Type="http://schemas.openxmlformats.org/officeDocument/2006/relationships/hyperlink" Target="https://www.jisilu.cn/data/utils/lowcalc/150181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83" TargetMode="External"/><Relationship Id="rId363" Type="http://schemas.openxmlformats.org/officeDocument/2006/relationships/hyperlink" Target="https://www.jisilu.cn/data/sfnew/detail/150295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77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40" TargetMode="External"/><Relationship Id="rId472" Type="http://schemas.openxmlformats.org/officeDocument/2006/relationships/hyperlink" Target="https://www.jisilu.cn/data/utils/lowcalc/150233" TargetMode="External"/><Relationship Id="rId528" Type="http://schemas.openxmlformats.org/officeDocument/2006/relationships/hyperlink" Target="https://www.jisilu.cn/data/sfnew/detail/150164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64');" TargetMode="External"/><Relationship Id="rId581" Type="http://schemas.openxmlformats.org/officeDocument/2006/relationships/hyperlink" Target="javascript:addOwnedFund('150315');" TargetMode="External"/><Relationship Id="rId777" Type="http://schemas.openxmlformats.org/officeDocument/2006/relationships/hyperlink" Target="http://quote.eastmoney.com/zs399965.html" TargetMode="External"/><Relationship Id="rId71" Type="http://schemas.openxmlformats.org/officeDocument/2006/relationships/hyperlink" Target="http://www.cninfo.com.cn/information/fund/netvalue/150293.html" TargetMode="External"/><Relationship Id="rId234" Type="http://schemas.openxmlformats.org/officeDocument/2006/relationships/hyperlink" Target="http://quote.eastmoney.com/zs399958.html" TargetMode="External"/><Relationship Id="rId637" Type="http://schemas.openxmlformats.org/officeDocument/2006/relationships/hyperlink" Target="http://finance.sina.com.cn/fund/quotes/150235/bc.shtml" TargetMode="External"/><Relationship Id="rId679" Type="http://schemas.openxmlformats.org/officeDocument/2006/relationships/hyperlink" Target="http://finance.sina.com.cn/fund/quotes/150307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05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329');" TargetMode="External"/><Relationship Id="rId690" Type="http://schemas.openxmlformats.org/officeDocument/2006/relationships/hyperlink" Target="https://www.jisilu.cn/data/sfnew/detail/150251" TargetMode="External"/><Relationship Id="rId704" Type="http://schemas.openxmlformats.org/officeDocument/2006/relationships/hyperlink" Target="http://www.cninfo.com.cn/information/fund/netvalue/150255.html" TargetMode="External"/><Relationship Id="rId746" Type="http://schemas.openxmlformats.org/officeDocument/2006/relationships/hyperlink" Target="http://www.cninfo.com.cn/information/fund/netvalue/15017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41" TargetMode="External"/><Relationship Id="rId343" Type="http://schemas.openxmlformats.org/officeDocument/2006/relationships/hyperlink" Target="https://www.jisilu.cn/data/utils/lowcalc/150055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311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https://www.jisilu.cn/data/utils/lowcalc/150271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69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3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305.html" TargetMode="External"/><Relationship Id="rId508" Type="http://schemas.openxmlformats.org/officeDocument/2006/relationships/hyperlink" Target="https://www.jisilu.cn/data/utils/lowcalc/150184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325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66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finance.sina.com.cn/fund/quotes/150169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289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87.html" TargetMode="External"/><Relationship Id="rId617" Type="http://schemas.openxmlformats.org/officeDocument/2006/relationships/hyperlink" Target="javascript:addOwnedFund('502049');" TargetMode="External"/><Relationship Id="rId659" Type="http://schemas.openxmlformats.org/officeDocument/2006/relationships/hyperlink" Target="javascript:addOwnedFund('150173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36/bc.shtml" TargetMode="External"/><Relationship Id="rId298" Type="http://schemas.openxmlformats.org/officeDocument/2006/relationships/hyperlink" Target="http://finance.sina.com.cn/fund/quotes/502041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35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83.html" TargetMode="External"/><Relationship Id="rId530" Type="http://schemas.openxmlformats.org/officeDocument/2006/relationships/hyperlink" Target="http://www.cninfo.com.cn/information/fund/netvalue/150164.html" TargetMode="External"/><Relationship Id="rId726" Type="http://schemas.openxmlformats.org/officeDocument/2006/relationships/hyperlink" Target="https://www.jisilu.cn/data/sfnew/detail/150205" TargetMode="External"/><Relationship Id="rId768" Type="http://schemas.openxmlformats.org/officeDocument/2006/relationships/hyperlink" Target="https://www.jisilu.cn/data/sfnew/detail/150279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29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77" TargetMode="External"/><Relationship Id="rId225" Type="http://schemas.openxmlformats.org/officeDocument/2006/relationships/hyperlink" Target="https://www.jisilu.cn/data/sfnew/detail/502014" TargetMode="External"/><Relationship Id="rId267" Type="http://schemas.openxmlformats.org/officeDocument/2006/relationships/hyperlink" Target="https://www.jisilu.cn/data/sfnew/detail/150281" TargetMode="External"/><Relationship Id="rId432" Type="http://schemas.openxmlformats.org/officeDocument/2006/relationships/hyperlink" Target="https://www.jisilu.cn/data/sfnew/detail/150148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4.html" TargetMode="External"/><Relationship Id="rId737" Type="http://schemas.openxmlformats.org/officeDocument/2006/relationships/hyperlink" Target="javascript:addOwnedFund('150245');" TargetMode="External"/><Relationship Id="rId779" Type="http://schemas.openxmlformats.org/officeDocument/2006/relationships/hyperlink" Target="javascript:addOwnedFund('1501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167/bc.shtml" TargetMode="External"/><Relationship Id="rId376" Type="http://schemas.openxmlformats.org/officeDocument/2006/relationships/hyperlink" Target="http://finance.sina.com.cn/fund/quotes/150090/bc.s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207/bc.shtml" TargetMode="External"/><Relationship Id="rId639" Type="http://schemas.openxmlformats.org/officeDocument/2006/relationships/hyperlink" Target="http://quote.eastmoney.com/zs399975.html" TargetMode="External"/><Relationship Id="rId790" Type="http://schemas.openxmlformats.org/officeDocument/2006/relationships/hyperlink" Target="https://www.jisilu.cn/data/utils/lowcalc/150311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73');" TargetMode="External"/><Relationship Id="rId278" Type="http://schemas.openxmlformats.org/officeDocument/2006/relationships/hyperlink" Target="javascript:addOwnedFund('150053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150269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javascript:delOwnedFund('150249');" TargetMode="External"/><Relationship Id="rId692" Type="http://schemas.openxmlformats.org/officeDocument/2006/relationships/hyperlink" Target="http://www.cninfo.com.cn/information/fund/netvalue/150251.html" TargetMode="External"/><Relationship Id="rId706" Type="http://schemas.openxmlformats.org/officeDocument/2006/relationships/hyperlink" Target="https://www.jisilu.cn/data/utils/lowcalc/150255" TargetMode="External"/><Relationship Id="rId748" Type="http://schemas.openxmlformats.org/officeDocument/2006/relationships/hyperlink" Target="https://www.jisilu.cn/data/utils/lowcalc/15017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s://www.jisilu.cn/data/sfnew/detail/150104" TargetMode="External"/><Relationship Id="rId387" Type="http://schemas.openxmlformats.org/officeDocument/2006/relationships/hyperlink" Target="https://www.jisilu.cn/data/sfnew/detail/150030" TargetMode="External"/><Relationship Id="rId510" Type="http://schemas.openxmlformats.org/officeDocument/2006/relationships/hyperlink" Target="https://www.jisilu.cn/data/sfnew/detail/150100" TargetMode="External"/><Relationship Id="rId552" Type="http://schemas.openxmlformats.org/officeDocument/2006/relationships/hyperlink" Target="https://www.jisilu.cn/data/sfnew/detail/502011" TargetMode="External"/><Relationship Id="rId594" Type="http://schemas.openxmlformats.org/officeDocument/2006/relationships/hyperlink" Target="https://www.jisilu.cn/data/sfnew/detail/150051" TargetMode="External"/><Relationship Id="rId608" Type="http://schemas.openxmlformats.org/officeDocument/2006/relationships/hyperlink" Target="http://www.cninfo.com.cn/information/fund/netvalue/502027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325.html" TargetMode="External"/><Relationship Id="rId289" Type="http://schemas.openxmlformats.org/officeDocument/2006/relationships/hyperlink" Target="https://www.jisilu.cn/data/utils/lowcalc/50203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305" TargetMode="External"/><Relationship Id="rId661" Type="http://schemas.openxmlformats.org/officeDocument/2006/relationships/hyperlink" Target="http://finance.sina.com.cn/fund/quotes/150309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hk/zs11000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225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179');" TargetMode="External"/><Relationship Id="rId563" Type="http://schemas.openxmlformats.org/officeDocument/2006/relationships/hyperlink" Target="javascript:addOwnedFund('150229');" TargetMode="External"/><Relationship Id="rId619" Type="http://schemas.openxmlformats.org/officeDocument/2006/relationships/hyperlink" Target="http://finance.sina.com.cn/fund/quotes/502007/bc.shtml" TargetMode="External"/><Relationship Id="rId770" Type="http://schemas.openxmlformats.org/officeDocument/2006/relationships/hyperlink" Target="http://www.cninfo.com.cn/information/fund/netvalue/150279.html" TargetMode="External"/><Relationship Id="rId95" Type="http://schemas.openxmlformats.org/officeDocument/2006/relationships/hyperlink" Target="http://www.cninfo.com.cn/information/fund/netvalue/150289.html" TargetMode="External"/><Relationship Id="rId160" Type="http://schemas.openxmlformats.org/officeDocument/2006/relationships/hyperlink" Target="http://finance.sina.com.cn/fund/quotes/15013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300.html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03" TargetMode="External"/><Relationship Id="rId672" Type="http://schemas.openxmlformats.org/officeDocument/2006/relationships/hyperlink" Target="https://www.jisilu.cn/data/sfnew/detail/150194" TargetMode="External"/><Relationship Id="rId728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https://www.jisilu.cn/data/utils/lowcalc/150083" TargetMode="External"/><Relationship Id="rId367" Type="http://schemas.openxmlformats.org/officeDocument/2006/relationships/hyperlink" Target="https://www.jisilu.cn/data/utils/lowcalc/150295" TargetMode="External"/><Relationship Id="rId532" Type="http://schemas.openxmlformats.org/officeDocument/2006/relationships/hyperlink" Target="https://www.jisilu.cn/data/utils/lowcalc/150164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502014.html" TargetMode="External"/><Relationship Id="rId781" Type="http://schemas.openxmlformats.org/officeDocument/2006/relationships/hyperlink" Target="http://finance.sina.com.cn/fund/quotes/150092/bc.shtml" TargetMode="External"/><Relationship Id="rId269" Type="http://schemas.openxmlformats.org/officeDocument/2006/relationships/hyperlink" Target="http://www.cninfo.com.cn/information/fund/netvalue/150281.html" TargetMode="External"/><Relationship Id="rId434" Type="http://schemas.openxmlformats.org/officeDocument/2006/relationships/hyperlink" Target="http://www.cninfo.com.cn/information/fund/netvalue/150148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35');" TargetMode="External"/><Relationship Id="rId683" Type="http://schemas.openxmlformats.org/officeDocument/2006/relationships/hyperlink" Target="javascript:addOwnedFund('150307');" TargetMode="External"/><Relationship Id="rId739" Type="http://schemas.openxmlformats.org/officeDocument/2006/relationships/hyperlink" Target="http://finance.sina.com.cn/fund/quotes/150227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15012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399993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958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83.html" TargetMode="External"/><Relationship Id="rId750" Type="http://schemas.openxmlformats.org/officeDocument/2006/relationships/hyperlink" Target="https://www.jisilu.cn/data/sfnew/detail/150076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21/bc.shtml" TargetMode="External"/><Relationship Id="rId445" Type="http://schemas.openxmlformats.org/officeDocument/2006/relationships/hyperlink" Target="http://finance.sina.com.cn/fund/quotes/150157/bc.shtml" TargetMode="External"/><Relationship Id="rId487" Type="http://schemas.openxmlformats.org/officeDocument/2006/relationships/hyperlink" Target="http://finance.sina.com.cn/fund/quotes/150275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69" TargetMode="External"/><Relationship Id="rId694" Type="http://schemas.openxmlformats.org/officeDocument/2006/relationships/hyperlink" Target="https://www.jisilu.cn/data/utils/lowcalc/150251" TargetMode="External"/><Relationship Id="rId708" Type="http://schemas.openxmlformats.org/officeDocument/2006/relationships/hyperlink" Target="https://www.jisilu.cn/data/sfnew/detail/150018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104.html" TargetMode="External"/><Relationship Id="rId512" Type="http://schemas.openxmlformats.org/officeDocument/2006/relationships/hyperlink" Target="http://www.cninfo.com.cn/information/fund/netvalue/150100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30.html" TargetMode="External"/><Relationship Id="rId554" Type="http://schemas.openxmlformats.org/officeDocument/2006/relationships/hyperlink" Target="http://www.cninfo.com.cn/information/fund/netvalue/502011.html" TargetMode="External"/><Relationship Id="rId596" Type="http://schemas.openxmlformats.org/officeDocument/2006/relationships/hyperlink" Target="http://www.cninfo.com.cn/information/fund/netvalue/150051.html" TargetMode="External"/><Relationship Id="rId761" Type="http://schemas.openxmlformats.org/officeDocument/2006/relationships/hyperlink" Target="javascript:delOwnedFund('150169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502017" TargetMode="External"/><Relationship Id="rId498" Type="http://schemas.openxmlformats.org/officeDocument/2006/relationships/hyperlink" Target="https://www.jisilu.cn/data/sfnew/detail/150257" TargetMode="External"/><Relationship Id="rId621" Type="http://schemas.openxmlformats.org/officeDocument/2006/relationships/hyperlink" Target="http://quote.eastmoney.com/zs399974.html" TargetMode="External"/><Relationship Id="rId663" Type="http://schemas.openxmlformats.org/officeDocument/2006/relationships/hyperlink" Target="http://quote.eastmoney.com/zs39999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25" TargetMode="External"/><Relationship Id="rId260" Type="http://schemas.openxmlformats.org/officeDocument/2006/relationships/hyperlink" Target="javascript:addOwnedFund('150036');" TargetMode="External"/><Relationship Id="rId316" Type="http://schemas.openxmlformats.org/officeDocument/2006/relationships/hyperlink" Target="http://finance.sina.com.cn/fund/quotes/150094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289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213/bc.shtml" TargetMode="External"/><Relationship Id="rId565" Type="http://schemas.openxmlformats.org/officeDocument/2006/relationships/hyperlink" Target="http://finance.sina.com.cn/fund/quotes/150243/bc.shtml" TargetMode="External"/><Relationship Id="rId730" Type="http://schemas.openxmlformats.org/officeDocument/2006/relationships/hyperlink" Target="https://www.jisilu.cn/data/utils/lowcalc/150205" TargetMode="External"/><Relationship Id="rId772" Type="http://schemas.openxmlformats.org/officeDocument/2006/relationships/hyperlink" Target="https://www.jisilu.cn/data/utils/lowcalc/150279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4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03.html" TargetMode="External"/><Relationship Id="rId271" Type="http://schemas.openxmlformats.org/officeDocument/2006/relationships/hyperlink" Target="https://www.jisilu.cn/data/utils/lowcalc/150281" TargetMode="External"/><Relationship Id="rId674" Type="http://schemas.openxmlformats.org/officeDocument/2006/relationships/hyperlink" Target="http://www.cninfo.com.cn/information/fund/netvalue/15019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64" TargetMode="External"/><Relationship Id="rId534" Type="http://schemas.openxmlformats.org/officeDocument/2006/relationships/hyperlink" Target="https://www.jisilu.cn/data/sfnew/detail/150329" TargetMode="External"/><Relationship Id="rId576" Type="http://schemas.openxmlformats.org/officeDocument/2006/relationships/hyperlink" Target="https://www.jisilu.cn/data/sfnew/detail/150315" TargetMode="External"/><Relationship Id="rId741" Type="http://schemas.openxmlformats.org/officeDocument/2006/relationships/hyperlink" Target="http://quote.eastmoney.com/zs399986.html" TargetMode="External"/><Relationship Id="rId783" Type="http://schemas.openxmlformats.org/officeDocument/2006/relationships/hyperlink" Target="http://quote.eastmoney.com/zs399007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502014" TargetMode="External"/><Relationship Id="rId380" Type="http://schemas.openxmlformats.org/officeDocument/2006/relationships/hyperlink" Target="javascript:addOwnedFund('150090');" TargetMode="External"/><Relationship Id="rId436" Type="http://schemas.openxmlformats.org/officeDocument/2006/relationships/hyperlink" Target="https://www.jisilu.cn/data/utils/lowcalc/150148" TargetMode="External"/><Relationship Id="rId601" Type="http://schemas.openxmlformats.org/officeDocument/2006/relationships/hyperlink" Target="http://finance.sina.com.cn/fund/quotes/502024/bc.shtml" TargetMode="External"/><Relationship Id="rId643" Type="http://schemas.openxmlformats.org/officeDocument/2006/relationships/hyperlink" Target="http://finance.sina.com.cn/fund/quotes/150209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200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63/bc.shtml" TargetMode="External"/><Relationship Id="rId282" Type="http://schemas.openxmlformats.org/officeDocument/2006/relationships/hyperlink" Target="http://quote.eastmoney.com/zs399918.html" TargetMode="External"/><Relationship Id="rId338" Type="http://schemas.openxmlformats.org/officeDocument/2006/relationships/hyperlink" Target="javascript:addOwnedFund('150167');" TargetMode="External"/><Relationship Id="rId503" Type="http://schemas.openxmlformats.org/officeDocument/2006/relationships/hyperlink" Target="javascript:addOwnedFund('15025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207');" TargetMode="External"/><Relationship Id="rId710" Type="http://schemas.openxmlformats.org/officeDocument/2006/relationships/hyperlink" Target="http://www.cninfo.com.cn/information/fund/netvalue/150018.html" TargetMode="External"/><Relationship Id="rId752" Type="http://schemas.openxmlformats.org/officeDocument/2006/relationships/hyperlink" Target="http://www.cninfo.com.cn/information/fund/netvalue/150076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50203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30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974.html" TargetMode="External"/><Relationship Id="rId612" Type="http://schemas.openxmlformats.org/officeDocument/2006/relationships/hyperlink" Target="https://www.jisilu.cn/data/sfnew/detail/502049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quote.eastmoney.com/zs399991.html" TargetMode="External"/><Relationship Id="rId654" Type="http://schemas.openxmlformats.org/officeDocument/2006/relationships/hyperlink" Target="https://www.jisilu.cn/data/sfnew/detail/150173" TargetMode="External"/><Relationship Id="rId696" Type="http://schemas.openxmlformats.org/officeDocument/2006/relationships/hyperlink" Target="https://www.jisilu.cn/data/sfnew/detail/150217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104" TargetMode="External"/><Relationship Id="rId514" Type="http://schemas.openxmlformats.org/officeDocument/2006/relationships/hyperlink" Target="https://www.jisilu.cn/data/utils/lowcalc/150100" TargetMode="External"/><Relationship Id="rId556" Type="http://schemas.openxmlformats.org/officeDocument/2006/relationships/hyperlink" Target="https://www.jisilu.cn/data/utils/lowcalc/502011" TargetMode="External"/><Relationship Id="rId721" Type="http://schemas.openxmlformats.org/officeDocument/2006/relationships/hyperlink" Target="http://finance.sina.com.cn/fund/quotes/502004/bc.shtml" TargetMode="External"/><Relationship Id="rId763" Type="http://schemas.openxmlformats.org/officeDocument/2006/relationships/hyperlink" Target="http://finance.sina.com.cn/fund/quotes/150181/bc.s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58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051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502017.html" TargetMode="External"/><Relationship Id="rId623" Type="http://schemas.openxmlformats.org/officeDocument/2006/relationships/hyperlink" Target="javascript:addOwnedFund('502007');" TargetMode="External"/><Relationship Id="rId665" Type="http://schemas.openxmlformats.org/officeDocument/2006/relationships/hyperlink" Target="javascript:addOwnedFund('150309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140/bc.shtml" TargetMode="External"/><Relationship Id="rId318" Type="http://schemas.openxmlformats.org/officeDocument/2006/relationships/hyperlink" Target="http://quote.eastmoney.com/zs000966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006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63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130');" TargetMode="External"/><Relationship Id="rId371" Type="http://schemas.openxmlformats.org/officeDocument/2006/relationships/hyperlink" Target="http://www.cninfo.com.cn/information/fund/netvalue/150064.html" TargetMode="External"/><Relationship Id="rId774" Type="http://schemas.openxmlformats.org/officeDocument/2006/relationships/hyperlink" Target="https://www.jisilu.cn/data/sfnew/detail/1501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33/bc.shtml" TargetMode="External"/><Relationship Id="rId634" Type="http://schemas.openxmlformats.org/officeDocument/2006/relationships/hyperlink" Target="https://www.jisilu.cn/data/utils/lowcalc/150203" TargetMode="External"/><Relationship Id="rId676" Type="http://schemas.openxmlformats.org/officeDocument/2006/relationships/hyperlink" Target="https://www.jisilu.cn/data/utils/lowcalc/15019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73" TargetMode="External"/><Relationship Id="rId273" Type="http://schemas.openxmlformats.org/officeDocument/2006/relationships/hyperlink" Target="https://www.jisilu.cn/data/sfnew/detail/150053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s://www.jisilu.cn/data/sfnew/detail/150249" TargetMode="External"/><Relationship Id="rId536" Type="http://schemas.openxmlformats.org/officeDocument/2006/relationships/hyperlink" Target="http://www.cninfo.com.cn/information/fund/netvalue/150329.html" TargetMode="External"/><Relationship Id="rId701" Type="http://schemas.openxmlformats.org/officeDocument/2006/relationships/hyperlink" Target="javascript:addOwnedFund('150217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055/bc.shtml" TargetMode="External"/><Relationship Id="rId578" Type="http://schemas.openxmlformats.org/officeDocument/2006/relationships/hyperlink" Target="http://www.cninfo.com.cn/information/fund/netvalue/150315.html" TargetMode="External"/><Relationship Id="rId743" Type="http://schemas.openxmlformats.org/officeDocument/2006/relationships/hyperlink" Target="javascript:delOwnedFund('150227');" TargetMode="External"/><Relationship Id="rId785" Type="http://schemas.openxmlformats.org/officeDocument/2006/relationships/hyperlink" Target="javascript:addOwnedFund('150092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440.html" TargetMode="External"/><Relationship Id="rId645" Type="http://schemas.openxmlformats.org/officeDocument/2006/relationships/hyperlink" Target="http://quote.eastmoney.com/zs399974.html" TargetMode="External"/><Relationship Id="rId687" Type="http://schemas.openxmlformats.org/officeDocument/2006/relationships/hyperlink" Target="http://quote.eastmoney.com/zs399975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502021');" TargetMode="External"/><Relationship Id="rId284" Type="http://schemas.openxmlformats.org/officeDocument/2006/relationships/hyperlink" Target="javascript:addOwnedFund('150121');" TargetMode="External"/><Relationship Id="rId491" Type="http://schemas.openxmlformats.org/officeDocument/2006/relationships/hyperlink" Target="javascript:delOwnedFund('150275');" TargetMode="External"/><Relationship Id="rId505" Type="http://schemas.openxmlformats.org/officeDocument/2006/relationships/hyperlink" Target="http://finance.sina.com.cn/fund/quotes/150184/bc.shtml" TargetMode="External"/><Relationship Id="rId712" Type="http://schemas.openxmlformats.org/officeDocument/2006/relationships/hyperlink" Target="https://www.jisilu.cn/data/utils/lowcalc/150018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000852.html" TargetMode="External"/><Relationship Id="rId144" Type="http://schemas.openxmlformats.org/officeDocument/2006/relationships/hyperlink" Target="http://quote.eastmoney.com/zs399805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150271/bc.shtml" TargetMode="External"/><Relationship Id="rId754" Type="http://schemas.openxmlformats.org/officeDocument/2006/relationships/hyperlink" Target="https://www.jisilu.cn/data/utils/lowcalc/150076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57');" TargetMode="External"/><Relationship Id="rId614" Type="http://schemas.openxmlformats.org/officeDocument/2006/relationships/hyperlink" Target="http://www.cninfo.com.cn/information/fund/netvalue/502049.html" TargetMode="External"/><Relationship Id="rId656" Type="http://schemas.openxmlformats.org/officeDocument/2006/relationships/hyperlink" Target="http://www.cninfo.com.cn/information/fund/netvalue/150173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225" TargetMode="External"/><Relationship Id="rId460" Type="http://schemas.openxmlformats.org/officeDocument/2006/relationships/hyperlink" Target="https://www.jisilu.cn/data/utils/lowcalc/502017" TargetMode="External"/><Relationship Id="rId516" Type="http://schemas.openxmlformats.org/officeDocument/2006/relationships/hyperlink" Target="https://www.jisilu.cn/data/sfnew/detail/150179" TargetMode="External"/><Relationship Id="rId698" Type="http://schemas.openxmlformats.org/officeDocument/2006/relationships/hyperlink" Target="http://www.cninfo.com.cn/information/fund/netvalue/150217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094');" TargetMode="External"/><Relationship Id="rId558" Type="http://schemas.openxmlformats.org/officeDocument/2006/relationships/hyperlink" Target="https://www.jisilu.cn/data/sfnew/detail/150229" TargetMode="External"/><Relationship Id="rId723" Type="http://schemas.openxmlformats.org/officeDocument/2006/relationships/hyperlink" Target="http://quote.eastmoney.com/zs399967.html" TargetMode="External"/><Relationship Id="rId765" Type="http://schemas.openxmlformats.org/officeDocument/2006/relationships/hyperlink" Target="http://quote.eastmoney.com/zs399967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213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177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00.html" TargetMode="External"/><Relationship Id="rId471" Type="http://schemas.openxmlformats.org/officeDocument/2006/relationships/hyperlink" Target="http://quote.eastmoney.com/zs399810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243');" TargetMode="External"/><Relationship Id="rId734" Type="http://schemas.openxmlformats.org/officeDocument/2006/relationships/hyperlink" Target="http://www.cninfo.com.cn/information/fund/netvalue/150245.html" TargetMode="External"/><Relationship Id="rId776" Type="http://schemas.openxmlformats.org/officeDocument/2006/relationships/hyperlink" Target="http://www.cninfo.com.cn/information/fund/netvalue/150192.html" TargetMode="External"/><Relationship Id="rId70" Type="http://schemas.openxmlformats.org/officeDocument/2006/relationships/hyperlink" Target="http://finance.sina.com.cn/fund/quotes/15029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64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315" TargetMode="External"/><Relationship Id="rId636" Type="http://schemas.openxmlformats.org/officeDocument/2006/relationships/hyperlink" Target="https://www.jisilu.cn/data/sfnew/detail/150235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73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307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53.html" TargetMode="External"/><Relationship Id="rId300" Type="http://schemas.openxmlformats.org/officeDocument/2006/relationships/hyperlink" Target="http://quote.eastmoney.com/zs000016.html" TargetMode="External"/><Relationship Id="rId482" Type="http://schemas.openxmlformats.org/officeDocument/2006/relationships/hyperlink" Target="http://www.cninfo.com.cn/information/fund/netvalue/150249.html" TargetMode="External"/><Relationship Id="rId538" Type="http://schemas.openxmlformats.org/officeDocument/2006/relationships/hyperlink" Target="https://www.jisilu.cn/data/utils/lowcalc/150329" TargetMode="External"/><Relationship Id="rId703" Type="http://schemas.openxmlformats.org/officeDocument/2006/relationships/hyperlink" Target="http://finance.sina.com.cn/fund/quotes/150255/bc.shtml" TargetMode="External"/><Relationship Id="rId745" Type="http://schemas.openxmlformats.org/officeDocument/2006/relationships/hyperlink" Target="http://finance.sina.com.cn/fund/quotes/150171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05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://quote.eastmoney.com/zs399441.html" TargetMode="External"/><Relationship Id="rId605" Type="http://schemas.openxmlformats.org/officeDocument/2006/relationships/hyperlink" Target="javascript:addOwnedFund('502024');" TargetMode="External"/><Relationship Id="rId787" Type="http://schemas.openxmlformats.org/officeDocument/2006/relationships/hyperlink" Target="http://finance.sina.com.cn/fund/quotes/150311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209');" TargetMode="External"/><Relationship Id="rId689" Type="http://schemas.openxmlformats.org/officeDocument/2006/relationships/hyperlink" Target="javascript:addOwnedFund('150200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3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305/bc.shtml" TargetMode="External"/><Relationship Id="rId507" Type="http://schemas.openxmlformats.org/officeDocument/2006/relationships/hyperlink" Target="http://quote.eastmoney.com/zs000827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169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addOwnedFund('150263');" TargetMode="External"/><Relationship Id="rId146" Type="http://schemas.openxmlformats.org/officeDocument/2006/relationships/hyperlink" Target="javascript:addOwnedFund('50203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25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29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502049" TargetMode="External"/><Relationship Id="rId658" Type="http://schemas.openxmlformats.org/officeDocument/2006/relationships/hyperlink" Target="https://www.jisilu.cn/data/utils/lowcalc/150173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36" TargetMode="External"/><Relationship Id="rId297" Type="http://schemas.openxmlformats.org/officeDocument/2006/relationships/hyperlink" Target="https://www.jisilu.cn/data/sfnew/detail/502041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179.html" TargetMode="External"/><Relationship Id="rId725" Type="http://schemas.openxmlformats.org/officeDocument/2006/relationships/hyperlink" Target="javascript:addOwnedFund('502004');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83/bc.shtml" TargetMode="External"/><Relationship Id="rId364" Type="http://schemas.openxmlformats.org/officeDocument/2006/relationships/hyperlink" Target="http://finance.sina.com.cn/fund/quotes/150295/bc.shtml" TargetMode="External"/><Relationship Id="rId767" Type="http://schemas.openxmlformats.org/officeDocument/2006/relationships/hyperlink" Target="javascript:addOwnedFund('150181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399966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40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33');" TargetMode="External"/><Relationship Id="rId529" Type="http://schemas.openxmlformats.org/officeDocument/2006/relationships/hyperlink" Target="http://finance.sina.com.cn/fund/quotes/150164/bc.shtml" TargetMode="External"/><Relationship Id="rId680" Type="http://schemas.openxmlformats.org/officeDocument/2006/relationships/hyperlink" Target="http://www.cninfo.com.cn/information/fund/netvalue/150307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167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192" TargetMode="External"/><Relationship Id="rId72" Type="http://schemas.openxmlformats.org/officeDocument/2006/relationships/hyperlink" Target="http://quote.eastmoney.com/zs399807.html" TargetMode="External"/><Relationship Id="rId375" Type="http://schemas.openxmlformats.org/officeDocument/2006/relationships/hyperlink" Target="https://www.jisilu.cn/data/sfnew/detail/150090" TargetMode="External"/><Relationship Id="rId582" Type="http://schemas.openxmlformats.org/officeDocument/2006/relationships/hyperlink" Target="https://www.jisilu.cn/data/sfnew/detail/150207" TargetMode="External"/><Relationship Id="rId638" Type="http://schemas.openxmlformats.org/officeDocument/2006/relationships/hyperlink" Target="http://www.cninfo.com.cn/information/fund/netvalue/150235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73" TargetMode="External"/><Relationship Id="rId277" Type="http://schemas.openxmlformats.org/officeDocument/2006/relationships/hyperlink" Target="https://www.jisilu.cn/data/utils/lowcalc/150053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249" TargetMode="External"/><Relationship Id="rId705" Type="http://schemas.openxmlformats.org/officeDocument/2006/relationships/hyperlink" Target="http://quote.eastmoney.com/zs399986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javascript:addOwnedFund('502041');" TargetMode="External"/><Relationship Id="rId344" Type="http://schemas.openxmlformats.org/officeDocument/2006/relationships/hyperlink" Target="javascript:addOwnedFund('150055');" TargetMode="External"/><Relationship Id="rId691" Type="http://schemas.openxmlformats.org/officeDocument/2006/relationships/hyperlink" Target="http://finance.sina.com.cn/fund/quotes/150251/bc.shtml" TargetMode="External"/><Relationship Id="rId747" Type="http://schemas.openxmlformats.org/officeDocument/2006/relationships/hyperlink" Target="http://quote.eastmoney.com/zs399707.html" TargetMode="External"/><Relationship Id="rId789" Type="http://schemas.openxmlformats.org/officeDocument/2006/relationships/hyperlink" Target="http://quote.eastmoney.com/zs399996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150271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69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807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184');" TargetMode="External"/><Relationship Id="rId660" Type="http://schemas.openxmlformats.org/officeDocument/2006/relationships/hyperlink" Target="https://www.jisilu.cn/data/sfnew/detail/150309" TargetMode="External"/><Relationship Id="rId106" Type="http://schemas.openxmlformats.org/officeDocument/2006/relationships/hyperlink" Target="http://finance.sina.com.cn/fund/quotes/150325/bc.shtml" TargetMode="External"/><Relationship Id="rId313" Type="http://schemas.openxmlformats.org/officeDocument/2006/relationships/hyperlink" Target="https://www.jisilu.cn/data/utils/lowcalc/150225" TargetMode="External"/><Relationship Id="rId495" Type="http://schemas.openxmlformats.org/officeDocument/2006/relationships/hyperlink" Target="http://quote.eastmoney.com/zs399812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16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289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179" TargetMode="External"/><Relationship Id="rId562" Type="http://schemas.openxmlformats.org/officeDocument/2006/relationships/hyperlink" Target="https://www.jisilu.cn/data/utils/lowcalc/150229" TargetMode="External"/><Relationship Id="rId618" Type="http://schemas.openxmlformats.org/officeDocument/2006/relationships/hyperlink" Target="https://www.jisilu.cn/data/sfnew/detail/502007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36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www.cninfo.com.cn/information/fund/netvalue/502041.html" TargetMode="External"/><Relationship Id="rId727" Type="http://schemas.openxmlformats.org/officeDocument/2006/relationships/hyperlink" Target="http://finance.sina.com.cn/fund/quotes/150205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30" TargetMode="External"/><Relationship Id="rId366" Type="http://schemas.openxmlformats.org/officeDocument/2006/relationships/hyperlink" Target="http://quote.eastmoney.com/zs399974.html" TargetMode="External"/><Relationship Id="rId573" Type="http://schemas.openxmlformats.org/officeDocument/2006/relationships/hyperlink" Target="http://quote.eastmoney.com/zs399986.html" TargetMode="External"/><Relationship Id="rId780" Type="http://schemas.openxmlformats.org/officeDocument/2006/relationships/hyperlink" Target="https://www.jisilu.cn/data/sfnew/detail/150092" TargetMode="External"/><Relationship Id="rId226" Type="http://schemas.openxmlformats.org/officeDocument/2006/relationships/hyperlink" Target="http://finance.sina.com.cn/fund/quotes/502014/bc.shtml" TargetMode="External"/><Relationship Id="rId433" Type="http://schemas.openxmlformats.org/officeDocument/2006/relationships/hyperlink" Target="http://finance.sina.com.cn/fund/quotes/150148/bc.shtml" TargetMode="External"/><Relationship Id="rId640" Type="http://schemas.openxmlformats.org/officeDocument/2006/relationships/hyperlink" Target="https://www.jisilu.cn/data/utils/lowcalc/150235" TargetMode="External"/><Relationship Id="rId738" Type="http://schemas.openxmlformats.org/officeDocument/2006/relationships/hyperlink" Target="https://www.jisilu.cn/data/sfnew/detail/150227" TargetMode="External"/><Relationship Id="rId74" Type="http://schemas.openxmlformats.org/officeDocument/2006/relationships/hyperlink" Target="javascript:addOwnedFund('150293');" TargetMode="External"/><Relationship Id="rId377" Type="http://schemas.openxmlformats.org/officeDocument/2006/relationships/hyperlink" Target="http://www.cninfo.com.cn/information/fund/netvalue/150090.html" TargetMode="External"/><Relationship Id="rId500" Type="http://schemas.openxmlformats.org/officeDocument/2006/relationships/hyperlink" Target="http://www.cninfo.com.cn/information/fund/netvalue/150257.html" TargetMode="External"/><Relationship Id="rId584" Type="http://schemas.openxmlformats.org/officeDocument/2006/relationships/hyperlink" Target="http://www.cninfo.com.cn/information/fund/netvalue/150207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502021" TargetMode="External"/><Relationship Id="rId791" Type="http://schemas.openxmlformats.org/officeDocument/2006/relationships/hyperlink" Target="javascript:addOwnedFund('150311');" TargetMode="External"/><Relationship Id="rId444" Type="http://schemas.openxmlformats.org/officeDocument/2006/relationships/hyperlink" Target="https://www.jisilu.cn/data/sfnew/detail/150157" TargetMode="External"/><Relationship Id="rId651" Type="http://schemas.openxmlformats.org/officeDocument/2006/relationships/hyperlink" Target="http://quote.eastmoney.com/zs399997.html" TargetMode="External"/><Relationship Id="rId749" Type="http://schemas.openxmlformats.org/officeDocument/2006/relationships/hyperlink" Target="javascript:addOwnedFund('150171');" TargetMode="External"/><Relationship Id="rId290" Type="http://schemas.openxmlformats.org/officeDocument/2006/relationships/hyperlink" Target="javascript:delOwnedFund('50203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30/bc.shtml" TargetMode="External"/><Relationship Id="rId511" Type="http://schemas.openxmlformats.org/officeDocument/2006/relationships/hyperlink" Target="http://finance.sina.com.cn/fund/quotes/150100/bc.shtml" TargetMode="External"/><Relationship Id="rId609" Type="http://schemas.openxmlformats.org/officeDocument/2006/relationships/hyperlink" Target="http://quote.eastmoney.com/zs399429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finance.sina.com.cn/fund/quotes/150051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309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807.html" TargetMode="External"/><Relationship Id="rId315" Type="http://schemas.openxmlformats.org/officeDocument/2006/relationships/hyperlink" Target="https://www.jisilu.cn/data/sfnew/detail/150094" TargetMode="External"/><Relationship Id="rId522" Type="http://schemas.openxmlformats.org/officeDocument/2006/relationships/hyperlink" Target="https://www.jisilu.cn/data/sfnew/detail/150277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1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5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addOwnedFund('150209');" TargetMode="External"/><Relationship Id="rId769" Type="http://schemas.openxmlformats.org/officeDocument/2006/relationships/hyperlink" Target="http://finance.sina.com.cn/fund/quotes/150192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006.html" TargetMode="External"/><Relationship Id="rId629" Type="http://schemas.openxmlformats.org/officeDocument/2006/relationships/hyperlink" Target="javascript:addOwnedFund('150200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31/bc.shtml" TargetMode="External"/><Relationship Id="rId475" Type="http://schemas.openxmlformats.org/officeDocument/2006/relationships/hyperlink" Target="http://finance.sina.com.cn/fund/quotes/150184/bc.shtml" TargetMode="External"/><Relationship Id="rId682" Type="http://schemas.openxmlformats.org/officeDocument/2006/relationships/hyperlink" Target="https://www.jisilu.cn/data/utils/lowcalc/15032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502037');" TargetMode="External"/><Relationship Id="rId335" Type="http://schemas.openxmlformats.org/officeDocument/2006/relationships/hyperlink" Target="http://www.cninfo.com.cn/information/fund/netvalue/150140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502041" TargetMode="External"/><Relationship Id="rId486" Type="http://schemas.openxmlformats.org/officeDocument/2006/relationships/hyperlink" Target="https://www.jisilu.cn/data/sfnew/detail/150277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7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17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finance.sina.com.cn/fund/quotes/150249/bc.shtml" TargetMode="External"/><Relationship Id="rId760" Type="http://schemas.openxmlformats.org/officeDocument/2006/relationships/hyperlink" Target="https://www.jisilu.cn/data/utils/lowcalc/150181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164');" TargetMode="External"/><Relationship Id="rId620" Type="http://schemas.openxmlformats.org/officeDocument/2006/relationships/hyperlink" Target="http://www.cninfo.com.cn/information/fund/netvalue/150315.html" TargetMode="External"/><Relationship Id="rId718" Type="http://schemas.openxmlformats.org/officeDocument/2006/relationships/hyperlink" Target="https://www.jisilu.cn/data/utils/lowcalc/150018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673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965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502017" TargetMode="External"/><Relationship Id="rId631" Type="http://schemas.openxmlformats.org/officeDocument/2006/relationships/hyperlink" Target="http://finance.sina.com.cn/fund/quotes/150271/bc.shtml" TargetMode="External"/><Relationship Id="rId673" Type="http://schemas.openxmlformats.org/officeDocument/2006/relationships/hyperlink" Target="http://finance.sina.com.cn/fund/quotes/150255/bc.shtml" TargetMode="External"/><Relationship Id="rId729" Type="http://schemas.openxmlformats.org/officeDocument/2006/relationships/hyperlink" Target="http://quote.eastmoney.com/zs399973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://quote.eastmoney.com/zs399807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javascript:addOwnedFund('150243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98/bc.shtml" TargetMode="External"/><Relationship Id="rId368" Type="http://schemas.openxmlformats.org/officeDocument/2006/relationships/hyperlink" Target="javascript:addOwnedFund('150167');" TargetMode="External"/><Relationship Id="rId575" Type="http://schemas.openxmlformats.org/officeDocument/2006/relationships/hyperlink" Target="javascript:addOwnedFund('150051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092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58.html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000827.html" TargetMode="External"/><Relationship Id="rId600" Type="http://schemas.openxmlformats.org/officeDocument/2006/relationships/hyperlink" Target="https://www.jisilu.cn/data/sfnew/detail/150203" TargetMode="External"/><Relationship Id="rId642" Type="http://schemas.openxmlformats.org/officeDocument/2006/relationships/hyperlink" Target="https://www.jisilu.cn/data/sfnew/detail/502049" TargetMode="External"/><Relationship Id="rId684" Type="http://schemas.openxmlformats.org/officeDocument/2006/relationships/hyperlink" Target="https://www.jisilu.cn/data/sfnew/detail/502004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40" TargetMode="External"/><Relationship Id="rId502" Type="http://schemas.openxmlformats.org/officeDocument/2006/relationships/hyperlink" Target="https://www.jisilu.cn/data/utils/lowcalc/150305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35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152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169/bc.shtml" TargetMode="External"/><Relationship Id="rId793" Type="http://schemas.openxmlformats.org/officeDocument/2006/relationships/hyperlink" Target="http://finance.sina.com.cn/fund/quotes/150231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4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addOwnedFund('150235');" TargetMode="External"/><Relationship Id="rId653" Type="http://schemas.openxmlformats.org/officeDocument/2006/relationships/hyperlink" Target="javascript:addOwnedFund('502011');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finance.sina.com.cn/fund/quotes/150094/bc.shtml" TargetMode="External"/><Relationship Id="rId306" Type="http://schemas.openxmlformats.org/officeDocument/2006/relationships/hyperlink" Target="http://quote.eastmoney.com/zs399986.html" TargetMode="External"/><Relationship Id="rId488" Type="http://schemas.openxmlformats.org/officeDocument/2006/relationships/hyperlink" Target="http://www.cninfo.com.cn/information/fund/netvalue/150277.html" TargetMode="External"/><Relationship Id="rId695" Type="http://schemas.openxmlformats.org/officeDocument/2006/relationships/hyperlink" Target="javascript:addOwnedFund('150186');" TargetMode="External"/><Relationship Id="rId709" Type="http://schemas.openxmlformats.org/officeDocument/2006/relationships/hyperlink" Target="http://finance.sina.com.cn/fund/quotes/150194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://quote.eastmoney.com/zs399810.html" TargetMode="External"/><Relationship Id="rId555" Type="http://schemas.openxmlformats.org/officeDocument/2006/relationships/hyperlink" Target="http://quote.eastmoney.com/zs399986.html" TargetMode="External"/><Relationship Id="rId597" Type="http://schemas.openxmlformats.org/officeDocument/2006/relationships/hyperlink" Target="http://quote.eastmoney.com/zs399440.html" TargetMode="External"/><Relationship Id="rId720" Type="http://schemas.openxmlformats.org/officeDocument/2006/relationships/hyperlink" Target="https://www.jisilu.cn/data/sfnew/detail/150143" TargetMode="External"/><Relationship Id="rId762" Type="http://schemas.openxmlformats.org/officeDocument/2006/relationships/hyperlink" Target="https://www.jisilu.cn/data/sfnew/detail/150245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263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57/bc.shtml" TargetMode="External"/><Relationship Id="rId622" Type="http://schemas.openxmlformats.org/officeDocument/2006/relationships/hyperlink" Target="https://www.jisilu.cn/data/utils/lowcalc/150315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finance.sina.com.cn/fund/quotes/150305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055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www.cninfo.com.cn/information/fund/netvalue/150179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150205');" TargetMode="External"/><Relationship Id="rId773" Type="http://schemas.openxmlformats.org/officeDocument/2006/relationships/hyperlink" Target="javascript:addOwnedFund('150192');" TargetMode="External"/><Relationship Id="rId98" Type="http://schemas.openxmlformats.org/officeDocument/2006/relationships/hyperlink" Target="javascript:addOwnedFund('150303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441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073');" TargetMode="External"/><Relationship Id="rId468" Type="http://schemas.openxmlformats.org/officeDocument/2006/relationships/hyperlink" Target="https://www.jisilu.cn/data/sfnew/detail/150283" TargetMode="External"/><Relationship Id="rId675" Type="http://schemas.openxmlformats.org/officeDocument/2006/relationships/hyperlink" Target="http://quote.eastmoney.com/zs399986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delOwnedFund('502031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finance.sina.com.cn/fund/quotes/150273/bc.shtml" TargetMode="External"/><Relationship Id="rId577" Type="http://schemas.openxmlformats.org/officeDocument/2006/relationships/hyperlink" Target="http://finance.sina.com.cn/fund/quotes/150173/bc.shtml" TargetMode="External"/><Relationship Id="rId700" Type="http://schemas.openxmlformats.org/officeDocument/2006/relationships/hyperlink" Target="https://www.jisilu.cn/data/utils/lowcalc/150100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396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90" TargetMode="External"/><Relationship Id="rId602" Type="http://schemas.openxmlformats.org/officeDocument/2006/relationships/hyperlink" Target="http://www.cninfo.com.cn/information/fund/netvalue/150203.html" TargetMode="External"/><Relationship Id="rId784" Type="http://schemas.openxmlformats.org/officeDocument/2006/relationships/hyperlink" Target="https://www.jisilu.cn/data/utils/lowcalc/150092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addOwnedFund('150184');" TargetMode="External"/><Relationship Id="rId644" Type="http://schemas.openxmlformats.org/officeDocument/2006/relationships/hyperlink" Target="http://www.cninfo.com.cn/information/fund/netvalue/502049.html" TargetMode="External"/><Relationship Id="rId686" Type="http://schemas.openxmlformats.org/officeDocument/2006/relationships/hyperlink" Target="http://www.cninfo.com.cn/information/fund/netvalue/502004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https://www.jisilu.cn/data/utils/lowcalc/150277" TargetMode="External"/><Relationship Id="rId504" Type="http://schemas.openxmlformats.org/officeDocument/2006/relationships/hyperlink" Target="https://www.jisilu.cn/data/sfnew/detail/150237" TargetMode="External"/><Relationship Id="rId546" Type="http://schemas.openxmlformats.org/officeDocument/2006/relationships/hyperlink" Target="https://www.jisilu.cn/data/sfnew/detail/150207" TargetMode="External"/><Relationship Id="rId711" Type="http://schemas.openxmlformats.org/officeDocument/2006/relationships/hyperlink" Target="http://quote.eastmoney.com/zs399970.html" TargetMode="External"/><Relationship Id="rId753" Type="http://schemas.openxmlformats.org/officeDocument/2006/relationships/hyperlink" Target="http://quote.eastmoney.com/hk/zs110000.html" TargetMode="External"/><Relationship Id="rId78" Type="http://schemas.openxmlformats.org/officeDocument/2006/relationships/hyperlink" Target="http://quote.eastmoney.com/zs399967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75" TargetMode="External"/><Relationship Id="rId795" Type="http://schemas.openxmlformats.org/officeDocument/2006/relationships/hyperlink" Target="http://quote.eastmoney.com/zs399811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64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150241/bc.shtml" TargetMode="External"/><Relationship Id="rId655" Type="http://schemas.openxmlformats.org/officeDocument/2006/relationships/hyperlink" Target="http://finance.sina.com.cn/fund/quotes/150217/bc.shtml" TargetMode="External"/><Relationship Id="rId697" Type="http://schemas.openxmlformats.org/officeDocument/2006/relationships/hyperlink" Target="http://finance.sina.com.cn/fund/quotes/150100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://quote.eastmoney.com/zs000966.html" TargetMode="External"/><Relationship Id="rId308" Type="http://schemas.openxmlformats.org/officeDocument/2006/relationships/hyperlink" Target="javascript:delOwnedFund('150267');" TargetMode="External"/><Relationship Id="rId515" Type="http://schemas.openxmlformats.org/officeDocument/2006/relationships/hyperlink" Target="javascript:addOwnedFund('150233');" TargetMode="External"/><Relationship Id="rId722" Type="http://schemas.openxmlformats.org/officeDocument/2006/relationships/hyperlink" Target="http://www.cninfo.com.cn/information/fund/netvalue/150143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130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javascript:delOwnedFund('150249');" TargetMode="External"/><Relationship Id="rId599" Type="http://schemas.openxmlformats.org/officeDocument/2006/relationships/hyperlink" Target="javascript:addOwnedFund('502024');" TargetMode="External"/><Relationship Id="rId764" Type="http://schemas.openxmlformats.org/officeDocument/2006/relationships/hyperlink" Target="http://www.cninfo.com.cn/information/fund/netvalue/150245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93.html" TargetMode="External"/><Relationship Id="rId624" Type="http://schemas.openxmlformats.org/officeDocument/2006/relationships/hyperlink" Target="https://www.jisilu.cn/data/sfnew/detail/150200" TargetMode="External"/><Relationship Id="rId666" Type="http://schemas.openxmlformats.org/officeDocument/2006/relationships/hyperlink" Target="https://www.jisilu.cn/data/sfnew/detail/150209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055" TargetMode="External"/><Relationship Id="rId470" Type="http://schemas.openxmlformats.org/officeDocument/2006/relationships/hyperlink" Target="http://www.cninfo.com.cn/information/fund/netvalue/150283.html" TargetMode="External"/><Relationship Id="rId526" Type="http://schemas.openxmlformats.org/officeDocument/2006/relationships/hyperlink" Target="https://www.jisilu.cn/data/utils/lowcalc/150179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502037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227/bc.shtml" TargetMode="External"/><Relationship Id="rId775" Type="http://schemas.openxmlformats.org/officeDocument/2006/relationships/hyperlink" Target="http://finance.sina.com.cn/fund/quotes/150279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71');" TargetMode="External"/><Relationship Id="rId677" Type="http://schemas.openxmlformats.org/officeDocument/2006/relationships/hyperlink" Target="javascript:delOwnedFund('150255');" TargetMode="External"/><Relationship Id="rId800" Type="http://schemas.openxmlformats.org/officeDocument/2006/relationships/hyperlink" Target="http://www.cninfo.com.cn/information/fund/netvalue/150311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502001/bc.shtml" TargetMode="External"/><Relationship Id="rId481" Type="http://schemas.openxmlformats.org/officeDocument/2006/relationships/hyperlink" Target="http://finance.sina.com.cn/fund/quotes/150229/bc.shtml" TargetMode="External"/><Relationship Id="rId702" Type="http://schemas.openxmlformats.org/officeDocument/2006/relationships/hyperlink" Target="https://www.jisilu.cn/data/sfnew/detail/15030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3" TargetMode="External"/><Relationship Id="rId134" Type="http://schemas.openxmlformats.org/officeDocument/2006/relationships/hyperlink" Target="javascript:addOwnedFund('150198');" TargetMode="External"/><Relationship Id="rId537" Type="http://schemas.openxmlformats.org/officeDocument/2006/relationships/hyperlink" Target="http://quote.eastmoney.com/zs399991.html" TargetMode="External"/><Relationship Id="rId579" Type="http://schemas.openxmlformats.org/officeDocument/2006/relationships/hyperlink" Target="http://quote.eastmoney.com/zs000998.html" TargetMode="External"/><Relationship Id="rId744" Type="http://schemas.openxmlformats.org/officeDocument/2006/relationships/hyperlink" Target="https://www.jisilu.cn/data/sfnew/detail/150076" TargetMode="External"/><Relationship Id="rId786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javascript:addOwnedFund('150335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090.html" TargetMode="External"/><Relationship Id="rId439" Type="http://schemas.openxmlformats.org/officeDocument/2006/relationships/hyperlink" Target="http://finance.sina.com.cn/fund/quotes/150157/bc.shtml" TargetMode="External"/><Relationship Id="rId590" Type="http://schemas.openxmlformats.org/officeDocument/2006/relationships/hyperlink" Target="http://www.cninfo.com.cn/information/fund/netvalue/150275.html" TargetMode="External"/><Relationship Id="rId604" Type="http://schemas.openxmlformats.org/officeDocument/2006/relationships/hyperlink" Target="https://www.jisilu.cn/data/utils/lowcalc/150203" TargetMode="External"/><Relationship Id="rId646" Type="http://schemas.openxmlformats.org/officeDocument/2006/relationships/hyperlink" Target="https://www.jisilu.cn/data/utils/lowcalc/502049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281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37.html" TargetMode="External"/><Relationship Id="rId688" Type="http://schemas.openxmlformats.org/officeDocument/2006/relationships/hyperlink" Target="https://www.jisilu.cn/data/utils/lowcalc/502004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502054/bc.shtml" TargetMode="External"/><Relationship Id="rId492" Type="http://schemas.openxmlformats.org/officeDocument/2006/relationships/hyperlink" Target="https://www.jisilu.cn/data/sfnew/detail/150164" TargetMode="External"/><Relationship Id="rId548" Type="http://schemas.openxmlformats.org/officeDocument/2006/relationships/hyperlink" Target="http://www.cninfo.com.cn/information/fund/netvalue/150207.html" TargetMode="External"/><Relationship Id="rId713" Type="http://schemas.openxmlformats.org/officeDocument/2006/relationships/hyperlink" Target="javascript:addOwnedFund('150194');" TargetMode="External"/><Relationship Id="rId755" Type="http://schemas.openxmlformats.org/officeDocument/2006/relationships/hyperlink" Target="javascript:delOwnedFund('150169');" TargetMode="External"/><Relationship Id="rId797" Type="http://schemas.openxmlformats.org/officeDocument/2006/relationships/hyperlink" Target="javascript:addOwnedFund('150231');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399986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12');" TargetMode="External"/><Relationship Id="rId657" Type="http://schemas.openxmlformats.org/officeDocument/2006/relationships/hyperlink" Target="http://quote.eastmoney.com/zs399412.html" TargetMode="External"/><Relationship Id="rId699" Type="http://schemas.openxmlformats.org/officeDocument/2006/relationships/hyperlink" Target="http://quote.eastmoney.com/zs000805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addOwnedFund('150094');" TargetMode="External"/><Relationship Id="rId461" Type="http://schemas.openxmlformats.org/officeDocument/2006/relationships/hyperlink" Target="javascript:addOwnedFund('150257');" TargetMode="External"/><Relationship Id="rId517" Type="http://schemas.openxmlformats.org/officeDocument/2006/relationships/hyperlink" Target="http://finance.sina.com.cn/fund/quotes/150177/bc.shtml" TargetMode="External"/><Relationship Id="rId559" Type="http://schemas.openxmlformats.org/officeDocument/2006/relationships/hyperlink" Target="http://finance.sina.com.cn/fund/quotes/150251/bc.shtml" TargetMode="External"/><Relationship Id="rId724" Type="http://schemas.openxmlformats.org/officeDocument/2006/relationships/hyperlink" Target="https://www.jisilu.cn/data/utils/lowcalc/150143" TargetMode="External"/><Relationship Id="rId766" Type="http://schemas.openxmlformats.org/officeDocument/2006/relationships/hyperlink" Target="https://www.jisilu.cn/data/utils/lowcalc/15024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4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67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051" TargetMode="External"/><Relationship Id="rId626" Type="http://schemas.openxmlformats.org/officeDocument/2006/relationships/hyperlink" Target="http://www.cninfo.com.cn/information/fund/netvalue/150200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09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https://www.jisilu.cn/data/utils/lowcalc/150283" TargetMode="External"/><Relationship Id="rId528" Type="http://schemas.openxmlformats.org/officeDocument/2006/relationships/hyperlink" Target="https://www.jisilu.cn/data/sfnew/detail/150243" TargetMode="External"/><Relationship Id="rId735" Type="http://schemas.openxmlformats.org/officeDocument/2006/relationships/hyperlink" Target="http://quote.eastmoney.com/zs399986.html" TargetMode="External"/><Relationship Id="rId125" Type="http://schemas.openxmlformats.org/officeDocument/2006/relationships/hyperlink" Target="http://www.cninfo.com.cn/information/fund/netvalue/502037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javascript:addOwnedFund('150173');" TargetMode="External"/><Relationship Id="rId777" Type="http://schemas.openxmlformats.org/officeDocument/2006/relationships/hyperlink" Target="http://quote.eastmoney.com/zs399808.html" TargetMode="External"/><Relationship Id="rId71" Type="http://schemas.openxmlformats.org/officeDocument/2006/relationships/hyperlink" Target="http://www.cninfo.com.cn/information/fund/netvalue/150293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finance.sina.com.cn/fund/quotes/502027/bc.shtml" TargetMode="External"/><Relationship Id="rId679" Type="http://schemas.openxmlformats.org/officeDocument/2006/relationships/hyperlink" Target="http://finance.sina.com.cn/fund/quotes/150329/bc.shtml" TargetMode="External"/><Relationship Id="rId802" Type="http://schemas.openxmlformats.org/officeDocument/2006/relationships/hyperlink" Target="https://www.jisilu.cn/data/utils/lowcalc/15031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82.html" TargetMode="External"/><Relationship Id="rId441" Type="http://schemas.openxmlformats.org/officeDocument/2006/relationships/hyperlink" Target="http://quote.eastmoney.com/zs000974.html" TargetMode="External"/><Relationship Id="rId483" Type="http://schemas.openxmlformats.org/officeDocument/2006/relationships/hyperlink" Target="http://quote.eastmoney.com/zs399987.html" TargetMode="External"/><Relationship Id="rId539" Type="http://schemas.openxmlformats.org/officeDocument/2006/relationships/hyperlink" Target="javascript:addOwnedFund('150273');" TargetMode="External"/><Relationship Id="rId690" Type="http://schemas.openxmlformats.org/officeDocument/2006/relationships/hyperlink" Target="https://www.jisilu.cn/data/sfnew/detail/150186" TargetMode="External"/><Relationship Id="rId704" Type="http://schemas.openxmlformats.org/officeDocument/2006/relationships/hyperlink" Target="http://www.cninfo.com.cn/information/fund/netvalue/150307.html" TargetMode="External"/><Relationship Id="rId746" Type="http://schemas.openxmlformats.org/officeDocument/2006/relationships/hyperlink" Target="http://www.cninfo.com.cn/information/fund/netvalue/150076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17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225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https://www.jisilu.cn/data/utils/lowcalc/150207" TargetMode="External"/><Relationship Id="rId788" Type="http://schemas.openxmlformats.org/officeDocument/2006/relationships/hyperlink" Target="http://www.cninfo.com.cn/information/fund/netvalue/150215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90" TargetMode="External"/><Relationship Id="rId592" Type="http://schemas.openxmlformats.org/officeDocument/2006/relationships/hyperlink" Target="https://www.jisilu.cn/data/utils/lowcalc/150275" TargetMode="External"/><Relationship Id="rId606" Type="http://schemas.openxmlformats.org/officeDocument/2006/relationships/hyperlink" Target="https://www.jisilu.cn/data/sfnew/detail/150235" TargetMode="External"/><Relationship Id="rId648" Type="http://schemas.openxmlformats.org/officeDocument/2006/relationships/hyperlink" Target="https://www.jisilu.cn/data/sfnew/detail/502011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281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164.html" TargetMode="External"/><Relationship Id="rId508" Type="http://schemas.openxmlformats.org/officeDocument/2006/relationships/hyperlink" Target="https://www.jisilu.cn/data/utils/lowcalc/150237" TargetMode="External"/><Relationship Id="rId715" Type="http://schemas.openxmlformats.org/officeDocument/2006/relationships/hyperlink" Target="http://finance.sina.com.cn/fund/quotes/150018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3" TargetMode="External"/><Relationship Id="rId312" Type="http://schemas.openxmlformats.org/officeDocument/2006/relationships/hyperlink" Target="http://quote.eastmoney.com/zs399975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finance.sina.com.cn/fund/quotes/150181/bc.shtml" TargetMode="External"/><Relationship Id="rId799" Type="http://schemas.openxmlformats.org/officeDocument/2006/relationships/hyperlink" Target="http://finance.sina.com.cn/fund/quotes/15031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303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90.html" TargetMode="External"/><Relationship Id="rId617" Type="http://schemas.openxmlformats.org/officeDocument/2006/relationships/hyperlink" Target="javascript:delOwnedFund('150241');" TargetMode="External"/><Relationship Id="rId659" Type="http://schemas.openxmlformats.org/officeDocument/2006/relationships/hyperlink" Target="javascript:addOwnedFund('150217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150225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502017/bc.shtml" TargetMode="External"/><Relationship Id="rId519" Type="http://schemas.openxmlformats.org/officeDocument/2006/relationships/hyperlink" Target="http://quote.eastmoney.com/zs399966.html" TargetMode="External"/><Relationship Id="rId670" Type="http://schemas.openxmlformats.org/officeDocument/2006/relationships/hyperlink" Target="https://www.jisilu.cn/data/utils/lowcalc/150209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addOwnedFund('150130');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www.cninfo.com.cn/information/fund/netvalue/150243.html" TargetMode="External"/><Relationship Id="rId726" Type="http://schemas.openxmlformats.org/officeDocument/2006/relationships/hyperlink" Target="https://www.jisilu.cn/data/sfnew/detail/150205" TargetMode="External"/><Relationship Id="rId768" Type="http://schemas.openxmlformats.org/officeDocument/2006/relationships/hyperlink" Target="https://www.jisilu.cn/data/sfnew/detail/150192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67.html" TargetMode="External"/><Relationship Id="rId572" Type="http://schemas.openxmlformats.org/officeDocument/2006/relationships/hyperlink" Target="http://www.cninfo.com.cn/information/fund/netvalue/150051.html" TargetMode="External"/><Relationship Id="rId628" Type="http://schemas.openxmlformats.org/officeDocument/2006/relationships/hyperlink" Target="https://www.jisilu.cn/data/utils/lowcalc/150200" TargetMode="External"/><Relationship Id="rId225" Type="http://schemas.openxmlformats.org/officeDocument/2006/relationships/hyperlink" Target="https://www.jisilu.cn/data/sfnew/detail/150073" TargetMode="External"/><Relationship Id="rId267" Type="http://schemas.openxmlformats.org/officeDocument/2006/relationships/hyperlink" Target="https://www.jisilu.cn/data/sfnew/detail/502031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184" TargetMode="External"/><Relationship Id="rId127" Type="http://schemas.openxmlformats.org/officeDocument/2006/relationships/hyperlink" Target="https://www.jisilu.cn/data/utils/lowcalc/502037" TargetMode="External"/><Relationship Id="rId681" Type="http://schemas.openxmlformats.org/officeDocument/2006/relationships/hyperlink" Target="http://quote.eastmoney.com/zs399809.html" TargetMode="External"/><Relationship Id="rId737" Type="http://schemas.openxmlformats.org/officeDocument/2006/relationships/hyperlink" Target="javascript:delOwnedFund('150227');" TargetMode="External"/><Relationship Id="rId779" Type="http://schemas.openxmlformats.org/officeDocument/2006/relationships/hyperlink" Target="javascript:addOwnedFund('150279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140/bc.shtml" TargetMode="External"/><Relationship Id="rId376" Type="http://schemas.openxmlformats.org/officeDocument/2006/relationships/hyperlink" Target="http://finance.sina.com.cn/fund/quotes/150152/bc.s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429.html" TargetMode="External"/><Relationship Id="rId790" Type="http://schemas.openxmlformats.org/officeDocument/2006/relationships/hyperlink" Target="https://www.jisilu.cn/data/utils/lowcalc/150215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addOwnedFund('50200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157');" TargetMode="External"/><Relationship Id="rId650" Type="http://schemas.openxmlformats.org/officeDocument/2006/relationships/hyperlink" Target="http://www.cninfo.com.cn/information/fund/netvalue/502011.html" TargetMode="External"/><Relationship Id="rId303" Type="http://schemas.openxmlformats.org/officeDocument/2006/relationships/hyperlink" Target="https://www.jisilu.cn/data/sfnew/detail/150267" TargetMode="External"/><Relationship Id="rId485" Type="http://schemas.openxmlformats.org/officeDocument/2006/relationships/hyperlink" Target="javascript:addOwnedFund('150229');" TargetMode="External"/><Relationship Id="rId692" Type="http://schemas.openxmlformats.org/officeDocument/2006/relationships/hyperlink" Target="http://www.cninfo.com.cn/information/fund/netvalue/150186.html" TargetMode="External"/><Relationship Id="rId706" Type="http://schemas.openxmlformats.org/officeDocument/2006/relationships/hyperlink" Target="https://www.jisilu.cn/data/utils/lowcalc/150307" TargetMode="External"/><Relationship Id="rId748" Type="http://schemas.openxmlformats.org/officeDocument/2006/relationships/hyperlink" Target="https://www.jisilu.cn/data/utils/lowcalc/150076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393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64" TargetMode="External"/><Relationship Id="rId510" Type="http://schemas.openxmlformats.org/officeDocument/2006/relationships/hyperlink" Target="https://www.jisilu.cn/data/sfnew/detail/150233" TargetMode="External"/><Relationship Id="rId552" Type="http://schemas.openxmlformats.org/officeDocument/2006/relationships/hyperlink" Target="https://www.jisilu.cn/data/sfnew/detail/150249" TargetMode="External"/><Relationship Id="rId594" Type="http://schemas.openxmlformats.org/officeDocument/2006/relationships/hyperlink" Target="https://www.jisilu.cn/data/sfnew/detail/502024" TargetMode="External"/><Relationship Id="rId608" Type="http://schemas.openxmlformats.org/officeDocument/2006/relationships/hyperlink" Target="http://www.cninfo.com.cn/information/fund/netvalue/150235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28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164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004.html" TargetMode="External"/><Relationship Id="rId759" Type="http://schemas.openxmlformats.org/officeDocument/2006/relationships/hyperlink" Target="http://quote.eastmoney.com/zs399967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263.html" TargetMode="External"/><Relationship Id="rId314" Type="http://schemas.openxmlformats.org/officeDocument/2006/relationships/hyperlink" Target="javascript:addOwnedFund('502054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177');" TargetMode="External"/><Relationship Id="rId563" Type="http://schemas.openxmlformats.org/officeDocument/2006/relationships/hyperlink" Target="javascript:addOwnedFund('150251');" TargetMode="External"/><Relationship Id="rId619" Type="http://schemas.openxmlformats.org/officeDocument/2006/relationships/hyperlink" Target="http://finance.sina.com.cn/fund/quotes/150315/bc.shtml" TargetMode="External"/><Relationship Id="rId770" Type="http://schemas.openxmlformats.org/officeDocument/2006/relationships/hyperlink" Target="http://www.cninfo.com.cn/information/fund/netvalue/150192.html" TargetMode="External"/><Relationship Id="rId95" Type="http://schemas.openxmlformats.org/officeDocument/2006/relationships/hyperlink" Target="http://www.cninfo.com.cn/information/fund/netvalue/150303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quote.eastmoney.com/zs399991.html" TargetMode="External"/><Relationship Id="rId630" Type="http://schemas.openxmlformats.org/officeDocument/2006/relationships/hyperlink" Target="https://www.jisilu.cn/data/sfnew/detail/150271" TargetMode="External"/><Relationship Id="rId672" Type="http://schemas.openxmlformats.org/officeDocument/2006/relationships/hyperlink" Target="https://www.jisilu.cn/data/sfnew/detail/150255" TargetMode="External"/><Relationship Id="rId728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https://www.jisilu.cn/data/utils/lowcalc/150167" TargetMode="External"/><Relationship Id="rId532" Type="http://schemas.openxmlformats.org/officeDocument/2006/relationships/hyperlink" Target="https://www.jisilu.cn/data/utils/lowcalc/150243" TargetMode="External"/><Relationship Id="rId574" Type="http://schemas.openxmlformats.org/officeDocument/2006/relationships/hyperlink" Target="https://www.jisilu.cn/data/utils/lowcalc/150051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073.html" TargetMode="External"/><Relationship Id="rId781" Type="http://schemas.openxmlformats.org/officeDocument/2006/relationships/hyperlink" Target="http://finance.sina.com.cn/fund/quotes/150092/bc.shtml" TargetMode="External"/><Relationship Id="rId269" Type="http://schemas.openxmlformats.org/officeDocument/2006/relationships/hyperlink" Target="http://www.cninfo.com.cn/information/fund/netvalue/502031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184.html" TargetMode="External"/><Relationship Id="rId641" Type="http://schemas.openxmlformats.org/officeDocument/2006/relationships/hyperlink" Target="javascript:addOwnedFund('502027');" TargetMode="External"/><Relationship Id="rId683" Type="http://schemas.openxmlformats.org/officeDocument/2006/relationships/hyperlink" Target="javascript:addOwnedFund('150329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98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399812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335" TargetMode="External"/><Relationship Id="rId140" Type="http://schemas.openxmlformats.org/officeDocument/2006/relationships/hyperlink" Target="javascript:addOwnedFund('150117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006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169" TargetMode="External"/><Relationship Id="rId792" Type="http://schemas.openxmlformats.org/officeDocument/2006/relationships/hyperlink" Target="https://www.jisilu.cn/data/sfnew/detail/150231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77/bc.shtml" TargetMode="External"/><Relationship Id="rId610" Type="http://schemas.openxmlformats.org/officeDocument/2006/relationships/hyperlink" Target="https://www.jisilu.cn/data/utils/lowcalc/150235" TargetMode="External"/><Relationship Id="rId652" Type="http://schemas.openxmlformats.org/officeDocument/2006/relationships/hyperlink" Target="https://www.jisilu.cn/data/utils/lowcalc/502011" TargetMode="External"/><Relationship Id="rId694" Type="http://schemas.openxmlformats.org/officeDocument/2006/relationships/hyperlink" Target="https://www.jisilu.cn/data/utils/lowcalc/150186" TargetMode="External"/><Relationship Id="rId708" Type="http://schemas.openxmlformats.org/officeDocument/2006/relationships/hyperlink" Target="https://www.jisilu.cn/data/sfnew/detail/150194" TargetMode="External"/><Relationship Id="rId291" Type="http://schemas.openxmlformats.org/officeDocument/2006/relationships/hyperlink" Target="https://www.jisilu.cn/data/sfnew/detail/150094" TargetMode="External"/><Relationship Id="rId305" Type="http://schemas.openxmlformats.org/officeDocument/2006/relationships/hyperlink" Target="http://www.cninfo.com.cn/information/fund/netvalue/150267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www.cninfo.com.cn/information/fund/netvalue/15023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263" TargetMode="External"/><Relationship Id="rId389" Type="http://schemas.openxmlformats.org/officeDocument/2006/relationships/hyperlink" Target="http://www.cninfo.com.cn/information/fund/netvalue/150064.html" TargetMode="External"/><Relationship Id="rId554" Type="http://schemas.openxmlformats.org/officeDocument/2006/relationships/hyperlink" Target="http://www.cninfo.com.cn/information/fund/netvalue/150249.html" TargetMode="External"/><Relationship Id="rId596" Type="http://schemas.openxmlformats.org/officeDocument/2006/relationships/hyperlink" Target="http://www.cninfo.com.cn/information/fund/netvalue/502024.html" TargetMode="External"/><Relationship Id="rId761" Type="http://schemas.openxmlformats.org/officeDocument/2006/relationships/hyperlink" Target="javascript:addOwnedFund('150181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57" TargetMode="External"/><Relationship Id="rId498" Type="http://schemas.openxmlformats.org/officeDocument/2006/relationships/hyperlink" Target="https://www.jisilu.cn/data/sfnew/detail/150305" TargetMode="External"/><Relationship Id="rId621" Type="http://schemas.openxmlformats.org/officeDocument/2006/relationships/hyperlink" Target="http://quote.eastmoney.com/zs399803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055/bc.shtml" TargetMode="External"/><Relationship Id="rId523" Type="http://schemas.openxmlformats.org/officeDocument/2006/relationships/hyperlink" Target="http://finance.sina.com.cn/fund/quotes/150179/bc.shtml" TargetMode="External"/><Relationship Id="rId719" Type="http://schemas.openxmlformats.org/officeDocument/2006/relationships/hyperlink" Target="javascript:addOwnedFund('150018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303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150205" TargetMode="External"/><Relationship Id="rId772" Type="http://schemas.openxmlformats.org/officeDocument/2006/relationships/hyperlink" Target="https://www.jisilu.cn/data/utils/lowcalc/150192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502017');" TargetMode="External"/><Relationship Id="rId632" Type="http://schemas.openxmlformats.org/officeDocument/2006/relationships/hyperlink" Target="http://www.cninfo.com.cn/information/fund/netvalue/150271.html" TargetMode="External"/><Relationship Id="rId271" Type="http://schemas.openxmlformats.org/officeDocument/2006/relationships/hyperlink" Target="https://www.jisilu.cn/data/utils/lowcalc/502031" TargetMode="External"/><Relationship Id="rId674" Type="http://schemas.openxmlformats.org/officeDocument/2006/relationships/hyperlink" Target="http://www.cninfo.com.cn/information/fund/netvalue/15025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98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s://www.jisilu.cn/data/sfnew/detail/150273" TargetMode="External"/><Relationship Id="rId576" Type="http://schemas.openxmlformats.org/officeDocument/2006/relationships/hyperlink" Target="https://www.jisilu.cn/data/sfnew/detail/150173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007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073" TargetMode="External"/><Relationship Id="rId380" Type="http://schemas.openxmlformats.org/officeDocument/2006/relationships/hyperlink" Target="javascript:addOwnedFund('150152');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203/bc.shtml" TargetMode="External"/><Relationship Id="rId643" Type="http://schemas.openxmlformats.org/officeDocument/2006/relationships/hyperlink" Target="http://finance.sina.com.cn/fund/quotes/502049/bc.s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https://www.jisilu.cn/data/utils/lowcalc/150184" TargetMode="External"/><Relationship Id="rId685" Type="http://schemas.openxmlformats.org/officeDocument/2006/relationships/hyperlink" Target="http://finance.sina.com.cn/fund/quotes/502004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35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40');" TargetMode="External"/><Relationship Id="rId503" Type="http://schemas.openxmlformats.org/officeDocument/2006/relationships/hyperlink" Target="javascript:addOwnedFund('150305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194.html" TargetMode="External"/><Relationship Id="rId752" Type="http://schemas.openxmlformats.org/officeDocument/2006/relationships/hyperlink" Target="http://www.cninfo.com.cn/information/fund/netvalue/150169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64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150241" TargetMode="External"/><Relationship Id="rId794" Type="http://schemas.openxmlformats.org/officeDocument/2006/relationships/hyperlink" Target="http://www.cninfo.com.cn/information/fund/netvalue/150231.html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quote.eastmoney.com/zs399807.html" TargetMode="External"/><Relationship Id="rId654" Type="http://schemas.openxmlformats.org/officeDocument/2006/relationships/hyperlink" Target="https://www.jisilu.cn/data/sfnew/detail/150217" TargetMode="External"/><Relationship Id="rId696" Type="http://schemas.openxmlformats.org/officeDocument/2006/relationships/hyperlink" Target="https://www.jisilu.cn/data/sfnew/detail/150100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094.html" TargetMode="External"/><Relationship Id="rId307" Type="http://schemas.openxmlformats.org/officeDocument/2006/relationships/hyperlink" Target="https://www.jisilu.cn/data/utils/lowcalc/150267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https://www.jisilu.cn/data/utils/lowcalc/150233" TargetMode="External"/><Relationship Id="rId556" Type="http://schemas.openxmlformats.org/officeDocument/2006/relationships/hyperlink" Target="https://www.jisilu.cn/data/utils/lowcalc/150249" TargetMode="External"/><Relationship Id="rId721" Type="http://schemas.openxmlformats.org/officeDocument/2006/relationships/hyperlink" Target="http://finance.sina.com.cn/fund/quotes/150143/bc.shtml" TargetMode="External"/><Relationship Id="rId763" Type="http://schemas.openxmlformats.org/officeDocument/2006/relationships/hyperlink" Target="http://finance.sina.com.cn/fund/quotes/150245/bc.s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130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502024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7.html" TargetMode="External"/><Relationship Id="rId623" Type="http://schemas.openxmlformats.org/officeDocument/2006/relationships/hyperlink" Target="javascript:addOwnedFund('150315');" TargetMode="External"/><Relationship Id="rId665" Type="http://schemas.openxmlformats.org/officeDocument/2006/relationships/hyperlink" Target="javascript:addOwnedFund('502007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905.html" TargetMode="External"/><Relationship Id="rId525" Type="http://schemas.openxmlformats.org/officeDocument/2006/relationships/hyperlink" Target="http://quote.eastmoney.com/zs399935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227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s://www.jisilu.cn/data/sfnew/detail/150279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83/bc.shtml" TargetMode="External"/><Relationship Id="rId634" Type="http://schemas.openxmlformats.org/officeDocument/2006/relationships/hyperlink" Target="https://www.jisilu.cn/data/utils/lowcalc/150271" TargetMode="External"/><Relationship Id="rId676" Type="http://schemas.openxmlformats.org/officeDocument/2006/relationships/hyperlink" Target="https://www.jisilu.cn/data/utils/lowcalc/15025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502001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s://www.jisilu.cn/data/sfnew/detail/150229" TargetMode="External"/><Relationship Id="rId536" Type="http://schemas.openxmlformats.org/officeDocument/2006/relationships/hyperlink" Target="http://www.cninfo.com.cn/information/fund/netvalue/150273.html" TargetMode="External"/><Relationship Id="rId701" Type="http://schemas.openxmlformats.org/officeDocument/2006/relationships/hyperlink" Target="javascript:addOwnedFund('150100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98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www.cninfo.com.cn/information/fund/netvalue/150173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092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90/bc.shtml" TargetMode="External"/><Relationship Id="rId438" Type="http://schemas.openxmlformats.org/officeDocument/2006/relationships/hyperlink" Target="https://www.jisilu.cn/data/sfnew/detail/150157" TargetMode="External"/><Relationship Id="rId603" Type="http://schemas.openxmlformats.org/officeDocument/2006/relationships/hyperlink" Target="http://quote.eastmoney.com/zs399971.html" TargetMode="External"/><Relationship Id="rId645" Type="http://schemas.openxmlformats.org/officeDocument/2006/relationships/hyperlink" Target="http://quote.eastmoney.com/zs000016.html" TargetMode="External"/><Relationship Id="rId687" Type="http://schemas.openxmlformats.org/officeDocument/2006/relationships/hyperlink" Target="http://quote.eastmoney.com/zs399967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javascript:delOwnedFund('150277');" TargetMode="External"/><Relationship Id="rId505" Type="http://schemas.openxmlformats.org/officeDocument/2006/relationships/hyperlink" Target="http://finance.sina.com.cn/fund/quotes/150237/bc.shtml" TargetMode="External"/><Relationship Id="rId712" Type="http://schemas.openxmlformats.org/officeDocument/2006/relationships/hyperlink" Target="https://www.jisilu.cn/data/utils/lowcalc/150194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35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150207/bc.shtml" TargetMode="External"/><Relationship Id="rId589" Type="http://schemas.openxmlformats.org/officeDocument/2006/relationships/hyperlink" Target="http://finance.sina.com.cn/fund/quotes/150275/bc.shtml" TargetMode="External"/><Relationship Id="rId754" Type="http://schemas.openxmlformats.org/officeDocument/2006/relationships/hyperlink" Target="https://www.jisilu.cn/data/utils/lowcalc/150169" TargetMode="External"/><Relationship Id="rId796" Type="http://schemas.openxmlformats.org/officeDocument/2006/relationships/hyperlink" Target="https://www.jisilu.cn/data/utils/lowcalc/150231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150241.html" TargetMode="External"/><Relationship Id="rId656" Type="http://schemas.openxmlformats.org/officeDocument/2006/relationships/hyperlink" Target="http://www.cninfo.com.cn/information/fund/netvalue/15021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https://www.jisilu.cn/data/utils/lowcalc/150094" TargetMode="External"/><Relationship Id="rId309" Type="http://schemas.openxmlformats.org/officeDocument/2006/relationships/hyperlink" Target="https://www.jisilu.cn/data/sfnew/detail/502054" TargetMode="External"/><Relationship Id="rId460" Type="http://schemas.openxmlformats.org/officeDocument/2006/relationships/hyperlink" Target="https://www.jisilu.cn/data/utils/lowcalc/150257" TargetMode="External"/><Relationship Id="rId516" Type="http://schemas.openxmlformats.org/officeDocument/2006/relationships/hyperlink" Target="https://www.jisilu.cn/data/sfnew/detail/150177" TargetMode="External"/><Relationship Id="rId698" Type="http://schemas.openxmlformats.org/officeDocument/2006/relationships/hyperlink" Target="http://www.cninfo.com.cn/information/fund/netvalue/150100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55');" TargetMode="External"/><Relationship Id="rId558" Type="http://schemas.openxmlformats.org/officeDocument/2006/relationships/hyperlink" Target="https://www.jisilu.cn/data/sfnew/detail/150251" TargetMode="External"/><Relationship Id="rId723" Type="http://schemas.openxmlformats.org/officeDocument/2006/relationships/hyperlink" Target="http://quote.eastmoney.com/zs000832.html" TargetMode="External"/><Relationship Id="rId765" Type="http://schemas.openxmlformats.org/officeDocument/2006/relationships/hyperlink" Target="http://quote.eastmoney.com/zs399970.html" TargetMode="External"/><Relationship Id="rId155" Type="http://schemas.openxmlformats.org/officeDocument/2006/relationships/hyperlink" Target="http://www.cninfo.com.cn/information/fund/netvalue/150130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200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://quote.eastmoney.com/zs000808.html" TargetMode="External"/><Relationship Id="rId667" Type="http://schemas.openxmlformats.org/officeDocument/2006/relationships/hyperlink" Target="http://finance.sina.com.cn/fund/quotes/150209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502037/bc.shtml" TargetMode="External"/><Relationship Id="rId527" Type="http://schemas.openxmlformats.org/officeDocument/2006/relationships/hyperlink" Target="javascript:addOwnedFund('150179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227.html" TargetMode="External"/><Relationship Id="rId776" Type="http://schemas.openxmlformats.org/officeDocument/2006/relationships/hyperlink" Target="http://www.cninfo.com.cn/information/fund/netvalue/150279.html" TargetMode="External"/><Relationship Id="rId70" Type="http://schemas.openxmlformats.org/officeDocument/2006/relationships/hyperlink" Target="http://finance.sina.com.cn/fund/quotes/15029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173" TargetMode="External"/><Relationship Id="rId636" Type="http://schemas.openxmlformats.org/officeDocument/2006/relationships/hyperlink" Target="https://www.jisilu.cn/data/sfnew/detail/502027" TargetMode="External"/><Relationship Id="rId801" Type="http://schemas.openxmlformats.org/officeDocument/2006/relationships/hyperlink" Target="http://quote.eastmoney.com/zs399996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www.cninfo.com.cn/information/fund/netvalue/150157.html" TargetMode="External"/><Relationship Id="rId678" Type="http://schemas.openxmlformats.org/officeDocument/2006/relationships/hyperlink" Target="https://www.jisilu.cn/data/sfnew/detail/15032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01.html" TargetMode="External"/><Relationship Id="rId300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://www.cninfo.com.cn/information/fund/netvalue/150229.html" TargetMode="External"/><Relationship Id="rId538" Type="http://schemas.openxmlformats.org/officeDocument/2006/relationships/hyperlink" Target="https://www.jisilu.cn/data/utils/lowcalc/150273" TargetMode="External"/><Relationship Id="rId703" Type="http://schemas.openxmlformats.org/officeDocument/2006/relationships/hyperlink" Target="http://finance.sina.com.cn/fund/quotes/150307/bc.shtml" TargetMode="External"/><Relationship Id="rId745" Type="http://schemas.openxmlformats.org/officeDocument/2006/relationships/hyperlink" Target="http://finance.sina.com.cn/fund/quotes/150076/bc.s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17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958.html" TargetMode="External"/><Relationship Id="rId591" Type="http://schemas.openxmlformats.org/officeDocument/2006/relationships/hyperlink" Target="http://quote.eastmoney.com/zs399991.html" TargetMode="External"/><Relationship Id="rId605" Type="http://schemas.openxmlformats.org/officeDocument/2006/relationships/hyperlink" Target="javascript:addOwnedFund('150203');" TargetMode="External"/><Relationship Id="rId787" Type="http://schemas.openxmlformats.org/officeDocument/2006/relationships/hyperlink" Target="http://finance.sina.com.cn/fund/quotes/150215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281/bc.shtml" TargetMode="External"/><Relationship Id="rId647" Type="http://schemas.openxmlformats.org/officeDocument/2006/relationships/hyperlink" Target="javascript:addOwnedFund('502049');" TargetMode="External"/><Relationship Id="rId689" Type="http://schemas.openxmlformats.org/officeDocument/2006/relationships/hyperlink" Target="javascript:addOwnedFund('502004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164/bc.shtml" TargetMode="External"/><Relationship Id="rId507" Type="http://schemas.openxmlformats.org/officeDocument/2006/relationships/hyperlink" Target="http://quote.eastmoney.com/zs000827.html" TargetMode="External"/><Relationship Id="rId549" Type="http://schemas.openxmlformats.org/officeDocument/2006/relationships/hyperlink" Target="http://quote.eastmoney.com/zs399983.html" TargetMode="External"/><Relationship Id="rId714" Type="http://schemas.openxmlformats.org/officeDocument/2006/relationships/hyperlink" Target="https://www.jisilu.cn/data/sfnew/detail/150018" TargetMode="External"/><Relationship Id="rId756" Type="http://schemas.openxmlformats.org/officeDocument/2006/relationships/hyperlink" Target="https://www.jisilu.cn/data/sfnew/detail/150181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502054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51.html" TargetMode="External"/><Relationship Id="rId798" Type="http://schemas.openxmlformats.org/officeDocument/2006/relationships/hyperlink" Target="https://www.jisilu.cn/data/sfnew/detail/150311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41" TargetMode="External"/><Relationship Id="rId658" Type="http://schemas.openxmlformats.org/officeDocument/2006/relationships/hyperlink" Target="https://www.jisilu.cn/data/utils/lowcalc/150217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150225" TargetMode="External"/><Relationship Id="rId462" Type="http://schemas.openxmlformats.org/officeDocument/2006/relationships/hyperlink" Target="https://www.jisilu.cn/data/sfnew/detail/502017" TargetMode="External"/><Relationship Id="rId518" Type="http://schemas.openxmlformats.org/officeDocument/2006/relationships/hyperlink" Target="http://www.cninfo.com.cn/information/fund/netvalue/150177.html" TargetMode="External"/><Relationship Id="rId725" Type="http://schemas.openxmlformats.org/officeDocument/2006/relationships/hyperlink" Target="javascript:addOwnedFund('150143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130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67/bc.shtml" TargetMode="External"/><Relationship Id="rId767" Type="http://schemas.openxmlformats.org/officeDocument/2006/relationships/hyperlink" Target="javascript:addOwnedFund('15024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051/bc.shtml" TargetMode="External"/><Relationship Id="rId627" Type="http://schemas.openxmlformats.org/officeDocument/2006/relationships/hyperlink" Target="http://quote.eastmoney.com/zs399975.html" TargetMode="External"/><Relationship Id="rId669" Type="http://schemas.openxmlformats.org/officeDocument/2006/relationships/hyperlink" Target="http://quote.eastmoney.com/zs399974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83');" TargetMode="External"/><Relationship Id="rId529" Type="http://schemas.openxmlformats.org/officeDocument/2006/relationships/hyperlink" Target="http://finance.sina.com.cn/fund/quotes/150243/bc.shtml" TargetMode="External"/><Relationship Id="rId680" Type="http://schemas.openxmlformats.org/officeDocument/2006/relationships/hyperlink" Target="http://www.cninfo.com.cn/information/fund/netvalue/150329.html" TargetMode="External"/><Relationship Id="rId736" Type="http://schemas.openxmlformats.org/officeDocument/2006/relationships/hyperlink" Target="https://www.jisilu.cn/data/utils/lowcalc/150227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805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140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79" TargetMode="External"/><Relationship Id="rId72" Type="http://schemas.openxmlformats.org/officeDocument/2006/relationships/hyperlink" Target="http://quote.eastmoney.com/zs399807.html" TargetMode="External"/><Relationship Id="rId375" Type="http://schemas.openxmlformats.org/officeDocument/2006/relationships/hyperlink" Target="https://www.jisilu.cn/data/sfnew/detail/150152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502027.html" TargetMode="External"/><Relationship Id="rId803" Type="http://schemas.openxmlformats.org/officeDocument/2006/relationships/hyperlink" Target="javascript:addOwnedFund('15031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50200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157" TargetMode="External"/><Relationship Id="rId484" Type="http://schemas.openxmlformats.org/officeDocument/2006/relationships/hyperlink" Target="https://www.jisilu.cn/data/utils/lowcalc/150229" TargetMode="External"/><Relationship Id="rId705" Type="http://schemas.openxmlformats.org/officeDocument/2006/relationships/hyperlink" Target="http://quote.eastmoney.com/zs399804.html" TargetMode="External"/><Relationship Id="rId137" Type="http://schemas.openxmlformats.org/officeDocument/2006/relationships/hyperlink" Target="http://www.cninfo.com.cn/information/fund/netvalue/150117.html" TargetMode="External"/><Relationship Id="rId302" Type="http://schemas.openxmlformats.org/officeDocument/2006/relationships/hyperlink" Target="javascript:addOwnedFund('150225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finance.sina.com.cn/fund/quotes/150186/bc.shtml" TargetMode="External"/><Relationship Id="rId747" Type="http://schemas.openxmlformats.org/officeDocument/2006/relationships/hyperlink" Target="http://quote.eastmoney.com/zs399300.html" TargetMode="External"/><Relationship Id="rId789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90');" TargetMode="External"/><Relationship Id="rId551" Type="http://schemas.openxmlformats.org/officeDocument/2006/relationships/hyperlink" Target="javascript:addOwnedFund('150207');" TargetMode="External"/><Relationship Id="rId593" Type="http://schemas.openxmlformats.org/officeDocument/2006/relationships/hyperlink" Target="javascript:delOwnedFund('150275');" TargetMode="External"/><Relationship Id="rId607" Type="http://schemas.openxmlformats.org/officeDocument/2006/relationships/hyperlink" Target="http://finance.sina.com.cn/fund/quotes/150235/bc.shtml" TargetMode="External"/><Relationship Id="rId649" Type="http://schemas.openxmlformats.org/officeDocument/2006/relationships/hyperlink" Target="http://finance.sina.com.cn/fund/quotes/502011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34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37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502054" TargetMode="External"/><Relationship Id="rId495" Type="http://schemas.openxmlformats.org/officeDocument/2006/relationships/hyperlink" Target="http://quote.eastmoney.com/zs000832.html" TargetMode="External"/><Relationship Id="rId716" Type="http://schemas.openxmlformats.org/officeDocument/2006/relationships/hyperlink" Target="http://www.cninfo.com.cn/information/fund/netvalue/150018.html" TargetMode="External"/><Relationship Id="rId758" Type="http://schemas.openxmlformats.org/officeDocument/2006/relationships/hyperlink" Target="http://www.cninfo.com.cn/information/fund/netvalue/15018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303/bc.shtml" TargetMode="External"/><Relationship Id="rId148" Type="http://schemas.openxmlformats.org/officeDocument/2006/relationships/hyperlink" Target="http://finance.sina.com.cn/fund/quotes/150263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177" TargetMode="External"/><Relationship Id="rId562" Type="http://schemas.openxmlformats.org/officeDocument/2006/relationships/hyperlink" Target="https://www.jisilu.cn/data/utils/lowcalc/150251" TargetMode="External"/><Relationship Id="rId618" Type="http://schemas.openxmlformats.org/officeDocument/2006/relationships/hyperlink" Target="https://www.jisilu.cn/data/sfnew/detail/150315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502017.html" TargetMode="External"/><Relationship Id="rId299" Type="http://schemas.openxmlformats.org/officeDocument/2006/relationships/hyperlink" Target="http://www.cninfo.com.cn/information/fund/netvalue/150225.html" TargetMode="External"/><Relationship Id="rId727" Type="http://schemas.openxmlformats.org/officeDocument/2006/relationships/hyperlink" Target="http://finance.sina.com.cn/fund/quotes/150205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://quote.eastmoney.com/zs399300.html" TargetMode="External"/><Relationship Id="rId780" Type="http://schemas.openxmlformats.org/officeDocument/2006/relationships/hyperlink" Target="https://www.jisilu.cn/data/sfnew/detail/150092" TargetMode="External"/><Relationship Id="rId226" Type="http://schemas.openxmlformats.org/officeDocument/2006/relationships/hyperlink" Target="http://finance.sina.com.cn/fund/quotes/150073/bc.s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502027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293');" TargetMode="External"/><Relationship Id="rId377" Type="http://schemas.openxmlformats.org/officeDocument/2006/relationships/hyperlink" Target="http://www.cninfo.com.cn/information/fund/netvalue/150152.html" TargetMode="External"/><Relationship Id="rId500" Type="http://schemas.openxmlformats.org/officeDocument/2006/relationships/hyperlink" Target="http://www.cninfo.com.cn/information/fund/netvalue/150305.html" TargetMode="External"/><Relationship Id="rId584" Type="http://schemas.openxmlformats.org/officeDocument/2006/relationships/hyperlink" Target="http://www.cninfo.com.cn/information/fund/netvalue/150309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javascript:addOwnedFund('150215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399975.html" TargetMode="External"/><Relationship Id="rId749" Type="http://schemas.openxmlformats.org/officeDocument/2006/relationships/hyperlink" Target="javascript:addOwnedFund('150076');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267/bc.shtml" TargetMode="External"/><Relationship Id="rId388" Type="http://schemas.openxmlformats.org/officeDocument/2006/relationships/hyperlink" Target="http://finance.sina.com.cn/fund/quotes/150064/bc.shtml" TargetMode="External"/><Relationship Id="rId511" Type="http://schemas.openxmlformats.org/officeDocument/2006/relationships/hyperlink" Target="http://finance.sina.com.cn/fund/quotes/150233/bc.shtml" TargetMode="External"/><Relationship Id="rId609" Type="http://schemas.openxmlformats.org/officeDocument/2006/relationships/hyperlink" Target="http://quote.eastmoney.com/zs399975.html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000852.html" TargetMode="External"/><Relationship Id="rId595" Type="http://schemas.openxmlformats.org/officeDocument/2006/relationships/hyperlink" Target="http://finance.sina.com.cn/fund/quotes/502024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281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50200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055" TargetMode="External"/><Relationship Id="rId522" Type="http://schemas.openxmlformats.org/officeDocument/2006/relationships/hyperlink" Target="https://www.jisilu.cn/data/sfnew/detail/1501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323/bc.shtml" TargetMode="External"/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175/bc.shtml" TargetMode="External"/><Relationship Id="rId3" Type="http://schemas.openxmlformats.org/officeDocument/2006/relationships/hyperlink" Target="http://www.cninfo.com.cn/information/fund/netvalue/150331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://quote.eastmoney.com/zs399973.html" TargetMode="Externa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150205.html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175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05/bc.shtml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05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150205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2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6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delOwnedFund('150241');" TargetMode="External"/><Relationship Id="rId769" Type="http://schemas.openxmlformats.org/officeDocument/2006/relationships/hyperlink" Target="http://finance.sina.com.cn/fund/quotes/150192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86.html" TargetMode="External"/><Relationship Id="rId531" Type="http://schemas.openxmlformats.org/officeDocument/2006/relationships/hyperlink" Target="http://quote.eastmoney.com/zs399803.html" TargetMode="External"/><Relationship Id="rId629" Type="http://schemas.openxmlformats.org/officeDocument/2006/relationships/hyperlink" Target="javascript:addOwnedFund('150305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502031/bc.shtml" TargetMode="External"/><Relationship Id="rId475" Type="http://schemas.openxmlformats.org/officeDocument/2006/relationships/hyperlink" Target="http://finance.sina.com.cn/fund/quotes/150237/bc.shtml" TargetMode="External"/><Relationship Id="rId682" Type="http://schemas.openxmlformats.org/officeDocument/2006/relationships/hyperlink" Target="https://www.jisilu.cn/data/utils/lowcalc/502007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www.cninfo.com.cn/information/fund/netvalue/150036.html" TargetMode="External"/><Relationship Id="rId542" Type="http://schemas.openxmlformats.org/officeDocument/2006/relationships/hyperlink" Target="http://www.cninfo.com.cn/information/fund/netvalue/15026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121" TargetMode="External"/><Relationship Id="rId486" Type="http://schemas.openxmlformats.org/officeDocument/2006/relationships/hyperlink" Target="https://www.jisilu.cn/data/sfnew/detail/150233" TargetMode="External"/><Relationship Id="rId693" Type="http://schemas.openxmlformats.org/officeDocument/2006/relationships/hyperlink" Target="http://quote.eastmoney.com/zs399970.html" TargetMode="External"/><Relationship Id="rId707" Type="http://schemas.openxmlformats.org/officeDocument/2006/relationships/hyperlink" Target="javascript:delOwnedFund('15025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083/bc.shtml" TargetMode="External"/><Relationship Id="rId553" Type="http://schemas.openxmlformats.org/officeDocument/2006/relationships/hyperlink" Target="http://finance.sina.com.cn/fund/quotes/150275/bc.shtml" TargetMode="External"/><Relationship Id="rId760" Type="http://schemas.openxmlformats.org/officeDocument/2006/relationships/hyperlink" Target="https://www.jisilu.cn/data/utils/lowcalc/150245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257');" TargetMode="External"/><Relationship Id="rId620" Type="http://schemas.openxmlformats.org/officeDocument/2006/relationships/hyperlink" Target="http://www.cninfo.com.cn/information/fund/netvalue/150309.html" TargetMode="External"/><Relationship Id="rId718" Type="http://schemas.openxmlformats.org/officeDocument/2006/relationships/hyperlink" Target="https://www.jisilu.cn/data/utils/lowcalc/502004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673.html" TargetMode="External"/><Relationship Id="rId161" Type="http://schemas.openxmlformats.org/officeDocument/2006/relationships/hyperlink" Target="http://www.cninfo.com.cn/information/fund/netvalue/15013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73" TargetMode="External"/><Relationship Id="rId771" Type="http://schemas.openxmlformats.org/officeDocument/2006/relationships/hyperlink" Target="http://quote.eastmoney.com/zs399965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502024/bc.shtml" TargetMode="External"/><Relationship Id="rId673" Type="http://schemas.openxmlformats.org/officeDocument/2006/relationships/hyperlink" Target="http://finance.sina.com.cn/fund/quotes/150186/bc.shtml" TargetMode="External"/><Relationship Id="rId729" Type="http://schemas.openxmlformats.org/officeDocument/2006/relationships/hyperlink" Target="http://quote.eastmoney.com/zs39980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807.html" TargetMode="External"/><Relationship Id="rId326" Type="http://schemas.openxmlformats.org/officeDocument/2006/relationships/hyperlink" Target="javascript:delOwnedFund('150267');" TargetMode="External"/><Relationship Id="rId533" Type="http://schemas.openxmlformats.org/officeDocument/2006/relationships/hyperlink" Target="javascript:addOwnedFund('150315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198/bc.shtml" TargetMode="External"/><Relationship Id="rId368" Type="http://schemas.openxmlformats.org/officeDocument/2006/relationships/hyperlink" Target="javascript:addOwnedFund('150167');" TargetMode="External"/><Relationship Id="rId575" Type="http://schemas.openxmlformats.org/officeDocument/2006/relationships/hyperlink" Target="javascript:delOwnedFund('150277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092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42.html" TargetMode="External"/><Relationship Id="rId435" Type="http://schemas.openxmlformats.org/officeDocument/2006/relationships/hyperlink" Target="http://quote.eastmoney.com/zs000974.html" TargetMode="External"/><Relationship Id="rId477" Type="http://schemas.openxmlformats.org/officeDocument/2006/relationships/hyperlink" Target="http://quote.eastmoney.com/zs000827.html" TargetMode="External"/><Relationship Id="rId600" Type="http://schemas.openxmlformats.org/officeDocument/2006/relationships/hyperlink" Target="https://www.jisilu.cn/data/sfnew/detail/150271" TargetMode="External"/><Relationship Id="rId642" Type="http://schemas.openxmlformats.org/officeDocument/2006/relationships/hyperlink" Target="https://www.jisilu.cn/data/sfnew/detail/150217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www.cninfo.com.cn/information/fund/netvalue/15012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259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265" TargetMode="External"/><Relationship Id="rId379" Type="http://schemas.openxmlformats.org/officeDocument/2006/relationships/hyperlink" Target="https://www.jisilu.cn/data/utils/lowcalc/150140" TargetMode="External"/><Relationship Id="rId544" Type="http://schemas.openxmlformats.org/officeDocument/2006/relationships/hyperlink" Target="https://www.jisilu.cn/data/utils/lowcalc/150269" TargetMode="External"/><Relationship Id="rId586" Type="http://schemas.openxmlformats.org/officeDocument/2006/relationships/hyperlink" Target="https://www.jisilu.cn/data/utils/lowcalc/150200" TargetMode="External"/><Relationship Id="rId751" Type="http://schemas.openxmlformats.org/officeDocument/2006/relationships/hyperlink" Target="http://finance.sina.com.cn/fund/quotes/150169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6" TargetMode="External"/><Relationship Id="rId239" Type="http://schemas.openxmlformats.org/officeDocument/2006/relationships/hyperlink" Target="http://www.cninfo.com.cn/information/fund/netvalue/150094.html" TargetMode="External"/><Relationship Id="rId390" Type="http://schemas.openxmlformats.org/officeDocument/2006/relationships/hyperlink" Target="http://quote.eastmoney.com/zs399958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addOwnedFund('150051');" TargetMode="External"/><Relationship Id="rId653" Type="http://schemas.openxmlformats.org/officeDocument/2006/relationships/hyperlink" Target="javascript:addOwnedFund('502049');" TargetMode="External"/><Relationship Id="rId250" Type="http://schemas.openxmlformats.org/officeDocument/2006/relationships/hyperlink" Target="http://finance.sina.com.cn/fund/quotes/150281/bc.shtml" TargetMode="External"/><Relationship Id="rId292" Type="http://schemas.openxmlformats.org/officeDocument/2006/relationships/hyperlink" Target="http://finance.sina.com.cn/fund/quotes/502021/bc.shtml" TargetMode="External"/><Relationship Id="rId306" Type="http://schemas.openxmlformats.org/officeDocument/2006/relationships/hyperlink" Target="http://quote.eastmoney.com/zs399966.html" TargetMode="External"/><Relationship Id="rId488" Type="http://schemas.openxmlformats.org/officeDocument/2006/relationships/hyperlink" Target="http://www.cninfo.com.cn/information/fund/netvalue/150233.html" TargetMode="External"/><Relationship Id="rId695" Type="http://schemas.openxmlformats.org/officeDocument/2006/relationships/hyperlink" Target="javascript:addOwnedFund('150194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://quote.eastmoney.com/zs399330.html" TargetMode="External"/><Relationship Id="rId513" Type="http://schemas.openxmlformats.org/officeDocument/2006/relationships/hyperlink" Target="http://quote.eastmoney.com/zs399966.html" TargetMode="External"/><Relationship Id="rId555" Type="http://schemas.openxmlformats.org/officeDocument/2006/relationships/hyperlink" Target="http://quote.eastmoney.com/zs399991.html" TargetMode="External"/><Relationship Id="rId597" Type="http://schemas.openxmlformats.org/officeDocument/2006/relationships/hyperlink" Target="http://quote.eastmoney.com/zs399986.html" TargetMode="External"/><Relationship Id="rId720" Type="http://schemas.openxmlformats.org/officeDocument/2006/relationships/hyperlink" Target="https://www.jisilu.cn/data/sfnew/detail/150018" TargetMode="External"/><Relationship Id="rId762" Type="http://schemas.openxmlformats.org/officeDocument/2006/relationships/hyperlink" Target="https://www.jisilu.cn/data/sfnew/detail/150181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29/bc.shtml" TargetMode="External"/><Relationship Id="rId622" Type="http://schemas.openxmlformats.org/officeDocument/2006/relationships/hyperlink" Target="https://www.jisilu.cn/data/utils/lowcalc/15030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259/bc.shtml" TargetMode="External"/><Relationship Id="rId664" Type="http://schemas.openxmlformats.org/officeDocument/2006/relationships/hyperlink" Target="https://www.jisilu.cn/data/utils/lowcalc/150235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www.cninfo.com.cn/information/fund/netvalue/150243.html" TargetMode="External"/><Relationship Id="rId566" Type="http://schemas.openxmlformats.org/officeDocument/2006/relationships/hyperlink" Target="http://www.cninfo.com.cn/information/fund/netvalue/150273.html" TargetMode="External"/><Relationship Id="rId731" Type="http://schemas.openxmlformats.org/officeDocument/2006/relationships/hyperlink" Target="javascript:addOwnedFund('150329');" TargetMode="External"/><Relationship Id="rId773" Type="http://schemas.openxmlformats.org/officeDocument/2006/relationships/hyperlink" Target="javascript:addOwnedFund('150192');" TargetMode="External"/><Relationship Id="rId98" Type="http://schemas.openxmlformats.org/officeDocument/2006/relationships/hyperlink" Target="javascript:addOwnedFund('15030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3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440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38');" TargetMode="External"/><Relationship Id="rId468" Type="http://schemas.openxmlformats.org/officeDocument/2006/relationships/hyperlink" Target="https://www.jisilu.cn/data/sfnew/detail/502017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delOwnedFund('502031');" TargetMode="External"/><Relationship Id="rId328" Type="http://schemas.openxmlformats.org/officeDocument/2006/relationships/hyperlink" Target="http://finance.sina.com.cn/fund/quotes/150104/bc.shtml" TargetMode="External"/><Relationship Id="rId535" Type="http://schemas.openxmlformats.org/officeDocument/2006/relationships/hyperlink" Target="http://finance.sina.com.cn/fund/quotes/150251/bc.shtml" TargetMode="External"/><Relationship Id="rId577" Type="http://schemas.openxmlformats.org/officeDocument/2006/relationships/hyperlink" Target="http://finance.sina.com.cn/fund/quotes/150209/bc.shtml" TargetMode="External"/><Relationship Id="rId700" Type="http://schemas.openxmlformats.org/officeDocument/2006/relationships/hyperlink" Target="https://www.jisilu.cn/data/utils/lowcalc/150307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396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www.cninfo.com.cn/information/fund/netvalue/150271.html" TargetMode="External"/><Relationship Id="rId784" Type="http://schemas.openxmlformats.org/officeDocument/2006/relationships/hyperlink" Target="https://www.jisilu.cn/data/utils/lowcalc/150092" TargetMode="External"/><Relationship Id="rId241" Type="http://schemas.openxmlformats.org/officeDocument/2006/relationships/hyperlink" Target="https://www.jisilu.cn/data/utils/lowcalc/150094" TargetMode="External"/><Relationship Id="rId437" Type="http://schemas.openxmlformats.org/officeDocument/2006/relationships/hyperlink" Target="javascript:addOwnedFund('150157');" TargetMode="External"/><Relationship Id="rId479" Type="http://schemas.openxmlformats.org/officeDocument/2006/relationships/hyperlink" Target="javascript:addOwnedFund('150237');" TargetMode="External"/><Relationship Id="rId644" Type="http://schemas.openxmlformats.org/officeDocument/2006/relationships/hyperlink" Target="http://www.cninfo.com.cn/information/fund/netvalue/150217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21" TargetMode="External"/><Relationship Id="rId339" Type="http://schemas.openxmlformats.org/officeDocument/2006/relationships/hyperlink" Target="https://www.jisilu.cn/data/sfnew/detail/502054" TargetMode="External"/><Relationship Id="rId490" Type="http://schemas.openxmlformats.org/officeDocument/2006/relationships/hyperlink" Target="https://www.jisilu.cn/data/utils/lowcalc/150233" TargetMode="External"/><Relationship Id="rId504" Type="http://schemas.openxmlformats.org/officeDocument/2006/relationships/hyperlink" Target="https://www.jisilu.cn/data/sfnew/detail/150100" TargetMode="External"/><Relationship Id="rId546" Type="http://schemas.openxmlformats.org/officeDocument/2006/relationships/hyperlink" Target="https://www.jisilu.cn/data/sfnew/detail/15028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hk/zs110000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265.html" TargetMode="External"/><Relationship Id="rId185" Type="http://schemas.openxmlformats.org/officeDocument/2006/relationships/hyperlink" Target="http://www.cninfo.com.cn/information/fund/netvalue/150196.html" TargetMode="External"/><Relationship Id="rId350" Type="http://schemas.openxmlformats.org/officeDocument/2006/relationships/hyperlink" Target="javascript:addOwnedFund('15008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07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90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150173/bc.shtml" TargetMode="External"/><Relationship Id="rId655" Type="http://schemas.openxmlformats.org/officeDocument/2006/relationships/hyperlink" Target="http://finance.sina.com.cn/fund/quotes/150205/bc.shtml" TargetMode="External"/><Relationship Id="rId697" Type="http://schemas.openxmlformats.org/officeDocument/2006/relationships/hyperlink" Target="http://finance.sina.com.cn/fund/quotes/150307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934.html" TargetMode="External"/><Relationship Id="rId294" Type="http://schemas.openxmlformats.org/officeDocument/2006/relationships/hyperlink" Target="http://quote.eastmoney.com/zs000016.html" TargetMode="External"/><Relationship Id="rId308" Type="http://schemas.openxmlformats.org/officeDocument/2006/relationships/hyperlink" Target="javascript:addOwnedFund('150225');" TargetMode="External"/><Relationship Id="rId515" Type="http://schemas.openxmlformats.org/officeDocument/2006/relationships/hyperlink" Target="javascript:addOwnedFund('150177');" TargetMode="External"/><Relationship Id="rId722" Type="http://schemas.openxmlformats.org/officeDocument/2006/relationships/hyperlink" Target="http://www.cninfo.com.cn/information/fund/netvalue/150018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javascript:delOwnedFund('150275');" TargetMode="External"/><Relationship Id="rId599" Type="http://schemas.openxmlformats.org/officeDocument/2006/relationships/hyperlink" Target="javascript:delOwnedFund('150249');" TargetMode="External"/><Relationship Id="rId764" Type="http://schemas.openxmlformats.org/officeDocument/2006/relationships/hyperlink" Target="http://www.cninfo.com.cn/information/fund/netvalue/15018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87.html" TargetMode="External"/><Relationship Id="rId624" Type="http://schemas.openxmlformats.org/officeDocument/2006/relationships/hyperlink" Target="https://www.jisilu.cn/data/sfnew/detail/150305" TargetMode="External"/><Relationship Id="rId666" Type="http://schemas.openxmlformats.org/officeDocument/2006/relationships/hyperlink" Target="https://www.jisilu.cn/data/sfnew/detail/15024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502017.html" TargetMode="External"/><Relationship Id="rId526" Type="http://schemas.openxmlformats.org/officeDocument/2006/relationships/hyperlink" Target="https://www.jisilu.cn/data/utils/lowcalc/150243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73" TargetMode="External"/><Relationship Id="rId733" Type="http://schemas.openxmlformats.org/officeDocument/2006/relationships/hyperlink" Target="http://finance.sina.com.cn/fund/quotes/150227/bc.shtml" TargetMode="External"/><Relationship Id="rId775" Type="http://schemas.openxmlformats.org/officeDocument/2006/relationships/hyperlink" Target="http://finance.sina.com.cn/fund/quotes/150279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502024');" TargetMode="External"/><Relationship Id="rId677" Type="http://schemas.openxmlformats.org/officeDocument/2006/relationships/hyperlink" Target="javascript:addOwnedFund('150186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502014/bc.shtml" TargetMode="External"/><Relationship Id="rId274" Type="http://schemas.openxmlformats.org/officeDocument/2006/relationships/hyperlink" Target="http://finance.sina.com.cn/fund/quotes/502041/bc.shtml" TargetMode="External"/><Relationship Id="rId481" Type="http://schemas.openxmlformats.org/officeDocument/2006/relationships/hyperlink" Target="http://finance.sina.com.cn/fund/quotes/150184/bc.shtml" TargetMode="External"/><Relationship Id="rId702" Type="http://schemas.openxmlformats.org/officeDocument/2006/relationships/hyperlink" Target="https://www.jisilu.cn/data/sfnew/detail/150255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9" TargetMode="External"/><Relationship Id="rId134" Type="http://schemas.openxmlformats.org/officeDocument/2006/relationships/hyperlink" Target="javascript:addOwnedFund('150198');" TargetMode="External"/><Relationship Id="rId537" Type="http://schemas.openxmlformats.org/officeDocument/2006/relationships/hyperlink" Target="http://quote.eastmoney.com/zs399990.html" TargetMode="External"/><Relationship Id="rId579" Type="http://schemas.openxmlformats.org/officeDocument/2006/relationships/hyperlink" Target="http://quote.eastmoney.com/zs399974.html" TargetMode="External"/><Relationship Id="rId744" Type="http://schemas.openxmlformats.org/officeDocument/2006/relationships/hyperlink" Target="https://www.jisilu.cn/data/sfnew/detail/150076" TargetMode="External"/><Relationship Id="rId786" Type="http://schemas.openxmlformats.org/officeDocument/2006/relationships/hyperlink" Target="https://www.jisilu.cn/data/sfnew/detail/150311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50205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207.html" TargetMode="External"/><Relationship Id="rId604" Type="http://schemas.openxmlformats.org/officeDocument/2006/relationships/hyperlink" Target="https://www.jisilu.cn/data/utils/lowcalc/150271" TargetMode="External"/><Relationship Id="rId646" Type="http://schemas.openxmlformats.org/officeDocument/2006/relationships/hyperlink" Target="https://www.jisilu.cn/data/utils/lowcalc/150217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73" TargetMode="External"/><Relationship Id="rId285" Type="http://schemas.openxmlformats.org/officeDocument/2006/relationships/hyperlink" Target="https://www.jisilu.cn/data/sfnew/detail/50200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100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055/bc.shtml" TargetMode="External"/><Relationship Id="rId492" Type="http://schemas.openxmlformats.org/officeDocument/2006/relationships/hyperlink" Target="https://www.jisilu.cn/data/sfnew/detail/150257" TargetMode="External"/><Relationship Id="rId548" Type="http://schemas.openxmlformats.org/officeDocument/2006/relationships/hyperlink" Target="http://www.cninfo.com.cn/information/fund/netvalue/15028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delOwnedFund('150169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265" TargetMode="External"/><Relationship Id="rId187" Type="http://schemas.openxmlformats.org/officeDocument/2006/relationships/hyperlink" Target="https://www.jisilu.cn/data/utils/lowcalc/150196" TargetMode="External"/><Relationship Id="rId352" Type="http://schemas.openxmlformats.org/officeDocument/2006/relationships/hyperlink" Target="http://finance.sina.com.cn/fund/quotes/15021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000998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281');" TargetMode="External"/><Relationship Id="rId657" Type="http://schemas.openxmlformats.org/officeDocument/2006/relationships/hyperlink" Target="http://quote.eastmoney.com/zs399973.html" TargetMode="External"/><Relationship Id="rId699" Type="http://schemas.openxmlformats.org/officeDocument/2006/relationships/hyperlink" Target="http://quote.eastmoney.com/zs399804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21');" TargetMode="External"/><Relationship Id="rId461" Type="http://schemas.openxmlformats.org/officeDocument/2006/relationships/hyperlink" Target="javascript:addOwnedFund('150229');" TargetMode="External"/><Relationship Id="rId517" Type="http://schemas.openxmlformats.org/officeDocument/2006/relationships/hyperlink" Target="http://finance.sina.com.cn/fund/quotes/150179/bc.shtml" TargetMode="External"/><Relationship Id="rId559" Type="http://schemas.openxmlformats.org/officeDocument/2006/relationships/hyperlink" Target="http://finance.sina.com.cn/fund/quotes/150203/bc.shtml" TargetMode="External"/><Relationship Id="rId724" Type="http://schemas.openxmlformats.org/officeDocument/2006/relationships/hyperlink" Target="https://www.jisilu.cn/data/utils/lowcalc/150018" TargetMode="External"/><Relationship Id="rId766" Type="http://schemas.openxmlformats.org/officeDocument/2006/relationships/hyperlink" Target="https://www.jisilu.cn/data/utils/lowcalc/150181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267" TargetMode="External"/><Relationship Id="rId363" Type="http://schemas.openxmlformats.org/officeDocument/2006/relationships/hyperlink" Target="https://www.jisilu.cn/data/sfnew/detail/150167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77" TargetMode="External"/><Relationship Id="rId626" Type="http://schemas.openxmlformats.org/officeDocument/2006/relationships/hyperlink" Target="http://www.cninfo.com.cn/information/fund/netvalue/150305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4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502017" TargetMode="External"/><Relationship Id="rId528" Type="http://schemas.openxmlformats.org/officeDocument/2006/relationships/hyperlink" Target="https://www.jisilu.cn/data/sfnew/detail/150315" TargetMode="External"/><Relationship Id="rId735" Type="http://schemas.openxmlformats.org/officeDocument/2006/relationships/hyperlink" Target="http://quote.eastmoney.com/zs399986.html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104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javascript:addOwnedFund('150209');" TargetMode="External"/><Relationship Id="rId777" Type="http://schemas.openxmlformats.org/officeDocument/2006/relationships/hyperlink" Target="http://quote.eastmoney.com/zs399808.html" TargetMode="External"/><Relationship Id="rId71" Type="http://schemas.openxmlformats.org/officeDocument/2006/relationships/hyperlink" Target="http://www.cninfo.com.cn/information/fund/netvalue/150289.html" TargetMode="External"/><Relationship Id="rId234" Type="http://schemas.openxmlformats.org/officeDocument/2006/relationships/hyperlink" Target="http://quote.eastmoney.com/zs000853.html" TargetMode="External"/><Relationship Id="rId637" Type="http://schemas.openxmlformats.org/officeDocument/2006/relationships/hyperlink" Target="http://finance.sina.com.cn/fund/quotes/502027/bc.shtml" TargetMode="External"/><Relationship Id="rId679" Type="http://schemas.openxmlformats.org/officeDocument/2006/relationships/hyperlink" Target="http://finance.sina.com.cn/fund/quotes/502007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000827.html" TargetMode="External"/><Relationship Id="rId539" Type="http://schemas.openxmlformats.org/officeDocument/2006/relationships/hyperlink" Target="javascript:addOwnedFund('150251');" TargetMode="External"/><Relationship Id="rId690" Type="http://schemas.openxmlformats.org/officeDocument/2006/relationships/hyperlink" Target="https://www.jisilu.cn/data/sfnew/detail/150194" TargetMode="External"/><Relationship Id="rId704" Type="http://schemas.openxmlformats.org/officeDocument/2006/relationships/hyperlink" Target="http://www.cninfo.com.cn/information/fund/netvalue/150255.html" TargetMode="External"/><Relationship Id="rId746" Type="http://schemas.openxmlformats.org/officeDocument/2006/relationships/hyperlink" Target="http://www.cninfo.com.cn/information/fund/netvalue/150076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064" TargetMode="External"/><Relationship Id="rId343" Type="http://schemas.openxmlformats.org/officeDocument/2006/relationships/hyperlink" Target="https://www.jisilu.cn/data/utils/lowcalc/502054" TargetMode="External"/><Relationship Id="rId550" Type="http://schemas.openxmlformats.org/officeDocument/2006/relationships/hyperlink" Target="https://www.jisilu.cn/data/utils/lowcalc/150283" TargetMode="External"/><Relationship Id="rId788" Type="http://schemas.openxmlformats.org/officeDocument/2006/relationships/hyperlink" Target="http://www.cninfo.com.cn/information/fund/netvalue/150311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https://www.jisilu.cn/data/utils/lowcalc/150207" TargetMode="External"/><Relationship Id="rId606" Type="http://schemas.openxmlformats.org/officeDocument/2006/relationships/hyperlink" Target="https://www.jisilu.cn/data/sfnew/detail/150051" TargetMode="External"/><Relationship Id="rId648" Type="http://schemas.openxmlformats.org/officeDocument/2006/relationships/hyperlink" Target="https://www.jisilu.cn/data/sfnew/detail/502049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073.html" TargetMode="External"/><Relationship Id="rId287" Type="http://schemas.openxmlformats.org/officeDocument/2006/relationships/hyperlink" Target="http://www.cninfo.com.cn/information/fund/netvalue/50200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257.html" TargetMode="External"/><Relationship Id="rId508" Type="http://schemas.openxmlformats.org/officeDocument/2006/relationships/hyperlink" Target="https://www.jisilu.cn/data/utils/lowcalc/150100" TargetMode="External"/><Relationship Id="rId715" Type="http://schemas.openxmlformats.org/officeDocument/2006/relationships/hyperlink" Target="http://finance.sina.com.cn/fund/quotes/502004/bc.s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905.html" TargetMode="External"/><Relationship Id="rId354" Type="http://schemas.openxmlformats.org/officeDocument/2006/relationships/hyperlink" Target="http://quote.eastmoney.com/zs399958.html" TargetMode="External"/><Relationship Id="rId757" Type="http://schemas.openxmlformats.org/officeDocument/2006/relationships/hyperlink" Target="http://finance.sina.com.cn/fund/quotes/150245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30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71.html" TargetMode="External"/><Relationship Id="rId617" Type="http://schemas.openxmlformats.org/officeDocument/2006/relationships/hyperlink" Target="javascript:addOwnedFund('150173');" TargetMode="External"/><Relationship Id="rId659" Type="http://schemas.openxmlformats.org/officeDocument/2006/relationships/hyperlink" Target="javascript:addOwnedFund('150205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150064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935.html" TargetMode="External"/><Relationship Id="rId670" Type="http://schemas.openxmlformats.org/officeDocument/2006/relationships/hyperlink" Target="https://www.jisilu.cn/data/utils/lowcalc/150241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267.html" TargetMode="External"/><Relationship Id="rId530" Type="http://schemas.openxmlformats.org/officeDocument/2006/relationships/hyperlink" Target="http://www.cninfo.com.cn/information/fund/netvalue/150315.html" TargetMode="External"/><Relationship Id="rId726" Type="http://schemas.openxmlformats.org/officeDocument/2006/relationships/hyperlink" Target="https://www.jisilu.cn/data/sfnew/detail/150329" TargetMode="External"/><Relationship Id="rId768" Type="http://schemas.openxmlformats.org/officeDocument/2006/relationships/hyperlink" Target="https://www.jisilu.cn/data/sfnew/detail/150192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67.html" TargetMode="External"/><Relationship Id="rId572" Type="http://schemas.openxmlformats.org/officeDocument/2006/relationships/hyperlink" Target="http://www.cninfo.com.cn/information/fund/netvalue/150277.html" TargetMode="External"/><Relationship Id="rId628" Type="http://schemas.openxmlformats.org/officeDocument/2006/relationships/hyperlink" Target="https://www.jisilu.cn/data/utils/lowcalc/150305" TargetMode="External"/><Relationship Id="rId225" Type="http://schemas.openxmlformats.org/officeDocument/2006/relationships/hyperlink" Target="https://www.jisilu.cn/data/sfnew/detail/150138" TargetMode="External"/><Relationship Id="rId267" Type="http://schemas.openxmlformats.org/officeDocument/2006/relationships/hyperlink" Target="https://www.jisilu.cn/data/sfnew/detail/502031" TargetMode="External"/><Relationship Id="rId432" Type="http://schemas.openxmlformats.org/officeDocument/2006/relationships/hyperlink" Target="https://www.jisilu.cn/data/sfnew/detail/150157" TargetMode="External"/><Relationship Id="rId474" Type="http://schemas.openxmlformats.org/officeDocument/2006/relationships/hyperlink" Target="https://www.jisilu.cn/data/sfnew/detail/150237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://quote.eastmoney.com/zs399974.html" TargetMode="External"/><Relationship Id="rId737" Type="http://schemas.openxmlformats.org/officeDocument/2006/relationships/hyperlink" Target="javascript:delOwnedFund('150227');" TargetMode="External"/><Relationship Id="rId779" Type="http://schemas.openxmlformats.org/officeDocument/2006/relationships/hyperlink" Target="javascript:addOwnedFund('150279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9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140/bc.shtml" TargetMode="External"/><Relationship Id="rId541" Type="http://schemas.openxmlformats.org/officeDocument/2006/relationships/hyperlink" Target="http://finance.sina.com.cn/fund/quotes/150269/bc.shtml" TargetMode="External"/><Relationship Id="rId583" Type="http://schemas.openxmlformats.org/officeDocument/2006/relationships/hyperlink" Target="http://finance.sina.com.cn/fund/quotes/150200/bc.shtml" TargetMode="External"/><Relationship Id="rId639" Type="http://schemas.openxmlformats.org/officeDocument/2006/relationships/hyperlink" Target="http://quote.eastmoney.com/zs399429.html" TargetMode="External"/><Relationship Id="rId790" Type="http://schemas.openxmlformats.org/officeDocument/2006/relationships/hyperlink" Target="https://www.jisilu.cn/data/utils/lowcalc/150311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addOwnedFund('502014');" TargetMode="External"/><Relationship Id="rId278" Type="http://schemas.openxmlformats.org/officeDocument/2006/relationships/hyperlink" Target="javascript:addOwnedFund('50204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502049.html" TargetMode="External"/><Relationship Id="rId303" Type="http://schemas.openxmlformats.org/officeDocument/2006/relationships/hyperlink" Target="https://www.jisilu.cn/data/sfnew/detail/150225" TargetMode="External"/><Relationship Id="rId485" Type="http://schemas.openxmlformats.org/officeDocument/2006/relationships/hyperlink" Target="javascript:addOwnedFund('150184');" TargetMode="External"/><Relationship Id="rId692" Type="http://schemas.openxmlformats.org/officeDocument/2006/relationships/hyperlink" Target="http://www.cninfo.com.cn/information/fund/netvalue/150194.html" TargetMode="External"/><Relationship Id="rId706" Type="http://schemas.openxmlformats.org/officeDocument/2006/relationships/hyperlink" Target="https://www.jisilu.cn/data/utils/lowcalc/150255" TargetMode="External"/><Relationship Id="rId748" Type="http://schemas.openxmlformats.org/officeDocument/2006/relationships/hyperlink" Target="https://www.jisilu.cn/data/utils/lowcalc/150076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083" TargetMode="External"/><Relationship Id="rId387" Type="http://schemas.openxmlformats.org/officeDocument/2006/relationships/hyperlink" Target="https://www.jisilu.cn/data/sfnew/detail/150090" TargetMode="External"/><Relationship Id="rId510" Type="http://schemas.openxmlformats.org/officeDocument/2006/relationships/hyperlink" Target="https://www.jisilu.cn/data/sfnew/detail/150177" TargetMode="External"/><Relationship Id="rId552" Type="http://schemas.openxmlformats.org/officeDocument/2006/relationships/hyperlink" Target="https://www.jisilu.cn/data/sfnew/detail/150275" TargetMode="External"/><Relationship Id="rId594" Type="http://schemas.openxmlformats.org/officeDocument/2006/relationships/hyperlink" Target="https://www.jisilu.cn/data/sfnew/detail/150249" TargetMode="External"/><Relationship Id="rId608" Type="http://schemas.openxmlformats.org/officeDocument/2006/relationships/hyperlink" Target="http://www.cninfo.com.cn/information/fund/netvalue/150051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73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https://www.jisilu.cn/data/utils/lowcalc/50200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257" TargetMode="External"/><Relationship Id="rId661" Type="http://schemas.openxmlformats.org/officeDocument/2006/relationships/hyperlink" Target="http://finance.sina.com.cn/fund/quotes/150235/bc.shtml" TargetMode="External"/><Relationship Id="rId717" Type="http://schemas.openxmlformats.org/officeDocument/2006/relationships/hyperlink" Target="http://quote.eastmoney.com/zs399967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055');" TargetMode="External"/><Relationship Id="rId356" Type="http://schemas.openxmlformats.org/officeDocument/2006/relationships/hyperlink" Target="javascript:addOwnedFund('15021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179');" TargetMode="External"/><Relationship Id="rId563" Type="http://schemas.openxmlformats.org/officeDocument/2006/relationships/hyperlink" Target="javascript:addOwnedFund('150203');" TargetMode="External"/><Relationship Id="rId619" Type="http://schemas.openxmlformats.org/officeDocument/2006/relationships/hyperlink" Target="http://finance.sina.com.cn/fund/quotes/150309/bc.shtml" TargetMode="External"/><Relationship Id="rId770" Type="http://schemas.openxmlformats.org/officeDocument/2006/relationships/hyperlink" Target="http://www.cninfo.com.cn/information/fund/netvalue/150192.html" TargetMode="External"/><Relationship Id="rId95" Type="http://schemas.openxmlformats.org/officeDocument/2006/relationships/hyperlink" Target="http://www.cninfo.com.cn/information/fund/netvalue/150303.html" TargetMode="External"/><Relationship Id="rId160" Type="http://schemas.openxmlformats.org/officeDocument/2006/relationships/hyperlink" Target="http://finance.sina.com.cn/fund/quotes/15013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502024" TargetMode="External"/><Relationship Id="rId672" Type="http://schemas.openxmlformats.org/officeDocument/2006/relationships/hyperlink" Target="https://www.jisilu.cn/data/sfnew/detail/150186" TargetMode="External"/><Relationship Id="rId728" Type="http://schemas.openxmlformats.org/officeDocument/2006/relationships/hyperlink" Target="http://www.cninfo.com.cn/information/fund/netvalue/15032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267" TargetMode="External"/><Relationship Id="rId367" Type="http://schemas.openxmlformats.org/officeDocument/2006/relationships/hyperlink" Target="https://www.jisilu.cn/data/utils/lowcalc/150167" TargetMode="External"/><Relationship Id="rId532" Type="http://schemas.openxmlformats.org/officeDocument/2006/relationships/hyperlink" Target="https://www.jisilu.cn/data/utils/lowcalc/150315" TargetMode="External"/><Relationship Id="rId574" Type="http://schemas.openxmlformats.org/officeDocument/2006/relationships/hyperlink" Target="https://www.jisilu.cn/data/utils/lowcalc/150277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38.html" TargetMode="External"/><Relationship Id="rId781" Type="http://schemas.openxmlformats.org/officeDocument/2006/relationships/hyperlink" Target="http://finance.sina.com.cn/fund/quotes/150092/bc.shtml" TargetMode="External"/><Relationship Id="rId269" Type="http://schemas.openxmlformats.org/officeDocument/2006/relationships/hyperlink" Target="http://www.cninfo.com.cn/information/fund/netvalue/502031.html" TargetMode="External"/><Relationship Id="rId434" Type="http://schemas.openxmlformats.org/officeDocument/2006/relationships/hyperlink" Target="http://www.cninfo.com.cn/information/fund/netvalue/150157.html" TargetMode="External"/><Relationship Id="rId476" Type="http://schemas.openxmlformats.org/officeDocument/2006/relationships/hyperlink" Target="http://www.cninfo.com.cn/information/fund/netvalue/150237.html" TargetMode="External"/><Relationship Id="rId641" Type="http://schemas.openxmlformats.org/officeDocument/2006/relationships/hyperlink" Target="javascript:addOwnedFund('502027');" TargetMode="External"/><Relationship Id="rId683" Type="http://schemas.openxmlformats.org/officeDocument/2006/relationships/hyperlink" Target="javascript:addOwnedFund('502007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98" TargetMode="External"/><Relationship Id="rId280" Type="http://schemas.openxmlformats.org/officeDocument/2006/relationships/hyperlink" Target="http://finance.sina.com.cn/fund/quotes/15012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399992.html" TargetMode="External"/><Relationship Id="rId543" Type="http://schemas.openxmlformats.org/officeDocument/2006/relationships/hyperlink" Target="http://quote.eastmoney.com/zs399997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75.html" TargetMode="External"/><Relationship Id="rId750" Type="http://schemas.openxmlformats.org/officeDocument/2006/relationships/hyperlink" Target="https://www.jisilu.cn/data/sfnew/detail/150169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94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33/bc.shtml" TargetMode="External"/><Relationship Id="rId610" Type="http://schemas.openxmlformats.org/officeDocument/2006/relationships/hyperlink" Target="https://www.jisilu.cn/data/utils/lowcalc/150051" TargetMode="External"/><Relationship Id="rId652" Type="http://schemas.openxmlformats.org/officeDocument/2006/relationships/hyperlink" Target="https://www.jisilu.cn/data/utils/lowcalc/502049" TargetMode="External"/><Relationship Id="rId694" Type="http://schemas.openxmlformats.org/officeDocument/2006/relationships/hyperlink" Target="https://www.jisilu.cn/data/utils/lowcalc/150194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21" TargetMode="External"/><Relationship Id="rId305" Type="http://schemas.openxmlformats.org/officeDocument/2006/relationships/hyperlink" Target="http://www.cninfo.com.cn/information/fund/netvalue/150225.html" TargetMode="External"/><Relationship Id="rId347" Type="http://schemas.openxmlformats.org/officeDocument/2006/relationships/hyperlink" Target="http://www.cninfo.com.cn/information/fund/netvalue/150083.html" TargetMode="External"/><Relationship Id="rId512" Type="http://schemas.openxmlformats.org/officeDocument/2006/relationships/hyperlink" Target="http://www.cninfo.com.cn/information/fund/netvalue/15017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090.html" TargetMode="External"/><Relationship Id="rId554" Type="http://schemas.openxmlformats.org/officeDocument/2006/relationships/hyperlink" Target="http://www.cninfo.com.cn/information/fund/netvalue/150275.html" TargetMode="External"/><Relationship Id="rId596" Type="http://schemas.openxmlformats.org/officeDocument/2006/relationships/hyperlink" Target="http://www.cninfo.com.cn/information/fund/netvalue/150249.html" TargetMode="External"/><Relationship Id="rId761" Type="http://schemas.openxmlformats.org/officeDocument/2006/relationships/hyperlink" Target="javascript:addOwnedFund('150245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281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29" TargetMode="External"/><Relationship Id="rId498" Type="http://schemas.openxmlformats.org/officeDocument/2006/relationships/hyperlink" Target="https://www.jisilu.cn/data/sfnew/detail/150259" TargetMode="External"/><Relationship Id="rId621" Type="http://schemas.openxmlformats.org/officeDocument/2006/relationships/hyperlink" Target="http://quote.eastmoney.com/zs399994.html" TargetMode="External"/><Relationship Id="rId663" Type="http://schemas.openxmlformats.org/officeDocument/2006/relationships/hyperlink" Target="http://quote.eastmoney.com/zs399975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43/bc.shtml" TargetMode="External"/><Relationship Id="rId719" Type="http://schemas.openxmlformats.org/officeDocument/2006/relationships/hyperlink" Target="javascript:addOwnedFund('502004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30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finance.sina.com.cn/fund/quotes/150273/bc.shtml" TargetMode="External"/><Relationship Id="rId730" Type="http://schemas.openxmlformats.org/officeDocument/2006/relationships/hyperlink" Target="https://www.jisilu.cn/data/utils/lowcalc/150329" TargetMode="External"/><Relationship Id="rId772" Type="http://schemas.openxmlformats.org/officeDocument/2006/relationships/hyperlink" Target="https://www.jisilu.cn/data/utils/lowcalc/150192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4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502024.html" TargetMode="External"/><Relationship Id="rId271" Type="http://schemas.openxmlformats.org/officeDocument/2006/relationships/hyperlink" Target="https://www.jisilu.cn/data/utils/lowcalc/502031" TargetMode="External"/><Relationship Id="rId674" Type="http://schemas.openxmlformats.org/officeDocument/2006/relationships/hyperlink" Target="http://www.cninfo.com.cn/information/fund/netvalue/1501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198.html" TargetMode="External"/><Relationship Id="rId327" Type="http://schemas.openxmlformats.org/officeDocument/2006/relationships/hyperlink" Target="https://www.jisilu.cn/data/sfnew/detail/150104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s://www.jisilu.cn/data/sfnew/detail/150251" TargetMode="External"/><Relationship Id="rId576" Type="http://schemas.openxmlformats.org/officeDocument/2006/relationships/hyperlink" Target="https://www.jisilu.cn/data/sfnew/detail/150209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007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38" TargetMode="External"/><Relationship Id="rId380" Type="http://schemas.openxmlformats.org/officeDocument/2006/relationships/hyperlink" Target="javascript:addOwnedFund('150140');" TargetMode="External"/><Relationship Id="rId436" Type="http://schemas.openxmlformats.org/officeDocument/2006/relationships/hyperlink" Target="https://www.jisilu.cn/data/utils/lowcalc/150157" TargetMode="External"/><Relationship Id="rId601" Type="http://schemas.openxmlformats.org/officeDocument/2006/relationships/hyperlink" Target="http://finance.sina.com.cn/fund/quotes/150271/bc.shtml" TargetMode="External"/><Relationship Id="rId643" Type="http://schemas.openxmlformats.org/officeDocument/2006/relationships/hyperlink" Target="http://finance.sina.com.cn/fund/quotes/150217/bc.shtml" TargetMode="External"/><Relationship Id="rId240" Type="http://schemas.openxmlformats.org/officeDocument/2006/relationships/hyperlink" Target="http://quote.eastmoney.com/zs000966.html" TargetMode="External"/><Relationship Id="rId478" Type="http://schemas.openxmlformats.org/officeDocument/2006/relationships/hyperlink" Target="https://www.jisilu.cn/data/utils/lowcalc/150237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399918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259');" TargetMode="External"/><Relationship Id="rId545" Type="http://schemas.openxmlformats.org/officeDocument/2006/relationships/hyperlink" Target="javascript:addOwnedFund('150269');" TargetMode="External"/><Relationship Id="rId587" Type="http://schemas.openxmlformats.org/officeDocument/2006/relationships/hyperlink" Target="javascript:addOwnedFund('150200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169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265/bc.shtml" TargetMode="External"/><Relationship Id="rId184" Type="http://schemas.openxmlformats.org/officeDocument/2006/relationships/hyperlink" Target="http://finance.sina.com.cn/fund/quotes/150196/bc.shtml" TargetMode="External"/><Relationship Id="rId391" Type="http://schemas.openxmlformats.org/officeDocument/2006/relationships/hyperlink" Target="https://www.jisilu.cn/data/utils/lowcalc/150090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150173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150281.html" TargetMode="External"/><Relationship Id="rId489" Type="http://schemas.openxmlformats.org/officeDocument/2006/relationships/hyperlink" Target="http://quote.eastmoney.com/zs399810.html" TargetMode="External"/><Relationship Id="rId654" Type="http://schemas.openxmlformats.org/officeDocument/2006/relationships/hyperlink" Target="https://www.jisilu.cn/data/sfnew/detail/150205" TargetMode="External"/><Relationship Id="rId696" Type="http://schemas.openxmlformats.org/officeDocument/2006/relationships/hyperlink" Target="https://www.jisilu.cn/data/sfnew/detail/150307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21.html" TargetMode="External"/><Relationship Id="rId307" Type="http://schemas.openxmlformats.org/officeDocument/2006/relationships/hyperlink" Target="https://www.jisilu.cn/data/utils/lowcalc/150225" TargetMode="External"/><Relationship Id="rId349" Type="http://schemas.openxmlformats.org/officeDocument/2006/relationships/hyperlink" Target="https://www.jisilu.cn/data/utils/lowcalc/150083" TargetMode="External"/><Relationship Id="rId514" Type="http://schemas.openxmlformats.org/officeDocument/2006/relationships/hyperlink" Target="https://www.jisilu.cn/data/utils/lowcalc/150177" TargetMode="External"/><Relationship Id="rId556" Type="http://schemas.openxmlformats.org/officeDocument/2006/relationships/hyperlink" Target="https://www.jisilu.cn/data/utils/lowcalc/150275" TargetMode="External"/><Relationship Id="rId721" Type="http://schemas.openxmlformats.org/officeDocument/2006/relationships/hyperlink" Target="http://finance.sina.com.cn/fund/quotes/150018/bc.shtml" TargetMode="External"/><Relationship Id="rId763" Type="http://schemas.openxmlformats.org/officeDocument/2006/relationships/hyperlink" Target="http://finance.sina.com.cn/fund/quotes/150181/bc.s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49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29.html" TargetMode="External"/><Relationship Id="rId623" Type="http://schemas.openxmlformats.org/officeDocument/2006/relationships/hyperlink" Target="javascript:addOwnedFund('150309');" TargetMode="External"/><Relationship Id="rId665" Type="http://schemas.openxmlformats.org/officeDocument/2006/relationships/hyperlink" Target="javascript:addOwnedFund('150235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006.html" TargetMode="External"/><Relationship Id="rId567" Type="http://schemas.openxmlformats.org/officeDocument/2006/relationships/hyperlink" Target="http://quote.eastmoney.com/zs399991.html" TargetMode="External"/><Relationship Id="rId732" Type="http://schemas.openxmlformats.org/officeDocument/2006/relationships/hyperlink" Target="https://www.jisilu.cn/data/sfnew/detail/150227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30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s://www.jisilu.cn/data/sfnew/detail/150279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502017/bc.shtml" TargetMode="External"/><Relationship Id="rId634" Type="http://schemas.openxmlformats.org/officeDocument/2006/relationships/hyperlink" Target="https://www.jisilu.cn/data/utils/lowcalc/502024" TargetMode="External"/><Relationship Id="rId676" Type="http://schemas.openxmlformats.org/officeDocument/2006/relationships/hyperlink" Target="https://www.jisilu.cn/data/utils/lowcalc/150186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502014" TargetMode="External"/><Relationship Id="rId273" Type="http://schemas.openxmlformats.org/officeDocument/2006/relationships/hyperlink" Target="https://www.jisilu.cn/data/sfnew/detail/502041" TargetMode="External"/><Relationship Id="rId329" Type="http://schemas.openxmlformats.org/officeDocument/2006/relationships/hyperlink" Target="http://www.cninfo.com.cn/information/fund/netvalue/150104.html" TargetMode="External"/><Relationship Id="rId480" Type="http://schemas.openxmlformats.org/officeDocument/2006/relationships/hyperlink" Target="https://www.jisilu.cn/data/sfnew/detail/150184" TargetMode="External"/><Relationship Id="rId536" Type="http://schemas.openxmlformats.org/officeDocument/2006/relationships/hyperlink" Target="http://www.cninfo.com.cn/information/fund/netvalue/150251.html" TargetMode="External"/><Relationship Id="rId701" Type="http://schemas.openxmlformats.org/officeDocument/2006/relationships/hyperlink" Target="javascript:addOwnedFund('150307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198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502054/bc.shtml" TargetMode="External"/><Relationship Id="rId578" Type="http://schemas.openxmlformats.org/officeDocument/2006/relationships/hyperlink" Target="http://www.cninfo.com.cn/information/fund/netvalue/150209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092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441.html" TargetMode="External"/><Relationship Id="rId645" Type="http://schemas.openxmlformats.org/officeDocument/2006/relationships/hyperlink" Target="http://quote.eastmoney.com/zs399412.html" TargetMode="External"/><Relationship Id="rId687" Type="http://schemas.openxmlformats.org/officeDocument/2006/relationships/hyperlink" Target="http://quote.eastmoney.com/zs399975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094');" TargetMode="External"/><Relationship Id="rId284" Type="http://schemas.openxmlformats.org/officeDocument/2006/relationships/hyperlink" Target="javascript:addOwnedFund('150121');" TargetMode="External"/><Relationship Id="rId491" Type="http://schemas.openxmlformats.org/officeDocument/2006/relationships/hyperlink" Target="javascript:addOwnedFund('150233');" TargetMode="External"/><Relationship Id="rId505" Type="http://schemas.openxmlformats.org/officeDocument/2006/relationships/hyperlink" Target="http://finance.sina.com.cn/fund/quotes/150100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991.html" TargetMode="External"/><Relationship Id="rId547" Type="http://schemas.openxmlformats.org/officeDocument/2006/relationships/hyperlink" Target="http://finance.sina.com.cn/fund/quotes/150283/bc.shtml" TargetMode="External"/><Relationship Id="rId589" Type="http://schemas.openxmlformats.org/officeDocument/2006/relationships/hyperlink" Target="http://finance.sina.com.cn/fund/quotes/150207/bc.shtml" TargetMode="External"/><Relationship Id="rId754" Type="http://schemas.openxmlformats.org/officeDocument/2006/relationships/hyperlink" Target="https://www.jisilu.cn/data/utils/lowcalc/150169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395.html" TargetMode="External"/><Relationship Id="rId351" Type="http://schemas.openxmlformats.org/officeDocument/2006/relationships/hyperlink" Target="https://www.jisilu.cn/data/sfnew/detail/15021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150173.html" TargetMode="External"/><Relationship Id="rId656" Type="http://schemas.openxmlformats.org/officeDocument/2006/relationships/hyperlink" Target="http://www.cninfo.com.cn/information/fund/netvalue/150205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281" TargetMode="External"/><Relationship Id="rId295" Type="http://schemas.openxmlformats.org/officeDocument/2006/relationships/hyperlink" Target="https://www.jisilu.cn/data/utils/lowcalc/502021" TargetMode="External"/><Relationship Id="rId309" Type="http://schemas.openxmlformats.org/officeDocument/2006/relationships/hyperlink" Target="https://www.jisilu.cn/data/sfnew/detail/150055" TargetMode="External"/><Relationship Id="rId460" Type="http://schemas.openxmlformats.org/officeDocument/2006/relationships/hyperlink" Target="https://www.jisilu.cn/data/utils/lowcalc/150229" TargetMode="External"/><Relationship Id="rId516" Type="http://schemas.openxmlformats.org/officeDocument/2006/relationships/hyperlink" Target="https://www.jisilu.cn/data/sfnew/detail/150179" TargetMode="External"/><Relationship Id="rId698" Type="http://schemas.openxmlformats.org/officeDocument/2006/relationships/hyperlink" Target="http://www.cninfo.com.cn/information/fund/netvalue/150307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3" TargetMode="External"/><Relationship Id="rId723" Type="http://schemas.openxmlformats.org/officeDocument/2006/relationships/hyperlink" Target="http://quote.eastmoney.com/zs399004.html" TargetMode="External"/><Relationship Id="rId765" Type="http://schemas.openxmlformats.org/officeDocument/2006/relationships/hyperlink" Target="http://quote.eastmoney.com/zs399967.html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305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4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javascript:addOwnedFund('150243');" TargetMode="External"/><Relationship Id="rId569" Type="http://schemas.openxmlformats.org/officeDocument/2006/relationships/hyperlink" Target="javascript:addOwnedFund('150273');" TargetMode="External"/><Relationship Id="rId734" Type="http://schemas.openxmlformats.org/officeDocument/2006/relationships/hyperlink" Target="http://www.cninfo.com.cn/information/fund/netvalue/150227.html" TargetMode="External"/><Relationship Id="rId776" Type="http://schemas.openxmlformats.org/officeDocument/2006/relationships/hyperlink" Target="http://www.cninfo.com.cn/information/fund/netvalue/150279.html" TargetMode="External"/><Relationship Id="rId70" Type="http://schemas.openxmlformats.org/officeDocument/2006/relationships/hyperlink" Target="http://finance.sina.com.cn/fund/quotes/150289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104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209" TargetMode="External"/><Relationship Id="rId636" Type="http://schemas.openxmlformats.org/officeDocument/2006/relationships/hyperlink" Target="https://www.jisilu.cn/data/sfnew/detail/502027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502014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502007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41.html" TargetMode="External"/><Relationship Id="rId300" Type="http://schemas.openxmlformats.org/officeDocument/2006/relationships/hyperlink" Target="http://quote.eastmoney.com/zs399904.html" TargetMode="External"/><Relationship Id="rId482" Type="http://schemas.openxmlformats.org/officeDocument/2006/relationships/hyperlink" Target="http://www.cninfo.com.cn/information/fund/netvalue/150184.html" TargetMode="External"/><Relationship Id="rId538" Type="http://schemas.openxmlformats.org/officeDocument/2006/relationships/hyperlink" Target="https://www.jisilu.cn/data/utils/lowcalc/150251" TargetMode="External"/><Relationship Id="rId703" Type="http://schemas.openxmlformats.org/officeDocument/2006/relationships/hyperlink" Target="http://finance.sina.com.cn/fund/quotes/150255/bc.shtml" TargetMode="External"/><Relationship Id="rId745" Type="http://schemas.openxmlformats.org/officeDocument/2006/relationships/hyperlink" Target="http://finance.sina.com.cn/fund/quotes/150076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75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://quote.eastmoney.com/zs399983.html" TargetMode="External"/><Relationship Id="rId605" Type="http://schemas.openxmlformats.org/officeDocument/2006/relationships/hyperlink" Target="javascript:addOwnedFund('150271');" TargetMode="External"/><Relationship Id="rId787" Type="http://schemas.openxmlformats.org/officeDocument/2006/relationships/hyperlink" Target="http://finance.sina.com.cn/fund/quotes/150311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73/bc.shtml" TargetMode="External"/><Relationship Id="rId647" Type="http://schemas.openxmlformats.org/officeDocument/2006/relationships/hyperlink" Target="javascript:addOwnedFund('150217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0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257/bc.shtml" TargetMode="External"/><Relationship Id="rId507" Type="http://schemas.openxmlformats.org/officeDocument/2006/relationships/hyperlink" Target="http://quote.eastmoney.com/zs000805.html" TargetMode="External"/><Relationship Id="rId549" Type="http://schemas.openxmlformats.org/officeDocument/2006/relationships/hyperlink" Target="http://quote.eastmoney.com/zs000808.html" TargetMode="External"/><Relationship Id="rId714" Type="http://schemas.openxmlformats.org/officeDocument/2006/relationships/hyperlink" Target="https://www.jisilu.cn/data/sfnew/detail/502004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delOwnedFund('150265');" TargetMode="External"/><Relationship Id="rId188" Type="http://schemas.openxmlformats.org/officeDocument/2006/relationships/hyperlink" Target="javascript:addOwnedFund('150196');" TargetMode="External"/><Relationship Id="rId311" Type="http://schemas.openxmlformats.org/officeDocument/2006/relationships/hyperlink" Target="http://www.cninfo.com.cn/information/fund/netvalue/150055.html" TargetMode="External"/><Relationship Id="rId353" Type="http://schemas.openxmlformats.org/officeDocument/2006/relationships/hyperlink" Target="http://www.cninfo.com.cn/information/fund/netvalue/15021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03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173" TargetMode="External"/><Relationship Id="rId658" Type="http://schemas.openxmlformats.org/officeDocument/2006/relationships/hyperlink" Target="https://www.jisilu.cn/data/utils/lowcalc/150205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150064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179.html" TargetMode="External"/><Relationship Id="rId725" Type="http://schemas.openxmlformats.org/officeDocument/2006/relationships/hyperlink" Target="javascript:addOwnedFund('150018');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267/bc.shtml" TargetMode="External"/><Relationship Id="rId364" Type="http://schemas.openxmlformats.org/officeDocument/2006/relationships/hyperlink" Target="http://finance.sina.com.cn/fund/quotes/150167/bc.shtml" TargetMode="External"/><Relationship Id="rId767" Type="http://schemas.openxmlformats.org/officeDocument/2006/relationships/hyperlink" Target="javascript:addOwnedFund('150181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77/bc.shtml" TargetMode="External"/><Relationship Id="rId627" Type="http://schemas.openxmlformats.org/officeDocument/2006/relationships/hyperlink" Target="http://quote.eastmoney.com/zs399812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502017');" TargetMode="External"/><Relationship Id="rId529" Type="http://schemas.openxmlformats.org/officeDocument/2006/relationships/hyperlink" Target="http://finance.sina.com.cn/fund/quotes/150315/bc.shtml" TargetMode="External"/><Relationship Id="rId680" Type="http://schemas.openxmlformats.org/officeDocument/2006/relationships/hyperlink" Target="http://www.cninfo.com.cn/information/fund/netvalue/502007.html" TargetMode="External"/><Relationship Id="rId736" Type="http://schemas.openxmlformats.org/officeDocument/2006/relationships/hyperlink" Target="https://www.jisilu.cn/data/utils/lowcalc/150227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150269" TargetMode="External"/><Relationship Id="rId778" Type="http://schemas.openxmlformats.org/officeDocument/2006/relationships/hyperlink" Target="https://www.jisilu.cn/data/utils/lowcalc/150279" TargetMode="External"/><Relationship Id="rId72" Type="http://schemas.openxmlformats.org/officeDocument/2006/relationships/hyperlink" Target="http://quote.eastmoney.com/zs399998.html" TargetMode="External"/><Relationship Id="rId375" Type="http://schemas.openxmlformats.org/officeDocument/2006/relationships/hyperlink" Target="https://www.jisilu.cn/data/sfnew/detail/150140" TargetMode="External"/><Relationship Id="rId582" Type="http://schemas.openxmlformats.org/officeDocument/2006/relationships/hyperlink" Target="https://www.jisilu.cn/data/sfnew/detail/150200" TargetMode="External"/><Relationship Id="rId638" Type="http://schemas.openxmlformats.org/officeDocument/2006/relationships/hyperlink" Target="http://www.cninfo.com.cn/information/fund/netvalue/502027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502014" TargetMode="External"/><Relationship Id="rId277" Type="http://schemas.openxmlformats.org/officeDocument/2006/relationships/hyperlink" Target="https://www.jisilu.cn/data/utils/lowcalc/50204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184" TargetMode="External"/><Relationship Id="rId705" Type="http://schemas.openxmlformats.org/officeDocument/2006/relationships/hyperlink" Target="http://quote.eastmoney.com/zs399986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150064');" TargetMode="External"/><Relationship Id="rId344" Type="http://schemas.openxmlformats.org/officeDocument/2006/relationships/hyperlink" Target="javascript:addOwnedFund('502054');" TargetMode="External"/><Relationship Id="rId691" Type="http://schemas.openxmlformats.org/officeDocument/2006/relationships/hyperlink" Target="http://finance.sina.com.cn/fund/quotes/150194/bc.shtml" TargetMode="External"/><Relationship Id="rId747" Type="http://schemas.openxmlformats.org/officeDocument/2006/relationships/hyperlink" Target="http://quote.eastmoney.com/zs399300.html" TargetMode="External"/><Relationship Id="rId789" Type="http://schemas.openxmlformats.org/officeDocument/2006/relationships/hyperlink" Target="http://quote.eastmoney.com/zs399996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javascript:addOwnedFund('150283');" TargetMode="External"/><Relationship Id="rId593" Type="http://schemas.openxmlformats.org/officeDocument/2006/relationships/hyperlink" Target="javascript:addOwnedFund('150207');" TargetMode="External"/><Relationship Id="rId607" Type="http://schemas.openxmlformats.org/officeDocument/2006/relationships/hyperlink" Target="http://finance.sina.com.cn/fund/quotes/150051/bc.shtml" TargetMode="External"/><Relationship Id="rId649" Type="http://schemas.openxmlformats.org/officeDocument/2006/relationships/hyperlink" Target="http://finance.sina.com.cn/fund/quotes/502049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58.html" TargetMode="External"/><Relationship Id="rId288" Type="http://schemas.openxmlformats.org/officeDocument/2006/relationships/hyperlink" Target="http://quote.eastmoney.com/zs399982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100');" TargetMode="External"/><Relationship Id="rId660" Type="http://schemas.openxmlformats.org/officeDocument/2006/relationships/hyperlink" Target="https://www.jisilu.cn/data/sfnew/detail/150235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https://www.jisilu.cn/data/utils/lowcalc/150055" TargetMode="External"/><Relationship Id="rId495" Type="http://schemas.openxmlformats.org/officeDocument/2006/relationships/hyperlink" Target="http://quote.eastmoney.com/zs399993.html" TargetMode="External"/><Relationship Id="rId716" Type="http://schemas.openxmlformats.org/officeDocument/2006/relationships/hyperlink" Target="http://www.cninfo.com.cn/information/fund/netvalue/502004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303/bc.shtml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179" TargetMode="External"/><Relationship Id="rId562" Type="http://schemas.openxmlformats.org/officeDocument/2006/relationships/hyperlink" Target="https://www.jisilu.cn/data/utils/lowcalc/150203" TargetMode="External"/><Relationship Id="rId618" Type="http://schemas.openxmlformats.org/officeDocument/2006/relationships/hyperlink" Target="https://www.jisilu.cn/data/sfnew/detail/150309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www.cninfo.com.cn/information/fund/netvalue/150064.html" TargetMode="External"/><Relationship Id="rId727" Type="http://schemas.openxmlformats.org/officeDocument/2006/relationships/hyperlink" Target="http://finance.sina.com.cn/fund/quotes/150329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130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://quote.eastmoney.com/zs399807.html" TargetMode="External"/><Relationship Id="rId780" Type="http://schemas.openxmlformats.org/officeDocument/2006/relationships/hyperlink" Target="https://www.jisilu.cn/data/sfnew/detail/150092" TargetMode="External"/><Relationship Id="rId226" Type="http://schemas.openxmlformats.org/officeDocument/2006/relationships/hyperlink" Target="http://finance.sina.com.cn/fund/quotes/150138/bc.shtml" TargetMode="External"/><Relationship Id="rId433" Type="http://schemas.openxmlformats.org/officeDocument/2006/relationships/hyperlink" Target="http://finance.sina.com.cn/fund/quotes/150157/bc.shtml" TargetMode="External"/><Relationship Id="rId640" Type="http://schemas.openxmlformats.org/officeDocument/2006/relationships/hyperlink" Target="https://www.jisilu.cn/data/utils/lowcalc/502027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289');" TargetMode="External"/><Relationship Id="rId377" Type="http://schemas.openxmlformats.org/officeDocument/2006/relationships/hyperlink" Target="http://www.cninfo.com.cn/information/fund/netvalue/150140.html" TargetMode="External"/><Relationship Id="rId500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150200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94" TargetMode="External"/><Relationship Id="rId791" Type="http://schemas.openxmlformats.org/officeDocument/2006/relationships/hyperlink" Target="javascript:addOwnedFund('150311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000016.html" TargetMode="External"/><Relationship Id="rId749" Type="http://schemas.openxmlformats.org/officeDocument/2006/relationships/hyperlink" Target="javascript:addOwnedFund('150076');" TargetMode="External"/><Relationship Id="rId290" Type="http://schemas.openxmlformats.org/officeDocument/2006/relationships/hyperlink" Target="javascript:addOwnedFund('502001');" TargetMode="External"/><Relationship Id="rId304" Type="http://schemas.openxmlformats.org/officeDocument/2006/relationships/hyperlink" Target="http://finance.sina.com.cn/fund/quotes/150225/bc.shtml" TargetMode="External"/><Relationship Id="rId388" Type="http://schemas.openxmlformats.org/officeDocument/2006/relationships/hyperlink" Target="http://finance.sina.com.cn/fund/quotes/150090/bc.shtml" TargetMode="External"/><Relationship Id="rId511" Type="http://schemas.openxmlformats.org/officeDocument/2006/relationships/hyperlink" Target="http://finance.sina.com.cn/fund/quotes/150177/bc.shtml" TargetMode="External"/><Relationship Id="rId609" Type="http://schemas.openxmlformats.org/officeDocument/2006/relationships/hyperlink" Target="http://quote.eastmoney.com/zs399300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3.html" TargetMode="External"/><Relationship Id="rId595" Type="http://schemas.openxmlformats.org/officeDocument/2006/relationships/hyperlink" Target="http://finance.sina.com.cn/fund/quotes/150249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073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23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522" Type="http://schemas.openxmlformats.org/officeDocument/2006/relationships/hyperlink" Target="https://www.jisilu.cn/data/sfnew/detail/150243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3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6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235');" TargetMode="External"/><Relationship Id="rId769" Type="http://schemas.openxmlformats.org/officeDocument/2006/relationships/hyperlink" Target="http://finance.sina.com.cn/fund/quotes/150143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973.html" TargetMode="External"/><Relationship Id="rId629" Type="http://schemas.openxmlformats.org/officeDocument/2006/relationships/hyperlink" Target="javascript:addOwnedFund('150209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://finance.sina.com.cn/fund/quotes/150100/bc.shtml" TargetMode="External"/><Relationship Id="rId682" Type="http://schemas.openxmlformats.org/officeDocument/2006/relationships/hyperlink" Target="https://www.jisilu.cn/data/utils/lowcalc/150018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www.cninfo.com.cn/information/fund/netvalue/150167.html" TargetMode="External"/><Relationship Id="rId542" Type="http://schemas.openxmlformats.org/officeDocument/2006/relationships/hyperlink" Target="http://www.cninfo.com.cn/information/fund/netvalue/150241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502031" TargetMode="External"/><Relationship Id="rId486" Type="http://schemas.openxmlformats.org/officeDocument/2006/relationships/hyperlink" Target="https://www.jisilu.cn/data/sfnew/detail/150271" TargetMode="External"/><Relationship Id="rId693" Type="http://schemas.openxmlformats.org/officeDocument/2006/relationships/hyperlink" Target="http://quote.eastmoney.com/zs399994.html" TargetMode="External"/><Relationship Id="rId707" Type="http://schemas.openxmlformats.org/officeDocument/2006/relationships/hyperlink" Target="javascript:addOwnedFund('150076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17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finance.sina.com.cn/fund/quotes/150207/bc.shtml" TargetMode="External"/><Relationship Id="rId760" Type="http://schemas.openxmlformats.org/officeDocument/2006/relationships/hyperlink" Target="https://www.jisilu.cn/data/utils/lowcalc/150245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164');" TargetMode="External"/><Relationship Id="rId620" Type="http://schemas.openxmlformats.org/officeDocument/2006/relationships/hyperlink" Target="http://www.cninfo.com.cn/information/fund/netvalue/150277.html" TargetMode="External"/><Relationship Id="rId718" Type="http://schemas.openxmlformats.org/officeDocument/2006/relationships/hyperlink" Target="https://www.jisilu.cn/data/utils/lowcalc/502007" TargetMode="External"/><Relationship Id="rId357" Type="http://schemas.openxmlformats.org/officeDocument/2006/relationships/hyperlink" Target="https://www.jisilu.cn/data/sfnew/detail/150140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998.html" TargetMode="External"/><Relationship Id="rId161" Type="http://schemas.openxmlformats.org/officeDocument/2006/relationships/hyperlink" Target="http://www.cninfo.com.cn/information/fund/netvalue/502037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000832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502041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55" TargetMode="External"/><Relationship Id="rId631" Type="http://schemas.openxmlformats.org/officeDocument/2006/relationships/hyperlink" Target="http://finance.sina.com.cn/fund/quotes/150200/bc.shtml" TargetMode="External"/><Relationship Id="rId673" Type="http://schemas.openxmlformats.org/officeDocument/2006/relationships/hyperlink" Target="http://finance.sina.com.cn/fund/quotes/150194/bc.shtml" TargetMode="External"/><Relationship Id="rId729" Type="http://schemas.openxmlformats.org/officeDocument/2006/relationships/hyperlink" Target="http://quote.eastmoney.com/zs399804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150205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152');" TargetMode="External"/><Relationship Id="rId575" Type="http://schemas.openxmlformats.org/officeDocument/2006/relationships/hyperlink" Target="javascript:addOwnedFund('150283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311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000805.html" TargetMode="External"/><Relationship Id="rId600" Type="http://schemas.openxmlformats.org/officeDocument/2006/relationships/hyperlink" Target="https://www.jisilu.cn/data/sfnew/detail/150179" TargetMode="External"/><Relationship Id="rId642" Type="http://schemas.openxmlformats.org/officeDocument/2006/relationships/hyperlink" Target="https://www.jisilu.cn/data/sfnew/detail/150173" TargetMode="External"/><Relationship Id="rId684" Type="http://schemas.openxmlformats.org/officeDocument/2006/relationships/hyperlink" Target="https://www.jisilu.cn/data/sfnew/detail/150051" TargetMode="External"/><Relationship Id="rId281" Type="http://schemas.openxmlformats.org/officeDocument/2006/relationships/hyperlink" Target="http://www.cninfo.com.cn/information/fund/netvalue/502031.html" TargetMode="External"/><Relationship Id="rId337" Type="http://schemas.openxmlformats.org/officeDocument/2006/relationships/hyperlink" Target="https://www.jisilu.cn/data/utils/lowcalc/150167" TargetMode="External"/><Relationship Id="rId502" Type="http://schemas.openxmlformats.org/officeDocument/2006/relationships/hyperlink" Target="https://www.jisilu.cn/data/utils/lowcalc/15023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30" TargetMode="External"/><Relationship Id="rId379" Type="http://schemas.openxmlformats.org/officeDocument/2006/relationships/hyperlink" Target="https://www.jisilu.cn/data/utils/lowcalc/150090" TargetMode="External"/><Relationship Id="rId544" Type="http://schemas.openxmlformats.org/officeDocument/2006/relationships/hyperlink" Target="https://www.jisilu.cn/data/utils/lowcalc/150241" TargetMode="External"/><Relationship Id="rId586" Type="http://schemas.openxmlformats.org/officeDocument/2006/relationships/hyperlink" Target="https://www.jisilu.cn/data/utils/lowcalc/502017" TargetMode="External"/><Relationship Id="rId751" Type="http://schemas.openxmlformats.org/officeDocument/2006/relationships/hyperlink" Target="http://finance.sina.com.cn/fund/quotes/150169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4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addOwnedFund('150243');" TargetMode="External"/><Relationship Id="rId653" Type="http://schemas.openxmlformats.org/officeDocument/2006/relationships/hyperlink" Target="javascript:delOwnedFund('150275');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05.html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309');" TargetMode="External"/><Relationship Id="rId709" Type="http://schemas.openxmlformats.org/officeDocument/2006/relationships/hyperlink" Target="http://finance.sina.com.cn/fund/quotes/502004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://quote.eastmoney.com/zs399412.html" TargetMode="External"/><Relationship Id="rId555" Type="http://schemas.openxmlformats.org/officeDocument/2006/relationships/hyperlink" Target="http://quote.eastmoney.com/zs399983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227" TargetMode="External"/><Relationship Id="rId762" Type="http://schemas.openxmlformats.org/officeDocument/2006/relationships/hyperlink" Target="https://www.jisilu.cn/data/sfnew/detail/150192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37/bc.shtml" TargetMode="External"/><Relationship Id="rId622" Type="http://schemas.openxmlformats.org/officeDocument/2006/relationships/hyperlink" Target="https://www.jisilu.cn/data/utils/lowcalc/150277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finance.sina.com.cn/fund/quotes/150233/bc.shtml" TargetMode="External"/><Relationship Id="rId664" Type="http://schemas.openxmlformats.org/officeDocument/2006/relationships/hyperlink" Target="https://www.jisilu.cn/data/utils/lowcalc/150184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036.html" TargetMode="External"/><Relationship Id="rId359" Type="http://schemas.openxmlformats.org/officeDocument/2006/relationships/hyperlink" Target="http://www.cninfo.com.cn/information/fund/netvalue/150140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150307');" TargetMode="External"/><Relationship Id="rId773" Type="http://schemas.openxmlformats.org/officeDocument/2006/relationships/hyperlink" Target="javascript:addOwnedFund('150143');" TargetMode="External"/><Relationship Id="rId98" Type="http://schemas.openxmlformats.org/officeDocument/2006/relationships/hyperlink" Target="javascript:addOwnedFund('150289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502037" TargetMode="External"/><Relationship Id="rId219" Type="http://schemas.openxmlformats.org/officeDocument/2006/relationships/hyperlink" Target="https://www.jisilu.cn/data/sfnew/detail/502014" TargetMode="External"/><Relationship Id="rId370" Type="http://schemas.openxmlformats.org/officeDocument/2006/relationships/hyperlink" Target="http://finance.sina.com.cn/fund/quotes/150225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5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s://www.jisilu.cn/data/sfnew/detail/150257" TargetMode="External"/><Relationship Id="rId675" Type="http://schemas.openxmlformats.org/officeDocument/2006/relationships/hyperlink" Target="http://quote.eastmoney.com/zs399970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29/bc.shtml" TargetMode="External"/><Relationship Id="rId577" Type="http://schemas.openxmlformats.org/officeDocument/2006/relationships/hyperlink" Target="http://finance.sina.com.cn/fund/quotes/150305/bc.shtml" TargetMode="External"/><Relationship Id="rId700" Type="http://schemas.openxmlformats.org/officeDocument/2006/relationships/hyperlink" Target="https://www.jisilu.cn/data/utils/lowcalc/150329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30" TargetMode="External"/><Relationship Id="rId602" Type="http://schemas.openxmlformats.org/officeDocument/2006/relationships/hyperlink" Target="http://www.cninfo.com.cn/information/fund/netvalue/150179.html" TargetMode="External"/><Relationship Id="rId784" Type="http://schemas.openxmlformats.org/officeDocument/2006/relationships/hyperlink" Target="https://www.jisilu.cn/data/utils/lowcalc/150311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addOwnedFund('150100');" TargetMode="External"/><Relationship Id="rId644" Type="http://schemas.openxmlformats.org/officeDocument/2006/relationships/hyperlink" Target="http://www.cninfo.com.cn/information/fund/netvalue/150173.html" TargetMode="External"/><Relationship Id="rId686" Type="http://schemas.openxmlformats.org/officeDocument/2006/relationships/hyperlink" Target="http://www.cninfo.com.cn/information/fund/netvalue/15005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3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150259" TargetMode="External"/><Relationship Id="rId546" Type="http://schemas.openxmlformats.org/officeDocument/2006/relationships/hyperlink" Target="https://www.jisilu.cn/data/sfnew/detail/150315" TargetMode="External"/><Relationship Id="rId711" Type="http://schemas.openxmlformats.org/officeDocument/2006/relationships/hyperlink" Target="http://quote.eastmoney.com/zs399967.html" TargetMode="External"/><Relationship Id="rId753" Type="http://schemas.openxmlformats.org/officeDocument/2006/relationships/hyperlink" Target="http://quote.eastmoney.com/hk/zs110000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130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502027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64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150273/bc.shtml" TargetMode="External"/><Relationship Id="rId655" Type="http://schemas.openxmlformats.org/officeDocument/2006/relationships/hyperlink" Target="http://finance.sina.com.cn/fund/quotes/502024/bc.shtml" TargetMode="External"/><Relationship Id="rId697" Type="http://schemas.openxmlformats.org/officeDocument/2006/relationships/hyperlink" Target="http://finance.sina.com.cn/fund/quotes/150329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55');" TargetMode="External"/><Relationship Id="rId515" Type="http://schemas.openxmlformats.org/officeDocument/2006/relationships/hyperlink" Target="javascript:addOwnedFund('150217');" TargetMode="External"/><Relationship Id="rId722" Type="http://schemas.openxmlformats.org/officeDocument/2006/relationships/hyperlink" Target="http://www.cninfo.com.cn/information/fund/netvalue/150227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40" TargetMode="External"/><Relationship Id="rId557" Type="http://schemas.openxmlformats.org/officeDocument/2006/relationships/hyperlink" Target="javascript:addOwnedFund('150207');" TargetMode="External"/><Relationship Id="rId599" Type="http://schemas.openxmlformats.org/officeDocument/2006/relationships/hyperlink" Target="javascript:addOwnedFund('150186');" TargetMode="External"/><Relationship Id="rId764" Type="http://schemas.openxmlformats.org/officeDocument/2006/relationships/hyperlink" Target="http://www.cninfo.com.cn/information/fund/netvalue/15019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000827.html" TargetMode="External"/><Relationship Id="rId624" Type="http://schemas.openxmlformats.org/officeDocument/2006/relationships/hyperlink" Target="https://www.jisilu.cn/data/sfnew/detail/150209" TargetMode="External"/><Relationship Id="rId666" Type="http://schemas.openxmlformats.org/officeDocument/2006/relationships/hyperlink" Target="https://www.jisilu.cn/data/sfnew/detail/150235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1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036" TargetMode="External"/><Relationship Id="rId470" Type="http://schemas.openxmlformats.org/officeDocument/2006/relationships/hyperlink" Target="http://www.cninfo.com.cn/information/fund/netvalue/150257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502011/bc.shtml" TargetMode="External"/><Relationship Id="rId775" Type="http://schemas.openxmlformats.org/officeDocument/2006/relationships/hyperlink" Target="http://finance.sina.com.cn/fund/quotes/150092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66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00');" TargetMode="External"/><Relationship Id="rId677" Type="http://schemas.openxmlformats.org/officeDocument/2006/relationships/hyperlink" Target="javascript:addOwnedFund('150194');" TargetMode="External"/><Relationship Id="rId800" Type="http://schemas.openxmlformats.org/officeDocument/2006/relationships/hyperlink" Target="http://www.cninfo.com.cn/information/fund/netvalue/150279.html" TargetMode="External"/><Relationship Id="rId232" Type="http://schemas.openxmlformats.org/officeDocument/2006/relationships/hyperlink" Target="http://finance.sina.com.cn/fund/quotes/150073/bc.shtml" TargetMode="External"/><Relationship Id="rId274" Type="http://schemas.openxmlformats.org/officeDocument/2006/relationships/hyperlink" Target="http://finance.sina.com.cn/fund/quotes/150083/bc.shtml" TargetMode="External"/><Relationship Id="rId481" Type="http://schemas.openxmlformats.org/officeDocument/2006/relationships/hyperlink" Target="http://finance.sina.com.cn/fund/quotes/150203/bc.shtml" TargetMode="External"/><Relationship Id="rId702" Type="http://schemas.openxmlformats.org/officeDocument/2006/relationships/hyperlink" Target="https://www.jisilu.cn/data/sfnew/detail/150076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0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87.html" TargetMode="External"/><Relationship Id="rId579" Type="http://schemas.openxmlformats.org/officeDocument/2006/relationships/hyperlink" Target="http://quote.eastmoney.com/zs399812.html" TargetMode="External"/><Relationship Id="rId744" Type="http://schemas.openxmlformats.org/officeDocument/2006/relationships/hyperlink" Target="https://www.jisilu.cn/data/sfnew/detail/150181" TargetMode="External"/><Relationship Id="rId786" Type="http://schemas.openxmlformats.org/officeDocument/2006/relationships/hyperlink" Target="https://www.jisilu.cn/data/sfnew/detail/150231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30.html" TargetMode="External"/><Relationship Id="rId439" Type="http://schemas.openxmlformats.org/officeDocument/2006/relationships/hyperlink" Target="http://finance.sina.com.cn/fund/quotes/150157/bc.shtml" TargetMode="External"/><Relationship Id="rId590" Type="http://schemas.openxmlformats.org/officeDocument/2006/relationships/hyperlink" Target="http://www.cninfo.com.cn/information/fund/netvalue/502027.html" TargetMode="External"/><Relationship Id="rId604" Type="http://schemas.openxmlformats.org/officeDocument/2006/relationships/hyperlink" Target="https://www.jisilu.cn/data/utils/lowcalc/150179" TargetMode="External"/><Relationship Id="rId646" Type="http://schemas.openxmlformats.org/officeDocument/2006/relationships/hyperlink" Target="https://www.jisilu.cn/data/utils/lowcalc/150173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53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59.html" TargetMode="External"/><Relationship Id="rId688" Type="http://schemas.openxmlformats.org/officeDocument/2006/relationships/hyperlink" Target="https://www.jisilu.cn/data/utils/lowcalc/15005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https://www.jisilu.cn/data/sfnew/detail/150164" TargetMode="External"/><Relationship Id="rId548" Type="http://schemas.openxmlformats.org/officeDocument/2006/relationships/hyperlink" Target="http://www.cninfo.com.cn/information/fund/netvalue/150315.html" TargetMode="External"/><Relationship Id="rId713" Type="http://schemas.openxmlformats.org/officeDocument/2006/relationships/hyperlink" Target="javascript:addOwnedFund('502004');" TargetMode="External"/><Relationship Id="rId755" Type="http://schemas.openxmlformats.org/officeDocument/2006/relationships/hyperlink" Target="javascript:delOwnedFund('150169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130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104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399991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12');" TargetMode="External"/><Relationship Id="rId657" Type="http://schemas.openxmlformats.org/officeDocument/2006/relationships/hyperlink" Target="http://quote.eastmoney.com/zs399440.html" TargetMode="External"/><Relationship Id="rId699" Type="http://schemas.openxmlformats.org/officeDocument/2006/relationships/hyperlink" Target="http://quote.eastmoney.com/zs399809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javascript:addOwnedFund('150237');" TargetMode="External"/><Relationship Id="rId517" Type="http://schemas.openxmlformats.org/officeDocument/2006/relationships/hyperlink" Target="http://finance.sina.com.cn/fund/quotes/502049/bc.shtml" TargetMode="External"/><Relationship Id="rId559" Type="http://schemas.openxmlformats.org/officeDocument/2006/relationships/hyperlink" Target="http://finance.sina.com.cn/fund/quotes/150251/bc.shtml" TargetMode="External"/><Relationship Id="rId724" Type="http://schemas.openxmlformats.org/officeDocument/2006/relationships/hyperlink" Target="https://www.jisilu.cn/data/utils/lowcalc/150227" TargetMode="External"/><Relationship Id="rId766" Type="http://schemas.openxmlformats.org/officeDocument/2006/relationships/hyperlink" Target="https://www.jisilu.cn/data/utils/lowcalc/150192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152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83" TargetMode="External"/><Relationship Id="rId626" Type="http://schemas.openxmlformats.org/officeDocument/2006/relationships/hyperlink" Target="http://www.cninfo.com.cn/information/fund/netvalue/150209.html" TargetMode="External"/><Relationship Id="rId223" Type="http://schemas.openxmlformats.org/officeDocument/2006/relationships/hyperlink" Target="https://www.jisilu.cn/data/utils/lowcalc/502014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35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https://www.jisilu.cn/data/utils/lowcalc/150257" TargetMode="External"/><Relationship Id="rId528" Type="http://schemas.openxmlformats.org/officeDocument/2006/relationships/hyperlink" Target="https://www.jisilu.cn/data/sfnew/detail/150205" TargetMode="External"/><Relationship Id="rId735" Type="http://schemas.openxmlformats.org/officeDocument/2006/relationships/hyperlink" Target="http://quote.eastmoney.com/zs399975.html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225');" TargetMode="External"/><Relationship Id="rId581" Type="http://schemas.openxmlformats.org/officeDocument/2006/relationships/hyperlink" Target="javascript:addOwnedFund('150305');" TargetMode="External"/><Relationship Id="rId777" Type="http://schemas.openxmlformats.org/officeDocument/2006/relationships/hyperlink" Target="http://quote.eastmoney.com/zs399007.html" TargetMode="External"/><Relationship Id="rId71" Type="http://schemas.openxmlformats.org/officeDocument/2006/relationships/hyperlink" Target="http://www.cninfo.com.cn/information/fund/netvalue/150303.html" TargetMode="External"/><Relationship Id="rId234" Type="http://schemas.openxmlformats.org/officeDocument/2006/relationships/hyperlink" Target="http://quote.eastmoney.com/zs399958.html" TargetMode="External"/><Relationship Id="rId637" Type="http://schemas.openxmlformats.org/officeDocument/2006/relationships/hyperlink" Target="http://finance.sina.com.cn/fund/quotes/150249/bc.shtml" TargetMode="External"/><Relationship Id="rId679" Type="http://schemas.openxmlformats.org/officeDocument/2006/relationships/hyperlink" Target="http://finance.sina.com.cn/fund/quotes/150018/bc.shtml" TargetMode="External"/><Relationship Id="rId802" Type="http://schemas.openxmlformats.org/officeDocument/2006/relationships/hyperlink" Target="https://www.jisilu.cn/data/utils/lowcalc/150279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30.html" TargetMode="External"/><Relationship Id="rId441" Type="http://schemas.openxmlformats.org/officeDocument/2006/relationships/hyperlink" Target="http://quote.eastmoney.com/zs000974.html" TargetMode="External"/><Relationship Id="rId483" Type="http://schemas.openxmlformats.org/officeDocument/2006/relationships/hyperlink" Target="http://quote.eastmoney.com/zs399971.html" TargetMode="External"/><Relationship Id="rId539" Type="http://schemas.openxmlformats.org/officeDocument/2006/relationships/hyperlink" Target="javascript:addOwnedFund('150229');" TargetMode="External"/><Relationship Id="rId690" Type="http://schemas.openxmlformats.org/officeDocument/2006/relationships/hyperlink" Target="https://www.jisilu.cn/data/sfnew/detail/150309" TargetMode="External"/><Relationship Id="rId704" Type="http://schemas.openxmlformats.org/officeDocument/2006/relationships/hyperlink" Target="http://www.cninfo.com.cn/information/fund/netvalue/150076.html" TargetMode="External"/><Relationship Id="rId746" Type="http://schemas.openxmlformats.org/officeDocument/2006/relationships/hyperlink" Target="http://www.cninfo.com.cn/information/fund/netvalue/15018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17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0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315" TargetMode="External"/><Relationship Id="rId788" Type="http://schemas.openxmlformats.org/officeDocument/2006/relationships/hyperlink" Target="http://www.cninfo.com.cn/information/fund/netvalue/150231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30" TargetMode="External"/><Relationship Id="rId592" Type="http://schemas.openxmlformats.org/officeDocument/2006/relationships/hyperlink" Target="https://www.jisilu.cn/data/utils/lowcalc/502027" TargetMode="External"/><Relationship Id="rId606" Type="http://schemas.openxmlformats.org/officeDocument/2006/relationships/hyperlink" Target="https://www.jisilu.cn/data/sfnew/detail/150243" TargetMode="External"/><Relationship Id="rId648" Type="http://schemas.openxmlformats.org/officeDocument/2006/relationships/hyperlink" Target="https://www.jisilu.cn/data/sfnew/detail/150275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053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164.html" TargetMode="External"/><Relationship Id="rId508" Type="http://schemas.openxmlformats.org/officeDocument/2006/relationships/hyperlink" Target="https://www.jisilu.cn/data/utils/lowcalc/150259" TargetMode="External"/><Relationship Id="rId715" Type="http://schemas.openxmlformats.org/officeDocument/2006/relationships/hyperlink" Target="http://finance.sina.com.cn/fund/quotes/502007/bc.s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00.html" TargetMode="External"/><Relationship Id="rId757" Type="http://schemas.openxmlformats.org/officeDocument/2006/relationships/hyperlink" Target="http://finance.sina.com.cn/fund/quotes/150245/bc.shtml" TargetMode="External"/><Relationship Id="rId799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289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90.html" TargetMode="External"/><Relationship Id="rId617" Type="http://schemas.openxmlformats.org/officeDocument/2006/relationships/hyperlink" Target="javascript:addOwnedFund('150273');" TargetMode="External"/><Relationship Id="rId659" Type="http://schemas.openxmlformats.org/officeDocument/2006/relationships/hyperlink" Target="javascript:addOwnedFund('502024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41/bc.shtml" TargetMode="External"/><Relationship Id="rId298" Type="http://schemas.openxmlformats.org/officeDocument/2006/relationships/hyperlink" Target="http://finance.sina.com.cn/fund/quotes/502001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55/bc.shtml" TargetMode="External"/><Relationship Id="rId519" Type="http://schemas.openxmlformats.org/officeDocument/2006/relationships/hyperlink" Target="http://quote.eastmoney.com/zs000016.html" TargetMode="External"/><Relationship Id="rId670" Type="http://schemas.openxmlformats.org/officeDocument/2006/relationships/hyperlink" Target="https://www.jisilu.cn/data/utils/lowcalc/150235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150205.html" TargetMode="External"/><Relationship Id="rId726" Type="http://schemas.openxmlformats.org/officeDocument/2006/relationships/hyperlink" Target="https://www.jisilu.cn/data/sfnew/detail/150307" TargetMode="External"/><Relationship Id="rId768" Type="http://schemas.openxmlformats.org/officeDocument/2006/relationships/hyperlink" Target="https://www.jisilu.cn/data/sfnew/detail/150143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52.html" TargetMode="External"/><Relationship Id="rId572" Type="http://schemas.openxmlformats.org/officeDocument/2006/relationships/hyperlink" Target="http://www.cninfo.com.cn/information/fund/netvalue/150283.html" TargetMode="External"/><Relationship Id="rId628" Type="http://schemas.openxmlformats.org/officeDocument/2006/relationships/hyperlink" Target="https://www.jisilu.cn/data/utils/lowcalc/150209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100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://quote.eastmoney.com/zs399004.html" TargetMode="External"/><Relationship Id="rId737" Type="http://schemas.openxmlformats.org/officeDocument/2006/relationships/hyperlink" Target="javascript:addOwnedFund('502011');" TargetMode="External"/><Relationship Id="rId779" Type="http://schemas.openxmlformats.org/officeDocument/2006/relationships/hyperlink" Target="javascript:addOwnedFund('1500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0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167/bc.shtml" TargetMode="External"/><Relationship Id="rId376" Type="http://schemas.openxmlformats.org/officeDocument/2006/relationships/hyperlink" Target="http://finance.sina.com.cn/fund/quotes/150090/bc.shtml" TargetMode="External"/><Relationship Id="rId541" Type="http://schemas.openxmlformats.org/officeDocument/2006/relationships/hyperlink" Target="http://finance.sina.com.cn/fund/quotes/150241/bc.shtml" TargetMode="External"/><Relationship Id="rId583" Type="http://schemas.openxmlformats.org/officeDocument/2006/relationships/hyperlink" Target="http://finance.sina.com.cn/fund/quotes/502017/bc.shtml" TargetMode="External"/><Relationship Id="rId639" Type="http://schemas.openxmlformats.org/officeDocument/2006/relationships/hyperlink" Target="http://quote.eastmoney.com/zs399986.html" TargetMode="External"/><Relationship Id="rId790" Type="http://schemas.openxmlformats.org/officeDocument/2006/relationships/hyperlink" Target="https://www.jisilu.cn/data/utils/lowcalc/150231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73');" TargetMode="External"/><Relationship Id="rId278" Type="http://schemas.openxmlformats.org/officeDocument/2006/relationships/hyperlink" Target="javascript:addOwnedFund('150083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157');" TargetMode="External"/><Relationship Id="rId650" Type="http://schemas.openxmlformats.org/officeDocument/2006/relationships/hyperlink" Target="http://www.cninfo.com.cn/information/fund/netvalue/150275.html" TargetMode="External"/><Relationship Id="rId303" Type="http://schemas.openxmlformats.org/officeDocument/2006/relationships/hyperlink" Target="https://www.jisilu.cn/data/sfnew/detail/150055" TargetMode="External"/><Relationship Id="rId485" Type="http://schemas.openxmlformats.org/officeDocument/2006/relationships/hyperlink" Target="javascript:addOwnedFund('150203');" TargetMode="External"/><Relationship Id="rId692" Type="http://schemas.openxmlformats.org/officeDocument/2006/relationships/hyperlink" Target="http://www.cninfo.com.cn/information/fund/netvalue/150309.html" TargetMode="External"/><Relationship Id="rId706" Type="http://schemas.openxmlformats.org/officeDocument/2006/relationships/hyperlink" Target="https://www.jisilu.cn/data/utils/lowcalc/150076" TargetMode="External"/><Relationship Id="rId748" Type="http://schemas.openxmlformats.org/officeDocument/2006/relationships/hyperlink" Target="https://www.jisilu.cn/data/utils/lowcalc/15018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3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64" TargetMode="External"/><Relationship Id="rId510" Type="http://schemas.openxmlformats.org/officeDocument/2006/relationships/hyperlink" Target="https://www.jisilu.cn/data/sfnew/detail/150217" TargetMode="External"/><Relationship Id="rId552" Type="http://schemas.openxmlformats.org/officeDocument/2006/relationships/hyperlink" Target="https://www.jisilu.cn/data/sfnew/detail/150207" TargetMode="External"/><Relationship Id="rId594" Type="http://schemas.openxmlformats.org/officeDocument/2006/relationships/hyperlink" Target="https://www.jisilu.cn/data/sfnew/detail/150186" TargetMode="External"/><Relationship Id="rId608" Type="http://schemas.openxmlformats.org/officeDocument/2006/relationships/hyperlink" Target="http://www.cninfo.com.cn/information/fund/netvalue/150243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53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164" TargetMode="External"/><Relationship Id="rId661" Type="http://schemas.openxmlformats.org/officeDocument/2006/relationships/hyperlink" Target="http://finance.sina.com.cn/fund/quotes/150184/bc.shtml" TargetMode="External"/><Relationship Id="rId717" Type="http://schemas.openxmlformats.org/officeDocument/2006/relationships/hyperlink" Target="http://quote.eastmoney.com/zs399974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104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502049');" TargetMode="External"/><Relationship Id="rId563" Type="http://schemas.openxmlformats.org/officeDocument/2006/relationships/hyperlink" Target="javascript:addOwnedFund('150251');" TargetMode="External"/><Relationship Id="rId619" Type="http://schemas.openxmlformats.org/officeDocument/2006/relationships/hyperlink" Target="http://finance.sina.com.cn/fund/quotes/150277/bc.shtml" TargetMode="External"/><Relationship Id="rId770" Type="http://schemas.openxmlformats.org/officeDocument/2006/relationships/hyperlink" Target="http://www.cninfo.com.cn/information/fund/netvalue/150143.html" TargetMode="External"/><Relationship Id="rId95" Type="http://schemas.openxmlformats.org/officeDocument/2006/relationships/hyperlink" Target="http://www.cninfo.com.cn/information/fund/netvalue/150289.html" TargetMode="External"/><Relationship Id="rId160" Type="http://schemas.openxmlformats.org/officeDocument/2006/relationships/hyperlink" Target="http://finance.sina.com.cn/fund/quotes/502037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000016.html" TargetMode="External"/><Relationship Id="rId465" Type="http://schemas.openxmlformats.org/officeDocument/2006/relationships/hyperlink" Target="http://quote.eastmoney.com/zs399986.html" TargetMode="External"/><Relationship Id="rId630" Type="http://schemas.openxmlformats.org/officeDocument/2006/relationships/hyperlink" Target="https://www.jisilu.cn/data/sfnew/detail/150200" TargetMode="External"/><Relationship Id="rId672" Type="http://schemas.openxmlformats.org/officeDocument/2006/relationships/hyperlink" Target="https://www.jisilu.cn/data/sfnew/detail/150194" TargetMode="External"/><Relationship Id="rId728" Type="http://schemas.openxmlformats.org/officeDocument/2006/relationships/hyperlink" Target="http://www.cninfo.com.cn/information/fund/netvalue/15030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152" TargetMode="External"/><Relationship Id="rId532" Type="http://schemas.openxmlformats.org/officeDocument/2006/relationships/hyperlink" Target="https://www.jisilu.cn/data/utils/lowcalc/150205" TargetMode="External"/><Relationship Id="rId574" Type="http://schemas.openxmlformats.org/officeDocument/2006/relationships/hyperlink" Target="https://www.jisilu.cn/data/utils/lowcalc/150283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finance.sina.com.cn/fund/quotes/150311/bc.s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100.html" TargetMode="External"/><Relationship Id="rId641" Type="http://schemas.openxmlformats.org/officeDocument/2006/relationships/hyperlink" Target="javascript:delOwnedFund('150249');" TargetMode="External"/><Relationship Id="rId683" Type="http://schemas.openxmlformats.org/officeDocument/2006/relationships/hyperlink" Target="javascript:addOwnedFund('150018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3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399810.html" TargetMode="External"/><Relationship Id="rId543" Type="http://schemas.openxmlformats.org/officeDocument/2006/relationships/hyperlink" Target="http://quote.eastmoney.com/zs399986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117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958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169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43" TargetMode="External"/><Relationship Id="rId652" Type="http://schemas.openxmlformats.org/officeDocument/2006/relationships/hyperlink" Target="https://www.jisilu.cn/data/utils/lowcalc/150275" TargetMode="External"/><Relationship Id="rId694" Type="http://schemas.openxmlformats.org/officeDocument/2006/relationships/hyperlink" Target="https://www.jisilu.cn/data/utils/lowcalc/150309" TargetMode="External"/><Relationship Id="rId708" Type="http://schemas.openxmlformats.org/officeDocument/2006/relationships/hyperlink" Target="https://www.jisilu.cn/data/sfnew/detail/502004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55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www.cninfo.com.cn/information/fund/netvalue/15021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www.cninfo.com.cn/information/fund/netvalue/150064.html" TargetMode="External"/><Relationship Id="rId554" Type="http://schemas.openxmlformats.org/officeDocument/2006/relationships/hyperlink" Target="http://www.cninfo.com.cn/information/fund/netvalue/150207.html" TargetMode="External"/><Relationship Id="rId596" Type="http://schemas.openxmlformats.org/officeDocument/2006/relationships/hyperlink" Target="http://www.cninfo.com.cn/information/fund/netvalue/150186.html" TargetMode="External"/><Relationship Id="rId761" Type="http://schemas.openxmlformats.org/officeDocument/2006/relationships/hyperlink" Target="javascript:addOwnedFund('150245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37" TargetMode="External"/><Relationship Id="rId498" Type="http://schemas.openxmlformats.org/officeDocument/2006/relationships/hyperlink" Target="https://www.jisilu.cn/data/sfnew/detail/150233" TargetMode="External"/><Relationship Id="rId621" Type="http://schemas.openxmlformats.org/officeDocument/2006/relationships/hyperlink" Target="http://quote.eastmoney.com/zs399807.html" TargetMode="External"/><Relationship Id="rId663" Type="http://schemas.openxmlformats.org/officeDocument/2006/relationships/hyperlink" Target="http://quote.eastmoney.com/zs000827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javascript:addOwnedFund('502041');" TargetMode="External"/><Relationship Id="rId316" Type="http://schemas.openxmlformats.org/officeDocument/2006/relationships/hyperlink" Target="http://finance.sina.com.cn/fund/quotes/150036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502007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289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140/bc.s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150307" TargetMode="External"/><Relationship Id="rId772" Type="http://schemas.openxmlformats.org/officeDocument/2006/relationships/hyperlink" Target="https://www.jisilu.cn/data/utils/lowcalc/150143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805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delOwnedFund('150255');" TargetMode="External"/><Relationship Id="rId632" Type="http://schemas.openxmlformats.org/officeDocument/2006/relationships/hyperlink" Target="http://www.cninfo.com.cn/information/fund/netvalue/150200.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www.cninfo.com.cn/information/fund/netvalue/15019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225" TargetMode="External"/><Relationship Id="rId534" Type="http://schemas.openxmlformats.org/officeDocument/2006/relationships/hyperlink" Target="https://www.jisilu.cn/data/sfnew/detail/150229" TargetMode="External"/><Relationship Id="rId576" Type="http://schemas.openxmlformats.org/officeDocument/2006/relationships/hyperlink" Target="https://www.jisilu.cn/data/sfnew/detail/150305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996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90');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79/bc.shtml" TargetMode="External"/><Relationship Id="rId643" Type="http://schemas.openxmlformats.org/officeDocument/2006/relationships/hyperlink" Target="http://finance.sina.com.cn/fund/quotes/150173/bc.s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https://www.jisilu.cn/data/utils/lowcalc/150100" TargetMode="External"/><Relationship Id="rId685" Type="http://schemas.openxmlformats.org/officeDocument/2006/relationships/hyperlink" Target="http://finance.sina.com.cn/fund/quotes/15005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807.html" TargetMode="External"/><Relationship Id="rId338" Type="http://schemas.openxmlformats.org/officeDocument/2006/relationships/hyperlink" Target="javascript:addOwnedFund('150167');" TargetMode="External"/><Relationship Id="rId503" Type="http://schemas.openxmlformats.org/officeDocument/2006/relationships/hyperlink" Target="javascript:addOwnedFund('150233');" TargetMode="External"/><Relationship Id="rId545" Type="http://schemas.openxmlformats.org/officeDocument/2006/relationships/hyperlink" Target="javascript:delOwnedFund('150241');" TargetMode="External"/><Relationship Id="rId587" Type="http://schemas.openxmlformats.org/officeDocument/2006/relationships/hyperlink" Target="javascript:addOwnedFund('502017');" TargetMode="External"/><Relationship Id="rId710" Type="http://schemas.openxmlformats.org/officeDocument/2006/relationships/hyperlink" Target="http://www.cninfo.com.cn/information/fund/netvalue/502004.html" TargetMode="External"/><Relationship Id="rId752" Type="http://schemas.openxmlformats.org/officeDocument/2006/relationships/hyperlink" Target="http://www.cninfo.com.cn/information/fund/netvalue/150169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30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64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150273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502024" TargetMode="External"/><Relationship Id="rId696" Type="http://schemas.openxmlformats.org/officeDocument/2006/relationships/hyperlink" Target="https://www.jisilu.cn/data/sfnew/detail/150329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55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https://www.jisilu.cn/data/utils/lowcalc/150217" TargetMode="External"/><Relationship Id="rId556" Type="http://schemas.openxmlformats.org/officeDocument/2006/relationships/hyperlink" Target="https://www.jisilu.cn/data/utils/lowcalc/150207" TargetMode="External"/><Relationship Id="rId721" Type="http://schemas.openxmlformats.org/officeDocument/2006/relationships/hyperlink" Target="http://finance.sina.com.cn/fund/quotes/150227/bc.shtml" TargetMode="External"/><Relationship Id="rId763" Type="http://schemas.openxmlformats.org/officeDocument/2006/relationships/hyperlink" Target="http://finance.sina.com.cn/fund/quotes/150192/bc.s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186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502014/bc.shtml" TargetMode="External"/><Relationship Id="rId458" Type="http://schemas.openxmlformats.org/officeDocument/2006/relationships/hyperlink" Target="http://www.cninfo.com.cn/information/fund/netvalue/150237.html" TargetMode="External"/><Relationship Id="rId623" Type="http://schemas.openxmlformats.org/officeDocument/2006/relationships/hyperlink" Target="javascript:delOwnedFund('150277');" TargetMode="External"/><Relationship Id="rId665" Type="http://schemas.openxmlformats.org/officeDocument/2006/relationships/hyperlink" Target="javascript:addOwnedFund('150184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502011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502037');" TargetMode="External"/><Relationship Id="rId371" Type="http://schemas.openxmlformats.org/officeDocument/2006/relationships/hyperlink" Target="http://www.cninfo.com.cn/information/fund/netvalue/150225.html" TargetMode="External"/><Relationship Id="rId774" Type="http://schemas.openxmlformats.org/officeDocument/2006/relationships/hyperlink" Target="https://www.jisilu.cn/data/sfnew/detail/1500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57/bc.shtml" TargetMode="External"/><Relationship Id="rId634" Type="http://schemas.openxmlformats.org/officeDocument/2006/relationships/hyperlink" Target="https://www.jisilu.cn/data/utils/lowcalc/150200" TargetMode="External"/><Relationship Id="rId676" Type="http://schemas.openxmlformats.org/officeDocument/2006/relationships/hyperlink" Target="https://www.jisilu.cn/data/utils/lowcalc/15019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73" TargetMode="External"/><Relationship Id="rId273" Type="http://schemas.openxmlformats.org/officeDocument/2006/relationships/hyperlink" Target="https://www.jisilu.cn/data/sfnew/detail/150083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03" TargetMode="External"/><Relationship Id="rId536" Type="http://schemas.openxmlformats.org/officeDocument/2006/relationships/hyperlink" Target="http://www.cninfo.com.cn/information/fund/netvalue/150229.html" TargetMode="External"/><Relationship Id="rId701" Type="http://schemas.openxmlformats.org/officeDocument/2006/relationships/hyperlink" Target="javascript:addOwnedFund('150329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305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311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30/bc.shtml" TargetMode="External"/><Relationship Id="rId438" Type="http://schemas.openxmlformats.org/officeDocument/2006/relationships/hyperlink" Target="https://www.jisilu.cn/data/sfnew/detail/150157" TargetMode="External"/><Relationship Id="rId603" Type="http://schemas.openxmlformats.org/officeDocument/2006/relationships/hyperlink" Target="http://quote.eastmoney.com/zs399935.html" TargetMode="External"/><Relationship Id="rId645" Type="http://schemas.openxmlformats.org/officeDocument/2006/relationships/hyperlink" Target="http://quote.eastmoney.com/zs000998.html" TargetMode="External"/><Relationship Id="rId687" Type="http://schemas.openxmlformats.org/officeDocument/2006/relationships/hyperlink" Target="http://quote.eastmoney.com/zs399300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delOwnedFund('502031');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150259/bc.shtml" TargetMode="External"/><Relationship Id="rId712" Type="http://schemas.openxmlformats.org/officeDocument/2006/relationships/hyperlink" Target="https://www.jisilu.cn/data/utils/lowcalc/502004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4.html" TargetMode="External"/><Relationship Id="rId547" Type="http://schemas.openxmlformats.org/officeDocument/2006/relationships/hyperlink" Target="http://finance.sina.com.cn/fund/quotes/150315/bc.shtml" TargetMode="External"/><Relationship Id="rId589" Type="http://schemas.openxmlformats.org/officeDocument/2006/relationships/hyperlink" Target="http://finance.sina.com.cn/fund/quotes/502027/bc.shtml" TargetMode="External"/><Relationship Id="rId754" Type="http://schemas.openxmlformats.org/officeDocument/2006/relationships/hyperlink" Target="https://www.jisilu.cn/data/utils/lowcalc/150169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104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150273.html" TargetMode="External"/><Relationship Id="rId656" Type="http://schemas.openxmlformats.org/officeDocument/2006/relationships/hyperlink" Target="http://www.cninfo.com.cn/information/fund/netvalue/502024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s://www.jisilu.cn/data/utils/lowcalc/150237" TargetMode="External"/><Relationship Id="rId516" Type="http://schemas.openxmlformats.org/officeDocument/2006/relationships/hyperlink" Target="https://www.jisilu.cn/data/sfnew/detail/502049" TargetMode="External"/><Relationship Id="rId698" Type="http://schemas.openxmlformats.org/officeDocument/2006/relationships/hyperlink" Target="http://www.cninfo.com.cn/information/fund/netvalue/150329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36');" TargetMode="External"/><Relationship Id="rId558" Type="http://schemas.openxmlformats.org/officeDocument/2006/relationships/hyperlink" Target="https://www.jisilu.cn/data/sfnew/detail/150251" TargetMode="External"/><Relationship Id="rId723" Type="http://schemas.openxmlformats.org/officeDocument/2006/relationships/hyperlink" Target="http://quote.eastmoney.com/zs399986.html" TargetMode="External"/><Relationship Id="rId765" Type="http://schemas.openxmlformats.org/officeDocument/2006/relationships/hyperlink" Target="http://quote.eastmoney.com/zs399965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140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209/bc.shtml" TargetMode="External"/><Relationship Id="rId222" Type="http://schemas.openxmlformats.org/officeDocument/2006/relationships/hyperlink" Target="http://quote.eastmoney.com/zs000853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://quote.eastmoney.com/zs399993.html" TargetMode="External"/><Relationship Id="rId667" Type="http://schemas.openxmlformats.org/officeDocument/2006/relationships/hyperlink" Target="http://finance.sina.com.cn/fund/quotes/150235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502011.html" TargetMode="External"/><Relationship Id="rId776" Type="http://schemas.openxmlformats.org/officeDocument/2006/relationships/hyperlink" Target="http://www.cninfo.com.cn/information/fund/netvalue/150092.html" TargetMode="External"/><Relationship Id="rId70" Type="http://schemas.openxmlformats.org/officeDocument/2006/relationships/hyperlink" Target="http://finance.sina.com.cn/fund/quotes/15030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225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305" TargetMode="External"/><Relationship Id="rId636" Type="http://schemas.openxmlformats.org/officeDocument/2006/relationships/hyperlink" Target="https://www.jisilu.cn/data/sfnew/detail/150249" TargetMode="External"/><Relationship Id="rId801" Type="http://schemas.openxmlformats.org/officeDocument/2006/relationships/hyperlink" Target="http://quote.eastmoney.com/zs399808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73.html" TargetMode="External"/><Relationship Id="rId440" Type="http://schemas.openxmlformats.org/officeDocument/2006/relationships/hyperlink" Target="http://www.cninfo.com.cn/information/fund/netvalue/150157.html" TargetMode="External"/><Relationship Id="rId678" Type="http://schemas.openxmlformats.org/officeDocument/2006/relationships/hyperlink" Target="https://www.jisilu.cn/data/sfnew/detail/150018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083.html" TargetMode="External"/><Relationship Id="rId300" Type="http://schemas.openxmlformats.org/officeDocument/2006/relationships/hyperlink" Target="http://quote.eastmoney.com/zs399982.html" TargetMode="External"/><Relationship Id="rId482" Type="http://schemas.openxmlformats.org/officeDocument/2006/relationships/hyperlink" Target="http://www.cninfo.com.cn/information/fund/netvalue/150203.html" TargetMode="External"/><Relationship Id="rId538" Type="http://schemas.openxmlformats.org/officeDocument/2006/relationships/hyperlink" Target="https://www.jisilu.cn/data/utils/lowcalc/150229" TargetMode="External"/><Relationship Id="rId703" Type="http://schemas.openxmlformats.org/officeDocument/2006/relationships/hyperlink" Target="http://finance.sina.com.cn/fund/quotes/150076/bc.shtml" TargetMode="External"/><Relationship Id="rId745" Type="http://schemas.openxmlformats.org/officeDocument/2006/relationships/hyperlink" Target="http://finance.sina.com.cn/fund/quotes/150181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17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000971.html" TargetMode="External"/><Relationship Id="rId591" Type="http://schemas.openxmlformats.org/officeDocument/2006/relationships/hyperlink" Target="http://quote.eastmoney.com/zs399429.html" TargetMode="External"/><Relationship Id="rId605" Type="http://schemas.openxmlformats.org/officeDocument/2006/relationships/hyperlink" Target="javascript:addOwnedFund('150179');" TargetMode="External"/><Relationship Id="rId787" Type="http://schemas.openxmlformats.org/officeDocument/2006/relationships/hyperlink" Target="http://finance.sina.com.cn/fund/quotes/150231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53/bc.shtml" TargetMode="External"/><Relationship Id="rId647" Type="http://schemas.openxmlformats.org/officeDocument/2006/relationships/hyperlink" Target="javascript:addOwnedFund('150173');" TargetMode="External"/><Relationship Id="rId689" Type="http://schemas.openxmlformats.org/officeDocument/2006/relationships/hyperlink" Target="javascript:addOwnedFund('15005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164/bc.shtml" TargetMode="External"/><Relationship Id="rId507" Type="http://schemas.openxmlformats.org/officeDocument/2006/relationships/hyperlink" Target="http://quote.eastmoney.com/zs399992.html" TargetMode="External"/><Relationship Id="rId549" Type="http://schemas.openxmlformats.org/officeDocument/2006/relationships/hyperlink" Target="http://quote.eastmoney.com/zs399803.html" TargetMode="External"/><Relationship Id="rId714" Type="http://schemas.openxmlformats.org/officeDocument/2006/relationships/hyperlink" Target="https://www.jisilu.cn/data/sfnew/detail/502007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130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104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51.html" TargetMode="External"/><Relationship Id="rId798" Type="http://schemas.openxmlformats.org/officeDocument/2006/relationships/hyperlink" Target="https://www.jisilu.cn/data/sfnew/detail/150279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73" TargetMode="External"/><Relationship Id="rId658" Type="http://schemas.openxmlformats.org/officeDocument/2006/relationships/hyperlink" Target="https://www.jisilu.cn/data/utils/lowcalc/502024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502041" TargetMode="External"/><Relationship Id="rId297" Type="http://schemas.openxmlformats.org/officeDocument/2006/relationships/hyperlink" Target="https://www.jisilu.cn/data/sfnew/detail/502001" TargetMode="External"/><Relationship Id="rId462" Type="http://schemas.openxmlformats.org/officeDocument/2006/relationships/hyperlink" Target="https://www.jisilu.cn/data/sfnew/detail/150255" TargetMode="External"/><Relationship Id="rId518" Type="http://schemas.openxmlformats.org/officeDocument/2006/relationships/hyperlink" Target="http://www.cninfo.com.cn/information/fund/netvalue/502049.html" TargetMode="External"/><Relationship Id="rId725" Type="http://schemas.openxmlformats.org/officeDocument/2006/relationships/hyperlink" Target="javascript:delOwnedFund('150227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152/bc.shtml" TargetMode="External"/><Relationship Id="rId767" Type="http://schemas.openxmlformats.org/officeDocument/2006/relationships/hyperlink" Target="javascript:addOwnedFund('150192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83/bc.shtml" TargetMode="External"/><Relationship Id="rId627" Type="http://schemas.openxmlformats.org/officeDocument/2006/relationships/hyperlink" Target="http://quote.eastmoney.com/zs399974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1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57');" TargetMode="External"/><Relationship Id="rId529" Type="http://schemas.openxmlformats.org/officeDocument/2006/relationships/hyperlink" Target="http://finance.sina.com.cn/fund/quotes/150205/bc.shtml" TargetMode="External"/><Relationship Id="rId680" Type="http://schemas.openxmlformats.org/officeDocument/2006/relationships/hyperlink" Target="http://www.cninfo.com.cn/information/fund/netvalue/150018.html" TargetMode="External"/><Relationship Id="rId736" Type="http://schemas.openxmlformats.org/officeDocument/2006/relationships/hyperlink" Target="https://www.jisilu.cn/data/utils/lowcalc/502011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167" TargetMode="External"/><Relationship Id="rId540" Type="http://schemas.openxmlformats.org/officeDocument/2006/relationships/hyperlink" Target="https://www.jisilu.cn/data/sfnew/detail/150241" TargetMode="External"/><Relationship Id="rId778" Type="http://schemas.openxmlformats.org/officeDocument/2006/relationships/hyperlink" Target="https://www.jisilu.cn/data/utils/lowcalc/150092" TargetMode="External"/><Relationship Id="rId72" Type="http://schemas.openxmlformats.org/officeDocument/2006/relationships/hyperlink" Target="http://quote.eastmoney.com/zs399673.html" TargetMode="External"/><Relationship Id="rId375" Type="http://schemas.openxmlformats.org/officeDocument/2006/relationships/hyperlink" Target="https://www.jisilu.cn/data/sfnew/detail/150090" TargetMode="External"/><Relationship Id="rId582" Type="http://schemas.openxmlformats.org/officeDocument/2006/relationships/hyperlink" Target="https://www.jisilu.cn/data/sfnew/detail/502017" TargetMode="External"/><Relationship Id="rId638" Type="http://schemas.openxmlformats.org/officeDocument/2006/relationships/hyperlink" Target="http://www.cninfo.com.cn/information/fund/netvalue/150249.html" TargetMode="External"/><Relationship Id="rId803" Type="http://schemas.openxmlformats.org/officeDocument/2006/relationships/hyperlink" Target="javascript:addOwnedFund('150279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73" TargetMode="External"/><Relationship Id="rId277" Type="http://schemas.openxmlformats.org/officeDocument/2006/relationships/hyperlink" Target="https://www.jisilu.cn/data/utils/lowcalc/150083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157" TargetMode="External"/><Relationship Id="rId484" Type="http://schemas.openxmlformats.org/officeDocument/2006/relationships/hyperlink" Target="https://www.jisilu.cn/data/utils/lowcalc/150203" TargetMode="External"/><Relationship Id="rId705" Type="http://schemas.openxmlformats.org/officeDocument/2006/relationships/hyperlink" Target="http://quote.eastmoney.com/zs399300.html" TargetMode="External"/><Relationship Id="rId137" Type="http://schemas.openxmlformats.org/officeDocument/2006/relationships/hyperlink" Target="http://www.cninfo.com.cn/information/fund/netvalue/150117.html" TargetMode="External"/><Relationship Id="rId302" Type="http://schemas.openxmlformats.org/officeDocument/2006/relationships/hyperlink" Target="javascript:addOwnedFund('50200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309/bc.shtml" TargetMode="External"/><Relationship Id="rId747" Type="http://schemas.openxmlformats.org/officeDocument/2006/relationships/hyperlink" Target="http://quote.eastmoney.com/zs399967.html" TargetMode="External"/><Relationship Id="rId789" Type="http://schemas.openxmlformats.org/officeDocument/2006/relationships/hyperlink" Target="http://quote.eastmoney.com/zs39981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030');" TargetMode="External"/><Relationship Id="rId551" Type="http://schemas.openxmlformats.org/officeDocument/2006/relationships/hyperlink" Target="javascript:addOwnedFund('150315');" TargetMode="External"/><Relationship Id="rId593" Type="http://schemas.openxmlformats.org/officeDocument/2006/relationships/hyperlink" Target="javascript:addOwnedFund('502027');" TargetMode="External"/><Relationship Id="rId607" Type="http://schemas.openxmlformats.org/officeDocument/2006/relationships/hyperlink" Target="http://finance.sina.com.cn/fund/quotes/150243/bc.shtml" TargetMode="External"/><Relationship Id="rId649" Type="http://schemas.openxmlformats.org/officeDocument/2006/relationships/hyperlink" Target="http://finance.sina.com.cn/fund/quotes/150275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05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59');" TargetMode="External"/><Relationship Id="rId660" Type="http://schemas.openxmlformats.org/officeDocument/2006/relationships/hyperlink" Target="https://www.jisilu.cn/data/sfnew/detail/150184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quote.eastmoney.com/zs000832.html" TargetMode="External"/><Relationship Id="rId716" Type="http://schemas.openxmlformats.org/officeDocument/2006/relationships/hyperlink" Target="http://www.cninfo.com.cn/information/fund/netvalue/502007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289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150104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502049" TargetMode="External"/><Relationship Id="rId562" Type="http://schemas.openxmlformats.org/officeDocument/2006/relationships/hyperlink" Target="https://www.jisilu.cn/data/utils/lowcalc/150251" TargetMode="External"/><Relationship Id="rId618" Type="http://schemas.openxmlformats.org/officeDocument/2006/relationships/hyperlink" Target="https://www.jisilu.cn/data/sfnew/detail/150277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41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55.html" TargetMode="External"/><Relationship Id="rId299" Type="http://schemas.openxmlformats.org/officeDocument/2006/relationships/hyperlink" Target="http://www.cninfo.com.cn/information/fund/netvalue/502001.html" TargetMode="External"/><Relationship Id="rId727" Type="http://schemas.openxmlformats.org/officeDocument/2006/relationships/hyperlink" Target="http://finance.sina.com.cn/fund/quotes/150307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502037" TargetMode="External"/><Relationship Id="rId366" Type="http://schemas.openxmlformats.org/officeDocument/2006/relationships/hyperlink" Target="http://quote.eastmoney.com/zs399006.html" TargetMode="External"/><Relationship Id="rId573" Type="http://schemas.openxmlformats.org/officeDocument/2006/relationships/hyperlink" Target="http://quote.eastmoney.com/zs000808.html" TargetMode="External"/><Relationship Id="rId780" Type="http://schemas.openxmlformats.org/officeDocument/2006/relationships/hyperlink" Target="https://www.jisilu.cn/data/sfnew/detail/150311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249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303');" TargetMode="External"/><Relationship Id="rId377" Type="http://schemas.openxmlformats.org/officeDocument/2006/relationships/hyperlink" Target="http://www.cninfo.com.cn/information/fund/netvalue/150090.html" TargetMode="External"/><Relationship Id="rId500" Type="http://schemas.openxmlformats.org/officeDocument/2006/relationships/hyperlink" Target="http://www.cninfo.com.cn/information/fund/netvalue/150233.html" TargetMode="External"/><Relationship Id="rId584" Type="http://schemas.openxmlformats.org/officeDocument/2006/relationships/hyperlink" Target="http://www.cninfo.com.cn/information/fund/netvalue/502017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javascript:addOwnedFund('150231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399991.html" TargetMode="External"/><Relationship Id="rId749" Type="http://schemas.openxmlformats.org/officeDocument/2006/relationships/hyperlink" Target="javascript:addOwnedFund('150181');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055/bc.shtml" TargetMode="External"/><Relationship Id="rId388" Type="http://schemas.openxmlformats.org/officeDocument/2006/relationships/hyperlink" Target="http://finance.sina.com.cn/fund/quotes/150064/bc.shtml" TargetMode="External"/><Relationship Id="rId511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006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finance.sina.com.cn/fund/quotes/150186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053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184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036" TargetMode="External"/><Relationship Id="rId522" Type="http://schemas.openxmlformats.org/officeDocument/2006/relationships/hyperlink" Target="https://www.jisilu.cn/data/sfnew/detail/150177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4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6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018');" TargetMode="External"/><Relationship Id="rId769" Type="http://schemas.openxmlformats.org/officeDocument/2006/relationships/hyperlink" Target="http://finance.sina.com.cn/fund/quotes/150245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935.html" TargetMode="External"/><Relationship Id="rId629" Type="http://schemas.openxmlformats.org/officeDocument/2006/relationships/hyperlink" Target="javascript:addOwnedFund('150173');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finance.sina.com.cn/fund/quotes/502031/bc.shtml" TargetMode="External"/><Relationship Id="rId475" Type="http://schemas.openxmlformats.org/officeDocument/2006/relationships/hyperlink" Target="http://finance.sina.com.cn/fund/quotes/150249/bc.shtml" TargetMode="External"/><Relationship Id="rId682" Type="http://schemas.openxmlformats.org/officeDocument/2006/relationships/hyperlink" Target="https://www.jisilu.cn/data/utils/lowcalc/150209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www.cninfo.com.cn/information/fund/netvalue/150295.html" TargetMode="External"/><Relationship Id="rId542" Type="http://schemas.openxmlformats.org/officeDocument/2006/relationships/hyperlink" Target="http://www.cninfo.com.cn/information/fund/netvalue/150241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83" TargetMode="External"/><Relationship Id="rId486" Type="http://schemas.openxmlformats.org/officeDocument/2006/relationships/hyperlink" Target="https://www.jisilu.cn/data/sfnew/detail/150076" TargetMode="External"/><Relationship Id="rId693" Type="http://schemas.openxmlformats.org/officeDocument/2006/relationships/hyperlink" Target="http://quote.eastmoney.com/zs399986.html" TargetMode="External"/><Relationship Id="rId707" Type="http://schemas.openxmlformats.org/officeDocument/2006/relationships/hyperlink" Target="javascript:addOwnedFund('15005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30" TargetMode="External"/><Relationship Id="rId346" Type="http://schemas.openxmlformats.org/officeDocument/2006/relationships/hyperlink" Target="http://finance.sina.com.cn/fund/quotes/150267/bc.shtml" TargetMode="External"/><Relationship Id="rId553" Type="http://schemas.openxmlformats.org/officeDocument/2006/relationships/hyperlink" Target="http://finance.sina.com.cn/fund/quotes/150184/bc.shtml" TargetMode="External"/><Relationship Id="rId760" Type="http://schemas.openxmlformats.org/officeDocument/2006/relationships/hyperlink" Target="https://www.jisilu.cn/data/utils/lowcalc/150192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257');" TargetMode="External"/><Relationship Id="rId620" Type="http://schemas.openxmlformats.org/officeDocument/2006/relationships/hyperlink" Target="http://www.cninfo.com.cn/information/fund/netvalue/150271.html" TargetMode="External"/><Relationship Id="rId718" Type="http://schemas.openxmlformats.org/officeDocument/2006/relationships/hyperlink" Target="https://www.jisilu.cn/data/utils/lowcalc/502011" TargetMode="External"/><Relationship Id="rId357" Type="http://schemas.openxmlformats.org/officeDocument/2006/relationships/hyperlink" Target="https://www.jisilu.cn/data/sfnew/detail/150225" TargetMode="External"/><Relationship Id="rId54" Type="http://schemas.openxmlformats.org/officeDocument/2006/relationships/hyperlink" Target="http://finance.sina.com.cn/fund/quotes/150219/bc.shtml" TargetMode="External"/><Relationship Id="rId96" Type="http://schemas.openxmlformats.org/officeDocument/2006/relationships/hyperlink" Target="http://quote.eastmoney.com/zs399673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305" TargetMode="External"/><Relationship Id="rId771" Type="http://schemas.openxmlformats.org/officeDocument/2006/relationships/hyperlink" Target="http://quote.eastmoney.com/zs399970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502041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33" TargetMode="External"/><Relationship Id="rId631" Type="http://schemas.openxmlformats.org/officeDocument/2006/relationships/hyperlink" Target="http://finance.sina.com.cn/fund/quotes/502024/bc.shtml" TargetMode="External"/><Relationship Id="rId673" Type="http://schemas.openxmlformats.org/officeDocument/2006/relationships/hyperlink" Target="http://finance.sina.com.cn/fund/quotes/150186/bc.shtml" TargetMode="External"/><Relationship Id="rId729" Type="http://schemas.openxmlformats.org/officeDocument/2006/relationships/hyperlink" Target="http://quote.eastmoney.com/zs399994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807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150179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117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javascript:addOwnedFund('502017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311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://quote.eastmoney.com/zs000974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77" TargetMode="External"/><Relationship Id="rId642" Type="http://schemas.openxmlformats.org/officeDocument/2006/relationships/hyperlink" Target="https://www.jisilu.cn/data/sfnew/detail/150205" TargetMode="External"/><Relationship Id="rId684" Type="http://schemas.openxmlformats.org/officeDocument/2006/relationships/hyperlink" Target="https://www.jisilu.cn/data/sfnew/detail/150255" TargetMode="External"/><Relationship Id="rId281" Type="http://schemas.openxmlformats.org/officeDocument/2006/relationships/hyperlink" Target="http://www.cninfo.com.cn/information/fund/netvalue/150083.html" TargetMode="External"/><Relationship Id="rId337" Type="http://schemas.openxmlformats.org/officeDocument/2006/relationships/hyperlink" Target="https://www.jisilu.cn/data/utils/lowcalc/150295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35/bc.shtml" TargetMode="External"/><Relationship Id="rId141" Type="http://schemas.openxmlformats.org/officeDocument/2006/relationships/hyperlink" Target="https://www.jisilu.cn/data/sfnew/detail/150263" TargetMode="External"/><Relationship Id="rId379" Type="http://schemas.openxmlformats.org/officeDocument/2006/relationships/hyperlink" Target="https://www.jisilu.cn/data/utils/lowcalc/150140" TargetMode="External"/><Relationship Id="rId544" Type="http://schemas.openxmlformats.org/officeDocument/2006/relationships/hyperlink" Target="https://www.jisilu.cn/data/utils/lowcalc/150241" TargetMode="External"/><Relationship Id="rId586" Type="http://schemas.openxmlformats.org/officeDocument/2006/relationships/hyperlink" Target="https://www.jisilu.cn/data/utils/lowcalc/150203" TargetMode="External"/><Relationship Id="rId751" Type="http://schemas.openxmlformats.org/officeDocument/2006/relationships/hyperlink" Target="http://finance.sina.com.cn/fund/quotes/150181/bc.shtml" TargetMode="External"/><Relationship Id="rId793" Type="http://schemas.openxmlformats.org/officeDocument/2006/relationships/hyperlink" Target="http://finance.sina.com.cn/fund/quotes/150231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053.html" TargetMode="External"/><Relationship Id="rId390" Type="http://schemas.openxmlformats.org/officeDocument/2006/relationships/hyperlink" Target="http://quote.eastmoney.com/zs399958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addOwnedFund('150200');" TargetMode="External"/><Relationship Id="rId653" Type="http://schemas.openxmlformats.org/officeDocument/2006/relationships/hyperlink" Target="javascript:addOwnedFund('150229');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502021/bc.shtml" TargetMode="External"/><Relationship Id="rId306" Type="http://schemas.openxmlformats.org/officeDocument/2006/relationships/hyperlink" Target="http://quote.eastmoney.com/zs399905.html" TargetMode="External"/><Relationship Id="rId488" Type="http://schemas.openxmlformats.org/officeDocument/2006/relationships/hyperlink" Target="http://www.cninfo.com.cn/information/fund/netvalue/150076.html" TargetMode="External"/><Relationship Id="rId695" Type="http://schemas.openxmlformats.org/officeDocument/2006/relationships/hyperlink" Target="javascript:delOwnedFund('150227');" TargetMode="External"/><Relationship Id="rId709" Type="http://schemas.openxmlformats.org/officeDocument/2006/relationships/hyperlink" Target="http://finance.sina.com.cn/fund/quotes/150329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://quote.eastmoney.com/zs399986.html" TargetMode="External"/><Relationship Id="rId513" Type="http://schemas.openxmlformats.org/officeDocument/2006/relationships/hyperlink" Target="http://quote.eastmoney.com/zs399412.html" TargetMode="External"/><Relationship Id="rId555" Type="http://schemas.openxmlformats.org/officeDocument/2006/relationships/hyperlink" Target="http://quote.eastmoney.com/zs000827.html" TargetMode="External"/><Relationship Id="rId597" Type="http://schemas.openxmlformats.org/officeDocument/2006/relationships/hyperlink" Target="http://quote.eastmoney.com/zs399991.html" TargetMode="External"/><Relationship Id="rId720" Type="http://schemas.openxmlformats.org/officeDocument/2006/relationships/hyperlink" Target="https://www.jisilu.cn/data/sfnew/detail/502007" TargetMode="External"/><Relationship Id="rId762" Type="http://schemas.openxmlformats.org/officeDocument/2006/relationships/hyperlink" Target="https://www.jisilu.cn/data/sfnew/detail/150169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71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315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219" TargetMode="External"/><Relationship Id="rId317" Type="http://schemas.openxmlformats.org/officeDocument/2006/relationships/hyperlink" Target="http://www.cninfo.com.cn/information/fund/netvalue/150030.html" TargetMode="External"/><Relationship Id="rId359" Type="http://schemas.openxmlformats.org/officeDocument/2006/relationships/hyperlink" Target="http://www.cninfo.com.cn/information/fund/netvalue/150225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305.html" TargetMode="External"/><Relationship Id="rId731" Type="http://schemas.openxmlformats.org/officeDocument/2006/relationships/hyperlink" Target="javascript:addOwnedFund('150309');" TargetMode="External"/><Relationship Id="rId773" Type="http://schemas.openxmlformats.org/officeDocument/2006/relationships/hyperlink" Target="javascript:addOwnedFund('150245');" TargetMode="External"/><Relationship Id="rId98" Type="http://schemas.openxmlformats.org/officeDocument/2006/relationships/hyperlink" Target="javascript:addOwnedFund('15030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502014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440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s://www.jisilu.cn/data/sfnew/detail/150207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delOwnedFund('502031');" TargetMode="External"/><Relationship Id="rId328" Type="http://schemas.openxmlformats.org/officeDocument/2006/relationships/hyperlink" Target="http://finance.sina.com.cn/fund/quotes/502001/bc.shtml" TargetMode="External"/><Relationship Id="rId535" Type="http://schemas.openxmlformats.org/officeDocument/2006/relationships/hyperlink" Target="http://finance.sina.com.cn/fund/quotes/150235/bc.shtml" TargetMode="External"/><Relationship Id="rId577" Type="http://schemas.openxmlformats.org/officeDocument/2006/relationships/hyperlink" Target="http://finance.sina.com.cn/fund/quotes/502027/bc.shtml" TargetMode="External"/><Relationship Id="rId700" Type="http://schemas.openxmlformats.org/officeDocument/2006/relationships/hyperlink" Target="https://www.jisilu.cn/data/utils/lowcalc/150194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393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64" TargetMode="External"/><Relationship Id="rId602" Type="http://schemas.openxmlformats.org/officeDocument/2006/relationships/hyperlink" Target="http://www.cninfo.com.cn/information/fund/netvalue/150277.html" TargetMode="External"/><Relationship Id="rId784" Type="http://schemas.openxmlformats.org/officeDocument/2006/relationships/hyperlink" Target="https://www.jisilu.cn/data/utils/lowcalc/150311" TargetMode="External"/><Relationship Id="rId241" Type="http://schemas.openxmlformats.org/officeDocument/2006/relationships/hyperlink" Target="https://www.jisilu.cn/data/utils/lowcalc/150053" TargetMode="External"/><Relationship Id="rId437" Type="http://schemas.openxmlformats.org/officeDocument/2006/relationships/hyperlink" Target="javascript:addOwnedFund('150157');" TargetMode="External"/><Relationship Id="rId479" Type="http://schemas.openxmlformats.org/officeDocument/2006/relationships/hyperlink" Target="javascript:delOwnedFund('150249');" TargetMode="External"/><Relationship Id="rId644" Type="http://schemas.openxmlformats.org/officeDocument/2006/relationships/hyperlink" Target="http://www.cninfo.com.cn/information/fund/netvalue/150205.html" TargetMode="External"/><Relationship Id="rId686" Type="http://schemas.openxmlformats.org/officeDocument/2006/relationships/hyperlink" Target="http://www.cninfo.com.cn/information/fund/netvalue/150255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83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076" TargetMode="External"/><Relationship Id="rId504" Type="http://schemas.openxmlformats.org/officeDocument/2006/relationships/hyperlink" Target="https://www.jisilu.cn/data/sfnew/detail/150237" TargetMode="External"/><Relationship Id="rId546" Type="http://schemas.openxmlformats.org/officeDocument/2006/relationships/hyperlink" Target="https://www.jisilu.cn/data/sfnew/detail/150251" TargetMode="External"/><Relationship Id="rId711" Type="http://schemas.openxmlformats.org/officeDocument/2006/relationships/hyperlink" Target="http://quote.eastmoney.com/zs399809.html" TargetMode="External"/><Relationship Id="rId753" Type="http://schemas.openxmlformats.org/officeDocument/2006/relationships/hyperlink" Target="http://quote.eastmoney.com/zs399967.html" TargetMode="External"/><Relationship Id="rId78" Type="http://schemas.openxmlformats.org/officeDocument/2006/relationships/hyperlink" Target="http://quote.eastmoney.com/zs399967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263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delOwnedFund('150267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43" TargetMode="External"/><Relationship Id="rId795" Type="http://schemas.openxmlformats.org/officeDocument/2006/relationships/hyperlink" Target="http://quote.eastmoney.com/zs399811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90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150269/bc.shtml" TargetMode="External"/><Relationship Id="rId655" Type="http://schemas.openxmlformats.org/officeDocument/2006/relationships/hyperlink" Target="http://finance.sina.com.cn/fund/quotes/150307/bc.shtml" TargetMode="External"/><Relationship Id="rId697" Type="http://schemas.openxmlformats.org/officeDocument/2006/relationships/hyperlink" Target="http://finance.sina.com.cn/fund/quotes/150194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000016.html" TargetMode="External"/><Relationship Id="rId308" Type="http://schemas.openxmlformats.org/officeDocument/2006/relationships/hyperlink" Target="javascript:addOwnedFund('150055');" TargetMode="External"/><Relationship Id="rId515" Type="http://schemas.openxmlformats.org/officeDocument/2006/relationships/hyperlink" Target="javascript:addOwnedFund('150217');" TargetMode="External"/><Relationship Id="rId722" Type="http://schemas.openxmlformats.org/officeDocument/2006/relationships/hyperlink" Target="http://www.cninfo.com.cn/information/fund/netvalue/502007.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225" TargetMode="External"/><Relationship Id="rId557" Type="http://schemas.openxmlformats.org/officeDocument/2006/relationships/hyperlink" Target="javascript:addOwnedFund('150184');" TargetMode="External"/><Relationship Id="rId599" Type="http://schemas.openxmlformats.org/officeDocument/2006/relationships/hyperlink" Target="javascript:addOwnedFund('150273');" TargetMode="External"/><Relationship Id="rId764" Type="http://schemas.openxmlformats.org/officeDocument/2006/relationships/hyperlink" Target="http://www.cninfo.com.cn/information/fund/netvalue/150169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173" TargetMode="External"/><Relationship Id="rId666" Type="http://schemas.openxmlformats.org/officeDocument/2006/relationships/hyperlink" Target="https://www.jisilu.cn/data/sfnew/detail/150018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14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030" TargetMode="External"/><Relationship Id="rId470" Type="http://schemas.openxmlformats.org/officeDocument/2006/relationships/hyperlink" Target="http://www.cninfo.com.cn/information/fund/netvalue/150207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://quote.eastmoney.com/zs399982.html" TargetMode="External"/><Relationship Id="rId568" Type="http://schemas.openxmlformats.org/officeDocument/2006/relationships/hyperlink" Target="https://www.jisilu.cn/data/utils/lowcalc/150305" TargetMode="External"/><Relationship Id="rId733" Type="http://schemas.openxmlformats.org/officeDocument/2006/relationships/hyperlink" Target="http://finance.sina.com.cn/fund/quotes/502004/bc.shtml" TargetMode="External"/><Relationship Id="rId775" Type="http://schemas.openxmlformats.org/officeDocument/2006/relationships/hyperlink" Target="http://finance.sina.com.cn/fund/quotes/150092/bc.s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502024');" TargetMode="External"/><Relationship Id="rId677" Type="http://schemas.openxmlformats.org/officeDocument/2006/relationships/hyperlink" Target="javascript:addOwnedFund('150186');" TargetMode="External"/><Relationship Id="rId800" Type="http://schemas.openxmlformats.org/officeDocument/2006/relationships/hyperlink" Target="http://www.cninfo.com.cn/information/fund/netvalue/150215.html" TargetMode="External"/><Relationship Id="rId232" Type="http://schemas.openxmlformats.org/officeDocument/2006/relationships/hyperlink" Target="http://finance.sina.com.cn/fund/quotes/150036/bc.shtml" TargetMode="External"/><Relationship Id="rId274" Type="http://schemas.openxmlformats.org/officeDocument/2006/relationships/hyperlink" Target="http://finance.sina.com.cn/fund/quotes/150138/bc.shtml" TargetMode="External"/><Relationship Id="rId481" Type="http://schemas.openxmlformats.org/officeDocument/2006/relationships/hyperlink" Target="http://finance.sina.com.cn/fund/quotes/150164/bc.shtml" TargetMode="External"/><Relationship Id="rId702" Type="http://schemas.openxmlformats.org/officeDocument/2006/relationships/hyperlink" Target="https://www.jisilu.cn/data/sfnew/detail/15005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23" TargetMode="External"/><Relationship Id="rId134" Type="http://schemas.openxmlformats.org/officeDocument/2006/relationships/hyperlink" Target="javascript:addOwnedFund('150117');" TargetMode="External"/><Relationship Id="rId537" Type="http://schemas.openxmlformats.org/officeDocument/2006/relationships/hyperlink" Target="http://quote.eastmoney.com/zs399975.html" TargetMode="External"/><Relationship Id="rId579" Type="http://schemas.openxmlformats.org/officeDocument/2006/relationships/hyperlink" Target="http://quote.eastmoney.com/zs399429.html" TargetMode="External"/><Relationship Id="rId744" Type="http://schemas.openxmlformats.org/officeDocument/2006/relationships/hyperlink" Target="https://www.jisilu.cn/data/sfnew/detail/150143" TargetMode="External"/><Relationship Id="rId786" Type="http://schemas.openxmlformats.org/officeDocument/2006/relationships/hyperlink" Target="https://www.jisilu.cn/data/sfnew/detail/150279" TargetMode="External"/><Relationship Id="rId80" Type="http://schemas.openxmlformats.org/officeDocument/2006/relationships/hyperlink" Target="javascript:addOwnedFund('150335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64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243.html" TargetMode="External"/><Relationship Id="rId604" Type="http://schemas.openxmlformats.org/officeDocument/2006/relationships/hyperlink" Target="https://www.jisilu.cn/data/utils/lowcalc/150277" TargetMode="External"/><Relationship Id="rId646" Type="http://schemas.openxmlformats.org/officeDocument/2006/relationships/hyperlink" Target="https://www.jisilu.cn/data/utils/lowcalc/150205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73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37.html" TargetMode="External"/><Relationship Id="rId688" Type="http://schemas.openxmlformats.org/officeDocument/2006/relationships/hyperlink" Target="https://www.jisilu.cn/data/utils/lowcalc/150255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211/bc.shtml" TargetMode="External"/><Relationship Id="rId492" Type="http://schemas.openxmlformats.org/officeDocument/2006/relationships/hyperlink" Target="https://www.jisilu.cn/data/sfnew/detail/150257" TargetMode="External"/><Relationship Id="rId548" Type="http://schemas.openxmlformats.org/officeDocument/2006/relationships/hyperlink" Target="http://www.cninfo.com.cn/information/fund/netvalue/150251.html" TargetMode="External"/><Relationship Id="rId713" Type="http://schemas.openxmlformats.org/officeDocument/2006/relationships/hyperlink" Target="javascript:addOwnedFund('150329');" TargetMode="External"/><Relationship Id="rId755" Type="http://schemas.openxmlformats.org/officeDocument/2006/relationships/hyperlink" Target="javascript:addOwnedFund('150181');" TargetMode="External"/><Relationship Id="rId797" Type="http://schemas.openxmlformats.org/officeDocument/2006/relationships/hyperlink" Target="javascript:addOwnedFund('150231');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263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167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399997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://quote.eastmoney.com/zs399804.html" TargetMode="External"/><Relationship Id="rId699" Type="http://schemas.openxmlformats.org/officeDocument/2006/relationships/hyperlink" Target="http://quote.eastmoney.com/zs399970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21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100/bc.shtml" TargetMode="External"/><Relationship Id="rId559" Type="http://schemas.openxmlformats.org/officeDocument/2006/relationships/hyperlink" Target="http://finance.sina.com.cn/fund/quotes/150275/bc.shtml" TargetMode="External"/><Relationship Id="rId724" Type="http://schemas.openxmlformats.org/officeDocument/2006/relationships/hyperlink" Target="https://www.jisilu.cn/data/utils/lowcalc/502007" TargetMode="External"/><Relationship Id="rId766" Type="http://schemas.openxmlformats.org/officeDocument/2006/relationships/hyperlink" Target="https://www.jisilu.cn/data/utils/lowcalc/150169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502017" TargetMode="External"/><Relationship Id="rId626" Type="http://schemas.openxmlformats.org/officeDocument/2006/relationships/hyperlink" Target="http://www.cninfo.com.cn/information/fund/netvalue/150173.html" TargetMode="External"/><Relationship Id="rId223" Type="http://schemas.openxmlformats.org/officeDocument/2006/relationships/hyperlink" Target="https://www.jisilu.cn/data/utils/lowcalc/502014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018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7" TargetMode="External"/><Relationship Id="rId528" Type="http://schemas.openxmlformats.org/officeDocument/2006/relationships/hyperlink" Target="https://www.jisilu.cn/data/sfnew/detail/150179" TargetMode="External"/><Relationship Id="rId735" Type="http://schemas.openxmlformats.org/officeDocument/2006/relationships/hyperlink" Target="http://quote.eastmoney.com/zs399967.html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javascript:addOwnedFund('502001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javascript:addOwnedFund('502027');" TargetMode="External"/><Relationship Id="rId777" Type="http://schemas.openxmlformats.org/officeDocument/2006/relationships/hyperlink" Target="http://quote.eastmoney.com/zs399007.html" TargetMode="External"/><Relationship Id="rId71" Type="http://schemas.openxmlformats.org/officeDocument/2006/relationships/hyperlink" Target="http://www.cninfo.com.cn/information/fund/netvalue/150323.html" TargetMode="External"/><Relationship Id="rId234" Type="http://schemas.openxmlformats.org/officeDocument/2006/relationships/hyperlink" Target="http://quote.eastmoney.com/zs399300.html" TargetMode="External"/><Relationship Id="rId637" Type="http://schemas.openxmlformats.org/officeDocument/2006/relationships/hyperlink" Target="http://finance.sina.com.cn/fund/quotes/502049/bc.shtml" TargetMode="External"/><Relationship Id="rId679" Type="http://schemas.openxmlformats.org/officeDocument/2006/relationships/hyperlink" Target="http://finance.sina.com.cn/fund/quotes/150209/bc.shtml" TargetMode="External"/><Relationship Id="rId802" Type="http://schemas.openxmlformats.org/officeDocument/2006/relationships/hyperlink" Target="https://www.jisilu.cn/data/utils/lowcalc/15021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42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000832.html" TargetMode="External"/><Relationship Id="rId539" Type="http://schemas.openxmlformats.org/officeDocument/2006/relationships/hyperlink" Target="javascript:addOwnedFund('150235');" TargetMode="External"/><Relationship Id="rId690" Type="http://schemas.openxmlformats.org/officeDocument/2006/relationships/hyperlink" Target="https://www.jisilu.cn/data/sfnew/detail/150227" TargetMode="External"/><Relationship Id="rId704" Type="http://schemas.openxmlformats.org/officeDocument/2006/relationships/hyperlink" Target="http://www.cninfo.com.cn/information/fund/netvalue/150051.html" TargetMode="External"/><Relationship Id="rId746" Type="http://schemas.openxmlformats.org/officeDocument/2006/relationships/hyperlink" Target="http://www.cninfo.com.cn/information/fund/netvalue/150143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30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51" TargetMode="External"/><Relationship Id="rId788" Type="http://schemas.openxmlformats.org/officeDocument/2006/relationships/hyperlink" Target="http://www.cninfo.com.cn/information/fund/netvalue/150279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64" TargetMode="External"/><Relationship Id="rId592" Type="http://schemas.openxmlformats.org/officeDocument/2006/relationships/hyperlink" Target="https://www.jisilu.cn/data/utils/lowcalc/150243" TargetMode="External"/><Relationship Id="rId606" Type="http://schemas.openxmlformats.org/officeDocument/2006/relationships/hyperlink" Target="https://www.jisilu.cn/data/sfnew/detail/150200" TargetMode="External"/><Relationship Id="rId648" Type="http://schemas.openxmlformats.org/officeDocument/2006/relationships/hyperlink" Target="https://www.jisilu.cn/data/sfnew/detail/150229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73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257.html" TargetMode="External"/><Relationship Id="rId508" Type="http://schemas.openxmlformats.org/officeDocument/2006/relationships/hyperlink" Target="https://www.jisilu.cn/data/utils/lowcalc/150237" TargetMode="External"/><Relationship Id="rId715" Type="http://schemas.openxmlformats.org/officeDocument/2006/relationships/hyperlink" Target="http://finance.sina.com.cn/fund/quotes/502011/bc.s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76.html" TargetMode="External"/><Relationship Id="rId354" Type="http://schemas.openxmlformats.org/officeDocument/2006/relationships/hyperlink" Target="http://quote.eastmoney.com/zs399300.html" TargetMode="External"/><Relationship Id="rId757" Type="http://schemas.openxmlformats.org/officeDocument/2006/relationships/hyperlink" Target="http://finance.sina.com.cn/fund/quotes/150192/bc.shtml" TargetMode="External"/><Relationship Id="rId799" Type="http://schemas.openxmlformats.org/officeDocument/2006/relationships/hyperlink" Target="http://finance.sina.com.cn/fund/quotes/150215/bc.shtml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sfnew/detail/150303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399991.html" TargetMode="External"/><Relationship Id="rId617" Type="http://schemas.openxmlformats.org/officeDocument/2006/relationships/hyperlink" Target="javascript:addOwnedFund('150269');" TargetMode="External"/><Relationship Id="rId659" Type="http://schemas.openxmlformats.org/officeDocument/2006/relationships/hyperlink" Target="javascript:addOwnedFund('150307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41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33/bc.shtml" TargetMode="External"/><Relationship Id="rId519" Type="http://schemas.openxmlformats.org/officeDocument/2006/relationships/hyperlink" Target="http://quote.eastmoney.com/zs000805.html" TargetMode="External"/><Relationship Id="rId670" Type="http://schemas.openxmlformats.org/officeDocument/2006/relationships/hyperlink" Target="https://www.jisilu.cn/data/utils/lowcalc/150018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150179.html" TargetMode="External"/><Relationship Id="rId726" Type="http://schemas.openxmlformats.org/officeDocument/2006/relationships/hyperlink" Target="https://www.jisilu.cn/data/sfnew/detail/150309" TargetMode="External"/><Relationship Id="rId768" Type="http://schemas.openxmlformats.org/officeDocument/2006/relationships/hyperlink" Target="https://www.jisilu.cn/data/sfnew/detail/150245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www.cninfo.com.cn/information/fund/netvalue/502017.html" TargetMode="External"/><Relationship Id="rId628" Type="http://schemas.openxmlformats.org/officeDocument/2006/relationships/hyperlink" Target="https://www.jisilu.cn/data/utils/lowcalc/150173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502031" TargetMode="External"/><Relationship Id="rId432" Type="http://schemas.openxmlformats.org/officeDocument/2006/relationships/hyperlink" Target="https://www.jisilu.cn/data/sfnew/detail/150157" TargetMode="External"/><Relationship Id="rId474" Type="http://schemas.openxmlformats.org/officeDocument/2006/relationships/hyperlink" Target="https://www.jisilu.cn/data/sfnew/detail/150249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://quote.eastmoney.com/zs399974.html" TargetMode="External"/><Relationship Id="rId737" Type="http://schemas.openxmlformats.org/officeDocument/2006/relationships/hyperlink" Target="javascript:addOwnedFund('502004');" TargetMode="External"/><Relationship Id="rId779" Type="http://schemas.openxmlformats.org/officeDocument/2006/relationships/hyperlink" Target="javascript:addOwnedFund('1500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23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finance.sina.com.cn/fund/quotes/150295/bc.shtml" TargetMode="External"/><Relationship Id="rId376" Type="http://schemas.openxmlformats.org/officeDocument/2006/relationships/hyperlink" Target="http://finance.sina.com.cn/fund/quotes/150140/bc.shtml" TargetMode="External"/><Relationship Id="rId541" Type="http://schemas.openxmlformats.org/officeDocument/2006/relationships/hyperlink" Target="http://finance.sina.com.cn/fund/quotes/150241/bc.shtml" TargetMode="External"/><Relationship Id="rId583" Type="http://schemas.openxmlformats.org/officeDocument/2006/relationships/hyperlink" Target="http://finance.sina.com.cn/fund/quotes/150203/bc.shtml" TargetMode="External"/><Relationship Id="rId639" Type="http://schemas.openxmlformats.org/officeDocument/2006/relationships/hyperlink" Target="http://quote.eastmoney.com/zs000016.html" TargetMode="External"/><Relationship Id="rId790" Type="http://schemas.openxmlformats.org/officeDocument/2006/relationships/hyperlink" Target="https://www.jisilu.cn/data/utils/lowcalc/150279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036');" TargetMode="External"/><Relationship Id="rId278" Type="http://schemas.openxmlformats.org/officeDocument/2006/relationships/hyperlink" Target="javascript:addOwnedFund('150138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150229.html" TargetMode="External"/><Relationship Id="rId303" Type="http://schemas.openxmlformats.org/officeDocument/2006/relationships/hyperlink" Target="https://www.jisilu.cn/data/sfnew/detail/150055" TargetMode="External"/><Relationship Id="rId485" Type="http://schemas.openxmlformats.org/officeDocument/2006/relationships/hyperlink" Target="javascript:addOwnedFund('150164');" TargetMode="External"/><Relationship Id="rId692" Type="http://schemas.openxmlformats.org/officeDocument/2006/relationships/hyperlink" Target="http://www.cninfo.com.cn/information/fund/netvalue/150227.html" TargetMode="External"/><Relationship Id="rId706" Type="http://schemas.openxmlformats.org/officeDocument/2006/relationships/hyperlink" Target="https://www.jisilu.cn/data/utils/lowcalc/150051" TargetMode="External"/><Relationship Id="rId748" Type="http://schemas.openxmlformats.org/officeDocument/2006/relationships/hyperlink" Target="https://www.jisilu.cn/data/utils/lowcalc/150143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394.html" TargetMode="External"/><Relationship Id="rId345" Type="http://schemas.openxmlformats.org/officeDocument/2006/relationships/hyperlink" Target="https://www.jisilu.cn/data/sfnew/detail/150267" TargetMode="External"/><Relationship Id="rId387" Type="http://schemas.openxmlformats.org/officeDocument/2006/relationships/hyperlink" Target="https://www.jisilu.cn/data/sfnew/detail/150090" TargetMode="External"/><Relationship Id="rId510" Type="http://schemas.openxmlformats.org/officeDocument/2006/relationships/hyperlink" Target="https://www.jisilu.cn/data/sfnew/detail/150217" TargetMode="External"/><Relationship Id="rId552" Type="http://schemas.openxmlformats.org/officeDocument/2006/relationships/hyperlink" Target="https://www.jisilu.cn/data/sfnew/detail/150184" TargetMode="External"/><Relationship Id="rId594" Type="http://schemas.openxmlformats.org/officeDocument/2006/relationships/hyperlink" Target="https://www.jisilu.cn/data/sfnew/detail/150273" TargetMode="External"/><Relationship Id="rId608" Type="http://schemas.openxmlformats.org/officeDocument/2006/relationships/hyperlink" Target="http://www.cninfo.com.cn/information/fund/netvalue/150200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https://www.jisilu.cn/data/utils/lowcalc/150073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257" TargetMode="External"/><Relationship Id="rId661" Type="http://schemas.openxmlformats.org/officeDocument/2006/relationships/hyperlink" Target="http://finance.sina.com.cn/fund/quotes/150315/bc.shtml" TargetMode="External"/><Relationship Id="rId717" Type="http://schemas.openxmlformats.org/officeDocument/2006/relationships/hyperlink" Target="http://quote.eastmoney.com/zs399975.html" TargetMode="External"/><Relationship Id="rId759" Type="http://schemas.openxmlformats.org/officeDocument/2006/relationships/hyperlink" Target="http://quote.eastmoney.com/zs399965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s://www.jisilu.cn/data/sfnew/detail/150219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211');" TargetMode="External"/><Relationship Id="rId356" Type="http://schemas.openxmlformats.org/officeDocument/2006/relationships/hyperlink" Target="javascript:addOwnedFund('150167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100');" TargetMode="External"/><Relationship Id="rId563" Type="http://schemas.openxmlformats.org/officeDocument/2006/relationships/hyperlink" Target="javascript:delOwnedFund('150275');" TargetMode="External"/><Relationship Id="rId619" Type="http://schemas.openxmlformats.org/officeDocument/2006/relationships/hyperlink" Target="http://finance.sina.com.cn/fund/quotes/150271/bc.shtml" TargetMode="External"/><Relationship Id="rId770" Type="http://schemas.openxmlformats.org/officeDocument/2006/relationships/hyperlink" Target="http://www.cninfo.com.cn/information/fund/netvalue/150245.html" TargetMode="External"/><Relationship Id="rId95" Type="http://schemas.openxmlformats.org/officeDocument/2006/relationships/hyperlink" Target="http://www.cninfo.com.cn/information/fund/netvalue/150303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000016.html" TargetMode="External"/><Relationship Id="rId465" Type="http://schemas.openxmlformats.org/officeDocument/2006/relationships/hyperlink" Target="http://quote.eastmoney.com/zs399810.html" TargetMode="External"/><Relationship Id="rId630" Type="http://schemas.openxmlformats.org/officeDocument/2006/relationships/hyperlink" Target="https://www.jisilu.cn/data/sfnew/detail/502024" TargetMode="External"/><Relationship Id="rId672" Type="http://schemas.openxmlformats.org/officeDocument/2006/relationships/hyperlink" Target="https://www.jisilu.cn/data/sfnew/detail/150186" TargetMode="External"/><Relationship Id="rId728" Type="http://schemas.openxmlformats.org/officeDocument/2006/relationships/hyperlink" Target="http://www.cninfo.com.cn/information/fund/netvalue/15030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https://www.jisilu.cn/data/utils/lowcalc/150179" TargetMode="External"/><Relationship Id="rId574" Type="http://schemas.openxmlformats.org/officeDocument/2006/relationships/hyperlink" Target="https://www.jisilu.cn/data/utils/lowcalc/502017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finance.sina.com.cn/fund/quotes/150311/bc.shtml" TargetMode="External"/><Relationship Id="rId269" Type="http://schemas.openxmlformats.org/officeDocument/2006/relationships/hyperlink" Target="http://www.cninfo.com.cn/information/fund/netvalue/502031.html" TargetMode="External"/><Relationship Id="rId434" Type="http://schemas.openxmlformats.org/officeDocument/2006/relationships/hyperlink" Target="http://www.cninfo.com.cn/information/fund/netvalue/150157.html" TargetMode="External"/><Relationship Id="rId476" Type="http://schemas.openxmlformats.org/officeDocument/2006/relationships/hyperlink" Target="http://www.cninfo.com.cn/information/fund/netvalue/150249.html" TargetMode="External"/><Relationship Id="rId641" Type="http://schemas.openxmlformats.org/officeDocument/2006/relationships/hyperlink" Target="javascript:addOwnedFund('502049');" TargetMode="External"/><Relationship Id="rId683" Type="http://schemas.openxmlformats.org/officeDocument/2006/relationships/hyperlink" Target="javascript:addOwnedFund('150209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17" TargetMode="External"/><Relationship Id="rId280" Type="http://schemas.openxmlformats.org/officeDocument/2006/relationships/hyperlink" Target="http://finance.sina.com.cn/fund/quotes/150083/bc.shtml" TargetMode="External"/><Relationship Id="rId336" Type="http://schemas.openxmlformats.org/officeDocument/2006/relationships/hyperlink" Target="http://quote.eastmoney.com/zs399974.html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986.html" TargetMode="External"/><Relationship Id="rId75" Type="http://schemas.openxmlformats.org/officeDocument/2006/relationships/hyperlink" Target="https://www.jisilu.cn/data/sfnew/detail/150335" TargetMode="External"/><Relationship Id="rId140" Type="http://schemas.openxmlformats.org/officeDocument/2006/relationships/hyperlink" Target="javascript:addOwnedFund('150130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71.html" TargetMode="External"/><Relationship Id="rId750" Type="http://schemas.openxmlformats.org/officeDocument/2006/relationships/hyperlink" Target="https://www.jisilu.cn/data/sfnew/detail/150181" TargetMode="External"/><Relationship Id="rId792" Type="http://schemas.openxmlformats.org/officeDocument/2006/relationships/hyperlink" Target="https://www.jisilu.cn/data/sfnew/detail/150231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53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076/bc.shtml" TargetMode="External"/><Relationship Id="rId610" Type="http://schemas.openxmlformats.org/officeDocument/2006/relationships/hyperlink" Target="https://www.jisilu.cn/data/utils/lowcalc/150200" TargetMode="External"/><Relationship Id="rId652" Type="http://schemas.openxmlformats.org/officeDocument/2006/relationships/hyperlink" Target="https://www.jisilu.cn/data/utils/lowcalc/150229" TargetMode="External"/><Relationship Id="rId694" Type="http://schemas.openxmlformats.org/officeDocument/2006/relationships/hyperlink" Target="https://www.jisilu.cn/data/utils/lowcalc/150227" TargetMode="External"/><Relationship Id="rId708" Type="http://schemas.openxmlformats.org/officeDocument/2006/relationships/hyperlink" Target="https://www.jisilu.cn/data/sfnew/detail/150329" TargetMode="External"/><Relationship Id="rId291" Type="http://schemas.openxmlformats.org/officeDocument/2006/relationships/hyperlink" Target="https://www.jisilu.cn/data/sfnew/detail/502021" TargetMode="External"/><Relationship Id="rId305" Type="http://schemas.openxmlformats.org/officeDocument/2006/relationships/hyperlink" Target="http://www.cninfo.com.cn/information/fund/netvalue/150055.html" TargetMode="External"/><Relationship Id="rId347" Type="http://schemas.openxmlformats.org/officeDocument/2006/relationships/hyperlink" Target="http://www.cninfo.com.cn/information/fund/netvalue/150267.html" TargetMode="External"/><Relationship Id="rId512" Type="http://schemas.openxmlformats.org/officeDocument/2006/relationships/hyperlink" Target="http://www.cninfo.com.cn/information/fund/netvalue/15021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www.cninfo.com.cn/information/fund/netvalue/150090.html" TargetMode="External"/><Relationship Id="rId554" Type="http://schemas.openxmlformats.org/officeDocument/2006/relationships/hyperlink" Target="http://www.cninfo.com.cn/information/fund/netvalue/150184.html" TargetMode="External"/><Relationship Id="rId596" Type="http://schemas.openxmlformats.org/officeDocument/2006/relationships/hyperlink" Target="http://www.cninfo.com.cn/information/fund/netvalue/150273.html" TargetMode="External"/><Relationship Id="rId761" Type="http://schemas.openxmlformats.org/officeDocument/2006/relationships/hyperlink" Target="javascript:addOwnedFund('150192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441.html" TargetMode="External"/><Relationship Id="rId663" Type="http://schemas.openxmlformats.org/officeDocument/2006/relationships/hyperlink" Target="http://quote.eastmoney.com/zs399803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javascript:addOwnedFund('502041');" TargetMode="External"/><Relationship Id="rId316" Type="http://schemas.openxmlformats.org/officeDocument/2006/relationships/hyperlink" Target="http://finance.sina.com.cn/fund/quotes/150030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502011');" TargetMode="External"/><Relationship Id="rId55" Type="http://schemas.openxmlformats.org/officeDocument/2006/relationships/hyperlink" Target="http://www.cninfo.com.cn/information/fund/netvalue/150219.html" TargetMode="External"/><Relationship Id="rId97" Type="http://schemas.openxmlformats.org/officeDocument/2006/relationships/hyperlink" Target="https://www.jisilu.cn/data/utils/lowcalc/15030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225/bc.shtml" TargetMode="External"/><Relationship Id="rId565" Type="http://schemas.openxmlformats.org/officeDocument/2006/relationships/hyperlink" Target="http://finance.sina.com.cn/fund/quotes/150305/bc.shtml" TargetMode="External"/><Relationship Id="rId730" Type="http://schemas.openxmlformats.org/officeDocument/2006/relationships/hyperlink" Target="https://www.jisilu.cn/data/utils/lowcalc/150309" TargetMode="External"/><Relationship Id="rId772" Type="http://schemas.openxmlformats.org/officeDocument/2006/relationships/hyperlink" Target="https://www.jisilu.cn/data/utils/lowcalc/150245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233');" TargetMode="External"/><Relationship Id="rId632" Type="http://schemas.openxmlformats.org/officeDocument/2006/relationships/hyperlink" Target="http://www.cninfo.com.cn/information/fund/netvalue/502024.html" TargetMode="External"/><Relationship Id="rId271" Type="http://schemas.openxmlformats.org/officeDocument/2006/relationships/hyperlink" Target="https://www.jisilu.cn/data/utils/lowcalc/502031" TargetMode="External"/><Relationship Id="rId674" Type="http://schemas.openxmlformats.org/officeDocument/2006/relationships/hyperlink" Target="http://www.cninfo.com.cn/information/fund/netvalue/1501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117.html" TargetMode="External"/><Relationship Id="rId327" Type="http://schemas.openxmlformats.org/officeDocument/2006/relationships/hyperlink" Target="https://www.jisilu.cn/data/sfnew/detail/502001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s://www.jisilu.cn/data/sfnew/detail/150235" TargetMode="External"/><Relationship Id="rId576" Type="http://schemas.openxmlformats.org/officeDocument/2006/relationships/hyperlink" Target="https://www.jisilu.cn/data/sfnew/detail/502027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996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40');" TargetMode="External"/><Relationship Id="rId436" Type="http://schemas.openxmlformats.org/officeDocument/2006/relationships/hyperlink" Target="https://www.jisilu.cn/data/utils/lowcalc/150157" TargetMode="External"/><Relationship Id="rId601" Type="http://schemas.openxmlformats.org/officeDocument/2006/relationships/hyperlink" Target="http://finance.sina.com.cn/fund/quotes/150277/bc.shtml" TargetMode="External"/><Relationship Id="rId643" Type="http://schemas.openxmlformats.org/officeDocument/2006/relationships/hyperlink" Target="http://finance.sina.com.cn/fund/quotes/150205/bc.shtml" TargetMode="External"/><Relationship Id="rId240" Type="http://schemas.openxmlformats.org/officeDocument/2006/relationships/hyperlink" Target="http://quote.eastmoney.com/zs399905.html" TargetMode="External"/><Relationship Id="rId478" Type="http://schemas.openxmlformats.org/officeDocument/2006/relationships/hyperlink" Target="https://www.jisilu.cn/data/utils/lowcalc/150249" TargetMode="External"/><Relationship Id="rId685" Type="http://schemas.openxmlformats.org/officeDocument/2006/relationships/hyperlink" Target="http://finance.sina.com.cn/fund/quotes/150255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35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399330.html" TargetMode="External"/><Relationship Id="rId338" Type="http://schemas.openxmlformats.org/officeDocument/2006/relationships/hyperlink" Target="javascript:addOwnedFund('150295');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delOwnedFund('150241');" TargetMode="External"/><Relationship Id="rId587" Type="http://schemas.openxmlformats.org/officeDocument/2006/relationships/hyperlink" Target="javascript:addOwnedFund('150203');" TargetMode="External"/><Relationship Id="rId710" Type="http://schemas.openxmlformats.org/officeDocument/2006/relationships/hyperlink" Target="http://www.cninfo.com.cn/information/fund/netvalue/150329.html" TargetMode="External"/><Relationship Id="rId752" Type="http://schemas.openxmlformats.org/officeDocument/2006/relationships/hyperlink" Target="http://www.cninfo.com.cn/information/fund/netvalue/150181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263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90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150269" TargetMode="External"/><Relationship Id="rId794" Type="http://schemas.openxmlformats.org/officeDocument/2006/relationships/hyperlink" Target="http://www.cninfo.com.cn/information/fund/netvalue/15023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://quote.eastmoney.com/zs399300.html" TargetMode="External"/><Relationship Id="rId654" Type="http://schemas.openxmlformats.org/officeDocument/2006/relationships/hyperlink" Target="https://www.jisilu.cn/data/sfnew/detail/150307" TargetMode="External"/><Relationship Id="rId696" Type="http://schemas.openxmlformats.org/officeDocument/2006/relationships/hyperlink" Target="https://www.jisilu.cn/data/sfnew/detail/150194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21.html" TargetMode="External"/><Relationship Id="rId307" Type="http://schemas.openxmlformats.org/officeDocument/2006/relationships/hyperlink" Target="https://www.jisilu.cn/data/utils/lowcalc/150055" TargetMode="External"/><Relationship Id="rId349" Type="http://schemas.openxmlformats.org/officeDocument/2006/relationships/hyperlink" Target="https://www.jisilu.cn/data/utils/lowcalc/150267" TargetMode="External"/><Relationship Id="rId514" Type="http://schemas.openxmlformats.org/officeDocument/2006/relationships/hyperlink" Target="https://www.jisilu.cn/data/utils/lowcalc/150217" TargetMode="External"/><Relationship Id="rId556" Type="http://schemas.openxmlformats.org/officeDocument/2006/relationships/hyperlink" Target="https://www.jisilu.cn/data/utils/lowcalc/150184" TargetMode="External"/><Relationship Id="rId721" Type="http://schemas.openxmlformats.org/officeDocument/2006/relationships/hyperlink" Target="http://finance.sina.com.cn/fund/quotes/502007/bc.shtml" TargetMode="External"/><Relationship Id="rId763" Type="http://schemas.openxmlformats.org/officeDocument/2006/relationships/hyperlink" Target="http://finance.sina.com.cn/fund/quotes/150169/bc.s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6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73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502014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addOwnedFund('150271');" TargetMode="External"/><Relationship Id="rId665" Type="http://schemas.openxmlformats.org/officeDocument/2006/relationships/hyperlink" Target="javascript:addOwnedFund('150315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219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000971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812.html" TargetMode="External"/><Relationship Id="rId732" Type="http://schemas.openxmlformats.org/officeDocument/2006/relationships/hyperlink" Target="https://www.jisilu.cn/data/sfnew/detail/502004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s://www.jisilu.cn/data/sfnew/detail/1500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07/bc.shtml" TargetMode="External"/><Relationship Id="rId634" Type="http://schemas.openxmlformats.org/officeDocument/2006/relationships/hyperlink" Target="https://www.jisilu.cn/data/utils/lowcalc/502024" TargetMode="External"/><Relationship Id="rId676" Type="http://schemas.openxmlformats.org/officeDocument/2006/relationships/hyperlink" Target="https://www.jisilu.cn/data/utils/lowcalc/150186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36" TargetMode="External"/><Relationship Id="rId273" Type="http://schemas.openxmlformats.org/officeDocument/2006/relationships/hyperlink" Target="https://www.jisilu.cn/data/sfnew/detail/150138" TargetMode="External"/><Relationship Id="rId329" Type="http://schemas.openxmlformats.org/officeDocument/2006/relationships/hyperlink" Target="http://www.cninfo.com.cn/information/fund/netvalue/502001.html" TargetMode="External"/><Relationship Id="rId480" Type="http://schemas.openxmlformats.org/officeDocument/2006/relationships/hyperlink" Target="https://www.jisilu.cn/data/sfnew/detail/150164" TargetMode="External"/><Relationship Id="rId536" Type="http://schemas.openxmlformats.org/officeDocument/2006/relationships/hyperlink" Target="http://www.cninfo.com.cn/information/fund/netvalue/150235.html" TargetMode="External"/><Relationship Id="rId701" Type="http://schemas.openxmlformats.org/officeDocument/2006/relationships/hyperlink" Target="javascript:addOwnedFund('150194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117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502027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31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064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807.html" TargetMode="External"/><Relationship Id="rId645" Type="http://schemas.openxmlformats.org/officeDocument/2006/relationships/hyperlink" Target="http://quote.eastmoney.com/zs399973.html" TargetMode="External"/><Relationship Id="rId687" Type="http://schemas.openxmlformats.org/officeDocument/2006/relationships/hyperlink" Target="http://quote.eastmoney.com/zs399986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053');" TargetMode="External"/><Relationship Id="rId284" Type="http://schemas.openxmlformats.org/officeDocument/2006/relationships/hyperlink" Target="javascript:addOwnedFund('150083');" TargetMode="External"/><Relationship Id="rId491" Type="http://schemas.openxmlformats.org/officeDocument/2006/relationships/hyperlink" Target="javascript:addOwnedFund('150076');" TargetMode="External"/><Relationship Id="rId505" Type="http://schemas.openxmlformats.org/officeDocument/2006/relationships/hyperlink" Target="http://finance.sina.com.cn/fund/quotes/150237/bc.shtml" TargetMode="External"/><Relationship Id="rId712" Type="http://schemas.openxmlformats.org/officeDocument/2006/relationships/hyperlink" Target="https://www.jisilu.cn/data/utils/lowcalc/150329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35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52.html" TargetMode="External"/><Relationship Id="rId547" Type="http://schemas.openxmlformats.org/officeDocument/2006/relationships/hyperlink" Target="http://finance.sina.com.cn/fund/quotes/150251/bc.shtml" TargetMode="External"/><Relationship Id="rId589" Type="http://schemas.openxmlformats.org/officeDocument/2006/relationships/hyperlink" Target="http://finance.sina.com.cn/fund/quotes/150243/bc.shtml" TargetMode="External"/><Relationship Id="rId754" Type="http://schemas.openxmlformats.org/officeDocument/2006/relationships/hyperlink" Target="https://www.jisilu.cn/data/utils/lowcalc/150181" TargetMode="External"/><Relationship Id="rId796" Type="http://schemas.openxmlformats.org/officeDocument/2006/relationships/hyperlink" Target="https://www.jisilu.cn/data/utils/lowcalc/150231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167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150269.html" TargetMode="External"/><Relationship Id="rId656" Type="http://schemas.openxmlformats.org/officeDocument/2006/relationships/hyperlink" Target="http://www.cninfo.com.cn/information/fund/netvalue/15030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502021" TargetMode="External"/><Relationship Id="rId309" Type="http://schemas.openxmlformats.org/officeDocument/2006/relationships/hyperlink" Target="https://www.jisilu.cn/data/sfnew/detail/150211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100" TargetMode="External"/><Relationship Id="rId698" Type="http://schemas.openxmlformats.org/officeDocument/2006/relationships/hyperlink" Target="http://www.cninfo.com.cn/information/fund/netvalue/150194.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030');" TargetMode="External"/><Relationship Id="rId558" Type="http://schemas.openxmlformats.org/officeDocument/2006/relationships/hyperlink" Target="https://www.jisilu.cn/data/sfnew/detail/150275" TargetMode="External"/><Relationship Id="rId723" Type="http://schemas.openxmlformats.org/officeDocument/2006/relationships/hyperlink" Target="http://quote.eastmoney.com/zs399974.html" TargetMode="External"/><Relationship Id="rId765" Type="http://schemas.openxmlformats.org/officeDocument/2006/relationships/hyperlink" Target="http://quote.eastmoney.com/hk/zs11000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25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173/bc.shtml" TargetMode="External"/><Relationship Id="rId222" Type="http://schemas.openxmlformats.org/officeDocument/2006/relationships/hyperlink" Target="http://quote.eastmoney.com/zs000853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83.html" TargetMode="External"/><Relationship Id="rId667" Type="http://schemas.openxmlformats.org/officeDocument/2006/relationships/hyperlink" Target="http://finance.sina.com.cn/fund/quotes/150018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305');" TargetMode="External"/><Relationship Id="rId734" Type="http://schemas.openxmlformats.org/officeDocument/2006/relationships/hyperlink" Target="http://www.cninfo.com.cn/information/fund/netvalue/502004.html" TargetMode="External"/><Relationship Id="rId776" Type="http://schemas.openxmlformats.org/officeDocument/2006/relationships/hyperlink" Target="http://www.cninfo.com.cn/information/fund/netvalue/150092.html" TargetMode="External"/><Relationship Id="rId70" Type="http://schemas.openxmlformats.org/officeDocument/2006/relationships/hyperlink" Target="http://finance.sina.com.cn/fund/quotes/150323/bc.shtml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https://www.jisilu.cn/data/utils/lowcalc/502001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502027" TargetMode="External"/><Relationship Id="rId636" Type="http://schemas.openxmlformats.org/officeDocument/2006/relationships/hyperlink" Target="https://www.jisilu.cn/data/sfnew/detail/502049" TargetMode="External"/><Relationship Id="rId801" Type="http://schemas.openxmlformats.org/officeDocument/2006/relationships/hyperlink" Target="http://quote.eastmoney.com/zs39961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36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209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38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164.html" TargetMode="External"/><Relationship Id="rId538" Type="http://schemas.openxmlformats.org/officeDocument/2006/relationships/hyperlink" Target="https://www.jisilu.cn/data/utils/lowcalc/150235" TargetMode="External"/><Relationship Id="rId703" Type="http://schemas.openxmlformats.org/officeDocument/2006/relationships/hyperlink" Target="http://finance.sina.com.cn/fund/quotes/150051/bc.shtml" TargetMode="External"/><Relationship Id="rId745" Type="http://schemas.openxmlformats.org/officeDocument/2006/relationships/hyperlink" Target="http://finance.sina.com.cn/fund/quotes/150143/bc.s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30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4.html" TargetMode="External"/><Relationship Id="rId591" Type="http://schemas.openxmlformats.org/officeDocument/2006/relationships/hyperlink" Target="http://quote.eastmoney.com/zs399006.html" TargetMode="External"/><Relationship Id="rId605" Type="http://schemas.openxmlformats.org/officeDocument/2006/relationships/hyperlink" Target="javascript:delOwnedFund('150277');" TargetMode="External"/><Relationship Id="rId787" Type="http://schemas.openxmlformats.org/officeDocument/2006/relationships/hyperlink" Target="http://finance.sina.com.cn/fund/quotes/150279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javascript:addOwnedFund('150205');" TargetMode="External"/><Relationship Id="rId689" Type="http://schemas.openxmlformats.org/officeDocument/2006/relationships/hyperlink" Target="javascript:delOwnedFund('150255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73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257/bc.shtml" TargetMode="External"/><Relationship Id="rId507" Type="http://schemas.openxmlformats.org/officeDocument/2006/relationships/hyperlink" Target="http://quote.eastmoney.com/zs000827.html" TargetMode="External"/><Relationship Id="rId549" Type="http://schemas.openxmlformats.org/officeDocument/2006/relationships/hyperlink" Target="http://quote.eastmoney.com/zs399990.html" TargetMode="External"/><Relationship Id="rId714" Type="http://schemas.openxmlformats.org/officeDocument/2006/relationships/hyperlink" Target="https://www.jisilu.cn/data/sfnew/detail/502011" TargetMode="External"/><Relationship Id="rId756" Type="http://schemas.openxmlformats.org/officeDocument/2006/relationships/hyperlink" Target="https://www.jisilu.cn/data/sfnew/detail/150192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addOwnedFund('150263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211.html" TargetMode="External"/><Relationship Id="rId353" Type="http://schemas.openxmlformats.org/officeDocument/2006/relationships/hyperlink" Target="http://www.cninfo.com.cn/information/fund/netvalue/150167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75.html" TargetMode="External"/><Relationship Id="rId798" Type="http://schemas.openxmlformats.org/officeDocument/2006/relationships/hyperlink" Target="https://www.jisilu.cn/data/sfnew/detail/150215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69" TargetMode="External"/><Relationship Id="rId658" Type="http://schemas.openxmlformats.org/officeDocument/2006/relationships/hyperlink" Target="https://www.jisilu.cn/data/utils/lowcalc/150307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502041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150233" TargetMode="External"/><Relationship Id="rId518" Type="http://schemas.openxmlformats.org/officeDocument/2006/relationships/hyperlink" Target="http://www.cninfo.com.cn/information/fund/netvalue/150100.html" TargetMode="External"/><Relationship Id="rId725" Type="http://schemas.openxmlformats.org/officeDocument/2006/relationships/hyperlink" Target="javascript:addOwnedFund('502007');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javascript:delOwnedFund('150169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502017/bc.shtml" TargetMode="External"/><Relationship Id="rId627" Type="http://schemas.openxmlformats.org/officeDocument/2006/relationships/hyperlink" Target="http://quote.eastmoney.com/zs000998.html" TargetMode="External"/><Relationship Id="rId669" Type="http://schemas.openxmlformats.org/officeDocument/2006/relationships/hyperlink" Target="http://quote.eastmoney.com/zs399004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14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07');" TargetMode="External"/><Relationship Id="rId529" Type="http://schemas.openxmlformats.org/officeDocument/2006/relationships/hyperlink" Target="http://finance.sina.com.cn/fund/quotes/150179/bc.shtml" TargetMode="External"/><Relationship Id="rId680" Type="http://schemas.openxmlformats.org/officeDocument/2006/relationships/hyperlink" Target="http://www.cninfo.com.cn/information/fund/netvalue/150209.html" TargetMode="External"/><Relationship Id="rId736" Type="http://schemas.openxmlformats.org/officeDocument/2006/relationships/hyperlink" Target="https://www.jisilu.cn/data/utils/lowcalc/502004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s://www.jisilu.cn/data/sfnew/detail/150295" TargetMode="External"/><Relationship Id="rId540" Type="http://schemas.openxmlformats.org/officeDocument/2006/relationships/hyperlink" Target="https://www.jisilu.cn/data/sfnew/detail/150241" TargetMode="External"/><Relationship Id="rId778" Type="http://schemas.openxmlformats.org/officeDocument/2006/relationships/hyperlink" Target="https://www.jisilu.cn/data/utils/lowcalc/150092" TargetMode="External"/><Relationship Id="rId72" Type="http://schemas.openxmlformats.org/officeDocument/2006/relationships/hyperlink" Target="http://quote.eastmoney.com/zs000827.html" TargetMode="External"/><Relationship Id="rId375" Type="http://schemas.openxmlformats.org/officeDocument/2006/relationships/hyperlink" Target="https://www.jisilu.cn/data/sfnew/detail/150140" TargetMode="External"/><Relationship Id="rId582" Type="http://schemas.openxmlformats.org/officeDocument/2006/relationships/hyperlink" Target="https://www.jisilu.cn/data/sfnew/detail/150203" TargetMode="External"/><Relationship Id="rId638" Type="http://schemas.openxmlformats.org/officeDocument/2006/relationships/hyperlink" Target="http://www.cninfo.com.cn/information/fund/netvalue/502049.html" TargetMode="External"/><Relationship Id="rId803" Type="http://schemas.openxmlformats.org/officeDocument/2006/relationships/hyperlink" Target="javascript:addOwnedFund('150215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36" TargetMode="External"/><Relationship Id="rId277" Type="http://schemas.openxmlformats.org/officeDocument/2006/relationships/hyperlink" Target="https://www.jisilu.cn/data/utils/lowcalc/150138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164" TargetMode="External"/><Relationship Id="rId705" Type="http://schemas.openxmlformats.org/officeDocument/2006/relationships/hyperlink" Target="http://quote.eastmoney.com/zs399300.html" TargetMode="External"/><Relationship Id="rId137" Type="http://schemas.openxmlformats.org/officeDocument/2006/relationships/hyperlink" Target="http://www.cninfo.com.cn/information/fund/netvalue/150130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227/bc.shtml" TargetMode="External"/><Relationship Id="rId747" Type="http://schemas.openxmlformats.org/officeDocument/2006/relationships/hyperlink" Target="http://quote.eastmoney.com/zs000832.html" TargetMode="External"/><Relationship Id="rId789" Type="http://schemas.openxmlformats.org/officeDocument/2006/relationships/hyperlink" Target="http://quote.eastmoney.com/zs399808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javascript:addOwnedFund('150064');" TargetMode="External"/><Relationship Id="rId551" Type="http://schemas.openxmlformats.org/officeDocument/2006/relationships/hyperlink" Target="javascript:addOwnedFund('150251');" TargetMode="External"/><Relationship Id="rId593" Type="http://schemas.openxmlformats.org/officeDocument/2006/relationships/hyperlink" Target="javascript:addOwnedFund('150243');" TargetMode="External"/><Relationship Id="rId607" Type="http://schemas.openxmlformats.org/officeDocument/2006/relationships/hyperlink" Target="http://finance.sina.com.cn/fund/quotes/150200/bc.shtml" TargetMode="External"/><Relationship Id="rId649" Type="http://schemas.openxmlformats.org/officeDocument/2006/relationships/hyperlink" Target="http://finance.sina.com.cn/fund/quotes/150229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37');" TargetMode="External"/><Relationship Id="rId660" Type="http://schemas.openxmlformats.org/officeDocument/2006/relationships/hyperlink" Target="https://www.jisilu.cn/data/sfnew/detail/150315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https://www.jisilu.cn/data/utils/lowcalc/150211" TargetMode="External"/><Relationship Id="rId495" Type="http://schemas.openxmlformats.org/officeDocument/2006/relationships/hyperlink" Target="http://quote.eastmoney.com/zs399993.html" TargetMode="External"/><Relationship Id="rId716" Type="http://schemas.openxmlformats.org/officeDocument/2006/relationships/hyperlink" Target="http://www.cninfo.com.cn/information/fund/netvalue/502011.html" TargetMode="External"/><Relationship Id="rId758" Type="http://schemas.openxmlformats.org/officeDocument/2006/relationships/hyperlink" Target="http://www.cninfo.com.cn/information/fund/netvalue/15019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://finance.sina.com.cn/fund/quotes/150303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150167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100" TargetMode="External"/><Relationship Id="rId562" Type="http://schemas.openxmlformats.org/officeDocument/2006/relationships/hyperlink" Target="https://www.jisilu.cn/data/utils/lowcalc/150275" TargetMode="External"/><Relationship Id="rId618" Type="http://schemas.openxmlformats.org/officeDocument/2006/relationships/hyperlink" Target="https://www.jisilu.cn/data/sfnew/detail/150271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41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33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30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311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finance.sina.com.cn/fund/quotes/150157/bc.shtml" TargetMode="External"/><Relationship Id="rId640" Type="http://schemas.openxmlformats.org/officeDocument/2006/relationships/hyperlink" Target="https://www.jisilu.cn/data/utils/lowcalc/502049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323');" TargetMode="External"/><Relationship Id="rId377" Type="http://schemas.openxmlformats.org/officeDocument/2006/relationships/hyperlink" Target="http://www.cninfo.com.cn/information/fund/netvalue/150140.html" TargetMode="External"/><Relationship Id="rId500" Type="http://schemas.openxmlformats.org/officeDocument/2006/relationships/hyperlink" Target="http://www.cninfo.com.cn/information/fund/netvalue/150283.html" TargetMode="External"/><Relationship Id="rId584" Type="http://schemas.openxmlformats.org/officeDocument/2006/relationships/hyperlink" Target="http://www.cninfo.com.cn/information/fund/netvalue/150203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53" TargetMode="External"/><Relationship Id="rId791" Type="http://schemas.openxmlformats.org/officeDocument/2006/relationships/hyperlink" Target="javascript:addOwnedFund('150279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399987.html" TargetMode="External"/><Relationship Id="rId749" Type="http://schemas.openxmlformats.org/officeDocument/2006/relationships/hyperlink" Target="javascript:addOwnedFund('150143');" TargetMode="External"/><Relationship Id="rId290" Type="http://schemas.openxmlformats.org/officeDocument/2006/relationships/hyperlink" Target="javascript:addOwnedFund('150073');" TargetMode="External"/><Relationship Id="rId304" Type="http://schemas.openxmlformats.org/officeDocument/2006/relationships/hyperlink" Target="http://finance.sina.com.cn/fund/quotes/150055/bc.shtml" TargetMode="External"/><Relationship Id="rId388" Type="http://schemas.openxmlformats.org/officeDocument/2006/relationships/hyperlink" Target="http://finance.sina.com.cn/fund/quotes/150090/bc.shtml" TargetMode="External"/><Relationship Id="rId511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975.html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finance.sina.com.cn/fund/quotes/150273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315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030" TargetMode="External"/><Relationship Id="rId522" Type="http://schemas.openxmlformats.org/officeDocument/2006/relationships/hyperlink" Target="https://www.jisilu.cn/data/sfnew/detail/150177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5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6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delOwnedFund('150277');" TargetMode="External"/><Relationship Id="rId769" Type="http://schemas.openxmlformats.org/officeDocument/2006/relationships/hyperlink" Target="http://finance.sina.com.cn/fund/quotes/150245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30.html" TargetMode="External"/><Relationship Id="rId531" Type="http://schemas.openxmlformats.org/officeDocument/2006/relationships/hyperlink" Target="http://quote.eastmoney.com/zs399935.html" TargetMode="External"/><Relationship Id="rId629" Type="http://schemas.openxmlformats.org/officeDocument/2006/relationships/hyperlink" Target="javascript:addOwnedFund('50204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502031/bc.shtml" TargetMode="External"/><Relationship Id="rId475" Type="http://schemas.openxmlformats.org/officeDocument/2006/relationships/hyperlink" Target="http://finance.sina.com.cn/fund/quotes/150237/bc.shtml" TargetMode="External"/><Relationship Id="rId682" Type="http://schemas.openxmlformats.org/officeDocument/2006/relationships/hyperlink" Target="https://www.jisilu.cn/data/utils/lowcalc/150200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198');" TargetMode="External"/><Relationship Id="rId335" Type="http://schemas.openxmlformats.org/officeDocument/2006/relationships/hyperlink" Target="http://www.cninfo.com.cn/information/fund/netvalue/150036.html" TargetMode="External"/><Relationship Id="rId542" Type="http://schemas.openxmlformats.org/officeDocument/2006/relationships/hyperlink" Target="http://www.cninfo.com.cn/information/fund/netvalue/150251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73" TargetMode="External"/><Relationship Id="rId486" Type="http://schemas.openxmlformats.org/officeDocument/2006/relationships/hyperlink" Target="https://www.jisilu.cn/data/sfnew/detail/150217" TargetMode="External"/><Relationship Id="rId693" Type="http://schemas.openxmlformats.org/officeDocument/2006/relationships/hyperlink" Target="http://quote.eastmoney.com/zs399809.html" TargetMode="External"/><Relationship Id="rId707" Type="http://schemas.openxmlformats.org/officeDocument/2006/relationships/hyperlink" Target="javascript:addOwnedFund('502007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finance.sina.com.cn/fund/quotes/150305/bc.shtml" TargetMode="External"/><Relationship Id="rId760" Type="http://schemas.openxmlformats.org/officeDocument/2006/relationships/hyperlink" Target="https://www.jisilu.cn/data/utils/lowcalc/150169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100');" TargetMode="External"/><Relationship Id="rId620" Type="http://schemas.openxmlformats.org/officeDocument/2006/relationships/hyperlink" Target="http://www.cninfo.com.cn/information/fund/netvalue/150255.html" TargetMode="External"/><Relationship Id="rId718" Type="http://schemas.openxmlformats.org/officeDocument/2006/relationships/hyperlink" Target="https://www.jisilu.cn/data/utils/lowcalc/150194" TargetMode="External"/><Relationship Id="rId357" Type="http://schemas.openxmlformats.org/officeDocument/2006/relationships/hyperlink" Target="https://www.jisilu.cn/data/sfnew/detail/1500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673.html" TargetMode="External"/><Relationship Id="rId161" Type="http://schemas.openxmlformats.org/officeDocument/2006/relationships/hyperlink" Target="http://www.cninfo.com.cn/information/fund/netvalue/502037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203" TargetMode="External"/><Relationship Id="rId771" Type="http://schemas.openxmlformats.org/officeDocument/2006/relationships/hyperlink" Target="http://quote.eastmoney.com/zs399970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502041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502017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9/bc.shtml" TargetMode="External"/><Relationship Id="rId729" Type="http://schemas.openxmlformats.org/officeDocument/2006/relationships/hyperlink" Target="http://quote.eastmoney.com/zs399994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807.html" TargetMode="External"/><Relationship Id="rId326" Type="http://schemas.openxmlformats.org/officeDocument/2006/relationships/hyperlink" Target="javascript:addOwnedFund('150083');" TargetMode="External"/><Relationship Id="rId533" Type="http://schemas.openxmlformats.org/officeDocument/2006/relationships/hyperlink" Target="javascript:addOwnedFund('150179');" TargetMode="External"/><Relationship Id="rId65" Type="http://schemas.openxmlformats.org/officeDocument/2006/relationships/hyperlink" Target="http://www.cninfo.com.cn/information/fund/netvalue/150293.html" TargetMode="External"/><Relationship Id="rId130" Type="http://schemas.openxmlformats.org/officeDocument/2006/relationships/hyperlink" Target="http://finance.sina.com.cn/fund/quotes/150117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javascript:addOwnedFund('150235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279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://quote.eastmoney.com/zs000974.html" TargetMode="External"/><Relationship Id="rId477" Type="http://schemas.openxmlformats.org/officeDocument/2006/relationships/hyperlink" Target="http://quote.eastmoney.com/zs000827.html" TargetMode="External"/><Relationship Id="rId600" Type="http://schemas.openxmlformats.org/officeDocument/2006/relationships/hyperlink" Target="https://www.jisilu.cn/data/sfnew/detail/150271" TargetMode="External"/><Relationship Id="rId642" Type="http://schemas.openxmlformats.org/officeDocument/2006/relationships/hyperlink" Target="https://www.jisilu.cn/data/sfnew/detail/150315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www.cninfo.com.cn/information/fund/netvalue/150073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249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35/bc.shtml" TargetMode="External"/><Relationship Id="rId141" Type="http://schemas.openxmlformats.org/officeDocument/2006/relationships/hyperlink" Target="https://www.jisilu.cn/data/sfnew/detail/150130" TargetMode="External"/><Relationship Id="rId379" Type="http://schemas.openxmlformats.org/officeDocument/2006/relationships/hyperlink" Target="https://www.jisilu.cn/data/utils/lowcalc/150140" TargetMode="External"/><Relationship Id="rId544" Type="http://schemas.openxmlformats.org/officeDocument/2006/relationships/hyperlink" Target="https://www.jisilu.cn/data/utils/lowcalc/150251" TargetMode="External"/><Relationship Id="rId586" Type="http://schemas.openxmlformats.org/officeDocument/2006/relationships/hyperlink" Target="https://www.jisilu.cn/data/utils/lowcalc/150241" TargetMode="External"/><Relationship Id="rId751" Type="http://schemas.openxmlformats.org/officeDocument/2006/relationships/hyperlink" Target="http://finance.sina.com.cn/fund/quotes/150181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3" TargetMode="External"/><Relationship Id="rId239" Type="http://schemas.openxmlformats.org/officeDocument/2006/relationships/hyperlink" Target="http://www.cninfo.com.cn/information/fund/netvalue/150094.html" TargetMode="External"/><Relationship Id="rId390" Type="http://schemas.openxmlformats.org/officeDocument/2006/relationships/hyperlink" Target="http://quote.eastmoney.com/zs399958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delOwnedFund('150275');" TargetMode="External"/><Relationship Id="rId653" Type="http://schemas.openxmlformats.org/officeDocument/2006/relationships/hyperlink" Target="javascript:addOwnedFund('150051');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74.html" TargetMode="External"/><Relationship Id="rId488" Type="http://schemas.openxmlformats.org/officeDocument/2006/relationships/hyperlink" Target="http://www.cninfo.com.cn/information/fund/netvalue/150217.html" TargetMode="External"/><Relationship Id="rId695" Type="http://schemas.openxmlformats.org/officeDocument/2006/relationships/hyperlink" Target="javascript:addOwnedFund('150329');" TargetMode="External"/><Relationship Id="rId709" Type="http://schemas.openxmlformats.org/officeDocument/2006/relationships/hyperlink" Target="http://finance.sina.com.cn/fund/quotes/15017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://quote.eastmoney.com/zs399429.html" TargetMode="External"/><Relationship Id="rId555" Type="http://schemas.openxmlformats.org/officeDocument/2006/relationships/hyperlink" Target="http://quote.eastmoney.com/zs399812.html" TargetMode="External"/><Relationship Id="rId597" Type="http://schemas.openxmlformats.org/officeDocument/2006/relationships/hyperlink" Target="http://quote.eastmoney.com/zs399997.html" TargetMode="External"/><Relationship Id="rId720" Type="http://schemas.openxmlformats.org/officeDocument/2006/relationships/hyperlink" Target="https://www.jisilu.cn/data/sfnew/detail/502011" TargetMode="External"/><Relationship Id="rId762" Type="http://schemas.openxmlformats.org/officeDocument/2006/relationships/hyperlink" Target="https://www.jisilu.cn/data/sfnew/detail/150143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229/bc.shtml" TargetMode="External"/><Relationship Id="rId622" Type="http://schemas.openxmlformats.org/officeDocument/2006/relationships/hyperlink" Target="https://www.jisilu.cn/data/utils/lowcalc/150255" TargetMode="External"/><Relationship Id="rId261" Type="http://schemas.openxmlformats.org/officeDocument/2006/relationships/hyperlink" Target="https://www.jisilu.cn/data/sfnew/detail/150138" TargetMode="External"/><Relationship Id="rId499" Type="http://schemas.openxmlformats.org/officeDocument/2006/relationships/hyperlink" Target="http://finance.sina.com.cn/fund/quotes/150249/bc.shtml" TargetMode="External"/><Relationship Id="rId664" Type="http://schemas.openxmlformats.org/officeDocument/2006/relationships/hyperlink" Target="https://www.jisilu.cn/data/utils/lowcalc/1502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67.html" TargetMode="External"/><Relationship Id="rId359" Type="http://schemas.openxmlformats.org/officeDocument/2006/relationships/hyperlink" Target="http://www.cninfo.com.cn/information/fund/netvalue/150064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3.html" TargetMode="External"/><Relationship Id="rId731" Type="http://schemas.openxmlformats.org/officeDocument/2006/relationships/hyperlink" Target="javascript:addOwnedFund('150309');" TargetMode="External"/><Relationship Id="rId773" Type="http://schemas.openxmlformats.org/officeDocument/2006/relationships/hyperlink" Target="javascript:addOwnedFund('150245');" TargetMode="External"/><Relationship Id="rId98" Type="http://schemas.openxmlformats.org/officeDocument/2006/relationships/hyperlink" Target="javascript:addOwnedFund('150303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502037" TargetMode="External"/><Relationship Id="rId219" Type="http://schemas.openxmlformats.org/officeDocument/2006/relationships/hyperlink" Target="https://www.jisilu.cn/data/sfnew/detail/502014" TargetMode="External"/><Relationship Id="rId370" Type="http://schemas.openxmlformats.org/officeDocument/2006/relationships/hyperlink" Target="http://finance.sina.com.cn/fund/quotes/150030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000827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s://www.jisilu.cn/data/sfnew/detail/150259" TargetMode="External"/><Relationship Id="rId675" Type="http://schemas.openxmlformats.org/officeDocument/2006/relationships/hyperlink" Target="http://quote.eastmoney.com/zs39997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3" TargetMode="External"/><Relationship Id="rId272" Type="http://schemas.openxmlformats.org/officeDocument/2006/relationships/hyperlink" Target="javascript:delOwnedFund('502031');" TargetMode="External"/><Relationship Id="rId328" Type="http://schemas.openxmlformats.org/officeDocument/2006/relationships/hyperlink" Target="http://finance.sina.com.cn/fund/quotes/150167/bc.shtml" TargetMode="External"/><Relationship Id="rId535" Type="http://schemas.openxmlformats.org/officeDocument/2006/relationships/hyperlink" Target="http://finance.sina.com.cn/fund/quotes/150207/bc.shtml" TargetMode="External"/><Relationship Id="rId577" Type="http://schemas.openxmlformats.org/officeDocument/2006/relationships/hyperlink" Target="http://finance.sina.com.cn/fund/quotes/150243/bc.shtml" TargetMode="External"/><Relationship Id="rId700" Type="http://schemas.openxmlformats.org/officeDocument/2006/relationships/hyperlink" Target="https://www.jisilu.cn/data/utils/lowcalc/150186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393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www.cninfo.com.cn/information/fund/netvalue/150271.html" TargetMode="External"/><Relationship Id="rId784" Type="http://schemas.openxmlformats.org/officeDocument/2006/relationships/hyperlink" Target="https://www.jisilu.cn/data/utils/lowcalc/150279" TargetMode="External"/><Relationship Id="rId241" Type="http://schemas.openxmlformats.org/officeDocument/2006/relationships/hyperlink" Target="https://www.jisilu.cn/data/utils/lowcalc/150094" TargetMode="External"/><Relationship Id="rId437" Type="http://schemas.openxmlformats.org/officeDocument/2006/relationships/hyperlink" Target="javascript:addOwnedFund('150157');" TargetMode="External"/><Relationship Id="rId479" Type="http://schemas.openxmlformats.org/officeDocument/2006/relationships/hyperlink" Target="javascript:addOwnedFund('150237');" TargetMode="External"/><Relationship Id="rId644" Type="http://schemas.openxmlformats.org/officeDocument/2006/relationships/hyperlink" Target="http://www.cninfo.com.cn/information/fund/netvalue/150315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73" TargetMode="External"/><Relationship Id="rId339" Type="http://schemas.openxmlformats.org/officeDocument/2006/relationships/hyperlink" Target="https://www.jisilu.cn/data/sfnew/detail/150225" TargetMode="External"/><Relationship Id="rId490" Type="http://schemas.openxmlformats.org/officeDocument/2006/relationships/hyperlink" Target="https://www.jisilu.cn/data/utils/lowcalc/150217" TargetMode="External"/><Relationship Id="rId504" Type="http://schemas.openxmlformats.org/officeDocument/2006/relationships/hyperlink" Target="https://www.jisilu.cn/data/sfnew/detail/150164" TargetMode="External"/><Relationship Id="rId546" Type="http://schemas.openxmlformats.org/officeDocument/2006/relationships/hyperlink" Target="https://www.jisilu.cn/data/sfnew/detail/150076" TargetMode="External"/><Relationship Id="rId711" Type="http://schemas.openxmlformats.org/officeDocument/2006/relationships/hyperlink" Target="http://quote.eastmoney.com/zs000998.html" TargetMode="External"/><Relationship Id="rId753" Type="http://schemas.openxmlformats.org/officeDocument/2006/relationships/hyperlink" Target="http://quote.eastmoney.com/zs399967.html" TargetMode="External"/><Relationship Id="rId78" Type="http://schemas.openxmlformats.org/officeDocument/2006/relationships/hyperlink" Target="http://quote.eastmoney.com/zs399967.html" TargetMode="External"/><Relationship Id="rId101" Type="http://schemas.openxmlformats.org/officeDocument/2006/relationships/hyperlink" Target="http://www.cninfo.com.cn/information/fund/netvalue/150291.html" TargetMode="External"/><Relationship Id="rId143" Type="http://schemas.openxmlformats.org/officeDocument/2006/relationships/hyperlink" Target="http://www.cninfo.com.cn/information/fund/netvalue/150130.html" TargetMode="External"/><Relationship Id="rId185" Type="http://schemas.openxmlformats.org/officeDocument/2006/relationships/hyperlink" Target="http://www.cninfo.com.cn/information/fund/netvalue/15026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307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90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502024/bc.shtml" TargetMode="External"/><Relationship Id="rId655" Type="http://schemas.openxmlformats.org/officeDocument/2006/relationships/hyperlink" Target="http://finance.sina.com.cn/fund/quotes/150227/bc.shtml" TargetMode="External"/><Relationship Id="rId697" Type="http://schemas.openxmlformats.org/officeDocument/2006/relationships/hyperlink" Target="http://finance.sina.com.cn/fund/quotes/150186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295');" TargetMode="External"/><Relationship Id="rId515" Type="http://schemas.openxmlformats.org/officeDocument/2006/relationships/hyperlink" Target="javascript:addOwnedFund('502027');" TargetMode="External"/><Relationship Id="rId722" Type="http://schemas.openxmlformats.org/officeDocument/2006/relationships/hyperlink" Target="http://www.cninfo.com.cn/information/fund/netvalue/5020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64" TargetMode="External"/><Relationship Id="rId557" Type="http://schemas.openxmlformats.org/officeDocument/2006/relationships/hyperlink" Target="javascript:addOwnedFund('150305');" TargetMode="External"/><Relationship Id="rId599" Type="http://schemas.openxmlformats.org/officeDocument/2006/relationships/hyperlink" Target="javascript:addOwnedFund('150269');" TargetMode="External"/><Relationship Id="rId764" Type="http://schemas.openxmlformats.org/officeDocument/2006/relationships/hyperlink" Target="http://www.cninfo.com.cn/information/fund/netvalue/150143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987.html" TargetMode="External"/><Relationship Id="rId624" Type="http://schemas.openxmlformats.org/officeDocument/2006/relationships/hyperlink" Target="https://www.jisilu.cn/data/sfnew/detail/502049" TargetMode="External"/><Relationship Id="rId666" Type="http://schemas.openxmlformats.org/officeDocument/2006/relationships/hyperlink" Target="https://www.jisilu.cn/data/sfnew/detail/15027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502014.html" TargetMode="External"/><Relationship Id="rId263" Type="http://schemas.openxmlformats.org/officeDocument/2006/relationships/hyperlink" Target="http://www.cninfo.com.cn/information/fund/netvalue/150138.html" TargetMode="External"/><Relationship Id="rId319" Type="http://schemas.openxmlformats.org/officeDocument/2006/relationships/hyperlink" Target="https://www.jisilu.cn/data/utils/lowcalc/150267" TargetMode="External"/><Relationship Id="rId470" Type="http://schemas.openxmlformats.org/officeDocument/2006/relationships/hyperlink" Target="http://www.cninfo.com.cn/information/fund/netvalue/150259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198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03" TargetMode="External"/><Relationship Id="rId733" Type="http://schemas.openxmlformats.org/officeDocument/2006/relationships/hyperlink" Target="http://finance.sina.com.cn/fund/quotes/502004/bc.shtml" TargetMode="External"/><Relationship Id="rId775" Type="http://schemas.openxmlformats.org/officeDocument/2006/relationships/hyperlink" Target="http://finance.sina.com.cn/fund/quotes/150092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000971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9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150121/bc.shtml" TargetMode="External"/><Relationship Id="rId274" Type="http://schemas.openxmlformats.org/officeDocument/2006/relationships/hyperlink" Target="http://finance.sina.com.cn/fund/quotes/150281/bc.shtml" TargetMode="External"/><Relationship Id="rId481" Type="http://schemas.openxmlformats.org/officeDocument/2006/relationships/hyperlink" Target="http://finance.sina.com.cn/fund/quotes/150233/bc.shtml" TargetMode="External"/><Relationship Id="rId702" Type="http://schemas.openxmlformats.org/officeDocument/2006/relationships/hyperlink" Target="https://www.jisilu.cn/data/sfnew/detail/50200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323" TargetMode="External"/><Relationship Id="rId134" Type="http://schemas.openxmlformats.org/officeDocument/2006/relationships/hyperlink" Target="javascript:addOwnedFund('150117');" TargetMode="External"/><Relationship Id="rId537" Type="http://schemas.openxmlformats.org/officeDocument/2006/relationships/hyperlink" Target="http://quote.eastmoney.com/zs399983.html" TargetMode="External"/><Relationship Id="rId579" Type="http://schemas.openxmlformats.org/officeDocument/2006/relationships/hyperlink" Target="http://quote.eastmoney.com/zs399006.html" TargetMode="External"/><Relationship Id="rId744" Type="http://schemas.openxmlformats.org/officeDocument/2006/relationships/hyperlink" Target="https://www.jisilu.cn/data/sfnew/detail/150192" TargetMode="External"/><Relationship Id="rId786" Type="http://schemas.openxmlformats.org/officeDocument/2006/relationships/hyperlink" Target="https://www.jisilu.cn/data/sfnew/detail/150311" TargetMode="External"/><Relationship Id="rId80" Type="http://schemas.openxmlformats.org/officeDocument/2006/relationships/hyperlink" Target="javascript:addOwnedFund('150335');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25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finance.sina.com.cn/fund/quotes/150028/bc.shtml" TargetMode="External"/><Relationship Id="rId590" Type="http://schemas.openxmlformats.org/officeDocument/2006/relationships/hyperlink" Target="http://www.cninfo.com.cn/information/fund/netvalue/150307.html" TargetMode="External"/><Relationship Id="rId604" Type="http://schemas.openxmlformats.org/officeDocument/2006/relationships/hyperlink" Target="https://www.jisilu.cn/data/utils/lowcalc/150271" TargetMode="External"/><Relationship Id="rId646" Type="http://schemas.openxmlformats.org/officeDocument/2006/relationships/hyperlink" Target="https://www.jisilu.cn/data/utils/lowcalc/150315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053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164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1" TargetMode="External"/><Relationship Id="rId310" Type="http://schemas.openxmlformats.org/officeDocument/2006/relationships/hyperlink" Target="http://finance.sina.com.cn/fund/quotes/150211/bc.shtml" TargetMode="External"/><Relationship Id="rId492" Type="http://schemas.openxmlformats.org/officeDocument/2006/relationships/hyperlink" Target="https://www.jisilu.cn/data/sfnew/detail/150100" TargetMode="External"/><Relationship Id="rId548" Type="http://schemas.openxmlformats.org/officeDocument/2006/relationships/hyperlink" Target="http://www.cninfo.com.cn/information/fund/netvalue/150076.html" TargetMode="External"/><Relationship Id="rId713" Type="http://schemas.openxmlformats.org/officeDocument/2006/relationships/hyperlink" Target="javascript:addOwnedFund('150173');" TargetMode="External"/><Relationship Id="rId755" Type="http://schemas.openxmlformats.org/officeDocument/2006/relationships/hyperlink" Target="javascript:addOwnedFund('150181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30" TargetMode="External"/><Relationship Id="rId187" Type="http://schemas.openxmlformats.org/officeDocument/2006/relationships/hyperlink" Target="https://www.jisilu.cn/data/utils/lowcalc/150263" TargetMode="External"/><Relationship Id="rId352" Type="http://schemas.openxmlformats.org/officeDocument/2006/relationships/hyperlink" Target="http://finance.sina.com.cn/fund/quotes/150055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399440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112');" TargetMode="External"/><Relationship Id="rId657" Type="http://schemas.openxmlformats.org/officeDocument/2006/relationships/hyperlink" Target="http://quote.eastmoney.com/zs399986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javascript:addOwnedFund('150229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283/bc.shtml" TargetMode="External"/><Relationship Id="rId724" Type="http://schemas.openxmlformats.org/officeDocument/2006/relationships/hyperlink" Target="https://www.jisilu.cn/data/utils/lowcalc/502011" TargetMode="External"/><Relationship Id="rId766" Type="http://schemas.openxmlformats.org/officeDocument/2006/relationships/hyperlink" Target="https://www.jisilu.cn/data/utils/lowcalc/150143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83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35" TargetMode="External"/><Relationship Id="rId626" Type="http://schemas.openxmlformats.org/officeDocument/2006/relationships/hyperlink" Target="http://www.cninfo.com.cn/information/fund/netvalue/502049.html" TargetMode="External"/><Relationship Id="rId223" Type="http://schemas.openxmlformats.org/officeDocument/2006/relationships/hyperlink" Target="https://www.jisilu.cn/data/utils/lowcalc/502014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7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38" TargetMode="External"/><Relationship Id="rId472" Type="http://schemas.openxmlformats.org/officeDocument/2006/relationships/hyperlink" Target="https://www.jisilu.cn/data/utils/lowcalc/150259" TargetMode="External"/><Relationship Id="rId528" Type="http://schemas.openxmlformats.org/officeDocument/2006/relationships/hyperlink" Target="https://www.jisilu.cn/data/sfnew/detail/150179" TargetMode="External"/><Relationship Id="rId735" Type="http://schemas.openxmlformats.org/officeDocument/2006/relationships/hyperlink" Target="http://quote.eastmoney.com/zs399967.html" TargetMode="External"/><Relationship Id="rId125" Type="http://schemas.openxmlformats.org/officeDocument/2006/relationships/hyperlink" Target="http://www.cninfo.com.cn/information/fund/netvalue/150198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167');" TargetMode="External"/><Relationship Id="rId374" Type="http://schemas.openxmlformats.org/officeDocument/2006/relationships/hyperlink" Target="javascript:addOwnedFund('150030');" TargetMode="External"/><Relationship Id="rId581" Type="http://schemas.openxmlformats.org/officeDocument/2006/relationships/hyperlink" Target="javascript:addOwnedFund('150243');" TargetMode="External"/><Relationship Id="rId777" Type="http://schemas.openxmlformats.org/officeDocument/2006/relationships/hyperlink" Target="http://quote.eastmoney.com/zs399007.html" TargetMode="External"/><Relationship Id="rId71" Type="http://schemas.openxmlformats.org/officeDocument/2006/relationships/hyperlink" Target="http://www.cninfo.com.cn/information/fund/netvalue/150323.html" TargetMode="External"/><Relationship Id="rId234" Type="http://schemas.openxmlformats.org/officeDocument/2006/relationships/hyperlink" Target="http://quote.eastmoney.com/zs399918.html" TargetMode="External"/><Relationship Id="rId637" Type="http://schemas.openxmlformats.org/officeDocument/2006/relationships/hyperlink" Target="http://finance.sina.com.cn/fund/quotes/150205/bc.shtml" TargetMode="External"/><Relationship Id="rId679" Type="http://schemas.openxmlformats.org/officeDocument/2006/relationships/hyperlink" Target="http://finance.sina.com.cn/fund/quotes/150200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34.html" TargetMode="External"/><Relationship Id="rId441" Type="http://schemas.openxmlformats.org/officeDocument/2006/relationships/hyperlink" Target="http://quote.eastmoney.com/zs399905.html" TargetMode="External"/><Relationship Id="rId483" Type="http://schemas.openxmlformats.org/officeDocument/2006/relationships/hyperlink" Target="http://quote.eastmoney.com/zs399810.html" TargetMode="External"/><Relationship Id="rId539" Type="http://schemas.openxmlformats.org/officeDocument/2006/relationships/hyperlink" Target="javascript:addOwnedFund('150207');" TargetMode="External"/><Relationship Id="rId690" Type="http://schemas.openxmlformats.org/officeDocument/2006/relationships/hyperlink" Target="https://www.jisilu.cn/data/sfnew/detail/150329" TargetMode="External"/><Relationship Id="rId704" Type="http://schemas.openxmlformats.org/officeDocument/2006/relationships/hyperlink" Target="http://www.cninfo.com.cn/information/fund/netvalue/502007.html" TargetMode="External"/><Relationship Id="rId746" Type="http://schemas.openxmlformats.org/officeDocument/2006/relationships/hyperlink" Target="http://www.cninfo.com.cn/information/fund/netvalue/150192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225" TargetMode="External"/><Relationship Id="rId550" Type="http://schemas.openxmlformats.org/officeDocument/2006/relationships/hyperlink" Target="https://www.jisilu.cn/data/utils/lowcalc/150076" TargetMode="External"/><Relationship Id="rId788" Type="http://schemas.openxmlformats.org/officeDocument/2006/relationships/hyperlink" Target="http://www.cninfo.com.cn/information/fund/netvalue/150311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https://www.jisilu.cn/data/utils/lowcalc/150307" TargetMode="External"/><Relationship Id="rId606" Type="http://schemas.openxmlformats.org/officeDocument/2006/relationships/hyperlink" Target="https://www.jisilu.cn/data/sfnew/detail/150275" TargetMode="External"/><Relationship Id="rId648" Type="http://schemas.openxmlformats.org/officeDocument/2006/relationships/hyperlink" Target="https://www.jisilu.cn/data/sfnew/detail/150051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053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100.html" TargetMode="External"/><Relationship Id="rId508" Type="http://schemas.openxmlformats.org/officeDocument/2006/relationships/hyperlink" Target="https://www.jisilu.cn/data/utils/lowcalc/150164" TargetMode="External"/><Relationship Id="rId715" Type="http://schemas.openxmlformats.org/officeDocument/2006/relationships/hyperlink" Target="http://finance.sina.com.cn/fund/quotes/150194/bc.s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76.html" TargetMode="External"/><Relationship Id="rId354" Type="http://schemas.openxmlformats.org/officeDocument/2006/relationships/hyperlink" Target="http://quote.eastmoney.com/zs399905.html" TargetMode="External"/><Relationship Id="rId757" Type="http://schemas.openxmlformats.org/officeDocument/2006/relationships/hyperlink" Target="http://finance.sina.com.cn/fund/quotes/150169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303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000808.html" TargetMode="External"/><Relationship Id="rId617" Type="http://schemas.openxmlformats.org/officeDocument/2006/relationships/hyperlink" Target="javascript:addOwnedFund('502024');" TargetMode="External"/><Relationship Id="rId659" Type="http://schemas.openxmlformats.org/officeDocument/2006/relationships/hyperlink" Target="javascript:delOwnedFund('150227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502041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502017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150277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83.html" TargetMode="External"/><Relationship Id="rId530" Type="http://schemas.openxmlformats.org/officeDocument/2006/relationships/hyperlink" Target="http://www.cninfo.com.cn/information/fund/netvalue/150179.html" TargetMode="External"/><Relationship Id="rId726" Type="http://schemas.openxmlformats.org/officeDocument/2006/relationships/hyperlink" Target="https://www.jisilu.cn/data/sfnew/detail/150309" TargetMode="External"/><Relationship Id="rId768" Type="http://schemas.openxmlformats.org/officeDocument/2006/relationships/hyperlink" Target="https://www.jisilu.cn/data/sfnew/detail/150245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www.cninfo.com.cn/information/fund/netvalue/150235.html" TargetMode="External"/><Relationship Id="rId628" Type="http://schemas.openxmlformats.org/officeDocument/2006/relationships/hyperlink" Target="https://www.jisilu.cn/data/utils/lowcalc/502049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502031" TargetMode="External"/><Relationship Id="rId432" Type="http://schemas.openxmlformats.org/officeDocument/2006/relationships/hyperlink" Target="https://www.jisilu.cn/data/sfnew/detail/150157" TargetMode="External"/><Relationship Id="rId474" Type="http://schemas.openxmlformats.org/officeDocument/2006/relationships/hyperlink" Target="https://www.jisilu.cn/data/sfnew/detail/150237" TargetMode="External"/><Relationship Id="rId127" Type="http://schemas.openxmlformats.org/officeDocument/2006/relationships/hyperlink" Target="https://www.jisilu.cn/data/utils/lowcalc/150198" TargetMode="External"/><Relationship Id="rId681" Type="http://schemas.openxmlformats.org/officeDocument/2006/relationships/hyperlink" Target="http://quote.eastmoney.com/zs399975.html" TargetMode="External"/><Relationship Id="rId737" Type="http://schemas.openxmlformats.org/officeDocument/2006/relationships/hyperlink" Target="javascript:addOwnedFund('502004');" TargetMode="External"/><Relationship Id="rId779" Type="http://schemas.openxmlformats.org/officeDocument/2006/relationships/hyperlink" Target="javascript:addOwnedFund('150092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32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140/bc.shtml" TargetMode="External"/><Relationship Id="rId541" Type="http://schemas.openxmlformats.org/officeDocument/2006/relationships/hyperlink" Target="http://finance.sina.com.cn/fund/quotes/150251/bc.shtml" TargetMode="External"/><Relationship Id="rId583" Type="http://schemas.openxmlformats.org/officeDocument/2006/relationships/hyperlink" Target="http://finance.sina.com.cn/fund/quotes/150241/bc.shtml" TargetMode="External"/><Relationship Id="rId639" Type="http://schemas.openxmlformats.org/officeDocument/2006/relationships/hyperlink" Target="http://quote.eastmoney.com/zs399973.html" TargetMode="External"/><Relationship Id="rId790" Type="http://schemas.openxmlformats.org/officeDocument/2006/relationships/hyperlink" Target="https://www.jisilu.cn/data/utils/lowcalc/150311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addOwnedFund('150121');" TargetMode="External"/><Relationship Id="rId278" Type="http://schemas.openxmlformats.org/officeDocument/2006/relationships/hyperlink" Target="javascript:addOwnedFund('15028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028');" TargetMode="External"/><Relationship Id="rId650" Type="http://schemas.openxmlformats.org/officeDocument/2006/relationships/hyperlink" Target="http://www.cninfo.com.cn/information/fund/netvalue/150051.html" TargetMode="External"/><Relationship Id="rId303" Type="http://schemas.openxmlformats.org/officeDocument/2006/relationships/hyperlink" Target="https://www.jisilu.cn/data/sfnew/detail/150295" TargetMode="External"/><Relationship Id="rId485" Type="http://schemas.openxmlformats.org/officeDocument/2006/relationships/hyperlink" Target="javascript:addOwnedFund('150233');" TargetMode="External"/><Relationship Id="rId692" Type="http://schemas.openxmlformats.org/officeDocument/2006/relationships/hyperlink" Target="http://www.cninfo.com.cn/information/fund/netvalue/150329.html" TargetMode="External"/><Relationship Id="rId706" Type="http://schemas.openxmlformats.org/officeDocument/2006/relationships/hyperlink" Target="https://www.jisilu.cn/data/utils/lowcalc/502007" TargetMode="External"/><Relationship Id="rId748" Type="http://schemas.openxmlformats.org/officeDocument/2006/relationships/hyperlink" Target="https://www.jisilu.cn/data/utils/lowcalc/150192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90" TargetMode="External"/><Relationship Id="rId510" Type="http://schemas.openxmlformats.org/officeDocument/2006/relationships/hyperlink" Target="https://www.jisilu.cn/data/sfnew/detail/502027" TargetMode="External"/><Relationship Id="rId552" Type="http://schemas.openxmlformats.org/officeDocument/2006/relationships/hyperlink" Target="https://www.jisilu.cn/data/sfnew/detail/150305" TargetMode="External"/><Relationship Id="rId594" Type="http://schemas.openxmlformats.org/officeDocument/2006/relationships/hyperlink" Target="https://www.jisilu.cn/data/sfnew/detail/150269" TargetMode="External"/><Relationship Id="rId608" Type="http://schemas.openxmlformats.org/officeDocument/2006/relationships/hyperlink" Target="http://www.cninfo.com.cn/information/fund/netvalue/150275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053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100" TargetMode="External"/><Relationship Id="rId661" Type="http://schemas.openxmlformats.org/officeDocument/2006/relationships/hyperlink" Target="http://finance.sina.com.cn/fund/quotes/150273/bc.shtml" TargetMode="External"/><Relationship Id="rId717" Type="http://schemas.openxmlformats.org/officeDocument/2006/relationships/hyperlink" Target="http://quote.eastmoney.com/zs399970.html" TargetMode="External"/><Relationship Id="rId759" Type="http://schemas.openxmlformats.org/officeDocument/2006/relationships/hyperlink" Target="http://quote.eastmoney.com/hk/zs11000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211');" TargetMode="External"/><Relationship Id="rId356" Type="http://schemas.openxmlformats.org/officeDocument/2006/relationships/hyperlink" Target="javascript:addOwnedFund('150055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283');" TargetMode="External"/><Relationship Id="rId619" Type="http://schemas.openxmlformats.org/officeDocument/2006/relationships/hyperlink" Target="http://finance.sina.com.cn/fund/quotes/150255/bc.shtml" TargetMode="External"/><Relationship Id="rId770" Type="http://schemas.openxmlformats.org/officeDocument/2006/relationships/hyperlink" Target="http://www.cninfo.com.cn/information/fund/netvalue/150245.html" TargetMode="External"/><Relationship Id="rId95" Type="http://schemas.openxmlformats.org/officeDocument/2006/relationships/hyperlink" Target="http://www.cninfo.com.cn/information/fund/netvalue/150303.html" TargetMode="External"/><Relationship Id="rId160" Type="http://schemas.openxmlformats.org/officeDocument/2006/relationships/hyperlink" Target="http://finance.sina.com.cn/fund/quotes/502037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000016.html" TargetMode="External"/><Relationship Id="rId465" Type="http://schemas.openxmlformats.org/officeDocument/2006/relationships/hyperlink" Target="http://quote.eastmoney.com/zs399991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9" TargetMode="External"/><Relationship Id="rId728" Type="http://schemas.openxmlformats.org/officeDocument/2006/relationships/hyperlink" Target="http://www.cninfo.com.cn/information/fund/netvalue/15030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93/bc.shtml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150083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https://www.jisilu.cn/data/utils/lowcalc/150179" TargetMode="External"/><Relationship Id="rId574" Type="http://schemas.openxmlformats.org/officeDocument/2006/relationships/hyperlink" Target="https://www.jisilu.cn/data/utils/lowcalc/150235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finance.sina.com.cn/fund/quotes/150279/bc.shtml" TargetMode="External"/><Relationship Id="rId269" Type="http://schemas.openxmlformats.org/officeDocument/2006/relationships/hyperlink" Target="http://www.cninfo.com.cn/information/fund/netvalue/502031.html" TargetMode="External"/><Relationship Id="rId434" Type="http://schemas.openxmlformats.org/officeDocument/2006/relationships/hyperlink" Target="http://www.cninfo.com.cn/information/fund/netvalue/150157.html" TargetMode="External"/><Relationship Id="rId476" Type="http://schemas.openxmlformats.org/officeDocument/2006/relationships/hyperlink" Target="http://www.cninfo.com.cn/information/fund/netvalue/150237.html" TargetMode="External"/><Relationship Id="rId641" Type="http://schemas.openxmlformats.org/officeDocument/2006/relationships/hyperlink" Target="javascript:addOwnedFund('150205');" TargetMode="External"/><Relationship Id="rId683" Type="http://schemas.openxmlformats.org/officeDocument/2006/relationships/hyperlink" Target="javascript:addOwnedFund('150200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17" TargetMode="External"/><Relationship Id="rId280" Type="http://schemas.openxmlformats.org/officeDocument/2006/relationships/hyperlink" Target="http://finance.sina.com.cn/fund/quotes/150073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399986.html" TargetMode="External"/><Relationship Id="rId543" Type="http://schemas.openxmlformats.org/officeDocument/2006/relationships/hyperlink" Target="http://quote.eastmoney.com/zs399990.html" TargetMode="External"/><Relationship Id="rId75" Type="http://schemas.openxmlformats.org/officeDocument/2006/relationships/hyperlink" Target="https://www.jisilu.cn/data/sfnew/detail/150335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86.html" TargetMode="External"/><Relationship Id="rId750" Type="http://schemas.openxmlformats.org/officeDocument/2006/relationships/hyperlink" Target="https://www.jisilu.cn/data/sfnew/detail/150181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94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17/bc.shtml" TargetMode="External"/><Relationship Id="rId610" Type="http://schemas.openxmlformats.org/officeDocument/2006/relationships/hyperlink" Target="https://www.jisilu.cn/data/utils/lowcalc/150275" TargetMode="External"/><Relationship Id="rId652" Type="http://schemas.openxmlformats.org/officeDocument/2006/relationships/hyperlink" Target="https://www.jisilu.cn/data/utils/lowcalc/150051" TargetMode="External"/><Relationship Id="rId694" Type="http://schemas.openxmlformats.org/officeDocument/2006/relationships/hyperlink" Target="https://www.jisilu.cn/data/utils/lowcalc/150329" TargetMode="External"/><Relationship Id="rId708" Type="http://schemas.openxmlformats.org/officeDocument/2006/relationships/hyperlink" Target="https://www.jisilu.cn/data/sfnew/detail/150173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295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www.cninfo.com.cn/information/fund/netvalue/50202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90.html" TargetMode="External"/><Relationship Id="rId554" Type="http://schemas.openxmlformats.org/officeDocument/2006/relationships/hyperlink" Target="http://www.cninfo.com.cn/information/fund/netvalue/150305.html" TargetMode="External"/><Relationship Id="rId596" Type="http://schemas.openxmlformats.org/officeDocument/2006/relationships/hyperlink" Target="http://www.cninfo.com.cn/information/fund/netvalue/150269.html" TargetMode="External"/><Relationship Id="rId761" Type="http://schemas.openxmlformats.org/officeDocument/2006/relationships/hyperlink" Target="javascript:delOwnedFund('150169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229" TargetMode="External"/><Relationship Id="rId498" Type="http://schemas.openxmlformats.org/officeDocument/2006/relationships/hyperlink" Target="https://www.jisilu.cn/data/sfnew/detail/150249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zs399991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javascript:addOwnedFund('502041');" TargetMode="External"/><Relationship Id="rId316" Type="http://schemas.openxmlformats.org/officeDocument/2006/relationships/hyperlink" Target="http://finance.sina.com.cn/fund/quotes/150267/bc.s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94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303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64/bc.shtml" TargetMode="External"/><Relationship Id="rId565" Type="http://schemas.openxmlformats.org/officeDocument/2006/relationships/hyperlink" Target="http://finance.sina.com.cn/fund/quotes/150203/bc.shtml" TargetMode="External"/><Relationship Id="rId730" Type="http://schemas.openxmlformats.org/officeDocument/2006/relationships/hyperlink" Target="https://www.jisilu.cn/data/utils/lowcalc/150309" TargetMode="External"/><Relationship Id="rId772" Type="http://schemas.openxmlformats.org/officeDocument/2006/relationships/hyperlink" Target="https://www.jisilu.cn/data/utils/lowcalc/150245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805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502017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https://www.jisilu.cn/data/utils/lowcalc/502031" TargetMode="External"/><Relationship Id="rId674" Type="http://schemas.openxmlformats.org/officeDocument/2006/relationships/hyperlink" Target="http://www.cninfo.com.cn/information/fund/netvalue/150209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807.html" TargetMode="External"/><Relationship Id="rId131" Type="http://schemas.openxmlformats.org/officeDocument/2006/relationships/hyperlink" Target="http://www.cninfo.com.cn/information/fund/netvalue/150117.html" TargetMode="External"/><Relationship Id="rId327" Type="http://schemas.openxmlformats.org/officeDocument/2006/relationships/hyperlink" Target="https://www.jisilu.cn/data/sfnew/detail/150167" TargetMode="External"/><Relationship Id="rId369" Type="http://schemas.openxmlformats.org/officeDocument/2006/relationships/hyperlink" Target="https://www.jisilu.cn/data/sfnew/detail/150030" TargetMode="External"/><Relationship Id="rId534" Type="http://schemas.openxmlformats.org/officeDocument/2006/relationships/hyperlink" Target="https://www.jisilu.cn/data/sfnew/detail/150207" TargetMode="External"/><Relationship Id="rId576" Type="http://schemas.openxmlformats.org/officeDocument/2006/relationships/hyperlink" Target="https://www.jisilu.cn/data/sfnew/detail/150243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808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40');" TargetMode="External"/><Relationship Id="rId436" Type="http://schemas.openxmlformats.org/officeDocument/2006/relationships/hyperlink" Target="https://www.jisilu.cn/data/utils/lowcalc/150157" TargetMode="External"/><Relationship Id="rId601" Type="http://schemas.openxmlformats.org/officeDocument/2006/relationships/hyperlink" Target="http://finance.sina.com.cn/fund/quotes/150271/bc.shtml" TargetMode="External"/><Relationship Id="rId643" Type="http://schemas.openxmlformats.org/officeDocument/2006/relationships/hyperlink" Target="http://finance.sina.com.cn/fund/quotes/150315/bc.shtml" TargetMode="External"/><Relationship Id="rId240" Type="http://schemas.openxmlformats.org/officeDocument/2006/relationships/hyperlink" Target="http://quote.eastmoney.com/zs000966.html" TargetMode="External"/><Relationship Id="rId478" Type="http://schemas.openxmlformats.org/officeDocument/2006/relationships/hyperlink" Target="https://www.jisilu.cn/data/utils/lowcalc/150237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35.html" TargetMode="External"/><Relationship Id="rId100" Type="http://schemas.openxmlformats.org/officeDocument/2006/relationships/hyperlink" Target="http://finance.sina.com.cn/fund/quotes/150291/bc.shtml" TargetMode="External"/><Relationship Id="rId282" Type="http://schemas.openxmlformats.org/officeDocument/2006/relationships/hyperlink" Target="http://quote.eastmoney.com/zs399958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delOwnedFund('150249');" TargetMode="External"/><Relationship Id="rId545" Type="http://schemas.openxmlformats.org/officeDocument/2006/relationships/hyperlink" Target="javascript:addOwnedFund('150251');" TargetMode="External"/><Relationship Id="rId587" Type="http://schemas.openxmlformats.org/officeDocument/2006/relationships/hyperlink" Target="javascript:delOwnedFund('150241');" TargetMode="External"/><Relationship Id="rId710" Type="http://schemas.openxmlformats.org/officeDocument/2006/relationships/hyperlink" Target="http://www.cninfo.com.cn/information/fund/netvalue/150173.html" TargetMode="External"/><Relationship Id="rId752" Type="http://schemas.openxmlformats.org/officeDocument/2006/relationships/hyperlink" Target="http://www.cninfo.com.cn/information/fund/netvalue/150181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30/bc.shtml" TargetMode="External"/><Relationship Id="rId184" Type="http://schemas.openxmlformats.org/officeDocument/2006/relationships/hyperlink" Target="http://finance.sina.com.cn/fund/quotes/150263/bc.shtml" TargetMode="External"/><Relationship Id="rId391" Type="http://schemas.openxmlformats.org/officeDocument/2006/relationships/hyperlink" Target="https://www.jisilu.cn/data/utils/lowcalc/150090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502024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quote.eastmoney.com/zs399412.html" TargetMode="External"/><Relationship Id="rId654" Type="http://schemas.openxmlformats.org/officeDocument/2006/relationships/hyperlink" Target="https://www.jisilu.cn/data/sfnew/detail/150227" TargetMode="External"/><Relationship Id="rId696" Type="http://schemas.openxmlformats.org/officeDocument/2006/relationships/hyperlink" Target="https://www.jisilu.cn/data/sfnew/detail/150186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295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https://www.jisilu.cn/data/utils/lowcalc/502027" TargetMode="External"/><Relationship Id="rId556" Type="http://schemas.openxmlformats.org/officeDocument/2006/relationships/hyperlink" Target="https://www.jisilu.cn/data/utils/lowcalc/150305" TargetMode="External"/><Relationship Id="rId721" Type="http://schemas.openxmlformats.org/officeDocument/2006/relationships/hyperlink" Target="http://finance.sina.com.cn/fund/quotes/502011/bc.shtml" TargetMode="External"/><Relationship Id="rId763" Type="http://schemas.openxmlformats.org/officeDocument/2006/relationships/hyperlink" Target="http://finance.sina.com.cn/fund/quotes/150143/bc.s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4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69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502014/bc.shtml" TargetMode="External"/><Relationship Id="rId458" Type="http://schemas.openxmlformats.org/officeDocument/2006/relationships/hyperlink" Target="http://www.cninfo.com.cn/information/fund/netvalue/150229.html" TargetMode="External"/><Relationship Id="rId623" Type="http://schemas.openxmlformats.org/officeDocument/2006/relationships/hyperlink" Target="javascript:delOwnedFund('150255');" TargetMode="External"/><Relationship Id="rId665" Type="http://schemas.openxmlformats.org/officeDocument/2006/relationships/hyperlink" Target="javascript:addOwnedFund('150273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38/bc.shtml" TargetMode="External"/><Relationship Id="rId318" Type="http://schemas.openxmlformats.org/officeDocument/2006/relationships/hyperlink" Target="http://quote.eastmoney.com/zs399986.html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1.html" TargetMode="External"/><Relationship Id="rId732" Type="http://schemas.openxmlformats.org/officeDocument/2006/relationships/hyperlink" Target="https://www.jisilu.cn/data/sfnew/detail/502004" TargetMode="External"/><Relationship Id="rId99" Type="http://schemas.openxmlformats.org/officeDocument/2006/relationships/hyperlink" Target="https://www.jisilu.cn/data/sfnew/detail/150291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502037');" TargetMode="External"/><Relationship Id="rId371" Type="http://schemas.openxmlformats.org/officeDocument/2006/relationships/hyperlink" Target="http://www.cninfo.com.cn/information/fund/netvalue/150030.html" TargetMode="External"/><Relationship Id="rId774" Type="http://schemas.openxmlformats.org/officeDocument/2006/relationships/hyperlink" Target="https://www.jisilu.cn/data/sfnew/detail/150092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59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9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21" TargetMode="External"/><Relationship Id="rId273" Type="http://schemas.openxmlformats.org/officeDocument/2006/relationships/hyperlink" Target="https://www.jisilu.cn/data/sfnew/detail/150281" TargetMode="External"/><Relationship Id="rId329" Type="http://schemas.openxmlformats.org/officeDocument/2006/relationships/hyperlink" Target="http://www.cninfo.com.cn/information/fund/netvalue/150167.html" TargetMode="External"/><Relationship Id="rId480" Type="http://schemas.openxmlformats.org/officeDocument/2006/relationships/hyperlink" Target="https://www.jisilu.cn/data/sfnew/detail/150233" TargetMode="External"/><Relationship Id="rId536" Type="http://schemas.openxmlformats.org/officeDocument/2006/relationships/hyperlink" Target="http://www.cninfo.com.cn/information/fund/netvalue/150207.html" TargetMode="External"/><Relationship Id="rId701" Type="http://schemas.openxmlformats.org/officeDocument/2006/relationships/hyperlink" Target="javascript:addOwnedFund('150186');" TargetMode="External"/><Relationship Id="rId68" Type="http://schemas.openxmlformats.org/officeDocument/2006/relationships/hyperlink" Target="javascript:addOwnedFund('150293');" TargetMode="External"/><Relationship Id="rId133" Type="http://schemas.openxmlformats.org/officeDocument/2006/relationships/hyperlink" Target="https://www.jisilu.cn/data/utils/lowcalc/150117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25/bc.shtml" TargetMode="External"/><Relationship Id="rId578" Type="http://schemas.openxmlformats.org/officeDocument/2006/relationships/hyperlink" Target="http://www.cninfo.com.cn/information/fund/netvalue/150243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279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s://www.jisilu.cn/data/sfnew/detail/150028" TargetMode="External"/><Relationship Id="rId603" Type="http://schemas.openxmlformats.org/officeDocument/2006/relationships/hyperlink" Target="http://quote.eastmoney.com/zs399441.html" TargetMode="External"/><Relationship Id="rId645" Type="http://schemas.openxmlformats.org/officeDocument/2006/relationships/hyperlink" Target="http://quote.eastmoney.com/zs399803.html" TargetMode="External"/><Relationship Id="rId687" Type="http://schemas.openxmlformats.org/officeDocument/2006/relationships/hyperlink" Target="http://quote.eastmoney.com/zs399004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094');" TargetMode="External"/><Relationship Id="rId284" Type="http://schemas.openxmlformats.org/officeDocument/2006/relationships/hyperlink" Target="javascript:addOwnedFund('150073');" TargetMode="External"/><Relationship Id="rId491" Type="http://schemas.openxmlformats.org/officeDocument/2006/relationships/hyperlink" Target="javascript:addOwnedFund('150217');" TargetMode="External"/><Relationship Id="rId505" Type="http://schemas.openxmlformats.org/officeDocument/2006/relationships/hyperlink" Target="http://finance.sina.com.cn/fund/quotes/150164/bc.shtml" TargetMode="External"/><Relationship Id="rId712" Type="http://schemas.openxmlformats.org/officeDocument/2006/relationships/hyperlink" Target="https://www.jisilu.cn/data/utils/lowcalc/15017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35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4.html" TargetMode="External"/><Relationship Id="rId547" Type="http://schemas.openxmlformats.org/officeDocument/2006/relationships/hyperlink" Target="http://finance.sina.com.cn/fund/quotes/150076/bc.shtml" TargetMode="External"/><Relationship Id="rId589" Type="http://schemas.openxmlformats.org/officeDocument/2006/relationships/hyperlink" Target="http://finance.sina.com.cn/fund/quotes/150307/bc.shtml" TargetMode="External"/><Relationship Id="rId754" Type="http://schemas.openxmlformats.org/officeDocument/2006/relationships/hyperlink" Target="https://www.jisilu.cn/data/utils/lowcalc/150181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000852.html" TargetMode="External"/><Relationship Id="rId351" Type="http://schemas.openxmlformats.org/officeDocument/2006/relationships/hyperlink" Target="https://www.jisilu.cn/data/sfnew/detail/150055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502024.html" TargetMode="External"/><Relationship Id="rId656" Type="http://schemas.openxmlformats.org/officeDocument/2006/relationships/hyperlink" Target="http://www.cninfo.com.cn/information/fund/netvalue/15022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211" TargetMode="External"/><Relationship Id="rId460" Type="http://schemas.openxmlformats.org/officeDocument/2006/relationships/hyperlink" Target="https://www.jisilu.cn/data/utils/lowcalc/150229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18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delOwnedFund('150267');" TargetMode="External"/><Relationship Id="rId558" Type="http://schemas.openxmlformats.org/officeDocument/2006/relationships/hyperlink" Target="https://www.jisilu.cn/data/sfnew/detail/150283" TargetMode="External"/><Relationship Id="rId723" Type="http://schemas.openxmlformats.org/officeDocument/2006/relationships/hyperlink" Target="http://quote.eastmoney.com/zs399975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06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502049/bc.shtml" TargetMode="External"/><Relationship Id="rId222" Type="http://schemas.openxmlformats.org/officeDocument/2006/relationships/hyperlink" Target="http://quote.eastmoney.com/zs000853.html" TargetMode="External"/><Relationship Id="rId264" Type="http://schemas.openxmlformats.org/officeDocument/2006/relationships/hyperlink" Target="http://quote.eastmoney.com/zs000842.html" TargetMode="External"/><Relationship Id="rId471" Type="http://schemas.openxmlformats.org/officeDocument/2006/relationships/hyperlink" Target="http://quote.eastmoney.com/zs399992.html" TargetMode="External"/><Relationship Id="rId667" Type="http://schemas.openxmlformats.org/officeDocument/2006/relationships/hyperlink" Target="http://finance.sina.com.cn/fund/quotes/15027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198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3');" TargetMode="External"/><Relationship Id="rId734" Type="http://schemas.openxmlformats.org/officeDocument/2006/relationships/hyperlink" Target="http://www.cninfo.com.cn/information/fund/netvalue/502004.html" TargetMode="External"/><Relationship Id="rId776" Type="http://schemas.openxmlformats.org/officeDocument/2006/relationships/hyperlink" Target="http://www.cninfo.com.cn/information/fund/netvalue/150092.html" TargetMode="External"/><Relationship Id="rId70" Type="http://schemas.openxmlformats.org/officeDocument/2006/relationships/hyperlink" Target="http://finance.sina.com.cn/fund/quotes/15032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167" TargetMode="External"/><Relationship Id="rId373" Type="http://schemas.openxmlformats.org/officeDocument/2006/relationships/hyperlink" Target="https://www.jisilu.cn/data/utils/lowcalc/150030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243" TargetMode="External"/><Relationship Id="rId636" Type="http://schemas.openxmlformats.org/officeDocument/2006/relationships/hyperlink" Target="https://www.jisilu.cn/data/sfnew/detail/150205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21.html" TargetMode="External"/><Relationship Id="rId440" Type="http://schemas.openxmlformats.org/officeDocument/2006/relationships/hyperlink" Target="http://www.cninfo.com.cn/information/fund/netvalue/150028.html" TargetMode="External"/><Relationship Id="rId678" Type="http://schemas.openxmlformats.org/officeDocument/2006/relationships/hyperlink" Target="https://www.jisilu.cn/data/sfnew/detail/150200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28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150233.html" TargetMode="External"/><Relationship Id="rId538" Type="http://schemas.openxmlformats.org/officeDocument/2006/relationships/hyperlink" Target="https://www.jisilu.cn/data/utils/lowcalc/150207" TargetMode="External"/><Relationship Id="rId703" Type="http://schemas.openxmlformats.org/officeDocument/2006/relationships/hyperlink" Target="http://finance.sina.com.cn/fund/quotes/502007/bc.shtml" TargetMode="External"/><Relationship Id="rId745" Type="http://schemas.openxmlformats.org/officeDocument/2006/relationships/hyperlink" Target="http://finance.sina.com.cn/fund/quotes/150192/bc.s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66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://quote.eastmoney.com/zs399804.html" TargetMode="External"/><Relationship Id="rId605" Type="http://schemas.openxmlformats.org/officeDocument/2006/relationships/hyperlink" Target="javascript:addOwnedFund('150271');" TargetMode="External"/><Relationship Id="rId787" Type="http://schemas.openxmlformats.org/officeDocument/2006/relationships/hyperlink" Target="http://finance.sina.com.cn/fund/quotes/150311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053/bc.shtml" TargetMode="External"/><Relationship Id="rId647" Type="http://schemas.openxmlformats.org/officeDocument/2006/relationships/hyperlink" Target="javascript:addOwnedFund('150315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100/bc.shtml" TargetMode="External"/><Relationship Id="rId507" Type="http://schemas.openxmlformats.org/officeDocument/2006/relationships/hyperlink" Target="http://quote.eastmoney.com/zs000832.html" TargetMode="External"/><Relationship Id="rId549" Type="http://schemas.openxmlformats.org/officeDocument/2006/relationships/hyperlink" Target="http://quote.eastmoney.com/zs399300.html" TargetMode="External"/><Relationship Id="rId714" Type="http://schemas.openxmlformats.org/officeDocument/2006/relationships/hyperlink" Target="https://www.jisilu.cn/data/sfnew/detail/150194" TargetMode="External"/><Relationship Id="rId756" Type="http://schemas.openxmlformats.org/officeDocument/2006/relationships/hyperlink" Target="https://www.jisilu.cn/data/sfnew/detail/15016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1');" TargetMode="External"/><Relationship Id="rId146" Type="http://schemas.openxmlformats.org/officeDocument/2006/relationships/hyperlink" Target="javascript:addOwnedFund('150130');" TargetMode="External"/><Relationship Id="rId188" Type="http://schemas.openxmlformats.org/officeDocument/2006/relationships/hyperlink" Target="javascript:addOwnedFund('150263');" TargetMode="External"/><Relationship Id="rId311" Type="http://schemas.openxmlformats.org/officeDocument/2006/relationships/hyperlink" Target="http://www.cninfo.com.cn/information/fund/netvalue/150211.html" TargetMode="External"/><Relationship Id="rId353" Type="http://schemas.openxmlformats.org/officeDocument/2006/relationships/hyperlink" Target="http://www.cninfo.com.cn/information/fund/netvalue/150055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83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502024" TargetMode="External"/><Relationship Id="rId658" Type="http://schemas.openxmlformats.org/officeDocument/2006/relationships/hyperlink" Target="https://www.jisilu.cn/data/utils/lowcalc/150227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502041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502017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502011');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83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javascript:addOwnedFund('150143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35/bc.shtml" TargetMode="External"/><Relationship Id="rId627" Type="http://schemas.openxmlformats.org/officeDocument/2006/relationships/hyperlink" Target="http://quote.eastmoney.com/zs000016.html" TargetMode="External"/><Relationship Id="rId669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502014');" TargetMode="External"/><Relationship Id="rId266" Type="http://schemas.openxmlformats.org/officeDocument/2006/relationships/hyperlink" Target="javascript:addOwnedFund('150138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59');" TargetMode="External"/><Relationship Id="rId529" Type="http://schemas.openxmlformats.org/officeDocument/2006/relationships/hyperlink" Target="http://finance.sina.com.cn/fund/quotes/150179/bc.shtml" TargetMode="External"/><Relationship Id="rId680" Type="http://schemas.openxmlformats.org/officeDocument/2006/relationships/hyperlink" Target="http://www.cninfo.com.cn/information/fund/netvalue/150200.html" TargetMode="External"/><Relationship Id="rId736" Type="http://schemas.openxmlformats.org/officeDocument/2006/relationships/hyperlink" Target="https://www.jisilu.cn/data/utils/lowcalc/502004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150251" TargetMode="External"/><Relationship Id="rId778" Type="http://schemas.openxmlformats.org/officeDocument/2006/relationships/hyperlink" Target="https://www.jisilu.cn/data/utils/lowcalc/150092" TargetMode="External"/><Relationship Id="rId72" Type="http://schemas.openxmlformats.org/officeDocument/2006/relationships/hyperlink" Target="http://quote.eastmoney.com/zs000827.html" TargetMode="External"/><Relationship Id="rId375" Type="http://schemas.openxmlformats.org/officeDocument/2006/relationships/hyperlink" Target="https://www.jisilu.cn/data/sfnew/detail/150140" TargetMode="External"/><Relationship Id="rId582" Type="http://schemas.openxmlformats.org/officeDocument/2006/relationships/hyperlink" Target="https://www.jisilu.cn/data/sfnew/detail/150241" TargetMode="External"/><Relationship Id="rId638" Type="http://schemas.openxmlformats.org/officeDocument/2006/relationships/hyperlink" Target="http://www.cninfo.com.cn/information/fund/netvalue/150205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21" TargetMode="External"/><Relationship Id="rId277" Type="http://schemas.openxmlformats.org/officeDocument/2006/relationships/hyperlink" Target="https://www.jisilu.cn/data/utils/lowcalc/15028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028" TargetMode="External"/><Relationship Id="rId484" Type="http://schemas.openxmlformats.org/officeDocument/2006/relationships/hyperlink" Target="https://www.jisilu.cn/data/utils/lowcalc/150233" TargetMode="External"/><Relationship Id="rId705" Type="http://schemas.openxmlformats.org/officeDocument/2006/relationships/hyperlink" Target="http://quote.eastmoney.com/zs399974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225');" TargetMode="External"/><Relationship Id="rId691" Type="http://schemas.openxmlformats.org/officeDocument/2006/relationships/hyperlink" Target="http://finance.sina.com.cn/fund/quotes/150329/bc.shtml" TargetMode="External"/><Relationship Id="rId747" Type="http://schemas.openxmlformats.org/officeDocument/2006/relationships/hyperlink" Target="http://quote.eastmoney.com/zs399965.html" TargetMode="External"/><Relationship Id="rId789" Type="http://schemas.openxmlformats.org/officeDocument/2006/relationships/hyperlink" Target="http://quote.eastmoney.com/zs399996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javascript:addOwnedFund('150076');" TargetMode="External"/><Relationship Id="rId593" Type="http://schemas.openxmlformats.org/officeDocument/2006/relationships/hyperlink" Target="javascript:addOwnedFund('150307');" TargetMode="External"/><Relationship Id="rId607" Type="http://schemas.openxmlformats.org/officeDocument/2006/relationships/hyperlink" Target="http://finance.sina.com.cn/fund/quotes/150275/bc.shtml" TargetMode="External"/><Relationship Id="rId649" Type="http://schemas.openxmlformats.org/officeDocument/2006/relationships/hyperlink" Target="http://finance.sina.com.cn/fund/quotes/150051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399905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164');" TargetMode="External"/><Relationship Id="rId660" Type="http://schemas.openxmlformats.org/officeDocument/2006/relationships/hyperlink" Target="https://www.jisilu.cn/data/sfnew/detail/150273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https://www.jisilu.cn/data/utils/lowcalc/150211" TargetMode="External"/><Relationship Id="rId495" Type="http://schemas.openxmlformats.org/officeDocument/2006/relationships/hyperlink" Target="http://quote.eastmoney.com/zs000805.html" TargetMode="External"/><Relationship Id="rId716" Type="http://schemas.openxmlformats.org/officeDocument/2006/relationships/hyperlink" Target="http://www.cninfo.com.cn/information/fund/netvalue/150194.html" TargetMode="External"/><Relationship Id="rId758" Type="http://schemas.openxmlformats.org/officeDocument/2006/relationships/hyperlink" Target="http://www.cninfo.com.cn/information/fund/netvalue/15016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303/bc.shtml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55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283" TargetMode="External"/><Relationship Id="rId618" Type="http://schemas.openxmlformats.org/officeDocument/2006/relationships/hyperlink" Target="https://www.jisilu.cn/data/sfnew/detail/150255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502041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502017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150309/bc.shtml" TargetMode="External"/><Relationship Id="rId63" Type="http://schemas.openxmlformats.org/officeDocument/2006/relationships/hyperlink" Target="https://www.jisilu.cn/data/sfnew/detail/150293" TargetMode="External"/><Relationship Id="rId159" Type="http://schemas.openxmlformats.org/officeDocument/2006/relationships/hyperlink" Target="https://www.jisilu.cn/data/sfnew/detail/502037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79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finance.sina.com.cn/fund/quotes/150157/bc.shtml" TargetMode="External"/><Relationship Id="rId640" Type="http://schemas.openxmlformats.org/officeDocument/2006/relationships/hyperlink" Target="https://www.jisilu.cn/data/utils/lowcalc/150205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323');" TargetMode="External"/><Relationship Id="rId377" Type="http://schemas.openxmlformats.org/officeDocument/2006/relationships/hyperlink" Target="http://www.cninfo.com.cn/information/fund/netvalue/150140.html" TargetMode="External"/><Relationship Id="rId500" Type="http://schemas.openxmlformats.org/officeDocument/2006/relationships/hyperlink" Target="http://www.cninfo.com.cn/information/fund/netvalue/150249.html" TargetMode="External"/><Relationship Id="rId584" Type="http://schemas.openxmlformats.org/officeDocument/2006/relationships/hyperlink" Target="http://www.cninfo.com.cn/information/fund/netvalue/150241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94" TargetMode="External"/><Relationship Id="rId791" Type="http://schemas.openxmlformats.org/officeDocument/2006/relationships/hyperlink" Target="javascript:addOwnedFund('150311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399300.html" TargetMode="External"/><Relationship Id="rId749" Type="http://schemas.openxmlformats.org/officeDocument/2006/relationships/hyperlink" Target="javascript:addOwnedFund('150192');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295/bc.shtml" TargetMode="External"/><Relationship Id="rId388" Type="http://schemas.openxmlformats.org/officeDocument/2006/relationships/hyperlink" Target="http://finance.sina.com.cn/fund/quotes/150090/bc.shtml" TargetMode="External"/><Relationship Id="rId511" Type="http://schemas.openxmlformats.org/officeDocument/2006/relationships/hyperlink" Target="http://finance.sina.com.cn/fund/quotes/502027/bc.shtml" TargetMode="External"/><Relationship Id="rId609" Type="http://schemas.openxmlformats.org/officeDocument/2006/relationships/hyperlink" Target="http://quote.eastmoney.com/zs399991.html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finance.sina.com.cn/fund/quotes/150269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053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273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67" TargetMode="External"/><Relationship Id="rId522" Type="http://schemas.openxmlformats.org/officeDocument/2006/relationships/hyperlink" Target="https://www.jisilu.cn/data/sfnew/detail/150177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6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6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502037" TargetMode="External"/><Relationship Id="rId671" Type="http://schemas.openxmlformats.org/officeDocument/2006/relationships/hyperlink" Target="javascript:delOwnedFund('150277');" TargetMode="External"/><Relationship Id="rId769" Type="http://schemas.openxmlformats.org/officeDocument/2006/relationships/hyperlink" Target="http://finance.sina.com.cn/fund/quotes/150143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000971.html" TargetMode="External"/><Relationship Id="rId531" Type="http://schemas.openxmlformats.org/officeDocument/2006/relationships/hyperlink" Target="http://quote.eastmoney.com/zs399441.html" TargetMode="External"/><Relationship Id="rId629" Type="http://schemas.openxmlformats.org/officeDocument/2006/relationships/hyperlink" Target="javascript:addOwnedFund('150243');" TargetMode="External"/><Relationship Id="rId170" Type="http://schemas.openxmlformats.org/officeDocument/2006/relationships/hyperlink" Target="javascript:addOwnedFund('150190');" TargetMode="External"/><Relationship Id="rId268" Type="http://schemas.openxmlformats.org/officeDocument/2006/relationships/hyperlink" Target="http://finance.sina.com.cn/fund/quotes/150073/bc.shtml" TargetMode="External"/><Relationship Id="rId475" Type="http://schemas.openxmlformats.org/officeDocument/2006/relationships/hyperlink" Target="http://finance.sina.com.cn/fund/quotes/150229/bc.shtml" TargetMode="External"/><Relationship Id="rId682" Type="http://schemas.openxmlformats.org/officeDocument/2006/relationships/hyperlink" Target="https://www.jisilu.cn/data/utils/lowcalc/150194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198');" TargetMode="External"/><Relationship Id="rId335" Type="http://schemas.openxmlformats.org/officeDocument/2006/relationships/hyperlink" Target="http://www.cninfo.com.cn/information/fund/netvalue/150211.html" TargetMode="External"/><Relationship Id="rId542" Type="http://schemas.openxmlformats.org/officeDocument/2006/relationships/hyperlink" Target="http://www.cninfo.com.cn/information/fund/netvalue/502024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281" TargetMode="External"/><Relationship Id="rId486" Type="http://schemas.openxmlformats.org/officeDocument/2006/relationships/hyperlink" Target="https://www.jisilu.cn/data/sfnew/detail/150207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018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17" TargetMode="External"/><Relationship Id="rId346" Type="http://schemas.openxmlformats.org/officeDocument/2006/relationships/hyperlink" Target="http://finance.sina.com.cn/fund/quotes/150225/bc.shtml" TargetMode="External"/><Relationship Id="rId553" Type="http://schemas.openxmlformats.org/officeDocument/2006/relationships/hyperlink" Target="http://finance.sina.com.cn/fund/quotes/150283/bc.shtml" TargetMode="External"/><Relationship Id="rId760" Type="http://schemas.openxmlformats.org/officeDocument/2006/relationships/hyperlink" Target="https://www.jisilu.cn/data/utils/lowcalc/150181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305');" TargetMode="External"/><Relationship Id="rId620" Type="http://schemas.openxmlformats.org/officeDocument/2006/relationships/hyperlink" Target="http://www.cninfo.com.cn/information/fund/netvalue/150184.html" TargetMode="External"/><Relationship Id="rId718" Type="http://schemas.openxmlformats.org/officeDocument/2006/relationships/hyperlink" Target="https://www.jisilu.cn/data/utils/lowcalc/502007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673.html" TargetMode="External"/><Relationship Id="rId161" Type="http://schemas.openxmlformats.org/officeDocument/2006/relationships/hyperlink" Target="http://www.cninfo.com.cn/information/fund/netvalue/150263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177" TargetMode="External"/><Relationship Id="rId771" Type="http://schemas.openxmlformats.org/officeDocument/2006/relationships/hyperlink" Target="http://quote.eastmoney.com/zs000832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112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076" TargetMode="External"/><Relationship Id="rId631" Type="http://schemas.openxmlformats.org/officeDocument/2006/relationships/hyperlink" Target="http://finance.sina.com.cn/fund/quotes/150307/bc.shtml" TargetMode="External"/><Relationship Id="rId673" Type="http://schemas.openxmlformats.org/officeDocument/2006/relationships/hyperlink" Target="http://finance.sina.com.cn/fund/quotes/150200/bc.shtml" TargetMode="External"/><Relationship Id="rId729" Type="http://schemas.openxmlformats.org/officeDocument/2006/relationships/hyperlink" Target="http://quote.eastmoney.com/zs39997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502037.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javascript:addOwnedFund('150030');" TargetMode="External"/><Relationship Id="rId533" Type="http://schemas.openxmlformats.org/officeDocument/2006/relationships/hyperlink" Target="javascript:addOwnedFund('150271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64');" TargetMode="External"/><Relationship Id="rId575" Type="http://schemas.openxmlformats.org/officeDocument/2006/relationships/hyperlink" Target="javascript:addOwnedFund('150179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311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7.html" TargetMode="External"/><Relationship Id="rId600" Type="http://schemas.openxmlformats.org/officeDocument/2006/relationships/hyperlink" Target="https://www.jisilu.cn/data/sfnew/detail/150269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329" TargetMode="External"/><Relationship Id="rId281" Type="http://schemas.openxmlformats.org/officeDocument/2006/relationships/hyperlink" Target="http://www.cninfo.com.cn/information/fund/netvalue/150281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s://www.jisilu.cn/data/utils/lowcalc/15023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247" TargetMode="External"/><Relationship Id="rId379" Type="http://schemas.openxmlformats.org/officeDocument/2006/relationships/hyperlink" Target="https://www.jisilu.cn/data/utils/lowcalc/150140" TargetMode="External"/><Relationship Id="rId544" Type="http://schemas.openxmlformats.org/officeDocument/2006/relationships/hyperlink" Target="https://www.jisilu.cn/data/utils/lowcalc/502024" TargetMode="External"/><Relationship Id="rId586" Type="http://schemas.openxmlformats.org/officeDocument/2006/relationships/hyperlink" Target="https://www.jisilu.cn/data/utils/lowcalc/150235" TargetMode="External"/><Relationship Id="rId751" Type="http://schemas.openxmlformats.org/officeDocument/2006/relationships/hyperlink" Target="http://finance.sina.com.cn/fund/quotes/150169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150121.html" TargetMode="External"/><Relationship Id="rId390" Type="http://schemas.openxmlformats.org/officeDocument/2006/relationships/hyperlink" Target="http://quote.eastmoney.com/zs399006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delOwnedFund('150275');" TargetMode="External"/><Relationship Id="rId653" Type="http://schemas.openxmlformats.org/officeDocument/2006/relationships/hyperlink" Target="javascript:addOwnedFund('150205');" TargetMode="External"/><Relationship Id="rId250" Type="http://schemas.openxmlformats.org/officeDocument/2006/relationships/hyperlink" Target="http://finance.sina.com.cn/fund/quotes/502031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330.html" TargetMode="External"/><Relationship Id="rId488" Type="http://schemas.openxmlformats.org/officeDocument/2006/relationships/hyperlink" Target="http://www.cninfo.com.cn/information/fund/netvalue/150207.html" TargetMode="External"/><Relationship Id="rId695" Type="http://schemas.openxmlformats.org/officeDocument/2006/relationships/hyperlink" Target="javascript:addOwnedFund('150186');" TargetMode="External"/><Relationship Id="rId709" Type="http://schemas.openxmlformats.org/officeDocument/2006/relationships/hyperlink" Target="http://finance.sina.com.cn/fund/quotes/15017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7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966.html" TargetMode="External"/><Relationship Id="rId513" Type="http://schemas.openxmlformats.org/officeDocument/2006/relationships/hyperlink" Target="http://quote.eastmoney.com/zs399992.html" TargetMode="External"/><Relationship Id="rId555" Type="http://schemas.openxmlformats.org/officeDocument/2006/relationships/hyperlink" Target="http://quote.eastmoney.com/zs000808.html" TargetMode="External"/><Relationship Id="rId597" Type="http://schemas.openxmlformats.org/officeDocument/2006/relationships/hyperlink" Target="http://quote.eastmoney.com/zs399986.html" TargetMode="External"/><Relationship Id="rId720" Type="http://schemas.openxmlformats.org/officeDocument/2006/relationships/hyperlink" Target="https://www.jisilu.cn/data/sfnew/detail/150309" TargetMode="External"/><Relationship Id="rId762" Type="http://schemas.openxmlformats.org/officeDocument/2006/relationships/hyperlink" Target="https://www.jisilu.cn/data/sfnew/detail/150245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3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164/bc.shtml" TargetMode="External"/><Relationship Id="rId622" Type="http://schemas.openxmlformats.org/officeDocument/2006/relationships/hyperlink" Target="https://www.jisilu.cn/data/utils/lowcalc/150184" TargetMode="External"/><Relationship Id="rId261" Type="http://schemas.openxmlformats.org/officeDocument/2006/relationships/hyperlink" Target="https://www.jisilu.cn/data/sfnew/detail/502014" TargetMode="External"/><Relationship Id="rId499" Type="http://schemas.openxmlformats.org/officeDocument/2006/relationships/hyperlink" Target="http://finance.sina.com.cn/fund/quotes/150233/bc.shtml" TargetMode="External"/><Relationship Id="rId664" Type="http://schemas.openxmlformats.org/officeDocument/2006/relationships/hyperlink" Target="https://www.jisilu.cn/data/utils/lowcalc/1502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www.cninfo.com.cn/information/fund/netvalue/150251.html" TargetMode="External"/><Relationship Id="rId566" Type="http://schemas.openxmlformats.org/officeDocument/2006/relationships/hyperlink" Target="http://www.cninfo.com.cn/information/fund/netvalue/150177.html" TargetMode="External"/><Relationship Id="rId731" Type="http://schemas.openxmlformats.org/officeDocument/2006/relationships/hyperlink" Target="javascript:addOwnedFund('502011');" TargetMode="External"/><Relationship Id="rId773" Type="http://schemas.openxmlformats.org/officeDocument/2006/relationships/hyperlink" Target="javascript:addOwnedFund('150143');" TargetMode="External"/><Relationship Id="rId98" Type="http://schemas.openxmlformats.org/officeDocument/2006/relationships/hyperlink" Target="javascript:addOwnedFund('150303');" TargetMode="External"/><Relationship Id="rId121" Type="http://schemas.openxmlformats.org/officeDocument/2006/relationships/hyperlink" Target="https://www.jisilu.cn/data/utils/lowcalc/502037" TargetMode="External"/><Relationship Id="rId163" Type="http://schemas.openxmlformats.org/officeDocument/2006/relationships/hyperlink" Target="https://www.jisilu.cn/data/utils/lowcalc/150263" TargetMode="External"/><Relationship Id="rId219" Type="http://schemas.openxmlformats.org/officeDocument/2006/relationships/hyperlink" Target="https://www.jisilu.cn/data/sfnew/detail/150138" TargetMode="External"/><Relationship Id="rId370" Type="http://schemas.openxmlformats.org/officeDocument/2006/relationships/hyperlink" Target="http://finance.sina.com.cn/fund/quotes/150055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804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5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150073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finance.sina.com.cn/fund/quotes/502017/bc.shtml" TargetMode="External"/><Relationship Id="rId577" Type="http://schemas.openxmlformats.org/officeDocument/2006/relationships/hyperlink" Target="http://finance.sina.com.cn/fund/quotes/150203/bc.shtml" TargetMode="External"/><Relationship Id="rId700" Type="http://schemas.openxmlformats.org/officeDocument/2006/relationships/hyperlink" Target="https://www.jisilu.cn/data/utils/lowcalc/150209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s://www.jisilu.cn/data/sfnew/detail/150090" TargetMode="External"/><Relationship Id="rId602" Type="http://schemas.openxmlformats.org/officeDocument/2006/relationships/hyperlink" Target="http://www.cninfo.com.cn/information/fund/netvalue/150269.html" TargetMode="External"/><Relationship Id="rId784" Type="http://schemas.openxmlformats.org/officeDocument/2006/relationships/hyperlink" Target="https://www.jisilu.cn/data/utils/lowcalc/150311" TargetMode="External"/><Relationship Id="rId241" Type="http://schemas.openxmlformats.org/officeDocument/2006/relationships/hyperlink" Target="https://www.jisilu.cn/data/utils/lowcalc/150121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addOwnedFund('150229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3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281" TargetMode="External"/><Relationship Id="rId339" Type="http://schemas.openxmlformats.org/officeDocument/2006/relationships/hyperlink" Target="https://www.jisilu.cn/data/sfnew/detail/150036" TargetMode="External"/><Relationship Id="rId490" Type="http://schemas.openxmlformats.org/officeDocument/2006/relationships/hyperlink" Target="https://www.jisilu.cn/data/utils/lowcalc/150207" TargetMode="External"/><Relationship Id="rId504" Type="http://schemas.openxmlformats.org/officeDocument/2006/relationships/hyperlink" Target="https://www.jisilu.cn/data/sfnew/detail/150217" TargetMode="External"/><Relationship Id="rId546" Type="http://schemas.openxmlformats.org/officeDocument/2006/relationships/hyperlink" Target="https://www.jisilu.cn/data/sfnew/detail/502027" TargetMode="External"/><Relationship Id="rId711" Type="http://schemas.openxmlformats.org/officeDocument/2006/relationships/hyperlink" Target="http://quote.eastmoney.com/zs000998.html" TargetMode="External"/><Relationship Id="rId753" Type="http://schemas.openxmlformats.org/officeDocument/2006/relationships/hyperlink" Target="http://quote.eastmoney.com/hk/zs110000.html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247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225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241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152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502049/bc.shtml" TargetMode="External"/><Relationship Id="rId655" Type="http://schemas.openxmlformats.org/officeDocument/2006/relationships/hyperlink" Target="http://finance.sina.com.cn/fund/quotes/150227/bc.shtml" TargetMode="External"/><Relationship Id="rId697" Type="http://schemas.openxmlformats.org/officeDocument/2006/relationships/hyperlink" Target="http://finance.sina.com.cn/fund/quotes/150209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399807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83');" TargetMode="External"/><Relationship Id="rId515" Type="http://schemas.openxmlformats.org/officeDocument/2006/relationships/hyperlink" Target="javascript:addOwnedFund('150259');" TargetMode="External"/><Relationship Id="rId722" Type="http://schemas.openxmlformats.org/officeDocument/2006/relationships/hyperlink" Target="http://www.cninfo.com.cn/information/fund/netvalue/15030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7.html" TargetMode="External"/><Relationship Id="rId112" Type="http://schemas.openxmlformats.org/officeDocument/2006/relationships/hyperlink" Target="http://finance.sina.com.cn/fund/quotes/150299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javascript:addOwnedFund('150283');" TargetMode="External"/><Relationship Id="rId599" Type="http://schemas.openxmlformats.org/officeDocument/2006/relationships/hyperlink" Target="javascript:delOwnedFund('150255');" TargetMode="External"/><Relationship Id="rId764" Type="http://schemas.openxmlformats.org/officeDocument/2006/relationships/hyperlink" Target="http://www.cninfo.com.cn/information/fund/netvalue/150245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000832.html" TargetMode="External"/><Relationship Id="rId624" Type="http://schemas.openxmlformats.org/officeDocument/2006/relationships/hyperlink" Target="https://www.jisilu.cn/data/sfnew/detail/150243" TargetMode="External"/><Relationship Id="rId666" Type="http://schemas.openxmlformats.org/officeDocument/2006/relationships/hyperlink" Target="https://www.jisilu.cn/data/sfnew/detail/15027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38.html" TargetMode="External"/><Relationship Id="rId263" Type="http://schemas.openxmlformats.org/officeDocument/2006/relationships/hyperlink" Target="http://www.cninfo.com.cn/information/fund/netvalue/50201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150251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198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https://www.jisilu.cn/data/utils/lowcalc/150177" TargetMode="External"/><Relationship Id="rId733" Type="http://schemas.openxmlformats.org/officeDocument/2006/relationships/hyperlink" Target="http://finance.sina.com.cn/fund/quotes/502004/bc.shtml" TargetMode="External"/><Relationship Id="rId775" Type="http://schemas.openxmlformats.org/officeDocument/2006/relationships/hyperlink" Target="http://finance.sina.com.cn/fund/quotes/150279/bc.shtml" TargetMode="External"/><Relationship Id="rId165" Type="http://schemas.openxmlformats.org/officeDocument/2006/relationships/hyperlink" Target="https://www.jisilu.cn/data/sfnew/detail/150190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307');" TargetMode="External"/><Relationship Id="rId677" Type="http://schemas.openxmlformats.org/officeDocument/2006/relationships/hyperlink" Target="javascript:addOwnedFund('150200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150053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finance.sina.com.cn/fund/quotes/150257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991.html" TargetMode="External"/><Relationship Id="rId579" Type="http://schemas.openxmlformats.org/officeDocument/2006/relationships/hyperlink" Target="http://quote.eastmoney.com/zs399971.html" TargetMode="External"/><Relationship Id="rId744" Type="http://schemas.openxmlformats.org/officeDocument/2006/relationships/hyperlink" Target="https://www.jisilu.cn/data/sfnew/detail/150192" TargetMode="External"/><Relationship Id="rId786" Type="http://schemas.openxmlformats.org/officeDocument/2006/relationships/hyperlink" Target="https://www.jisilu.cn/data/sfnew/detail/150092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www.cninfo.com.cn/information/fund/netvalue/150036.html" TargetMode="External"/><Relationship Id="rId383" Type="http://schemas.openxmlformats.org/officeDocument/2006/relationships/hyperlink" Target="http://www.cninfo.com.cn/information/fund/netvalue/150090.html" TargetMode="External"/><Relationship Id="rId439" Type="http://schemas.openxmlformats.org/officeDocument/2006/relationships/hyperlink" Target="http://finance.sina.com.cn/fund/quotes/150157/bc.shtml" TargetMode="External"/><Relationship Id="rId590" Type="http://schemas.openxmlformats.org/officeDocument/2006/relationships/hyperlink" Target="http://www.cninfo.com.cn/information/fund/netvalue/150241.html" TargetMode="External"/><Relationship Id="rId604" Type="http://schemas.openxmlformats.org/officeDocument/2006/relationships/hyperlink" Target="https://www.jisilu.cn/data/utils/lowcalc/150269" TargetMode="External"/><Relationship Id="rId646" Type="http://schemas.openxmlformats.org/officeDocument/2006/relationships/hyperlink" Target="https://www.jisilu.cn/data/utils/lowcalc/150051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41" TargetMode="External"/><Relationship Id="rId285" Type="http://schemas.openxmlformats.org/officeDocument/2006/relationships/hyperlink" Target="https://www.jisilu.cn/data/sfnew/detail/150094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17.html" TargetMode="External"/><Relationship Id="rId688" Type="http://schemas.openxmlformats.org/officeDocument/2006/relationships/hyperlink" Target="https://www.jisilu.cn/data/utils/lowcalc/15032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267/bc.shtml" TargetMode="External"/><Relationship Id="rId492" Type="http://schemas.openxmlformats.org/officeDocument/2006/relationships/hyperlink" Target="https://www.jisilu.cn/data/sfnew/detail/150305" TargetMode="External"/><Relationship Id="rId548" Type="http://schemas.openxmlformats.org/officeDocument/2006/relationships/hyperlink" Target="http://www.cninfo.com.cn/information/fund/netvalue/502027.html" TargetMode="External"/><Relationship Id="rId713" Type="http://schemas.openxmlformats.org/officeDocument/2006/relationships/hyperlink" Target="javascript:addOwnedFund('150173');" TargetMode="External"/><Relationship Id="rId755" Type="http://schemas.openxmlformats.org/officeDocument/2006/relationships/hyperlink" Target="javascript:delOwnedFund('150169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287" TargetMode="External"/><Relationship Id="rId145" Type="http://schemas.openxmlformats.org/officeDocument/2006/relationships/hyperlink" Target="https://www.jisilu.cn/data/utils/lowcalc/150247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15021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000016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delOwnedFund('502031');" TargetMode="External"/><Relationship Id="rId657" Type="http://schemas.openxmlformats.org/officeDocument/2006/relationships/hyperlink" Target="http://quote.eastmoney.com/zs399986.html" TargetMode="External"/><Relationship Id="rId699" Type="http://schemas.openxmlformats.org/officeDocument/2006/relationships/hyperlink" Target="http://quote.eastmoney.com/zs399974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javascript:addOwnedFund('150164');" TargetMode="External"/><Relationship Id="rId517" Type="http://schemas.openxmlformats.org/officeDocument/2006/relationships/hyperlink" Target="http://finance.sina.com.cn/fund/quotes/150249/bc.shtml" TargetMode="External"/><Relationship Id="rId559" Type="http://schemas.openxmlformats.org/officeDocument/2006/relationships/hyperlink" Target="http://finance.sina.com.cn/fund/quotes/150100/bc.shtml" TargetMode="External"/><Relationship Id="rId724" Type="http://schemas.openxmlformats.org/officeDocument/2006/relationships/hyperlink" Target="https://www.jisilu.cn/data/utils/lowcalc/150309" TargetMode="External"/><Relationship Id="rId766" Type="http://schemas.openxmlformats.org/officeDocument/2006/relationships/hyperlink" Target="https://www.jisilu.cn/data/utils/lowcalc/15024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s://www.jisilu.cn/data/sfnew/detail/150030" TargetMode="External"/><Relationship Id="rId363" Type="http://schemas.openxmlformats.org/officeDocument/2006/relationships/hyperlink" Target="https://www.jisilu.cn/data/sfnew/detail/15006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179" TargetMode="External"/><Relationship Id="rId626" Type="http://schemas.openxmlformats.org/officeDocument/2006/relationships/hyperlink" Target="http://www.cninfo.com.cn/information/fund/netvalue/150243.html" TargetMode="External"/><Relationship Id="rId223" Type="http://schemas.openxmlformats.org/officeDocument/2006/relationships/hyperlink" Target="https://www.jisilu.cn/data/utils/lowcalc/150138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7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502014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1" TargetMode="External"/><Relationship Id="rId735" Type="http://schemas.openxmlformats.org/officeDocument/2006/relationships/hyperlink" Target="http://quote.eastmoney.com/zs399967.html" TargetMode="External"/><Relationship Id="rId125" Type="http://schemas.openxmlformats.org/officeDocument/2006/relationships/hyperlink" Target="http://www.cninfo.com.cn/information/fund/netvalue/150198.html" TargetMode="External"/><Relationship Id="rId167" Type="http://schemas.openxmlformats.org/officeDocument/2006/relationships/hyperlink" Target="http://www.cninfo.com.cn/information/fund/netvalue/150190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150055');" TargetMode="External"/><Relationship Id="rId581" Type="http://schemas.openxmlformats.org/officeDocument/2006/relationships/hyperlink" Target="javascript:addOwnedFund('150203');" TargetMode="External"/><Relationship Id="rId777" Type="http://schemas.openxmlformats.org/officeDocument/2006/relationships/hyperlink" Target="http://quote.eastmoney.com/zs399808.html" TargetMode="External"/><Relationship Id="rId71" Type="http://schemas.openxmlformats.org/officeDocument/2006/relationships/hyperlink" Target="http://www.cninfo.com.cn/information/fund/netvalue/150293.html" TargetMode="External"/><Relationship Id="rId234" Type="http://schemas.openxmlformats.org/officeDocument/2006/relationships/hyperlink" Target="http://quote.eastmoney.com/zs399905.html" TargetMode="External"/><Relationship Id="rId637" Type="http://schemas.openxmlformats.org/officeDocument/2006/relationships/hyperlink" Target="http://finance.sina.com.cn/fund/quotes/150315/bc.shtml" TargetMode="External"/><Relationship Id="rId679" Type="http://schemas.openxmlformats.org/officeDocument/2006/relationships/hyperlink" Target="http://finance.sina.com.cn/fund/quotes/150194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://quote.eastmoney.com/zs000974.html" TargetMode="External"/><Relationship Id="rId483" Type="http://schemas.openxmlformats.org/officeDocument/2006/relationships/hyperlink" Target="http://quote.eastmoney.com/zs399993.html" TargetMode="External"/><Relationship Id="rId539" Type="http://schemas.openxmlformats.org/officeDocument/2006/relationships/hyperlink" Target="javascript:addOwnedFund('502017');" TargetMode="External"/><Relationship Id="rId690" Type="http://schemas.openxmlformats.org/officeDocument/2006/relationships/hyperlink" Target="https://www.jisilu.cn/data/sfnew/detail/150186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92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17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502054" TargetMode="External"/><Relationship Id="rId343" Type="http://schemas.openxmlformats.org/officeDocument/2006/relationships/hyperlink" Target="https://www.jisilu.cn/data/utils/lowcalc/150036" TargetMode="External"/><Relationship Id="rId550" Type="http://schemas.openxmlformats.org/officeDocument/2006/relationships/hyperlink" Target="https://www.jisilu.cn/data/utils/lowcalc/502027" TargetMode="External"/><Relationship Id="rId788" Type="http://schemas.openxmlformats.org/officeDocument/2006/relationships/hyperlink" Target="http://www.cninfo.com.cn/information/fund/netvalue/150092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090" TargetMode="External"/><Relationship Id="rId592" Type="http://schemas.openxmlformats.org/officeDocument/2006/relationships/hyperlink" Target="https://www.jisilu.cn/data/utils/lowcalc/150241" TargetMode="External"/><Relationship Id="rId606" Type="http://schemas.openxmlformats.org/officeDocument/2006/relationships/hyperlink" Target="https://www.jisilu.cn/data/sfnew/detail/150275" TargetMode="External"/><Relationship Id="rId648" Type="http://schemas.openxmlformats.org/officeDocument/2006/relationships/hyperlink" Target="https://www.jisilu.cn/data/sfnew/detail/150205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502041.html" TargetMode="External"/><Relationship Id="rId287" Type="http://schemas.openxmlformats.org/officeDocument/2006/relationships/hyperlink" Target="http://www.cninfo.com.cn/information/fund/netvalue/150094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305.html" TargetMode="External"/><Relationship Id="rId508" Type="http://schemas.openxmlformats.org/officeDocument/2006/relationships/hyperlink" Target="https://www.jisilu.cn/data/utils/lowcalc/150217" TargetMode="External"/><Relationship Id="rId715" Type="http://schemas.openxmlformats.org/officeDocument/2006/relationships/hyperlink" Target="http://finance.sina.com.cn/fund/quotes/502007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30" TargetMode="External"/><Relationship Id="rId312" Type="http://schemas.openxmlformats.org/officeDocument/2006/relationships/hyperlink" Target="http://quote.eastmoney.com/zs399986.html" TargetMode="External"/><Relationship Id="rId354" Type="http://schemas.openxmlformats.org/officeDocument/2006/relationships/hyperlink" Target="http://quote.eastmoney.com/zs399958.html" TargetMode="External"/><Relationship Id="rId757" Type="http://schemas.openxmlformats.org/officeDocument/2006/relationships/hyperlink" Target="http://finance.sina.com.cn/fund/quotes/150181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303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://quote.eastmoney.com/zs000805.html" TargetMode="External"/><Relationship Id="rId617" Type="http://schemas.openxmlformats.org/officeDocument/2006/relationships/hyperlink" Target="javascript:addOwnedFund('502049');" TargetMode="External"/><Relationship Id="rId659" Type="http://schemas.openxmlformats.org/officeDocument/2006/relationships/hyperlink" Target="javascript:delOwnedFund('150227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112/bc.shtml" TargetMode="External"/><Relationship Id="rId298" Type="http://schemas.openxmlformats.org/officeDocument/2006/relationships/hyperlink" Target="http://finance.sina.com.cn/fund/quotes/502054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076/bc.shtml" TargetMode="External"/><Relationship Id="rId519" Type="http://schemas.openxmlformats.org/officeDocument/2006/relationships/hyperlink" Target="http://quote.eastmoney.com/zs399986.html" TargetMode="External"/><Relationship Id="rId670" Type="http://schemas.openxmlformats.org/officeDocument/2006/relationships/hyperlink" Target="https://www.jisilu.cn/data/utils/lowcalc/150277" TargetMode="External"/><Relationship Id="rId116" Type="http://schemas.openxmlformats.org/officeDocument/2006/relationships/hyperlink" Target="javascript:delOwnedFund('150299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030.html" TargetMode="External"/><Relationship Id="rId530" Type="http://schemas.openxmlformats.org/officeDocument/2006/relationships/hyperlink" Target="http://www.cninfo.com.cn/information/fund/netvalue/150271.html" TargetMode="External"/><Relationship Id="rId726" Type="http://schemas.openxmlformats.org/officeDocument/2006/relationships/hyperlink" Target="https://www.jisilu.cn/data/sfnew/detail/502011" TargetMode="External"/><Relationship Id="rId768" Type="http://schemas.openxmlformats.org/officeDocument/2006/relationships/hyperlink" Target="https://www.jisilu.cn/data/sfnew/detail/150143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064.html" TargetMode="External"/><Relationship Id="rId572" Type="http://schemas.openxmlformats.org/officeDocument/2006/relationships/hyperlink" Target="http://www.cninfo.com.cn/information/fund/netvalue/150179.html" TargetMode="External"/><Relationship Id="rId628" Type="http://schemas.openxmlformats.org/officeDocument/2006/relationships/hyperlink" Target="https://www.jisilu.cn/data/utils/lowcalc/150243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73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29" TargetMode="External"/><Relationship Id="rId127" Type="http://schemas.openxmlformats.org/officeDocument/2006/relationships/hyperlink" Target="https://www.jisilu.cn/data/utils/lowcalc/150198" TargetMode="External"/><Relationship Id="rId681" Type="http://schemas.openxmlformats.org/officeDocument/2006/relationships/hyperlink" Target="http://quote.eastmoney.com/zs399970.html" TargetMode="External"/><Relationship Id="rId737" Type="http://schemas.openxmlformats.org/officeDocument/2006/relationships/hyperlink" Target="javascript:addOwnedFund('502004');" TargetMode="External"/><Relationship Id="rId779" Type="http://schemas.openxmlformats.org/officeDocument/2006/relationships/hyperlink" Target="javascript:addOwnedFund('150279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3" TargetMode="External"/><Relationship Id="rId169" Type="http://schemas.openxmlformats.org/officeDocument/2006/relationships/hyperlink" Target="https://www.jisilu.cn/data/utils/lowcalc/150190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finance.sina.com.cn/fund/quotes/150140/bc.shtml" TargetMode="External"/><Relationship Id="rId541" Type="http://schemas.openxmlformats.org/officeDocument/2006/relationships/hyperlink" Target="http://finance.sina.com.cn/fund/quotes/502024/bc.shtml" TargetMode="External"/><Relationship Id="rId583" Type="http://schemas.openxmlformats.org/officeDocument/2006/relationships/hyperlink" Target="http://finance.sina.com.cn/fund/quotes/150235/bc.shtml" TargetMode="External"/><Relationship Id="rId639" Type="http://schemas.openxmlformats.org/officeDocument/2006/relationships/hyperlink" Target="http://quote.eastmoney.com/zs399803.html" TargetMode="External"/><Relationship Id="rId790" Type="http://schemas.openxmlformats.org/officeDocument/2006/relationships/hyperlink" Target="https://www.jisilu.cn/data/utils/lowcalc/150092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addOwnedFund('150053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157');" TargetMode="External"/><Relationship Id="rId650" Type="http://schemas.openxmlformats.org/officeDocument/2006/relationships/hyperlink" Target="http://www.cninfo.com.cn/information/fund/netvalue/150205.html" TargetMode="External"/><Relationship Id="rId303" Type="http://schemas.openxmlformats.org/officeDocument/2006/relationships/hyperlink" Target="https://www.jisilu.cn/data/sfnew/detail/150083" TargetMode="External"/><Relationship Id="rId485" Type="http://schemas.openxmlformats.org/officeDocument/2006/relationships/hyperlink" Target="javascript:addOwnedFund('150257');" TargetMode="External"/><Relationship Id="rId692" Type="http://schemas.openxmlformats.org/officeDocument/2006/relationships/hyperlink" Target="http://www.cninfo.com.cn/information/fund/netvalue/150186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92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399393.html" TargetMode="External"/><Relationship Id="rId345" Type="http://schemas.openxmlformats.org/officeDocument/2006/relationships/hyperlink" Target="https://www.jisilu.cn/data/sfnew/detail/150225" TargetMode="External"/><Relationship Id="rId387" Type="http://schemas.openxmlformats.org/officeDocument/2006/relationships/hyperlink" Target="https://www.jisilu.cn/data/sfnew/detail/150152" TargetMode="External"/><Relationship Id="rId510" Type="http://schemas.openxmlformats.org/officeDocument/2006/relationships/hyperlink" Target="https://www.jisilu.cn/data/sfnew/detail/150259" TargetMode="External"/><Relationship Id="rId552" Type="http://schemas.openxmlformats.org/officeDocument/2006/relationships/hyperlink" Target="https://www.jisilu.cn/data/sfnew/detail/150283" TargetMode="External"/><Relationship Id="rId594" Type="http://schemas.openxmlformats.org/officeDocument/2006/relationships/hyperlink" Target="https://www.jisilu.cn/data/sfnew/detail/150255" TargetMode="External"/><Relationship Id="rId608" Type="http://schemas.openxmlformats.org/officeDocument/2006/relationships/hyperlink" Target="http://www.cninfo.com.cn/information/fund/netvalue/150275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4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150094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305" TargetMode="External"/><Relationship Id="rId661" Type="http://schemas.openxmlformats.org/officeDocument/2006/relationships/hyperlink" Target="http://finance.sina.com.cn/fund/quotes/150273/bc.shtml" TargetMode="External"/><Relationship Id="rId717" Type="http://schemas.openxmlformats.org/officeDocument/2006/relationships/hyperlink" Target="http://quote.eastmoney.com/zs399974.html" TargetMode="External"/><Relationship Id="rId759" Type="http://schemas.openxmlformats.org/officeDocument/2006/relationships/hyperlink" Target="http://quote.eastmoney.com/zs399967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30.html" TargetMode="External"/><Relationship Id="rId314" Type="http://schemas.openxmlformats.org/officeDocument/2006/relationships/hyperlink" Target="javascript:delOwnedFund('150267');" TargetMode="External"/><Relationship Id="rId356" Type="http://schemas.openxmlformats.org/officeDocument/2006/relationships/hyperlink" Target="javascript:addOwnedFund('15021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javascript:delOwnedFund('150249');" TargetMode="External"/><Relationship Id="rId563" Type="http://schemas.openxmlformats.org/officeDocument/2006/relationships/hyperlink" Target="javascript:addOwnedFund('150100');" TargetMode="External"/><Relationship Id="rId619" Type="http://schemas.openxmlformats.org/officeDocument/2006/relationships/hyperlink" Target="http://finance.sina.com.cn/fund/quotes/150184/bc.shtml" TargetMode="External"/><Relationship Id="rId770" Type="http://schemas.openxmlformats.org/officeDocument/2006/relationships/hyperlink" Target="http://www.cninfo.com.cn/information/fund/netvalue/150143.html" TargetMode="External"/><Relationship Id="rId95" Type="http://schemas.openxmlformats.org/officeDocument/2006/relationships/hyperlink" Target="http://www.cninfo.com.cn/information/fund/netvalue/150303.html" TargetMode="External"/><Relationship Id="rId160" Type="http://schemas.openxmlformats.org/officeDocument/2006/relationships/hyperlink" Target="http://finance.sina.com.cn/fund/quotes/150263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399330.html" TargetMode="External"/><Relationship Id="rId465" Type="http://schemas.openxmlformats.org/officeDocument/2006/relationships/hyperlink" Target="http://quote.eastmoney.com/zs399300.html" TargetMode="External"/><Relationship Id="rId630" Type="http://schemas.openxmlformats.org/officeDocument/2006/relationships/hyperlink" Target="https://www.jisilu.cn/data/sfnew/detail/150307" TargetMode="External"/><Relationship Id="rId672" Type="http://schemas.openxmlformats.org/officeDocument/2006/relationships/hyperlink" Target="https://www.jisilu.cn/data/sfnew/detail/150200" TargetMode="External"/><Relationship Id="rId728" Type="http://schemas.openxmlformats.org/officeDocument/2006/relationships/hyperlink" Target="http://www.cninfo.com.cn/information/fund/netvalue/5020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502037/bc.shtml" TargetMode="External"/><Relationship Id="rId325" Type="http://schemas.openxmlformats.org/officeDocument/2006/relationships/hyperlink" Target="https://www.jisilu.cn/data/utils/lowcalc/150030" TargetMode="External"/><Relationship Id="rId367" Type="http://schemas.openxmlformats.org/officeDocument/2006/relationships/hyperlink" Target="https://www.jisilu.cn/data/utils/lowcalc/150064" TargetMode="External"/><Relationship Id="rId532" Type="http://schemas.openxmlformats.org/officeDocument/2006/relationships/hyperlink" Target="https://www.jisilu.cn/data/utils/lowcalc/150271" TargetMode="External"/><Relationship Id="rId574" Type="http://schemas.openxmlformats.org/officeDocument/2006/relationships/hyperlink" Target="https://www.jisilu.cn/data/utils/lowcalc/150179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finance.sina.com.cn/fund/quotes/150311/bc.shtml" TargetMode="External"/><Relationship Id="rId269" Type="http://schemas.openxmlformats.org/officeDocument/2006/relationships/hyperlink" Target="http://www.cninfo.com.cn/information/fund/netvalue/150073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29.html" TargetMode="External"/><Relationship Id="rId641" Type="http://schemas.openxmlformats.org/officeDocument/2006/relationships/hyperlink" Target="javascript:addOwnedFund('150315');" TargetMode="External"/><Relationship Id="rId683" Type="http://schemas.openxmlformats.org/officeDocument/2006/relationships/hyperlink" Target="javascript:addOwnedFund('150194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150281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quote.eastmoney.com/zs399810.html" TargetMode="External"/><Relationship Id="rId543" Type="http://schemas.openxmlformats.org/officeDocument/2006/relationships/hyperlink" Target="http://quote.eastmoney.com/zs399440.html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150117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300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zs399975.html" TargetMode="External"/><Relationship Id="rId750" Type="http://schemas.openxmlformats.org/officeDocument/2006/relationships/hyperlink" Target="https://www.jisilu.cn/data/sfnew/detail/150169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21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07/bc.shtml" TargetMode="External"/><Relationship Id="rId610" Type="http://schemas.openxmlformats.org/officeDocument/2006/relationships/hyperlink" Target="https://www.jisilu.cn/data/utils/lowcalc/150275" TargetMode="External"/><Relationship Id="rId652" Type="http://schemas.openxmlformats.org/officeDocument/2006/relationships/hyperlink" Target="https://www.jisilu.cn/data/utils/lowcalc/150205" TargetMode="External"/><Relationship Id="rId694" Type="http://schemas.openxmlformats.org/officeDocument/2006/relationships/hyperlink" Target="https://www.jisilu.cn/data/utils/lowcalc/150186" TargetMode="External"/><Relationship Id="rId708" Type="http://schemas.openxmlformats.org/officeDocument/2006/relationships/hyperlink" Target="https://www.jisilu.cn/data/sfnew/detail/150173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83.html" TargetMode="External"/><Relationship Id="rId347" Type="http://schemas.openxmlformats.org/officeDocument/2006/relationships/hyperlink" Target="http://www.cninfo.com.cn/information/fund/netvalue/150225.html" TargetMode="External"/><Relationship Id="rId512" Type="http://schemas.openxmlformats.org/officeDocument/2006/relationships/hyperlink" Target="http://www.cninfo.com.cn/information/fund/netvalue/15025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30" TargetMode="External"/><Relationship Id="rId389" Type="http://schemas.openxmlformats.org/officeDocument/2006/relationships/hyperlink" Target="http://www.cninfo.com.cn/information/fund/netvalue/150152.html" TargetMode="External"/><Relationship Id="rId554" Type="http://schemas.openxmlformats.org/officeDocument/2006/relationships/hyperlink" Target="http://www.cninfo.com.cn/information/fund/netvalue/150283.html" TargetMode="External"/><Relationship Id="rId596" Type="http://schemas.openxmlformats.org/officeDocument/2006/relationships/hyperlink" Target="http://www.cninfo.com.cn/information/fund/netvalue/150255.html" TargetMode="External"/><Relationship Id="rId761" Type="http://schemas.openxmlformats.org/officeDocument/2006/relationships/hyperlink" Target="javascript:addOwnedFund('150181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31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164" TargetMode="External"/><Relationship Id="rId498" Type="http://schemas.openxmlformats.org/officeDocument/2006/relationships/hyperlink" Target="https://www.jisilu.cn/data/sfnew/detail/150233" TargetMode="External"/><Relationship Id="rId621" Type="http://schemas.openxmlformats.org/officeDocument/2006/relationships/hyperlink" Target="http://quote.eastmoney.com/zs000827.html" TargetMode="External"/><Relationship Id="rId663" Type="http://schemas.openxmlformats.org/officeDocument/2006/relationships/hyperlink" Target="http://quote.eastmoney.com/zs399991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112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finance.sina.com.cn/fund/quotes/150251/bc.shtml" TargetMode="External"/><Relationship Id="rId719" Type="http://schemas.openxmlformats.org/officeDocument/2006/relationships/hyperlink" Target="javascript:addOwnedFund('50200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303" TargetMode="External"/><Relationship Id="rId120" Type="http://schemas.openxmlformats.org/officeDocument/2006/relationships/hyperlink" Target="http://quote.eastmoney.com/zs399805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finance.sina.com.cn/fund/quotes/150177/bc.shtml" TargetMode="External"/><Relationship Id="rId730" Type="http://schemas.openxmlformats.org/officeDocument/2006/relationships/hyperlink" Target="https://www.jisilu.cn/data/utils/lowcalc/502011" TargetMode="External"/><Relationship Id="rId772" Type="http://schemas.openxmlformats.org/officeDocument/2006/relationships/hyperlink" Target="https://www.jisilu.cn/data/utils/lowcalc/150143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000852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076');" TargetMode="External"/><Relationship Id="rId632" Type="http://schemas.openxmlformats.org/officeDocument/2006/relationships/hyperlink" Target="http://www.cninfo.com.cn/information/fund/netvalue/150307.html" TargetMode="External"/><Relationship Id="rId271" Type="http://schemas.openxmlformats.org/officeDocument/2006/relationships/hyperlink" Target="https://www.jisilu.cn/data/utils/lowcalc/150073" TargetMode="External"/><Relationship Id="rId674" Type="http://schemas.openxmlformats.org/officeDocument/2006/relationships/hyperlink" Target="http://www.cninfo.com.cn/information/fund/netvalue/150200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150055" TargetMode="External"/><Relationship Id="rId534" Type="http://schemas.openxmlformats.org/officeDocument/2006/relationships/hyperlink" Target="https://www.jisilu.cn/data/sfnew/detail/502017" TargetMode="External"/><Relationship Id="rId576" Type="http://schemas.openxmlformats.org/officeDocument/2006/relationships/hyperlink" Target="https://www.jisilu.cn/data/sfnew/detail/150203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996.html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140');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269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399918.html" TargetMode="External"/><Relationship Id="rId478" Type="http://schemas.openxmlformats.org/officeDocument/2006/relationships/hyperlink" Target="https://www.jisilu.cn/data/utils/lowcalc/150229" TargetMode="External"/><Relationship Id="rId685" Type="http://schemas.openxmlformats.org/officeDocument/2006/relationships/hyperlink" Target="http://finance.sina.com.cn/fund/quotes/15032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934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javascript:addOwnedFund('150233');" TargetMode="External"/><Relationship Id="rId545" Type="http://schemas.openxmlformats.org/officeDocument/2006/relationships/hyperlink" Target="javascript:addOwnedFund('502024');" TargetMode="External"/><Relationship Id="rId587" Type="http://schemas.openxmlformats.org/officeDocument/2006/relationships/hyperlink" Target="javascript:addOwnedFund('150235');" TargetMode="External"/><Relationship Id="rId710" Type="http://schemas.openxmlformats.org/officeDocument/2006/relationships/hyperlink" Target="http://www.cninfo.com.cn/information/fund/netvalue/150173.html" TargetMode="External"/><Relationship Id="rId752" Type="http://schemas.openxmlformats.org/officeDocument/2006/relationships/hyperlink" Target="http://www.cninfo.com.cn/information/fund/netvalue/150169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247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s://www.jisilu.cn/data/utils/lowcalc/150152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502049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502031.html" TargetMode="External"/><Relationship Id="rId489" Type="http://schemas.openxmlformats.org/officeDocument/2006/relationships/hyperlink" Target="http://quote.eastmoney.com/zs399983.html" TargetMode="External"/><Relationship Id="rId654" Type="http://schemas.openxmlformats.org/officeDocument/2006/relationships/hyperlink" Target="https://www.jisilu.cn/data/sfnew/detail/150227" TargetMode="External"/><Relationship Id="rId696" Type="http://schemas.openxmlformats.org/officeDocument/2006/relationships/hyperlink" Target="https://www.jisilu.cn/data/sfnew/detail/150209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83" TargetMode="External"/><Relationship Id="rId349" Type="http://schemas.openxmlformats.org/officeDocument/2006/relationships/hyperlink" Target="https://www.jisilu.cn/data/utils/lowcalc/150225" TargetMode="External"/><Relationship Id="rId514" Type="http://schemas.openxmlformats.org/officeDocument/2006/relationships/hyperlink" Target="https://www.jisilu.cn/data/utils/lowcalc/150259" TargetMode="External"/><Relationship Id="rId556" Type="http://schemas.openxmlformats.org/officeDocument/2006/relationships/hyperlink" Target="https://www.jisilu.cn/data/utils/lowcalc/150283" TargetMode="External"/><Relationship Id="rId721" Type="http://schemas.openxmlformats.org/officeDocument/2006/relationships/hyperlink" Target="http://finance.sina.com.cn/fund/quotes/150309/bc.shtml" TargetMode="External"/><Relationship Id="rId763" Type="http://schemas.openxmlformats.org/officeDocument/2006/relationships/hyperlink" Target="http://finance.sina.com.cn/fund/quotes/150245/bc.shtml" TargetMode="External"/><Relationship Id="rId88" Type="http://schemas.openxmlformats.org/officeDocument/2006/relationships/hyperlink" Target="http://finance.sina.com.cn/fund/quotes/150287/bc.shtml" TargetMode="External"/><Relationship Id="rId111" Type="http://schemas.openxmlformats.org/officeDocument/2006/relationships/hyperlink" Target="https://www.jisilu.cn/data/sfnew/detail/150299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55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38/bc.shtml" TargetMode="External"/><Relationship Id="rId458" Type="http://schemas.openxmlformats.org/officeDocument/2006/relationships/hyperlink" Target="http://www.cninfo.com.cn/information/fund/netvalue/150164.html" TargetMode="External"/><Relationship Id="rId623" Type="http://schemas.openxmlformats.org/officeDocument/2006/relationships/hyperlink" Target="javascript:addOwnedFund('150184');" TargetMode="External"/><Relationship Id="rId665" Type="http://schemas.openxmlformats.org/officeDocument/2006/relationships/hyperlink" Target="javascript:addOwnedFund('150273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50201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://quote.eastmoney.com/zs399990.html" TargetMode="External"/><Relationship Id="rId567" Type="http://schemas.openxmlformats.org/officeDocument/2006/relationships/hyperlink" Target="http://quote.eastmoney.com/zs399966.html" TargetMode="External"/><Relationship Id="rId732" Type="http://schemas.openxmlformats.org/officeDocument/2006/relationships/hyperlink" Target="https://www.jisilu.cn/data/sfnew/detail/502004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502037');" TargetMode="External"/><Relationship Id="rId164" Type="http://schemas.openxmlformats.org/officeDocument/2006/relationships/hyperlink" Target="javascript:addOwnedFund('150263');" TargetMode="External"/><Relationship Id="rId371" Type="http://schemas.openxmlformats.org/officeDocument/2006/relationships/hyperlink" Target="http://www.cninfo.com.cn/information/fund/netvalue/150055.html" TargetMode="External"/><Relationship Id="rId774" Type="http://schemas.openxmlformats.org/officeDocument/2006/relationships/hyperlink" Target="https://www.jisilu.cn/data/sfnew/detail/150279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307" TargetMode="External"/><Relationship Id="rId676" Type="http://schemas.openxmlformats.org/officeDocument/2006/relationships/hyperlink" Target="https://www.jisilu.cn/data/utils/lowcalc/150200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53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s://www.jisilu.cn/data/sfnew/detail/150257" TargetMode="External"/><Relationship Id="rId536" Type="http://schemas.openxmlformats.org/officeDocument/2006/relationships/hyperlink" Target="http://www.cninfo.com.cn/information/fund/netvalue/502017.html" TargetMode="External"/><Relationship Id="rId701" Type="http://schemas.openxmlformats.org/officeDocument/2006/relationships/hyperlink" Target="javascript:addOwnedFund('150209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finance.sina.com.cn/fund/quotes/150036/bc.shtml" TargetMode="External"/><Relationship Id="rId578" Type="http://schemas.openxmlformats.org/officeDocument/2006/relationships/hyperlink" Target="http://www.cninfo.com.cn/information/fund/netvalue/150203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311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finance.sina.com.cn/fund/quotes/150090/bc.shtml" TargetMode="External"/><Relationship Id="rId438" Type="http://schemas.openxmlformats.org/officeDocument/2006/relationships/hyperlink" Target="https://www.jisilu.cn/data/sfnew/detail/150157" TargetMode="External"/><Relationship Id="rId603" Type="http://schemas.openxmlformats.org/officeDocument/2006/relationships/hyperlink" Target="http://quote.eastmoney.com/zs399997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809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21');" TargetMode="External"/><Relationship Id="rId284" Type="http://schemas.openxmlformats.org/officeDocument/2006/relationships/hyperlink" Target="javascript:addOwnedFund('150281');" TargetMode="External"/><Relationship Id="rId491" Type="http://schemas.openxmlformats.org/officeDocument/2006/relationships/hyperlink" Target="javascript:addOwnedFund('150207');" TargetMode="External"/><Relationship Id="rId505" Type="http://schemas.openxmlformats.org/officeDocument/2006/relationships/hyperlink" Target="http://finance.sina.com.cn/fund/quotes/150217/bc.shtml" TargetMode="External"/><Relationship Id="rId712" Type="http://schemas.openxmlformats.org/officeDocument/2006/relationships/hyperlink" Target="https://www.jisilu.cn/data/utils/lowcalc/15017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971.html" TargetMode="External"/><Relationship Id="rId547" Type="http://schemas.openxmlformats.org/officeDocument/2006/relationships/hyperlink" Target="http://finance.sina.com.cn/fund/quotes/502027/bc.shtml" TargetMode="External"/><Relationship Id="rId589" Type="http://schemas.openxmlformats.org/officeDocument/2006/relationships/hyperlink" Target="http://finance.sina.com.cn/fund/quotes/150241/bc.shtml" TargetMode="External"/><Relationship Id="rId754" Type="http://schemas.openxmlformats.org/officeDocument/2006/relationships/hyperlink" Target="https://www.jisilu.cn/data/utils/lowcalc/150169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399440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15021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502049.html" TargetMode="External"/><Relationship Id="rId656" Type="http://schemas.openxmlformats.org/officeDocument/2006/relationships/hyperlink" Target="http://www.cninfo.com.cn/information/fund/netvalue/15022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31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267" TargetMode="External"/><Relationship Id="rId460" Type="http://schemas.openxmlformats.org/officeDocument/2006/relationships/hyperlink" Target="https://www.jisilu.cn/data/utils/lowcalc/150164" TargetMode="External"/><Relationship Id="rId516" Type="http://schemas.openxmlformats.org/officeDocument/2006/relationships/hyperlink" Target="https://www.jisilu.cn/data/sfnew/detail/150249" TargetMode="External"/><Relationship Id="rId698" Type="http://schemas.openxmlformats.org/officeDocument/2006/relationships/hyperlink" Target="http://www.cninfo.com.cn/information/fund/netvalue/150209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9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s://www.jisilu.cn/data/sfnew/detail/150100" TargetMode="External"/><Relationship Id="rId723" Type="http://schemas.openxmlformats.org/officeDocument/2006/relationships/hyperlink" Target="http://quote.eastmoney.com/zs399994.html" TargetMode="External"/><Relationship Id="rId765" Type="http://schemas.openxmlformats.org/officeDocument/2006/relationships/hyperlink" Target="http://quote.eastmoney.com/zs39997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243/bc.shtml" TargetMode="External"/><Relationship Id="rId222" Type="http://schemas.openxmlformats.org/officeDocument/2006/relationships/hyperlink" Target="http://quote.eastmoney.com/zs000842.html" TargetMode="External"/><Relationship Id="rId264" Type="http://schemas.openxmlformats.org/officeDocument/2006/relationships/hyperlink" Target="http://quote.eastmoney.com/zs000853.html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15027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198/bc.shtml" TargetMode="External"/><Relationship Id="rId527" Type="http://schemas.openxmlformats.org/officeDocument/2006/relationships/hyperlink" Target="javascript:addOwnedFund('150251');" TargetMode="External"/><Relationship Id="rId569" Type="http://schemas.openxmlformats.org/officeDocument/2006/relationships/hyperlink" Target="javascript:addOwnedFund('150177');" TargetMode="External"/><Relationship Id="rId734" Type="http://schemas.openxmlformats.org/officeDocument/2006/relationships/hyperlink" Target="http://www.cninfo.com.cn/information/fund/netvalue/502004.html" TargetMode="External"/><Relationship Id="rId776" Type="http://schemas.openxmlformats.org/officeDocument/2006/relationships/hyperlink" Target="http://www.cninfo.com.cn/information/fund/netvalue/150279.html" TargetMode="External"/><Relationship Id="rId70" Type="http://schemas.openxmlformats.org/officeDocument/2006/relationships/hyperlink" Target="http://finance.sina.com.cn/fund/quotes/150293/bc.shtml" TargetMode="External"/><Relationship Id="rId166" Type="http://schemas.openxmlformats.org/officeDocument/2006/relationships/hyperlink" Target="http://finance.sina.com.cn/fund/quotes/150190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150055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203" TargetMode="External"/><Relationship Id="rId636" Type="http://schemas.openxmlformats.org/officeDocument/2006/relationships/hyperlink" Target="https://www.jisilu.cn/data/sfnew/detail/150315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53.html" TargetMode="External"/><Relationship Id="rId440" Type="http://schemas.openxmlformats.org/officeDocument/2006/relationships/hyperlink" Target="http://www.cninfo.com.cn/information/fund/netvalue/150157.html" TargetMode="External"/><Relationship Id="rId678" Type="http://schemas.openxmlformats.org/officeDocument/2006/relationships/hyperlink" Target="https://www.jisilu.cn/data/sfnew/detail/150194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75.html" TargetMode="External"/><Relationship Id="rId482" Type="http://schemas.openxmlformats.org/officeDocument/2006/relationships/hyperlink" Target="http://www.cninfo.com.cn/information/fund/netvalue/150257.html" TargetMode="External"/><Relationship Id="rId538" Type="http://schemas.openxmlformats.org/officeDocument/2006/relationships/hyperlink" Target="https://www.jisilu.cn/data/utils/lowcalc/502017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92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117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958.html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69');" TargetMode="External"/><Relationship Id="rId787" Type="http://schemas.openxmlformats.org/officeDocument/2006/relationships/hyperlink" Target="http://finance.sina.com.cn/fund/quotes/150092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41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32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4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305/bc.shtml" TargetMode="External"/><Relationship Id="rId507" Type="http://schemas.openxmlformats.org/officeDocument/2006/relationships/hyperlink" Target="http://quote.eastmoney.com/zs399412.html" TargetMode="External"/><Relationship Id="rId549" Type="http://schemas.openxmlformats.org/officeDocument/2006/relationships/hyperlink" Target="http://quote.eastmoney.com/zs399429.html" TargetMode="External"/><Relationship Id="rId714" Type="http://schemas.openxmlformats.org/officeDocument/2006/relationships/hyperlink" Target="https://www.jisilu.cn/data/sfnew/detail/502007" TargetMode="External"/><Relationship Id="rId756" Type="http://schemas.openxmlformats.org/officeDocument/2006/relationships/hyperlink" Target="https://www.jisilu.cn/data/sfnew/detail/15018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247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267.html" TargetMode="External"/><Relationship Id="rId353" Type="http://schemas.openxmlformats.org/officeDocument/2006/relationships/hyperlink" Target="http://www.cninfo.com.cn/information/fund/netvalue/15021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100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7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502049" TargetMode="External"/><Relationship Id="rId658" Type="http://schemas.openxmlformats.org/officeDocument/2006/relationships/hyperlink" Target="https://www.jisilu.cn/data/utils/lowcalc/150227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112" TargetMode="External"/><Relationship Id="rId297" Type="http://schemas.openxmlformats.org/officeDocument/2006/relationships/hyperlink" Target="https://www.jisilu.cn/data/sfnew/detail/502054" TargetMode="External"/><Relationship Id="rId462" Type="http://schemas.openxmlformats.org/officeDocument/2006/relationships/hyperlink" Target="https://www.jisilu.cn/data/sfnew/detail/150076" TargetMode="External"/><Relationship Id="rId518" Type="http://schemas.openxmlformats.org/officeDocument/2006/relationships/hyperlink" Target="http://www.cninfo.com.cn/information/fund/netvalue/150249.html" TargetMode="External"/><Relationship Id="rId725" Type="http://schemas.openxmlformats.org/officeDocument/2006/relationships/hyperlink" Target="javascript:addOwnedFund('150309');" TargetMode="External"/><Relationship Id="rId115" Type="http://schemas.openxmlformats.org/officeDocument/2006/relationships/hyperlink" Target="https://www.jisilu.cn/data/utils/lowcalc/150299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030/bc.shtml" TargetMode="External"/><Relationship Id="rId364" Type="http://schemas.openxmlformats.org/officeDocument/2006/relationships/hyperlink" Target="http://finance.sina.com.cn/fund/quotes/150064/bc.shtml" TargetMode="External"/><Relationship Id="rId767" Type="http://schemas.openxmlformats.org/officeDocument/2006/relationships/hyperlink" Target="javascript:addOwnedFund('15024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179/bc.shtml" TargetMode="External"/><Relationship Id="rId627" Type="http://schemas.openxmlformats.org/officeDocument/2006/relationships/hyperlink" Target="http://quote.eastmoney.com/zs399006.html" TargetMode="External"/><Relationship Id="rId669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38');" TargetMode="External"/><Relationship Id="rId266" Type="http://schemas.openxmlformats.org/officeDocument/2006/relationships/hyperlink" Target="javascript:addOwnedFund('502014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1/bc.shtml" TargetMode="External"/><Relationship Id="rId680" Type="http://schemas.openxmlformats.org/officeDocument/2006/relationships/hyperlink" Target="http://www.cninfo.com.cn/information/fund/netvalue/150194.html" TargetMode="External"/><Relationship Id="rId736" Type="http://schemas.openxmlformats.org/officeDocument/2006/relationships/hyperlink" Target="https://www.jisilu.cn/data/utils/lowcalc/502004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6.html" TargetMode="External"/><Relationship Id="rId168" Type="http://schemas.openxmlformats.org/officeDocument/2006/relationships/hyperlink" Target="http://quote.eastmoney.com/zs000827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https://www.jisilu.cn/data/sfnew/detail/502024" TargetMode="External"/><Relationship Id="rId778" Type="http://schemas.openxmlformats.org/officeDocument/2006/relationships/hyperlink" Target="https://www.jisilu.cn/data/utils/lowcalc/150279" TargetMode="External"/><Relationship Id="rId72" Type="http://schemas.openxmlformats.org/officeDocument/2006/relationships/hyperlink" Target="http://quote.eastmoney.com/zs399807.html" TargetMode="External"/><Relationship Id="rId375" Type="http://schemas.openxmlformats.org/officeDocument/2006/relationships/hyperlink" Target="https://www.jisilu.cn/data/sfnew/detail/150140" TargetMode="External"/><Relationship Id="rId582" Type="http://schemas.openxmlformats.org/officeDocument/2006/relationships/hyperlink" Target="https://www.jisilu.cn/data/sfnew/detail/150235" TargetMode="External"/><Relationship Id="rId638" Type="http://schemas.openxmlformats.org/officeDocument/2006/relationships/hyperlink" Target="http://www.cninfo.com.cn/information/fund/netvalue/150315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53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157" TargetMode="External"/><Relationship Id="rId484" Type="http://schemas.openxmlformats.org/officeDocument/2006/relationships/hyperlink" Target="https://www.jisilu.cn/data/utils/lowcalc/150257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117.html" TargetMode="External"/><Relationship Id="rId302" Type="http://schemas.openxmlformats.org/officeDocument/2006/relationships/hyperlink" Target="javascript:addOwnedFund('502054');" TargetMode="External"/><Relationship Id="rId344" Type="http://schemas.openxmlformats.org/officeDocument/2006/relationships/hyperlink" Target="javascript:addOwnedFund('150036');" TargetMode="External"/><Relationship Id="rId691" Type="http://schemas.openxmlformats.org/officeDocument/2006/relationships/hyperlink" Target="http://finance.sina.com.cn/fund/quotes/150186/bc.shtml" TargetMode="External"/><Relationship Id="rId747" Type="http://schemas.openxmlformats.org/officeDocument/2006/relationships/hyperlink" Target="http://quote.eastmoney.com/zs399965.html" TargetMode="External"/><Relationship Id="rId789" Type="http://schemas.openxmlformats.org/officeDocument/2006/relationships/hyperlink" Target="http://quote.eastmoney.com/zs399007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javascript:addOwnedFund('150090');" TargetMode="External"/><Relationship Id="rId551" Type="http://schemas.openxmlformats.org/officeDocument/2006/relationships/hyperlink" Target="javascript:addOwnedFund('502027');" TargetMode="External"/><Relationship Id="rId593" Type="http://schemas.openxmlformats.org/officeDocument/2006/relationships/hyperlink" Target="javascript:delOwnedFund('150241');" TargetMode="External"/><Relationship Id="rId607" Type="http://schemas.openxmlformats.org/officeDocument/2006/relationships/hyperlink" Target="http://finance.sina.com.cn/fund/quotes/150275/bc.shtml" TargetMode="External"/><Relationship Id="rId649" Type="http://schemas.openxmlformats.org/officeDocument/2006/relationships/hyperlink" Target="http://finance.sina.com.cn/fund/quotes/150205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966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17');" TargetMode="External"/><Relationship Id="rId660" Type="http://schemas.openxmlformats.org/officeDocument/2006/relationships/hyperlink" Target="https://www.jisilu.cn/data/sfnew/detail/150273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267" TargetMode="External"/><Relationship Id="rId495" Type="http://schemas.openxmlformats.org/officeDocument/2006/relationships/hyperlink" Target="http://quote.eastmoney.com/zs399812.html" TargetMode="External"/><Relationship Id="rId716" Type="http://schemas.openxmlformats.org/officeDocument/2006/relationships/hyperlink" Target="http://www.cninfo.com.cn/information/fund/netvalue/502007.html" TargetMode="External"/><Relationship Id="rId758" Type="http://schemas.openxmlformats.org/officeDocument/2006/relationships/hyperlink" Target="http://www.cninfo.com.cn/information/fund/netvalue/15018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303/bc.shtml" TargetMode="External"/><Relationship Id="rId148" Type="http://schemas.openxmlformats.org/officeDocument/2006/relationships/hyperlink" Target="http://finance.sina.com.cn/fund/quotes/150130/bc.shtml" TargetMode="External"/><Relationship Id="rId355" Type="http://schemas.openxmlformats.org/officeDocument/2006/relationships/hyperlink" Target="https://www.jisilu.cn/data/utils/lowcalc/15021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https://www.jisilu.cn/data/utils/lowcalc/150249" TargetMode="External"/><Relationship Id="rId562" Type="http://schemas.openxmlformats.org/officeDocument/2006/relationships/hyperlink" Target="https://www.jisilu.cn/data/utils/lowcalc/150100" TargetMode="External"/><Relationship Id="rId618" Type="http://schemas.openxmlformats.org/officeDocument/2006/relationships/hyperlink" Target="https://www.jisilu.cn/data/sfnew/detail/150184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112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076.html" TargetMode="External"/><Relationship Id="rId299" Type="http://schemas.openxmlformats.org/officeDocument/2006/relationships/hyperlink" Target="http://www.cninfo.com.cn/information/fund/netvalue/502054.html" TargetMode="External"/><Relationship Id="rId727" Type="http://schemas.openxmlformats.org/officeDocument/2006/relationships/hyperlink" Target="http://finance.sina.com.cn/fund/quotes/502011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3" TargetMode="External"/><Relationship Id="rId366" Type="http://schemas.openxmlformats.org/officeDocument/2006/relationships/hyperlink" Target="http://quote.eastmoney.com/zs399904.html" TargetMode="External"/><Relationship Id="rId573" Type="http://schemas.openxmlformats.org/officeDocument/2006/relationships/hyperlink" Target="http://quote.eastmoney.com/zs399935.html" TargetMode="External"/><Relationship Id="rId780" Type="http://schemas.openxmlformats.org/officeDocument/2006/relationships/hyperlink" Target="https://www.jisilu.cn/data/sfnew/detail/150311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15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293');" TargetMode="External"/><Relationship Id="rId377" Type="http://schemas.openxmlformats.org/officeDocument/2006/relationships/hyperlink" Target="http://www.cninfo.com.cn/information/fund/netvalue/150140.html" TargetMode="External"/><Relationship Id="rId500" Type="http://schemas.openxmlformats.org/officeDocument/2006/relationships/hyperlink" Target="http://www.cninfo.com.cn/information/fund/netvalue/150233.html" TargetMode="External"/><Relationship Id="rId584" Type="http://schemas.openxmlformats.org/officeDocument/2006/relationships/hyperlink" Target="http://www.cninfo.com.cn/information/fund/netvalue/150235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21" TargetMode="External"/><Relationship Id="rId791" Type="http://schemas.openxmlformats.org/officeDocument/2006/relationships/hyperlink" Target="javascript:addOwnedFund('150092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399973.html" TargetMode="External"/><Relationship Id="rId749" Type="http://schemas.openxmlformats.org/officeDocument/2006/relationships/hyperlink" Target="javascript:addOwnedFund('150192');" TargetMode="External"/><Relationship Id="rId290" Type="http://schemas.openxmlformats.org/officeDocument/2006/relationships/hyperlink" Target="javascript:addOwnedFund('150094');" TargetMode="External"/><Relationship Id="rId304" Type="http://schemas.openxmlformats.org/officeDocument/2006/relationships/hyperlink" Target="http://finance.sina.com.cn/fund/quotes/150083/bc.shtml" TargetMode="External"/><Relationship Id="rId388" Type="http://schemas.openxmlformats.org/officeDocument/2006/relationships/hyperlink" Target="http://finance.sina.com.cn/fund/quotes/150152/bc.shtml" TargetMode="External"/><Relationship Id="rId511" Type="http://schemas.openxmlformats.org/officeDocument/2006/relationships/hyperlink" Target="http://finance.sina.com.cn/fund/quotes/150259/bc.shtml" TargetMode="External"/><Relationship Id="rId609" Type="http://schemas.openxmlformats.org/officeDocument/2006/relationships/hyperlink" Target="http://quote.eastmoney.com/zs399991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4.html" TargetMode="External"/><Relationship Id="rId595" Type="http://schemas.openxmlformats.org/officeDocument/2006/relationships/hyperlink" Target="http://finance.sina.com.cn/fund/quotes/150255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502041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150273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s://www.jisilu.cn/data/sfnew/detail/15025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53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01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15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delOwnedFund('150291');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976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www.cninfo.com.cn/information/fund/netvalue/150307.html" TargetMode="External"/><Relationship Id="rId542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502004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150140/bc.shtml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://finance.sina.com.cn/fund/quotes/150281/bc.shtml" TargetMode="External"/><Relationship Id="rId444" Type="http://schemas.openxmlformats.org/officeDocument/2006/relationships/hyperlink" Target="https://www.jisilu.cn/data/sfnew/detail/150217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65.html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502017');" TargetMode="External"/><Relationship Id="rId749" Type="http://schemas.openxmlformats.org/officeDocument/2006/relationships/hyperlink" Target="javascript:addOwnedFund('15031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90" TargetMode="External"/><Relationship Id="rId304" Type="http://schemas.openxmlformats.org/officeDocument/2006/relationships/hyperlink" Target="http://www.cninfo.com.cn/information/fund/netvalue/150073.html" TargetMode="External"/><Relationship Id="rId346" Type="http://schemas.openxmlformats.org/officeDocument/2006/relationships/hyperlink" Target="http://www.cninfo.com.cn/information/fund/netvalue/150152.html" TargetMode="External"/><Relationship Id="rId388" Type="http://schemas.openxmlformats.org/officeDocument/2006/relationships/hyperlink" Target="http://quote.eastmoney.com/zs399330.html" TargetMode="External"/><Relationship Id="rId511" Type="http://schemas.openxmlformats.org/officeDocument/2006/relationships/hyperlink" Target="http://finance.sina.com.cn/fund/quotes/150271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90.html" TargetMode="External"/><Relationship Id="rId760" Type="http://schemas.openxmlformats.org/officeDocument/2006/relationships/hyperlink" Target="https://www.jisilu.cn/data/utils/lowcalc/150245" TargetMode="External"/><Relationship Id="rId85" Type="http://schemas.openxmlformats.org/officeDocument/2006/relationships/hyperlink" Target="https://www.jisilu.cn/data/utils/lowcalc/150323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https://www.jisilu.cn/data/sfnew/detail/502014" TargetMode="External"/><Relationship Id="rId455" Type="http://schemas.openxmlformats.org/officeDocument/2006/relationships/hyperlink" Target="javascript:addOwnedFund('150229');" TargetMode="External"/><Relationship Id="rId497" Type="http://schemas.openxmlformats.org/officeDocument/2006/relationships/hyperlink" Target="javascript:delOwnedFund('150241');" TargetMode="External"/><Relationship Id="rId620" Type="http://schemas.openxmlformats.org/officeDocument/2006/relationships/hyperlink" Target="http://www.cninfo.com.cn/information/fund/netvalue/150051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179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://finance.sina.com.cn/fund/quotes/150138/bc.shtml" TargetMode="External"/><Relationship Id="rId357" Type="http://schemas.openxmlformats.org/officeDocument/2006/relationships/hyperlink" Target="http://finance.sina.com.cn/fund/quotes/150030/bc.shtml" TargetMode="External"/><Relationship Id="rId522" Type="http://schemas.openxmlformats.org/officeDocument/2006/relationships/hyperlink" Target="https://www.jisilu.cn/data/sfnew/detail/50200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96.html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42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01" TargetMode="External"/><Relationship Id="rId326" Type="http://schemas.openxmlformats.org/officeDocument/2006/relationships/hyperlink" Target="https://www.jisilu.cn/data/sfnew/detail/150094" TargetMode="External"/><Relationship Id="rId533" Type="http://schemas.openxmlformats.org/officeDocument/2006/relationships/hyperlink" Target="javascript:addOwnedFund('150273');" TargetMode="External"/><Relationship Id="rId65" Type="http://schemas.openxmlformats.org/officeDocument/2006/relationships/hyperlink" Target="http://www.cninfo.com.cn/information/fund/netvalue/150289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https://www.jisilu.cn/data/sfnew/detail/150055" TargetMode="External"/><Relationship Id="rId575" Type="http://schemas.openxmlformats.org/officeDocument/2006/relationships/hyperlink" Target="javascript:delOwnedFund('150275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www.cninfo.com.cn/information/fund/netvalue/150188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09" TargetMode="External"/><Relationship Id="rId642" Type="http://schemas.openxmlformats.org/officeDocument/2006/relationships/hyperlink" Target="https://www.jisilu.cn/data/sfnew/detail/150171" TargetMode="External"/><Relationship Id="rId684" Type="http://schemas.openxmlformats.org/officeDocument/2006/relationships/hyperlink" Target="https://www.jisilu.cn/data/sfnew/detail/150249" TargetMode="External"/><Relationship Id="rId281" Type="http://schemas.openxmlformats.org/officeDocument/2006/relationships/hyperlink" Target="http://quote.eastmoney.com/zs399934.html" TargetMode="External"/><Relationship Id="rId337" Type="http://schemas.openxmlformats.org/officeDocument/2006/relationships/hyperlink" Target="javascript:addOwnedFund('150211');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javascript:addOwnedFund('150012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502004" TargetMode="External"/><Relationship Id="rId751" Type="http://schemas.openxmlformats.org/officeDocument/2006/relationships/hyperlink" Target="http://finance.sina.com.cn/fund/quotes/150092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300.html" TargetMode="External"/><Relationship Id="rId390" Type="http://schemas.openxmlformats.org/officeDocument/2006/relationships/hyperlink" Target="javascript:addOwnedFund('150083');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17.html" TargetMode="External"/><Relationship Id="rId611" Type="http://schemas.openxmlformats.org/officeDocument/2006/relationships/hyperlink" Target="javascript:addOwnedFund('150251');" TargetMode="External"/><Relationship Id="rId653" Type="http://schemas.openxmlformats.org/officeDocument/2006/relationships/hyperlink" Target="javascript:addOwnedFund('150192');" TargetMode="External"/><Relationship Id="rId250" Type="http://schemas.openxmlformats.org/officeDocument/2006/relationships/hyperlink" Target="http://www.cninfo.com.cn/information/fund/netvalue/502014.html" TargetMode="External"/><Relationship Id="rId292" Type="http://schemas.openxmlformats.org/officeDocument/2006/relationships/hyperlink" Target="http://www.cninfo.com.cn/information/fund/netvalue/150090.html" TargetMode="External"/><Relationship Id="rId306" Type="http://schemas.openxmlformats.org/officeDocument/2006/relationships/hyperlink" Target="https://www.jisilu.cn/data/utils/lowcalc/150073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2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s://www.jisilu.cn/data/utils/lowcalc/150152" TargetMode="External"/><Relationship Id="rId513" Type="http://schemas.openxmlformats.org/officeDocument/2006/relationships/hyperlink" Target="http://quote.eastmoney.com/zs399441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150/bc.shtml" TargetMode="External"/><Relationship Id="rId457" Type="http://schemas.openxmlformats.org/officeDocument/2006/relationships/hyperlink" Target="http://finance.sina.com.cn/fund/quotes/150309/bc.shtml" TargetMode="External"/><Relationship Id="rId622" Type="http://schemas.openxmlformats.org/officeDocument/2006/relationships/hyperlink" Target="https://www.jisilu.cn/data/utils/lowcalc/150051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000842.html" TargetMode="External"/><Relationship Id="rId359" Type="http://schemas.openxmlformats.org/officeDocument/2006/relationships/hyperlink" Target="http://quote.eastmoney.com/zs000971.html" TargetMode="External"/><Relationship Id="rId524" Type="http://schemas.openxmlformats.org/officeDocument/2006/relationships/hyperlink" Target="http://www.cninfo.com.cn/information/fund/netvalue/50200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5020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45/bc.shtml" TargetMode="External"/><Relationship Id="rId370" Type="http://schemas.openxmlformats.org/officeDocument/2006/relationships/hyperlink" Target="http://www.cninfo.com.cn/information/fund/netvalue/150055.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000827.html" TargetMode="External"/><Relationship Id="rId230" Type="http://schemas.openxmlformats.org/officeDocument/2006/relationships/hyperlink" Target="https://www.jisilu.cn/data/sfnew/detail/150267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9" TargetMode="External"/><Relationship Id="rId272" Type="http://schemas.openxmlformats.org/officeDocument/2006/relationships/hyperlink" Target="https://www.jisilu.cn/data/sfnew/detail/150295" TargetMode="External"/><Relationship Id="rId328" Type="http://schemas.openxmlformats.org/officeDocument/2006/relationships/hyperlink" Target="http://www.cninfo.com.cn/information/fund/netvalue/15009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502049/bc.shtml" TargetMode="External"/><Relationship Id="rId700" Type="http://schemas.openxmlformats.org/officeDocument/2006/relationships/hyperlink" Target="https://www.jisilu.cn/data/utils/lowcalc/150305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09.html" TargetMode="External"/><Relationship Id="rId784" Type="http://schemas.openxmlformats.org/officeDocument/2006/relationships/hyperlink" Target="https://www.jisilu.cn/data/utils/lowcalc/150188" TargetMode="External"/><Relationship Id="rId241" Type="http://schemas.openxmlformats.org/officeDocument/2006/relationships/hyperlink" Target="javascript:addOwnedFund('150140');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150171.html" TargetMode="External"/><Relationship Id="rId686" Type="http://schemas.openxmlformats.org/officeDocument/2006/relationships/hyperlink" Target="http://www.cninfo.com.cn/information/fund/netvalue/15024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81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200" TargetMode="External"/><Relationship Id="rId546" Type="http://schemas.openxmlformats.org/officeDocument/2006/relationships/hyperlink" Target="https://www.jisilu.cn/data/sfnew/detail/150205" TargetMode="External"/><Relationship Id="rId711" Type="http://schemas.openxmlformats.org/officeDocument/2006/relationships/hyperlink" Target="http://quote.eastmoney.com/zs399006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150227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http://finance.sina.com.cn/fund/quotes/150059/bc.shtml" TargetMode="External"/><Relationship Id="rId448" Type="http://schemas.openxmlformats.org/officeDocument/2006/relationships/hyperlink" Target="https://www.jisilu.cn/data/utils/lowcalc/15021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35/bc.shtml" TargetMode="External"/><Relationship Id="rId697" Type="http://schemas.openxmlformats.org/officeDocument/2006/relationships/hyperlink" Target="http://finance.sina.com.cn/fund/quotes/150305/bc.shtml" TargetMode="External"/><Relationship Id="rId252" Type="http://schemas.openxmlformats.org/officeDocument/2006/relationships/hyperlink" Target="https://www.jisilu.cn/data/utils/lowcalc/502014" TargetMode="External"/><Relationship Id="rId294" Type="http://schemas.openxmlformats.org/officeDocument/2006/relationships/hyperlink" Target="https://www.jisilu.cn/data/utils/lowcalc/150090" TargetMode="External"/><Relationship Id="rId308" Type="http://schemas.openxmlformats.org/officeDocument/2006/relationships/hyperlink" Target="https://www.jisilu.cn/data/sfnew/detail/150225" TargetMode="External"/><Relationship Id="rId515" Type="http://schemas.openxmlformats.org/officeDocument/2006/relationships/hyperlink" Target="javascript:addOwnedFund('150271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javascript:addOwnedFund('150030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000823.html" TargetMode="External"/><Relationship Id="rId459" Type="http://schemas.openxmlformats.org/officeDocument/2006/relationships/hyperlink" Target="http://quote.eastmoney.com/zs399994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000828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138');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50200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094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100/bc.shtml" TargetMode="External"/><Relationship Id="rId775" Type="http://schemas.openxmlformats.org/officeDocument/2006/relationships/hyperlink" Target="http://finance.sina.com.cn/fund/quotes/150066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055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3');" TargetMode="External"/><Relationship Id="rId232" Type="http://schemas.openxmlformats.org/officeDocument/2006/relationships/hyperlink" Target="http://www.cninfo.com.cn/information/fund/netvalue/150267.html" TargetMode="External"/><Relationship Id="rId274" Type="http://schemas.openxmlformats.org/officeDocument/2006/relationships/hyperlink" Target="http://www.cninfo.com.cn/information/fund/netvalue/150295.html" TargetMode="External"/><Relationship Id="rId481" Type="http://schemas.openxmlformats.org/officeDocument/2006/relationships/hyperlink" Target="http://finance.sina.com.cn/fund/quotes/150283/bc.shtml" TargetMode="External"/><Relationship Id="rId702" Type="http://schemas.openxmlformats.org/officeDocument/2006/relationships/hyperlink" Target="https://www.jisilu.cn/data/sfnew/detail/50201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1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000016.html" TargetMode="External"/><Relationship Id="rId744" Type="http://schemas.openxmlformats.org/officeDocument/2006/relationships/hyperlink" Target="https://www.jisilu.cn/data/sfnew/detail/150311" TargetMode="External"/><Relationship Id="rId786" Type="http://schemas.openxmlformats.org/officeDocument/2006/relationships/hyperlink" Target="https://www.jisilu.cn/data/sfnew/detail/150016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77/bc.shtml" TargetMode="External"/><Relationship Id="rId590" Type="http://schemas.openxmlformats.org/officeDocument/2006/relationships/hyperlink" Target="http://www.cninfo.com.cn/information/fund/netvalue/150227.html" TargetMode="External"/><Relationship Id="rId604" Type="http://schemas.openxmlformats.org/officeDocument/2006/relationships/hyperlink" Target="https://www.jisilu.cn/data/utils/lowcalc/150209" TargetMode="External"/><Relationship Id="rId646" Type="http://schemas.openxmlformats.org/officeDocument/2006/relationships/hyperlink" Target="https://www.jisilu.cn/data/utils/lowcalc/150171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502054/bc.shtml" TargetMode="External"/><Relationship Id="rId450" Type="http://schemas.openxmlformats.org/officeDocument/2006/relationships/hyperlink" Target="https://www.jisilu.cn/data/sfnew/detail/150229" TargetMode="External"/><Relationship Id="rId506" Type="http://schemas.openxmlformats.org/officeDocument/2006/relationships/hyperlink" Target="http://www.cninfo.com.cn/information/fund/netvalue/150200.html" TargetMode="External"/><Relationship Id="rId688" Type="http://schemas.openxmlformats.org/officeDocument/2006/relationships/hyperlink" Target="https://www.jisilu.cn/data/utils/lowcalc/15024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225.html" TargetMode="External"/><Relationship Id="rId492" Type="http://schemas.openxmlformats.org/officeDocument/2006/relationships/hyperlink" Target="https://www.jisilu.cn/data/sfnew/detail/150241" TargetMode="External"/><Relationship Id="rId548" Type="http://schemas.openxmlformats.org/officeDocument/2006/relationships/hyperlink" Target="http://www.cninfo.com.cn/information/fund/netvalue/150205.html" TargetMode="External"/><Relationship Id="rId713" Type="http://schemas.openxmlformats.org/officeDocument/2006/relationships/hyperlink" Target="javascript:addOwnedFund('150243');" TargetMode="External"/><Relationship Id="rId755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http://quote.eastmoney.com/zs399944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81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://quote.eastmoney.com/zs399975.html" TargetMode="External"/><Relationship Id="rId699" Type="http://schemas.openxmlformats.org/officeDocument/2006/relationships/hyperlink" Target="http://quote.eastmoney.com/zs399812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064" TargetMode="External"/><Relationship Id="rId461" Type="http://schemas.openxmlformats.org/officeDocument/2006/relationships/hyperlink" Target="javascript:addOwnedFund('150309');" TargetMode="External"/><Relationship Id="rId517" Type="http://schemas.openxmlformats.org/officeDocument/2006/relationships/hyperlink" Target="http://finance.sina.com.cn/fund/quotes/150329/bc.shtml" TargetMode="External"/><Relationship Id="rId559" Type="http://schemas.openxmlformats.org/officeDocument/2006/relationships/hyperlink" Target="http://finance.sina.com.cn/fund/quotes/150207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://finance.sina.com.cn/fund/quotes/150053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150');" TargetMode="External"/><Relationship Id="rId570" Type="http://schemas.openxmlformats.org/officeDocument/2006/relationships/hyperlink" Target="https://www.jisilu.cn/data/sfnew/detail/150275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javascript:addOwnedFund('150145');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3" TargetMode="External"/><Relationship Id="rId735" Type="http://schemas.openxmlformats.org/officeDocument/2006/relationships/hyperlink" Target="http://quote.eastmoney.com/zs000805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211" TargetMode="External"/><Relationship Id="rId374" Type="http://schemas.openxmlformats.org/officeDocument/2006/relationships/hyperlink" Target="https://www.jisilu.cn/data/sfnew/detail/150012" TargetMode="External"/><Relationship Id="rId581" Type="http://schemas.openxmlformats.org/officeDocument/2006/relationships/hyperlink" Target="javascript:addOwnedFund('502049');" TargetMode="External"/><Relationship Id="rId777" Type="http://schemas.openxmlformats.org/officeDocument/2006/relationships/hyperlink" Target="http://quote.eastmoney.com/zs399481.html" TargetMode="External"/><Relationship Id="rId71" Type="http://schemas.openxmlformats.org/officeDocument/2006/relationships/hyperlink" Target="http://www.cninfo.com.cn/information/fund/netvalue/150291.html" TargetMode="External"/><Relationship Id="rId234" Type="http://schemas.openxmlformats.org/officeDocument/2006/relationships/hyperlink" Target="https://www.jisilu.cn/data/utils/lowcalc/150267" TargetMode="External"/><Relationship Id="rId637" Type="http://schemas.openxmlformats.org/officeDocument/2006/relationships/hyperlink" Target="http://finance.sina.com.cn/fund/quotes/150173/bc.shtml" TargetMode="External"/><Relationship Id="rId679" Type="http://schemas.openxmlformats.org/officeDocument/2006/relationships/hyperlink" Target="http://finance.sina.com.cn/fund/quotes/150315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295" TargetMode="External"/><Relationship Id="rId441" Type="http://schemas.openxmlformats.org/officeDocument/2006/relationships/hyperlink" Target="http://quote.eastmoney.com/zs399807.html" TargetMode="External"/><Relationship Id="rId483" Type="http://schemas.openxmlformats.org/officeDocument/2006/relationships/hyperlink" Target="http://quote.eastmoney.com/zs000808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502017.html" TargetMode="External"/><Relationship Id="rId746" Type="http://schemas.openxmlformats.org/officeDocument/2006/relationships/hyperlink" Target="http://www.cninfo.com.cn/information/fund/netvalue/15031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064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https://www.jisilu.cn/data/utils/lowcalc/150205" TargetMode="External"/><Relationship Id="rId788" Type="http://schemas.openxmlformats.org/officeDocument/2006/relationships/hyperlink" Target="http://www.cninfo.com.cn/information/fund/netvalue/150016.html" TargetMode="External"/><Relationship Id="rId82" Type="http://schemas.openxmlformats.org/officeDocument/2006/relationships/hyperlink" Target="http://finance.sina.com.cn/fund/quotes/150323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83" TargetMode="External"/><Relationship Id="rId592" Type="http://schemas.openxmlformats.org/officeDocument/2006/relationships/hyperlink" Target="https://www.jisilu.cn/data/utils/lowcalc/150227" TargetMode="External"/><Relationship Id="rId606" Type="http://schemas.openxmlformats.org/officeDocument/2006/relationships/hyperlink" Target="https://www.jisilu.cn/data/sfnew/detail/150251" TargetMode="External"/><Relationship Id="rId648" Type="http://schemas.openxmlformats.org/officeDocument/2006/relationships/hyperlink" Target="https://www.jisilu.cn/data/sfnew/detail/150192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399975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229.html" TargetMode="External"/><Relationship Id="rId494" Type="http://schemas.openxmlformats.org/officeDocument/2006/relationships/hyperlink" Target="http://www.cninfo.com.cn/information/fund/netvalue/150241.html" TargetMode="External"/><Relationship Id="rId508" Type="http://schemas.openxmlformats.org/officeDocument/2006/relationships/hyperlink" Target="https://www.jisilu.cn/data/utils/lowcalc/150200" TargetMode="External"/><Relationship Id="rId715" Type="http://schemas.openxmlformats.org/officeDocument/2006/relationships/hyperlink" Target="http://finance.sina.com.cn/fund/quotes/150179/bc.s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22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finance.sina.com.cn/fund/quotes/150245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59');" TargetMode="External"/><Relationship Id="rId561" Type="http://schemas.openxmlformats.org/officeDocument/2006/relationships/hyperlink" Target="http://quote.eastmoney.com/zs399983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35');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064.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809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quote.eastmoney.com/zs399905.html" TargetMode="External"/><Relationship Id="rId530" Type="http://schemas.openxmlformats.org/officeDocument/2006/relationships/hyperlink" Target="http://www.cninfo.com.cn/information/fund/netvalue/150273.html" TargetMode="External"/><Relationship Id="rId726" Type="http://schemas.openxmlformats.org/officeDocument/2006/relationships/hyperlink" Target="https://www.jisilu.cn/data/sfnew/detail/5020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75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502001/bc.shtml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3.html" TargetMode="External"/><Relationship Id="rId737" Type="http://schemas.openxmlformats.org/officeDocument/2006/relationships/hyperlink" Target="javascript:addOwnedFund('150100');" TargetMode="External"/><Relationship Id="rId779" Type="http://schemas.openxmlformats.org/officeDocument/2006/relationships/hyperlink" Target="javascript:addOwnedFund('15006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1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211.html" TargetMode="External"/><Relationship Id="rId376" Type="http://schemas.openxmlformats.org/officeDocument/2006/relationships/hyperlink" Target="http://www.cninfo.com.cn/information/fund/netvalue/150012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502004/bc.shtml" TargetMode="External"/><Relationship Id="rId639" Type="http://schemas.openxmlformats.org/officeDocument/2006/relationships/hyperlink" Target="http://quote.eastmoney.com/zs000998.html" TargetMode="External"/><Relationship Id="rId790" Type="http://schemas.openxmlformats.org/officeDocument/2006/relationships/hyperlink" Target="javascript:addOwnedFund('15001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40" TargetMode="External"/><Relationship Id="rId278" Type="http://schemas.openxmlformats.org/officeDocument/2006/relationships/hyperlink" Target="https://www.jisilu.cn/data/sfnew/detail/150281" TargetMode="External"/><Relationship Id="rId401" Type="http://schemas.openxmlformats.org/officeDocument/2006/relationships/hyperlink" Target="javascript:addOwnedFund('150096');" TargetMode="External"/><Relationship Id="rId443" Type="http://schemas.openxmlformats.org/officeDocument/2006/relationships/hyperlink" Target="javascript:delOwnedFund('150277');" TargetMode="External"/><Relationship Id="rId650" Type="http://schemas.openxmlformats.org/officeDocument/2006/relationships/hyperlink" Target="http://www.cninfo.com.cn/information/fund/netvalue/150192.html" TargetMode="External"/><Relationship Id="rId303" Type="http://schemas.openxmlformats.org/officeDocument/2006/relationships/hyperlink" Target="http://finance.sina.com.cn/fund/quotes/150073/bc.shtml" TargetMode="External"/><Relationship Id="rId485" Type="http://schemas.openxmlformats.org/officeDocument/2006/relationships/hyperlink" Target="javascript:addOwnedFund('15028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502017" TargetMode="External"/><Relationship Id="rId748" Type="http://schemas.openxmlformats.org/officeDocument/2006/relationships/hyperlink" Target="https://www.jisilu.cn/data/utils/lowcalc/15031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2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52/bc.shtml" TargetMode="External"/><Relationship Id="rId387" Type="http://schemas.openxmlformats.org/officeDocument/2006/relationships/hyperlink" Target="http://www.cninfo.com.cn/information/fund/netvalue/150083.html" TargetMode="External"/><Relationship Id="rId510" Type="http://schemas.openxmlformats.org/officeDocument/2006/relationships/hyperlink" Target="https://www.jisilu.cn/data/sfnew/detail/150271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51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javascript:addOwnedFund('502054');" TargetMode="External"/><Relationship Id="rId454" Type="http://schemas.openxmlformats.org/officeDocument/2006/relationships/hyperlink" Target="https://www.jisilu.cn/data/utils/lowcalc/150229" TargetMode="External"/><Relationship Id="rId496" Type="http://schemas.openxmlformats.org/officeDocument/2006/relationships/hyperlink" Target="https://www.jisilu.cn/data/utils/lowcalc/150241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935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138" TargetMode="External"/><Relationship Id="rId356" Type="http://schemas.openxmlformats.org/officeDocument/2006/relationships/hyperlink" Target="https://www.jisilu.cn/data/sfnew/detail/150030" TargetMode="External"/><Relationship Id="rId398" Type="http://schemas.openxmlformats.org/officeDocument/2006/relationships/hyperlink" Target="http://finance.sina.com.cn/fund/quotes/150096/bc.shtml" TargetMode="External"/><Relationship Id="rId521" Type="http://schemas.openxmlformats.org/officeDocument/2006/relationships/hyperlink" Target="javascript:addOwnedFund('150329');" TargetMode="External"/><Relationship Id="rId563" Type="http://schemas.openxmlformats.org/officeDocument/2006/relationships/hyperlink" Target="javascript:addOwnedFund('150207');" TargetMode="External"/><Relationship Id="rId619" Type="http://schemas.openxmlformats.org/officeDocument/2006/relationships/hyperlink" Target="http://finance.sina.com.cn/fund/quotes/150051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5020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9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053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3" TargetMode="External"/><Relationship Id="rId574" Type="http://schemas.openxmlformats.org/officeDocument/2006/relationships/hyperlink" Target="https://www.jisilu.cn/data/utils/lowcalc/150275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016.html" TargetMode="External"/><Relationship Id="rId781" Type="http://schemas.openxmlformats.org/officeDocument/2006/relationships/hyperlink" Target="http://finance.sina.com.cn/fund/quotes/150188/bc.shtml" TargetMode="External"/><Relationship Id="rId269" Type="http://schemas.openxmlformats.org/officeDocument/2006/relationships/hyperlink" Target="http://quote.eastmoney.com/zs399982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173');" TargetMode="External"/><Relationship Id="rId683" Type="http://schemas.openxmlformats.org/officeDocument/2006/relationships/hyperlink" Target="javascript:addOwnedFund('150315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www.cninfo.com.cn/information/fund/netvalue/150281.html" TargetMode="External"/><Relationship Id="rId336" Type="http://schemas.openxmlformats.org/officeDocument/2006/relationships/hyperlink" Target="https://www.jisilu.cn/data/utils/lowcalc/150211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12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399967.html" TargetMode="External"/><Relationship Id="rId750" Type="http://schemas.openxmlformats.org/officeDocument/2006/relationships/hyperlink" Target="https://www.jisilu.cn/data/sfnew/detail/150092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40.html" TargetMode="External"/><Relationship Id="rId445" Type="http://schemas.openxmlformats.org/officeDocument/2006/relationships/hyperlink" Target="http://finance.sina.com.cn/fund/quotes/150217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150251" TargetMode="External"/><Relationship Id="rId652" Type="http://schemas.openxmlformats.org/officeDocument/2006/relationships/hyperlink" Target="https://www.jisilu.cn/data/utils/lowcalc/150192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243" TargetMode="External"/><Relationship Id="rId291" Type="http://schemas.openxmlformats.org/officeDocument/2006/relationships/hyperlink" Target="http://finance.sina.com.cn/fund/quotes/150090/bc.shtml" TargetMode="External"/><Relationship Id="rId305" Type="http://schemas.openxmlformats.org/officeDocument/2006/relationships/hyperlink" Target="http://quote.eastmoney.com/zs399958.html" TargetMode="External"/><Relationship Id="rId347" Type="http://schemas.openxmlformats.org/officeDocument/2006/relationships/hyperlink" Target="http://quote.eastmoney.com/zs399006.html" TargetMode="External"/><Relationship Id="rId512" Type="http://schemas.openxmlformats.org/officeDocument/2006/relationships/hyperlink" Target="http://www.cninfo.com.cn/information/fund/netvalue/15027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2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s://www.jisilu.cn/data/utils/lowcalc/150083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245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://finance.sina.com.cn/fund/quotes/502014/bc.shtml" TargetMode="External"/><Relationship Id="rId414" Type="http://schemas.openxmlformats.org/officeDocument/2006/relationships/hyperlink" Target="https://www.jisilu.cn/data/sfnew/detail/150150" TargetMode="External"/><Relationship Id="rId456" Type="http://schemas.openxmlformats.org/officeDocument/2006/relationships/hyperlink" Target="https://www.jisilu.cn/data/sfnew/detail/150309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399300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138.html" TargetMode="External"/><Relationship Id="rId523" Type="http://schemas.openxmlformats.org/officeDocument/2006/relationships/hyperlink" Target="http://finance.sina.com.cn/fund/quotes/502007/bc.shtml" TargetMode="External"/><Relationship Id="rId719" Type="http://schemas.openxmlformats.org/officeDocument/2006/relationships/hyperlink" Target="javascript:addOwnedFund('15017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030.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502027" TargetMode="External"/><Relationship Id="rId772" Type="http://schemas.openxmlformats.org/officeDocument/2006/relationships/hyperlink" Target="https://www.jisilu.cn/data/utils/lowcalc/150076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45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javascript:addOwnedFund('502001');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98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://finance.sina.com.cn/fund/quotes/150094/bc.shtml" TargetMode="External"/><Relationship Id="rId369" Type="http://schemas.openxmlformats.org/officeDocument/2006/relationships/hyperlink" Target="http://finance.sina.com.cn/fund/quotes/150055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502049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://quote.eastmoney.com/zs000832.html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09/bc.shtml" TargetMode="External"/><Relationship Id="rId643" Type="http://schemas.openxmlformats.org/officeDocument/2006/relationships/hyperlink" Target="http://finance.sina.com.cn/fund/quotes/150171/bc.shtml" TargetMode="External"/><Relationship Id="rId240" Type="http://schemas.openxmlformats.org/officeDocument/2006/relationships/hyperlink" Target="https://www.jisilu.cn/data/utils/lowcalc/150140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15024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281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502004');" TargetMode="External"/><Relationship Id="rId710" Type="http://schemas.openxmlformats.org/officeDocument/2006/relationships/hyperlink" Target="http://www.cninfo.com.cn/information/fund/netvalue/15024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s://www.jisilu.cn/data/sfnew/detail/150059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412.html" TargetMode="External"/><Relationship Id="rId612" Type="http://schemas.openxmlformats.org/officeDocument/2006/relationships/hyperlink" Target="https://www.jisilu.cn/data/sfnew/detail/150233" TargetMode="External"/><Relationship Id="rId251" Type="http://schemas.openxmlformats.org/officeDocument/2006/relationships/hyperlink" Target="http://quote.eastmoney.com/zs000853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235" TargetMode="External"/><Relationship Id="rId696" Type="http://schemas.openxmlformats.org/officeDocument/2006/relationships/hyperlink" Target="https://www.jisilu.cn/data/sfnew/detail/15030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073');" TargetMode="External"/><Relationship Id="rId349" Type="http://schemas.openxmlformats.org/officeDocument/2006/relationships/hyperlink" Target="javascript:addOwnedFund('150152');" TargetMode="External"/><Relationship Id="rId514" Type="http://schemas.openxmlformats.org/officeDocument/2006/relationships/hyperlink" Target="https://www.jisilu.cn/data/utils/lowcalc/150271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s://www.jisilu.cn/data/utils/lowcalc/150030" TargetMode="External"/><Relationship Id="rId416" Type="http://schemas.openxmlformats.org/officeDocument/2006/relationships/hyperlink" Target="http://www.cninfo.com.cn/information/fund/netvalue/150150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www.cninfo.com.cn/information/fund/netvalue/150145.html" TargetMode="External"/><Relationship Id="rId458" Type="http://schemas.openxmlformats.org/officeDocument/2006/relationships/hyperlink" Target="http://www.cninfo.com.cn/information/fund/netvalue/150309.html" TargetMode="External"/><Relationship Id="rId623" Type="http://schemas.openxmlformats.org/officeDocument/2006/relationships/hyperlink" Target="javascript:addOwnedFund('150051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138" TargetMode="External"/><Relationship Id="rId525" Type="http://schemas.openxmlformats.org/officeDocument/2006/relationships/hyperlink" Target="http://quote.eastmoney.com/zs399974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100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905.html" TargetMode="External"/><Relationship Id="rId774" Type="http://schemas.openxmlformats.org/officeDocument/2006/relationships/hyperlink" Target="https://www.jisilu.cn/data/sfnew/detail/150066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267/bc.shtml" TargetMode="External"/><Relationship Id="rId273" Type="http://schemas.openxmlformats.org/officeDocument/2006/relationships/hyperlink" Target="http://finance.sina.com.cn/fund/quotes/150295/bc.shtml" TargetMode="External"/><Relationship Id="rId329" Type="http://schemas.openxmlformats.org/officeDocument/2006/relationships/hyperlink" Target="http://quote.eastmoney.com/zs000966.html" TargetMode="External"/><Relationship Id="rId480" Type="http://schemas.openxmlformats.org/officeDocument/2006/relationships/hyperlink" Target="https://www.jisilu.cn/data/sfnew/detail/150283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305');" TargetMode="External"/><Relationship Id="rId68" Type="http://schemas.openxmlformats.org/officeDocument/2006/relationships/hyperlink" Target="javascript:addOwnedFund('150289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www.cninfo.com.cn/information/fund/netvalue/502049.html" TargetMode="External"/><Relationship Id="rId743" Type="http://schemas.openxmlformats.org/officeDocument/2006/relationships/hyperlink" Target="javascript:addOwnedFund('150231');" TargetMode="External"/><Relationship Id="rId785" Type="http://schemas.openxmlformats.org/officeDocument/2006/relationships/hyperlink" Target="javascript:addOwnedFund('150188');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77" TargetMode="External"/><Relationship Id="rId603" Type="http://schemas.openxmlformats.org/officeDocument/2006/relationships/hyperlink" Target="http://quote.eastmoney.com/zs399974.html" TargetMode="External"/><Relationship Id="rId645" Type="http://schemas.openxmlformats.org/officeDocument/2006/relationships/hyperlink" Target="http://quote.eastmoney.com/zs399707.html" TargetMode="External"/><Relationship Id="rId687" Type="http://schemas.openxmlformats.org/officeDocument/2006/relationships/hyperlink" Target="http://quote.eastmoney.com/zs399986.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502054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200/bc.shtml" TargetMode="External"/><Relationship Id="rId712" Type="http://schemas.openxmlformats.org/officeDocument/2006/relationships/hyperlink" Target="https://www.jisilu.cn/data/utils/lowcalc/1502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finance.sina.com.cn/fund/quotes/150205/bc.shtml" TargetMode="External"/><Relationship Id="rId589" Type="http://schemas.openxmlformats.org/officeDocument/2006/relationships/hyperlink" Target="http://finance.sina.com.cn/fund/quotes/150227/bc.shtml" TargetMode="External"/><Relationship Id="rId754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www.cninfo.com.cn/information/fund/netvalue/150059.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1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35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javascript:addOwnedFund('502014');" TargetMode="External"/><Relationship Id="rId295" Type="http://schemas.openxmlformats.org/officeDocument/2006/relationships/hyperlink" Target="javascript:addOwnedFund('150090');" TargetMode="External"/><Relationship Id="rId309" Type="http://schemas.openxmlformats.org/officeDocument/2006/relationships/hyperlink" Target="http://finance.sina.com.cn/fund/quotes/150225/bc.shtml" TargetMode="External"/><Relationship Id="rId460" Type="http://schemas.openxmlformats.org/officeDocument/2006/relationships/hyperlink" Target="https://www.jisilu.cn/data/utils/lowcalc/150309" TargetMode="External"/><Relationship Id="rId516" Type="http://schemas.openxmlformats.org/officeDocument/2006/relationships/hyperlink" Target="https://www.jisilu.cn/data/sfnew/detail/150329" TargetMode="External"/><Relationship Id="rId698" Type="http://schemas.openxmlformats.org/officeDocument/2006/relationships/hyperlink" Target="http://www.cninfo.com.cn/information/fund/netvalue/15030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150053" TargetMode="External"/><Relationship Id="rId558" Type="http://schemas.openxmlformats.org/officeDocument/2006/relationships/hyperlink" Target="https://www.jisilu.cn/data/sfnew/detail/150207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150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s://www.jisilu.cn/data/utils/lowcalc/15014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50200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100.html" TargetMode="External"/><Relationship Id="rId776" Type="http://schemas.openxmlformats.org/officeDocument/2006/relationships/hyperlink" Target="http://www.cninfo.com.cn/information/fund/netvalue/150066.html" TargetMode="External"/><Relationship Id="rId70" Type="http://schemas.openxmlformats.org/officeDocument/2006/relationships/hyperlink" Target="http://finance.sina.com.cn/fund/quotes/150291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4');" TargetMode="External"/><Relationship Id="rId373" Type="http://schemas.openxmlformats.org/officeDocument/2006/relationships/hyperlink" Target="javascript:addOwnedFund('150055');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502049" TargetMode="External"/><Relationship Id="rId636" Type="http://schemas.openxmlformats.org/officeDocument/2006/relationships/hyperlink" Target="https://www.jisilu.cn/data/sfnew/detail/150173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6.html" TargetMode="External"/><Relationship Id="rId440" Type="http://schemas.openxmlformats.org/officeDocument/2006/relationships/hyperlink" Target="http://www.cninfo.com.cn/information/fund/netvalue/150277.html" TargetMode="External"/><Relationship Id="rId678" Type="http://schemas.openxmlformats.org/officeDocument/2006/relationships/hyperlink" Target="https://www.jisilu.cn/data/sfnew/detail/15031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4.html" TargetMode="External"/><Relationship Id="rId300" Type="http://schemas.openxmlformats.org/officeDocument/2006/relationships/hyperlink" Target="https://www.jisilu.cn/data/utils/lowcalc/150064" TargetMode="External"/><Relationship Id="rId482" Type="http://schemas.openxmlformats.org/officeDocument/2006/relationships/hyperlink" Target="http://www.cninfo.com.cn/information/fund/netvalue/150283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502017/bc.shtml" TargetMode="External"/><Relationship Id="rId745" Type="http://schemas.openxmlformats.org/officeDocument/2006/relationships/hyperlink" Target="http://finance.sina.com.cn/fund/quotes/150311/bc.shtml" TargetMode="External"/><Relationship Id="rId81" Type="http://schemas.openxmlformats.org/officeDocument/2006/relationships/hyperlink" Target="https://www.jisilu.cn/data/sfnew/detail/150323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09');" TargetMode="External"/><Relationship Id="rId787" Type="http://schemas.openxmlformats.org/officeDocument/2006/relationships/hyperlink" Target="http://finance.sina.com.cn/fund/quotes/150016/bc.s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javascript:addOwnedFund('150171');" TargetMode="External"/><Relationship Id="rId689" Type="http://schemas.openxmlformats.org/officeDocument/2006/relationships/hyperlink" Target="javascript:delOwnedFund('15024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54.html" TargetMode="External"/><Relationship Id="rId451" Type="http://schemas.openxmlformats.org/officeDocument/2006/relationships/hyperlink" Target="http://finance.sina.com.cn/fund/quotes/150229/bc.shtml" TargetMode="External"/><Relationship Id="rId493" Type="http://schemas.openxmlformats.org/officeDocument/2006/relationships/hyperlink" Target="http://finance.sina.com.cn/fund/quotes/150241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399973.html" TargetMode="External"/><Relationship Id="rId714" Type="http://schemas.openxmlformats.org/officeDocument/2006/relationships/hyperlink" Target="https://www.jisilu.cn/data/sfnew/detail/150179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66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utils/lowcalc/150059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07.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35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064/bc.shtml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329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www.cninfo.com.cn/information/fund/netvalue/150053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finance.sina.com.cn/fund/quotes/150275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502001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3/bc.shtml" TargetMode="External"/><Relationship Id="rId680" Type="http://schemas.openxmlformats.org/officeDocument/2006/relationships/hyperlink" Target="http://www.cninfo.com.cn/information/fund/netvalue/150315.html" TargetMode="External"/><Relationship Id="rId736" Type="http://schemas.openxmlformats.org/officeDocument/2006/relationships/hyperlink" Target="https://www.jisilu.cn/data/utils/lowcalc/150100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211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066" TargetMode="External"/><Relationship Id="rId72" Type="http://schemas.openxmlformats.org/officeDocument/2006/relationships/hyperlink" Target="http://quote.eastmoney.com/zs399986.html" TargetMode="External"/><Relationship Id="rId375" Type="http://schemas.openxmlformats.org/officeDocument/2006/relationships/hyperlink" Target="http://finance.sina.com.cn/fund/quotes/150012/bc.shtml" TargetMode="External"/><Relationship Id="rId582" Type="http://schemas.openxmlformats.org/officeDocument/2006/relationships/hyperlink" Target="https://www.jisilu.cn/data/sfnew/detail/502004" TargetMode="External"/><Relationship Id="rId638" Type="http://schemas.openxmlformats.org/officeDocument/2006/relationships/hyperlink" Target="http://www.cninfo.com.cn/information/fund/netvalue/150173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delOwnedFund('150267');" TargetMode="External"/><Relationship Id="rId277" Type="http://schemas.openxmlformats.org/officeDocument/2006/relationships/hyperlink" Target="javascript:addOwnedFund('150295');" TargetMode="External"/><Relationship Id="rId400" Type="http://schemas.openxmlformats.org/officeDocument/2006/relationships/hyperlink" Target="http://quote.eastmoney.com/zs000979.html" TargetMode="External"/><Relationship Id="rId442" Type="http://schemas.openxmlformats.org/officeDocument/2006/relationships/hyperlink" Target="https://www.jisilu.cn/data/utils/lowcalc/150277" TargetMode="External"/><Relationship Id="rId484" Type="http://schemas.openxmlformats.org/officeDocument/2006/relationships/hyperlink" Target="https://www.jisilu.cn/data/utils/lowcalc/150283" TargetMode="External"/><Relationship Id="rId705" Type="http://schemas.openxmlformats.org/officeDocument/2006/relationships/hyperlink" Target="http://quote.eastmoney.com/zs399991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073" TargetMode="External"/><Relationship Id="rId344" Type="http://schemas.openxmlformats.org/officeDocument/2006/relationships/hyperlink" Target="https://www.jisilu.cn/data/sfnew/detail/150152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996.html" TargetMode="External"/><Relationship Id="rId789" Type="http://schemas.openxmlformats.org/officeDocument/2006/relationships/hyperlink" Target="http://quote.eastmoney.com/zs39930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2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3/bc.shtml" TargetMode="External"/><Relationship Id="rId551" Type="http://schemas.openxmlformats.org/officeDocument/2006/relationships/hyperlink" Target="javascript:addOwnedFund('150205');" TargetMode="External"/><Relationship Id="rId593" Type="http://schemas.openxmlformats.org/officeDocument/2006/relationships/hyperlink" Target="javascript:delOwnedFund('150227');" TargetMode="External"/><Relationship Id="rId607" Type="http://schemas.openxmlformats.org/officeDocument/2006/relationships/hyperlink" Target="http://finance.sina.com.cn/fund/quotes/150251/bc.shtml" TargetMode="External"/><Relationship Id="rId649" Type="http://schemas.openxmlformats.org/officeDocument/2006/relationships/hyperlink" Target="http://finance.sina.com.cn/fund/quotes/150192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502054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987.html" TargetMode="External"/><Relationship Id="rId509" Type="http://schemas.openxmlformats.org/officeDocument/2006/relationships/hyperlink" Target="javascript:addOwnedFund('150200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javascript:addOwnedFund('150225');" TargetMode="External"/><Relationship Id="rId495" Type="http://schemas.openxmlformats.org/officeDocument/2006/relationships/hyperlink" Target="http://quote.eastmoney.com/zs399986.html" TargetMode="External"/><Relationship Id="rId716" Type="http://schemas.openxmlformats.org/officeDocument/2006/relationships/hyperlink" Target="http://www.cninfo.com.cn/information/fund/netvalue/150179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s://www.jisilu.cn/data/sfnew/detail/150096" TargetMode="External"/><Relationship Id="rId520" Type="http://schemas.openxmlformats.org/officeDocument/2006/relationships/hyperlink" Target="https://www.jisilu.cn/data/utils/lowcalc/150329" TargetMode="External"/><Relationship Id="rId562" Type="http://schemas.openxmlformats.org/officeDocument/2006/relationships/hyperlink" Target="https://www.jisilu.cn/data/utils/lowcalc/150207" TargetMode="External"/><Relationship Id="rId618" Type="http://schemas.openxmlformats.org/officeDocument/2006/relationships/hyperlink" Target="https://www.jisilu.cn/data/sfnew/detail/150051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quote.eastmoney.com/zs399904.html" TargetMode="External"/><Relationship Id="rId727" Type="http://schemas.openxmlformats.org/officeDocument/2006/relationships/hyperlink" Target="http://finance.sina.com.cn/fund/quotes/502027/bc.shtml" TargetMode="External"/><Relationship Id="rId63" Type="http://schemas.openxmlformats.org/officeDocument/2006/relationships/hyperlink" Target="https://www.jisilu.cn/data/sfnew/detail/150289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188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173" TargetMode="External"/><Relationship Id="rId738" Type="http://schemas.openxmlformats.org/officeDocument/2006/relationships/hyperlink" Target="https://www.jisilu.cn/data/sfnew/detail/150231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7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71.xml.rels><?xml version="1.0" encoding="UTF-8" standalone="yes"?>
<Relationships xmlns="http://schemas.openxmlformats.org/package/2006/relationships"><Relationship Id="rId117" Type="http://schemas.openxmlformats.org/officeDocument/2006/relationships/hyperlink" Target="http://finance.sina.com.cn/fund/quotes/150325/bc.shtml" TargetMode="External"/><Relationship Id="rId671" Type="http://schemas.openxmlformats.org/officeDocument/2006/relationships/hyperlink" Target="https://www.jisilu.cn/data/sfnew/detail/150329" TargetMode="External"/><Relationship Id="rId769" Type="http://schemas.openxmlformats.org/officeDocument/2006/relationships/hyperlink" Target="http://www.cninfo.com.cn/information/fund/netvalue/150143.html" TargetMode="External"/><Relationship Id="rId21" Type="http://schemas.openxmlformats.org/officeDocument/2006/relationships/hyperlink" Target="javascript:addOwnedFund('150108');" TargetMode="External"/><Relationship Id="rId324" Type="http://schemas.openxmlformats.org/officeDocument/2006/relationships/hyperlink" Target="https://www.jisilu.cn/data/utils/lowcalc/150083" TargetMode="External"/><Relationship Id="rId531" Type="http://schemas.openxmlformats.org/officeDocument/2006/relationships/hyperlink" Target="https://www.jisilu.cn/data/utils/lowcalc/150243" TargetMode="External"/><Relationship Id="rId629" Type="http://schemas.openxmlformats.org/officeDocument/2006/relationships/hyperlink" Target="https://www.jisilu.cn/data/sfnew/detail/150249" TargetMode="External"/><Relationship Id="rId170" Type="http://schemas.openxmlformats.org/officeDocument/2006/relationships/hyperlink" Target="https://www.jisilu.cn/data/sfnew/detail/150261" TargetMode="External"/><Relationship Id="rId268" Type="http://schemas.openxmlformats.org/officeDocument/2006/relationships/hyperlink" Target="http://www.cninfo.com.cn/information/fund/netvalue/150112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150184');" TargetMode="External"/><Relationship Id="rId32" Type="http://schemas.openxmlformats.org/officeDocument/2006/relationships/hyperlink" Target="https://www.jisilu.cn/data/utils/lowcalc/150057" TargetMode="External"/><Relationship Id="rId128" Type="http://schemas.openxmlformats.org/officeDocument/2006/relationships/hyperlink" Target="https://www.jisilu.cn/data/sfnew/detail/150291" TargetMode="External"/><Relationship Id="rId335" Type="http://schemas.openxmlformats.org/officeDocument/2006/relationships/hyperlink" Target="http://quote.eastmoney.com/zs399966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javascript:addOwnedFund('150190');" TargetMode="External"/><Relationship Id="rId402" Type="http://schemas.openxmlformats.org/officeDocument/2006/relationships/hyperlink" Target="https://www.jisilu.cn/data/utils/lowcalc/150152" TargetMode="External"/><Relationship Id="rId279" Type="http://schemas.openxmlformats.org/officeDocument/2006/relationships/hyperlink" Target="http://finance.sina.com.cn/fund/quotes/502041/bc.shtml" TargetMode="External"/><Relationship Id="rId486" Type="http://schemas.openxmlformats.org/officeDocument/2006/relationships/hyperlink" Target="http://finance.sina.com.cn/fund/quotes/502017/bc.shtml" TargetMode="External"/><Relationship Id="rId693" Type="http://schemas.openxmlformats.org/officeDocument/2006/relationships/hyperlink" Target="https://www.jisilu.cn/data/utils/lowcalc/150227" TargetMode="External"/><Relationship Id="rId707" Type="http://schemas.openxmlformats.org/officeDocument/2006/relationships/hyperlink" Target="https://www.jisilu.cn/data/sfnew/detail/150209" TargetMode="External"/><Relationship Id="rId43" Type="http://schemas.openxmlformats.org/officeDocument/2006/relationships/hyperlink" Target="http://quote.eastmoney.com/zs399959.html" TargetMode="External"/><Relationship Id="rId139" Type="http://schemas.openxmlformats.org/officeDocument/2006/relationships/hyperlink" Target="javascript:addOwnedFund('150198');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javascript:addOwnedFund('150171');" TargetMode="External"/><Relationship Id="rId192" Type="http://schemas.openxmlformats.org/officeDocument/2006/relationships/hyperlink" Target="https://www.jisilu.cn/data/utils/lowcalc/150196" TargetMode="External"/><Relationship Id="rId206" Type="http://schemas.openxmlformats.org/officeDocument/2006/relationships/hyperlink" Target="https://www.jisilu.cn/data/sfnew/detail/150327" TargetMode="External"/><Relationship Id="rId413" Type="http://schemas.openxmlformats.org/officeDocument/2006/relationships/hyperlink" Target="http://quote.eastmoney.com/zs399903.html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70.html" TargetMode="External"/><Relationship Id="rId718" Type="http://schemas.openxmlformats.org/officeDocument/2006/relationships/hyperlink" Target="javascript:addOwnedFund('150307');" TargetMode="External"/><Relationship Id="rId357" Type="http://schemas.openxmlformats.org/officeDocument/2006/relationships/hyperlink" Target="http://finance.sina.com.cn/fund/quotes/150167/bc.shtml" TargetMode="External"/><Relationship Id="rId54" Type="http://schemas.openxmlformats.org/officeDocument/2006/relationships/hyperlink" Target="http://www.cninfo.com.cn/information/fund/netvalue/150331.html" TargetMode="External"/><Relationship Id="rId96" Type="http://schemas.openxmlformats.org/officeDocument/2006/relationships/hyperlink" Target="https://www.jisilu.cn/data/utils/lowcalc/150287" TargetMode="External"/><Relationship Id="rId161" Type="http://schemas.openxmlformats.org/officeDocument/2006/relationships/hyperlink" Target="http://quote.eastmoney.com/zs399991.html" TargetMode="External"/><Relationship Id="rId217" Type="http://schemas.openxmlformats.org/officeDocument/2006/relationships/hyperlink" Target="javascript:addOwnedFund('502057');" TargetMode="External"/><Relationship Id="rId399" Type="http://schemas.openxmlformats.org/officeDocument/2006/relationships/hyperlink" Target="http://finance.sina.com.cn/fund/quotes/150152/bc.shtml" TargetMode="External"/><Relationship Id="rId564" Type="http://schemas.openxmlformats.org/officeDocument/2006/relationships/hyperlink" Target="http://finance.sina.com.cn/fund/quotes/150259/bc.shtml" TargetMode="External"/><Relationship Id="rId771" Type="http://schemas.openxmlformats.org/officeDocument/2006/relationships/hyperlink" Target="https://www.jisilu.cn/data/utils/lowcalc/150143" TargetMode="External"/><Relationship Id="rId827" Type="http://schemas.openxmlformats.org/officeDocument/2006/relationships/hyperlink" Target="http://finance.sina.com.cn/fund/quotes/150039/bc.shtml" TargetMode="External"/><Relationship Id="rId259" Type="http://schemas.openxmlformats.org/officeDocument/2006/relationships/hyperlink" Target="javascript:addOwnedFund('150073');" TargetMode="External"/><Relationship Id="rId424" Type="http://schemas.openxmlformats.org/officeDocument/2006/relationships/hyperlink" Target="http://quote.eastmoney.com/zs399005.html" TargetMode="External"/><Relationship Id="rId466" Type="http://schemas.openxmlformats.org/officeDocument/2006/relationships/hyperlink" Target="javascript:delOwnedFund('150022');" TargetMode="External"/><Relationship Id="rId631" Type="http://schemas.openxmlformats.org/officeDocument/2006/relationships/hyperlink" Target="http://www.cninfo.com.cn/information/fund/netvalue/150249.html" TargetMode="External"/><Relationship Id="rId673" Type="http://schemas.openxmlformats.org/officeDocument/2006/relationships/hyperlink" Target="http://www.cninfo.com.cn/information/fund/netvalue/150329.html" TargetMode="External"/><Relationship Id="rId729" Type="http://schemas.openxmlformats.org/officeDocument/2006/relationships/hyperlink" Target="https://www.jisilu.cn/data/utils/lowcalc/502004" TargetMode="External"/><Relationship Id="rId23" Type="http://schemas.openxmlformats.org/officeDocument/2006/relationships/hyperlink" Target="http://finance.sina.com.cn/fund/quotes/150223/bc.shtml" TargetMode="External"/><Relationship Id="rId119" Type="http://schemas.openxmlformats.org/officeDocument/2006/relationships/hyperlink" Target="http://quote.eastmoney.com/zs399807.html" TargetMode="External"/><Relationship Id="rId270" Type="http://schemas.openxmlformats.org/officeDocument/2006/relationships/hyperlink" Target="https://www.jisilu.cn/data/utils/lowcalc/150112" TargetMode="External"/><Relationship Id="rId326" Type="http://schemas.openxmlformats.org/officeDocument/2006/relationships/hyperlink" Target="https://www.jisilu.cn/data/sfnew/detail/150030" TargetMode="External"/><Relationship Id="rId533" Type="http://schemas.openxmlformats.org/officeDocument/2006/relationships/hyperlink" Target="https://www.jisilu.cn/data/sfnew/detail/150315" TargetMode="External"/><Relationship Id="rId65" Type="http://schemas.openxmlformats.org/officeDocument/2006/relationships/hyperlink" Target="http://www.cninfo.com.cn/information/fund/netvalue/150123.html" TargetMode="External"/><Relationship Id="rId130" Type="http://schemas.openxmlformats.org/officeDocument/2006/relationships/hyperlink" Target="http://www.cninfo.com.cn/information/fund/netvalue/150291.html" TargetMode="External"/><Relationship Id="rId368" Type="http://schemas.openxmlformats.org/officeDocument/2006/relationships/hyperlink" Target="https://www.jisilu.cn/data/sfnew/detail/150211" TargetMode="External"/><Relationship Id="rId575" Type="http://schemas.openxmlformats.org/officeDocument/2006/relationships/hyperlink" Target="https://www.jisilu.cn/data/sfnew/detail/150269" TargetMode="External"/><Relationship Id="rId740" Type="http://schemas.openxmlformats.org/officeDocument/2006/relationships/hyperlink" Target="http://quote.eastmoney.com/hk/zs110000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www.cninfo.com.cn/information/fund/netvalue/150261.html" TargetMode="External"/><Relationship Id="rId228" Type="http://schemas.openxmlformats.org/officeDocument/2006/relationships/hyperlink" Target="https://www.jisilu.cn/data/utils/lowcalc/150012" TargetMode="External"/><Relationship Id="rId435" Type="http://schemas.openxmlformats.org/officeDocument/2006/relationships/hyperlink" Target="https://www.jisilu.cn/data/utils/lowcalc/150049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00/bc.shtml" TargetMode="External"/><Relationship Id="rId642" Type="http://schemas.openxmlformats.org/officeDocument/2006/relationships/hyperlink" Target="http://finance.sina.com.cn/fund/quotes/150173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000016.html" TargetMode="External"/><Relationship Id="rId337" Type="http://schemas.openxmlformats.org/officeDocument/2006/relationships/hyperlink" Target="javascript:addOwnedFund('150225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https://www.jisilu.cn/data/sfnew/detail/150032" TargetMode="External"/><Relationship Id="rId76" Type="http://schemas.openxmlformats.org/officeDocument/2006/relationships/hyperlink" Target="http://www.cninfo.com.cn/information/fund/netvalue/150323.html" TargetMode="External"/><Relationship Id="rId141" Type="http://schemas.openxmlformats.org/officeDocument/2006/relationships/hyperlink" Target="http://finance.sina.com.cn/fund/quotes/150301/bc.shtml" TargetMode="External"/><Relationship Id="rId379" Type="http://schemas.openxmlformats.org/officeDocument/2006/relationships/hyperlink" Target="javascript:addOwnedFund('150140');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71');" TargetMode="External"/><Relationship Id="rId751" Type="http://schemas.openxmlformats.org/officeDocument/2006/relationships/hyperlink" Target="http://www.cninfo.com.cn/information/fund/netvalue/15030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231" TargetMode="External"/><Relationship Id="rId7" Type="http://schemas.openxmlformats.org/officeDocument/2006/relationships/hyperlink" Target="http://finance.sina.com.cn/fund/quotes/150188/bc.shtml" TargetMode="External"/><Relationship Id="rId183" Type="http://schemas.openxmlformats.org/officeDocument/2006/relationships/hyperlink" Target="http://finance.sina.com.cn/fund/quotes/150263/bc.shtml" TargetMode="External"/><Relationship Id="rId239" Type="http://schemas.openxmlformats.org/officeDocument/2006/relationships/hyperlink" Target="http://quote.eastmoney.com/zs399905.html" TargetMode="External"/><Relationship Id="rId390" Type="http://schemas.openxmlformats.org/officeDocument/2006/relationships/hyperlink" Target="https://www.jisilu.cn/data/utils/lowcalc/150213" TargetMode="External"/><Relationship Id="rId404" Type="http://schemas.openxmlformats.org/officeDocument/2006/relationships/hyperlink" Target="https://www.jisilu.cn/data/sfnew/detail/150104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73" TargetMode="External"/><Relationship Id="rId653" Type="http://schemas.openxmlformats.org/officeDocument/2006/relationships/hyperlink" Target="https://www.jisilu.cn/data/sfnew/detail/15020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094.html" TargetMode="External"/><Relationship Id="rId306" Type="http://schemas.openxmlformats.org/officeDocument/2006/relationships/hyperlink" Target="https://www.jisilu.cn/data/utils/lowcalc/502021" TargetMode="External"/><Relationship Id="rId488" Type="http://schemas.openxmlformats.org/officeDocument/2006/relationships/hyperlink" Target="http://quote.eastmoney.com/zs399991.html" TargetMode="External"/><Relationship Id="rId695" Type="http://schemas.openxmlformats.org/officeDocument/2006/relationships/hyperlink" Target="https://www.jisilu.cn/data/sfnew/detail/150179" TargetMode="External"/><Relationship Id="rId709" Type="http://schemas.openxmlformats.org/officeDocument/2006/relationships/hyperlink" Target="http://www.cninfo.com.cn/information/fund/netvalue/150209.html" TargetMode="External"/><Relationship Id="rId45" Type="http://schemas.openxmlformats.org/officeDocument/2006/relationships/hyperlink" Target="javascript:delOwnedFund('150221');" TargetMode="External"/><Relationship Id="rId87" Type="http://schemas.openxmlformats.org/officeDocument/2006/relationships/hyperlink" Target="http://finance.sina.com.cn/fund/quotes/150335/bc.shtml" TargetMode="External"/><Relationship Id="rId110" Type="http://schemas.openxmlformats.org/officeDocument/2006/relationships/hyperlink" Target="https://www.jisilu.cn/data/sfnew/detail/150293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33" TargetMode="External"/><Relationship Id="rId555" Type="http://schemas.openxmlformats.org/officeDocument/2006/relationships/hyperlink" Target="https://www.jisilu.cn/data/utils/lowcalc/150217" TargetMode="External"/><Relationship Id="rId597" Type="http://schemas.openxmlformats.org/officeDocument/2006/relationships/hyperlink" Target="https://www.jisilu.cn/data/utils/lowcalc/502049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81/bc.shtml" TargetMode="External"/><Relationship Id="rId818" Type="http://schemas.openxmlformats.org/officeDocument/2006/relationships/hyperlink" Target="http://quote.eastmoney.com/zs399481.html" TargetMode="External"/><Relationship Id="rId152" Type="http://schemas.openxmlformats.org/officeDocument/2006/relationships/hyperlink" Target="https://www.jisilu.cn/data/sfnew/detail/150247" TargetMode="External"/><Relationship Id="rId194" Type="http://schemas.openxmlformats.org/officeDocument/2006/relationships/hyperlink" Target="https://www.jisilu.cn/data/sfnew/detail/150343" TargetMode="External"/><Relationship Id="rId208" Type="http://schemas.openxmlformats.org/officeDocument/2006/relationships/hyperlink" Target="http://www.cninfo.com.cn/information/fund/netvalue/150327.html" TargetMode="External"/><Relationship Id="rId415" Type="http://schemas.openxmlformats.org/officeDocument/2006/relationships/hyperlink" Target="https://www.jisilu.cn/data/sfnew/detail/150059" TargetMode="External"/><Relationship Id="rId457" Type="http://schemas.openxmlformats.org/officeDocument/2006/relationships/hyperlink" Target="http://www.cninfo.com.cn/information/fund/netvalue/150148.html" TargetMode="External"/><Relationship Id="rId622" Type="http://schemas.openxmlformats.org/officeDocument/2006/relationships/hyperlink" Target="javascript:addOwnedFund('150194');" TargetMode="External"/><Relationship Id="rId261" Type="http://schemas.openxmlformats.org/officeDocument/2006/relationships/hyperlink" Target="http://finance.sina.com.cn/fund/quotes/502014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addOwnedFund('150205');" TargetMode="External"/><Relationship Id="rId14" Type="http://schemas.openxmlformats.org/officeDocument/2006/relationships/hyperlink" Target="http://www.cninfo.com.cn/information/fund/netvalue/150106.html" TargetMode="External"/><Relationship Id="rId56" Type="http://schemas.openxmlformats.org/officeDocument/2006/relationships/hyperlink" Target="https://www.jisilu.cn/data/utils/lowcalc/150331" TargetMode="External"/><Relationship Id="rId317" Type="http://schemas.openxmlformats.org/officeDocument/2006/relationships/hyperlink" Target="http://quote.eastmoney.com/zs399982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3.html" TargetMode="External"/><Relationship Id="rId566" Type="http://schemas.openxmlformats.org/officeDocument/2006/relationships/hyperlink" Target="http://quote.eastmoney.com/zs399992.html" TargetMode="External"/><Relationship Id="rId731" Type="http://schemas.openxmlformats.org/officeDocument/2006/relationships/hyperlink" Target="https://www.jisilu.cn/data/sfnew/detail/502007" TargetMode="External"/><Relationship Id="rId773" Type="http://schemas.openxmlformats.org/officeDocument/2006/relationships/hyperlink" Target="https://www.jisilu.cn/data/sfnew/detail/150192" TargetMode="External"/><Relationship Id="rId98" Type="http://schemas.openxmlformats.org/officeDocument/2006/relationships/hyperlink" Target="https://www.jisilu.cn/data/sfnew/detail/150289" TargetMode="External"/><Relationship Id="rId121" Type="http://schemas.openxmlformats.org/officeDocument/2006/relationships/hyperlink" Target="javascript:addOwnedFund('150325');" TargetMode="External"/><Relationship Id="rId163" Type="http://schemas.openxmlformats.org/officeDocument/2006/relationships/hyperlink" Target="javascript:delOwnedFund('150265');" TargetMode="External"/><Relationship Id="rId219" Type="http://schemas.openxmlformats.org/officeDocument/2006/relationships/hyperlink" Target="http://finance.sina.com.cn/fund/quotes/150047/bc.shtml" TargetMode="External"/><Relationship Id="rId370" Type="http://schemas.openxmlformats.org/officeDocument/2006/relationships/hyperlink" Target="http://www.cninfo.com.cn/information/fund/netvalue/150211.html" TargetMode="External"/><Relationship Id="rId426" Type="http://schemas.openxmlformats.org/officeDocument/2006/relationships/hyperlink" Target="https://www.jisilu.cn/data/sfnew/detail/150096" TargetMode="External"/><Relationship Id="rId633" Type="http://schemas.openxmlformats.org/officeDocument/2006/relationships/hyperlink" Target="https://www.jisilu.cn/data/utils/lowcalc/150249" TargetMode="External"/><Relationship Id="rId829" Type="http://schemas.openxmlformats.org/officeDocument/2006/relationships/hyperlink" Target="http://quote.eastmoney.com/zs399923.html" TargetMode="External"/><Relationship Id="rId230" Type="http://schemas.openxmlformats.org/officeDocument/2006/relationships/hyperlink" Target="https://www.jisilu.cn/data/sfnew/detail/150175" TargetMode="External"/><Relationship Id="rId468" Type="http://schemas.openxmlformats.org/officeDocument/2006/relationships/hyperlink" Target="http://finance.sina.com.cn/fund/quotes/150207/bc.shtml" TargetMode="External"/><Relationship Id="rId675" Type="http://schemas.openxmlformats.org/officeDocument/2006/relationships/hyperlink" Target="https://www.jisilu.cn/data/utils/lowcalc/150329" TargetMode="External"/><Relationship Id="rId25" Type="http://schemas.openxmlformats.org/officeDocument/2006/relationships/hyperlink" Target="http://quote.eastmoney.com/zs399975.html" TargetMode="External"/><Relationship Id="rId67" Type="http://schemas.openxmlformats.org/officeDocument/2006/relationships/hyperlink" Target="https://www.jisilu.cn/data/utils/lowcalc/150123" TargetMode="External"/><Relationship Id="rId272" Type="http://schemas.openxmlformats.org/officeDocument/2006/relationships/hyperlink" Target="https://www.jisilu.cn/data/sfnew/detail/150281" TargetMode="External"/><Relationship Id="rId328" Type="http://schemas.openxmlformats.org/officeDocument/2006/relationships/hyperlink" Target="http://www.cninfo.com.cn/information/fund/netvalue/150030.html" TargetMode="External"/><Relationship Id="rId535" Type="http://schemas.openxmlformats.org/officeDocument/2006/relationships/hyperlink" Target="http://www.cninfo.com.cn/information/fund/netvalue/150315.html" TargetMode="External"/><Relationship Id="rId577" Type="http://schemas.openxmlformats.org/officeDocument/2006/relationships/hyperlink" Target="http://www.cninfo.com.cn/information/fund/netvalue/150269.html" TargetMode="External"/><Relationship Id="rId700" Type="http://schemas.openxmlformats.org/officeDocument/2006/relationships/hyperlink" Target="javascript:addOwnedFund('150179');" TargetMode="External"/><Relationship Id="rId742" Type="http://schemas.openxmlformats.org/officeDocument/2006/relationships/hyperlink" Target="javascript:delOwnedFund('150169');" TargetMode="External"/><Relationship Id="rId132" Type="http://schemas.openxmlformats.org/officeDocument/2006/relationships/hyperlink" Target="https://www.jisilu.cn/data/utils/lowcalc/150291" TargetMode="External"/><Relationship Id="rId174" Type="http://schemas.openxmlformats.org/officeDocument/2006/relationships/hyperlink" Target="https://www.jisilu.cn/data/utils/lowcalc/150261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000805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150053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076" TargetMode="External"/><Relationship Id="rId644" Type="http://schemas.openxmlformats.org/officeDocument/2006/relationships/hyperlink" Target="http://quote.eastmoney.com/zs000998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www.cninfo.com.cn/information/fund/netvalue/150032.html" TargetMode="External"/><Relationship Id="rId283" Type="http://schemas.openxmlformats.org/officeDocument/2006/relationships/hyperlink" Target="javascript:addOwnedFund('502041');" TargetMode="External"/><Relationship Id="rId339" Type="http://schemas.openxmlformats.org/officeDocument/2006/relationships/hyperlink" Target="http://finance.sina.com.cn/fund/quotes/150036/bc.shtml" TargetMode="External"/><Relationship Id="rId490" Type="http://schemas.openxmlformats.org/officeDocument/2006/relationships/hyperlink" Target="javascript:addOwnedFund('502017');" TargetMode="External"/><Relationship Id="rId504" Type="http://schemas.openxmlformats.org/officeDocument/2006/relationships/hyperlink" Target="http://finance.sina.com.cn/fund/quotes/150283/bc.shtml" TargetMode="External"/><Relationship Id="rId546" Type="http://schemas.openxmlformats.org/officeDocument/2006/relationships/hyperlink" Target="http://finance.sina.com.cn/fund/quotes/502027/bc.shtml" TargetMode="External"/><Relationship Id="rId711" Type="http://schemas.openxmlformats.org/officeDocument/2006/relationships/hyperlink" Target="https://www.jisilu.cn/data/utils/lowcalc/150209" TargetMode="External"/><Relationship Id="rId753" Type="http://schemas.openxmlformats.org/officeDocument/2006/relationships/hyperlink" Target="https://www.jisilu.cn/data/utils/lowcalc/150309" TargetMode="External"/><Relationship Id="rId78" Type="http://schemas.openxmlformats.org/officeDocument/2006/relationships/hyperlink" Target="https://www.jisilu.cn/data/utils/lowcalc/150323" TargetMode="External"/><Relationship Id="rId101" Type="http://schemas.openxmlformats.org/officeDocument/2006/relationships/hyperlink" Target="http://quote.eastmoney.com/zs399998.html" TargetMode="External"/><Relationship Id="rId143" Type="http://schemas.openxmlformats.org/officeDocument/2006/relationships/hyperlink" Target="http://quote.eastmoney.com/zs399975.html" TargetMode="External"/><Relationship Id="rId185" Type="http://schemas.openxmlformats.org/officeDocument/2006/relationships/hyperlink" Target="http://quote.eastmoney.com/zs000852.html" TargetMode="External"/><Relationship Id="rId350" Type="http://schemas.openxmlformats.org/officeDocument/2006/relationships/hyperlink" Target="https://www.jisilu.cn/data/sfnew/detail/150267" TargetMode="External"/><Relationship Id="rId406" Type="http://schemas.openxmlformats.org/officeDocument/2006/relationships/hyperlink" Target="http://www.cninfo.com.cn/information/fund/netvalue/150104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215" TargetMode="External"/><Relationship Id="rId9" Type="http://schemas.openxmlformats.org/officeDocument/2006/relationships/hyperlink" Target="http://quote.eastmoney.com/zs000832.html" TargetMode="External"/><Relationship Id="rId210" Type="http://schemas.openxmlformats.org/officeDocument/2006/relationships/hyperlink" Target="https://www.jisilu.cn/data/utils/lowcalc/150327" TargetMode="External"/><Relationship Id="rId392" Type="http://schemas.openxmlformats.org/officeDocument/2006/relationships/hyperlink" Target="https://www.jisilu.cn/data/sfnew/detail/150090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73.html" TargetMode="External"/><Relationship Id="rId655" Type="http://schemas.openxmlformats.org/officeDocument/2006/relationships/hyperlink" Target="http://www.cninfo.com.cn/information/fund/netvalue/150203.html" TargetMode="External"/><Relationship Id="rId697" Type="http://schemas.openxmlformats.org/officeDocument/2006/relationships/hyperlink" Target="http://www.cninfo.com.cn/information/fund/netvalue/150179.html" TargetMode="External"/><Relationship Id="rId820" Type="http://schemas.openxmlformats.org/officeDocument/2006/relationships/hyperlink" Target="javascript:addOwnedFund('150066');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094" TargetMode="External"/><Relationship Id="rId308" Type="http://schemas.openxmlformats.org/officeDocument/2006/relationships/hyperlink" Target="https://www.jisilu.cn/data/sfnew/detail/150064" TargetMode="External"/><Relationship Id="rId515" Type="http://schemas.openxmlformats.org/officeDocument/2006/relationships/hyperlink" Target="https://www.jisilu.cn/data/sfnew/detail/15023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://finance.sina.com.cn/fund/quotes/150321/bc.shtml" TargetMode="External"/><Relationship Id="rId89" Type="http://schemas.openxmlformats.org/officeDocument/2006/relationships/hyperlink" Target="http://quote.eastmoney.com/zs399967.html" TargetMode="External"/><Relationship Id="rId112" Type="http://schemas.openxmlformats.org/officeDocument/2006/relationships/hyperlink" Target="http://www.cninfo.com.cn/information/fund/netvalue/150293.html" TargetMode="External"/><Relationship Id="rId154" Type="http://schemas.openxmlformats.org/officeDocument/2006/relationships/hyperlink" Target="http://www.cninfo.com.cn/information/fund/netvalue/150247.html" TargetMode="External"/><Relationship Id="rId361" Type="http://schemas.openxmlformats.org/officeDocument/2006/relationships/hyperlink" Target="javascript:addOwnedFund('150167');" TargetMode="External"/><Relationship Id="rId557" Type="http://schemas.openxmlformats.org/officeDocument/2006/relationships/hyperlink" Target="https://www.jisilu.cn/data/sfnew/detail/150235" TargetMode="External"/><Relationship Id="rId599" Type="http://schemas.openxmlformats.org/officeDocument/2006/relationships/hyperlink" Target="https://www.jisilu.cn/data/sfnew/detail/150100" TargetMode="External"/><Relationship Id="rId764" Type="http://schemas.openxmlformats.org/officeDocument/2006/relationships/hyperlink" Target="http://quote.eastmoney.com/zs399967.html" TargetMode="External"/><Relationship Id="rId196" Type="http://schemas.openxmlformats.org/officeDocument/2006/relationships/hyperlink" Target="http://www.cninfo.com.cn/information/fund/netvalue/150343.html" TargetMode="External"/><Relationship Id="rId417" Type="http://schemas.openxmlformats.org/officeDocument/2006/relationships/hyperlink" Target="http://www.cninfo.com.cn/information/fund/netvalue/150059.html" TargetMode="External"/><Relationship Id="rId459" Type="http://schemas.openxmlformats.org/officeDocument/2006/relationships/hyperlink" Target="https://www.jisilu.cn/data/utils/lowcalc/150148" TargetMode="External"/><Relationship Id="rId624" Type="http://schemas.openxmlformats.org/officeDocument/2006/relationships/hyperlink" Target="http://finance.sina.com.cn/fund/quotes/150241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addOwnedFund('150106');" TargetMode="External"/><Relationship Id="rId221" Type="http://schemas.openxmlformats.org/officeDocument/2006/relationships/hyperlink" Target="http://quote.eastmoney.com/zs399942.html" TargetMode="External"/><Relationship Id="rId263" Type="http://schemas.openxmlformats.org/officeDocument/2006/relationships/hyperlink" Target="http://quote.eastmoney.com/zs000853.html" TargetMode="External"/><Relationship Id="rId319" Type="http://schemas.openxmlformats.org/officeDocument/2006/relationships/hyperlink" Target="javascript:addOwnedFund('502001');" TargetMode="External"/><Relationship Id="rId470" Type="http://schemas.openxmlformats.org/officeDocument/2006/relationships/hyperlink" Target="http://quote.eastmoney.com/zs399983.html" TargetMode="External"/><Relationship Id="rId526" Type="http://schemas.openxmlformats.org/officeDocument/2006/relationships/hyperlink" Target="javascript:addOwnedFund('150257');" TargetMode="External"/><Relationship Id="rId58" Type="http://schemas.openxmlformats.org/officeDocument/2006/relationships/hyperlink" Target="https://www.jisilu.cn/data/sfnew/detail/150219" TargetMode="External"/><Relationship Id="rId123" Type="http://schemas.openxmlformats.org/officeDocument/2006/relationships/hyperlink" Target="http://finance.sina.com.cn/fund/quotes/150299/bc.shtml" TargetMode="External"/><Relationship Id="rId330" Type="http://schemas.openxmlformats.org/officeDocument/2006/relationships/hyperlink" Target="https://www.jisilu.cn/data/utils/lowcalc/150030" TargetMode="External"/><Relationship Id="rId568" Type="http://schemas.openxmlformats.org/officeDocument/2006/relationships/hyperlink" Target="javascript:addOwnedFund('150259');" TargetMode="External"/><Relationship Id="rId733" Type="http://schemas.openxmlformats.org/officeDocument/2006/relationships/hyperlink" Target="http://www.cninfo.com.cn/information/fund/netvalue/502007.html" TargetMode="External"/><Relationship Id="rId775" Type="http://schemas.openxmlformats.org/officeDocument/2006/relationships/hyperlink" Target="http://www.cninfo.com.cn/information/fund/netvalue/150192.html" TargetMode="External"/><Relationship Id="rId165" Type="http://schemas.openxmlformats.org/officeDocument/2006/relationships/hyperlink" Target="http://finance.sina.com.cn/fund/quotes/150130/bc.shtml" TargetMode="External"/><Relationship Id="rId372" Type="http://schemas.openxmlformats.org/officeDocument/2006/relationships/hyperlink" Target="https://www.jisilu.cn/data/utils/lowcalc/150211" TargetMode="External"/><Relationship Id="rId428" Type="http://schemas.openxmlformats.org/officeDocument/2006/relationships/hyperlink" Target="http://www.cninfo.com.cn/information/fund/netvalue/150096.html" TargetMode="External"/><Relationship Id="rId635" Type="http://schemas.openxmlformats.org/officeDocument/2006/relationships/hyperlink" Target="https://www.jisilu.cn/data/sfnew/detail/150251" TargetMode="External"/><Relationship Id="rId677" Type="http://schemas.openxmlformats.org/officeDocument/2006/relationships/hyperlink" Target="https://www.jisilu.cn/data/sfnew/detail/150184" TargetMode="External"/><Relationship Id="rId800" Type="http://schemas.openxmlformats.org/officeDocument/2006/relationships/hyperlink" Target="http://quote.eastmoney.com/zs399007.html" TargetMode="External"/><Relationship Id="rId232" Type="http://schemas.openxmlformats.org/officeDocument/2006/relationships/hyperlink" Target="http://www.cninfo.com.cn/information/fund/netvalue/150175.html" TargetMode="External"/><Relationship Id="rId274" Type="http://schemas.openxmlformats.org/officeDocument/2006/relationships/hyperlink" Target="http://www.cninfo.com.cn/information/fund/netvalue/150281.html" TargetMode="External"/><Relationship Id="rId481" Type="http://schemas.openxmlformats.org/officeDocument/2006/relationships/hyperlink" Target="http://www.cninfo.com.cn/information/fund/netvalue/150076.html" TargetMode="External"/><Relationship Id="rId702" Type="http://schemas.openxmlformats.org/officeDocument/2006/relationships/hyperlink" Target="http://finance.sina.com.cn/fund/quotes/150277/bc.shtml" TargetMode="External"/><Relationship Id="rId27" Type="http://schemas.openxmlformats.org/officeDocument/2006/relationships/hyperlink" Target="javascript:delOwnedFund('150223');" TargetMode="External"/><Relationship Id="rId69" Type="http://schemas.openxmlformats.org/officeDocument/2006/relationships/hyperlink" Target="https://www.jisilu.cn/data/sfnew/detail/150297" TargetMode="External"/><Relationship Id="rId134" Type="http://schemas.openxmlformats.org/officeDocument/2006/relationships/hyperlink" Target="https://www.jisilu.cn/data/sfnew/detail/150198" TargetMode="External"/><Relationship Id="rId537" Type="http://schemas.openxmlformats.org/officeDocument/2006/relationships/hyperlink" Target="https://www.jisilu.cn/data/utils/lowcalc/150315" TargetMode="External"/><Relationship Id="rId579" Type="http://schemas.openxmlformats.org/officeDocument/2006/relationships/hyperlink" Target="https://www.jisilu.cn/data/utils/lowcalc/150269" TargetMode="External"/><Relationship Id="rId744" Type="http://schemas.openxmlformats.org/officeDocument/2006/relationships/hyperlink" Target="http://finance.sina.com.cn/fund/quotes/502011/bc.shtml" TargetMode="External"/><Relationship Id="rId786" Type="http://schemas.openxmlformats.org/officeDocument/2006/relationships/hyperlink" Target="http://finance.sina.com.cn/fund/quotes/150279/bc.shtml" TargetMode="External"/><Relationship Id="rId80" Type="http://schemas.openxmlformats.org/officeDocument/2006/relationships/hyperlink" Target="https://www.jisilu.cn/data/sfnew/detail/150303" TargetMode="External"/><Relationship Id="rId176" Type="http://schemas.openxmlformats.org/officeDocument/2006/relationships/hyperlink" Target="https://www.jisilu.cn/data/sfnew/detail/150190" TargetMode="External"/><Relationship Id="rId341" Type="http://schemas.openxmlformats.org/officeDocument/2006/relationships/hyperlink" Target="http://quote.eastmoney.com/zs399300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100');" TargetMode="External"/><Relationship Id="rId646" Type="http://schemas.openxmlformats.org/officeDocument/2006/relationships/hyperlink" Target="javascript:addOwnedFund('150173');" TargetMode="External"/><Relationship Id="rId811" Type="http://schemas.openxmlformats.org/officeDocument/2006/relationships/hyperlink" Target="http://www.cninfo.com.cn/information/fund/netvalue/150215.html" TargetMode="External"/><Relationship Id="rId201" Type="http://schemas.openxmlformats.org/officeDocument/2006/relationships/hyperlink" Target="http://finance.sina.com.cn/fund/quotes/150317/bc.shtml" TargetMode="External"/><Relationship Id="rId243" Type="http://schemas.openxmlformats.org/officeDocument/2006/relationships/hyperlink" Target="http://finance.sina.com.cn/fund/quotes/150138/bc.shtml" TargetMode="External"/><Relationship Id="rId285" Type="http://schemas.openxmlformats.org/officeDocument/2006/relationships/hyperlink" Target="http://finance.sina.com.cn/fund/quotes/150121/bc.shtml" TargetMode="External"/><Relationship Id="rId450" Type="http://schemas.openxmlformats.org/officeDocument/2006/relationships/hyperlink" Target="http://finance.sina.com.cn/fund/quotes/150157/bc.shtml" TargetMode="External"/><Relationship Id="rId506" Type="http://schemas.openxmlformats.org/officeDocument/2006/relationships/hyperlink" Target="http://quote.eastmoney.com/zs000808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s://www.jisilu.cn/data/utils/lowcalc/150032" TargetMode="External"/><Relationship Id="rId103" Type="http://schemas.openxmlformats.org/officeDocument/2006/relationships/hyperlink" Target="javascript:addOwnedFund('150289');" TargetMode="External"/><Relationship Id="rId310" Type="http://schemas.openxmlformats.org/officeDocument/2006/relationships/hyperlink" Target="http://www.cninfo.com.cn/information/fund/netvalue/150064.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429.html" TargetMode="External"/><Relationship Id="rId713" Type="http://schemas.openxmlformats.org/officeDocument/2006/relationships/hyperlink" Target="https://www.jisilu.cn/data/sfnew/detail/150307" TargetMode="External"/><Relationship Id="rId755" Type="http://schemas.openxmlformats.org/officeDocument/2006/relationships/hyperlink" Target="https://www.jisilu.cn/data/sfnew/detail/150171" TargetMode="External"/><Relationship Id="rId797" Type="http://schemas.openxmlformats.org/officeDocument/2006/relationships/hyperlink" Target="https://www.jisilu.cn/data/sfnew/detail/150092" TargetMode="External"/><Relationship Id="rId91" Type="http://schemas.openxmlformats.org/officeDocument/2006/relationships/hyperlink" Target="javascript:addOwnedFund('150335');" TargetMode="External"/><Relationship Id="rId145" Type="http://schemas.openxmlformats.org/officeDocument/2006/relationships/hyperlink" Target="javascript:addOwnedFund('150301');" TargetMode="External"/><Relationship Id="rId187" Type="http://schemas.openxmlformats.org/officeDocument/2006/relationships/hyperlink" Target="javascript:addOwnedFund('150263');" TargetMode="External"/><Relationship Id="rId352" Type="http://schemas.openxmlformats.org/officeDocument/2006/relationships/hyperlink" Target="http://www.cninfo.com.cn/information/fund/netvalue/150267.html" TargetMode="External"/><Relationship Id="rId394" Type="http://schemas.openxmlformats.org/officeDocument/2006/relationships/hyperlink" Target="http://www.cninfo.com.cn/information/fund/netvalue/150090.html" TargetMode="External"/><Relationship Id="rId408" Type="http://schemas.openxmlformats.org/officeDocument/2006/relationships/hyperlink" Target="https://www.jisilu.cn/data/utils/lowcalc/150104" TargetMode="External"/><Relationship Id="rId615" Type="http://schemas.openxmlformats.org/officeDocument/2006/relationships/hyperlink" Target="https://www.jisilu.cn/data/utils/lowcalc/150273" TargetMode="External"/><Relationship Id="rId822" Type="http://schemas.openxmlformats.org/officeDocument/2006/relationships/hyperlink" Target="http://finance.sina.com.cn/fund/quotes/150133/bc.shtml" TargetMode="External"/><Relationship Id="rId212" Type="http://schemas.openxmlformats.org/officeDocument/2006/relationships/hyperlink" Target="https://www.jisilu.cn/data/sfnew/detail/502057" TargetMode="External"/><Relationship Id="rId254" Type="http://schemas.openxmlformats.org/officeDocument/2006/relationships/hyperlink" Target="https://www.jisilu.cn/data/sfnew/detail/150073" TargetMode="External"/><Relationship Id="rId657" Type="http://schemas.openxmlformats.org/officeDocument/2006/relationships/hyperlink" Target="https://www.jisilu.cn/data/utils/lowcalc/150203" TargetMode="External"/><Relationship Id="rId699" Type="http://schemas.openxmlformats.org/officeDocument/2006/relationships/hyperlink" Target="https://www.jisilu.cn/data/utils/lowcalc/150179" TargetMode="External"/><Relationship Id="rId49" Type="http://schemas.openxmlformats.org/officeDocument/2006/relationships/hyperlink" Target="http://quote.eastmoney.com/zs399998.html" TargetMode="External"/><Relationship Id="rId114" Type="http://schemas.openxmlformats.org/officeDocument/2006/relationships/hyperlink" Target="https://www.jisilu.cn/data/utils/lowcalc/150293" TargetMode="External"/><Relationship Id="rId296" Type="http://schemas.openxmlformats.org/officeDocument/2006/relationships/hyperlink" Target="https://www.jisilu.cn/data/sfnew/detail/502031" TargetMode="External"/><Relationship Id="rId461" Type="http://schemas.openxmlformats.org/officeDocument/2006/relationships/hyperlink" Target="https://www.jisilu.cn/data/sfnew/detail/150022" TargetMode="External"/><Relationship Id="rId517" Type="http://schemas.openxmlformats.org/officeDocument/2006/relationships/hyperlink" Target="http://www.cninfo.com.cn/information/fund/netvalue/150237.html" TargetMode="External"/><Relationship Id="rId559" Type="http://schemas.openxmlformats.org/officeDocument/2006/relationships/hyperlink" Target="http://www.cninfo.com.cn/information/fund/netvalue/150235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81');" TargetMode="External"/><Relationship Id="rId60" Type="http://schemas.openxmlformats.org/officeDocument/2006/relationships/hyperlink" Target="http://www.cninfo.com.cn/information/fund/netvalue/150219.html" TargetMode="External"/><Relationship Id="rId156" Type="http://schemas.openxmlformats.org/officeDocument/2006/relationships/hyperlink" Target="https://www.jisilu.cn/data/utils/lowcalc/150247" TargetMode="External"/><Relationship Id="rId198" Type="http://schemas.openxmlformats.org/officeDocument/2006/relationships/hyperlink" Target="https://www.jisilu.cn/data/utils/lowcalc/150343" TargetMode="External"/><Relationship Id="rId321" Type="http://schemas.openxmlformats.org/officeDocument/2006/relationships/hyperlink" Target="http://finance.sina.com.cn/fund/quotes/150083/bc.shtml" TargetMode="External"/><Relationship Id="rId363" Type="http://schemas.openxmlformats.org/officeDocument/2006/relationships/hyperlink" Target="http://finance.sina.com.cn/fund/quotes/150295/bc.shtml" TargetMode="External"/><Relationship Id="rId419" Type="http://schemas.openxmlformats.org/officeDocument/2006/relationships/hyperlink" Target="https://www.jisilu.cn/data/utils/lowcalc/150059" TargetMode="External"/><Relationship Id="rId570" Type="http://schemas.openxmlformats.org/officeDocument/2006/relationships/hyperlink" Target="http://finance.sina.com.cn/fund/quotes/150200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javascript:addOwnedFund('150047');" TargetMode="External"/><Relationship Id="rId430" Type="http://schemas.openxmlformats.org/officeDocument/2006/relationships/hyperlink" Target="javascript:addOwnedFund('150096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108/bc.shtml" TargetMode="External"/><Relationship Id="rId265" Type="http://schemas.openxmlformats.org/officeDocument/2006/relationships/hyperlink" Target="javascript:addOwnedFund('502014');" TargetMode="External"/><Relationship Id="rId472" Type="http://schemas.openxmlformats.org/officeDocument/2006/relationships/hyperlink" Target="javascript:addOwnedFund('150207');" TargetMode="External"/><Relationship Id="rId528" Type="http://schemas.openxmlformats.org/officeDocument/2006/relationships/hyperlink" Target="http://finance.sina.com.cn/fund/quotes/150243/bc.shtml" TargetMode="External"/><Relationship Id="rId735" Type="http://schemas.openxmlformats.org/officeDocument/2006/relationships/hyperlink" Target="https://www.jisilu.cn/data/utils/lowcalc/502007" TargetMode="External"/><Relationship Id="rId125" Type="http://schemas.openxmlformats.org/officeDocument/2006/relationships/hyperlink" Target="http://quote.eastmoney.com/zs399986.html" TargetMode="External"/><Relationship Id="rId167" Type="http://schemas.openxmlformats.org/officeDocument/2006/relationships/hyperlink" Target="http://quote.eastmoney.com/zs399394.html" TargetMode="External"/><Relationship Id="rId332" Type="http://schemas.openxmlformats.org/officeDocument/2006/relationships/hyperlink" Target="https://www.jisilu.cn/data/sfnew/detail/150225" TargetMode="External"/><Relationship Id="rId374" Type="http://schemas.openxmlformats.org/officeDocument/2006/relationships/hyperlink" Target="https://www.jisilu.cn/data/sfnew/detail/150140" TargetMode="External"/><Relationship Id="rId581" Type="http://schemas.openxmlformats.org/officeDocument/2006/relationships/hyperlink" Target="https://www.jisilu.cn/data/sfnew/detail/150271" TargetMode="External"/><Relationship Id="rId777" Type="http://schemas.openxmlformats.org/officeDocument/2006/relationships/hyperlink" Target="https://www.jisilu.cn/data/utils/lowcalc/150192" TargetMode="External"/><Relationship Id="rId71" Type="http://schemas.openxmlformats.org/officeDocument/2006/relationships/hyperlink" Target="http://www.cninfo.com.cn/information/fund/netvalue/150297.html" TargetMode="External"/><Relationship Id="rId234" Type="http://schemas.openxmlformats.org/officeDocument/2006/relationships/hyperlink" Target="https://www.jisilu.cn/data/utils/lowcalc/150175" TargetMode="External"/><Relationship Id="rId637" Type="http://schemas.openxmlformats.org/officeDocument/2006/relationships/hyperlink" Target="http://www.cninfo.com.cn/information/fund/netvalue/150251.html" TargetMode="External"/><Relationship Id="rId679" Type="http://schemas.openxmlformats.org/officeDocument/2006/relationships/hyperlink" Target="http://www.cninfo.com.cn/information/fund/netvalue/150184.html" TargetMode="External"/><Relationship Id="rId802" Type="http://schemas.openxmlformats.org/officeDocument/2006/relationships/hyperlink" Target="javascript:addOwnedFund('150092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http://finance.sina.com.cn/fund/quotes/150057/bc.shtml" TargetMode="External"/><Relationship Id="rId276" Type="http://schemas.openxmlformats.org/officeDocument/2006/relationships/hyperlink" Target="https://www.jisilu.cn/data/utils/lowcalc/150281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076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27/bc.shtml" TargetMode="External"/><Relationship Id="rId704" Type="http://schemas.openxmlformats.org/officeDocument/2006/relationships/hyperlink" Target="http://quote.eastmoney.com/zs399807.html" TargetMode="External"/><Relationship Id="rId746" Type="http://schemas.openxmlformats.org/officeDocument/2006/relationships/hyperlink" Target="http://quote.eastmoney.com/zs399975.html" TargetMode="External"/><Relationship Id="rId40" Type="http://schemas.openxmlformats.org/officeDocument/2006/relationships/hyperlink" Target="https://www.jisilu.cn/data/sfnew/detail/150221" TargetMode="External"/><Relationship Id="rId136" Type="http://schemas.openxmlformats.org/officeDocument/2006/relationships/hyperlink" Target="http://www.cninfo.com.cn/information/fund/netvalue/150198.html" TargetMode="External"/><Relationship Id="rId178" Type="http://schemas.openxmlformats.org/officeDocument/2006/relationships/hyperlink" Target="http://www.cninfo.com.cn/information/fund/netvalue/150190.html" TargetMode="External"/><Relationship Id="rId301" Type="http://schemas.openxmlformats.org/officeDocument/2006/relationships/hyperlink" Target="javascript:delOwnedFund('502031');" TargetMode="External"/><Relationship Id="rId343" Type="http://schemas.openxmlformats.org/officeDocument/2006/relationships/hyperlink" Target="javascript:addOwnedFund('150036');" TargetMode="External"/><Relationship Id="rId550" Type="http://schemas.openxmlformats.org/officeDocument/2006/relationships/hyperlink" Target="javascript:addOwnedFund('502027');" TargetMode="External"/><Relationship Id="rId788" Type="http://schemas.openxmlformats.org/officeDocument/2006/relationships/hyperlink" Target="http://quote.eastmoney.com/zs399808.html" TargetMode="External"/><Relationship Id="rId82" Type="http://schemas.openxmlformats.org/officeDocument/2006/relationships/hyperlink" Target="http://www.cninfo.com.cn/information/fund/netvalue/150303.html" TargetMode="External"/><Relationship Id="rId203" Type="http://schemas.openxmlformats.org/officeDocument/2006/relationships/hyperlink" Target="http://quote.eastmoney.com/zs399805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150177/bc.shtml" TargetMode="External"/><Relationship Id="rId648" Type="http://schemas.openxmlformats.org/officeDocument/2006/relationships/hyperlink" Target="http://finance.sina.com.cn/fund/quotes/150255/bc.shtml" TargetMode="External"/><Relationship Id="rId813" Type="http://schemas.openxmlformats.org/officeDocument/2006/relationships/hyperlink" Target="https://www.jisilu.cn/data/utils/lowcalc/150215" TargetMode="External"/><Relationship Id="rId245" Type="http://schemas.openxmlformats.org/officeDocument/2006/relationships/hyperlink" Target="http://quote.eastmoney.com/zs000842.html" TargetMode="External"/><Relationship Id="rId287" Type="http://schemas.openxmlformats.org/officeDocument/2006/relationships/hyperlink" Target="http://quote.eastmoney.com/zs399918.html" TargetMode="External"/><Relationship Id="rId410" Type="http://schemas.openxmlformats.org/officeDocument/2006/relationships/hyperlink" Target="https://www.jisilu.cn/data/sfnew/detail/150135" TargetMode="External"/><Relationship Id="rId452" Type="http://schemas.openxmlformats.org/officeDocument/2006/relationships/hyperlink" Target="http://quote.eastmoney.com/zs000974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283');" TargetMode="External"/><Relationship Id="rId715" Type="http://schemas.openxmlformats.org/officeDocument/2006/relationships/hyperlink" Target="http://www.cninfo.com.cn/information/fund/netvalue/150307.html" TargetMode="External"/><Relationship Id="rId105" Type="http://schemas.openxmlformats.org/officeDocument/2006/relationships/hyperlink" Target="http://finance.sina.com.cn/fund/quotes/502037/bc.shtml" TargetMode="External"/><Relationship Id="rId147" Type="http://schemas.openxmlformats.org/officeDocument/2006/relationships/hyperlink" Target="http://finance.sina.com.cn/fund/quotes/150117/bc.shtml" TargetMode="External"/><Relationship Id="rId312" Type="http://schemas.openxmlformats.org/officeDocument/2006/relationships/hyperlink" Target="https://www.jisilu.cn/data/utils/lowcalc/150064" TargetMode="External"/><Relationship Id="rId354" Type="http://schemas.openxmlformats.org/officeDocument/2006/relationships/hyperlink" Target="https://www.jisilu.cn/data/utils/lowcalc/150267" TargetMode="External"/><Relationship Id="rId757" Type="http://schemas.openxmlformats.org/officeDocument/2006/relationships/hyperlink" Target="http://www.cninfo.com.cn/information/fund/netvalue/150171.html" TargetMode="External"/><Relationship Id="rId799" Type="http://schemas.openxmlformats.org/officeDocument/2006/relationships/hyperlink" Target="http://www.cninfo.com.cn/information/fund/netvalue/150092.html" TargetMode="External"/><Relationship Id="rId51" Type="http://schemas.openxmlformats.org/officeDocument/2006/relationships/hyperlink" Target="javascript:addOwnedFund('150321');" TargetMode="External"/><Relationship Id="rId93" Type="http://schemas.openxmlformats.org/officeDocument/2006/relationships/hyperlink" Target="http://finance.sina.com.cn/fund/quotes/150287/bc.shtml" TargetMode="External"/><Relationship Id="rId189" Type="http://schemas.openxmlformats.org/officeDocument/2006/relationships/hyperlink" Target="http://finance.sina.com.cn/fund/quotes/150196/bc.shtml" TargetMode="External"/><Relationship Id="rId396" Type="http://schemas.openxmlformats.org/officeDocument/2006/relationships/hyperlink" Target="https://www.jisilu.cn/data/utils/lowcalc/150090" TargetMode="External"/><Relationship Id="rId561" Type="http://schemas.openxmlformats.org/officeDocument/2006/relationships/hyperlink" Target="https://www.jisilu.cn/data/utils/lowcalc/150235" TargetMode="External"/><Relationship Id="rId617" Type="http://schemas.openxmlformats.org/officeDocument/2006/relationships/hyperlink" Target="https://www.jisilu.cn/data/sfnew/detail/150194" TargetMode="External"/><Relationship Id="rId659" Type="http://schemas.openxmlformats.org/officeDocument/2006/relationships/hyperlink" Target="https://www.jisilu.cn/data/sfnew/detail/150205" TargetMode="External"/><Relationship Id="rId824" Type="http://schemas.openxmlformats.org/officeDocument/2006/relationships/hyperlink" Target="http://quote.eastmoney.com/zs000833.html" TargetMode="External"/><Relationship Id="rId214" Type="http://schemas.openxmlformats.org/officeDocument/2006/relationships/hyperlink" Target="http://www.cninfo.com.cn/information/fund/netvalue/502057.html" TargetMode="External"/><Relationship Id="rId256" Type="http://schemas.openxmlformats.org/officeDocument/2006/relationships/hyperlink" Target="http://www.cninfo.com.cn/information/fund/netvalue/150073.html" TargetMode="External"/><Relationship Id="rId298" Type="http://schemas.openxmlformats.org/officeDocument/2006/relationships/hyperlink" Target="http://www.cninfo.com.cn/information/fund/netvalue/502031.html" TargetMode="External"/><Relationship Id="rId421" Type="http://schemas.openxmlformats.org/officeDocument/2006/relationships/hyperlink" Target="https://www.jisilu.cn/data/sfnew/detail/150085" TargetMode="External"/><Relationship Id="rId463" Type="http://schemas.openxmlformats.org/officeDocument/2006/relationships/hyperlink" Target="http://www.cninfo.com.cn/information/fund/netvalue/150022.html" TargetMode="External"/><Relationship Id="rId519" Type="http://schemas.openxmlformats.org/officeDocument/2006/relationships/hyperlink" Target="https://www.jisilu.cn/data/utils/lowcalc/150237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https://www.jisilu.cn/data/sfnew/detail/150325" TargetMode="External"/><Relationship Id="rId158" Type="http://schemas.openxmlformats.org/officeDocument/2006/relationships/hyperlink" Target="https://www.jisilu.cn/data/sfnew/detail/150265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399006.html" TargetMode="External"/><Relationship Id="rId726" Type="http://schemas.openxmlformats.org/officeDocument/2006/relationships/hyperlink" Target="http://finance.sina.com.cn/fund/quotes/502004/bc.shtml" TargetMode="External"/><Relationship Id="rId768" Type="http://schemas.openxmlformats.org/officeDocument/2006/relationships/hyperlink" Target="http://finance.sina.com.cn/fund/quotes/150143/bc.shtml" TargetMode="External"/><Relationship Id="rId20" Type="http://schemas.openxmlformats.org/officeDocument/2006/relationships/hyperlink" Target="http://quote.eastmoney.com/zs399632.html" TargetMode="External"/><Relationship Id="rId62" Type="http://schemas.openxmlformats.org/officeDocument/2006/relationships/hyperlink" Target="javascript:addOwnedFund('150219');" TargetMode="External"/><Relationship Id="rId365" Type="http://schemas.openxmlformats.org/officeDocument/2006/relationships/hyperlink" Target="http://quote.eastmoney.com/zs399974.html" TargetMode="External"/><Relationship Id="rId572" Type="http://schemas.openxmlformats.org/officeDocument/2006/relationships/hyperlink" Target="http://quote.eastmoney.com/zs399975.html" TargetMode="External"/><Relationship Id="rId628" Type="http://schemas.openxmlformats.org/officeDocument/2006/relationships/hyperlink" Target="javascript:delOwnedFund('150241');" TargetMode="External"/><Relationship Id="rId225" Type="http://schemas.openxmlformats.org/officeDocument/2006/relationships/hyperlink" Target="http://finance.sina.com.cn/fund/quotes/150012/bc.shtml" TargetMode="External"/><Relationship Id="rId267" Type="http://schemas.openxmlformats.org/officeDocument/2006/relationships/hyperlink" Target="http://finance.sina.com.cn/fund/quotes/150112/bc.shtml" TargetMode="External"/><Relationship Id="rId432" Type="http://schemas.openxmlformats.org/officeDocument/2006/relationships/hyperlink" Target="http://finance.sina.com.cn/fund/quotes/150049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javascript:delOwnedFund('150299');" TargetMode="External"/><Relationship Id="rId681" Type="http://schemas.openxmlformats.org/officeDocument/2006/relationships/hyperlink" Target="https://www.jisilu.cn/data/utils/lowcalc/150184" TargetMode="External"/><Relationship Id="rId737" Type="http://schemas.openxmlformats.org/officeDocument/2006/relationships/hyperlink" Target="https://www.jisilu.cn/data/sfnew/detail/150169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quote.eastmoney.com/zs399008.html" TargetMode="External"/><Relationship Id="rId73" Type="http://schemas.openxmlformats.org/officeDocument/2006/relationships/hyperlink" Target="javascript:addOwnedFund('150297');" TargetMode="External"/><Relationship Id="rId169" Type="http://schemas.openxmlformats.org/officeDocument/2006/relationships/hyperlink" Target="javascript:addOwnedFund('150130');" TargetMode="External"/><Relationship Id="rId334" Type="http://schemas.openxmlformats.org/officeDocument/2006/relationships/hyperlink" Target="http://www.cninfo.com.cn/information/fund/netvalue/150225.html" TargetMode="External"/><Relationship Id="rId376" Type="http://schemas.openxmlformats.org/officeDocument/2006/relationships/hyperlink" Target="http://www.cninfo.com.cn/information/fund/netvalue/150140.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71.html" TargetMode="External"/><Relationship Id="rId639" Type="http://schemas.openxmlformats.org/officeDocument/2006/relationships/hyperlink" Target="https://www.jisilu.cn/data/utils/lowcalc/150251" TargetMode="External"/><Relationship Id="rId790" Type="http://schemas.openxmlformats.org/officeDocument/2006/relationships/hyperlink" Target="javascript:addOwnedFund('150279');" TargetMode="External"/><Relationship Id="rId804" Type="http://schemas.openxmlformats.org/officeDocument/2006/relationships/hyperlink" Target="http://finance.sina.com.cn/fund/quotes/15023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utils/lowcalc/150190" TargetMode="External"/><Relationship Id="rId236" Type="http://schemas.openxmlformats.org/officeDocument/2006/relationships/hyperlink" Target="https://www.jisilu.cn/data/sfnew/detail/150053" TargetMode="External"/><Relationship Id="rId278" Type="http://schemas.openxmlformats.org/officeDocument/2006/relationships/hyperlink" Target="https://www.jisilu.cn/data/sfnew/detail/502041" TargetMode="External"/><Relationship Id="rId401" Type="http://schemas.openxmlformats.org/officeDocument/2006/relationships/hyperlink" Target="http://quote.eastmoney.com/zs399006.html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://finance.sina.com.cn/fund/quotes/502021/bc.shtml" TargetMode="External"/><Relationship Id="rId485" Type="http://schemas.openxmlformats.org/officeDocument/2006/relationships/hyperlink" Target="https://www.jisilu.cn/data/sfnew/detail/502017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delOwnedFund('150277');" TargetMode="External"/><Relationship Id="rId748" Type="http://schemas.openxmlformats.org/officeDocument/2006/relationships/hyperlink" Target="javascript:addOwnedFund('502011');" TargetMode="External"/><Relationship Id="rId42" Type="http://schemas.openxmlformats.org/officeDocument/2006/relationships/hyperlink" Target="http://www.cninfo.com.cn/information/fund/netvalue/150221.html" TargetMode="External"/><Relationship Id="rId84" Type="http://schemas.openxmlformats.org/officeDocument/2006/relationships/hyperlink" Target="https://www.jisilu.cn/data/utils/lowcalc/150303" TargetMode="External"/><Relationship Id="rId138" Type="http://schemas.openxmlformats.org/officeDocument/2006/relationships/hyperlink" Target="https://www.jisilu.cn/data/utils/lowcalc/150198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213/bc.shtml" TargetMode="External"/><Relationship Id="rId510" Type="http://schemas.openxmlformats.org/officeDocument/2006/relationships/hyperlink" Target="http://finance.sina.com.cn/fund/quotes/150233/bc.shtml" TargetMode="External"/><Relationship Id="rId552" Type="http://schemas.openxmlformats.org/officeDocument/2006/relationships/hyperlink" Target="http://finance.sina.com.cn/fund/quotes/150217/bc.shtml" TargetMode="External"/><Relationship Id="rId594" Type="http://schemas.openxmlformats.org/officeDocument/2006/relationships/hyperlink" Target="http://finance.sina.com.cn/fund/quotes/502049/bc.shtml" TargetMode="External"/><Relationship Id="rId608" Type="http://schemas.openxmlformats.org/officeDocument/2006/relationships/hyperlink" Target="http://quote.eastmoney.com/zs399966.html" TargetMode="External"/><Relationship Id="rId815" Type="http://schemas.openxmlformats.org/officeDocument/2006/relationships/hyperlink" Target="https://www.jisilu.cn/data/sfnew/detail/150066" TargetMode="External"/><Relationship Id="rId191" Type="http://schemas.openxmlformats.org/officeDocument/2006/relationships/hyperlink" Target="http://quote.eastmoney.com/zs399395.html" TargetMode="External"/><Relationship Id="rId205" Type="http://schemas.openxmlformats.org/officeDocument/2006/relationships/hyperlink" Target="javascript:addOwnedFund('150317');" TargetMode="External"/><Relationship Id="rId247" Type="http://schemas.openxmlformats.org/officeDocument/2006/relationships/hyperlink" Target="javascript:addOwnedFund('150138');" TargetMode="External"/><Relationship Id="rId412" Type="http://schemas.openxmlformats.org/officeDocument/2006/relationships/hyperlink" Target="http://www.cninfo.com.cn/information/fund/netvalue/150135.html" TargetMode="External"/><Relationship Id="rId107" Type="http://schemas.openxmlformats.org/officeDocument/2006/relationships/hyperlink" Target="http://quote.eastmoney.com/zs399805.html" TargetMode="External"/><Relationship Id="rId289" Type="http://schemas.openxmlformats.org/officeDocument/2006/relationships/hyperlink" Target="javascript:addOwnedFund('150121');" TargetMode="External"/><Relationship Id="rId454" Type="http://schemas.openxmlformats.org/officeDocument/2006/relationships/hyperlink" Target="javascript:addOwnedFund('150157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205.html" TargetMode="External"/><Relationship Id="rId717" Type="http://schemas.openxmlformats.org/officeDocument/2006/relationships/hyperlink" Target="https://www.jisilu.cn/data/utils/lowcalc/150307" TargetMode="External"/><Relationship Id="rId759" Type="http://schemas.openxmlformats.org/officeDocument/2006/relationships/hyperlink" Target="https://www.jisilu.cn/data/utils/lowcalc/150171" TargetMode="External"/><Relationship Id="rId11" Type="http://schemas.openxmlformats.org/officeDocument/2006/relationships/hyperlink" Target="javascript:addOwnedFund('150188');" TargetMode="External"/><Relationship Id="rId53" Type="http://schemas.openxmlformats.org/officeDocument/2006/relationships/hyperlink" Target="http://finance.sina.com.cn/fund/quotes/150331/bc.shtml" TargetMode="External"/><Relationship Id="rId149" Type="http://schemas.openxmlformats.org/officeDocument/2006/relationships/hyperlink" Target="http://quote.eastmoney.com/zs399393.html" TargetMode="External"/><Relationship Id="rId314" Type="http://schemas.openxmlformats.org/officeDocument/2006/relationships/hyperlink" Target="https://www.jisilu.cn/data/sfnew/detail/502001" TargetMode="External"/><Relationship Id="rId356" Type="http://schemas.openxmlformats.org/officeDocument/2006/relationships/hyperlink" Target="https://www.jisilu.cn/data/sfnew/detail/150167" TargetMode="External"/><Relationship Id="rId398" Type="http://schemas.openxmlformats.org/officeDocument/2006/relationships/hyperlink" Target="https://www.jisilu.cn/data/sfnew/detail/150152" TargetMode="External"/><Relationship Id="rId521" Type="http://schemas.openxmlformats.org/officeDocument/2006/relationships/hyperlink" Target="https://www.jisilu.cn/data/sfnew/detail/150257" TargetMode="External"/><Relationship Id="rId563" Type="http://schemas.openxmlformats.org/officeDocument/2006/relationships/hyperlink" Target="https://www.jisilu.cn/data/sfnew/detail/150259" TargetMode="External"/><Relationship Id="rId619" Type="http://schemas.openxmlformats.org/officeDocument/2006/relationships/hyperlink" Target="http://www.cninfo.com.cn/information/fund/netvalue/150194.html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://quote.eastmoney.com/zs399440.html" TargetMode="External"/><Relationship Id="rId160" Type="http://schemas.openxmlformats.org/officeDocument/2006/relationships/hyperlink" Target="http://www.cninfo.com.cn/information/fund/netvalue/150265.html" TargetMode="External"/><Relationship Id="rId216" Type="http://schemas.openxmlformats.org/officeDocument/2006/relationships/hyperlink" Target="https://www.jisilu.cn/data/utils/lowcalc/502057" TargetMode="External"/><Relationship Id="rId423" Type="http://schemas.openxmlformats.org/officeDocument/2006/relationships/hyperlink" Target="http://www.cninfo.com.cn/information/fund/netvalue/150085.html" TargetMode="External"/><Relationship Id="rId826" Type="http://schemas.openxmlformats.org/officeDocument/2006/relationships/hyperlink" Target="https://www.jisilu.cn/data/sfnew/detail/150039" TargetMode="External"/><Relationship Id="rId258" Type="http://schemas.openxmlformats.org/officeDocument/2006/relationships/hyperlink" Target="https://www.jisilu.cn/data/utils/lowcalc/150073" TargetMode="External"/><Relationship Id="rId465" Type="http://schemas.openxmlformats.org/officeDocument/2006/relationships/hyperlink" Target="https://www.jisilu.cn/data/utils/lowcalc/150022" TargetMode="External"/><Relationship Id="rId630" Type="http://schemas.openxmlformats.org/officeDocument/2006/relationships/hyperlink" Target="http://finance.sina.com.cn/fund/quotes/150249/bc.shtml" TargetMode="External"/><Relationship Id="rId672" Type="http://schemas.openxmlformats.org/officeDocument/2006/relationships/hyperlink" Target="http://finance.sina.com.cn/fund/quotes/15032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https://www.jisilu.cn/data/sfnew/detail/150223" TargetMode="External"/><Relationship Id="rId64" Type="http://schemas.openxmlformats.org/officeDocument/2006/relationships/hyperlink" Target="http://finance.sina.com.cn/fund/quotes/150123/bc.shtml" TargetMode="External"/><Relationship Id="rId118" Type="http://schemas.openxmlformats.org/officeDocument/2006/relationships/hyperlink" Target="http://www.cninfo.com.cn/information/fund/netvalue/150325.html" TargetMode="External"/><Relationship Id="rId325" Type="http://schemas.openxmlformats.org/officeDocument/2006/relationships/hyperlink" Target="javascript:addOwnedFund('150083');" TargetMode="External"/><Relationship Id="rId367" Type="http://schemas.openxmlformats.org/officeDocument/2006/relationships/hyperlink" Target="javascript:addOwnedFund('150295');" TargetMode="External"/><Relationship Id="rId532" Type="http://schemas.openxmlformats.org/officeDocument/2006/relationships/hyperlink" Target="javascript:addOwnedFund('150243');" TargetMode="External"/><Relationship Id="rId574" Type="http://schemas.openxmlformats.org/officeDocument/2006/relationships/hyperlink" Target="javascript:addOwnedFund('150200');" TargetMode="External"/><Relationship Id="rId171" Type="http://schemas.openxmlformats.org/officeDocument/2006/relationships/hyperlink" Target="http://finance.sina.com.cn/fund/quotes/150261/bc.shtml" TargetMode="External"/><Relationship Id="rId227" Type="http://schemas.openxmlformats.org/officeDocument/2006/relationships/hyperlink" Target="http://quote.eastmoney.com/zs399903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30.html" TargetMode="External"/><Relationship Id="rId434" Type="http://schemas.openxmlformats.org/officeDocument/2006/relationships/hyperlink" Target="http://quote.eastmoney.com/zs399942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150173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69.html" TargetMode="External"/><Relationship Id="rId33" Type="http://schemas.openxmlformats.org/officeDocument/2006/relationships/hyperlink" Target="javascript:addOwnedFund('150057');" TargetMode="External"/><Relationship Id="rId129" Type="http://schemas.openxmlformats.org/officeDocument/2006/relationships/hyperlink" Target="http://finance.sina.com.cn/fund/quotes/150291/bc.shtml" TargetMode="External"/><Relationship Id="rId280" Type="http://schemas.openxmlformats.org/officeDocument/2006/relationships/hyperlink" Target="http://www.cninfo.com.cn/information/fund/netvalue/502041.html" TargetMode="External"/><Relationship Id="rId336" Type="http://schemas.openxmlformats.org/officeDocument/2006/relationships/hyperlink" Target="https://www.jisilu.cn/data/utils/lowcalc/150225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http://finance.sina.com.cn/fund/quotes/150323/bc.shtml" TargetMode="External"/><Relationship Id="rId140" Type="http://schemas.openxmlformats.org/officeDocument/2006/relationships/hyperlink" Target="https://www.jisilu.cn/data/sfnew/detail/150301" TargetMode="External"/><Relationship Id="rId182" Type="http://schemas.openxmlformats.org/officeDocument/2006/relationships/hyperlink" Target="https://www.jisilu.cn/data/sfnew/detail/150263" TargetMode="External"/><Relationship Id="rId378" Type="http://schemas.openxmlformats.org/officeDocument/2006/relationships/hyperlink" Target="https://www.jisilu.cn/data/utils/lowcalc/150140" TargetMode="External"/><Relationship Id="rId403" Type="http://schemas.openxmlformats.org/officeDocument/2006/relationships/hyperlink" Target="javascript:addOwnedFund('150152');" TargetMode="External"/><Relationship Id="rId585" Type="http://schemas.openxmlformats.org/officeDocument/2006/relationships/hyperlink" Target="https://www.jisilu.cn/data/utils/lowcalc/150271" TargetMode="External"/><Relationship Id="rId750" Type="http://schemas.openxmlformats.org/officeDocument/2006/relationships/hyperlink" Target="http://finance.sina.com.cn/fund/quotes/15030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811.html" TargetMode="External"/><Relationship Id="rId6" Type="http://schemas.openxmlformats.org/officeDocument/2006/relationships/hyperlink" Target="https://www.jisilu.cn/data/sfnew/detail/150188" TargetMode="External"/><Relationship Id="rId238" Type="http://schemas.openxmlformats.org/officeDocument/2006/relationships/hyperlink" Target="http://www.cninfo.com.cn/information/fund/netvalue/150053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502017.html" TargetMode="External"/><Relationship Id="rId610" Type="http://schemas.openxmlformats.org/officeDocument/2006/relationships/hyperlink" Target="javascript:addOwnedFund('15017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227');" TargetMode="External"/><Relationship Id="rId708" Type="http://schemas.openxmlformats.org/officeDocument/2006/relationships/hyperlink" Target="http://finance.sina.com.cn/fund/quotes/150209/bc.shtml" TargetMode="External"/><Relationship Id="rId291" Type="http://schemas.openxmlformats.org/officeDocument/2006/relationships/hyperlink" Target="http://finance.sina.com.cn/fund/quotes/150094/bc.shtml" TargetMode="External"/><Relationship Id="rId305" Type="http://schemas.openxmlformats.org/officeDocument/2006/relationships/hyperlink" Target="http://quote.eastmoney.com/zs00001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810.html" TargetMode="External"/><Relationship Id="rId44" Type="http://schemas.openxmlformats.org/officeDocument/2006/relationships/hyperlink" Target="https://www.jisilu.cn/data/utils/lowcalc/150221" TargetMode="External"/><Relationship Id="rId86" Type="http://schemas.openxmlformats.org/officeDocument/2006/relationships/hyperlink" Target="https://www.jisilu.cn/data/sfnew/detail/150335" TargetMode="External"/><Relationship Id="rId151" Type="http://schemas.openxmlformats.org/officeDocument/2006/relationships/hyperlink" Target="javascript:addOwnedFund('150117');" TargetMode="External"/><Relationship Id="rId389" Type="http://schemas.openxmlformats.org/officeDocument/2006/relationships/hyperlink" Target="http://quote.eastmoney.com/zs399958.html" TargetMode="External"/><Relationship Id="rId554" Type="http://schemas.openxmlformats.org/officeDocument/2006/relationships/hyperlink" Target="http://quote.eastmoney.com/zs399412.html" TargetMode="External"/><Relationship Id="rId596" Type="http://schemas.openxmlformats.org/officeDocument/2006/relationships/hyperlink" Target="http://quote.eastmoney.com/zs000016.html" TargetMode="External"/><Relationship Id="rId761" Type="http://schemas.openxmlformats.org/officeDocument/2006/relationships/hyperlink" Target="https://www.jisilu.cn/data/sfnew/detail/150181" TargetMode="External"/><Relationship Id="rId817" Type="http://schemas.openxmlformats.org/officeDocument/2006/relationships/hyperlink" Target="http://www.cninfo.com.cn/information/fund/netvalue/150066.html" TargetMode="External"/><Relationship Id="rId193" Type="http://schemas.openxmlformats.org/officeDocument/2006/relationships/hyperlink" Target="javascript:addOwnedFund('150196');" TargetMode="External"/><Relationship Id="rId207" Type="http://schemas.openxmlformats.org/officeDocument/2006/relationships/hyperlink" Target="http://finance.sina.com.cn/fund/quotes/150327/bc.shtml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javascript:addOwnedFund('150135');" TargetMode="External"/><Relationship Id="rId456" Type="http://schemas.openxmlformats.org/officeDocument/2006/relationships/hyperlink" Target="http://finance.sina.com.cn/fund/quotes/150148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94" TargetMode="External"/><Relationship Id="rId663" Type="http://schemas.openxmlformats.org/officeDocument/2006/relationships/hyperlink" Target="https://www.jisilu.cn/data/utils/lowcalc/150205" TargetMode="External"/><Relationship Id="rId13" Type="http://schemas.openxmlformats.org/officeDocument/2006/relationships/hyperlink" Target="http://finance.sina.com.cn/fund/quotes/150106/bc.shtml" TargetMode="External"/><Relationship Id="rId109" Type="http://schemas.openxmlformats.org/officeDocument/2006/relationships/hyperlink" Target="javascript:addOwnedFund('502037');" TargetMode="External"/><Relationship Id="rId260" Type="http://schemas.openxmlformats.org/officeDocument/2006/relationships/hyperlink" Target="https://www.jisilu.cn/data/sfnew/detail/502014" TargetMode="External"/><Relationship Id="rId316" Type="http://schemas.openxmlformats.org/officeDocument/2006/relationships/hyperlink" Target="http://www.cninfo.com.cn/information/fund/netvalue/502001.html" TargetMode="External"/><Relationship Id="rId523" Type="http://schemas.openxmlformats.org/officeDocument/2006/relationships/hyperlink" Target="http://www.cninfo.com.cn/information/fund/netvalue/150257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805.html" TargetMode="External"/><Relationship Id="rId97" Type="http://schemas.openxmlformats.org/officeDocument/2006/relationships/hyperlink" Target="javascript:addOwnedFund('150287');" TargetMode="External"/><Relationship Id="rId120" Type="http://schemas.openxmlformats.org/officeDocument/2006/relationships/hyperlink" Target="https://www.jisilu.cn/data/utils/lowcalc/150325" TargetMode="External"/><Relationship Id="rId358" Type="http://schemas.openxmlformats.org/officeDocument/2006/relationships/hyperlink" Target="http://www.cninfo.com.cn/information/fund/netvalue/150167.html" TargetMode="External"/><Relationship Id="rId565" Type="http://schemas.openxmlformats.org/officeDocument/2006/relationships/hyperlink" Target="http://www.cninfo.com.cn/information/fund/netvalue/150259.html" TargetMode="External"/><Relationship Id="rId730" Type="http://schemas.openxmlformats.org/officeDocument/2006/relationships/hyperlink" Target="javascript:addOwnedFund('502004');" TargetMode="External"/><Relationship Id="rId772" Type="http://schemas.openxmlformats.org/officeDocument/2006/relationships/hyperlink" Target="javascript:addOwnedFund('150143');" TargetMode="External"/><Relationship Id="rId828" Type="http://schemas.openxmlformats.org/officeDocument/2006/relationships/hyperlink" Target="http://www.cninfo.com.cn/information/fund/netvalue/150039.html" TargetMode="External"/><Relationship Id="rId162" Type="http://schemas.openxmlformats.org/officeDocument/2006/relationships/hyperlink" Target="https://www.jisilu.cn/data/utils/lowcalc/150265" TargetMode="External"/><Relationship Id="rId218" Type="http://schemas.openxmlformats.org/officeDocument/2006/relationships/hyperlink" Target="https://www.jisilu.cn/data/sfnew/detail/150047" TargetMode="External"/><Relationship Id="rId425" Type="http://schemas.openxmlformats.org/officeDocument/2006/relationships/hyperlink" Target="javascript:addOwnedFund('150085');" TargetMode="External"/><Relationship Id="rId467" Type="http://schemas.openxmlformats.org/officeDocument/2006/relationships/hyperlink" Target="https://www.jisilu.cn/data/sfnew/detail/15020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112');" TargetMode="External"/><Relationship Id="rId674" Type="http://schemas.openxmlformats.org/officeDocument/2006/relationships/hyperlink" Target="http://quote.eastmoney.com/zs399809.html" TargetMode="External"/><Relationship Id="rId24" Type="http://schemas.openxmlformats.org/officeDocument/2006/relationships/hyperlink" Target="http://www.cninfo.com.cn/information/fund/netvalue/150223.html" TargetMode="External"/><Relationship Id="rId66" Type="http://schemas.openxmlformats.org/officeDocument/2006/relationships/hyperlink" Target="http://quote.eastmoney.com/zs399550.html" TargetMode="External"/><Relationship Id="rId131" Type="http://schemas.openxmlformats.org/officeDocument/2006/relationships/hyperlink" Target="http://quote.eastmoney.com/zs399986.html" TargetMode="External"/><Relationship Id="rId327" Type="http://schemas.openxmlformats.org/officeDocument/2006/relationships/hyperlink" Target="http://finance.sina.com.cn/fund/quotes/150030/bc.shtml" TargetMode="External"/><Relationship Id="rId369" Type="http://schemas.openxmlformats.org/officeDocument/2006/relationships/hyperlink" Target="http://finance.sina.com.cn/fund/quotes/150211/bc.shtml" TargetMode="External"/><Relationship Id="rId534" Type="http://schemas.openxmlformats.org/officeDocument/2006/relationships/hyperlink" Target="http://finance.sina.com.cn/fund/quotes/150315/bc.shtml" TargetMode="External"/><Relationship Id="rId576" Type="http://schemas.openxmlformats.org/officeDocument/2006/relationships/hyperlink" Target="http://finance.sina.com.cn/fund/quotes/150269/bc.shtml" TargetMode="External"/><Relationship Id="rId741" Type="http://schemas.openxmlformats.org/officeDocument/2006/relationships/hyperlink" Target="https://www.jisilu.cn/data/utils/lowcalc/150169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quote.eastmoney.com/zs399989.html" TargetMode="External"/><Relationship Id="rId229" Type="http://schemas.openxmlformats.org/officeDocument/2006/relationships/hyperlink" Target="javascript:addOwnedFund('150012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049');" TargetMode="External"/><Relationship Id="rId601" Type="http://schemas.openxmlformats.org/officeDocument/2006/relationships/hyperlink" Target="http://www.cninfo.com.cn/information/fund/netvalue/150100.html" TargetMode="External"/><Relationship Id="rId643" Type="http://schemas.openxmlformats.org/officeDocument/2006/relationships/hyperlink" Target="http://www.cninfo.com.cn/information/fund/netvalue/150173.html" TargetMode="External"/><Relationship Id="rId240" Type="http://schemas.openxmlformats.org/officeDocument/2006/relationships/hyperlink" Target="https://www.jisilu.cn/data/utils/lowcalc/150053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://finance.sina.com.cn/fund/quotes/150032/bc.shtml" TargetMode="External"/><Relationship Id="rId77" Type="http://schemas.openxmlformats.org/officeDocument/2006/relationships/hyperlink" Target="http://quote.eastmoney.com/zs000827.html" TargetMode="External"/><Relationship Id="rId100" Type="http://schemas.openxmlformats.org/officeDocument/2006/relationships/hyperlink" Target="http://www.cninfo.com.cn/information/fund/netvalue/150289.html" TargetMode="External"/><Relationship Id="rId282" Type="http://schemas.openxmlformats.org/officeDocument/2006/relationships/hyperlink" Target="https://www.jisilu.cn/data/utils/lowcalc/502041" TargetMode="External"/><Relationship Id="rId338" Type="http://schemas.openxmlformats.org/officeDocument/2006/relationships/hyperlink" Target="https://www.jisilu.cn/data/sfnew/detail/150036" TargetMode="External"/><Relationship Id="rId503" Type="http://schemas.openxmlformats.org/officeDocument/2006/relationships/hyperlink" Target="https://www.jisilu.cn/data/sfnew/detail/150283" TargetMode="External"/><Relationship Id="rId545" Type="http://schemas.openxmlformats.org/officeDocument/2006/relationships/hyperlink" Target="https://www.jisilu.cn/data/sfnew/detail/50202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399974.html" TargetMode="External"/><Relationship Id="rId752" Type="http://schemas.openxmlformats.org/officeDocument/2006/relationships/hyperlink" Target="http://quote.eastmoney.com/zs399994.html" TargetMode="External"/><Relationship Id="rId808" Type="http://schemas.openxmlformats.org/officeDocument/2006/relationships/hyperlink" Target="javascript:addOwnedFund('150231');" TargetMode="External"/><Relationship Id="rId8" Type="http://schemas.openxmlformats.org/officeDocument/2006/relationships/hyperlink" Target="http://www.cninfo.com.cn/information/fund/netvalue/150188.html" TargetMode="External"/><Relationship Id="rId142" Type="http://schemas.openxmlformats.org/officeDocument/2006/relationships/hyperlink" Target="http://www.cninfo.com.cn/information/fund/netvalue/150301.html" TargetMode="External"/><Relationship Id="rId184" Type="http://schemas.openxmlformats.org/officeDocument/2006/relationships/hyperlink" Target="http://www.cninfo.com.cn/information/fund/netvalue/150263.html" TargetMode="External"/><Relationship Id="rId391" Type="http://schemas.openxmlformats.org/officeDocument/2006/relationships/hyperlink" Target="javascript:addOwnedFund('150213');" TargetMode="External"/><Relationship Id="rId405" Type="http://schemas.openxmlformats.org/officeDocument/2006/relationships/hyperlink" Target="http://finance.sina.com.cn/fund/quotes/150104/bc.s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73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502017" TargetMode="External"/><Relationship Id="rId654" Type="http://schemas.openxmlformats.org/officeDocument/2006/relationships/hyperlink" Target="http://finance.sina.com.cn/fund/quotes/150203/bc.shtml" TargetMode="External"/><Relationship Id="rId696" Type="http://schemas.openxmlformats.org/officeDocument/2006/relationships/hyperlink" Target="http://finance.sina.com.cn/fund/quotes/150179/bc.shtml" TargetMode="External"/><Relationship Id="rId46" Type="http://schemas.openxmlformats.org/officeDocument/2006/relationships/hyperlink" Target="https://www.jisilu.cn/data/sfnew/detail/150321" TargetMode="External"/><Relationship Id="rId293" Type="http://schemas.openxmlformats.org/officeDocument/2006/relationships/hyperlink" Target="http://quote.eastmoney.com/zs000966.html" TargetMode="External"/><Relationship Id="rId307" Type="http://schemas.openxmlformats.org/officeDocument/2006/relationships/hyperlink" Target="javascript:addOwnedFund('50202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33');" TargetMode="External"/><Relationship Id="rId556" Type="http://schemas.openxmlformats.org/officeDocument/2006/relationships/hyperlink" Target="javascript:addOwnedFund('150217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81.html" TargetMode="External"/><Relationship Id="rId88" Type="http://schemas.openxmlformats.org/officeDocument/2006/relationships/hyperlink" Target="http://www.cninfo.com.cn/information/fund/netvalue/150335.html" TargetMode="External"/><Relationship Id="rId111" Type="http://schemas.openxmlformats.org/officeDocument/2006/relationships/hyperlink" Target="http://finance.sina.com.cn/fund/quotes/150293/bc.shtml" TargetMode="External"/><Relationship Id="rId153" Type="http://schemas.openxmlformats.org/officeDocument/2006/relationships/hyperlink" Target="http://finance.sina.com.cn/fund/quotes/150247/bc.shtml" TargetMode="External"/><Relationship Id="rId195" Type="http://schemas.openxmlformats.org/officeDocument/2006/relationships/hyperlink" Target="http://finance.sina.com.cn/fund/quotes/150343/bc.shtml" TargetMode="External"/><Relationship Id="rId209" Type="http://schemas.openxmlformats.org/officeDocument/2006/relationships/hyperlink" Target="http://quote.eastmoney.com/zs399808.html" TargetMode="External"/><Relationship Id="rId360" Type="http://schemas.openxmlformats.org/officeDocument/2006/relationships/hyperlink" Target="https://www.jisilu.cn/data/utils/lowcalc/150167" TargetMode="External"/><Relationship Id="rId416" Type="http://schemas.openxmlformats.org/officeDocument/2006/relationships/hyperlink" Target="http://finance.sina.com.cn/fund/quotes/150059/bc.shtml" TargetMode="External"/><Relationship Id="rId598" Type="http://schemas.openxmlformats.org/officeDocument/2006/relationships/hyperlink" Target="javascript:addOwnedFund('502049');" TargetMode="External"/><Relationship Id="rId819" Type="http://schemas.openxmlformats.org/officeDocument/2006/relationships/hyperlink" Target="https://www.jisilu.cn/data/utils/lowcalc/150066" TargetMode="External"/><Relationship Id="rId220" Type="http://schemas.openxmlformats.org/officeDocument/2006/relationships/hyperlink" Target="http://www.cninfo.com.cn/information/fund/netvalue/150047.html" TargetMode="External"/><Relationship Id="rId458" Type="http://schemas.openxmlformats.org/officeDocument/2006/relationships/hyperlink" Target="http://quote.eastmoney.com/zs000841.html" TargetMode="External"/><Relationship Id="rId623" Type="http://schemas.openxmlformats.org/officeDocument/2006/relationships/hyperlink" Target="https://www.jisilu.cn/data/sfnew/detail/150241" TargetMode="External"/><Relationship Id="rId665" Type="http://schemas.openxmlformats.org/officeDocument/2006/relationships/hyperlink" Target="https://www.jisilu.cn/data/sfnew/detail/150051" TargetMode="External"/><Relationship Id="rId830" Type="http://schemas.openxmlformats.org/officeDocument/2006/relationships/hyperlink" Target="javascript:addOwnedFund('150039');" TargetMode="External"/><Relationship Id="rId15" Type="http://schemas.openxmlformats.org/officeDocument/2006/relationships/hyperlink" Target="http://quote.eastmoney.com/zs399005.html" TargetMode="External"/><Relationship Id="rId57" Type="http://schemas.openxmlformats.org/officeDocument/2006/relationships/hyperlink" Target="javascript:addOwnedFund('150331');" TargetMode="External"/><Relationship Id="rId262" Type="http://schemas.openxmlformats.org/officeDocument/2006/relationships/hyperlink" Target="http://www.cninfo.com.cn/information/fund/netvalue/502014.html" TargetMode="External"/><Relationship Id="rId318" Type="http://schemas.openxmlformats.org/officeDocument/2006/relationships/hyperlink" Target="https://www.jisilu.cn/data/utils/lowcalc/502001" TargetMode="External"/><Relationship Id="rId525" Type="http://schemas.openxmlformats.org/officeDocument/2006/relationships/hyperlink" Target="https://www.jisilu.cn/data/utils/lowcalc/150257" TargetMode="External"/><Relationship Id="rId567" Type="http://schemas.openxmlformats.org/officeDocument/2006/relationships/hyperlink" Target="https://www.jisilu.cn/data/utils/lowcalc/150259" TargetMode="External"/><Relationship Id="rId732" Type="http://schemas.openxmlformats.org/officeDocument/2006/relationships/hyperlink" Target="http://finance.sina.com.cn/fund/quotes/502007/bc.shtml" TargetMode="External"/><Relationship Id="rId99" Type="http://schemas.openxmlformats.org/officeDocument/2006/relationships/hyperlink" Target="http://finance.sina.com.cn/fund/quotes/150289/bc.shtml" TargetMode="External"/><Relationship Id="rId122" Type="http://schemas.openxmlformats.org/officeDocument/2006/relationships/hyperlink" Target="https://www.jisilu.cn/data/sfnew/detail/150299" TargetMode="External"/><Relationship Id="rId164" Type="http://schemas.openxmlformats.org/officeDocument/2006/relationships/hyperlink" Target="https://www.jisilu.cn/data/sfnew/detail/150130" TargetMode="External"/><Relationship Id="rId371" Type="http://schemas.openxmlformats.org/officeDocument/2006/relationships/hyperlink" Target="http://quote.eastmoney.com/zs399976.html" TargetMode="External"/><Relationship Id="rId774" Type="http://schemas.openxmlformats.org/officeDocument/2006/relationships/hyperlink" Target="http://finance.sina.com.cn/fund/quotes/150192/bc.shtml" TargetMode="External"/><Relationship Id="rId427" Type="http://schemas.openxmlformats.org/officeDocument/2006/relationships/hyperlink" Target="http://finance.sina.com.cn/fund/quotes/150096/bc.shtml" TargetMode="External"/><Relationship Id="rId469" Type="http://schemas.openxmlformats.org/officeDocument/2006/relationships/hyperlink" Target="http://www.cninfo.com.cn/information/fund/netvalue/150207.html" TargetMode="External"/><Relationship Id="rId634" Type="http://schemas.openxmlformats.org/officeDocument/2006/relationships/hyperlink" Target="javascript:delOwnedFund('150249');" TargetMode="External"/><Relationship Id="rId676" Type="http://schemas.openxmlformats.org/officeDocument/2006/relationships/hyperlink" Target="javascript:addOwnedFund('150329');" TargetMode="External"/><Relationship Id="rId26" Type="http://schemas.openxmlformats.org/officeDocument/2006/relationships/hyperlink" Target="https://www.jisilu.cn/data/utils/lowcalc/150223" TargetMode="External"/><Relationship Id="rId231" Type="http://schemas.openxmlformats.org/officeDocument/2006/relationships/hyperlink" Target="http://finance.sina.com.cn/fund/quotes/150175/bc.shtml" TargetMode="External"/><Relationship Id="rId273" Type="http://schemas.openxmlformats.org/officeDocument/2006/relationships/hyperlink" Target="http://finance.sina.com.cn/fund/quotes/150281/bc.shtml" TargetMode="External"/><Relationship Id="rId329" Type="http://schemas.openxmlformats.org/officeDocument/2006/relationships/hyperlink" Target="http://quote.eastmoney.com/zs000971.html" TargetMode="External"/><Relationship Id="rId480" Type="http://schemas.openxmlformats.org/officeDocument/2006/relationships/hyperlink" Target="http://finance.sina.com.cn/fund/quotes/150076/bc.shtml" TargetMode="External"/><Relationship Id="rId536" Type="http://schemas.openxmlformats.org/officeDocument/2006/relationships/hyperlink" Target="http://quote.eastmoney.com/zs399803.html" TargetMode="External"/><Relationship Id="rId701" Type="http://schemas.openxmlformats.org/officeDocument/2006/relationships/hyperlink" Target="https://www.jisilu.cn/data/sfnew/detail/150277" TargetMode="External"/><Relationship Id="rId68" Type="http://schemas.openxmlformats.org/officeDocument/2006/relationships/hyperlink" Target="javascript:addOwnedFund('150123');" TargetMode="External"/><Relationship Id="rId133" Type="http://schemas.openxmlformats.org/officeDocument/2006/relationships/hyperlink" Target="javascript:delOwnedFund('150291');" TargetMode="External"/><Relationship Id="rId175" Type="http://schemas.openxmlformats.org/officeDocument/2006/relationships/hyperlink" Target="javascript:addOwnedFund('150261');" TargetMode="External"/><Relationship Id="rId340" Type="http://schemas.openxmlformats.org/officeDocument/2006/relationships/hyperlink" Target="http://www.cninfo.com.cn/information/fund/netvalue/150036.html" TargetMode="External"/><Relationship Id="rId578" Type="http://schemas.openxmlformats.org/officeDocument/2006/relationships/hyperlink" Target="http://quote.eastmoney.com/zs399997.html" TargetMode="External"/><Relationship Id="rId743" Type="http://schemas.openxmlformats.org/officeDocument/2006/relationships/hyperlink" Target="https://www.jisilu.cn/data/sfnew/detail/502011" TargetMode="External"/><Relationship Id="rId785" Type="http://schemas.openxmlformats.org/officeDocument/2006/relationships/hyperlink" Target="https://www.jisilu.cn/data/sfnew/detail/150279" TargetMode="External"/><Relationship Id="rId200" Type="http://schemas.openxmlformats.org/officeDocument/2006/relationships/hyperlink" Target="https://www.jisilu.cn/data/sfnew/detail/150317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00" TargetMode="External"/><Relationship Id="rId645" Type="http://schemas.openxmlformats.org/officeDocument/2006/relationships/hyperlink" Target="https://www.jisilu.cn/data/utils/lowcalc/150173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215/bc.shtml" TargetMode="External"/><Relationship Id="rId242" Type="http://schemas.openxmlformats.org/officeDocument/2006/relationships/hyperlink" Target="https://www.jisilu.cn/data/sfnew/detail/150138" TargetMode="External"/><Relationship Id="rId284" Type="http://schemas.openxmlformats.org/officeDocument/2006/relationships/hyperlink" Target="https://www.jisilu.cn/data/sfnew/detail/150121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283.html" TargetMode="External"/><Relationship Id="rId712" Type="http://schemas.openxmlformats.org/officeDocument/2006/relationships/hyperlink" Target="javascript:addOwnedFund('150209');" TargetMode="External"/><Relationship Id="rId37" Type="http://schemas.openxmlformats.org/officeDocument/2006/relationships/hyperlink" Target="http://quote.eastmoney.com/zs399923.html" TargetMode="External"/><Relationship Id="rId79" Type="http://schemas.openxmlformats.org/officeDocument/2006/relationships/hyperlink" Target="javascript:addOwnedFund('150323');" TargetMode="External"/><Relationship Id="rId102" Type="http://schemas.openxmlformats.org/officeDocument/2006/relationships/hyperlink" Target="https://www.jisilu.cn/data/utils/lowcalc/150289" TargetMode="External"/><Relationship Id="rId144" Type="http://schemas.openxmlformats.org/officeDocument/2006/relationships/hyperlink" Target="https://www.jisilu.cn/data/utils/lowcalc/150301" TargetMode="External"/><Relationship Id="rId547" Type="http://schemas.openxmlformats.org/officeDocument/2006/relationships/hyperlink" Target="http://www.cninfo.com.cn/information/fund/netvalue/50202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30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s://www.jisilu.cn/data/utils/lowcalc/150335" TargetMode="External"/><Relationship Id="rId186" Type="http://schemas.openxmlformats.org/officeDocument/2006/relationships/hyperlink" Target="https://www.jisilu.cn/data/utils/lowcalc/150263" TargetMode="External"/><Relationship Id="rId351" Type="http://schemas.openxmlformats.org/officeDocument/2006/relationships/hyperlink" Target="http://finance.sina.com.cn/fund/quotes/150267/bc.shtml" TargetMode="External"/><Relationship Id="rId393" Type="http://schemas.openxmlformats.org/officeDocument/2006/relationships/hyperlink" Target="http://finance.sina.com.cn/fund/quotes/150090/bc.shtml" TargetMode="External"/><Relationship Id="rId407" Type="http://schemas.openxmlformats.org/officeDocument/2006/relationships/hyperlink" Target="http://quote.eastmoney.com/zs399300.html" TargetMode="External"/><Relationship Id="rId449" Type="http://schemas.openxmlformats.org/officeDocument/2006/relationships/hyperlink" Target="https://www.jisilu.cn/data/sfnew/detail/150157" TargetMode="External"/><Relationship Id="rId614" Type="http://schemas.openxmlformats.org/officeDocument/2006/relationships/hyperlink" Target="http://quote.eastmoney.com/zs399991.html" TargetMode="External"/><Relationship Id="rId656" Type="http://schemas.openxmlformats.org/officeDocument/2006/relationships/hyperlink" Target="http://quote.eastmoney.com/zs399971.html" TargetMode="External"/><Relationship Id="rId821" Type="http://schemas.openxmlformats.org/officeDocument/2006/relationships/hyperlink" Target="https://www.jisilu.cn/data/sfnew/detail/150133" TargetMode="External"/><Relationship Id="rId211" Type="http://schemas.openxmlformats.org/officeDocument/2006/relationships/hyperlink" Target="javascript:addOwnedFund('150327');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addOwnedFund('150094');" TargetMode="External"/><Relationship Id="rId309" Type="http://schemas.openxmlformats.org/officeDocument/2006/relationships/hyperlink" Target="http://finance.sina.com.cn/fund/quotes/150064/bc.shtml" TargetMode="External"/><Relationship Id="rId460" Type="http://schemas.openxmlformats.org/officeDocument/2006/relationships/hyperlink" Target="javascript:addOwnedFund('150148');" TargetMode="External"/><Relationship Id="rId516" Type="http://schemas.openxmlformats.org/officeDocument/2006/relationships/hyperlink" Target="http://finance.sina.com.cn/fund/quotes/150237/bc.shtml" TargetMode="External"/><Relationship Id="rId698" Type="http://schemas.openxmlformats.org/officeDocument/2006/relationships/hyperlink" Target="http://quote.eastmoney.com/zs399935.html" TargetMode="External"/><Relationship Id="rId48" Type="http://schemas.openxmlformats.org/officeDocument/2006/relationships/hyperlink" Target="http://www.cninfo.com.cn/information/fund/netvalue/150321.html" TargetMode="External"/><Relationship Id="rId113" Type="http://schemas.openxmlformats.org/officeDocument/2006/relationships/hyperlink" Target="http://quote.eastmoney.com/zs399807.html" TargetMode="External"/><Relationship Id="rId320" Type="http://schemas.openxmlformats.org/officeDocument/2006/relationships/hyperlink" Target="https://www.jisilu.cn/data/sfnew/detail/150083" TargetMode="External"/><Relationship Id="rId558" Type="http://schemas.openxmlformats.org/officeDocument/2006/relationships/hyperlink" Target="http://finance.sina.com.cn/fund/quotes/150235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81" TargetMode="External"/><Relationship Id="rId155" Type="http://schemas.openxmlformats.org/officeDocument/2006/relationships/hyperlink" Target="http://quote.eastmoney.com/zs399971.html" TargetMode="External"/><Relationship Id="rId197" Type="http://schemas.openxmlformats.org/officeDocument/2006/relationships/hyperlink" Target="http://quote.eastmoney.com/zs399975.html" TargetMode="External"/><Relationship Id="rId362" Type="http://schemas.openxmlformats.org/officeDocument/2006/relationships/hyperlink" Target="https://www.jisilu.cn/data/sfnew/detail/150295" TargetMode="External"/><Relationship Id="rId418" Type="http://schemas.openxmlformats.org/officeDocument/2006/relationships/hyperlink" Target="http://quote.eastmoney.com/zs399944.html" TargetMode="External"/><Relationship Id="rId625" Type="http://schemas.openxmlformats.org/officeDocument/2006/relationships/hyperlink" Target="http://www.cninfo.com.cn/information/fund/netvalue/150241.html" TargetMode="External"/><Relationship Id="rId222" Type="http://schemas.openxmlformats.org/officeDocument/2006/relationships/hyperlink" Target="https://www.jisilu.cn/data/utils/lowcalc/150047" TargetMode="External"/><Relationship Id="rId264" Type="http://schemas.openxmlformats.org/officeDocument/2006/relationships/hyperlink" Target="https://www.jisilu.cn/data/utils/lowcalc/502014" TargetMode="External"/><Relationship Id="rId471" Type="http://schemas.openxmlformats.org/officeDocument/2006/relationships/hyperlink" Target="https://www.jisilu.cn/data/utils/lowcalc/15020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108" TargetMode="External"/><Relationship Id="rId59" Type="http://schemas.openxmlformats.org/officeDocument/2006/relationships/hyperlink" Target="http://finance.sina.com.cn/fund/quotes/150219/bc.shtml" TargetMode="External"/><Relationship Id="rId124" Type="http://schemas.openxmlformats.org/officeDocument/2006/relationships/hyperlink" Target="http://www.cninfo.com.cn/information/fund/netvalue/150299.html" TargetMode="External"/><Relationship Id="rId527" Type="http://schemas.openxmlformats.org/officeDocument/2006/relationships/hyperlink" Target="https://www.jisilu.cn/data/sfnew/detail/150243" TargetMode="External"/><Relationship Id="rId569" Type="http://schemas.openxmlformats.org/officeDocument/2006/relationships/hyperlink" Target="https://www.jisilu.cn/data/sfnew/detail/150200" TargetMode="External"/><Relationship Id="rId734" Type="http://schemas.openxmlformats.org/officeDocument/2006/relationships/hyperlink" Target="http://quote.eastmoney.com/zs399974.html" TargetMode="External"/><Relationship Id="rId776" Type="http://schemas.openxmlformats.org/officeDocument/2006/relationships/hyperlink" Target="http://quote.eastmoney.com/zs399965.html" TargetMode="External"/><Relationship Id="rId70" Type="http://schemas.openxmlformats.org/officeDocument/2006/relationships/hyperlink" Target="http://finance.sina.com.cn/fund/quotes/150297/bc.shtml" TargetMode="External"/><Relationship Id="rId166" Type="http://schemas.openxmlformats.org/officeDocument/2006/relationships/hyperlink" Target="http://www.cninfo.com.cn/information/fund/netvalue/150130.html" TargetMode="External"/><Relationship Id="rId331" Type="http://schemas.openxmlformats.org/officeDocument/2006/relationships/hyperlink" Target="javascript:addOwnedFund('150030');" TargetMode="External"/><Relationship Id="rId373" Type="http://schemas.openxmlformats.org/officeDocument/2006/relationships/hyperlink" Target="javascript:addOwnedFund('150211');" TargetMode="External"/><Relationship Id="rId429" Type="http://schemas.openxmlformats.org/officeDocument/2006/relationships/hyperlink" Target="http://quote.eastmoney.com/zs000979.html" TargetMode="External"/><Relationship Id="rId580" Type="http://schemas.openxmlformats.org/officeDocument/2006/relationships/hyperlink" Target="javascript:addOwnedFund('150269');" TargetMode="External"/><Relationship Id="rId636" Type="http://schemas.openxmlformats.org/officeDocument/2006/relationships/hyperlink" Target="http://finance.sina.com.cn/fund/quotes/150251/bc.shtml" TargetMode="External"/><Relationship Id="rId801" Type="http://schemas.openxmlformats.org/officeDocument/2006/relationships/hyperlink" Target="https://www.jisilu.cn/data/utils/lowcalc/150092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http://quote.eastmoney.com/hk/zs110010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150184/bc.shtml" TargetMode="External"/><Relationship Id="rId28" Type="http://schemas.openxmlformats.org/officeDocument/2006/relationships/hyperlink" Target="https://www.jisilu.cn/data/sfnew/detail/150057" TargetMode="External"/><Relationship Id="rId275" Type="http://schemas.openxmlformats.org/officeDocument/2006/relationships/hyperlink" Target="http://quote.eastmoney.com/zs399934.html" TargetMode="External"/><Relationship Id="rId300" Type="http://schemas.openxmlformats.org/officeDocument/2006/relationships/hyperlink" Target="https://www.jisilu.cn/data/utils/lowcalc/502031" TargetMode="External"/><Relationship Id="rId482" Type="http://schemas.openxmlformats.org/officeDocument/2006/relationships/hyperlink" Target="http://quote.eastmoney.com/zs399300.html" TargetMode="External"/><Relationship Id="rId538" Type="http://schemas.openxmlformats.org/officeDocument/2006/relationships/hyperlink" Target="javascript:addOwnedFund('150315');" TargetMode="External"/><Relationship Id="rId703" Type="http://schemas.openxmlformats.org/officeDocument/2006/relationships/hyperlink" Target="http://www.cninfo.com.cn/information/fund/netvalue/150277.html" TargetMode="External"/><Relationship Id="rId745" Type="http://schemas.openxmlformats.org/officeDocument/2006/relationships/hyperlink" Target="http://www.cninfo.com.cn/information/fund/netvalue/502011.html" TargetMode="External"/><Relationship Id="rId81" Type="http://schemas.openxmlformats.org/officeDocument/2006/relationships/hyperlink" Target="http://finance.sina.com.cn/fund/quotes/150303/bc.shtml" TargetMode="External"/><Relationship Id="rId135" Type="http://schemas.openxmlformats.org/officeDocument/2006/relationships/hyperlink" Target="http://finance.sina.com.cn/fund/quotes/150198/bc.shtml" TargetMode="External"/><Relationship Id="rId177" Type="http://schemas.openxmlformats.org/officeDocument/2006/relationships/hyperlink" Target="http://finance.sina.com.cn/fund/quotes/150190/bc.shtml" TargetMode="External"/><Relationship Id="rId342" Type="http://schemas.openxmlformats.org/officeDocument/2006/relationships/hyperlink" Target="https://www.jisilu.cn/data/utils/lowcalc/150036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150177" TargetMode="External"/><Relationship Id="rId787" Type="http://schemas.openxmlformats.org/officeDocument/2006/relationships/hyperlink" Target="http://www.cninfo.com.cn/information/fund/netvalue/150279.html" TargetMode="External"/><Relationship Id="rId812" Type="http://schemas.openxmlformats.org/officeDocument/2006/relationships/hyperlink" Target="http://quote.eastmoney.com/zs399610.html" TargetMode="External"/><Relationship Id="rId202" Type="http://schemas.openxmlformats.org/officeDocument/2006/relationships/hyperlink" Target="http://www.cninfo.com.cn/information/fund/netvalue/150317.html" TargetMode="External"/><Relationship Id="rId244" Type="http://schemas.openxmlformats.org/officeDocument/2006/relationships/hyperlink" Target="http://www.cninfo.com.cn/information/fund/netvalue/150138.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227" TargetMode="External"/><Relationship Id="rId39" Type="http://schemas.openxmlformats.org/officeDocument/2006/relationships/hyperlink" Target="javascript:addOwnedFund('150032');" TargetMode="External"/><Relationship Id="rId286" Type="http://schemas.openxmlformats.org/officeDocument/2006/relationships/hyperlink" Target="http://www.cninfo.com.cn/information/fund/netvalue/150121.html" TargetMode="External"/><Relationship Id="rId451" Type="http://schemas.openxmlformats.org/officeDocument/2006/relationships/hyperlink" Target="http://www.cninfo.com.cn/information/fund/netvalue/150157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283" TargetMode="External"/><Relationship Id="rId549" Type="http://schemas.openxmlformats.org/officeDocument/2006/relationships/hyperlink" Target="https://www.jisilu.cn/data/utils/lowcalc/502027" TargetMode="External"/><Relationship Id="rId714" Type="http://schemas.openxmlformats.org/officeDocument/2006/relationships/hyperlink" Target="http://finance.sina.com.cn/fund/quotes/150307/bc.shtml" TargetMode="External"/><Relationship Id="rId756" Type="http://schemas.openxmlformats.org/officeDocument/2006/relationships/hyperlink" Target="http://finance.sina.com.cn/fund/quotes/150171/bc.shtml" TargetMode="External"/><Relationship Id="rId50" Type="http://schemas.openxmlformats.org/officeDocument/2006/relationships/hyperlink" Target="https://www.jisilu.cn/data/utils/lowcalc/150321" TargetMode="External"/><Relationship Id="rId104" Type="http://schemas.openxmlformats.org/officeDocument/2006/relationships/hyperlink" Target="https://www.jisilu.cn/data/sfnew/detail/502037" TargetMode="External"/><Relationship Id="rId146" Type="http://schemas.openxmlformats.org/officeDocument/2006/relationships/hyperlink" Target="https://www.jisilu.cn/data/sfnew/detail/150117" TargetMode="External"/><Relationship Id="rId188" Type="http://schemas.openxmlformats.org/officeDocument/2006/relationships/hyperlink" Target="https://www.jisilu.cn/data/sfnew/detail/150196" TargetMode="External"/><Relationship Id="rId311" Type="http://schemas.openxmlformats.org/officeDocument/2006/relationships/hyperlink" Target="http://quote.eastmoney.com/zs399904.html" TargetMode="External"/><Relationship Id="rId353" Type="http://schemas.openxmlformats.org/officeDocument/2006/relationships/hyperlink" Target="http://quote.eastmoney.com/zs399986.html" TargetMode="External"/><Relationship Id="rId395" Type="http://schemas.openxmlformats.org/officeDocument/2006/relationships/hyperlink" Target="http://quote.eastmoney.com/zs399958.html" TargetMode="External"/><Relationship Id="rId409" Type="http://schemas.openxmlformats.org/officeDocument/2006/relationships/hyperlink" Target="javascript:addOwnedFund('150104');" TargetMode="External"/><Relationship Id="rId560" Type="http://schemas.openxmlformats.org/officeDocument/2006/relationships/hyperlink" Target="http://quote.eastmoney.com/zs399975.html" TargetMode="External"/><Relationship Id="rId798" Type="http://schemas.openxmlformats.org/officeDocument/2006/relationships/hyperlink" Target="http://finance.sina.com.cn/fund/quotes/150092/bc.shtml" TargetMode="External"/><Relationship Id="rId92" Type="http://schemas.openxmlformats.org/officeDocument/2006/relationships/hyperlink" Target="https://www.jisilu.cn/data/sfnew/detail/150287" TargetMode="External"/><Relationship Id="rId213" Type="http://schemas.openxmlformats.org/officeDocument/2006/relationships/hyperlink" Target="http://finance.sina.com.cn/fund/quotes/502057/bc.shtml" TargetMode="External"/><Relationship Id="rId420" Type="http://schemas.openxmlformats.org/officeDocument/2006/relationships/hyperlink" Target="javascript:addOwnedFund('150059');" TargetMode="External"/><Relationship Id="rId616" Type="http://schemas.openxmlformats.org/officeDocument/2006/relationships/hyperlink" Target="javascript:addOwnedFund('150273');" TargetMode="External"/><Relationship Id="rId658" Type="http://schemas.openxmlformats.org/officeDocument/2006/relationships/hyperlink" Target="javascript:addOwnedFund('150203');" TargetMode="External"/><Relationship Id="rId823" Type="http://schemas.openxmlformats.org/officeDocument/2006/relationships/hyperlink" Target="http://www.cninfo.com.cn/information/fund/netvalue/150133.html" TargetMode="External"/><Relationship Id="rId255" Type="http://schemas.openxmlformats.org/officeDocument/2006/relationships/hyperlink" Target="http://finance.sina.com.cn/fund/quotes/150073/bc.shtml" TargetMode="External"/><Relationship Id="rId297" Type="http://schemas.openxmlformats.org/officeDocument/2006/relationships/hyperlink" Target="http://finance.sina.com.cn/fund/quotes/502031/bc.shtml" TargetMode="External"/><Relationship Id="rId462" Type="http://schemas.openxmlformats.org/officeDocument/2006/relationships/hyperlink" Target="http://finance.sina.com.cn/fund/quotes/150022/bc.shtml" TargetMode="External"/><Relationship Id="rId518" Type="http://schemas.openxmlformats.org/officeDocument/2006/relationships/hyperlink" Target="http://quote.eastmoney.com/zs000827.html" TargetMode="External"/><Relationship Id="rId725" Type="http://schemas.openxmlformats.org/officeDocument/2006/relationships/hyperlink" Target="https://www.jisilu.cn/data/sfnew/detail/502004" TargetMode="External"/><Relationship Id="rId115" Type="http://schemas.openxmlformats.org/officeDocument/2006/relationships/hyperlink" Target="javascript:addOwnedFund('150293');" TargetMode="External"/><Relationship Id="rId157" Type="http://schemas.openxmlformats.org/officeDocument/2006/relationships/hyperlink" Target="javascript:addOwnedFund('150247');" TargetMode="External"/><Relationship Id="rId322" Type="http://schemas.openxmlformats.org/officeDocument/2006/relationships/hyperlink" Target="http://www.cninfo.com.cn/information/fund/netvalue/150083.html" TargetMode="External"/><Relationship Id="rId364" Type="http://schemas.openxmlformats.org/officeDocument/2006/relationships/hyperlink" Target="http://www.cninfo.com.cn/information/fund/netvalue/150295.html" TargetMode="External"/><Relationship Id="rId767" Type="http://schemas.openxmlformats.org/officeDocument/2006/relationships/hyperlink" Target="https://www.jisilu.cn/data/sfnew/detail/150143" TargetMode="External"/><Relationship Id="rId61" Type="http://schemas.openxmlformats.org/officeDocument/2006/relationships/hyperlink" Target="https://www.jisilu.cn/data/utils/lowcalc/150219" TargetMode="External"/><Relationship Id="rId199" Type="http://schemas.openxmlformats.org/officeDocument/2006/relationships/hyperlink" Target="javascript:addOwnedFund('150343');" TargetMode="External"/><Relationship Id="rId571" Type="http://schemas.openxmlformats.org/officeDocument/2006/relationships/hyperlink" Target="http://www.cninfo.com.cn/information/fund/netvalue/150200.html" TargetMode="External"/><Relationship Id="rId627" Type="http://schemas.openxmlformats.org/officeDocument/2006/relationships/hyperlink" Target="https://www.jisilu.cn/data/utils/lowcalc/150241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108.html" TargetMode="External"/><Relationship Id="rId224" Type="http://schemas.openxmlformats.org/officeDocument/2006/relationships/hyperlink" Target="https://www.jisilu.cn/data/sfnew/detail/150012" TargetMode="External"/><Relationship Id="rId266" Type="http://schemas.openxmlformats.org/officeDocument/2006/relationships/hyperlink" Target="https://www.jisilu.cn/data/sfnew/detail/150112" TargetMode="External"/><Relationship Id="rId431" Type="http://schemas.openxmlformats.org/officeDocument/2006/relationships/hyperlink" Target="https://www.jisilu.cn/data/sfnew/detail/150049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243.html" TargetMode="External"/><Relationship Id="rId680" Type="http://schemas.openxmlformats.org/officeDocument/2006/relationships/hyperlink" Target="http://quote.eastmoney.com/zs000827.html" TargetMode="External"/><Relationship Id="rId736" Type="http://schemas.openxmlformats.org/officeDocument/2006/relationships/hyperlink" Target="javascript:addOwnedFund('502007');" TargetMode="External"/><Relationship Id="rId30" Type="http://schemas.openxmlformats.org/officeDocument/2006/relationships/hyperlink" Target="http://www.cninfo.com.cn/information/fund/netvalue/150057.html" TargetMode="External"/><Relationship Id="rId126" Type="http://schemas.openxmlformats.org/officeDocument/2006/relationships/hyperlink" Target="https://www.jisilu.cn/data/utils/lowcalc/150299" TargetMode="External"/><Relationship Id="rId168" Type="http://schemas.openxmlformats.org/officeDocument/2006/relationships/hyperlink" Target="https://www.jisilu.cn/data/utils/lowcalc/150130" TargetMode="External"/><Relationship Id="rId333" Type="http://schemas.openxmlformats.org/officeDocument/2006/relationships/hyperlink" Target="http://finance.sina.com.cn/fund/quotes/150225/bc.shtml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92');" TargetMode="External"/><Relationship Id="rId72" Type="http://schemas.openxmlformats.org/officeDocument/2006/relationships/hyperlink" Target="https://www.jisilu.cn/data/utils/lowcalc/150297" TargetMode="External"/><Relationship Id="rId375" Type="http://schemas.openxmlformats.org/officeDocument/2006/relationships/hyperlink" Target="http://finance.sina.com.cn/fund/quotes/150140/bc.shtml" TargetMode="External"/><Relationship Id="rId582" Type="http://schemas.openxmlformats.org/officeDocument/2006/relationships/hyperlink" Target="http://finance.sina.com.cn/fund/quotes/150271/bc.shtml" TargetMode="External"/><Relationship Id="rId638" Type="http://schemas.openxmlformats.org/officeDocument/2006/relationships/hyperlink" Target="http://quote.eastmoney.com/zs399990.html" TargetMode="External"/><Relationship Id="rId803" Type="http://schemas.openxmlformats.org/officeDocument/2006/relationships/hyperlink" Target="https://www.jisilu.cn/data/sfnew/detail/15023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javascript:delOwnedFund('150175');" TargetMode="External"/><Relationship Id="rId277" Type="http://schemas.openxmlformats.org/officeDocument/2006/relationships/hyperlink" Target="javascript:addOwnedFund('150281');" TargetMode="External"/><Relationship Id="rId400" Type="http://schemas.openxmlformats.org/officeDocument/2006/relationships/hyperlink" Target="http://www.cninfo.com.cn/information/fund/netvalue/150152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addOwnedFund('150076');" TargetMode="External"/><Relationship Id="rId705" Type="http://schemas.openxmlformats.org/officeDocument/2006/relationships/hyperlink" Target="https://www.jisilu.cn/data/utils/lowcalc/150277" TargetMode="External"/><Relationship Id="rId137" Type="http://schemas.openxmlformats.org/officeDocument/2006/relationships/hyperlink" Target="http://quote.eastmoney.com/zs399396.html" TargetMode="External"/><Relationship Id="rId302" Type="http://schemas.openxmlformats.org/officeDocument/2006/relationships/hyperlink" Target="https://www.jisilu.cn/data/sfnew/detail/50202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227.html" TargetMode="External"/><Relationship Id="rId747" Type="http://schemas.openxmlformats.org/officeDocument/2006/relationships/hyperlink" Target="https://www.jisilu.cn/data/utils/lowcalc/502011" TargetMode="External"/><Relationship Id="rId789" Type="http://schemas.openxmlformats.org/officeDocument/2006/relationships/hyperlink" Target="https://www.jisilu.cn/data/utils/lowcalc/150279" TargetMode="External"/><Relationship Id="rId41" Type="http://schemas.openxmlformats.org/officeDocument/2006/relationships/hyperlink" Target="http://finance.sina.com.cn/fund/quotes/150221/bc.shtml" TargetMode="External"/><Relationship Id="rId83" Type="http://schemas.openxmlformats.org/officeDocument/2006/relationships/hyperlink" Target="http://quote.eastmoney.com/zs399673.html" TargetMode="External"/><Relationship Id="rId179" Type="http://schemas.openxmlformats.org/officeDocument/2006/relationships/hyperlink" Target="http://quote.eastmoney.com/zs000827.html" TargetMode="External"/><Relationship Id="rId386" Type="http://schemas.openxmlformats.org/officeDocument/2006/relationships/hyperlink" Target="https://www.jisilu.cn/data/sfnew/detail/150213" TargetMode="External"/><Relationship Id="rId551" Type="http://schemas.openxmlformats.org/officeDocument/2006/relationships/hyperlink" Target="https://www.jisilu.cn/data/sfnew/detail/150217" TargetMode="External"/><Relationship Id="rId593" Type="http://schemas.openxmlformats.org/officeDocument/2006/relationships/hyperlink" Target="https://www.jisilu.cn/data/sfnew/detail/502049" TargetMode="External"/><Relationship Id="rId607" Type="http://schemas.openxmlformats.org/officeDocument/2006/relationships/hyperlink" Target="http://www.cninfo.com.cn/information/fund/netvalue/150177.html" TargetMode="External"/><Relationship Id="rId649" Type="http://schemas.openxmlformats.org/officeDocument/2006/relationships/hyperlink" Target="http://www.cninfo.com.cn/information/fund/netvalue/150255.html" TargetMode="External"/><Relationship Id="rId814" Type="http://schemas.openxmlformats.org/officeDocument/2006/relationships/hyperlink" Target="javascript:addOwnedFund('150215');" TargetMode="External"/><Relationship Id="rId190" Type="http://schemas.openxmlformats.org/officeDocument/2006/relationships/hyperlink" Target="http://www.cninfo.com.cn/information/fund/netvalue/150196.html" TargetMode="External"/><Relationship Id="rId204" Type="http://schemas.openxmlformats.org/officeDocument/2006/relationships/hyperlink" Target="https://www.jisilu.cn/data/utils/lowcalc/150317" TargetMode="External"/><Relationship Id="rId246" Type="http://schemas.openxmlformats.org/officeDocument/2006/relationships/hyperlink" Target="https://www.jisilu.cn/data/utils/lowcalc/150138" TargetMode="External"/><Relationship Id="rId288" Type="http://schemas.openxmlformats.org/officeDocument/2006/relationships/hyperlink" Target="https://www.jisilu.cn/data/utils/lowcalc/150121" TargetMode="External"/><Relationship Id="rId411" Type="http://schemas.openxmlformats.org/officeDocument/2006/relationships/hyperlink" Target="http://finance.sina.com.cn/fund/quotes/150135/bc.shtml" TargetMode="External"/><Relationship Id="rId453" Type="http://schemas.openxmlformats.org/officeDocument/2006/relationships/hyperlink" Target="https://www.jisilu.cn/data/utils/lowcalc/150157" TargetMode="External"/><Relationship Id="rId509" Type="http://schemas.openxmlformats.org/officeDocument/2006/relationships/hyperlink" Target="https://www.jisilu.cn/data/sfnew/detail/150233" TargetMode="External"/><Relationship Id="rId660" Type="http://schemas.openxmlformats.org/officeDocument/2006/relationships/hyperlink" Target="http://finance.sina.com.cn/fund/quotes/150205/bc.shtml" TargetMode="External"/><Relationship Id="rId106" Type="http://schemas.openxmlformats.org/officeDocument/2006/relationships/hyperlink" Target="http://www.cninfo.com.cn/information/fund/netvalue/502037.html" TargetMode="External"/><Relationship Id="rId313" Type="http://schemas.openxmlformats.org/officeDocument/2006/relationships/hyperlink" Target="javascript:addOwnedFund('150064');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zs399804.html" TargetMode="External"/><Relationship Id="rId758" Type="http://schemas.openxmlformats.org/officeDocument/2006/relationships/hyperlink" Target="http://quote.eastmoney.com/zs399707.html" TargetMode="External"/><Relationship Id="rId10" Type="http://schemas.openxmlformats.org/officeDocument/2006/relationships/hyperlink" Target="https://www.jisilu.cn/data/utils/lowcalc/150188" TargetMode="External"/><Relationship Id="rId52" Type="http://schemas.openxmlformats.org/officeDocument/2006/relationships/hyperlink" Target="https://www.jisilu.cn/data/sfnew/detail/150331" TargetMode="External"/><Relationship Id="rId94" Type="http://schemas.openxmlformats.org/officeDocument/2006/relationships/hyperlink" Target="http://www.cninfo.com.cn/information/fund/netvalue/150287.html" TargetMode="External"/><Relationship Id="rId148" Type="http://schemas.openxmlformats.org/officeDocument/2006/relationships/hyperlink" Target="http://www.cninfo.com.cn/information/fund/netvalue/150117.html" TargetMode="External"/><Relationship Id="rId355" Type="http://schemas.openxmlformats.org/officeDocument/2006/relationships/hyperlink" Target="javascript:delOwnedFund('150267');" TargetMode="External"/><Relationship Id="rId397" Type="http://schemas.openxmlformats.org/officeDocument/2006/relationships/hyperlink" Target="javascript:addOwnedFund('150090');" TargetMode="External"/><Relationship Id="rId520" Type="http://schemas.openxmlformats.org/officeDocument/2006/relationships/hyperlink" Target="javascript:addOwnedFund('150237');" TargetMode="External"/><Relationship Id="rId562" Type="http://schemas.openxmlformats.org/officeDocument/2006/relationships/hyperlink" Target="javascript:addOwnedFund('150235');" TargetMode="External"/><Relationship Id="rId618" Type="http://schemas.openxmlformats.org/officeDocument/2006/relationships/hyperlink" Target="http://finance.sina.com.cn/fund/quotes/150194/bc.shtml" TargetMode="External"/><Relationship Id="rId825" Type="http://schemas.openxmlformats.org/officeDocument/2006/relationships/hyperlink" Target="javascript:addOwnedFund('150133');" TargetMode="External"/><Relationship Id="rId215" Type="http://schemas.openxmlformats.org/officeDocument/2006/relationships/hyperlink" Target="http://quote.eastmoney.com/zs399989.html" TargetMode="External"/><Relationship Id="rId257" Type="http://schemas.openxmlformats.org/officeDocument/2006/relationships/hyperlink" Target="http://quote.eastmoney.com/zs399958.html" TargetMode="External"/><Relationship Id="rId422" Type="http://schemas.openxmlformats.org/officeDocument/2006/relationships/hyperlink" Target="http://finance.sina.com.cn/fund/quotes/150085/bc.shtml" TargetMode="External"/><Relationship Id="rId464" Type="http://schemas.openxmlformats.org/officeDocument/2006/relationships/hyperlink" Target="http://quote.eastmoney.com/zs399001.html" TargetMode="External"/><Relationship Id="rId299" Type="http://schemas.openxmlformats.org/officeDocument/2006/relationships/hyperlink" Target="http://quote.eastmoney.com/zs399807.html" TargetMode="External"/><Relationship Id="rId727" Type="http://schemas.openxmlformats.org/officeDocument/2006/relationships/hyperlink" Target="http://www.cninfo.com.cn/information/fund/netvalue/502004.html" TargetMode="External"/><Relationship Id="rId63" Type="http://schemas.openxmlformats.org/officeDocument/2006/relationships/hyperlink" Target="https://www.jisilu.cn/data/sfnew/detail/150123" TargetMode="External"/><Relationship Id="rId159" Type="http://schemas.openxmlformats.org/officeDocument/2006/relationships/hyperlink" Target="http://finance.sina.com.cn/fund/quotes/150265/bc.shtml" TargetMode="External"/><Relationship Id="rId366" Type="http://schemas.openxmlformats.org/officeDocument/2006/relationships/hyperlink" Target="https://www.jisilu.cn/data/utils/lowcalc/150295" TargetMode="External"/><Relationship Id="rId573" Type="http://schemas.openxmlformats.org/officeDocument/2006/relationships/hyperlink" Target="https://www.jisilu.cn/data/utils/lowcalc/150200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012.html" TargetMode="External"/><Relationship Id="rId433" Type="http://schemas.openxmlformats.org/officeDocument/2006/relationships/hyperlink" Target="http://www.cninfo.com.cn/information/fund/netvalue/150049.html" TargetMode="External"/><Relationship Id="rId640" Type="http://schemas.openxmlformats.org/officeDocument/2006/relationships/hyperlink" Target="javascript:addOwnedFund('150251');" TargetMode="External"/><Relationship Id="rId738" Type="http://schemas.openxmlformats.org/officeDocument/2006/relationships/hyperlink" Target="http://finance.sina.com.cn/fund/quotes/150169/bc.shtml" TargetMode="External"/><Relationship Id="rId74" Type="http://schemas.openxmlformats.org/officeDocument/2006/relationships/hyperlink" Target="https://www.jisilu.cn/data/sfnew/detail/150323" TargetMode="External"/><Relationship Id="rId377" Type="http://schemas.openxmlformats.org/officeDocument/2006/relationships/hyperlink" Target="http://quote.eastmoney.com/zs399300.html" TargetMode="External"/><Relationship Id="rId500" Type="http://schemas.openxmlformats.org/officeDocument/2006/relationships/hyperlink" Target="http://quote.eastmoney.com/zs399440.html" TargetMode="External"/><Relationship Id="rId584" Type="http://schemas.openxmlformats.org/officeDocument/2006/relationships/hyperlink" Target="http://quote.eastmoney.com/zs399441.html" TargetMode="External"/><Relationship Id="rId805" Type="http://schemas.openxmlformats.org/officeDocument/2006/relationships/hyperlink" Target="http://www.cninfo.com.cn/information/fund/netvalue/150231.html" TargetMode="External"/><Relationship Id="rId5" Type="http://schemas.openxmlformats.org/officeDocument/2006/relationships/hyperlink" Target="javascript:addOwnedFund('150016');" TargetMode="External"/><Relationship Id="rId237" Type="http://schemas.openxmlformats.org/officeDocument/2006/relationships/hyperlink" Target="http://finance.sina.com.cn/fund/quotes/150053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55" TargetMode="External"/><Relationship Id="rId749" Type="http://schemas.openxmlformats.org/officeDocument/2006/relationships/hyperlink" Target="https://www.jisilu.cn/data/sfnew/detail/150309" TargetMode="External"/><Relationship Id="rId290" Type="http://schemas.openxmlformats.org/officeDocument/2006/relationships/hyperlink" Target="https://www.jisilu.cn/data/sfnew/detail/150094" TargetMode="External"/><Relationship Id="rId304" Type="http://schemas.openxmlformats.org/officeDocument/2006/relationships/hyperlink" Target="http://www.cninfo.com.cn/information/fund/netvalue/502021.html" TargetMode="External"/><Relationship Id="rId388" Type="http://schemas.openxmlformats.org/officeDocument/2006/relationships/hyperlink" Target="http://www.cninfo.com.cn/information/fund/netvalue/150213.html" TargetMode="External"/><Relationship Id="rId511" Type="http://schemas.openxmlformats.org/officeDocument/2006/relationships/hyperlink" Target="http://www.cninfo.com.cn/information/fund/netvalue/150233.html" TargetMode="External"/><Relationship Id="rId609" Type="http://schemas.openxmlformats.org/officeDocument/2006/relationships/hyperlink" Target="https://www.jisilu.cn/data/utils/lowcalc/150177" TargetMode="External"/><Relationship Id="rId85" Type="http://schemas.openxmlformats.org/officeDocument/2006/relationships/hyperlink" Target="javascript:addOwnedFund('150303');" TargetMode="External"/><Relationship Id="rId150" Type="http://schemas.openxmlformats.org/officeDocument/2006/relationships/hyperlink" Target="https://www.jisilu.cn/data/utils/lowcalc/150117" TargetMode="External"/><Relationship Id="rId595" Type="http://schemas.openxmlformats.org/officeDocument/2006/relationships/hyperlink" Target="http://www.cninfo.com.cn/information/fund/netvalue/502049.html" TargetMode="External"/><Relationship Id="rId816" Type="http://schemas.openxmlformats.org/officeDocument/2006/relationships/hyperlink" Target="http://finance.sina.com.cn/fund/quotes/150066/bc.s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148" TargetMode="External"/><Relationship Id="rId662" Type="http://schemas.openxmlformats.org/officeDocument/2006/relationships/hyperlink" Target="http://quote.eastmoney.com/zs399973.html" TargetMode="External"/><Relationship Id="rId12" Type="http://schemas.openxmlformats.org/officeDocument/2006/relationships/hyperlink" Target="https://www.jisilu.cn/data/sfnew/detail/150106" TargetMode="External"/><Relationship Id="rId108" Type="http://schemas.openxmlformats.org/officeDocument/2006/relationships/hyperlink" Target="https://www.jisilu.cn/data/utils/lowcalc/502037" TargetMode="External"/><Relationship Id="rId315" Type="http://schemas.openxmlformats.org/officeDocument/2006/relationships/hyperlink" Target="http://finance.sina.com.cn/fund/quotes/502001/bc.shtml" TargetMode="External"/><Relationship Id="rId522" Type="http://schemas.openxmlformats.org/officeDocument/2006/relationships/hyperlink" Target="http://finance.sina.com.cn/fund/quotes/150257/bc.shtml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8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181/bc.shtml" TargetMode="External"/><Relationship Id="rId13" Type="http://schemas.openxmlformats.org/officeDocument/2006/relationships/hyperlink" Target="https://www.jisilu.cn/data/sfnew/detail/150196" TargetMode="External"/><Relationship Id="rId18" Type="http://schemas.openxmlformats.org/officeDocument/2006/relationships/hyperlink" Target="javascript:addOwnedFund('150196');" TargetMode="External"/><Relationship Id="rId3" Type="http://schemas.openxmlformats.org/officeDocument/2006/relationships/hyperlink" Target="http://www.cninfo.com.cn/information/fund/netvalue/150209.html" TargetMode="External"/><Relationship Id="rId7" Type="http://schemas.openxmlformats.org/officeDocument/2006/relationships/hyperlink" Target="https://www.jisilu.cn/data/sfnew/detail/150181" TargetMode="External"/><Relationship Id="rId12" Type="http://schemas.openxmlformats.org/officeDocument/2006/relationships/hyperlink" Target="javascript:addOwnedFund('150181');" TargetMode="External"/><Relationship Id="rId17" Type="http://schemas.openxmlformats.org/officeDocument/2006/relationships/hyperlink" Target="https://www.jisilu.cn/data/utils/lowcalc/150196" TargetMode="External"/><Relationship Id="rId2" Type="http://schemas.openxmlformats.org/officeDocument/2006/relationships/hyperlink" Target="http://finance.sina.com.cn/fund/quotes/150209/bc.shtml" TargetMode="External"/><Relationship Id="rId16" Type="http://schemas.openxmlformats.org/officeDocument/2006/relationships/hyperlink" Target="http://quote.eastmoney.com/zs399395.html" TargetMode="External"/><Relationship Id="rId1" Type="http://schemas.openxmlformats.org/officeDocument/2006/relationships/hyperlink" Target="https://www.jisilu.cn/data/sfnew/detail/150209" TargetMode="External"/><Relationship Id="rId6" Type="http://schemas.openxmlformats.org/officeDocument/2006/relationships/hyperlink" Target="javascript:addOwnedFund('150209');" TargetMode="External"/><Relationship Id="rId11" Type="http://schemas.openxmlformats.org/officeDocument/2006/relationships/hyperlink" Target="https://www.jisilu.cn/data/utils/lowcalc/150181" TargetMode="External"/><Relationship Id="rId5" Type="http://schemas.openxmlformats.org/officeDocument/2006/relationships/hyperlink" Target="https://www.jisilu.cn/data/utils/lowcalc/150209" TargetMode="External"/><Relationship Id="rId15" Type="http://schemas.openxmlformats.org/officeDocument/2006/relationships/hyperlink" Target="http://www.cninfo.com.cn/information/fund/netvalue/150196.html" TargetMode="External"/><Relationship Id="rId10" Type="http://schemas.openxmlformats.org/officeDocument/2006/relationships/hyperlink" Target="http://quote.eastmoney.com/zs399967.html" TargetMode="External"/><Relationship Id="rId4" Type="http://schemas.openxmlformats.org/officeDocument/2006/relationships/hyperlink" Target="http://quote.eastmoney.com/zs399974.html" TargetMode="External"/><Relationship Id="rId9" Type="http://schemas.openxmlformats.org/officeDocument/2006/relationships/hyperlink" Target="http://www.cninfo.com.cn/information/fund/netvalue/150181.html" TargetMode="External"/><Relationship Id="rId14" Type="http://schemas.openxmlformats.org/officeDocument/2006/relationships/hyperlink" Target="http://finance.sina.com.cn/fund/quotes/150196/bc.shtml" TargetMode="External"/></Relationships>
</file>

<file path=xl/worksheets/_rels/sheet7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3" TargetMode="External"/><Relationship Id="rId671" Type="http://schemas.openxmlformats.org/officeDocument/2006/relationships/hyperlink" Target="javascript:addOwnedFund('150271');" TargetMode="External"/><Relationship Id="rId769" Type="http://schemas.openxmlformats.org/officeDocument/2006/relationships/hyperlink" Target="http://finance.sina.com.cn/fund/quotes/150143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300.html" TargetMode="External"/><Relationship Id="rId531" Type="http://schemas.openxmlformats.org/officeDocument/2006/relationships/hyperlink" Target="http://quote.eastmoney.com/zs399992.html" TargetMode="External"/><Relationship Id="rId629" Type="http://schemas.openxmlformats.org/officeDocument/2006/relationships/hyperlink" Target="javascript:delOwnedFund('150255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finance.sina.com.cn/fund/quotes/150121/bc.shtml" TargetMode="External"/><Relationship Id="rId475" Type="http://schemas.openxmlformats.org/officeDocument/2006/relationships/hyperlink" Target="http://finance.sina.com.cn/fund/quotes/502027/bc.shtml" TargetMode="External"/><Relationship Id="rId682" Type="http://schemas.openxmlformats.org/officeDocument/2006/relationships/hyperlink" Target="https://www.jisilu.cn/data/utils/lowcalc/150203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9');" TargetMode="External"/><Relationship Id="rId335" Type="http://schemas.openxmlformats.org/officeDocument/2006/relationships/hyperlink" Target="http://www.cninfo.com.cn/information/fund/netvalue/150213.html" TargetMode="External"/><Relationship Id="rId542" Type="http://schemas.openxmlformats.org/officeDocument/2006/relationships/hyperlink" Target="http://www.cninfo.com.cn/information/fund/netvalue/15024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502001" TargetMode="External"/><Relationship Id="rId486" Type="http://schemas.openxmlformats.org/officeDocument/2006/relationships/hyperlink" Target="https://www.jisilu.cn/data/sfnew/detail/150217" TargetMode="External"/><Relationship Id="rId693" Type="http://schemas.openxmlformats.org/officeDocument/2006/relationships/hyperlink" Target="http://quote.eastmoney.com/zs399986.html" TargetMode="External"/><Relationship Id="rId707" Type="http://schemas.openxmlformats.org/officeDocument/2006/relationships/hyperlink" Target="javascript:addOwnedFund('150018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95/bc.shtml" TargetMode="External"/><Relationship Id="rId553" Type="http://schemas.openxmlformats.org/officeDocument/2006/relationships/hyperlink" Target="http://finance.sina.com.cn/fund/quotes/150283/bc.shtml" TargetMode="External"/><Relationship Id="rId760" Type="http://schemas.openxmlformats.org/officeDocument/2006/relationships/hyperlink" Target="https://www.jisilu.cn/data/utils/lowcalc/150279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addOwnedFund('50205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273');" TargetMode="External"/><Relationship Id="rId620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269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673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135" TargetMode="External"/><Relationship Id="rId564" Type="http://schemas.openxmlformats.org/officeDocument/2006/relationships/hyperlink" Target="https://www.jisilu.cn/data/sfnew/detail/150305" TargetMode="External"/><Relationship Id="rId771" Type="http://schemas.openxmlformats.org/officeDocument/2006/relationships/hyperlink" Target="http://quote.eastmoney.com/zs000832.html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https://www.jisilu.cn/data/utils/lowcalc/150030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205/bc.shtml" TargetMode="External"/><Relationship Id="rId673" Type="http://schemas.openxmlformats.org/officeDocument/2006/relationships/hyperlink" Target="http://finance.sina.com.cn/fund/quotes/150177/bc.shtml" TargetMode="External"/><Relationship Id="rId729" Type="http://schemas.openxmlformats.org/officeDocument/2006/relationships/hyperlink" Target="http://quote.eastmoney.com/zs399300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3.html" TargetMode="External"/><Relationship Id="rId270" Type="http://schemas.openxmlformats.org/officeDocument/2006/relationships/hyperlink" Target="http://quote.eastmoney.com/zs399918.html" TargetMode="External"/><Relationship Id="rId326" Type="http://schemas.openxmlformats.org/officeDocument/2006/relationships/hyperlink" Target="javascript:addOwnedFund('150167');" TargetMode="External"/><Relationship Id="rId533" Type="http://schemas.openxmlformats.org/officeDocument/2006/relationships/hyperlink" Target="javascript:addOwnedFund('150259');" TargetMode="External"/><Relationship Id="rId65" Type="http://schemas.openxmlformats.org/officeDocument/2006/relationships/hyperlink" Target="http://www.cninfo.com.cn/information/fund/netvalue/150335.html" TargetMode="External"/><Relationship Id="rId130" Type="http://schemas.openxmlformats.org/officeDocument/2006/relationships/hyperlink" Target="http://finance.sina.com.cn/fund/quotes/150198/bc.shtml" TargetMode="External"/><Relationship Id="rId368" Type="http://schemas.openxmlformats.org/officeDocument/2006/relationships/hyperlink" Target="javascript:addOwnedFund('150104');" TargetMode="External"/><Relationship Id="rId575" Type="http://schemas.openxmlformats.org/officeDocument/2006/relationships/hyperlink" Target="javascript:delOwnedFund('150277');" TargetMode="External"/><Relationship Id="rId740" Type="http://schemas.openxmlformats.org/officeDocument/2006/relationships/hyperlink" Target="http://www.cninfo.com.cn/information/fund/netvalue/150171.html" TargetMode="External"/><Relationship Id="rId782" Type="http://schemas.openxmlformats.org/officeDocument/2006/relationships/hyperlink" Target="http://www.cninfo.com.cn/information/fund/netvalue/150245.html" TargetMode="External"/><Relationship Id="rId172" Type="http://schemas.openxmlformats.org/officeDocument/2006/relationships/hyperlink" Target="http://finance.sina.com.cn/fund/quotes/150343/bc.shtml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429.html" TargetMode="External"/><Relationship Id="rId600" Type="http://schemas.openxmlformats.org/officeDocument/2006/relationships/hyperlink" Target="https://www.jisilu.cn/data/sfnew/detail/150235" TargetMode="External"/><Relationship Id="rId642" Type="http://schemas.openxmlformats.org/officeDocument/2006/relationships/hyperlink" Target="https://www.jisilu.cn/data/sfnew/detail/502017" TargetMode="External"/><Relationship Id="rId684" Type="http://schemas.openxmlformats.org/officeDocument/2006/relationships/hyperlink" Target="https://www.jisilu.cn/data/sfnew/detail/502007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213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89/bc.shtml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90" TargetMode="External"/><Relationship Id="rId544" Type="http://schemas.openxmlformats.org/officeDocument/2006/relationships/hyperlink" Target="https://www.jisilu.cn/data/utils/lowcalc/150243" TargetMode="External"/><Relationship Id="rId586" Type="http://schemas.openxmlformats.org/officeDocument/2006/relationships/hyperlink" Target="https://www.jisilu.cn/data/utils/lowcalc/150169" TargetMode="External"/><Relationship Id="rId751" Type="http://schemas.openxmlformats.org/officeDocument/2006/relationships/hyperlink" Target="http://finance.sina.com.cn/fund/quotes/150181/bc.shtml" TargetMode="External"/><Relationship Id="rId793" Type="http://schemas.openxmlformats.org/officeDocument/2006/relationships/hyperlink" Target="http://finance.sina.com.cn/fund/quotes/150215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0" TargetMode="External"/><Relationship Id="rId239" Type="http://schemas.openxmlformats.org/officeDocument/2006/relationships/hyperlink" Target="http://www.cninfo.com.cn/information/fund/netvalue/150145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addOwnedFund('150194');" TargetMode="External"/><Relationship Id="rId653" Type="http://schemas.openxmlformats.org/officeDocument/2006/relationships/hyperlink" Target="javascript:addOwnedFund('150184');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000016.html" TargetMode="External"/><Relationship Id="rId488" Type="http://schemas.openxmlformats.org/officeDocument/2006/relationships/hyperlink" Target="http://www.cninfo.com.cn/information/fund/netvalue/150217.html" TargetMode="External"/><Relationship Id="rId695" Type="http://schemas.openxmlformats.org/officeDocument/2006/relationships/hyperlink" Target="javascript:delOwnedFund('150227');" TargetMode="External"/><Relationship Id="rId709" Type="http://schemas.openxmlformats.org/officeDocument/2006/relationships/hyperlink" Target="http://finance.sina.com.cn/fund/quotes/502004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23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974.html" TargetMode="External"/><Relationship Id="rId513" Type="http://schemas.openxmlformats.org/officeDocument/2006/relationships/hyperlink" Target="http://quote.eastmoney.com/zs399440.html" TargetMode="External"/><Relationship Id="rId555" Type="http://schemas.openxmlformats.org/officeDocument/2006/relationships/hyperlink" Target="http://quote.eastmoney.com/zs000808.html" TargetMode="External"/><Relationship Id="rId597" Type="http://schemas.openxmlformats.org/officeDocument/2006/relationships/hyperlink" Target="http://quote.eastmoney.com/zs399935.html" TargetMode="External"/><Relationship Id="rId720" Type="http://schemas.openxmlformats.org/officeDocument/2006/relationships/hyperlink" Target="https://www.jisilu.cn/data/sfnew/detail/150329" TargetMode="External"/><Relationship Id="rId762" Type="http://schemas.openxmlformats.org/officeDocument/2006/relationships/hyperlink" Target="https://www.jisilu.cn/data/sfnew/detail/150311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263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076/bc.shtml" TargetMode="External"/><Relationship Id="rId622" Type="http://schemas.openxmlformats.org/officeDocument/2006/relationships/hyperlink" Target="https://www.jisilu.cn/data/utils/lowcalc/150173" TargetMode="External"/><Relationship Id="rId261" Type="http://schemas.openxmlformats.org/officeDocument/2006/relationships/hyperlink" Target="https://www.jisilu.cn/data/sfnew/detail/150073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50204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036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www.cninfo.com.cn/information/fund/netvalue/150257.html" TargetMode="External"/><Relationship Id="rId566" Type="http://schemas.openxmlformats.org/officeDocument/2006/relationships/hyperlink" Target="http://www.cninfo.com.cn/information/fund/netvalue/150305.html" TargetMode="External"/><Relationship Id="rId731" Type="http://schemas.openxmlformats.org/officeDocument/2006/relationships/hyperlink" Target="javascript:addOwnedFund('150051');" TargetMode="External"/><Relationship Id="rId773" Type="http://schemas.openxmlformats.org/officeDocument/2006/relationships/hyperlink" Target="javascript:addOwnedFund('150143');" TargetMode="External"/><Relationship Id="rId98" Type="http://schemas.openxmlformats.org/officeDocument/2006/relationships/hyperlink" Target="javascript:addOwnedFund('150303');" TargetMode="External"/><Relationship Id="rId121" Type="http://schemas.openxmlformats.org/officeDocument/2006/relationships/hyperlink" Target="https://www.jisilu.cn/data/utils/lowcalc/150293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94" TargetMode="External"/><Relationship Id="rId370" Type="http://schemas.openxmlformats.org/officeDocument/2006/relationships/hyperlink" Target="http://finance.sina.com.cn/fund/quotes/150064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3.html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https://www.jisilu.cn/data/sfnew/detail/150249" TargetMode="External"/><Relationship Id="rId675" Type="http://schemas.openxmlformats.org/officeDocument/2006/relationships/hyperlink" Target="http://quote.eastmoney.com/zs399966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35" TargetMode="External"/><Relationship Id="rId272" Type="http://schemas.openxmlformats.org/officeDocument/2006/relationships/hyperlink" Target="javascript:addOwnedFund('150121');" TargetMode="External"/><Relationship Id="rId328" Type="http://schemas.openxmlformats.org/officeDocument/2006/relationships/hyperlink" Target="http://finance.sina.com.cn/fund/quotes/150267/bc.shtml" TargetMode="External"/><Relationship Id="rId535" Type="http://schemas.openxmlformats.org/officeDocument/2006/relationships/hyperlink" Target="http://finance.sina.com.cn/fund/quotes/150229/bc.shtml" TargetMode="External"/><Relationship Id="rId577" Type="http://schemas.openxmlformats.org/officeDocument/2006/relationships/hyperlink" Target="http://finance.sina.com.cn/fund/quotes/150315/bc.shtml" TargetMode="External"/><Relationship Id="rId700" Type="http://schemas.openxmlformats.org/officeDocument/2006/relationships/hyperlink" Target="https://www.jisilu.cn/data/utils/lowcalc/150209" TargetMode="External"/><Relationship Id="rId742" Type="http://schemas.openxmlformats.org/officeDocument/2006/relationships/hyperlink" Target="https://www.jisilu.cn/data/utils/lowcalc/150171" TargetMode="External"/><Relationship Id="rId132" Type="http://schemas.openxmlformats.org/officeDocument/2006/relationships/hyperlink" Target="http://quote.eastmoney.com/zs399396.html" TargetMode="External"/><Relationship Id="rId174" Type="http://schemas.openxmlformats.org/officeDocument/2006/relationships/hyperlink" Target="http://quote.eastmoney.com/zs399975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www.cninfo.com.cn/information/fund/netvalue/150235.html" TargetMode="External"/><Relationship Id="rId784" Type="http://schemas.openxmlformats.org/officeDocument/2006/relationships/hyperlink" Target="https://www.jisilu.cn/data/utils/lowcalc/150245" TargetMode="External"/><Relationship Id="rId241" Type="http://schemas.openxmlformats.org/officeDocument/2006/relationships/hyperlink" Target="https://www.jisilu.cn/data/utils/lowcalc/150145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addOwnedFund('502027');" TargetMode="External"/><Relationship Id="rId644" Type="http://schemas.openxmlformats.org/officeDocument/2006/relationships/hyperlink" Target="http://www.cninfo.com.cn/information/fund/netvalue/502017.html" TargetMode="External"/><Relationship Id="rId686" Type="http://schemas.openxmlformats.org/officeDocument/2006/relationships/hyperlink" Target="http://www.cninfo.com.cn/information/fund/netvalue/50200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140" TargetMode="External"/><Relationship Id="rId490" Type="http://schemas.openxmlformats.org/officeDocument/2006/relationships/hyperlink" Target="https://www.jisilu.cn/data/utils/lowcalc/150217" TargetMode="External"/><Relationship Id="rId504" Type="http://schemas.openxmlformats.org/officeDocument/2006/relationships/hyperlink" Target="https://www.jisilu.cn/data/sfnew/detail/150207" TargetMode="External"/><Relationship Id="rId546" Type="http://schemas.openxmlformats.org/officeDocument/2006/relationships/hyperlink" Target="https://www.jisilu.cn/data/sfnew/detail/150241" TargetMode="External"/><Relationship Id="rId711" Type="http://schemas.openxmlformats.org/officeDocument/2006/relationships/hyperlink" Target="http://quote.eastmoney.com/zs399967.html" TargetMode="External"/><Relationship Id="rId753" Type="http://schemas.openxmlformats.org/officeDocument/2006/relationships/hyperlink" Target="http://quote.eastmoney.com/zs399967.html" TargetMode="External"/><Relationship Id="rId78" Type="http://schemas.openxmlformats.org/officeDocument/2006/relationships/hyperlink" Target="http://quote.eastmoney.com/zs399998.html" TargetMode="External"/><Relationship Id="rId101" Type="http://schemas.openxmlformats.org/officeDocument/2006/relationships/hyperlink" Target="http://www.cninfo.com.cn/information/fund/netvalue/150325.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190.html" TargetMode="External"/><Relationship Id="rId350" Type="http://schemas.openxmlformats.org/officeDocument/2006/relationships/hyperlink" Target="javascript:addOwnedFund('150295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s://www.jisilu.cn/data/sfnew/detail/150100" TargetMode="External"/><Relationship Id="rId795" Type="http://schemas.openxmlformats.org/officeDocument/2006/relationships/hyperlink" Target="http://quote.eastmoney.com/zs399610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150251/bc.shtml" TargetMode="External"/><Relationship Id="rId655" Type="http://schemas.openxmlformats.org/officeDocument/2006/relationships/hyperlink" Target="http://finance.sina.com.cn/fund/quotes/150186/bc.shtml" TargetMode="External"/><Relationship Id="rId697" Type="http://schemas.openxmlformats.org/officeDocument/2006/relationships/hyperlink" Target="http://finance.sina.com.cn/fund/quotes/150209/bc.s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502021');" TargetMode="External"/><Relationship Id="rId515" Type="http://schemas.openxmlformats.org/officeDocument/2006/relationships/hyperlink" Target="javascript:addOwnedFund('502024');" TargetMode="External"/><Relationship Id="rId722" Type="http://schemas.openxmlformats.org/officeDocument/2006/relationships/hyperlink" Target="http://www.cninfo.com.cn/information/fund/netvalue/15032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23.html" TargetMode="External"/><Relationship Id="rId112" Type="http://schemas.openxmlformats.org/officeDocument/2006/relationships/hyperlink" Target="http://finance.sina.com.cn/fund/quotes/150291/bc.shtml" TargetMode="External"/><Relationship Id="rId154" Type="http://schemas.openxmlformats.org/officeDocument/2006/relationships/hyperlink" Target="http://finance.sina.com.cn/fund/quotes/150130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javascript:addOwnedFund('150283');" TargetMode="External"/><Relationship Id="rId599" Type="http://schemas.openxmlformats.org/officeDocument/2006/relationships/hyperlink" Target="javascript:addOwnedFund('150179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399300.html" TargetMode="External"/><Relationship Id="rId624" Type="http://schemas.openxmlformats.org/officeDocument/2006/relationships/hyperlink" Target="https://www.jisilu.cn/data/sfnew/detail/150255" TargetMode="External"/><Relationship Id="rId666" Type="http://schemas.openxmlformats.org/officeDocument/2006/relationships/hyperlink" Target="https://www.jisilu.cn/data/sfnew/detail/15027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94.html" TargetMode="External"/><Relationship Id="rId263" Type="http://schemas.openxmlformats.org/officeDocument/2006/relationships/hyperlink" Target="http://www.cninfo.com.cn/information/fund/netvalue/150073.html" TargetMode="External"/><Relationship Id="rId319" Type="http://schemas.openxmlformats.org/officeDocument/2006/relationships/hyperlink" Target="https://www.jisilu.cn/data/utils/lowcalc/150036" TargetMode="External"/><Relationship Id="rId470" Type="http://schemas.openxmlformats.org/officeDocument/2006/relationships/hyperlink" Target="http://www.cninfo.com.cn/information/fund/netvalue/150249.html" TargetMode="External"/><Relationship Id="rId526" Type="http://schemas.openxmlformats.org/officeDocument/2006/relationships/hyperlink" Target="https://www.jisilu.cn/data/utils/lowcalc/15025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99" TargetMode="External"/><Relationship Id="rId330" Type="http://schemas.openxmlformats.org/officeDocument/2006/relationships/hyperlink" Target="http://quote.eastmoney.com/zs399986.html" TargetMode="External"/><Relationship Id="rId568" Type="http://schemas.openxmlformats.org/officeDocument/2006/relationships/hyperlink" Target="https://www.jisilu.cn/data/utils/lowcalc/150305" TargetMode="External"/><Relationship Id="rId733" Type="http://schemas.openxmlformats.org/officeDocument/2006/relationships/hyperlink" Target="http://finance.sina.com.cn/fund/quotes/502011/bc.shtml" TargetMode="External"/><Relationship Id="rId775" Type="http://schemas.openxmlformats.org/officeDocument/2006/relationships/hyperlink" Target="http://finance.sina.com.cn/fund/quotes/150309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://quote.eastmoney.com/zs399904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05');" TargetMode="External"/><Relationship Id="rId677" Type="http://schemas.openxmlformats.org/officeDocument/2006/relationships/hyperlink" Target="javascript:addOwnedFund('150177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150053/bc.shtml" TargetMode="External"/><Relationship Id="rId274" Type="http://schemas.openxmlformats.org/officeDocument/2006/relationships/hyperlink" Target="http://finance.sina.com.cn/fund/quotes/150112/bc.shtml" TargetMode="External"/><Relationship Id="rId481" Type="http://schemas.openxmlformats.org/officeDocument/2006/relationships/hyperlink" Target="http://finance.sina.com.cn/fund/quotes/150233/bc.shtml" TargetMode="External"/><Relationship Id="rId702" Type="http://schemas.openxmlformats.org/officeDocument/2006/relationships/hyperlink" Target="https://www.jisilu.cn/data/sfnew/detail/150018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198');" TargetMode="External"/><Relationship Id="rId537" Type="http://schemas.openxmlformats.org/officeDocument/2006/relationships/hyperlink" Target="http://quote.eastmoney.com/zs399987.html" TargetMode="External"/><Relationship Id="rId579" Type="http://schemas.openxmlformats.org/officeDocument/2006/relationships/hyperlink" Target="http://quote.eastmoney.com/zs399803.html" TargetMode="External"/><Relationship Id="rId744" Type="http://schemas.openxmlformats.org/officeDocument/2006/relationships/hyperlink" Target="https://www.jisilu.cn/data/sfnew/detail/150192" TargetMode="External"/><Relationship Id="rId786" Type="http://schemas.openxmlformats.org/officeDocument/2006/relationships/hyperlink" Target="https://www.jisilu.cn/data/sfnew/detail/150092" TargetMode="External"/><Relationship Id="rId80" Type="http://schemas.openxmlformats.org/officeDocument/2006/relationships/hyperlink" Target="javascript:addOwnedFund('150289');" TargetMode="External"/><Relationship Id="rId176" Type="http://schemas.openxmlformats.org/officeDocument/2006/relationships/hyperlink" Target="javascript:addOwnedFund('150343');" TargetMode="External"/><Relationship Id="rId341" Type="http://schemas.openxmlformats.org/officeDocument/2006/relationships/hyperlink" Target="http://www.cninfo.com.cn/information/fund/netvalue/150140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finance.sina.com.cn/fund/quotes/150157/bc.shtml" TargetMode="External"/><Relationship Id="rId590" Type="http://schemas.openxmlformats.org/officeDocument/2006/relationships/hyperlink" Target="http://www.cninfo.com.cn/information/fund/netvalue/150100.html" TargetMode="External"/><Relationship Id="rId604" Type="http://schemas.openxmlformats.org/officeDocument/2006/relationships/hyperlink" Target="https://www.jisilu.cn/data/utils/lowcalc/150235" TargetMode="External"/><Relationship Id="rId646" Type="http://schemas.openxmlformats.org/officeDocument/2006/relationships/hyperlink" Target="https://www.jisilu.cn/data/utils/lowcalc/502017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50205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31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07.html" TargetMode="External"/><Relationship Id="rId688" Type="http://schemas.openxmlformats.org/officeDocument/2006/relationships/hyperlink" Target="https://www.jisilu.cn/data/utils/lowcalc/502007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325" TargetMode="External"/><Relationship Id="rId310" Type="http://schemas.openxmlformats.org/officeDocument/2006/relationships/hyperlink" Target="http://finance.sina.com.cn/fund/quotes/150083/bc.shtml" TargetMode="External"/><Relationship Id="rId492" Type="http://schemas.openxmlformats.org/officeDocument/2006/relationships/hyperlink" Target="https://www.jisilu.cn/data/sfnew/detail/150273" TargetMode="External"/><Relationship Id="rId548" Type="http://schemas.openxmlformats.org/officeDocument/2006/relationships/hyperlink" Target="http://www.cninfo.com.cn/information/fund/netvalue/150241.html" TargetMode="External"/><Relationship Id="rId713" Type="http://schemas.openxmlformats.org/officeDocument/2006/relationships/hyperlink" Target="javascript:addOwnedFund('502004');" TargetMode="External"/><Relationship Id="rId755" Type="http://schemas.openxmlformats.org/officeDocument/2006/relationships/hyperlink" Target="javascript:addOwnedFund('150181');" TargetMode="External"/><Relationship Id="rId797" Type="http://schemas.openxmlformats.org/officeDocument/2006/relationships/hyperlink" Target="javascript:addOwnedFund('150215');" TargetMode="External"/><Relationship Id="rId91" Type="http://schemas.openxmlformats.org/officeDocument/2006/relationships/hyperlink" Target="https://www.jisilu.cn/data/utils/lowcalc/150323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190" TargetMode="External"/><Relationship Id="rId352" Type="http://schemas.openxmlformats.org/officeDocument/2006/relationships/hyperlink" Target="http://finance.sina.com.cn/fund/quotes/502054/bc.shtml" TargetMode="External"/><Relationship Id="rId394" Type="http://schemas.openxmlformats.org/officeDocument/2006/relationships/hyperlink" Target="http://finance.sina.com.cn/fund/quotes/150225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://quote.eastmoney.com/zs399990.html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://quote.eastmoney.com/zs399967.html" TargetMode="External"/><Relationship Id="rId699" Type="http://schemas.openxmlformats.org/officeDocument/2006/relationships/hyperlink" Target="http://quote.eastmoney.com/zs399974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86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javascript:addOwnedFund('150076');" TargetMode="External"/><Relationship Id="rId517" Type="http://schemas.openxmlformats.org/officeDocument/2006/relationships/hyperlink" Target="http://finance.sina.com.cn/fund/quotes/150237/bc.shtml" TargetMode="External"/><Relationship Id="rId559" Type="http://schemas.openxmlformats.org/officeDocument/2006/relationships/hyperlink" Target="http://finance.sina.com.cn/fund/quotes/150275/bc.shtml" TargetMode="External"/><Relationship Id="rId724" Type="http://schemas.openxmlformats.org/officeDocument/2006/relationships/hyperlink" Target="https://www.jisilu.cn/data/utils/lowcalc/150329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4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167" TargetMode="External"/><Relationship Id="rId363" Type="http://schemas.openxmlformats.org/officeDocument/2006/relationships/hyperlink" Target="https://www.jisilu.cn/data/sfnew/detail/150104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150277" TargetMode="External"/><Relationship Id="rId626" Type="http://schemas.openxmlformats.org/officeDocument/2006/relationships/hyperlink" Target="http://www.cninfo.com.cn/information/fund/netvalue/150255.html" TargetMode="External"/><Relationship Id="rId223" Type="http://schemas.openxmlformats.org/officeDocument/2006/relationships/hyperlink" Target="https://www.jisilu.cn/data/utils/lowcalc/150094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27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73" TargetMode="External"/><Relationship Id="rId472" Type="http://schemas.openxmlformats.org/officeDocument/2006/relationships/hyperlink" Target="https://www.jisilu.cn/data/utils/lowcalc/150249" TargetMode="External"/><Relationship Id="rId528" Type="http://schemas.openxmlformats.org/officeDocument/2006/relationships/hyperlink" Target="https://www.jisilu.cn/data/sfnew/detail/150259" TargetMode="External"/><Relationship Id="rId735" Type="http://schemas.openxmlformats.org/officeDocument/2006/relationships/hyperlink" Target="http://quote.eastmoney.com/zs399975.html" TargetMode="External"/><Relationship Id="rId125" Type="http://schemas.openxmlformats.org/officeDocument/2006/relationships/hyperlink" Target="http://www.cninfo.com.cn/information/fund/netvalue/150299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javascript:delOwnedFund('150267');" TargetMode="External"/><Relationship Id="rId374" Type="http://schemas.openxmlformats.org/officeDocument/2006/relationships/hyperlink" Target="javascript:addOwnedFund('150064');" TargetMode="External"/><Relationship Id="rId581" Type="http://schemas.openxmlformats.org/officeDocument/2006/relationships/hyperlink" Target="javascript:addOwnedFund('150315');" TargetMode="External"/><Relationship Id="rId777" Type="http://schemas.openxmlformats.org/officeDocument/2006/relationships/hyperlink" Target="http://quote.eastmoney.com/zs399994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399905.html" TargetMode="External"/><Relationship Id="rId637" Type="http://schemas.openxmlformats.org/officeDocument/2006/relationships/hyperlink" Target="http://finance.sina.com.cn/fund/quotes/150200/bc.shtml" TargetMode="External"/><Relationship Id="rId679" Type="http://schemas.openxmlformats.org/officeDocument/2006/relationships/hyperlink" Target="http://finance.sina.com.cn/fund/quotes/150203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30.html" TargetMode="External"/><Relationship Id="rId441" Type="http://schemas.openxmlformats.org/officeDocument/2006/relationships/hyperlink" Target="http://quote.eastmoney.com/zs000974.html" TargetMode="External"/><Relationship Id="rId483" Type="http://schemas.openxmlformats.org/officeDocument/2006/relationships/hyperlink" Target="http://quote.eastmoney.com/zs399810.html" TargetMode="External"/><Relationship Id="rId539" Type="http://schemas.openxmlformats.org/officeDocument/2006/relationships/hyperlink" Target="javascript:addOwnedFund('150229');" TargetMode="External"/><Relationship Id="rId690" Type="http://schemas.openxmlformats.org/officeDocument/2006/relationships/hyperlink" Target="https://www.jisilu.cn/data/sfnew/detail/150227" TargetMode="External"/><Relationship Id="rId704" Type="http://schemas.openxmlformats.org/officeDocument/2006/relationships/hyperlink" Target="http://www.cninfo.com.cn/information/fund/netvalue/150018.html" TargetMode="External"/><Relationship Id="rId746" Type="http://schemas.openxmlformats.org/officeDocument/2006/relationships/hyperlink" Target="http://www.cninfo.com.cn/information/fund/netvalue/150192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055" TargetMode="External"/><Relationship Id="rId343" Type="http://schemas.openxmlformats.org/officeDocument/2006/relationships/hyperlink" Target="https://www.jisilu.cn/data/utils/lowcalc/150140" TargetMode="External"/><Relationship Id="rId550" Type="http://schemas.openxmlformats.org/officeDocument/2006/relationships/hyperlink" Target="https://www.jisilu.cn/data/utils/lowcalc/150241" TargetMode="External"/><Relationship Id="rId788" Type="http://schemas.openxmlformats.org/officeDocument/2006/relationships/hyperlink" Target="http://www.cninfo.com.cn/information/fund/netvalue/150092.html" TargetMode="External"/><Relationship Id="rId82" Type="http://schemas.openxmlformats.org/officeDocument/2006/relationships/hyperlink" Target="http://finance.sina.com.cn/fund/quotes/502037/bc.shtml" TargetMode="External"/><Relationship Id="rId203" Type="http://schemas.openxmlformats.org/officeDocument/2006/relationships/hyperlink" Target="http://www.cninfo.com.cn/information/fund/netvalue/50205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https://www.jisilu.cn/data/utils/lowcalc/150100" TargetMode="External"/><Relationship Id="rId606" Type="http://schemas.openxmlformats.org/officeDocument/2006/relationships/hyperlink" Target="https://www.jisilu.cn/data/sfnew/detail/150194" TargetMode="External"/><Relationship Id="rId648" Type="http://schemas.openxmlformats.org/officeDocument/2006/relationships/hyperlink" Target="https://www.jisilu.cn/data/sfnew/detail/150184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31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273.html" TargetMode="External"/><Relationship Id="rId508" Type="http://schemas.openxmlformats.org/officeDocument/2006/relationships/hyperlink" Target="https://www.jisilu.cn/data/utils/lowcalc/150207" TargetMode="External"/><Relationship Id="rId715" Type="http://schemas.openxmlformats.org/officeDocument/2006/relationships/hyperlink" Target="http://finance.sina.com.cn/fund/quotes/150269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3" TargetMode="External"/><Relationship Id="rId312" Type="http://schemas.openxmlformats.org/officeDocument/2006/relationships/hyperlink" Target="http://quote.eastmoney.com/zs399330.html" TargetMode="External"/><Relationship Id="rId354" Type="http://schemas.openxmlformats.org/officeDocument/2006/relationships/hyperlink" Target="http://quote.eastmoney.com/zs399975.html" TargetMode="External"/><Relationship Id="rId757" Type="http://schemas.openxmlformats.org/officeDocument/2006/relationships/hyperlink" Target="http://finance.sina.com.cn/fund/quotes/150279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303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://quote.eastmoney.com/zs399966.html" TargetMode="External"/><Relationship Id="rId561" Type="http://schemas.openxmlformats.org/officeDocument/2006/relationships/hyperlink" Target="http://quote.eastmoney.com/zs399991.html" TargetMode="External"/><Relationship Id="rId617" Type="http://schemas.openxmlformats.org/officeDocument/2006/relationships/hyperlink" Target="javascript:addOwnedFund('150251');" TargetMode="External"/><Relationship Id="rId659" Type="http://schemas.openxmlformats.org/officeDocument/2006/relationships/hyperlink" Target="javascript:addOwnedFund('150186');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30/bc.shtml" TargetMode="External"/><Relationship Id="rId298" Type="http://schemas.openxmlformats.org/officeDocument/2006/relationships/hyperlink" Target="http://finance.sina.com.cn/fund/quotes/150055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000827.html" TargetMode="External"/><Relationship Id="rId670" Type="http://schemas.openxmlformats.org/officeDocument/2006/relationships/hyperlink" Target="https://www.jisilu.cn/data/utils/lowcalc/150271" TargetMode="External"/><Relationship Id="rId116" Type="http://schemas.openxmlformats.org/officeDocument/2006/relationships/hyperlink" Target="javascript:delOwnedFund('150291');" TargetMode="External"/><Relationship Id="rId158" Type="http://schemas.openxmlformats.org/officeDocument/2006/relationships/hyperlink" Target="javascript:addOwnedFund('150130');" TargetMode="External"/><Relationship Id="rId323" Type="http://schemas.openxmlformats.org/officeDocument/2006/relationships/hyperlink" Target="http://www.cninfo.com.cn/information/fund/netvalue/150167.html" TargetMode="External"/><Relationship Id="rId530" Type="http://schemas.openxmlformats.org/officeDocument/2006/relationships/hyperlink" Target="http://www.cninfo.com.cn/information/fund/netvalue/150259.html" TargetMode="External"/><Relationship Id="rId726" Type="http://schemas.openxmlformats.org/officeDocument/2006/relationships/hyperlink" Target="https://www.jisilu.cn/data/sfnew/detail/150051" TargetMode="External"/><Relationship Id="rId768" Type="http://schemas.openxmlformats.org/officeDocument/2006/relationships/hyperlink" Target="https://www.jisilu.cn/data/sfnew/detail/150143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104.html" TargetMode="External"/><Relationship Id="rId572" Type="http://schemas.openxmlformats.org/officeDocument/2006/relationships/hyperlink" Target="http://www.cninfo.com.cn/information/fund/netvalue/150277.html" TargetMode="External"/><Relationship Id="rId628" Type="http://schemas.openxmlformats.org/officeDocument/2006/relationships/hyperlink" Target="https://www.jisilu.cn/data/utils/lowcalc/150255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121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502027" TargetMode="External"/><Relationship Id="rId127" Type="http://schemas.openxmlformats.org/officeDocument/2006/relationships/hyperlink" Target="https://www.jisilu.cn/data/utils/lowcalc/150299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502011');" TargetMode="External"/><Relationship Id="rId779" Type="http://schemas.openxmlformats.org/officeDocument/2006/relationships/hyperlink" Target="javascript:addOwnedFund('150309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finance.sina.com.cn/fund/quotes/150213/bc.shtml" TargetMode="External"/><Relationship Id="rId376" Type="http://schemas.openxmlformats.org/officeDocument/2006/relationships/hyperlink" Target="http://finance.sina.com.cn/fund/quotes/150090/bc.shtml" TargetMode="External"/><Relationship Id="rId541" Type="http://schemas.openxmlformats.org/officeDocument/2006/relationships/hyperlink" Target="http://finance.sina.com.cn/fund/quotes/150243/bc.shtml" TargetMode="External"/><Relationship Id="rId583" Type="http://schemas.openxmlformats.org/officeDocument/2006/relationships/hyperlink" Target="http://finance.sina.com.cn/fund/quotes/150169/bc.shtml" TargetMode="External"/><Relationship Id="rId639" Type="http://schemas.openxmlformats.org/officeDocument/2006/relationships/hyperlink" Target="http://quote.eastmoney.com/zs399975.html" TargetMode="External"/><Relationship Id="rId790" Type="http://schemas.openxmlformats.org/officeDocument/2006/relationships/hyperlink" Target="https://www.jisilu.cn/data/utils/lowcalc/150092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053');" TargetMode="External"/><Relationship Id="rId278" Type="http://schemas.openxmlformats.org/officeDocument/2006/relationships/hyperlink" Target="javascript:addOwnedFund('150112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javascript:addOwnedFund('150157');" TargetMode="External"/><Relationship Id="rId650" Type="http://schemas.openxmlformats.org/officeDocument/2006/relationships/hyperlink" Target="http://www.cninfo.com.cn/information/fund/netvalue/150184.html" TargetMode="External"/><Relationship Id="rId303" Type="http://schemas.openxmlformats.org/officeDocument/2006/relationships/hyperlink" Target="https://www.jisilu.cn/data/sfnew/detail/502021" TargetMode="External"/><Relationship Id="rId485" Type="http://schemas.openxmlformats.org/officeDocument/2006/relationships/hyperlink" Target="javascript:addOwnedFund('150233');" TargetMode="External"/><Relationship Id="rId692" Type="http://schemas.openxmlformats.org/officeDocument/2006/relationships/hyperlink" Target="http://www.cninfo.com.cn/information/fund/netvalue/150227.html" TargetMode="External"/><Relationship Id="rId706" Type="http://schemas.openxmlformats.org/officeDocument/2006/relationships/hyperlink" Target="https://www.jisilu.cn/data/utils/lowcalc/150018" TargetMode="External"/><Relationship Id="rId748" Type="http://schemas.openxmlformats.org/officeDocument/2006/relationships/hyperlink" Target="https://www.jisilu.cn/data/utils/lowcalc/150192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80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95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s://www.jisilu.cn/data/sfnew/detail/502024" TargetMode="External"/><Relationship Id="rId552" Type="http://schemas.openxmlformats.org/officeDocument/2006/relationships/hyperlink" Target="https://www.jisilu.cn/data/sfnew/detail/150283" TargetMode="External"/><Relationship Id="rId594" Type="http://schemas.openxmlformats.org/officeDocument/2006/relationships/hyperlink" Target="https://www.jisilu.cn/data/sfnew/detail/150179" TargetMode="External"/><Relationship Id="rId608" Type="http://schemas.openxmlformats.org/officeDocument/2006/relationships/hyperlink" Target="http://www.cninfo.com.cn/information/fund/netvalue/150194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50205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502031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273" TargetMode="External"/><Relationship Id="rId661" Type="http://schemas.openxmlformats.org/officeDocument/2006/relationships/hyperlink" Target="http://finance.sina.com.cn/fund/quotes/502049/bc.shtml" TargetMode="External"/><Relationship Id="rId717" Type="http://schemas.openxmlformats.org/officeDocument/2006/relationships/hyperlink" Target="http://quote.eastmoney.com/zs39999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3.html" TargetMode="External"/><Relationship Id="rId314" Type="http://schemas.openxmlformats.org/officeDocument/2006/relationships/hyperlink" Target="javascript:addOwnedFund('150083');" TargetMode="External"/><Relationship Id="rId356" Type="http://schemas.openxmlformats.org/officeDocument/2006/relationships/hyperlink" Target="javascript:addOwnedFund('502054');" TargetMode="External"/><Relationship Id="rId398" Type="http://schemas.openxmlformats.org/officeDocument/2006/relationships/hyperlink" Target="javascript:addOwnedFund('150225');" TargetMode="External"/><Relationship Id="rId521" Type="http://schemas.openxmlformats.org/officeDocument/2006/relationships/hyperlink" Target="javascript:addOwnedFund('150237');" TargetMode="External"/><Relationship Id="rId563" Type="http://schemas.openxmlformats.org/officeDocument/2006/relationships/hyperlink" Target="javascript:delOwnedFund('150275');" TargetMode="External"/><Relationship Id="rId619" Type="http://schemas.openxmlformats.org/officeDocument/2006/relationships/hyperlink" Target="http://finance.sina.com.cn/fund/quotes/150173/bc.shtml" TargetMode="External"/><Relationship Id="rId770" Type="http://schemas.openxmlformats.org/officeDocument/2006/relationships/hyperlink" Target="http://www.cninfo.com.cn/information/fund/netvalue/150143.html" TargetMode="External"/><Relationship Id="rId95" Type="http://schemas.openxmlformats.org/officeDocument/2006/relationships/hyperlink" Target="http://www.cninfo.com.cn/information/fund/netvalue/150303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://quote.eastmoney.com/zs000971.html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205" TargetMode="External"/><Relationship Id="rId672" Type="http://schemas.openxmlformats.org/officeDocument/2006/relationships/hyperlink" Target="https://www.jisilu.cn/data/sfnew/detail/150177" TargetMode="External"/><Relationship Id="rId728" Type="http://schemas.openxmlformats.org/officeDocument/2006/relationships/hyperlink" Target="http://www.cninfo.com.cn/information/fund/netvalue/15005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35/bc.shtml" TargetMode="External"/><Relationship Id="rId118" Type="http://schemas.openxmlformats.org/officeDocument/2006/relationships/hyperlink" Target="http://finance.sina.com.cn/fund/quotes/150293/bc.shtml" TargetMode="External"/><Relationship Id="rId325" Type="http://schemas.openxmlformats.org/officeDocument/2006/relationships/hyperlink" Target="https://www.jisilu.cn/data/utils/lowcalc/150167" TargetMode="External"/><Relationship Id="rId367" Type="http://schemas.openxmlformats.org/officeDocument/2006/relationships/hyperlink" Target="https://www.jisilu.cn/data/utils/lowcalc/150104" TargetMode="External"/><Relationship Id="rId532" Type="http://schemas.openxmlformats.org/officeDocument/2006/relationships/hyperlink" Target="https://www.jisilu.cn/data/utils/lowcalc/150259" TargetMode="External"/><Relationship Id="rId574" Type="http://schemas.openxmlformats.org/officeDocument/2006/relationships/hyperlink" Target="https://www.jisilu.cn/data/utils/lowcalc/150277" TargetMode="External"/><Relationship Id="rId171" Type="http://schemas.openxmlformats.org/officeDocument/2006/relationships/hyperlink" Target="https://www.jisilu.cn/data/sfnew/detail/150343" TargetMode="External"/><Relationship Id="rId227" Type="http://schemas.openxmlformats.org/officeDocument/2006/relationships/hyperlink" Target="http://www.cninfo.com.cn/information/fund/netvalue/502041.html" TargetMode="External"/><Relationship Id="rId781" Type="http://schemas.openxmlformats.org/officeDocument/2006/relationships/hyperlink" Target="http://finance.sina.com.cn/fund/quotes/150245/bc.shtml" TargetMode="External"/><Relationship Id="rId269" Type="http://schemas.openxmlformats.org/officeDocument/2006/relationships/hyperlink" Target="http://www.cninfo.com.cn/information/fund/netvalue/150121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502027.html" TargetMode="External"/><Relationship Id="rId641" Type="http://schemas.openxmlformats.org/officeDocument/2006/relationships/hyperlink" Target="javascript:addOwnedFund('150200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7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98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958.html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006.html" TargetMode="External"/><Relationship Id="rId75" Type="http://schemas.openxmlformats.org/officeDocument/2006/relationships/hyperlink" Target="https://www.jisilu.cn/data/sfnew/detail/150289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958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://quote.eastmoney.com/hk/zs110000.html" TargetMode="External"/><Relationship Id="rId750" Type="http://schemas.openxmlformats.org/officeDocument/2006/relationships/hyperlink" Target="https://www.jisilu.cn/data/sfnew/detail/150181" TargetMode="External"/><Relationship Id="rId792" Type="http://schemas.openxmlformats.org/officeDocument/2006/relationships/hyperlink" Target="https://www.jisilu.cn/data/sfnew/detail/150215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45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17/bc.shtml" TargetMode="External"/><Relationship Id="rId610" Type="http://schemas.openxmlformats.org/officeDocument/2006/relationships/hyperlink" Target="https://www.jisilu.cn/data/utils/lowcalc/150194" TargetMode="External"/><Relationship Id="rId652" Type="http://schemas.openxmlformats.org/officeDocument/2006/relationships/hyperlink" Target="https://www.jisilu.cn/data/utils/lowcalc/150184" TargetMode="External"/><Relationship Id="rId694" Type="http://schemas.openxmlformats.org/officeDocument/2006/relationships/hyperlink" Target="https://www.jisilu.cn/data/utils/lowcalc/150227" TargetMode="External"/><Relationship Id="rId708" Type="http://schemas.openxmlformats.org/officeDocument/2006/relationships/hyperlink" Target="https://www.jisilu.cn/data/sfnew/detail/502004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502021.html" TargetMode="External"/><Relationship Id="rId347" Type="http://schemas.openxmlformats.org/officeDocument/2006/relationships/hyperlink" Target="http://www.cninfo.com.cn/information/fund/netvalue/150295.html" TargetMode="External"/><Relationship Id="rId512" Type="http://schemas.openxmlformats.org/officeDocument/2006/relationships/hyperlink" Target="http://www.cninfo.com.cn/information/fund/netvalue/50202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502037');" TargetMode="External"/><Relationship Id="rId151" Type="http://schemas.openxmlformats.org/officeDocument/2006/relationships/hyperlink" Target="https://www.jisilu.cn/data/utils/lowcalc/150263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www.cninfo.com.cn/information/fund/netvalue/150283.html" TargetMode="External"/><Relationship Id="rId596" Type="http://schemas.openxmlformats.org/officeDocument/2006/relationships/hyperlink" Target="http://www.cninfo.com.cn/information/fund/netvalue/150179.html" TargetMode="External"/><Relationship Id="rId761" Type="http://schemas.openxmlformats.org/officeDocument/2006/relationships/hyperlink" Target="javascript:addOwnedFund('150279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076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000998.html" TargetMode="External"/><Relationship Id="rId663" Type="http://schemas.openxmlformats.org/officeDocument/2006/relationships/hyperlink" Target="http://quote.eastmoney.com/zs000016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030');" TargetMode="External"/><Relationship Id="rId316" Type="http://schemas.openxmlformats.org/officeDocument/2006/relationships/hyperlink" Target="http://finance.sina.com.cn/fund/quotes/150036/bc.shtml" TargetMode="External"/><Relationship Id="rId523" Type="http://schemas.openxmlformats.org/officeDocument/2006/relationships/hyperlink" Target="http://finance.sina.com.cn/fund/quotes/150257/bc.shtml" TargetMode="External"/><Relationship Id="rId719" Type="http://schemas.openxmlformats.org/officeDocument/2006/relationships/hyperlink" Target="javascript:addOwnedFund('15026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303" TargetMode="External"/><Relationship Id="rId120" Type="http://schemas.openxmlformats.org/officeDocument/2006/relationships/hyperlink" Target="http://quote.eastmoney.com/zs399807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finance.sina.com.cn/fund/quotes/150305/bc.shtml" TargetMode="External"/><Relationship Id="rId730" Type="http://schemas.openxmlformats.org/officeDocument/2006/relationships/hyperlink" Target="https://www.jisilu.cn/data/utils/lowcalc/150051" TargetMode="External"/><Relationship Id="rId772" Type="http://schemas.openxmlformats.org/officeDocument/2006/relationships/hyperlink" Target="https://www.jisilu.cn/data/utils/lowcalc/150143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205.html" TargetMode="External"/><Relationship Id="rId271" Type="http://schemas.openxmlformats.org/officeDocument/2006/relationships/hyperlink" Target="https://www.jisilu.cn/data/utils/lowcalc/150121" TargetMode="External"/><Relationship Id="rId674" Type="http://schemas.openxmlformats.org/officeDocument/2006/relationships/hyperlink" Target="http://www.cninfo.com.cn/information/fund/netvalue/150177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67.html" TargetMode="External"/><Relationship Id="rId131" Type="http://schemas.openxmlformats.org/officeDocument/2006/relationships/hyperlink" Target="http://www.cninfo.com.cn/information/fund/netvalue/150198.html" TargetMode="External"/><Relationship Id="rId327" Type="http://schemas.openxmlformats.org/officeDocument/2006/relationships/hyperlink" Target="https://www.jisilu.cn/data/sfnew/detail/150267" TargetMode="External"/><Relationship Id="rId369" Type="http://schemas.openxmlformats.org/officeDocument/2006/relationships/hyperlink" Target="https://www.jisilu.cn/data/sfnew/detail/150064" TargetMode="External"/><Relationship Id="rId534" Type="http://schemas.openxmlformats.org/officeDocument/2006/relationships/hyperlink" Target="https://www.jisilu.cn/data/sfnew/detail/150229" TargetMode="External"/><Relationship Id="rId576" Type="http://schemas.openxmlformats.org/officeDocument/2006/relationships/hyperlink" Target="https://www.jisilu.cn/data/sfnew/detail/150315" TargetMode="External"/><Relationship Id="rId741" Type="http://schemas.openxmlformats.org/officeDocument/2006/relationships/hyperlink" Target="http://quote.eastmoney.com/zs399707.html" TargetMode="External"/><Relationship Id="rId783" Type="http://schemas.openxmlformats.org/officeDocument/2006/relationships/hyperlink" Target="http://quote.eastmoney.com/zs399970.html" TargetMode="External"/><Relationship Id="rId173" Type="http://schemas.openxmlformats.org/officeDocument/2006/relationships/hyperlink" Target="http://www.cninfo.com.cn/information/fund/netvalue/150343.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javascript:addOwnedFund('150090');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235/bc.shtml" TargetMode="External"/><Relationship Id="rId643" Type="http://schemas.openxmlformats.org/officeDocument/2006/relationships/hyperlink" Target="http://finance.sina.com.cn/fund/quotes/502017/bc.shtml" TargetMode="External"/><Relationship Id="rId240" Type="http://schemas.openxmlformats.org/officeDocument/2006/relationships/hyperlink" Target="http://quote.eastmoney.com/zs000828.html" TargetMode="External"/><Relationship Id="rId478" Type="http://schemas.openxmlformats.org/officeDocument/2006/relationships/hyperlink" Target="https://www.jisilu.cn/data/utils/lowcalc/502027" TargetMode="External"/><Relationship Id="rId685" Type="http://schemas.openxmlformats.org/officeDocument/2006/relationships/hyperlink" Target="http://finance.sina.com.cn/fund/quotes/502007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89.html" TargetMode="External"/><Relationship Id="rId100" Type="http://schemas.openxmlformats.org/officeDocument/2006/relationships/hyperlink" Target="http://finance.sina.com.cn/fund/quotes/150325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213');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43');" TargetMode="External"/><Relationship Id="rId587" Type="http://schemas.openxmlformats.org/officeDocument/2006/relationships/hyperlink" Target="javascript:delOwnedFund('150169');" TargetMode="External"/><Relationship Id="rId710" Type="http://schemas.openxmlformats.org/officeDocument/2006/relationships/hyperlink" Target="http://www.cninfo.com.cn/information/fund/netvalue/502004.html" TargetMode="External"/><Relationship Id="rId752" Type="http://schemas.openxmlformats.org/officeDocument/2006/relationships/hyperlink" Target="http://www.cninfo.com.cn/information/fund/netvalue/150181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190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150251" TargetMode="External"/><Relationship Id="rId794" Type="http://schemas.openxmlformats.org/officeDocument/2006/relationships/hyperlink" Target="http://www.cninfo.com.cn/information/fund/netvalue/150215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://quote.eastmoney.com/zs399412.html" TargetMode="External"/><Relationship Id="rId654" Type="http://schemas.openxmlformats.org/officeDocument/2006/relationships/hyperlink" Target="https://www.jisilu.cn/data/sfnew/detail/150186" TargetMode="External"/><Relationship Id="rId696" Type="http://schemas.openxmlformats.org/officeDocument/2006/relationships/hyperlink" Target="https://www.jisilu.cn/data/sfnew/detail/150209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502021" TargetMode="External"/><Relationship Id="rId349" Type="http://schemas.openxmlformats.org/officeDocument/2006/relationships/hyperlink" Target="https://www.jisilu.cn/data/utils/lowcalc/150295" TargetMode="External"/><Relationship Id="rId514" Type="http://schemas.openxmlformats.org/officeDocument/2006/relationships/hyperlink" Target="https://www.jisilu.cn/data/utils/lowcalc/502024" TargetMode="External"/><Relationship Id="rId556" Type="http://schemas.openxmlformats.org/officeDocument/2006/relationships/hyperlink" Target="https://www.jisilu.cn/data/utils/lowcalc/150283" TargetMode="External"/><Relationship Id="rId721" Type="http://schemas.openxmlformats.org/officeDocument/2006/relationships/hyperlink" Target="http://finance.sina.com.cn/fund/quotes/150329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://finance.sina.com.cn/fund/quotes/150323/bc.shtml" TargetMode="External"/><Relationship Id="rId111" Type="http://schemas.openxmlformats.org/officeDocument/2006/relationships/hyperlink" Target="https://www.jisilu.cn/data/sfnew/detail/150291" TargetMode="External"/><Relationship Id="rId153" Type="http://schemas.openxmlformats.org/officeDocument/2006/relationships/hyperlink" Target="https://www.jisilu.cn/data/sfnew/detail/15013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179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094/bc.shtml" TargetMode="External"/><Relationship Id="rId458" Type="http://schemas.openxmlformats.org/officeDocument/2006/relationships/hyperlink" Target="http://www.cninfo.com.cn/information/fund/netvalue/150076.html" TargetMode="External"/><Relationship Id="rId623" Type="http://schemas.openxmlformats.org/officeDocument/2006/relationships/hyperlink" Target="javascript:addOwnedFund('150173');" TargetMode="External"/><Relationship Id="rId665" Type="http://schemas.openxmlformats.org/officeDocument/2006/relationships/hyperlink" Target="javascript:addOwnedFund('502049');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7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://quote.eastmoney.com/zs399993.html" TargetMode="External"/><Relationship Id="rId567" Type="http://schemas.openxmlformats.org/officeDocument/2006/relationships/hyperlink" Target="http://quote.eastmoney.com/zs399812.html" TargetMode="External"/><Relationship Id="rId732" Type="http://schemas.openxmlformats.org/officeDocument/2006/relationships/hyperlink" Target="https://www.jisilu.cn/data/sfnew/detail/502011" TargetMode="External"/><Relationship Id="rId99" Type="http://schemas.openxmlformats.org/officeDocument/2006/relationships/hyperlink" Target="https://www.jisilu.cn/data/sfnew/detail/150325" TargetMode="External"/><Relationship Id="rId122" Type="http://schemas.openxmlformats.org/officeDocument/2006/relationships/hyperlink" Target="javascript:addOwnedFund('150293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www.cninfo.com.cn/information/fund/netvalue/150064.html" TargetMode="External"/><Relationship Id="rId774" Type="http://schemas.openxmlformats.org/officeDocument/2006/relationships/hyperlink" Target="https://www.jisilu.cn/data/sfnew/detail/150309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249/bc.shtml" TargetMode="External"/><Relationship Id="rId634" Type="http://schemas.openxmlformats.org/officeDocument/2006/relationships/hyperlink" Target="https://www.jisilu.cn/data/utils/lowcalc/150205" TargetMode="External"/><Relationship Id="rId676" Type="http://schemas.openxmlformats.org/officeDocument/2006/relationships/hyperlink" Target="https://www.jisilu.cn/data/utils/lowcalc/150177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053" TargetMode="External"/><Relationship Id="rId273" Type="http://schemas.openxmlformats.org/officeDocument/2006/relationships/hyperlink" Target="https://www.jisilu.cn/data/sfnew/detail/150112" TargetMode="External"/><Relationship Id="rId329" Type="http://schemas.openxmlformats.org/officeDocument/2006/relationships/hyperlink" Target="http://www.cninfo.com.cn/information/fund/netvalue/150267.html" TargetMode="External"/><Relationship Id="rId480" Type="http://schemas.openxmlformats.org/officeDocument/2006/relationships/hyperlink" Target="https://www.jisilu.cn/data/sfnew/detail/150233" TargetMode="External"/><Relationship Id="rId536" Type="http://schemas.openxmlformats.org/officeDocument/2006/relationships/hyperlink" Target="http://www.cninfo.com.cn/information/fund/netvalue/150229.html" TargetMode="External"/><Relationship Id="rId701" Type="http://schemas.openxmlformats.org/officeDocument/2006/relationships/hyperlink" Target="javascript:addOwnedFund('150209');" TargetMode="External"/><Relationship Id="rId68" Type="http://schemas.openxmlformats.org/officeDocument/2006/relationships/hyperlink" Target="javascript:addOwnedFund('150335');" TargetMode="External"/><Relationship Id="rId133" Type="http://schemas.openxmlformats.org/officeDocument/2006/relationships/hyperlink" Target="https://www.jisilu.cn/data/utils/lowcalc/150198" TargetMode="External"/><Relationship Id="rId175" Type="http://schemas.openxmlformats.org/officeDocument/2006/relationships/hyperlink" Target="https://www.jisilu.cn/data/utils/lowcalc/150343" TargetMode="External"/><Relationship Id="rId340" Type="http://schemas.openxmlformats.org/officeDocument/2006/relationships/hyperlink" Target="http://finance.sina.com.cn/fund/quotes/150140/bc.shtml" TargetMode="External"/><Relationship Id="rId578" Type="http://schemas.openxmlformats.org/officeDocument/2006/relationships/hyperlink" Target="http://www.cninfo.com.cn/information/fund/netvalue/150315.html" TargetMode="External"/><Relationship Id="rId743" Type="http://schemas.openxmlformats.org/officeDocument/2006/relationships/hyperlink" Target="javascript:addOwnedFund('150171');" TargetMode="External"/><Relationship Id="rId785" Type="http://schemas.openxmlformats.org/officeDocument/2006/relationships/hyperlink" Target="javascript:addOwnedFund('15024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s://www.jisilu.cn/data/sfnew/detail/150157" TargetMode="External"/><Relationship Id="rId603" Type="http://schemas.openxmlformats.org/officeDocument/2006/relationships/hyperlink" Target="http://quote.eastmoney.com/zs399975.html" TargetMode="External"/><Relationship Id="rId645" Type="http://schemas.openxmlformats.org/officeDocument/2006/relationships/hyperlink" Target="http://quote.eastmoney.com/zs399991.html" TargetMode="External"/><Relationship Id="rId687" Type="http://schemas.openxmlformats.org/officeDocument/2006/relationships/hyperlink" Target="http://quote.eastmoney.com/zs399974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45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217');" TargetMode="External"/><Relationship Id="rId505" Type="http://schemas.openxmlformats.org/officeDocument/2006/relationships/hyperlink" Target="http://finance.sina.com.cn/fund/quotes/150207/bc.shtml" TargetMode="External"/><Relationship Id="rId712" Type="http://schemas.openxmlformats.org/officeDocument/2006/relationships/hyperlink" Target="https://www.jisilu.cn/data/utils/lowcalc/502004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89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finance.sina.com.cn/fund/quotes/150241/bc.shtml" TargetMode="External"/><Relationship Id="rId589" Type="http://schemas.openxmlformats.org/officeDocument/2006/relationships/hyperlink" Target="http://finance.sina.com.cn/fund/quotes/150100/bc.shtml" TargetMode="External"/><Relationship Id="rId754" Type="http://schemas.openxmlformats.org/officeDocument/2006/relationships/hyperlink" Target="https://www.jisilu.cn/data/utils/lowcalc/150181" TargetMode="External"/><Relationship Id="rId796" Type="http://schemas.openxmlformats.org/officeDocument/2006/relationships/hyperlink" Target="https://www.jisilu.cn/data/utils/lowcalc/150215" TargetMode="External"/><Relationship Id="rId90" Type="http://schemas.openxmlformats.org/officeDocument/2006/relationships/hyperlink" Target="http://quote.eastmoney.com/zs000827.html" TargetMode="External"/><Relationship Id="rId186" Type="http://schemas.openxmlformats.org/officeDocument/2006/relationships/hyperlink" Target="http://quote.eastmoney.com/zs000827.html" TargetMode="External"/><Relationship Id="rId351" Type="http://schemas.openxmlformats.org/officeDocument/2006/relationships/hyperlink" Target="https://www.jisilu.cn/data/sfnew/detail/502054" TargetMode="External"/><Relationship Id="rId393" Type="http://schemas.openxmlformats.org/officeDocument/2006/relationships/hyperlink" Target="https://www.jisilu.cn/data/sfnew/detail/150225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150251.html" TargetMode="External"/><Relationship Id="rId656" Type="http://schemas.openxmlformats.org/officeDocument/2006/relationships/hyperlink" Target="http://www.cninfo.com.cn/information/fund/netvalue/150186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083" TargetMode="External"/><Relationship Id="rId460" Type="http://schemas.openxmlformats.org/officeDocument/2006/relationships/hyperlink" Target="https://www.jisilu.cn/data/utils/lowcalc/150076" TargetMode="External"/><Relationship Id="rId516" Type="http://schemas.openxmlformats.org/officeDocument/2006/relationships/hyperlink" Target="https://www.jisilu.cn/data/sfnew/detail/150237" TargetMode="External"/><Relationship Id="rId698" Type="http://schemas.openxmlformats.org/officeDocument/2006/relationships/hyperlink" Target="http://www.cninfo.com.cn/information/fund/netvalue/150209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1.html" TargetMode="External"/><Relationship Id="rId320" Type="http://schemas.openxmlformats.org/officeDocument/2006/relationships/hyperlink" Target="javascript:addOwnedFund('150036');" TargetMode="External"/><Relationship Id="rId558" Type="http://schemas.openxmlformats.org/officeDocument/2006/relationships/hyperlink" Target="https://www.jisilu.cn/data/sfnew/detail/150275" TargetMode="External"/><Relationship Id="rId723" Type="http://schemas.openxmlformats.org/officeDocument/2006/relationships/hyperlink" Target="http://quote.eastmoney.com/zs399809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13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255/bc.shtml" TargetMode="External"/><Relationship Id="rId222" Type="http://schemas.openxmlformats.org/officeDocument/2006/relationships/hyperlink" Target="http://quote.eastmoney.com/zs000966.html" TargetMode="External"/><Relationship Id="rId264" Type="http://schemas.openxmlformats.org/officeDocument/2006/relationships/hyperlink" Target="http://quote.eastmoney.com/zs399958.html" TargetMode="External"/><Relationship Id="rId471" Type="http://schemas.openxmlformats.org/officeDocument/2006/relationships/hyperlink" Target="http://quote.eastmoney.com/zs399986.html" TargetMode="External"/><Relationship Id="rId667" Type="http://schemas.openxmlformats.org/officeDocument/2006/relationships/hyperlink" Target="http://finance.sina.com.cn/fund/quotes/15027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99/bc.shtml" TargetMode="External"/><Relationship Id="rId527" Type="http://schemas.openxmlformats.org/officeDocument/2006/relationships/hyperlink" Target="javascript:addOwnedFund('150257');" TargetMode="External"/><Relationship Id="rId569" Type="http://schemas.openxmlformats.org/officeDocument/2006/relationships/hyperlink" Target="javascript:addOwnedFund('150305');" TargetMode="External"/><Relationship Id="rId734" Type="http://schemas.openxmlformats.org/officeDocument/2006/relationships/hyperlink" Target="http://www.cninfo.com.cn/information/fund/netvalue/502011.html" TargetMode="External"/><Relationship Id="rId776" Type="http://schemas.openxmlformats.org/officeDocument/2006/relationships/hyperlink" Target="http://www.cninfo.com.cn/information/fund/netvalue/150309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https://www.jisilu.cn/data/utils/lowcalc/150267" TargetMode="External"/><Relationship Id="rId373" Type="http://schemas.openxmlformats.org/officeDocument/2006/relationships/hyperlink" Target="https://www.jisilu.cn/data/utils/lowcalc/150064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315" TargetMode="External"/><Relationship Id="rId636" Type="http://schemas.openxmlformats.org/officeDocument/2006/relationships/hyperlink" Target="https://www.jisilu.cn/data/sfnew/detail/150200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053.html" TargetMode="External"/><Relationship Id="rId440" Type="http://schemas.openxmlformats.org/officeDocument/2006/relationships/hyperlink" Target="http://www.cninfo.com.cn/information/fund/netvalue/150157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12.html" TargetMode="External"/><Relationship Id="rId300" Type="http://schemas.openxmlformats.org/officeDocument/2006/relationships/hyperlink" Target="http://quote.eastmoney.com/zs399905.html" TargetMode="External"/><Relationship Id="rId482" Type="http://schemas.openxmlformats.org/officeDocument/2006/relationships/hyperlink" Target="http://www.cninfo.com.cn/information/fund/netvalue/150233.html" TargetMode="External"/><Relationship Id="rId538" Type="http://schemas.openxmlformats.org/officeDocument/2006/relationships/hyperlink" Target="https://www.jisilu.cn/data/utils/lowcalc/150229" TargetMode="External"/><Relationship Id="rId703" Type="http://schemas.openxmlformats.org/officeDocument/2006/relationships/hyperlink" Target="http://finance.sina.com.cn/fund/quotes/150018/bc.shtml" TargetMode="External"/><Relationship Id="rId745" Type="http://schemas.openxmlformats.org/officeDocument/2006/relationships/hyperlink" Target="http://finance.sina.com.cn/fund/quotes/150192/bc.shtml" TargetMode="External"/><Relationship Id="rId81" Type="http://schemas.openxmlformats.org/officeDocument/2006/relationships/hyperlink" Target="https://www.jisilu.cn/data/sfnew/detail/502037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://quote.eastmoney.com/zs000805.html" TargetMode="External"/><Relationship Id="rId605" Type="http://schemas.openxmlformats.org/officeDocument/2006/relationships/hyperlink" Target="javascript:addOwnedFund('150235');" TargetMode="External"/><Relationship Id="rId787" Type="http://schemas.openxmlformats.org/officeDocument/2006/relationships/hyperlink" Target="http://finance.sina.com.cn/fund/quotes/150092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50205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502017');" TargetMode="External"/><Relationship Id="rId689" Type="http://schemas.openxmlformats.org/officeDocument/2006/relationships/hyperlink" Target="javascript:addOwnedFund('502007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31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273/bc.shtml" TargetMode="External"/><Relationship Id="rId507" Type="http://schemas.openxmlformats.org/officeDocument/2006/relationships/hyperlink" Target="http://quote.eastmoney.com/zs399983.html" TargetMode="External"/><Relationship Id="rId549" Type="http://schemas.openxmlformats.org/officeDocument/2006/relationships/hyperlink" Target="http://quote.eastmoney.com/zs399986.html" TargetMode="External"/><Relationship Id="rId714" Type="http://schemas.openxmlformats.org/officeDocument/2006/relationships/hyperlink" Target="https://www.jisilu.cn/data/sfnew/detail/150269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325');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190');" TargetMode="External"/><Relationship Id="rId311" Type="http://schemas.openxmlformats.org/officeDocument/2006/relationships/hyperlink" Target="http://www.cninfo.com.cn/information/fund/netvalue/150083.html" TargetMode="External"/><Relationship Id="rId353" Type="http://schemas.openxmlformats.org/officeDocument/2006/relationships/hyperlink" Target="http://www.cninfo.com.cn/information/fund/netvalue/502054.html" TargetMode="External"/><Relationship Id="rId395" Type="http://schemas.openxmlformats.org/officeDocument/2006/relationships/hyperlink" Target="http://www.cninfo.com.cn/information/fund/netvalue/150225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www.cninfo.com.cn/information/fund/netvalue/150275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323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251" TargetMode="External"/><Relationship Id="rId658" Type="http://schemas.openxmlformats.org/officeDocument/2006/relationships/hyperlink" Target="https://www.jisilu.cn/data/utils/lowcalc/150186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s://www.jisilu.cn/data/sfnew/detail/150030" TargetMode="External"/><Relationship Id="rId297" Type="http://schemas.openxmlformats.org/officeDocument/2006/relationships/hyperlink" Target="https://www.jisilu.cn/data/sfnew/detail/150055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237.html" TargetMode="External"/><Relationship Id="rId725" Type="http://schemas.openxmlformats.org/officeDocument/2006/relationships/hyperlink" Target="javascript:addOwnedFund('150329');" TargetMode="External"/><Relationship Id="rId115" Type="http://schemas.openxmlformats.org/officeDocument/2006/relationships/hyperlink" Target="https://www.jisilu.cn/data/utils/lowcalc/150291" TargetMode="External"/><Relationship Id="rId157" Type="http://schemas.openxmlformats.org/officeDocument/2006/relationships/hyperlink" Target="https://www.jisilu.cn/data/utils/lowcalc/150130" TargetMode="External"/><Relationship Id="rId322" Type="http://schemas.openxmlformats.org/officeDocument/2006/relationships/hyperlink" Target="http://finance.sina.com.cn/fund/quotes/150167/bc.shtml" TargetMode="External"/><Relationship Id="rId364" Type="http://schemas.openxmlformats.org/officeDocument/2006/relationships/hyperlink" Target="http://finance.sina.com.cn/fund/quotes/150104/bc.s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77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441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94');" TargetMode="External"/><Relationship Id="rId266" Type="http://schemas.openxmlformats.org/officeDocument/2006/relationships/hyperlink" Target="javascript:addOwnedFund('150073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delOwnedFund('150249');" TargetMode="External"/><Relationship Id="rId529" Type="http://schemas.openxmlformats.org/officeDocument/2006/relationships/hyperlink" Target="http://finance.sina.com.cn/fund/quotes/150259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502011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s://www.jisilu.cn/data/sfnew/detail/150213" TargetMode="External"/><Relationship Id="rId540" Type="http://schemas.openxmlformats.org/officeDocument/2006/relationships/hyperlink" Target="https://www.jisilu.cn/data/sfnew/detail/150243" TargetMode="External"/><Relationship Id="rId778" Type="http://schemas.openxmlformats.org/officeDocument/2006/relationships/hyperlink" Target="https://www.jisilu.cn/data/utils/lowcalc/150309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90" TargetMode="External"/><Relationship Id="rId582" Type="http://schemas.openxmlformats.org/officeDocument/2006/relationships/hyperlink" Target="https://www.jisilu.cn/data/sfnew/detail/150169" TargetMode="External"/><Relationship Id="rId638" Type="http://schemas.openxmlformats.org/officeDocument/2006/relationships/hyperlink" Target="http://www.cninfo.com.cn/information/fund/netvalue/150200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053" TargetMode="External"/><Relationship Id="rId277" Type="http://schemas.openxmlformats.org/officeDocument/2006/relationships/hyperlink" Target="https://www.jisilu.cn/data/utils/lowcalc/150112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https://www.jisilu.cn/data/utils/lowcalc/150157" TargetMode="External"/><Relationship Id="rId484" Type="http://schemas.openxmlformats.org/officeDocument/2006/relationships/hyperlink" Target="https://www.jisilu.cn/data/utils/lowcalc/150233" TargetMode="External"/><Relationship Id="rId705" Type="http://schemas.openxmlformats.org/officeDocument/2006/relationships/hyperlink" Target="http://quote.eastmoney.com/zs399004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150055');" TargetMode="External"/><Relationship Id="rId344" Type="http://schemas.openxmlformats.org/officeDocument/2006/relationships/hyperlink" Target="javascript:addOwnedFund('150140');" TargetMode="External"/><Relationship Id="rId691" Type="http://schemas.openxmlformats.org/officeDocument/2006/relationships/hyperlink" Target="http://finance.sina.com.cn/fund/quotes/150227/bc.shtml" TargetMode="External"/><Relationship Id="rId747" Type="http://schemas.openxmlformats.org/officeDocument/2006/relationships/hyperlink" Target="http://quote.eastmoney.com/zs399965.html" TargetMode="External"/><Relationship Id="rId789" Type="http://schemas.openxmlformats.org/officeDocument/2006/relationships/hyperlink" Target="http://quote.eastmoney.com/zs399007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502037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javascript:delOwnedFund('150241');" TargetMode="External"/><Relationship Id="rId593" Type="http://schemas.openxmlformats.org/officeDocument/2006/relationships/hyperlink" Target="javascript:addOwnedFund('150100');" TargetMode="External"/><Relationship Id="rId607" Type="http://schemas.openxmlformats.org/officeDocument/2006/relationships/hyperlink" Target="http://finance.sina.com.cn/fund/quotes/150194/bc.shtml" TargetMode="External"/><Relationship Id="rId649" Type="http://schemas.openxmlformats.org/officeDocument/2006/relationships/hyperlink" Target="http://finance.sina.com.cn/fund/quotes/150184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zs399989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399807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07');" TargetMode="External"/><Relationship Id="rId660" Type="http://schemas.openxmlformats.org/officeDocument/2006/relationships/hyperlink" Target="https://www.jisilu.cn/data/sfnew/detail/502049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083" TargetMode="External"/><Relationship Id="rId495" Type="http://schemas.openxmlformats.org/officeDocument/2006/relationships/hyperlink" Target="http://quote.eastmoney.com/zs399991.html" TargetMode="External"/><Relationship Id="rId716" Type="http://schemas.openxmlformats.org/officeDocument/2006/relationships/hyperlink" Target="http://www.cninfo.com.cn/information/fund/netvalue/150269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303/bc.shtml" TargetMode="External"/><Relationship Id="rId148" Type="http://schemas.openxmlformats.org/officeDocument/2006/relationships/hyperlink" Target="http://finance.sina.com.cn/fund/quotes/150263/bc.shtml" TargetMode="External"/><Relationship Id="rId355" Type="http://schemas.openxmlformats.org/officeDocument/2006/relationships/hyperlink" Target="https://www.jisilu.cn/data/utils/lowcalc/502054" TargetMode="External"/><Relationship Id="rId397" Type="http://schemas.openxmlformats.org/officeDocument/2006/relationships/hyperlink" Target="https://www.jisilu.cn/data/utils/lowcalc/150225" TargetMode="External"/><Relationship Id="rId520" Type="http://schemas.openxmlformats.org/officeDocument/2006/relationships/hyperlink" Target="https://www.jisilu.cn/data/utils/lowcalc/150237" TargetMode="External"/><Relationship Id="rId562" Type="http://schemas.openxmlformats.org/officeDocument/2006/relationships/hyperlink" Target="https://www.jisilu.cn/data/utils/lowcalc/150275" TargetMode="External"/><Relationship Id="rId618" Type="http://schemas.openxmlformats.org/officeDocument/2006/relationships/hyperlink" Target="https://www.jisilu.cn/data/sfnew/detail/150173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30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www.cninfo.com.cn/information/fund/netvalue/150055.html" TargetMode="External"/><Relationship Id="rId727" Type="http://schemas.openxmlformats.org/officeDocument/2006/relationships/hyperlink" Target="http://finance.sina.com.cn/fund/quotes/150051/bc.shtml" TargetMode="External"/><Relationship Id="rId63" Type="http://schemas.openxmlformats.org/officeDocument/2006/relationships/hyperlink" Target="https://www.jisilu.cn/data/sfnew/detail/150335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://quote.eastmoney.com/zs399807.html" TargetMode="External"/><Relationship Id="rId780" Type="http://schemas.openxmlformats.org/officeDocument/2006/relationships/hyperlink" Target="https://www.jisilu.cn/data/sfnew/detail/150245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200" TargetMode="External"/><Relationship Id="rId738" Type="http://schemas.openxmlformats.org/officeDocument/2006/relationships/hyperlink" Target="https://www.jisilu.cn/data/sfnew/detail/150171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90.html" TargetMode="External"/><Relationship Id="rId500" Type="http://schemas.openxmlformats.org/officeDocument/2006/relationships/hyperlink" Target="http://www.cninfo.com.cn/information/fund/netvalue/150307.html" TargetMode="External"/><Relationship Id="rId584" Type="http://schemas.openxmlformats.org/officeDocument/2006/relationships/hyperlink" Target="http://www.cninfo.com.cn/information/fund/netvalue/150169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45" TargetMode="External"/><Relationship Id="rId791" Type="http://schemas.openxmlformats.org/officeDocument/2006/relationships/hyperlink" Target="javascript:addOwnedFund('150092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000827.html" TargetMode="External"/><Relationship Id="rId749" Type="http://schemas.openxmlformats.org/officeDocument/2006/relationships/hyperlink" Target="javascript:addOwnedFund('150192');" TargetMode="External"/><Relationship Id="rId290" Type="http://schemas.openxmlformats.org/officeDocument/2006/relationships/hyperlink" Target="javascript:delOwnedFund('502031');" TargetMode="External"/><Relationship Id="rId304" Type="http://schemas.openxmlformats.org/officeDocument/2006/relationships/hyperlink" Target="http://finance.sina.com.cn/fund/quotes/502021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finance.sina.com.cn/fund/quotes/502024/bc.shtml" TargetMode="External"/><Relationship Id="rId609" Type="http://schemas.openxmlformats.org/officeDocument/2006/relationships/hyperlink" Target="http://quote.eastmoney.com/zs399970.html" TargetMode="External"/><Relationship Id="rId85" Type="http://schemas.openxmlformats.org/officeDocument/2006/relationships/hyperlink" Target="https://www.jisilu.cn/data/utils/lowcalc/502037" TargetMode="External"/><Relationship Id="rId150" Type="http://schemas.openxmlformats.org/officeDocument/2006/relationships/hyperlink" Target="http://quote.eastmoney.com/zs000852.html" TargetMode="External"/><Relationship Id="rId595" Type="http://schemas.openxmlformats.org/officeDocument/2006/relationships/hyperlink" Target="http://finance.sina.com.cn/fund/quotes/150179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502049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036" TargetMode="External"/><Relationship Id="rId522" Type="http://schemas.openxmlformats.org/officeDocument/2006/relationships/hyperlink" Target="https://www.jisilu.cn/data/sfnew/detail/150257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29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7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502037" TargetMode="External"/><Relationship Id="rId671" Type="http://schemas.openxmlformats.org/officeDocument/2006/relationships/hyperlink" Target="javascript:addOwnedFund('150177');" TargetMode="External"/><Relationship Id="rId769" Type="http://schemas.openxmlformats.org/officeDocument/2006/relationships/hyperlink" Target="http://finance.sina.com.cn/fund/quotes/150192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://quote.eastmoney.com/zs399987.html" TargetMode="External"/><Relationship Id="rId629" Type="http://schemas.openxmlformats.org/officeDocument/2006/relationships/hyperlink" Target="javascript:addOwnedFund('150179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finance.sina.com.cn/fund/quotes/502021/bc.shtml" TargetMode="External"/><Relationship Id="rId475" Type="http://schemas.openxmlformats.org/officeDocument/2006/relationships/hyperlink" Target="http://finance.sina.com.cn/fund/quotes/150305/bc.shtml" TargetMode="External"/><Relationship Id="rId682" Type="http://schemas.openxmlformats.org/officeDocument/2006/relationships/hyperlink" Target="https://www.jisilu.cn/data/utils/lowcalc/150203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www.cninfo.com.cn/information/fund/netvalue/150211.html" TargetMode="External"/><Relationship Id="rId542" Type="http://schemas.openxmlformats.org/officeDocument/2006/relationships/hyperlink" Target="http://www.cninfo.com.cn/information/fund/netvalue/150273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4.html" TargetMode="External"/><Relationship Id="rId279" Type="http://schemas.openxmlformats.org/officeDocument/2006/relationships/hyperlink" Target="https://www.jisilu.cn/data/sfnew/detail/150121" TargetMode="External"/><Relationship Id="rId486" Type="http://schemas.openxmlformats.org/officeDocument/2006/relationships/hyperlink" Target="https://www.jisilu.cn/data/sfnew/detail/150257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15032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63" TargetMode="External"/><Relationship Id="rId346" Type="http://schemas.openxmlformats.org/officeDocument/2006/relationships/hyperlink" Target="http://finance.sina.com.cn/fund/quotes/502054/bc.shtml" TargetMode="External"/><Relationship Id="rId553" Type="http://schemas.openxmlformats.org/officeDocument/2006/relationships/hyperlink" Target="http://finance.sina.com.cn/fund/quotes/150315/bc.shtml" TargetMode="External"/><Relationship Id="rId760" Type="http://schemas.openxmlformats.org/officeDocument/2006/relationships/hyperlink" Target="https://www.jisilu.cn/data/utils/lowcalc/150143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addOwnedFund('502057');" TargetMode="External"/><Relationship Id="rId413" Type="http://schemas.openxmlformats.org/officeDocument/2006/relationships/hyperlink" Target="http://quote.eastmoney.com/zs399005.html" TargetMode="External"/><Relationship Id="rId497" Type="http://schemas.openxmlformats.org/officeDocument/2006/relationships/hyperlink" Target="javascript:addOwnedFund('150237');" TargetMode="External"/><Relationship Id="rId620" Type="http://schemas.openxmlformats.org/officeDocument/2006/relationships/hyperlink" Target="http://www.cninfo.com.cn/information/fund/netvalue/150100.html" TargetMode="External"/><Relationship Id="rId718" Type="http://schemas.openxmlformats.org/officeDocument/2006/relationships/hyperlink" Target="https://www.jisilu.cn/data/utils/lowcalc/502004" TargetMode="External"/><Relationship Id="rId357" Type="http://schemas.openxmlformats.org/officeDocument/2006/relationships/hyperlink" Target="https://www.jisilu.cn/data/sfnew/detail/15010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86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s://www.jisilu.cn/data/sfnew/detail/150064" TargetMode="External"/><Relationship Id="rId564" Type="http://schemas.openxmlformats.org/officeDocument/2006/relationships/hyperlink" Target="https://www.jisilu.cn/data/sfnew/detail/150275" TargetMode="External"/><Relationship Id="rId771" Type="http://schemas.openxmlformats.org/officeDocument/2006/relationships/hyperlink" Target="http://quote.eastmoney.com/zs399965.html" TargetMode="External"/><Relationship Id="rId827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s://www.jisilu.cn/data/utils/lowcalc/150049" TargetMode="External"/><Relationship Id="rId466" Type="http://schemas.openxmlformats.org/officeDocument/2006/relationships/hyperlink" Target="https://www.jisilu.cn/data/utils/lowcalc/150249" TargetMode="External"/><Relationship Id="rId631" Type="http://schemas.openxmlformats.org/officeDocument/2006/relationships/hyperlink" Target="http://finance.sina.com.cn/fund/quotes/150205/bc.shtml" TargetMode="External"/><Relationship Id="rId673" Type="http://schemas.openxmlformats.org/officeDocument/2006/relationships/hyperlink" Target="http://finance.sina.com.cn/fund/quotes/150184/bc.shtml" TargetMode="External"/><Relationship Id="rId729" Type="http://schemas.openxmlformats.org/officeDocument/2006/relationships/hyperlink" Target="http://quote.eastmoney.com/zs399986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502037.html" TargetMode="External"/><Relationship Id="rId270" Type="http://schemas.openxmlformats.org/officeDocument/2006/relationships/hyperlink" Target="http://quote.eastmoney.com/zs000016.html" TargetMode="External"/><Relationship Id="rId326" Type="http://schemas.openxmlformats.org/officeDocument/2006/relationships/hyperlink" Target="javascript:addOwnedFund('150213');" TargetMode="External"/><Relationship Id="rId533" Type="http://schemas.openxmlformats.org/officeDocument/2006/relationships/hyperlink" Target="javascript:addOwnedFund('150229');" TargetMode="External"/><Relationship Id="rId65" Type="http://schemas.openxmlformats.org/officeDocument/2006/relationships/hyperlink" Target="http://www.cninfo.com.cn/information/fund/netvalue/150323.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javascript:addOwnedFund('502024');" TargetMode="External"/><Relationship Id="rId740" Type="http://schemas.openxmlformats.org/officeDocument/2006/relationships/hyperlink" Target="http://www.cninfo.com.cn/information/fund/netvalue/150181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343/bc.shtml" TargetMode="External"/><Relationship Id="rId228" Type="http://schemas.openxmlformats.org/officeDocument/2006/relationships/hyperlink" Target="http://quote.eastmoney.com/zs000966.html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812.html" TargetMode="External"/><Relationship Id="rId600" Type="http://schemas.openxmlformats.org/officeDocument/2006/relationships/hyperlink" Target="https://www.jisilu.cn/data/sfnew/detail/150194" TargetMode="External"/><Relationship Id="rId642" Type="http://schemas.openxmlformats.org/officeDocument/2006/relationships/hyperlink" Target="https://www.jisilu.cn/data/sfnew/detail/502017" TargetMode="External"/><Relationship Id="rId684" Type="http://schemas.openxmlformats.org/officeDocument/2006/relationships/hyperlink" Target="https://www.jisilu.cn/data/sfnew/detail/150251" TargetMode="External"/><Relationship Id="rId281" Type="http://schemas.openxmlformats.org/officeDocument/2006/relationships/hyperlink" Target="http://www.cninfo.com.cn/information/fund/netvalue/150121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s://www.jisilu.cn/data/utils/lowcalc/1502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03/bc.shtml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utils/lowcalc/150090" TargetMode="External"/><Relationship Id="rId544" Type="http://schemas.openxmlformats.org/officeDocument/2006/relationships/hyperlink" Target="https://www.jisilu.cn/data/utils/lowcalc/150273" TargetMode="External"/><Relationship Id="rId586" Type="http://schemas.openxmlformats.org/officeDocument/2006/relationships/hyperlink" Target="https://www.jisilu.cn/data/utils/lowcalc/150283" TargetMode="External"/><Relationship Id="rId751" Type="http://schemas.openxmlformats.org/officeDocument/2006/relationships/hyperlink" Target="http://finance.sina.com.cn/fund/quotes/150171/bc.shtml" TargetMode="External"/><Relationship Id="rId793" Type="http://schemas.openxmlformats.org/officeDocument/2006/relationships/hyperlink" Target="http://finance.sina.com.cn/fund/quotes/150309/bc.shtml" TargetMode="External"/><Relationship Id="rId807" Type="http://schemas.openxmlformats.org/officeDocument/2006/relationships/hyperlink" Target="http://quote.eastmoney.com/zs39948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190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javascript:addOwnedFund('150064');" TargetMode="External"/><Relationship Id="rId446" Type="http://schemas.openxmlformats.org/officeDocument/2006/relationships/hyperlink" Target="http://www.cninfo.com.cn/information/fund/netvalue/150148.html" TargetMode="External"/><Relationship Id="rId611" Type="http://schemas.openxmlformats.org/officeDocument/2006/relationships/hyperlink" Target="javascript:addOwnedFund('150200');" TargetMode="External"/><Relationship Id="rId653" Type="http://schemas.openxmlformats.org/officeDocument/2006/relationships/hyperlink" Target="javascript:addOwnedFund('502049');" TargetMode="External"/><Relationship Id="rId250" Type="http://schemas.openxmlformats.org/officeDocument/2006/relationships/hyperlink" Target="http://finance.sina.com.cn/fund/quotes/502001/bc.shtml" TargetMode="External"/><Relationship Id="rId292" Type="http://schemas.openxmlformats.org/officeDocument/2006/relationships/hyperlink" Target="http://finance.sina.com.cn/fund/quotes/502031/bc.shtml" TargetMode="External"/><Relationship Id="rId306" Type="http://schemas.openxmlformats.org/officeDocument/2006/relationships/hyperlink" Target="http://quote.eastmoney.com/zs399934.html" TargetMode="External"/><Relationship Id="rId488" Type="http://schemas.openxmlformats.org/officeDocument/2006/relationships/hyperlink" Target="http://www.cninfo.com.cn/information/fund/netvalue/15025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051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addOwnedFund('150198');" TargetMode="External"/><Relationship Id="rId348" Type="http://schemas.openxmlformats.org/officeDocument/2006/relationships/hyperlink" Target="http://quote.eastmoney.com/zs399975.html" TargetMode="External"/><Relationship Id="rId513" Type="http://schemas.openxmlformats.org/officeDocument/2006/relationships/hyperlink" Target="http://quote.eastmoney.com/zs399429.html" TargetMode="External"/><Relationship Id="rId555" Type="http://schemas.openxmlformats.org/officeDocument/2006/relationships/hyperlink" Target="http://quote.eastmoney.com/zs399803.html" TargetMode="External"/><Relationship Id="rId597" Type="http://schemas.openxmlformats.org/officeDocument/2006/relationships/hyperlink" Target="http://quote.eastmoney.com/zs399807.html" TargetMode="External"/><Relationship Id="rId720" Type="http://schemas.openxmlformats.org/officeDocument/2006/relationships/hyperlink" Target="https://www.jisilu.cn/data/sfnew/detail/502011" TargetMode="External"/><Relationship Id="rId762" Type="http://schemas.openxmlformats.org/officeDocument/2006/relationships/hyperlink" Target="https://www.jisilu.cn/data/sfnew/detail/150245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130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96" TargetMode="External"/><Relationship Id="rId457" Type="http://schemas.openxmlformats.org/officeDocument/2006/relationships/hyperlink" Target="http://finance.sina.com.cn/fund/quotes/150164/bc.shtml" TargetMode="External"/><Relationship Id="rId622" Type="http://schemas.openxmlformats.org/officeDocument/2006/relationships/hyperlink" Target="https://www.jisilu.cn/data/utils/lowcalc/150100" TargetMode="External"/><Relationship Id="rId261" Type="http://schemas.openxmlformats.org/officeDocument/2006/relationships/hyperlink" Target="https://www.jisilu.cn/data/sfnew/detail/150073" TargetMode="External"/><Relationship Id="rId499" Type="http://schemas.openxmlformats.org/officeDocument/2006/relationships/hyperlink" Target="http://finance.sina.com.cn/fund/quotes/15020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04.html" TargetMode="External"/><Relationship Id="rId524" Type="http://schemas.openxmlformats.org/officeDocument/2006/relationships/hyperlink" Target="http://www.cninfo.com.cn/information/fund/netvalue/150259.html" TargetMode="External"/><Relationship Id="rId566" Type="http://schemas.openxmlformats.org/officeDocument/2006/relationships/hyperlink" Target="http://www.cninfo.com.cn/information/fund/netvalue/150275.html" TargetMode="External"/><Relationship Id="rId731" Type="http://schemas.openxmlformats.org/officeDocument/2006/relationships/hyperlink" Target="javascript:delOwnedFund('150227');" TargetMode="External"/><Relationship Id="rId773" Type="http://schemas.openxmlformats.org/officeDocument/2006/relationships/hyperlink" Target="javascript:addOwnedFund('150192');" TargetMode="External"/><Relationship Id="rId98" Type="http://schemas.openxmlformats.org/officeDocument/2006/relationships/hyperlink" Target="javascript:delOwnedFund('150291');" TargetMode="External"/><Relationship Id="rId121" Type="http://schemas.openxmlformats.org/officeDocument/2006/relationships/hyperlink" Target="https://www.jisilu.cn/data/utils/lowcalc/502037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112" TargetMode="External"/><Relationship Id="rId370" Type="http://schemas.openxmlformats.org/officeDocument/2006/relationships/hyperlink" Target="http://finance.sina.com.cn/fund/quotes/150152/bc.shtml" TargetMode="External"/><Relationship Id="rId426" Type="http://schemas.openxmlformats.org/officeDocument/2006/relationships/hyperlink" Target="https://www.jisilu.cn/data/sfnew/detail/150150" TargetMode="External"/><Relationship Id="rId633" Type="http://schemas.openxmlformats.org/officeDocument/2006/relationships/hyperlink" Target="http://quote.eastmoney.com/zs399973.html" TargetMode="External"/><Relationship Id="rId829" Type="http://schemas.openxmlformats.org/officeDocument/2006/relationships/hyperlink" Target="https://www.jisilu.cn/data/utils/lowcalc/150188" TargetMode="External"/><Relationship Id="rId230" Type="http://schemas.openxmlformats.org/officeDocument/2006/relationships/hyperlink" Target="javascript:addOwnedFund('150094');" TargetMode="External"/><Relationship Id="rId468" Type="http://schemas.openxmlformats.org/officeDocument/2006/relationships/hyperlink" Target="https://www.jisilu.cn/data/sfnew/detail/150076" TargetMode="External"/><Relationship Id="rId675" Type="http://schemas.openxmlformats.org/officeDocument/2006/relationships/hyperlink" Target="http://quote.eastmoney.com/zs00082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323" TargetMode="External"/><Relationship Id="rId272" Type="http://schemas.openxmlformats.org/officeDocument/2006/relationships/hyperlink" Target="javascript:addOwnedFund('502021');" TargetMode="External"/><Relationship Id="rId328" Type="http://schemas.openxmlformats.org/officeDocument/2006/relationships/hyperlink" Target="http://finance.sina.com.cn/fund/quotes/150140/bc.shtml" TargetMode="External"/><Relationship Id="rId535" Type="http://schemas.openxmlformats.org/officeDocument/2006/relationships/hyperlink" Target="http://finance.sina.com.cn/fund/quotes/150243/bc.shtml" TargetMode="External"/><Relationship Id="rId577" Type="http://schemas.openxmlformats.org/officeDocument/2006/relationships/hyperlink" Target="http://finance.sina.com.cn/fund/quotes/150173/bc.shtml" TargetMode="External"/><Relationship Id="rId700" Type="http://schemas.openxmlformats.org/officeDocument/2006/relationships/hyperlink" Target="https://www.jisilu.cn/data/utils/lowcalc/150209" TargetMode="External"/><Relationship Id="rId742" Type="http://schemas.openxmlformats.org/officeDocument/2006/relationships/hyperlink" Target="https://www.jisilu.cn/data/utils/lowcalc/150181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75.html" TargetMode="External"/><Relationship Id="rId381" Type="http://schemas.openxmlformats.org/officeDocument/2006/relationships/hyperlink" Target="https://www.jisilu.cn/data/sfnew/detail/150267" TargetMode="External"/><Relationship Id="rId602" Type="http://schemas.openxmlformats.org/officeDocument/2006/relationships/hyperlink" Target="http://www.cninfo.com.cn/information/fund/netvalue/150194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addOwnedFund('150305');" TargetMode="External"/><Relationship Id="rId644" Type="http://schemas.openxmlformats.org/officeDocument/2006/relationships/hyperlink" Target="http://www.cninfo.com.cn/information/fund/netvalue/502017.html" TargetMode="External"/><Relationship Id="rId686" Type="http://schemas.openxmlformats.org/officeDocument/2006/relationships/hyperlink" Target="http://www.cninfo.com.cn/information/fund/netvalue/15025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121" TargetMode="External"/><Relationship Id="rId339" Type="http://schemas.openxmlformats.org/officeDocument/2006/relationships/hyperlink" Target="https://www.jisilu.cn/data/sfnew/detail/150295" TargetMode="External"/><Relationship Id="rId490" Type="http://schemas.openxmlformats.org/officeDocument/2006/relationships/hyperlink" Target="https://www.jisilu.cn/data/utils/lowcalc/150257" TargetMode="External"/><Relationship Id="rId504" Type="http://schemas.openxmlformats.org/officeDocument/2006/relationships/hyperlink" Target="https://www.jisilu.cn/data/sfnew/detail/150271" TargetMode="External"/><Relationship Id="rId546" Type="http://schemas.openxmlformats.org/officeDocument/2006/relationships/hyperlink" Target="https://www.jisilu.cn/data/sfnew/detail/150307" TargetMode="External"/><Relationship Id="rId711" Type="http://schemas.openxmlformats.org/officeDocument/2006/relationships/hyperlink" Target="http://quote.eastmoney.com/zs399300.html" TargetMode="External"/><Relationship Id="rId753" Type="http://schemas.openxmlformats.org/officeDocument/2006/relationships/hyperlink" Target="http://quote.eastmoney.com/zs399707.html" TargetMode="External"/><Relationship Id="rId78" Type="http://schemas.openxmlformats.org/officeDocument/2006/relationships/hyperlink" Target="http://quote.eastmoney.com/zs39967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150190.html" TargetMode="External"/><Relationship Id="rId350" Type="http://schemas.openxmlformats.org/officeDocument/2006/relationships/hyperlink" Target="javascript:addOwnedFund('502054');" TargetMode="External"/><Relationship Id="rId406" Type="http://schemas.openxmlformats.org/officeDocument/2006/relationships/hyperlink" Target="http://finance.sina.com.cn/fund/quotes/150135/bc.shtml" TargetMode="External"/><Relationship Id="rId588" Type="http://schemas.openxmlformats.org/officeDocument/2006/relationships/hyperlink" Target="https://www.jisilu.cn/data/sfnew/detail/150235" TargetMode="External"/><Relationship Id="rId795" Type="http://schemas.openxmlformats.org/officeDocument/2006/relationships/hyperlink" Target="http://quote.eastmoney.com/zs399994.html" TargetMode="External"/><Relationship Id="rId809" Type="http://schemas.openxmlformats.org/officeDocument/2006/relationships/hyperlink" Target="javascript:addOwnedFund('15006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12');" TargetMode="External"/><Relationship Id="rId448" Type="http://schemas.openxmlformats.org/officeDocument/2006/relationships/hyperlink" Target="https://www.jisilu.cn/data/utils/lowcalc/150148" TargetMode="External"/><Relationship Id="rId613" Type="http://schemas.openxmlformats.org/officeDocument/2006/relationships/hyperlink" Target="http://finance.sina.com.cn/fund/quotes/150186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09/bc.shtml" TargetMode="External"/><Relationship Id="rId820" Type="http://schemas.openxmlformats.org/officeDocument/2006/relationships/hyperlink" Target="https://www.jisilu.cn/data/sfnew/detail/150016" TargetMode="External"/><Relationship Id="rId252" Type="http://schemas.openxmlformats.org/officeDocument/2006/relationships/hyperlink" Target="http://quote.eastmoney.com/zs399982.html" TargetMode="External"/><Relationship Id="rId294" Type="http://schemas.openxmlformats.org/officeDocument/2006/relationships/hyperlink" Target="http://quote.eastmoney.com/zs399807.html" TargetMode="External"/><Relationship Id="rId308" Type="http://schemas.openxmlformats.org/officeDocument/2006/relationships/hyperlink" Target="javascript:addOwnedFund('150281');" TargetMode="External"/><Relationship Id="rId515" Type="http://schemas.openxmlformats.org/officeDocument/2006/relationships/hyperlink" Target="javascript:addOwnedFund('502027');" TargetMode="External"/><Relationship Id="rId722" Type="http://schemas.openxmlformats.org/officeDocument/2006/relationships/hyperlink" Target="http://www.cninfo.com.cn/information/fund/netvalue/5020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117/bc.shtml" TargetMode="External"/><Relationship Id="rId361" Type="http://schemas.openxmlformats.org/officeDocument/2006/relationships/hyperlink" Target="https://www.jisilu.cn/data/utils/lowcalc/150104" TargetMode="External"/><Relationship Id="rId557" Type="http://schemas.openxmlformats.org/officeDocument/2006/relationships/hyperlink" Target="javascript:addOwnedFund('150315');" TargetMode="External"/><Relationship Id="rId599" Type="http://schemas.openxmlformats.org/officeDocument/2006/relationships/hyperlink" Target="javascript:delOwnedFund('150277');" TargetMode="External"/><Relationship Id="rId764" Type="http://schemas.openxmlformats.org/officeDocument/2006/relationships/hyperlink" Target="http://www.cninfo.com.cn/information/fund/netvalue/15024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96.html" TargetMode="External"/><Relationship Id="rId459" Type="http://schemas.openxmlformats.org/officeDocument/2006/relationships/hyperlink" Target="http://quote.eastmoney.com/zs000832.html" TargetMode="External"/><Relationship Id="rId624" Type="http://schemas.openxmlformats.org/officeDocument/2006/relationships/hyperlink" Target="https://www.jisilu.cn/data/sfnew/detail/150179" TargetMode="External"/><Relationship Id="rId666" Type="http://schemas.openxmlformats.org/officeDocument/2006/relationships/hyperlink" Target="https://www.jisilu.cn/data/sfnew/detail/15017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12.html" TargetMode="External"/><Relationship Id="rId263" Type="http://schemas.openxmlformats.org/officeDocument/2006/relationships/hyperlink" Target="http://www.cninfo.com.cn/information/fund/netvalue/150073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www.cninfo.com.cn/information/fund/netvalue/150076.html" TargetMode="External"/><Relationship Id="rId526" Type="http://schemas.openxmlformats.org/officeDocument/2006/relationships/hyperlink" Target="https://www.jisilu.cn/data/utils/lowcalc/150259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://quote.eastmoney.com/zs399300.html" TargetMode="External"/><Relationship Id="rId568" Type="http://schemas.openxmlformats.org/officeDocument/2006/relationships/hyperlink" Target="https://www.jisilu.cn/data/utils/lowcalc/150275" TargetMode="External"/><Relationship Id="rId733" Type="http://schemas.openxmlformats.org/officeDocument/2006/relationships/hyperlink" Target="http://finance.sina.com.cn/fund/quotes/150269/bc.shtml" TargetMode="External"/><Relationship Id="rId775" Type="http://schemas.openxmlformats.org/officeDocument/2006/relationships/hyperlink" Target="http://finance.sina.com.cn/fund/quotes/150311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://quote.eastmoney.com/zs399006.html" TargetMode="External"/><Relationship Id="rId428" Type="http://schemas.openxmlformats.org/officeDocument/2006/relationships/hyperlink" Target="http://www.cninfo.com.cn/information/fund/netvalue/150150.html" TargetMode="External"/><Relationship Id="rId635" Type="http://schemas.openxmlformats.org/officeDocument/2006/relationships/hyperlink" Target="javascript:addOwnedFund('150205');" TargetMode="External"/><Relationship Id="rId677" Type="http://schemas.openxmlformats.org/officeDocument/2006/relationships/hyperlink" Target="javascript:addOwnedFund('150184');" TargetMode="External"/><Relationship Id="rId800" Type="http://schemas.openxmlformats.org/officeDocument/2006/relationships/hyperlink" Target="http://www.cninfo.com.cn/information/fund/netvalue/150231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502014/bc.shtml" TargetMode="External"/><Relationship Id="rId481" Type="http://schemas.openxmlformats.org/officeDocument/2006/relationships/hyperlink" Target="http://finance.sina.com.cn/fund/quotes/150233/bc.shtml" TargetMode="External"/><Relationship Id="rId702" Type="http://schemas.openxmlformats.org/officeDocument/2006/relationships/hyperlink" Target="https://www.jisilu.cn/data/sfnew/detail/15032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87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://quote.eastmoney.com/zs399006.html" TargetMode="External"/><Relationship Id="rId579" Type="http://schemas.openxmlformats.org/officeDocument/2006/relationships/hyperlink" Target="http://quote.eastmoney.com/zs000998.html" TargetMode="External"/><Relationship Id="rId744" Type="http://schemas.openxmlformats.org/officeDocument/2006/relationships/hyperlink" Target="https://www.jisilu.cn/data/sfnew/detail/150279" TargetMode="External"/><Relationship Id="rId786" Type="http://schemas.openxmlformats.org/officeDocument/2006/relationships/hyperlink" Target="https://www.jisilu.cn/data/sfnew/detail/150092" TargetMode="External"/><Relationship Id="rId80" Type="http://schemas.openxmlformats.org/officeDocument/2006/relationships/hyperlink" Target="javascript:addOwnedFund('150303');" TargetMode="External"/><Relationship Id="rId176" Type="http://schemas.openxmlformats.org/officeDocument/2006/relationships/hyperlink" Target="javascript:addOwnedFund('150343');" TargetMode="External"/><Relationship Id="rId341" Type="http://schemas.openxmlformats.org/officeDocument/2006/relationships/hyperlink" Target="http://www.cninfo.com.cn/information/fund/netvalue/150295.html" TargetMode="External"/><Relationship Id="rId383" Type="http://schemas.openxmlformats.org/officeDocument/2006/relationships/hyperlink" Target="http://www.cninfo.com.cn/information/fund/netvalue/150267.html" TargetMode="External"/><Relationship Id="rId439" Type="http://schemas.openxmlformats.org/officeDocument/2006/relationships/hyperlink" Target="http://finance.sina.com.cn/fund/quotes/150157/bc.shtml" TargetMode="External"/><Relationship Id="rId590" Type="http://schemas.openxmlformats.org/officeDocument/2006/relationships/hyperlink" Target="http://www.cninfo.com.cn/information/fund/netvalue/150235.html" TargetMode="External"/><Relationship Id="rId604" Type="http://schemas.openxmlformats.org/officeDocument/2006/relationships/hyperlink" Target="https://www.jisilu.cn/data/utils/lowcalc/150194" TargetMode="External"/><Relationship Id="rId646" Type="http://schemas.openxmlformats.org/officeDocument/2006/relationships/hyperlink" Target="https://www.jisilu.cn/data/utils/lowcalc/502017" TargetMode="External"/><Relationship Id="rId811" Type="http://schemas.openxmlformats.org/officeDocument/2006/relationships/hyperlink" Target="http://finance.sina.com.cn/fund/quotes/150133/bc.shtml" TargetMode="External"/><Relationship Id="rId201" Type="http://schemas.openxmlformats.org/officeDocument/2006/relationships/hyperlink" Target="https://www.jisilu.cn/data/sfnew/detail/502057" TargetMode="External"/><Relationship Id="rId243" Type="http://schemas.openxmlformats.org/officeDocument/2006/relationships/hyperlink" Target="https://www.jisilu.cn/data/sfnew/detail/502041" TargetMode="External"/><Relationship Id="rId285" Type="http://schemas.openxmlformats.org/officeDocument/2006/relationships/hyperlink" Target="https://www.jisilu.cn/data/sfnew/detail/150083" TargetMode="External"/><Relationship Id="rId450" Type="http://schemas.openxmlformats.org/officeDocument/2006/relationships/hyperlink" Target="https://www.jisilu.cn/data/sfnew/detail/150022" TargetMode="External"/><Relationship Id="rId506" Type="http://schemas.openxmlformats.org/officeDocument/2006/relationships/hyperlink" Target="http://www.cninfo.com.cn/information/fund/netvalue/150271.html" TargetMode="External"/><Relationship Id="rId688" Type="http://schemas.openxmlformats.org/officeDocument/2006/relationships/hyperlink" Target="https://www.jisilu.cn/data/utils/lowcalc/15025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36/bc.shtml" TargetMode="External"/><Relationship Id="rId492" Type="http://schemas.openxmlformats.org/officeDocument/2006/relationships/hyperlink" Target="https://www.jisilu.cn/data/sfnew/detail/150237" TargetMode="External"/><Relationship Id="rId548" Type="http://schemas.openxmlformats.org/officeDocument/2006/relationships/hyperlink" Target="http://www.cninfo.com.cn/information/fund/netvalue/150307.html" TargetMode="External"/><Relationship Id="rId713" Type="http://schemas.openxmlformats.org/officeDocument/2006/relationships/hyperlink" Target="javascript:addOwnedFund('150051');" TargetMode="External"/><Relationship Id="rId755" Type="http://schemas.openxmlformats.org/officeDocument/2006/relationships/hyperlink" Target="javascript:addOwnedFund('150171');" TargetMode="External"/><Relationship Id="rId797" Type="http://schemas.openxmlformats.org/officeDocument/2006/relationships/hyperlink" Target="javascript:addOwnedFund('150309');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150190" TargetMode="External"/><Relationship Id="rId352" Type="http://schemas.openxmlformats.org/officeDocument/2006/relationships/hyperlink" Target="http://finance.sina.com.cn/fund/quotes/150225/bc.shtml" TargetMode="External"/><Relationship Id="rId394" Type="http://schemas.openxmlformats.org/officeDocument/2006/relationships/hyperlink" Target="http://finance.sina.com.cn/fund/quotes/150059/bc.shtml" TargetMode="External"/><Relationship Id="rId408" Type="http://schemas.openxmlformats.org/officeDocument/2006/relationships/hyperlink" Target="http://quote.eastmoney.com/zs399903.html" TargetMode="External"/><Relationship Id="rId615" Type="http://schemas.openxmlformats.org/officeDocument/2006/relationships/hyperlink" Target="http://quote.eastmoney.com/zs399967.html" TargetMode="External"/><Relationship Id="rId822" Type="http://schemas.openxmlformats.org/officeDocument/2006/relationships/hyperlink" Target="http://www.cninfo.com.cn/information/fund/netvalue/150016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502001');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974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delOwnedFund('502031');" TargetMode="External"/><Relationship Id="rId461" Type="http://schemas.openxmlformats.org/officeDocument/2006/relationships/hyperlink" Target="javascript:addOwnedFund('150164');" TargetMode="External"/><Relationship Id="rId517" Type="http://schemas.openxmlformats.org/officeDocument/2006/relationships/hyperlink" Target="http://finance.sina.com.cn/fund/quotes/150255/bc.shtml" TargetMode="External"/><Relationship Id="rId559" Type="http://schemas.openxmlformats.org/officeDocument/2006/relationships/hyperlink" Target="http://finance.sina.com.cn/fund/quotes/150217/bc.shtml" TargetMode="External"/><Relationship Id="rId724" Type="http://schemas.openxmlformats.org/officeDocument/2006/relationships/hyperlink" Target="https://www.jisilu.cn/data/utils/lowcalc/502011" TargetMode="External"/><Relationship Id="rId766" Type="http://schemas.openxmlformats.org/officeDocument/2006/relationships/hyperlink" Target="https://www.jisilu.cn/data/utils/lowcalc/15024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3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213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javascript:addOwnedFund('150096');" TargetMode="External"/><Relationship Id="rId570" Type="http://schemas.openxmlformats.org/officeDocument/2006/relationships/hyperlink" Target="https://www.jisilu.cn/data/sfnew/detail/502024" TargetMode="External"/><Relationship Id="rId626" Type="http://schemas.openxmlformats.org/officeDocument/2006/relationships/hyperlink" Target="http://www.cninfo.com.cn/information/fund/netvalue/150179.html" TargetMode="External"/><Relationship Id="rId223" Type="http://schemas.openxmlformats.org/officeDocument/2006/relationships/hyperlink" Target="https://www.jisilu.cn/data/utils/lowcalc/150112" TargetMode="External"/><Relationship Id="rId430" Type="http://schemas.openxmlformats.org/officeDocument/2006/relationships/hyperlink" Target="https://www.jisilu.cn/data/utils/lowcalc/150150" TargetMode="External"/><Relationship Id="rId668" Type="http://schemas.openxmlformats.org/officeDocument/2006/relationships/hyperlink" Target="http://www.cninfo.com.cn/information/fund/netvalue/15017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73" TargetMode="External"/><Relationship Id="rId472" Type="http://schemas.openxmlformats.org/officeDocument/2006/relationships/hyperlink" Target="https://www.jisilu.cn/data/utils/lowcalc/150076" TargetMode="External"/><Relationship Id="rId528" Type="http://schemas.openxmlformats.org/officeDocument/2006/relationships/hyperlink" Target="https://www.jisilu.cn/data/sfnew/detail/150229" TargetMode="External"/><Relationship Id="rId735" Type="http://schemas.openxmlformats.org/officeDocument/2006/relationships/hyperlink" Target="http://quote.eastmoney.com/zs399997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javascript:addOwnedFund('150140');" TargetMode="External"/><Relationship Id="rId374" Type="http://schemas.openxmlformats.org/officeDocument/2006/relationships/hyperlink" Target="javascript:addOwnedFund('150152');" TargetMode="External"/><Relationship Id="rId581" Type="http://schemas.openxmlformats.org/officeDocument/2006/relationships/hyperlink" Target="javascript:addOwnedFund('150173');" TargetMode="External"/><Relationship Id="rId777" Type="http://schemas.openxmlformats.org/officeDocument/2006/relationships/hyperlink" Target="http://quote.eastmoney.com/zs399996.html" TargetMode="External"/><Relationship Id="rId71" Type="http://schemas.openxmlformats.org/officeDocument/2006/relationships/hyperlink" Target="http://www.cninfo.com.cn/information/fund/netvalue/150287.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finance.sina.com.cn/fund/quotes/150241/bc.shtml" TargetMode="External"/><Relationship Id="rId679" Type="http://schemas.openxmlformats.org/officeDocument/2006/relationships/hyperlink" Target="http://finance.sina.com.cn/fund/quotes/150203/bc.shtml" TargetMode="External"/><Relationship Id="rId802" Type="http://schemas.openxmlformats.org/officeDocument/2006/relationships/hyperlink" Target="https://www.jisilu.cn/data/utils/lowcalc/15023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853.html" TargetMode="External"/><Relationship Id="rId441" Type="http://schemas.openxmlformats.org/officeDocument/2006/relationships/hyperlink" Target="http://quote.eastmoney.com/zs000974.html" TargetMode="External"/><Relationship Id="rId483" Type="http://schemas.openxmlformats.org/officeDocument/2006/relationships/hyperlink" Target="http://quote.eastmoney.com/zs399810.html" TargetMode="External"/><Relationship Id="rId539" Type="http://schemas.openxmlformats.org/officeDocument/2006/relationships/hyperlink" Target="javascript:addOwnedFund('150243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150329.html" TargetMode="External"/><Relationship Id="rId746" Type="http://schemas.openxmlformats.org/officeDocument/2006/relationships/hyperlink" Target="http://www.cninfo.com.cn/information/fund/netvalue/1502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63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150030" TargetMode="External"/><Relationship Id="rId343" Type="http://schemas.openxmlformats.org/officeDocument/2006/relationships/hyperlink" Target="https://www.jisilu.cn/data/utils/lowcalc/150295" TargetMode="External"/><Relationship Id="rId550" Type="http://schemas.openxmlformats.org/officeDocument/2006/relationships/hyperlink" Target="https://www.jisilu.cn/data/utils/lowcalc/150307" TargetMode="External"/><Relationship Id="rId788" Type="http://schemas.openxmlformats.org/officeDocument/2006/relationships/hyperlink" Target="http://www.cninfo.com.cn/information/fund/netvalue/150092.html" TargetMode="External"/><Relationship Id="rId82" Type="http://schemas.openxmlformats.org/officeDocument/2006/relationships/hyperlink" Target="http://finance.sina.com.cn/fund/quotes/150335/bc.shtml" TargetMode="External"/><Relationship Id="rId203" Type="http://schemas.openxmlformats.org/officeDocument/2006/relationships/hyperlink" Target="http://www.cninfo.com.cn/information/fund/netvalue/502057.html" TargetMode="External"/><Relationship Id="rId385" Type="http://schemas.openxmlformats.org/officeDocument/2006/relationships/hyperlink" Target="https://www.jisilu.cn/data/utils/lowcalc/150267" TargetMode="External"/><Relationship Id="rId592" Type="http://schemas.openxmlformats.org/officeDocument/2006/relationships/hyperlink" Target="https://www.jisilu.cn/data/utils/lowcalc/150235" TargetMode="External"/><Relationship Id="rId606" Type="http://schemas.openxmlformats.org/officeDocument/2006/relationships/hyperlink" Target="https://www.jisilu.cn/data/sfnew/detail/150200" TargetMode="External"/><Relationship Id="rId648" Type="http://schemas.openxmlformats.org/officeDocument/2006/relationships/hyperlink" Target="https://www.jisilu.cn/data/sfnew/detail/502049" TargetMode="External"/><Relationship Id="rId813" Type="http://schemas.openxmlformats.org/officeDocument/2006/relationships/hyperlink" Target="http://quote.eastmoney.com/zs000833.html" TargetMode="External"/><Relationship Id="rId245" Type="http://schemas.openxmlformats.org/officeDocument/2006/relationships/hyperlink" Target="http://www.cninfo.com.cn/information/fund/netvalue/502041.html" TargetMode="External"/><Relationship Id="rId287" Type="http://schemas.openxmlformats.org/officeDocument/2006/relationships/hyperlink" Target="http://www.cninfo.com.cn/information/fund/netvalue/150083.html" TargetMode="External"/><Relationship Id="rId410" Type="http://schemas.openxmlformats.org/officeDocument/2006/relationships/hyperlink" Target="https://www.jisilu.cn/data/sfnew/detail/150085" TargetMode="External"/><Relationship Id="rId452" Type="http://schemas.openxmlformats.org/officeDocument/2006/relationships/hyperlink" Target="http://www.cninfo.com.cn/information/fund/netvalue/150022.html" TargetMode="External"/><Relationship Id="rId494" Type="http://schemas.openxmlformats.org/officeDocument/2006/relationships/hyperlink" Target="http://www.cninfo.com.cn/information/fund/netvalue/150237.html" TargetMode="External"/><Relationship Id="rId508" Type="http://schemas.openxmlformats.org/officeDocument/2006/relationships/hyperlink" Target="https://www.jisilu.cn/data/utils/lowcalc/150271" TargetMode="External"/><Relationship Id="rId715" Type="http://schemas.openxmlformats.org/officeDocument/2006/relationships/hyperlink" Target="http://finance.sina.com.cn/fund/quotes/502004/bc.shtml" TargetMode="External"/><Relationship Id="rId105" Type="http://schemas.openxmlformats.org/officeDocument/2006/relationships/hyperlink" Target="https://www.jisilu.cn/data/sfnew/detail/150198" TargetMode="External"/><Relationship Id="rId147" Type="http://schemas.openxmlformats.org/officeDocument/2006/relationships/hyperlink" Target="https://www.jisilu.cn/data/sfnew/detail/150130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66.html" TargetMode="External"/><Relationship Id="rId757" Type="http://schemas.openxmlformats.org/officeDocument/2006/relationships/hyperlink" Target="http://finance.sina.com.cn/fund/quotes/150143/bc.shtml" TargetMode="External"/><Relationship Id="rId799" Type="http://schemas.openxmlformats.org/officeDocument/2006/relationships/hyperlink" Target="http://finance.sina.com.cn/fund/quotes/150231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91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://quote.eastmoney.com/zs399944.html" TargetMode="External"/><Relationship Id="rId561" Type="http://schemas.openxmlformats.org/officeDocument/2006/relationships/hyperlink" Target="http://quote.eastmoney.com/zs399412.html" TargetMode="External"/><Relationship Id="rId617" Type="http://schemas.openxmlformats.org/officeDocument/2006/relationships/hyperlink" Target="javascript:addOwnedFund('150186');" TargetMode="External"/><Relationship Id="rId659" Type="http://schemas.openxmlformats.org/officeDocument/2006/relationships/hyperlink" Target="javascript:delOwnedFund('150169');" TargetMode="External"/><Relationship Id="rId824" Type="http://schemas.openxmlformats.org/officeDocument/2006/relationships/hyperlink" Target="javascript:addOwnedFund('150016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150030/bc.shtml" TargetMode="External"/><Relationship Id="rId421" Type="http://schemas.openxmlformats.org/officeDocument/2006/relationships/hyperlink" Target="http://finance.sina.com.cn/fund/quotes/150049/bc.shtml" TargetMode="External"/><Relationship Id="rId463" Type="http://schemas.openxmlformats.org/officeDocument/2006/relationships/hyperlink" Target="http://finance.sina.com.cn/fund/quotes/150249/bc.shtml" TargetMode="External"/><Relationship Id="rId519" Type="http://schemas.openxmlformats.org/officeDocument/2006/relationships/hyperlink" Target="http://quote.eastmoney.com/zs399986.html" TargetMode="External"/><Relationship Id="rId670" Type="http://schemas.openxmlformats.org/officeDocument/2006/relationships/hyperlink" Target="https://www.jisilu.cn/data/utils/lowcalc/15017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117');" TargetMode="External"/><Relationship Id="rId323" Type="http://schemas.openxmlformats.org/officeDocument/2006/relationships/hyperlink" Target="http://www.cninfo.com.cn/information/fund/netvalue/150213.html" TargetMode="External"/><Relationship Id="rId530" Type="http://schemas.openxmlformats.org/officeDocument/2006/relationships/hyperlink" Target="http://www.cninfo.com.cn/information/fund/netvalue/150229.html" TargetMode="External"/><Relationship Id="rId726" Type="http://schemas.openxmlformats.org/officeDocument/2006/relationships/hyperlink" Target="https://www.jisilu.cn/data/sfnew/detail/150227" TargetMode="External"/><Relationship Id="rId768" Type="http://schemas.openxmlformats.org/officeDocument/2006/relationships/hyperlink" Target="https://www.jisilu.cn/data/sfnew/detail/150192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www.cninfo.com.cn/information/fund/netvalue/502024.html" TargetMode="External"/><Relationship Id="rId628" Type="http://schemas.openxmlformats.org/officeDocument/2006/relationships/hyperlink" Target="https://www.jisilu.cn/data/utils/lowcalc/150179" TargetMode="External"/><Relationship Id="rId225" Type="http://schemas.openxmlformats.org/officeDocument/2006/relationships/hyperlink" Target="https://www.jisilu.cn/data/sfnew/detail/150094" TargetMode="External"/><Relationship Id="rId267" Type="http://schemas.openxmlformats.org/officeDocument/2006/relationships/hyperlink" Target="https://www.jisilu.cn/data/sfnew/detail/502021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30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69');" TargetMode="External"/><Relationship Id="rId779" Type="http://schemas.openxmlformats.org/officeDocument/2006/relationships/hyperlink" Target="javascript:addOwnedFund('150311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87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finance.sina.com.cn/fund/quotes/150090/bc.shtml" TargetMode="External"/><Relationship Id="rId541" Type="http://schemas.openxmlformats.org/officeDocument/2006/relationships/hyperlink" Target="http://finance.sina.com.cn/fund/quotes/150273/bc.shtml" TargetMode="External"/><Relationship Id="rId583" Type="http://schemas.openxmlformats.org/officeDocument/2006/relationships/hyperlink" Target="http://finance.sina.com.cn/fund/quotes/150283/bc.shtml" TargetMode="External"/><Relationship Id="rId639" Type="http://schemas.openxmlformats.org/officeDocument/2006/relationships/hyperlink" Target="http://quote.eastmoney.com/zs399986.html" TargetMode="External"/><Relationship Id="rId790" Type="http://schemas.openxmlformats.org/officeDocument/2006/relationships/hyperlink" Target="https://www.jisilu.cn/data/utils/lowcalc/150092" TargetMode="External"/><Relationship Id="rId804" Type="http://schemas.openxmlformats.org/officeDocument/2006/relationships/hyperlink" Target="https://www.jisilu.cn/data/sfnew/detail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502014');" TargetMode="External"/><Relationship Id="rId401" Type="http://schemas.openxmlformats.org/officeDocument/2006/relationships/hyperlink" Target="http://www.cninfo.com.cn/information/fund/netvalue/150064.html" TargetMode="External"/><Relationship Id="rId443" Type="http://schemas.openxmlformats.org/officeDocument/2006/relationships/hyperlink" Target="javascript:addOwnedFund('150157');" TargetMode="External"/><Relationship Id="rId650" Type="http://schemas.openxmlformats.org/officeDocument/2006/relationships/hyperlink" Target="http://www.cninfo.com.cn/information/fund/netvalue/502049.html" TargetMode="External"/><Relationship Id="rId303" Type="http://schemas.openxmlformats.org/officeDocument/2006/relationships/hyperlink" Target="https://www.jisilu.cn/data/sfnew/detail/150281" TargetMode="External"/><Relationship Id="rId485" Type="http://schemas.openxmlformats.org/officeDocument/2006/relationships/hyperlink" Target="javascript:addOwnedFund('15023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150329" TargetMode="External"/><Relationship Id="rId748" Type="http://schemas.openxmlformats.org/officeDocument/2006/relationships/hyperlink" Target="https://www.jisilu.cn/data/utils/lowcalc/1502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967.html" TargetMode="External"/><Relationship Id="rId138" Type="http://schemas.openxmlformats.org/officeDocument/2006/relationships/hyperlink" Target="http://quote.eastmoney.com/zs000852.html" TargetMode="External"/><Relationship Id="rId345" Type="http://schemas.openxmlformats.org/officeDocument/2006/relationships/hyperlink" Target="https://www.jisilu.cn/data/sfnew/detail/502054" TargetMode="External"/><Relationship Id="rId387" Type="http://schemas.openxmlformats.org/officeDocument/2006/relationships/hyperlink" Target="https://www.jisilu.cn/data/sfnew/detail/150012" TargetMode="External"/><Relationship Id="rId510" Type="http://schemas.openxmlformats.org/officeDocument/2006/relationships/hyperlink" Target="https://www.jisilu.cn/data/sfnew/detail/502027" TargetMode="External"/><Relationship Id="rId552" Type="http://schemas.openxmlformats.org/officeDocument/2006/relationships/hyperlink" Target="https://www.jisilu.cn/data/sfnew/detail/150315" TargetMode="External"/><Relationship Id="rId594" Type="http://schemas.openxmlformats.org/officeDocument/2006/relationships/hyperlink" Target="https://www.jisilu.cn/data/sfnew/detail/150277" TargetMode="External"/><Relationship Id="rId608" Type="http://schemas.openxmlformats.org/officeDocument/2006/relationships/hyperlink" Target="http://www.cninfo.com.cn/information/fund/netvalue/150200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502057" TargetMode="External"/><Relationship Id="rId247" Type="http://schemas.openxmlformats.org/officeDocument/2006/relationships/hyperlink" Target="https://www.jisilu.cn/data/utils/lowcalc/502041" TargetMode="External"/><Relationship Id="rId412" Type="http://schemas.openxmlformats.org/officeDocument/2006/relationships/hyperlink" Target="http://www.cninfo.com.cn/information/fund/netvalue/150085.html" TargetMode="External"/><Relationship Id="rId107" Type="http://schemas.openxmlformats.org/officeDocument/2006/relationships/hyperlink" Target="http://www.cninfo.com.cn/information/fund/netvalue/150198.html" TargetMode="External"/><Relationship Id="rId289" Type="http://schemas.openxmlformats.org/officeDocument/2006/relationships/hyperlink" Target="https://www.jisilu.cn/data/utils/lowcalc/150083" TargetMode="External"/><Relationship Id="rId454" Type="http://schemas.openxmlformats.org/officeDocument/2006/relationships/hyperlink" Target="https://www.jisilu.cn/data/utils/lowcalc/150022" TargetMode="External"/><Relationship Id="rId496" Type="http://schemas.openxmlformats.org/officeDocument/2006/relationships/hyperlink" Target="https://www.jisilu.cn/data/utils/lowcalc/150237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67.html" TargetMode="External"/><Relationship Id="rId759" Type="http://schemas.openxmlformats.org/officeDocument/2006/relationships/hyperlink" Target="http://quote.eastmoney.com/zs000832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30.html" TargetMode="External"/><Relationship Id="rId314" Type="http://schemas.openxmlformats.org/officeDocument/2006/relationships/hyperlink" Target="javascript:addOwnedFund('150036');" TargetMode="External"/><Relationship Id="rId356" Type="http://schemas.openxmlformats.org/officeDocument/2006/relationships/hyperlink" Target="javascript:addOwnedFund('150225');" TargetMode="External"/><Relationship Id="rId398" Type="http://schemas.openxmlformats.org/officeDocument/2006/relationships/hyperlink" Target="javascript:addOwnedFund('150059');" TargetMode="External"/><Relationship Id="rId521" Type="http://schemas.openxmlformats.org/officeDocument/2006/relationships/hyperlink" Target="javascript:delOwnedFund('150255');" TargetMode="External"/><Relationship Id="rId563" Type="http://schemas.openxmlformats.org/officeDocument/2006/relationships/hyperlink" Target="javascript:addOwnedFund('150217');" TargetMode="External"/><Relationship Id="rId619" Type="http://schemas.openxmlformats.org/officeDocument/2006/relationships/hyperlink" Target="http://finance.sina.com.cn/fund/quotes/150100/bc.shtml" TargetMode="External"/><Relationship Id="rId770" Type="http://schemas.openxmlformats.org/officeDocument/2006/relationships/hyperlink" Target="http://www.cninfo.com.cn/information/fund/netvalue/150192.html" TargetMode="External"/><Relationship Id="rId95" Type="http://schemas.openxmlformats.org/officeDocument/2006/relationships/hyperlink" Target="http://www.cninfo.com.cn/information/fund/netvalue/150291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942.html" TargetMode="External"/><Relationship Id="rId826" Type="http://schemas.openxmlformats.org/officeDocument/2006/relationships/hyperlink" Target="http://finance.sina.com.cn/fund/quotes/150188/bc.s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quote.eastmoney.com/zs399986.html" TargetMode="External"/><Relationship Id="rId630" Type="http://schemas.openxmlformats.org/officeDocument/2006/relationships/hyperlink" Target="https://www.jisilu.cn/data/sfnew/detail/150205" TargetMode="External"/><Relationship Id="rId672" Type="http://schemas.openxmlformats.org/officeDocument/2006/relationships/hyperlink" Target="https://www.jisilu.cn/data/sfnew/detail/150184" TargetMode="External"/><Relationship Id="rId728" Type="http://schemas.openxmlformats.org/officeDocument/2006/relationships/hyperlink" Target="http://www.cninfo.com.cn/information/fund/netvalue/1502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323/bc.shtml" TargetMode="External"/><Relationship Id="rId118" Type="http://schemas.openxmlformats.org/officeDocument/2006/relationships/hyperlink" Target="http://finance.sina.com.cn/fund/quotes/502037/bc.shtml" TargetMode="External"/><Relationship Id="rId325" Type="http://schemas.openxmlformats.org/officeDocument/2006/relationships/hyperlink" Target="https://www.jisilu.cn/data/utils/lowcalc/150213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https://www.jisilu.cn/data/utils/lowcalc/150229" TargetMode="External"/><Relationship Id="rId574" Type="http://schemas.openxmlformats.org/officeDocument/2006/relationships/hyperlink" Target="https://www.jisilu.cn/data/utils/lowcalc/502024" TargetMode="External"/><Relationship Id="rId171" Type="http://schemas.openxmlformats.org/officeDocument/2006/relationships/hyperlink" Target="https://www.jisilu.cn/data/sfnew/detail/150343" TargetMode="External"/><Relationship Id="rId227" Type="http://schemas.openxmlformats.org/officeDocument/2006/relationships/hyperlink" Target="http://www.cninfo.com.cn/information/fund/netvalue/150094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www.cninfo.com.cn/information/fund/netvalue/502021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305.html" TargetMode="External"/><Relationship Id="rId641" Type="http://schemas.openxmlformats.org/officeDocument/2006/relationships/hyperlink" Target="javascript:delOwnedFund('15024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8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121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quote.eastmoney.com/zs399983.html" TargetMode="External"/><Relationship Id="rId543" Type="http://schemas.openxmlformats.org/officeDocument/2006/relationships/hyperlink" Target="http://quote.eastmoney.com/zs399991.html" TargetMode="External"/><Relationship Id="rId75" Type="http://schemas.openxmlformats.org/officeDocument/2006/relationships/hyperlink" Target="https://www.jisilu.cn/data/sfnew/detail/150303" TargetMode="External"/><Relationship Id="rId140" Type="http://schemas.openxmlformats.org/officeDocument/2006/relationships/hyperlink" Target="javascript:addOwnedFund('150263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399958.html" TargetMode="External"/><Relationship Id="rId403" Type="http://schemas.openxmlformats.org/officeDocument/2006/relationships/hyperlink" Target="https://www.jisilu.cn/data/utils/lowcalc/150064" TargetMode="External"/><Relationship Id="rId585" Type="http://schemas.openxmlformats.org/officeDocument/2006/relationships/hyperlink" Target="http://quote.eastmoney.com/zs000808.html" TargetMode="External"/><Relationship Id="rId750" Type="http://schemas.openxmlformats.org/officeDocument/2006/relationships/hyperlink" Target="https://www.jisilu.cn/data/sfnew/detail/150171" TargetMode="External"/><Relationship Id="rId792" Type="http://schemas.openxmlformats.org/officeDocument/2006/relationships/hyperlink" Target="https://www.jisilu.cn/data/sfnew/detail/150309" TargetMode="External"/><Relationship Id="rId806" Type="http://schemas.openxmlformats.org/officeDocument/2006/relationships/hyperlink" Target="http://www.cninfo.com.cn/information/fund/netvalue/15006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finance.sina.com.cn/fund/quotes/150148/bc.shtml" TargetMode="External"/><Relationship Id="rId487" Type="http://schemas.openxmlformats.org/officeDocument/2006/relationships/hyperlink" Target="http://finance.sina.com.cn/fund/quotes/150257/bc.shtml" TargetMode="External"/><Relationship Id="rId610" Type="http://schemas.openxmlformats.org/officeDocument/2006/relationships/hyperlink" Target="https://www.jisilu.cn/data/utils/lowcalc/150200" TargetMode="External"/><Relationship Id="rId652" Type="http://schemas.openxmlformats.org/officeDocument/2006/relationships/hyperlink" Target="https://www.jisilu.cn/data/utils/lowcalc/502049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051" TargetMode="External"/><Relationship Id="rId291" Type="http://schemas.openxmlformats.org/officeDocument/2006/relationships/hyperlink" Target="https://www.jisilu.cn/data/sfnew/detail/502031" TargetMode="External"/><Relationship Id="rId305" Type="http://schemas.openxmlformats.org/officeDocument/2006/relationships/hyperlink" Target="http://www.cninfo.com.cn/information/fund/netvalue/150281.html" TargetMode="External"/><Relationship Id="rId347" Type="http://schemas.openxmlformats.org/officeDocument/2006/relationships/hyperlink" Target="http://www.cninfo.com.cn/information/fund/netvalue/502054.html" TargetMode="External"/><Relationship Id="rId512" Type="http://schemas.openxmlformats.org/officeDocument/2006/relationships/hyperlink" Target="http://www.cninfo.com.cn/information/fund/netvalue/502027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35');" TargetMode="External"/><Relationship Id="rId151" Type="http://schemas.openxmlformats.org/officeDocument/2006/relationships/hyperlink" Target="https://www.jisilu.cn/data/utils/lowcalc/150130" TargetMode="External"/><Relationship Id="rId389" Type="http://schemas.openxmlformats.org/officeDocument/2006/relationships/hyperlink" Target="http://www.cninfo.com.cn/information/fund/netvalue/150012.html" TargetMode="External"/><Relationship Id="rId554" Type="http://schemas.openxmlformats.org/officeDocument/2006/relationships/hyperlink" Target="http://www.cninfo.com.cn/information/fund/netvalue/150315.html" TargetMode="External"/><Relationship Id="rId596" Type="http://schemas.openxmlformats.org/officeDocument/2006/relationships/hyperlink" Target="http://www.cninfo.com.cn/information/fund/netvalue/150277.html" TargetMode="External"/><Relationship Id="rId761" Type="http://schemas.openxmlformats.org/officeDocument/2006/relationships/hyperlink" Target="javascript:addOwnedFund('150143');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502001" TargetMode="External"/><Relationship Id="rId414" Type="http://schemas.openxmlformats.org/officeDocument/2006/relationships/hyperlink" Target="javascript:addOwnedFund('150085');" TargetMode="External"/><Relationship Id="rId456" Type="http://schemas.openxmlformats.org/officeDocument/2006/relationships/hyperlink" Target="https://www.jisilu.cn/data/sfnew/detail/150164" TargetMode="External"/><Relationship Id="rId498" Type="http://schemas.openxmlformats.org/officeDocument/2006/relationships/hyperlink" Target="https://www.jisilu.cn/data/sfnew/detail/150207" TargetMode="External"/><Relationship Id="rId621" Type="http://schemas.openxmlformats.org/officeDocument/2006/relationships/hyperlink" Target="http://quote.eastmoney.com/zs00080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98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finance.sina.com.cn/fund/quotes/150259/bc.shtml" TargetMode="External"/><Relationship Id="rId719" Type="http://schemas.openxmlformats.org/officeDocument/2006/relationships/hyperlink" Target="javascript:addOwnedFund('502004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1" TargetMode="External"/><Relationship Id="rId120" Type="http://schemas.openxmlformats.org/officeDocument/2006/relationships/hyperlink" Target="http://quote.eastmoney.com/zs399805.html" TargetMode="External"/><Relationship Id="rId358" Type="http://schemas.openxmlformats.org/officeDocument/2006/relationships/hyperlink" Target="http://finance.sina.com.cn/fund/quotes/150104/bc.shtml" TargetMode="External"/><Relationship Id="rId565" Type="http://schemas.openxmlformats.org/officeDocument/2006/relationships/hyperlink" Target="http://finance.sina.com.cn/fund/quotes/150275/bc.shtml" TargetMode="External"/><Relationship Id="rId730" Type="http://schemas.openxmlformats.org/officeDocument/2006/relationships/hyperlink" Target="https://www.jisilu.cn/data/utils/lowcalc/150227" TargetMode="External"/><Relationship Id="rId772" Type="http://schemas.openxmlformats.org/officeDocument/2006/relationships/hyperlink" Target="https://www.jisilu.cn/data/utils/lowcalc/150192" TargetMode="External"/><Relationship Id="rId828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049');" TargetMode="External"/><Relationship Id="rId467" Type="http://schemas.openxmlformats.org/officeDocument/2006/relationships/hyperlink" Target="javascript:delOwnedFund('150249');" TargetMode="External"/><Relationship Id="rId632" Type="http://schemas.openxmlformats.org/officeDocument/2006/relationships/hyperlink" Target="http://www.cninfo.com.cn/information/fund/netvalue/150205.html" TargetMode="External"/><Relationship Id="rId271" Type="http://schemas.openxmlformats.org/officeDocument/2006/relationships/hyperlink" Target="https://www.jisilu.cn/data/utils/lowcalc/502021" TargetMode="External"/><Relationship Id="rId674" Type="http://schemas.openxmlformats.org/officeDocument/2006/relationships/hyperlink" Target="http://www.cninfo.com.cn/information/fund/netvalue/15018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000827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140" TargetMode="External"/><Relationship Id="rId369" Type="http://schemas.openxmlformats.org/officeDocument/2006/relationships/hyperlink" Target="https://www.jisilu.cn/data/sfnew/detail/150152" TargetMode="External"/><Relationship Id="rId534" Type="http://schemas.openxmlformats.org/officeDocument/2006/relationships/hyperlink" Target="https://www.jisilu.cn/data/sfnew/detail/150243" TargetMode="External"/><Relationship Id="rId576" Type="http://schemas.openxmlformats.org/officeDocument/2006/relationships/hyperlink" Target="https://www.jisilu.cn/data/sfnew/detail/150173" TargetMode="External"/><Relationship Id="rId741" Type="http://schemas.openxmlformats.org/officeDocument/2006/relationships/hyperlink" Target="http://quote.eastmoney.com/zs399967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343.html" TargetMode="External"/><Relationship Id="rId229" Type="http://schemas.openxmlformats.org/officeDocument/2006/relationships/hyperlink" Target="https://www.jisilu.cn/data/utils/lowcalc/150094" TargetMode="External"/><Relationship Id="rId380" Type="http://schemas.openxmlformats.org/officeDocument/2006/relationships/hyperlink" Target="javascript:addOwnedFund('150090');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94/bc.shtml" TargetMode="External"/><Relationship Id="rId643" Type="http://schemas.openxmlformats.org/officeDocument/2006/relationships/hyperlink" Target="http://finance.sina.com.cn/fund/quotes/502017/bc.s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https://www.jisilu.cn/data/utils/lowcalc/150305" TargetMode="External"/><Relationship Id="rId685" Type="http://schemas.openxmlformats.org/officeDocument/2006/relationships/hyperlink" Target="http://finance.sina.com.cn/fund/quotes/15025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0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18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javascript:addOwnedFund('150207');" TargetMode="External"/><Relationship Id="rId545" Type="http://schemas.openxmlformats.org/officeDocument/2006/relationships/hyperlink" Target="javascript:addOwnedFund('150273');" TargetMode="External"/><Relationship Id="rId587" Type="http://schemas.openxmlformats.org/officeDocument/2006/relationships/hyperlink" Target="javascript:addOwnedFund('150283');" TargetMode="External"/><Relationship Id="rId710" Type="http://schemas.openxmlformats.org/officeDocument/2006/relationships/hyperlink" Target="http://www.cninfo.com.cn/information/fund/netvalue/150051.html" TargetMode="External"/><Relationship Id="rId752" Type="http://schemas.openxmlformats.org/officeDocument/2006/relationships/hyperlink" Target="http://www.cninfo.com.cn/information/fund/netvalue/150171.html" TargetMode="External"/><Relationship Id="rId808" Type="http://schemas.openxmlformats.org/officeDocument/2006/relationships/hyperlink" Target="https://www.jisilu.cn/data/utils/lowcalc/150066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150190/bc.shtml" TargetMode="External"/><Relationship Id="rId391" Type="http://schemas.openxmlformats.org/officeDocument/2006/relationships/hyperlink" Target="https://www.jisilu.cn/data/utils/lowcalc/150012" TargetMode="External"/><Relationship Id="rId405" Type="http://schemas.openxmlformats.org/officeDocument/2006/relationships/hyperlink" Target="https://www.jisilu.cn/data/sfnew/detail/150135" TargetMode="External"/><Relationship Id="rId447" Type="http://schemas.openxmlformats.org/officeDocument/2006/relationships/hyperlink" Target="http://quote.eastmoney.com/zs000841.html" TargetMode="External"/><Relationship Id="rId612" Type="http://schemas.openxmlformats.org/officeDocument/2006/relationships/hyperlink" Target="https://www.jisilu.cn/data/sfnew/detail/150186" TargetMode="External"/><Relationship Id="rId794" Type="http://schemas.openxmlformats.org/officeDocument/2006/relationships/hyperlink" Target="http://www.cninfo.com.cn/information/fund/netvalue/150309.html" TargetMode="External"/><Relationship Id="rId251" Type="http://schemas.openxmlformats.org/officeDocument/2006/relationships/hyperlink" Target="http://www.cninfo.com.cn/information/fund/netvalue/502001.html" TargetMode="External"/><Relationship Id="rId489" Type="http://schemas.openxmlformats.org/officeDocument/2006/relationships/hyperlink" Target="http://quote.eastmoney.com/zs399993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09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31.html" TargetMode="External"/><Relationship Id="rId307" Type="http://schemas.openxmlformats.org/officeDocument/2006/relationships/hyperlink" Target="https://www.jisilu.cn/data/utils/lowcalc/150281" TargetMode="External"/><Relationship Id="rId349" Type="http://schemas.openxmlformats.org/officeDocument/2006/relationships/hyperlink" Target="https://www.jisilu.cn/data/utils/lowcalc/502054" TargetMode="External"/><Relationship Id="rId514" Type="http://schemas.openxmlformats.org/officeDocument/2006/relationships/hyperlink" Target="https://www.jisilu.cn/data/utils/lowcalc/502027" TargetMode="External"/><Relationship Id="rId556" Type="http://schemas.openxmlformats.org/officeDocument/2006/relationships/hyperlink" Target="https://www.jisilu.cn/data/utils/lowcalc/150315" TargetMode="External"/><Relationship Id="rId721" Type="http://schemas.openxmlformats.org/officeDocument/2006/relationships/hyperlink" Target="http://finance.sina.com.cn/fund/quotes/502011/bc.shtml" TargetMode="External"/><Relationship Id="rId763" Type="http://schemas.openxmlformats.org/officeDocument/2006/relationships/hyperlink" Target="http://finance.sina.com.cn/fund/quotes/150245/bc.s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11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300.html" TargetMode="External"/><Relationship Id="rId416" Type="http://schemas.openxmlformats.org/officeDocument/2006/relationships/hyperlink" Target="http://finance.sina.com.cn/fund/quotes/150096/bc.shtml" TargetMode="External"/><Relationship Id="rId598" Type="http://schemas.openxmlformats.org/officeDocument/2006/relationships/hyperlink" Target="https://www.jisilu.cn/data/utils/lowcalc/150277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finance.sina.com.cn/fund/quotes/150112/bc.shtml" TargetMode="External"/><Relationship Id="rId458" Type="http://schemas.openxmlformats.org/officeDocument/2006/relationships/hyperlink" Target="http://www.cninfo.com.cn/information/fund/netvalue/150164.html" TargetMode="External"/><Relationship Id="rId623" Type="http://schemas.openxmlformats.org/officeDocument/2006/relationships/hyperlink" Target="javascript:addOwnedFund('150100');" TargetMode="External"/><Relationship Id="rId665" Type="http://schemas.openxmlformats.org/officeDocument/2006/relationships/hyperlink" Target="javascript:addOwnedFund('502007');" TargetMode="External"/><Relationship Id="rId830" Type="http://schemas.openxmlformats.org/officeDocument/2006/relationships/hyperlink" Target="javascript:addOwnedFund('150188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73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://quote.eastmoney.com/zs399992.html" TargetMode="External"/><Relationship Id="rId567" Type="http://schemas.openxmlformats.org/officeDocument/2006/relationships/hyperlink" Target="http://quote.eastmoney.com/zs399991.html" TargetMode="External"/><Relationship Id="rId732" Type="http://schemas.openxmlformats.org/officeDocument/2006/relationships/hyperlink" Target="https://www.jisilu.cn/data/sfnew/detail/150269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502037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www.cninfo.com.cn/information/fund/netvalue/150152.html" TargetMode="External"/><Relationship Id="rId774" Type="http://schemas.openxmlformats.org/officeDocument/2006/relationships/hyperlink" Target="https://www.jisilu.cn/data/sfnew/detail/150311" TargetMode="External"/><Relationship Id="rId427" Type="http://schemas.openxmlformats.org/officeDocument/2006/relationships/hyperlink" Target="http://finance.sina.com.cn/fund/quotes/150150/bc.shtml" TargetMode="External"/><Relationship Id="rId469" Type="http://schemas.openxmlformats.org/officeDocument/2006/relationships/hyperlink" Target="http://finance.sina.com.cn/fund/quotes/150076/bc.shtml" TargetMode="External"/><Relationship Id="rId634" Type="http://schemas.openxmlformats.org/officeDocument/2006/relationships/hyperlink" Target="https://www.jisilu.cn/data/utils/lowcalc/150205" TargetMode="External"/><Relationship Id="rId676" Type="http://schemas.openxmlformats.org/officeDocument/2006/relationships/hyperlink" Target="https://www.jisilu.cn/data/utils/lowcalc/15018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502014" TargetMode="External"/><Relationship Id="rId329" Type="http://schemas.openxmlformats.org/officeDocument/2006/relationships/hyperlink" Target="http://www.cninfo.com.cn/information/fund/netvalue/150140.html" TargetMode="External"/><Relationship Id="rId480" Type="http://schemas.openxmlformats.org/officeDocument/2006/relationships/hyperlink" Target="https://www.jisilu.cn/data/sfnew/detail/150233" TargetMode="External"/><Relationship Id="rId536" Type="http://schemas.openxmlformats.org/officeDocument/2006/relationships/hyperlink" Target="http://www.cninfo.com.cn/information/fund/netvalue/150243.html" TargetMode="External"/><Relationship Id="rId701" Type="http://schemas.openxmlformats.org/officeDocument/2006/relationships/hyperlink" Target="javascript:addOwnedFund('150209');" TargetMode="External"/><Relationship Id="rId68" Type="http://schemas.openxmlformats.org/officeDocument/2006/relationships/hyperlink" Target="javascript:addOwnedFund('150323');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343" TargetMode="External"/><Relationship Id="rId340" Type="http://schemas.openxmlformats.org/officeDocument/2006/relationships/hyperlink" Target="http://finance.sina.com.cn/fund/quotes/150295/bc.shtml" TargetMode="External"/><Relationship Id="rId578" Type="http://schemas.openxmlformats.org/officeDocument/2006/relationships/hyperlink" Target="http://www.cninfo.com.cn/information/fund/netvalue/150173.html" TargetMode="External"/><Relationship Id="rId743" Type="http://schemas.openxmlformats.org/officeDocument/2006/relationships/hyperlink" Target="javascript:addOwnedFund('150181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267/bc.shtml" TargetMode="External"/><Relationship Id="rId438" Type="http://schemas.openxmlformats.org/officeDocument/2006/relationships/hyperlink" Target="https://www.jisilu.cn/data/sfnew/detail/150157" TargetMode="External"/><Relationship Id="rId603" Type="http://schemas.openxmlformats.org/officeDocument/2006/relationships/hyperlink" Target="http://quote.eastmoney.com/zs399970.html" TargetMode="External"/><Relationship Id="rId645" Type="http://schemas.openxmlformats.org/officeDocument/2006/relationships/hyperlink" Target="http://quote.eastmoney.com/zs399991.html" TargetMode="External"/><Relationship Id="rId687" Type="http://schemas.openxmlformats.org/officeDocument/2006/relationships/hyperlink" Target="http://quote.eastmoney.com/zs399990.html" TargetMode="External"/><Relationship Id="rId810" Type="http://schemas.openxmlformats.org/officeDocument/2006/relationships/hyperlink" Target="https://www.jisilu.cn/data/sfnew/detail/150133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121');" TargetMode="External"/><Relationship Id="rId491" Type="http://schemas.openxmlformats.org/officeDocument/2006/relationships/hyperlink" Target="javascript:addOwnedFund('150257');" TargetMode="External"/><Relationship Id="rId505" Type="http://schemas.openxmlformats.org/officeDocument/2006/relationships/hyperlink" Target="http://finance.sina.com.cn/fund/quotes/150271/bc.shtml" TargetMode="External"/><Relationship Id="rId712" Type="http://schemas.openxmlformats.org/officeDocument/2006/relationships/hyperlink" Target="https://www.jisilu.cn/data/utils/lowcalc/150051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0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150307/bc.shtml" TargetMode="External"/><Relationship Id="rId589" Type="http://schemas.openxmlformats.org/officeDocument/2006/relationships/hyperlink" Target="http://finance.sina.com.cn/fund/quotes/150235/bc.shtml" TargetMode="External"/><Relationship Id="rId754" Type="http://schemas.openxmlformats.org/officeDocument/2006/relationships/hyperlink" Target="https://www.jisilu.cn/data/utils/lowcalc/150171" TargetMode="External"/><Relationship Id="rId796" Type="http://schemas.openxmlformats.org/officeDocument/2006/relationships/hyperlink" Target="https://www.jisilu.cn/data/utils/lowcalc/150309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000827.html" TargetMode="External"/><Relationship Id="rId351" Type="http://schemas.openxmlformats.org/officeDocument/2006/relationships/hyperlink" Target="https://www.jisilu.cn/data/sfnew/detail/150225" TargetMode="External"/><Relationship Id="rId393" Type="http://schemas.openxmlformats.org/officeDocument/2006/relationships/hyperlink" Target="https://www.jisilu.cn/data/sfnew/detail/150059" TargetMode="External"/><Relationship Id="rId407" Type="http://schemas.openxmlformats.org/officeDocument/2006/relationships/hyperlink" Target="http://www.cninfo.com.cn/information/fund/netvalue/150135.html" TargetMode="External"/><Relationship Id="rId449" Type="http://schemas.openxmlformats.org/officeDocument/2006/relationships/hyperlink" Target="javascript:addOwnedFund('150148');" TargetMode="External"/><Relationship Id="rId614" Type="http://schemas.openxmlformats.org/officeDocument/2006/relationships/hyperlink" Target="http://www.cninfo.com.cn/information/fund/netvalue/150186.html" TargetMode="External"/><Relationship Id="rId656" Type="http://schemas.openxmlformats.org/officeDocument/2006/relationships/hyperlink" Target="http://www.cninfo.com.cn/information/fund/netvalue/150169.html" TargetMode="External"/><Relationship Id="rId821" Type="http://schemas.openxmlformats.org/officeDocument/2006/relationships/hyperlink" Target="http://finance.sina.com.cn/fund/quotes/150016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502001" TargetMode="External"/><Relationship Id="rId295" Type="http://schemas.openxmlformats.org/officeDocument/2006/relationships/hyperlink" Target="https://www.jisilu.cn/data/utils/lowcalc/502031" TargetMode="External"/><Relationship Id="rId309" Type="http://schemas.openxmlformats.org/officeDocument/2006/relationships/hyperlink" Target="https://www.jisilu.cn/data/sfnew/detail/150036" TargetMode="External"/><Relationship Id="rId460" Type="http://schemas.openxmlformats.org/officeDocument/2006/relationships/hyperlink" Target="https://www.jisilu.cn/data/utils/lowcalc/150164" TargetMode="External"/><Relationship Id="rId516" Type="http://schemas.openxmlformats.org/officeDocument/2006/relationships/hyperlink" Target="https://www.jisilu.cn/data/sfnew/detail/150255" TargetMode="External"/><Relationship Id="rId698" Type="http://schemas.openxmlformats.org/officeDocument/2006/relationships/hyperlink" Target="http://www.cninfo.com.cn/information/fund/netvalue/150209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s://www.jisilu.cn/data/sfnew/detail/150217" TargetMode="External"/><Relationship Id="rId723" Type="http://schemas.openxmlformats.org/officeDocument/2006/relationships/hyperlink" Target="http://quote.eastmoney.com/zs399975.html" TargetMode="External"/><Relationship Id="rId765" Type="http://schemas.openxmlformats.org/officeDocument/2006/relationships/hyperlink" Target="http://quote.eastmoney.com/zs399970.html" TargetMode="External"/><Relationship Id="rId155" Type="http://schemas.openxmlformats.org/officeDocument/2006/relationships/hyperlink" Target="http://www.cninfo.com.cn/information/fund/netvalue/15011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104');" TargetMode="External"/><Relationship Id="rId418" Type="http://schemas.openxmlformats.org/officeDocument/2006/relationships/hyperlink" Target="http://quote.eastmoney.com/zs000979.html" TargetMode="External"/><Relationship Id="rId625" Type="http://schemas.openxmlformats.org/officeDocument/2006/relationships/hyperlink" Target="http://finance.sina.com.cn/fund/quotes/150179/bc.shtml" TargetMode="External"/><Relationship Id="rId222" Type="http://schemas.openxmlformats.org/officeDocument/2006/relationships/hyperlink" Target="http://quote.eastmoney.com/zs399330.html" TargetMode="External"/><Relationship Id="rId264" Type="http://schemas.openxmlformats.org/officeDocument/2006/relationships/hyperlink" Target="http://quote.eastmoney.com/zs399958.html" TargetMode="External"/><Relationship Id="rId471" Type="http://schemas.openxmlformats.org/officeDocument/2006/relationships/hyperlink" Target="http://quote.eastmoney.com/zs399300.html" TargetMode="External"/><Relationship Id="rId667" Type="http://schemas.openxmlformats.org/officeDocument/2006/relationships/hyperlink" Target="http://finance.sina.com.cn/fund/quotes/15017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150259');" TargetMode="External"/><Relationship Id="rId569" Type="http://schemas.openxmlformats.org/officeDocument/2006/relationships/hyperlink" Target="javascript:delOwnedFund('150275');" TargetMode="External"/><Relationship Id="rId734" Type="http://schemas.openxmlformats.org/officeDocument/2006/relationships/hyperlink" Target="http://www.cninfo.com.cn/information/fund/netvalue/150269.html" TargetMode="External"/><Relationship Id="rId776" Type="http://schemas.openxmlformats.org/officeDocument/2006/relationships/hyperlink" Target="http://www.cninfo.com.cn/information/fund/netvalue/150311.html" TargetMode="External"/><Relationship Id="rId70" Type="http://schemas.openxmlformats.org/officeDocument/2006/relationships/hyperlink" Target="http://finance.sina.com.cn/fund/quotes/150287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https://www.jisilu.cn/data/utils/lowcalc/150140" TargetMode="External"/><Relationship Id="rId373" Type="http://schemas.openxmlformats.org/officeDocument/2006/relationships/hyperlink" Target="https://www.jisilu.cn/data/utils/lowcalc/150152" TargetMode="External"/><Relationship Id="rId429" Type="http://schemas.openxmlformats.org/officeDocument/2006/relationships/hyperlink" Target="http://quote.eastmoney.com/zs000823.html" TargetMode="External"/><Relationship Id="rId580" Type="http://schemas.openxmlformats.org/officeDocument/2006/relationships/hyperlink" Target="https://www.jisilu.cn/data/utils/lowcalc/150173" TargetMode="External"/><Relationship Id="rId636" Type="http://schemas.openxmlformats.org/officeDocument/2006/relationships/hyperlink" Target="https://www.jisilu.cn/data/sfnew/detail/150241" TargetMode="External"/><Relationship Id="rId801" Type="http://schemas.openxmlformats.org/officeDocument/2006/relationships/hyperlink" Target="http://quote.eastmoney.com/zs399811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www.cninfo.com.cn/information/fund/netvalue/150157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14.html" TargetMode="External"/><Relationship Id="rId300" Type="http://schemas.openxmlformats.org/officeDocument/2006/relationships/hyperlink" Target="http://quote.eastmoney.com/zs000971.html" TargetMode="External"/><Relationship Id="rId482" Type="http://schemas.openxmlformats.org/officeDocument/2006/relationships/hyperlink" Target="http://www.cninfo.com.cn/information/fund/netvalue/150233.html" TargetMode="External"/><Relationship Id="rId538" Type="http://schemas.openxmlformats.org/officeDocument/2006/relationships/hyperlink" Target="https://www.jisilu.cn/data/utils/lowcalc/150243" TargetMode="External"/><Relationship Id="rId703" Type="http://schemas.openxmlformats.org/officeDocument/2006/relationships/hyperlink" Target="http://finance.sina.com.cn/fund/quotes/150329/bc.shtml" TargetMode="External"/><Relationship Id="rId745" Type="http://schemas.openxmlformats.org/officeDocument/2006/relationships/hyperlink" Target="http://finance.sina.com.cn/fund/quotes/150279/bc.shtml" TargetMode="External"/><Relationship Id="rId81" Type="http://schemas.openxmlformats.org/officeDocument/2006/relationships/hyperlink" Target="https://www.jisilu.cn/data/sfnew/detail/150335" TargetMode="External"/><Relationship Id="rId135" Type="http://schemas.openxmlformats.org/officeDocument/2006/relationships/hyperlink" Target="https://www.jisilu.cn/data/sfnew/detail/150263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974.html" TargetMode="External"/><Relationship Id="rId384" Type="http://schemas.openxmlformats.org/officeDocument/2006/relationships/hyperlink" Target="http://quote.eastmoney.com/zs399986.html" TargetMode="External"/><Relationship Id="rId591" Type="http://schemas.openxmlformats.org/officeDocument/2006/relationships/hyperlink" Target="http://quote.eastmoney.com/zs399975.html" TargetMode="External"/><Relationship Id="rId605" Type="http://schemas.openxmlformats.org/officeDocument/2006/relationships/hyperlink" Target="javascript:addOwnedFund('150194');" TargetMode="External"/><Relationship Id="rId787" Type="http://schemas.openxmlformats.org/officeDocument/2006/relationships/hyperlink" Target="http://finance.sina.com.cn/fund/quotes/150092/bc.shtml" TargetMode="External"/><Relationship Id="rId812" Type="http://schemas.openxmlformats.org/officeDocument/2006/relationships/hyperlink" Target="http://www.cninfo.com.cn/information/fund/netvalue/150133.html" TargetMode="External"/><Relationship Id="rId202" Type="http://schemas.openxmlformats.org/officeDocument/2006/relationships/hyperlink" Target="http://finance.sina.com.cn/fund/quotes/502057/bc.shtml" TargetMode="External"/><Relationship Id="rId244" Type="http://schemas.openxmlformats.org/officeDocument/2006/relationships/hyperlink" Target="http://finance.sina.com.cn/fund/quotes/502041/bc.shtml" TargetMode="External"/><Relationship Id="rId647" Type="http://schemas.openxmlformats.org/officeDocument/2006/relationships/hyperlink" Target="javascript:addOwnedFund('502017');" TargetMode="External"/><Relationship Id="rId689" Type="http://schemas.openxmlformats.org/officeDocument/2006/relationships/hyperlink" Target="javascript:addOwnedFund('15025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83/bc.shtml" TargetMode="External"/><Relationship Id="rId451" Type="http://schemas.openxmlformats.org/officeDocument/2006/relationships/hyperlink" Target="http://finance.sina.com.cn/fund/quotes/150022/bc.shtml" TargetMode="External"/><Relationship Id="rId493" Type="http://schemas.openxmlformats.org/officeDocument/2006/relationships/hyperlink" Target="http://finance.sina.com.cn/fund/quotes/150237/bc.shtml" TargetMode="External"/><Relationship Id="rId507" Type="http://schemas.openxmlformats.org/officeDocument/2006/relationships/hyperlink" Target="http://quote.eastmoney.com/zs399441.html" TargetMode="External"/><Relationship Id="rId549" Type="http://schemas.openxmlformats.org/officeDocument/2006/relationships/hyperlink" Target="http://quote.eastmoney.com/zs399804.html" TargetMode="External"/><Relationship Id="rId714" Type="http://schemas.openxmlformats.org/officeDocument/2006/relationships/hyperlink" Target="https://www.jisilu.cn/data/sfnew/detail/502004" TargetMode="External"/><Relationship Id="rId756" Type="http://schemas.openxmlformats.org/officeDocument/2006/relationships/hyperlink" Target="https://www.jisilu.cn/data/sfnew/detail/150143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150190');" TargetMode="External"/><Relationship Id="rId311" Type="http://schemas.openxmlformats.org/officeDocument/2006/relationships/hyperlink" Target="http://www.cninfo.com.cn/information/fund/netvalue/150036.html" TargetMode="External"/><Relationship Id="rId353" Type="http://schemas.openxmlformats.org/officeDocument/2006/relationships/hyperlink" Target="http://www.cninfo.com.cn/information/fund/netvalue/150225.html" TargetMode="External"/><Relationship Id="rId395" Type="http://schemas.openxmlformats.org/officeDocument/2006/relationships/hyperlink" Target="http://www.cninfo.com.cn/information/fund/netvalue/150059.html" TargetMode="External"/><Relationship Id="rId409" Type="http://schemas.openxmlformats.org/officeDocument/2006/relationships/hyperlink" Target="javascript:addOwnedFund('150135');" TargetMode="External"/><Relationship Id="rId560" Type="http://schemas.openxmlformats.org/officeDocument/2006/relationships/hyperlink" Target="http://www.cninfo.com.cn/information/fund/netvalue/150217.html" TargetMode="External"/><Relationship Id="rId798" Type="http://schemas.openxmlformats.org/officeDocument/2006/relationships/hyperlink" Target="https://www.jisilu.cn/data/sfnew/detail/150231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49" TargetMode="External"/><Relationship Id="rId616" Type="http://schemas.openxmlformats.org/officeDocument/2006/relationships/hyperlink" Target="https://www.jisilu.cn/data/utils/lowcalc/150186" TargetMode="External"/><Relationship Id="rId658" Type="http://schemas.openxmlformats.org/officeDocument/2006/relationships/hyperlink" Target="https://www.jisilu.cn/data/utils/lowcalc/150169" TargetMode="External"/><Relationship Id="rId823" Type="http://schemas.openxmlformats.org/officeDocument/2006/relationships/hyperlink" Target="http://quote.eastmoney.com/zs399300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150030" TargetMode="External"/><Relationship Id="rId462" Type="http://schemas.openxmlformats.org/officeDocument/2006/relationships/hyperlink" Target="https://www.jisilu.cn/data/sfnew/detail/150249" TargetMode="External"/><Relationship Id="rId518" Type="http://schemas.openxmlformats.org/officeDocument/2006/relationships/hyperlink" Target="http://www.cninfo.com.cn/information/fund/netvalue/150255.html" TargetMode="External"/><Relationship Id="rId725" Type="http://schemas.openxmlformats.org/officeDocument/2006/relationships/hyperlink" Target="javascript:addOwnedFund('502011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117" TargetMode="External"/><Relationship Id="rId322" Type="http://schemas.openxmlformats.org/officeDocument/2006/relationships/hyperlink" Target="http://finance.sina.com.cn/fund/quotes/150213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javascript:addOwnedFund('15024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502024/bc.shtml" TargetMode="External"/><Relationship Id="rId627" Type="http://schemas.openxmlformats.org/officeDocument/2006/relationships/hyperlink" Target="http://quote.eastmoney.com/zs399935.html" TargetMode="External"/><Relationship Id="rId669" Type="http://schemas.openxmlformats.org/officeDocument/2006/relationships/hyperlink" Target="http://quote.eastmoney.com/zs39996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12');" TargetMode="External"/><Relationship Id="rId266" Type="http://schemas.openxmlformats.org/officeDocument/2006/relationships/hyperlink" Target="javascript:addOwnedFund('150073');" TargetMode="External"/><Relationship Id="rId431" Type="http://schemas.openxmlformats.org/officeDocument/2006/relationships/hyperlink" Target="javascript:addOwnedFund('150150');" TargetMode="External"/><Relationship Id="rId473" Type="http://schemas.openxmlformats.org/officeDocument/2006/relationships/hyperlink" Target="javascript:addOwnedFund('150076');" TargetMode="External"/><Relationship Id="rId529" Type="http://schemas.openxmlformats.org/officeDocument/2006/relationships/hyperlink" Target="http://finance.sina.com.cn/fund/quotes/150229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6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https://www.jisilu.cn/data/sfnew/detail/150273" TargetMode="External"/><Relationship Id="rId778" Type="http://schemas.openxmlformats.org/officeDocument/2006/relationships/hyperlink" Target="https://www.jisilu.cn/data/utils/lowcalc/150311" TargetMode="External"/><Relationship Id="rId72" Type="http://schemas.openxmlformats.org/officeDocument/2006/relationships/hyperlink" Target="http://quote.eastmoney.com/zs399440.html" TargetMode="External"/><Relationship Id="rId375" Type="http://schemas.openxmlformats.org/officeDocument/2006/relationships/hyperlink" Target="https://www.jisilu.cn/data/sfnew/detail/150090" TargetMode="External"/><Relationship Id="rId582" Type="http://schemas.openxmlformats.org/officeDocument/2006/relationships/hyperlink" Target="https://www.jisilu.cn/data/sfnew/detail/150283" TargetMode="External"/><Relationship Id="rId638" Type="http://schemas.openxmlformats.org/officeDocument/2006/relationships/hyperlink" Target="http://www.cninfo.com.cn/information/fund/netvalue/150241.html" TargetMode="External"/><Relationship Id="rId803" Type="http://schemas.openxmlformats.org/officeDocument/2006/relationships/hyperlink" Target="javascript:addOwnedFund('150231');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502014" TargetMode="External"/><Relationship Id="rId400" Type="http://schemas.openxmlformats.org/officeDocument/2006/relationships/hyperlink" Target="http://finance.sina.com.cn/fund/quotes/150064/bc.shtml" TargetMode="External"/><Relationship Id="rId442" Type="http://schemas.openxmlformats.org/officeDocument/2006/relationships/hyperlink" Target="https://www.jisilu.cn/data/utils/lowcalc/150157" TargetMode="External"/><Relationship Id="rId484" Type="http://schemas.openxmlformats.org/officeDocument/2006/relationships/hyperlink" Target="https://www.jisilu.cn/data/utils/lowcalc/150233" TargetMode="External"/><Relationship Id="rId705" Type="http://schemas.openxmlformats.org/officeDocument/2006/relationships/hyperlink" Target="http://quote.eastmoney.com/zs399809.html" TargetMode="External"/><Relationship Id="rId137" Type="http://schemas.openxmlformats.org/officeDocument/2006/relationships/hyperlink" Target="http://www.cninfo.com.cn/information/fund/netvalue/150263.html" TargetMode="External"/><Relationship Id="rId302" Type="http://schemas.openxmlformats.org/officeDocument/2006/relationships/hyperlink" Target="javascript:addOwnedFund('150030');" TargetMode="External"/><Relationship Id="rId344" Type="http://schemas.openxmlformats.org/officeDocument/2006/relationships/hyperlink" Target="javascript:addOwnedFund('150295');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808.html" TargetMode="External"/><Relationship Id="rId789" Type="http://schemas.openxmlformats.org/officeDocument/2006/relationships/hyperlink" Target="http://quote.eastmoney.com/zs399007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35.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delOwnedFund('150267');" TargetMode="External"/><Relationship Id="rId551" Type="http://schemas.openxmlformats.org/officeDocument/2006/relationships/hyperlink" Target="javascript:addOwnedFund('150307');" TargetMode="External"/><Relationship Id="rId593" Type="http://schemas.openxmlformats.org/officeDocument/2006/relationships/hyperlink" Target="javascript:addOwnedFund('150235');" TargetMode="External"/><Relationship Id="rId607" Type="http://schemas.openxmlformats.org/officeDocument/2006/relationships/hyperlink" Target="http://finance.sina.com.cn/fund/quotes/150200/bc.shtml" TargetMode="External"/><Relationship Id="rId649" Type="http://schemas.openxmlformats.org/officeDocument/2006/relationships/hyperlink" Target="http://finance.sina.com.cn/fund/quotes/502049/bc.shtml" TargetMode="External"/><Relationship Id="rId814" Type="http://schemas.openxmlformats.org/officeDocument/2006/relationships/hyperlink" Target="javascript:addOwnedFund('150133');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zs399989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399330.html" TargetMode="External"/><Relationship Id="rId411" Type="http://schemas.openxmlformats.org/officeDocument/2006/relationships/hyperlink" Target="http://finance.sina.com.cn/fund/quotes/150085/bc.shtml" TargetMode="External"/><Relationship Id="rId453" Type="http://schemas.openxmlformats.org/officeDocument/2006/relationships/hyperlink" Target="http://quote.eastmoney.com/zs399001.html" TargetMode="External"/><Relationship Id="rId509" Type="http://schemas.openxmlformats.org/officeDocument/2006/relationships/hyperlink" Target="javascript:addOwnedFund('150271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198/bc.shtml" TargetMode="External"/><Relationship Id="rId313" Type="http://schemas.openxmlformats.org/officeDocument/2006/relationships/hyperlink" Target="https://www.jisilu.cn/data/utils/lowcalc/150036" TargetMode="External"/><Relationship Id="rId495" Type="http://schemas.openxmlformats.org/officeDocument/2006/relationships/hyperlink" Target="http://quote.eastmoney.com/zs000827.html" TargetMode="External"/><Relationship Id="rId716" Type="http://schemas.openxmlformats.org/officeDocument/2006/relationships/hyperlink" Target="http://www.cninfo.com.cn/information/fund/netvalue/502004.html" TargetMode="External"/><Relationship Id="rId758" Type="http://schemas.openxmlformats.org/officeDocument/2006/relationships/hyperlink" Target="http://www.cninfo.com.cn/information/fund/netvalue/150143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91/bc.shtml" TargetMode="External"/><Relationship Id="rId148" Type="http://schemas.openxmlformats.org/officeDocument/2006/relationships/hyperlink" Target="http://finance.sina.com.cn/fund/quotes/150130/bc.shtml" TargetMode="External"/><Relationship Id="rId355" Type="http://schemas.openxmlformats.org/officeDocument/2006/relationships/hyperlink" Target="https://www.jisilu.cn/data/utils/lowcalc/150225" TargetMode="External"/><Relationship Id="rId397" Type="http://schemas.openxmlformats.org/officeDocument/2006/relationships/hyperlink" Target="https://www.jisilu.cn/data/utils/lowcalc/150059" TargetMode="External"/><Relationship Id="rId520" Type="http://schemas.openxmlformats.org/officeDocument/2006/relationships/hyperlink" Target="https://www.jisilu.cn/data/utils/lowcalc/150255" TargetMode="External"/><Relationship Id="rId562" Type="http://schemas.openxmlformats.org/officeDocument/2006/relationships/hyperlink" Target="https://www.jisilu.cn/data/utils/lowcalc/150217" TargetMode="External"/><Relationship Id="rId618" Type="http://schemas.openxmlformats.org/officeDocument/2006/relationships/hyperlink" Target="https://www.jisilu.cn/data/sfnew/detail/150100" TargetMode="External"/><Relationship Id="rId825" Type="http://schemas.openxmlformats.org/officeDocument/2006/relationships/hyperlink" Target="https://www.jisilu.cn/data/sfnew/detail/150188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www.cninfo.com.cn/information/fund/netvalue/150049.html" TargetMode="External"/><Relationship Id="rId464" Type="http://schemas.openxmlformats.org/officeDocument/2006/relationships/hyperlink" Target="http://www.cninfo.com.cn/information/fund/netvalue/150249.html" TargetMode="External"/><Relationship Id="rId299" Type="http://schemas.openxmlformats.org/officeDocument/2006/relationships/hyperlink" Target="http://www.cninfo.com.cn/information/fund/netvalue/150030.html" TargetMode="External"/><Relationship Id="rId727" Type="http://schemas.openxmlformats.org/officeDocument/2006/relationships/hyperlink" Target="http://finance.sina.com.cn/fund/quotes/150227/bc.shtml" TargetMode="External"/><Relationship Id="rId63" Type="http://schemas.openxmlformats.org/officeDocument/2006/relationships/hyperlink" Target="https://www.jisilu.cn/data/sfnew/detail/150323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://quote.eastmoney.com/zs399440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finance.sina.com.cn/fund/quotes/150094/bc.s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241" TargetMode="External"/><Relationship Id="rId738" Type="http://schemas.openxmlformats.org/officeDocument/2006/relationships/hyperlink" Target="https://www.jisilu.cn/data/sfnew/detail/150181" TargetMode="External"/><Relationship Id="rId74" Type="http://schemas.openxmlformats.org/officeDocument/2006/relationships/hyperlink" Target="javascript:addOwnedFund('150287');" TargetMode="External"/><Relationship Id="rId377" Type="http://schemas.openxmlformats.org/officeDocument/2006/relationships/hyperlink" Target="http://www.cninfo.com.cn/information/fund/netvalue/150090.html" TargetMode="External"/><Relationship Id="rId500" Type="http://schemas.openxmlformats.org/officeDocument/2006/relationships/hyperlink" Target="http://www.cninfo.com.cn/information/fund/netvalue/150207.html" TargetMode="External"/><Relationship Id="rId584" Type="http://schemas.openxmlformats.org/officeDocument/2006/relationships/hyperlink" Target="http://www.cninfo.com.cn/information/fund/netvalue/150283.html" TargetMode="External"/><Relationship Id="rId805" Type="http://schemas.openxmlformats.org/officeDocument/2006/relationships/hyperlink" Target="http://finance.sina.com.cn/fund/quotes/150066/bc.s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javascript:addOwnedFund('150092');" TargetMode="External"/><Relationship Id="rId444" Type="http://schemas.openxmlformats.org/officeDocument/2006/relationships/hyperlink" Target="https://www.jisilu.cn/data/sfnew/detail/150148" TargetMode="External"/><Relationship Id="rId651" Type="http://schemas.openxmlformats.org/officeDocument/2006/relationships/hyperlink" Target="http://quote.eastmoney.com/zs000016.html" TargetMode="External"/><Relationship Id="rId749" Type="http://schemas.openxmlformats.org/officeDocument/2006/relationships/hyperlink" Target="javascript:addOwnedFund('150279');" TargetMode="External"/><Relationship Id="rId290" Type="http://schemas.openxmlformats.org/officeDocument/2006/relationships/hyperlink" Target="javascript:addOwnedFund('150083');" TargetMode="External"/><Relationship Id="rId304" Type="http://schemas.openxmlformats.org/officeDocument/2006/relationships/hyperlink" Target="http://finance.sina.com.cn/fund/quotes/150281/bc.shtml" TargetMode="External"/><Relationship Id="rId388" Type="http://schemas.openxmlformats.org/officeDocument/2006/relationships/hyperlink" Target="http://finance.sina.com.cn/fund/quotes/150012/bc.shtml" TargetMode="External"/><Relationship Id="rId511" Type="http://schemas.openxmlformats.org/officeDocument/2006/relationships/hyperlink" Target="http://finance.sina.com.cn/fund/quotes/502027/bc.shtml" TargetMode="External"/><Relationship Id="rId609" Type="http://schemas.openxmlformats.org/officeDocument/2006/relationships/hyperlink" Target="http://quote.eastmoney.com/zs399975.html" TargetMode="External"/><Relationship Id="rId85" Type="http://schemas.openxmlformats.org/officeDocument/2006/relationships/hyperlink" Target="https://www.jisilu.cn/data/utils/lowcalc/150335" TargetMode="External"/><Relationship Id="rId150" Type="http://schemas.openxmlformats.org/officeDocument/2006/relationships/hyperlink" Target="http://quote.eastmoney.com/zs399394.html" TargetMode="External"/><Relationship Id="rId595" Type="http://schemas.openxmlformats.org/officeDocument/2006/relationships/hyperlink" Target="http://finance.sina.com.cn/fund/quotes/150277/bc.s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javascript:addOwnedFund('502041');" TargetMode="External"/><Relationship Id="rId455" Type="http://schemas.openxmlformats.org/officeDocument/2006/relationships/hyperlink" Target="javascript:delOwnedFund('150022');" TargetMode="External"/><Relationship Id="rId662" Type="http://schemas.openxmlformats.org/officeDocument/2006/relationships/hyperlink" Target="http://www.cninfo.com.cn/information/fund/netvalue/50200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6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s://www.jisilu.cn/data/sfnew/detail/150259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info.com.cn/information/fund/netvalue/150307.html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91/bc.shtml" TargetMode="External"/><Relationship Id="rId18" Type="http://schemas.openxmlformats.org/officeDocument/2006/relationships/hyperlink" Target="https://www.jisilu.cn/data/sfnew/detail/150293" TargetMode="External"/><Relationship Id="rId26" Type="http://schemas.openxmlformats.org/officeDocument/2006/relationships/hyperlink" Target="http://www.cninfo.com.cn/information/fund/netvalue/150323.html" TargetMode="External"/><Relationship Id="rId39" Type="http://schemas.openxmlformats.org/officeDocument/2006/relationships/hyperlink" Target="http://quote.eastmoney.com/zs399973.html" TargetMode="External"/><Relationship Id="rId21" Type="http://schemas.openxmlformats.org/officeDocument/2006/relationships/hyperlink" Target="http://quote.eastmoney.com/zs399807.html" TargetMode="External"/><Relationship Id="rId34" Type="http://schemas.openxmlformats.org/officeDocument/2006/relationships/hyperlink" Target="https://www.jisilu.cn/data/utils/lowcalc/150277" TargetMode="External"/><Relationship Id="rId42" Type="http://schemas.openxmlformats.org/officeDocument/2006/relationships/hyperlink" Target="https://www.jisilu.cn/data/sfnew/detail/150175" TargetMode="External"/><Relationship Id="rId47" Type="http://schemas.openxmlformats.org/officeDocument/2006/relationships/hyperlink" Target="javascript:delOwnedFund('150175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1/bc.shtml" TargetMode="External"/><Relationship Id="rId7" Type="http://schemas.openxmlformats.org/officeDocument/2006/relationships/hyperlink" Target="https://www.jisilu.cn/data/sfnew/detail/150297" TargetMode="External"/><Relationship Id="rId12" Type="http://schemas.openxmlformats.org/officeDocument/2006/relationships/hyperlink" Target="https://www.jisilu.cn/data/sfnew/detail/150291" TargetMode="External"/><Relationship Id="rId17" Type="http://schemas.openxmlformats.org/officeDocument/2006/relationships/hyperlink" Target="javascript:delOwnedFund('150291');" TargetMode="External"/><Relationship Id="rId25" Type="http://schemas.openxmlformats.org/officeDocument/2006/relationships/hyperlink" Target="http://finance.sina.com.cn/fund/quotes/150323/bc.shtml" TargetMode="External"/><Relationship Id="rId33" Type="http://schemas.openxmlformats.org/officeDocument/2006/relationships/hyperlink" Target="http://quote.eastmoney.com/zs399807.html" TargetMode="External"/><Relationship Id="rId38" Type="http://schemas.openxmlformats.org/officeDocument/2006/relationships/hyperlink" Target="http://www.cninfo.com.cn/information/fund/netvalue/150205.html" TargetMode="External"/><Relationship Id="rId46" Type="http://schemas.openxmlformats.org/officeDocument/2006/relationships/hyperlink" Target="https://www.jisilu.cn/data/utils/lowcalc/150175" TargetMode="External"/><Relationship Id="rId59" Type="http://schemas.openxmlformats.org/officeDocument/2006/relationships/hyperlink" Target="javascript:delOwnedFund('150291');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s://www.jisilu.cn/data/utils/lowcalc/150291" TargetMode="External"/><Relationship Id="rId20" Type="http://schemas.openxmlformats.org/officeDocument/2006/relationships/hyperlink" Target="http://www.cninfo.com.cn/information/fund/netvalue/150293.html" TargetMode="External"/><Relationship Id="rId29" Type="http://schemas.openxmlformats.org/officeDocument/2006/relationships/hyperlink" Target="javascript:addOwnedFund('150323');" TargetMode="External"/><Relationship Id="rId41" Type="http://schemas.openxmlformats.org/officeDocument/2006/relationships/hyperlink" Target="javascript:addOwnedFund('150205');" TargetMode="External"/><Relationship Id="rId54" Type="http://schemas.openxmlformats.org/officeDocument/2006/relationships/hyperlink" Target="https://www.jisilu.cn/data/sfnew/detail/15029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javascript:addOwnedFund('150297');" TargetMode="External"/><Relationship Id="rId24" Type="http://schemas.openxmlformats.org/officeDocument/2006/relationships/hyperlink" Target="https://www.jisilu.cn/data/sfnew/detail/150323" TargetMode="External"/><Relationship Id="rId32" Type="http://schemas.openxmlformats.org/officeDocument/2006/relationships/hyperlink" Target="http://www.cninfo.com.cn/information/fund/netvalue/150277.html" TargetMode="External"/><Relationship Id="rId37" Type="http://schemas.openxmlformats.org/officeDocument/2006/relationships/hyperlink" Target="http://finance.sina.com.cn/fund/quotes/150205/bc.shtml" TargetMode="External"/><Relationship Id="rId40" Type="http://schemas.openxmlformats.org/officeDocument/2006/relationships/hyperlink" Target="https://www.jisilu.cn/data/utils/lowcalc/150205" TargetMode="External"/><Relationship Id="rId45" Type="http://schemas.openxmlformats.org/officeDocument/2006/relationships/hyperlink" Target="http://quote.eastmoney.com/hk/zs110010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https://www.jisilu.cn/data/utils/lowcalc/150291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quote.eastmoney.com/zs399986.html" TargetMode="External"/><Relationship Id="rId23" Type="http://schemas.openxmlformats.org/officeDocument/2006/relationships/hyperlink" Target="javascript:addOwnedFund('150293');" TargetMode="External"/><Relationship Id="rId28" Type="http://schemas.openxmlformats.org/officeDocument/2006/relationships/hyperlink" Target="https://www.jisilu.cn/data/utils/lowcalc/150323" TargetMode="External"/><Relationship Id="rId36" Type="http://schemas.openxmlformats.org/officeDocument/2006/relationships/hyperlink" Target="https://www.jisilu.cn/data/sfnew/detail/150205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://quote.eastmoney.com/zs399986.html" TargetMode="External"/><Relationship Id="rId10" Type="http://schemas.openxmlformats.org/officeDocument/2006/relationships/hyperlink" Target="https://www.jisilu.cn/data/utils/lowcalc/150297" TargetMode="External"/><Relationship Id="rId19" Type="http://schemas.openxmlformats.org/officeDocument/2006/relationships/hyperlink" Target="http://finance.sina.com.cn/fund/quotes/150293/bc.shtml" TargetMode="External"/><Relationship Id="rId31" Type="http://schemas.openxmlformats.org/officeDocument/2006/relationships/hyperlink" Target="http://finance.sina.com.cn/fund/quotes/150277/bc.shtml" TargetMode="External"/><Relationship Id="rId44" Type="http://schemas.openxmlformats.org/officeDocument/2006/relationships/hyperlink" Target="http://www.cninfo.com.cn/information/fund/netvalue/150175.html" TargetMode="External"/><Relationship Id="rId52" Type="http://schemas.openxmlformats.org/officeDocument/2006/relationships/hyperlink" Target="https://www.jisilu.cn/data/utils/lowcalc/150331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297.html" TargetMode="External"/><Relationship Id="rId14" Type="http://schemas.openxmlformats.org/officeDocument/2006/relationships/hyperlink" Target="http://www.cninfo.com.cn/information/fund/netvalue/150291.html" TargetMode="External"/><Relationship Id="rId22" Type="http://schemas.openxmlformats.org/officeDocument/2006/relationships/hyperlink" Target="https://www.jisilu.cn/data/utils/lowcalc/150293" TargetMode="External"/><Relationship Id="rId27" Type="http://schemas.openxmlformats.org/officeDocument/2006/relationships/hyperlink" Target="http://quote.eastmoney.com/zs000827.html" TargetMode="External"/><Relationship Id="rId30" Type="http://schemas.openxmlformats.org/officeDocument/2006/relationships/hyperlink" Target="https://www.jisilu.cn/data/sfnew/detail/150277" TargetMode="External"/><Relationship Id="rId35" Type="http://schemas.openxmlformats.org/officeDocument/2006/relationships/hyperlink" Target="javascript:delOwnedFund('150277');" TargetMode="External"/><Relationship Id="rId43" Type="http://schemas.openxmlformats.org/officeDocument/2006/relationships/hyperlink" Target="http://finance.sina.com.cn/fund/quotes/150175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1.html" TargetMode="External"/><Relationship Id="rId8" Type="http://schemas.openxmlformats.org/officeDocument/2006/relationships/hyperlink" Target="http://finance.sina.com.cn/fund/quotes/150297/bc.shtml" TargetMode="External"/><Relationship Id="rId51" Type="http://schemas.openxmlformats.org/officeDocument/2006/relationships/hyperlink" Target="http://quote.eastmoney.com/zs399805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502017" TargetMode="External"/><Relationship Id="rId769" Type="http://schemas.openxmlformats.org/officeDocument/2006/relationships/hyperlink" Target="http://www.cninfo.com.cn/information/fund/netvalue/15023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112" TargetMode="External"/><Relationship Id="rId531" Type="http://schemas.openxmlformats.org/officeDocument/2006/relationships/hyperlink" Target="https://www.jisilu.cn/data/utils/lowcalc/150184" TargetMode="External"/><Relationship Id="rId629" Type="http://schemas.openxmlformats.org/officeDocument/2006/relationships/hyperlink" Target="https://www.jisilu.cn/data/sfnew/detail/150173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41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1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quote.eastmoney.com/zs399904.html" TargetMode="External"/><Relationship Id="rId542" Type="http://schemas.openxmlformats.org/officeDocument/2006/relationships/hyperlink" Target="http://quote.eastmoney.com/zs000827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12');" TargetMode="External"/><Relationship Id="rId279" Type="http://schemas.openxmlformats.org/officeDocument/2006/relationships/hyperlink" Target="http://finance.sina.com.cn/fund/quotes/150053/bc.shtml" TargetMode="External"/><Relationship Id="rId486" Type="http://schemas.openxmlformats.org/officeDocument/2006/relationships/hyperlink" Target="http://finance.sina.com.cn/fund/quotes/150217/bc.shtml" TargetMode="External"/><Relationship Id="rId693" Type="http://schemas.openxmlformats.org/officeDocument/2006/relationships/hyperlink" Target="https://www.jisilu.cn/data/utils/lowcalc/150192" TargetMode="External"/><Relationship Id="rId707" Type="http://schemas.openxmlformats.org/officeDocument/2006/relationships/hyperlink" Target="https://www.jisilu.cn/data/sfnew/detail/15016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0" TargetMode="External"/><Relationship Id="rId346" Type="http://schemas.openxmlformats.org/officeDocument/2006/relationships/hyperlink" Target="http://www.cninfo.com.cn/information/fund/netvalue/150213.html" TargetMode="External"/><Relationship Id="rId553" Type="http://schemas.openxmlformats.org/officeDocument/2006/relationships/hyperlink" Target="http://www.cninfo.com.cn/information/fund/netvalue/150257.html" TargetMode="External"/><Relationship Id="rId760" Type="http://schemas.openxmlformats.org/officeDocument/2006/relationships/hyperlink" Target="javascript:addOwnedFund('15030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3');" TargetMode="External"/><Relationship Id="rId497" Type="http://schemas.openxmlformats.org/officeDocument/2006/relationships/hyperlink" Target="https://www.jisilu.cn/data/sfnew/detail/150205" TargetMode="External"/><Relationship Id="rId620" Type="http://schemas.openxmlformats.org/officeDocument/2006/relationships/hyperlink" Target="http://quote.eastmoney.com/zs399004.html" TargetMode="External"/><Relationship Id="rId718" Type="http://schemas.openxmlformats.org/officeDocument/2006/relationships/hyperlink" Target="javascript:addOwnedFund('150171');" TargetMode="External"/><Relationship Id="rId357" Type="http://schemas.openxmlformats.org/officeDocument/2006/relationships/hyperlink" Target="http://finance.sina.com.cn/fund/quotes/15010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393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12.html" TargetMode="External"/><Relationship Id="rId564" Type="http://schemas.openxmlformats.org/officeDocument/2006/relationships/hyperlink" Target="http://finance.sina.com.cn/fund/quotes/150273/bc.shtml" TargetMode="External"/><Relationship Id="rId771" Type="http://schemas.openxmlformats.org/officeDocument/2006/relationships/hyperlink" Target="https://www.jisilu.cn/data/utils/lowcalc/150231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javascript:addOwnedFund('150225');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delOwnedFund('150249');" TargetMode="External"/><Relationship Id="rId631" Type="http://schemas.openxmlformats.org/officeDocument/2006/relationships/hyperlink" Target="http://www.cninfo.com.cn/information/fund/netvalue/150173.html" TargetMode="External"/><Relationship Id="rId673" Type="http://schemas.openxmlformats.org/officeDocument/2006/relationships/hyperlink" Target="http://www.cninfo.com.cn/information/fund/netvalue/502017.html" TargetMode="External"/><Relationship Id="rId729" Type="http://schemas.openxmlformats.org/officeDocument/2006/relationships/hyperlink" Target="https://www.jisilu.cn/data/utils/lowcalc/15025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41" TargetMode="External"/><Relationship Id="rId326" Type="http://schemas.openxmlformats.org/officeDocument/2006/relationships/hyperlink" Target="https://www.jisilu.cn/data/sfnew/detail/150090" TargetMode="External"/><Relationship Id="rId533" Type="http://schemas.openxmlformats.org/officeDocument/2006/relationships/hyperlink" Target="https://www.jisilu.cn/data/sfnew/detail/150275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91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https://www.jisilu.cn/data/sfnew/detail/150181" TargetMode="External"/><Relationship Id="rId740" Type="http://schemas.openxmlformats.org/officeDocument/2006/relationships/hyperlink" Target="http://quote.eastmoney.com/zs399429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094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77/bc.shtml" TargetMode="External"/><Relationship Id="rId642" Type="http://schemas.openxmlformats.org/officeDocument/2006/relationships/hyperlink" Target="http://finance.sina.com.cn/fund/quotes/502049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399905.html" TargetMode="External"/><Relationship Id="rId337" Type="http://schemas.openxmlformats.org/officeDocument/2006/relationships/hyperlink" Target="javascript:addOwnedFund('150064');" TargetMode="External"/><Relationship Id="rId502" Type="http://schemas.openxmlformats.org/officeDocument/2006/relationships/hyperlink" Target="javascript:addOwnedFund('15020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7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delOwnedFund('502031');" TargetMode="External"/><Relationship Id="rId544" Type="http://schemas.openxmlformats.org/officeDocument/2006/relationships/hyperlink" Target="javascript:addOwnedFund('150237');" TargetMode="External"/><Relationship Id="rId586" Type="http://schemas.openxmlformats.org/officeDocument/2006/relationships/hyperlink" Target="javascript:addOwnedFund('150209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79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36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194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www.cninfo.com.cn/information/fund/netvalue/150138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150121" TargetMode="External"/><Relationship Id="rId488" Type="http://schemas.openxmlformats.org/officeDocument/2006/relationships/hyperlink" Target="http://quote.eastmoney.com/zs399412.html" TargetMode="External"/><Relationship Id="rId695" Type="http://schemas.openxmlformats.org/officeDocument/2006/relationships/hyperlink" Target="https://www.jisilu.cn/data/sfnew/detail/150243" TargetMode="External"/><Relationship Id="rId709" Type="http://schemas.openxmlformats.org/officeDocument/2006/relationships/hyperlink" Target="http://www.cninfo.com.cn/information/fund/netvalue/15016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s://www.jisilu.cn/data/utils/lowcalc/150213" TargetMode="External"/><Relationship Id="rId513" Type="http://schemas.openxmlformats.org/officeDocument/2006/relationships/hyperlink" Target="https://www.jisilu.cn/data/utils/lowcalc/150307" TargetMode="External"/><Relationship Id="rId555" Type="http://schemas.openxmlformats.org/officeDocument/2006/relationships/hyperlink" Target="https://www.jisilu.cn/data/utils/lowcalc/150257" TargetMode="External"/><Relationship Id="rId597" Type="http://schemas.openxmlformats.org/officeDocument/2006/relationships/hyperlink" Target="https://www.jisilu.cn/data/utils/lowcalc/150283" TargetMode="External"/><Relationship Id="rId720" Type="http://schemas.openxmlformats.org/officeDocument/2006/relationships/hyperlink" Target="http://finance.sina.com.cn/fund/quotes/150233/bc.shtml" TargetMode="External"/><Relationship Id="rId762" Type="http://schemas.openxmlformats.org/officeDocument/2006/relationships/hyperlink" Target="http://finance.sina.com.cn/fund/quotes/150143/bc.shtml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59/bc.shtml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18');" TargetMode="External"/><Relationship Id="rId261" Type="http://schemas.openxmlformats.org/officeDocument/2006/relationships/hyperlink" Target="http://finance.sina.com.cn/fund/quotes/150140/bc.shtml" TargetMode="External"/><Relationship Id="rId499" Type="http://schemas.openxmlformats.org/officeDocument/2006/relationships/hyperlink" Target="http://www.cninfo.com.cn/information/fund/netvalue/150205.html" TargetMode="External"/><Relationship Id="rId664" Type="http://schemas.openxmlformats.org/officeDocument/2006/relationships/hyperlink" Target="javascript:addOwnedFund('15022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7.html" TargetMode="External"/><Relationship Id="rId566" Type="http://schemas.openxmlformats.org/officeDocument/2006/relationships/hyperlink" Target="http://quote.eastmoney.com/zs399991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javascript:addOwnedFund('15011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3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https://www.jisilu.cn/data/sfnew/detail/502001" TargetMode="External"/><Relationship Id="rId468" Type="http://schemas.openxmlformats.org/officeDocument/2006/relationships/hyperlink" Target="http://finance.sina.com.cn/fund/quotes/150271/bc.shtml" TargetMode="External"/><Relationship Id="rId675" Type="http://schemas.openxmlformats.org/officeDocument/2006/relationships/hyperlink" Target="https://www.jisilu.cn/data/utils/lowcalc/50201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502014" TargetMode="External"/><Relationship Id="rId328" Type="http://schemas.openxmlformats.org/officeDocument/2006/relationships/hyperlink" Target="http://www.cninfo.com.cn/information/fund/netvalue/150090.html" TargetMode="External"/><Relationship Id="rId535" Type="http://schemas.openxmlformats.org/officeDocument/2006/relationships/hyperlink" Target="http://www.cninfo.com.cn/information/fund/netvalue/150275.html" TargetMode="External"/><Relationship Id="rId577" Type="http://schemas.openxmlformats.org/officeDocument/2006/relationships/hyperlink" Target="http://www.cninfo.com.cn/information/fund/netvalue/150181.html" TargetMode="External"/><Relationship Id="rId700" Type="http://schemas.openxmlformats.org/officeDocument/2006/relationships/hyperlink" Target="javascript:addOwnedFund('150243');" TargetMode="External"/><Relationship Id="rId742" Type="http://schemas.openxmlformats.org/officeDocument/2006/relationships/hyperlink" Target="javascript:addOwnedFund('502027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966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000016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53');" TargetMode="External"/><Relationship Id="rId339" Type="http://schemas.openxmlformats.org/officeDocument/2006/relationships/hyperlink" Target="http://finance.sina.com.cn/fund/quotes/150211/bc.shtml" TargetMode="External"/><Relationship Id="rId490" Type="http://schemas.openxmlformats.org/officeDocument/2006/relationships/hyperlink" Target="javascript:addOwnedFund('150217');" TargetMode="External"/><Relationship Id="rId504" Type="http://schemas.openxmlformats.org/officeDocument/2006/relationships/hyperlink" Target="http://finance.sina.com.cn/fund/quotes/150241/bc.shtml" TargetMode="External"/><Relationship Id="rId546" Type="http://schemas.openxmlformats.org/officeDocument/2006/relationships/hyperlink" Target="http://finance.sina.com.cn/fund/quotes/150255/bc.shtml" TargetMode="External"/><Relationship Id="rId711" Type="http://schemas.openxmlformats.org/officeDocument/2006/relationships/hyperlink" Target="https://www.jisilu.cn/data/utils/lowcalc/15016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www.cninfo.com.cn/information/fund/netvalue/150297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54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00/bc.shtml" TargetMode="External"/><Relationship Id="rId795" Type="http://schemas.openxmlformats.org/officeDocument/2006/relationships/hyperlink" Target="https://www.jisilu.cn/data/utils/lowcalc/150279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194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243.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s://www.jisilu.cn/data/utils/lowcalc/150138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207" TargetMode="External"/><Relationship Id="rId722" Type="http://schemas.openxmlformats.org/officeDocument/2006/relationships/hyperlink" Target="http://quote.eastmoney.com/zs39981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addOwnedFund('150104');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177" TargetMode="External"/><Relationship Id="rId764" Type="http://schemas.openxmlformats.org/officeDocument/2006/relationships/hyperlink" Target="http://quote.eastmoney.com/zs00083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399944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051/bc.shtml" TargetMode="External"/><Relationship Id="rId666" Type="http://schemas.openxmlformats.org/officeDocument/2006/relationships/hyperlink" Target="http://finance.sina.com.cn/fund/quotes/150315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73');" TargetMode="External"/><Relationship Id="rId470" Type="http://schemas.openxmlformats.org/officeDocument/2006/relationships/hyperlink" Target="http://quote.eastmoney.com/zs399441.html" TargetMode="External"/><Relationship Id="rId526" Type="http://schemas.openxmlformats.org/officeDocument/2006/relationships/hyperlink" Target="javascript:addOwnedFund('15026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s://www.jisilu.cn/data/utils/lowcalc/150090" TargetMode="External"/><Relationship Id="rId568" Type="http://schemas.openxmlformats.org/officeDocument/2006/relationships/hyperlink" Target="javascript:addOwnedFund('1502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09" TargetMode="External"/><Relationship Id="rId677" Type="http://schemas.openxmlformats.org/officeDocument/2006/relationships/hyperlink" Target="https://www.jisilu.cn/data/sfnew/detail/502011" TargetMode="External"/><Relationship Id="rId800" Type="http://schemas.openxmlformats.org/officeDocument/2006/relationships/hyperlink" Target="http://quote.eastmoney.com/zs399300.html" TargetMode="External"/><Relationship Id="rId232" Type="http://schemas.openxmlformats.org/officeDocument/2006/relationships/hyperlink" Target="http://www.cninfo.com.cn/information/fund/netvalue/502001.html" TargetMode="External"/><Relationship Id="rId274" Type="http://schemas.openxmlformats.org/officeDocument/2006/relationships/hyperlink" Target="http://www.cninfo.com.cn/information/fund/netvalue/502014.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3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delOwnedFund('150291');" TargetMode="External"/><Relationship Id="rId537" Type="http://schemas.openxmlformats.org/officeDocument/2006/relationships/hyperlink" Target="https://www.jisilu.cn/data/utils/lowcalc/150275" TargetMode="External"/><Relationship Id="rId579" Type="http://schemas.openxmlformats.org/officeDocument/2006/relationships/hyperlink" Target="https://www.jisilu.cn/data/utils/lowcalc/150181" TargetMode="External"/><Relationship Id="rId744" Type="http://schemas.openxmlformats.org/officeDocument/2006/relationships/hyperlink" Target="http://finance.sina.com.cn/fund/quotes/150179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297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76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177');" TargetMode="External"/><Relationship Id="rId646" Type="http://schemas.openxmlformats.org/officeDocument/2006/relationships/hyperlink" Target="javascript:addOwnedFund('502049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5/bc.shtml" TargetMode="External"/><Relationship Id="rId285" Type="http://schemas.openxmlformats.org/officeDocument/2006/relationships/hyperlink" Target="http://finance.sina.com.cn/fund/quotes/150167/bc.shtml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86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502007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171" TargetMode="External"/><Relationship Id="rId755" Type="http://schemas.openxmlformats.org/officeDocument/2006/relationships/hyperlink" Target="https://www.jisilu.cn/data/sfnew/detail/150305" TargetMode="External"/><Relationship Id="rId797" Type="http://schemas.openxmlformats.org/officeDocument/2006/relationships/hyperlink" Target="https://www.jisilu.cn/data/sfnew/detail/150076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54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https://www.jisilu.cn/data/sfnew/detail/150083" TargetMode="External"/><Relationship Id="rId615" Type="http://schemas.openxmlformats.org/officeDocument/2006/relationships/hyperlink" Target="https://www.jisilu.cn/data/utils/lowcalc/150194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225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243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49" TargetMode="External"/><Relationship Id="rId517" Type="http://schemas.openxmlformats.org/officeDocument/2006/relationships/hyperlink" Target="http://www.cninfo.com.cn/information/fund/netvalue/1502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addOwnedFund('150233');" TargetMode="External"/><Relationship Id="rId766" Type="http://schemas.openxmlformats.org/officeDocument/2006/relationships/hyperlink" Target="javascript:addOwnedFund('150143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12/bc.shtml" TargetMode="External"/><Relationship Id="rId363" Type="http://schemas.openxmlformats.org/officeDocument/2006/relationships/hyperlink" Target="http://finance.sina.com.cn/fund/quotes/150030/bc.shtml" TargetMode="External"/><Relationship Id="rId419" Type="http://schemas.openxmlformats.org/officeDocument/2006/relationships/hyperlink" Target="javascript:addOwnedFund('150059');" TargetMode="External"/><Relationship Id="rId570" Type="http://schemas.openxmlformats.org/officeDocument/2006/relationships/hyperlink" Target="http://finance.sina.com.cn/fund/quotes/502024/bc.shtml" TargetMode="External"/><Relationship Id="rId626" Type="http://schemas.openxmlformats.org/officeDocument/2006/relationships/hyperlink" Target="http://quote.eastmoney.com/zs399300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3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0');" TargetMode="External"/><Relationship Id="rId472" Type="http://schemas.openxmlformats.org/officeDocument/2006/relationships/hyperlink" Target="javascript:addOwnedFund('150271');" TargetMode="External"/><Relationship Id="rId528" Type="http://schemas.openxmlformats.org/officeDocument/2006/relationships/hyperlink" Target="http://finance.sina.com.cn/fund/quotes/150184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064" TargetMode="External"/><Relationship Id="rId374" Type="http://schemas.openxmlformats.org/officeDocument/2006/relationships/hyperlink" Target="https://www.jisilu.cn/data/sfnew/detail/502031" TargetMode="External"/><Relationship Id="rId581" Type="http://schemas.openxmlformats.org/officeDocument/2006/relationships/hyperlink" Target="https://www.jisilu.cn/data/sfnew/detail/150209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502001" TargetMode="External"/><Relationship Id="rId637" Type="http://schemas.openxmlformats.org/officeDocument/2006/relationships/hyperlink" Target="http://www.cninfo.com.cn/information/fund/netvalue/150309.html" TargetMode="External"/><Relationship Id="rId679" Type="http://schemas.openxmlformats.org/officeDocument/2006/relationships/hyperlink" Target="http://www.cninfo.com.cn/information/fund/netvalue/502011.html" TargetMode="External"/><Relationship Id="rId802" Type="http://schemas.openxmlformats.org/officeDocument/2006/relationships/hyperlink" Target="javascript:addOwnedFund('15007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14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237" TargetMode="External"/><Relationship Id="rId690" Type="http://schemas.openxmlformats.org/officeDocument/2006/relationships/hyperlink" Target="http://finance.sina.com.cn/fund/quotes/150192/bc.shtml" TargetMode="External"/><Relationship Id="rId704" Type="http://schemas.openxmlformats.org/officeDocument/2006/relationships/hyperlink" Target="http://quote.eastmoney.com/zs399975.html" TargetMode="External"/><Relationship Id="rId746" Type="http://schemas.openxmlformats.org/officeDocument/2006/relationships/hyperlink" Target="http://quote.eastmoney.com/zs39993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0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1');" TargetMode="External"/><Relationship Id="rId550" Type="http://schemas.openxmlformats.org/officeDocument/2006/relationships/hyperlink" Target="javascript:delOwnedFund('15025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150200');" TargetMode="External"/><Relationship Id="rId606" Type="http://schemas.openxmlformats.org/officeDocument/2006/relationships/hyperlink" Target="http://finance.sina.com.cn/fund/quotes/150227/bc.shtml" TargetMode="External"/><Relationship Id="rId648" Type="http://schemas.openxmlformats.org/officeDocument/2006/relationships/hyperlink" Target="http://finance.sina.com.cn/fund/quotes/15032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quote.eastmoney.com/zs000828.html" TargetMode="External"/><Relationship Id="rId287" Type="http://schemas.openxmlformats.org/officeDocument/2006/relationships/hyperlink" Target="http://quote.eastmoney.com/zs399300.html" TargetMode="External"/><Relationship Id="rId410" Type="http://schemas.openxmlformats.org/officeDocument/2006/relationships/hyperlink" Target="http://www.cninfo.com.cn/information/fund/netvalue/150083.html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74.html" TargetMode="External"/><Relationship Id="rId508" Type="http://schemas.openxmlformats.org/officeDocument/2006/relationships/hyperlink" Target="javascript:delOwnedFund('150241');" TargetMode="External"/><Relationship Id="rId715" Type="http://schemas.openxmlformats.org/officeDocument/2006/relationships/hyperlink" Target="http://www.cninfo.com.cn/information/fund/netvalue/150171.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54" TargetMode="External"/><Relationship Id="rId757" Type="http://schemas.openxmlformats.org/officeDocument/2006/relationships/hyperlink" Target="http://www.cninfo.com.cn/information/fund/netvalue/150305.html" TargetMode="External"/><Relationship Id="rId799" Type="http://schemas.openxmlformats.org/officeDocument/2006/relationships/hyperlink" Target="http://www.cninfo.com.cn/information/fund/netvalue/150076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11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018" TargetMode="External"/><Relationship Id="rId659" Type="http://schemas.openxmlformats.org/officeDocument/2006/relationships/hyperlink" Target="https://www.jisilu.cn/data/sfnew/detail/150229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225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49.html" TargetMode="External"/><Relationship Id="rId519" Type="http://schemas.openxmlformats.org/officeDocument/2006/relationships/hyperlink" Target="https://www.jisilu.cn/data/utils/lowcalc/150207" TargetMode="External"/><Relationship Id="rId670" Type="http://schemas.openxmlformats.org/officeDocument/2006/relationships/hyperlink" Target="javascript:addOwnedFund('15031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000827.html" TargetMode="External"/><Relationship Id="rId726" Type="http://schemas.openxmlformats.org/officeDocument/2006/relationships/hyperlink" Target="http://finance.sina.com.cn/fund/quotes/150251/bc.shtml" TargetMode="External"/><Relationship Id="rId768" Type="http://schemas.openxmlformats.org/officeDocument/2006/relationships/hyperlink" Target="http://finance.sina.com.cn/fund/quotes/15023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000971.html" TargetMode="External"/><Relationship Id="rId572" Type="http://schemas.openxmlformats.org/officeDocument/2006/relationships/hyperlink" Target="http://quote.eastmoney.com/zs399440.html" TargetMode="External"/><Relationship Id="rId628" Type="http://schemas.openxmlformats.org/officeDocument/2006/relationships/hyperlink" Target="javascript:addOwnedFund('150051');" TargetMode="External"/><Relationship Id="rId225" Type="http://schemas.openxmlformats.org/officeDocument/2006/relationships/hyperlink" Target="http://finance.sina.com.cn/fund/quotes/150094/bc.shtml" TargetMode="External"/><Relationship Id="rId267" Type="http://schemas.openxmlformats.org/officeDocument/2006/relationships/hyperlink" Target="http://finance.sina.com.cn/fund/quotes/502041/bc.shtml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s://www.jisilu.cn/data/utils/lowcalc/502011" TargetMode="External"/><Relationship Id="rId737" Type="http://schemas.openxmlformats.org/officeDocument/2006/relationships/hyperlink" Target="https://www.jisilu.cn/data/sfnew/detail/502027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064.html" TargetMode="External"/><Relationship Id="rId376" Type="http://schemas.openxmlformats.org/officeDocument/2006/relationships/hyperlink" Target="http://www.cninfo.com.cn/information/fund/netvalue/502031.html" TargetMode="External"/><Relationship Id="rId541" Type="http://schemas.openxmlformats.org/officeDocument/2006/relationships/hyperlink" Target="http://www.cninfo.com.cn/information/fund/netvalue/150237.html" TargetMode="External"/><Relationship Id="rId583" Type="http://schemas.openxmlformats.org/officeDocument/2006/relationships/hyperlink" Target="http://www.cninfo.com.cn/information/fund/netvalue/150209.html" TargetMode="External"/><Relationship Id="rId639" Type="http://schemas.openxmlformats.org/officeDocument/2006/relationships/hyperlink" Target="https://www.jisilu.cn/data/utils/lowcalc/15030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053" TargetMode="External"/><Relationship Id="rId401" Type="http://schemas.openxmlformats.org/officeDocument/2006/relationships/hyperlink" Target="https://www.jisilu.cn/data/utils/lowcalc/150012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809.html" TargetMode="External"/><Relationship Id="rId303" Type="http://schemas.openxmlformats.org/officeDocument/2006/relationships/hyperlink" Target="http://finance.sina.com.cn/fund/quotes/150121/bc.shtml" TargetMode="External"/><Relationship Id="rId485" Type="http://schemas.openxmlformats.org/officeDocument/2006/relationships/hyperlink" Target="https://www.jisilu.cn/data/sfnew/detail/150217" TargetMode="External"/><Relationship Id="rId692" Type="http://schemas.openxmlformats.org/officeDocument/2006/relationships/hyperlink" Target="http://quote.eastmoney.com/zs399965.html" TargetMode="External"/><Relationship Id="rId706" Type="http://schemas.openxmlformats.org/officeDocument/2006/relationships/hyperlink" Target="javascript:addOwnedFund('150235');" TargetMode="External"/><Relationship Id="rId748" Type="http://schemas.openxmlformats.org/officeDocument/2006/relationships/hyperlink" Target="javascript:addOwnedFund('1501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000827.html" TargetMode="External"/><Relationship Id="rId345" Type="http://schemas.openxmlformats.org/officeDocument/2006/relationships/hyperlink" Target="http://finance.sina.com.cn/fund/quotes/150213/bc.shtml" TargetMode="External"/><Relationship Id="rId387" Type="http://schemas.openxmlformats.org/officeDocument/2006/relationships/hyperlink" Target="http://finance.sina.com.cn/fund/quotes/150036/bc.shtml" TargetMode="External"/><Relationship Id="rId510" Type="http://schemas.openxmlformats.org/officeDocument/2006/relationships/hyperlink" Target="http://finance.sina.com.cn/fund/quotes/150307/bc.shtml" TargetMode="External"/><Relationship Id="rId552" Type="http://schemas.openxmlformats.org/officeDocument/2006/relationships/hyperlink" Target="http://finance.sina.com.cn/fund/quotes/150257/bc.shtml" TargetMode="External"/><Relationship Id="rId594" Type="http://schemas.openxmlformats.org/officeDocument/2006/relationships/hyperlink" Target="http://finance.sina.com.cn/fund/quotes/150283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5');" TargetMode="External"/><Relationship Id="rId412" Type="http://schemas.openxmlformats.org/officeDocument/2006/relationships/hyperlink" Target="https://www.jisilu.cn/data/utils/lowcalc/150083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javascript:addOwnedFund('150167');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502007');" TargetMode="External"/><Relationship Id="rId661" Type="http://schemas.openxmlformats.org/officeDocument/2006/relationships/hyperlink" Target="http://www.cninfo.com.cn/information/fund/netvalue/150229.html" TargetMode="External"/><Relationship Id="rId717" Type="http://schemas.openxmlformats.org/officeDocument/2006/relationships/hyperlink" Target="https://www.jisilu.cn/data/utils/lowcalc/150171" TargetMode="External"/><Relationship Id="rId759" Type="http://schemas.openxmlformats.org/officeDocument/2006/relationships/hyperlink" Target="https://www.jisilu.cn/data/utils/lowcalc/15030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https://www.jisilu.cn/data/sfnew/detail/150073" TargetMode="External"/><Relationship Id="rId356" Type="http://schemas.openxmlformats.org/officeDocument/2006/relationships/hyperlink" Target="https://www.jisilu.cn/data/sfnew/detail/150104" TargetMode="External"/><Relationship Id="rId398" Type="http://schemas.openxmlformats.org/officeDocument/2006/relationships/hyperlink" Target="http://finance.sina.com.cn/fund/quotes/150012/bc.shtml" TargetMode="External"/><Relationship Id="rId521" Type="http://schemas.openxmlformats.org/officeDocument/2006/relationships/hyperlink" Target="https://www.jisilu.cn/data/sfnew/detail/150269" TargetMode="External"/><Relationship Id="rId563" Type="http://schemas.openxmlformats.org/officeDocument/2006/relationships/hyperlink" Target="https://www.jisilu.cn/data/sfnew/detail/150273" TargetMode="External"/><Relationship Id="rId619" Type="http://schemas.openxmlformats.org/officeDocument/2006/relationships/hyperlink" Target="http://www.cninfo.com.cn/information/fund/netvalue/150018.html" TargetMode="External"/><Relationship Id="rId770" Type="http://schemas.openxmlformats.org/officeDocument/2006/relationships/hyperlink" Target="http://quote.eastmoney.com/zs399811.html" TargetMode="External"/><Relationship Id="rId95" Type="http://schemas.openxmlformats.org/officeDocument/2006/relationships/hyperlink" Target="http://www.cninfo.com.cn/information/fund/netvalue/15011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s://www.jisilu.cn/data/utils/lowcalc/150225" TargetMode="External"/><Relationship Id="rId465" Type="http://schemas.openxmlformats.org/officeDocument/2006/relationships/hyperlink" Target="https://www.jisilu.cn/data/utils/lowcalc/150249" TargetMode="External"/><Relationship Id="rId630" Type="http://schemas.openxmlformats.org/officeDocument/2006/relationships/hyperlink" Target="http://finance.sina.com.cn/fund/quotes/150173/bc.shtml" TargetMode="External"/><Relationship Id="rId672" Type="http://schemas.openxmlformats.org/officeDocument/2006/relationships/hyperlink" Target="http://finance.sina.com.cn/fund/quotes/502017/bc.shtml" TargetMode="External"/><Relationship Id="rId728" Type="http://schemas.openxmlformats.org/officeDocument/2006/relationships/hyperlink" Target="http://quote.eastmoney.com/zs39999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112');" TargetMode="External"/><Relationship Id="rId367" Type="http://schemas.openxmlformats.org/officeDocument/2006/relationships/hyperlink" Target="javascript:addOwnedFund('150030');" TargetMode="External"/><Relationship Id="rId532" Type="http://schemas.openxmlformats.org/officeDocument/2006/relationships/hyperlink" Target="javascript:addOwnedFund('150184');" TargetMode="External"/><Relationship Id="rId574" Type="http://schemas.openxmlformats.org/officeDocument/2006/relationships/hyperlink" Target="javascript:addOwnedFund('502024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966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quote.eastmoney.com/zs000016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502049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502027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1" TargetMode="External"/><Relationship Id="rId280" Type="http://schemas.openxmlformats.org/officeDocument/2006/relationships/hyperlink" Target="http://www.cninfo.com.cn/information/fund/netvalue/150053.html" TargetMode="External"/><Relationship Id="rId336" Type="http://schemas.openxmlformats.org/officeDocument/2006/relationships/hyperlink" Target="https://www.jisilu.cn/data/utils/lowcalc/150064" TargetMode="External"/><Relationship Id="rId501" Type="http://schemas.openxmlformats.org/officeDocument/2006/relationships/hyperlink" Target="https://www.jisilu.cn/data/utils/lowcalc/150205" TargetMode="External"/><Relationship Id="rId543" Type="http://schemas.openxmlformats.org/officeDocument/2006/relationships/hyperlink" Target="https://www.jisilu.cn/data/utils/lowcalc/150237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0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502031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9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79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17.html" TargetMode="External"/><Relationship Id="rId610" Type="http://schemas.openxmlformats.org/officeDocument/2006/relationships/hyperlink" Target="javascript:delOwnedFund('150227');" TargetMode="External"/><Relationship Id="rId652" Type="http://schemas.openxmlformats.org/officeDocument/2006/relationships/hyperlink" Target="javascript:addOwnedFund('150329');" TargetMode="External"/><Relationship Id="rId694" Type="http://schemas.openxmlformats.org/officeDocument/2006/relationships/hyperlink" Target="javascript:addOwnedFund('150192');" TargetMode="External"/><Relationship Id="rId708" Type="http://schemas.openxmlformats.org/officeDocument/2006/relationships/hyperlink" Target="http://finance.sina.com.cn/fund/quotes/150169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18.html" TargetMode="External"/><Relationship Id="rId347" Type="http://schemas.openxmlformats.org/officeDocument/2006/relationships/hyperlink" Target="http://quote.eastmoney.com/zs399958.html" TargetMode="External"/><Relationship Id="rId512" Type="http://schemas.openxmlformats.org/officeDocument/2006/relationships/hyperlink" Target="http://quote.eastmoney.com/zs39980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quote.eastmoney.com/zs399300.html" TargetMode="External"/><Relationship Id="rId554" Type="http://schemas.openxmlformats.org/officeDocument/2006/relationships/hyperlink" Target="http://quote.eastmoney.com/zs399993.html" TargetMode="External"/><Relationship Id="rId596" Type="http://schemas.openxmlformats.org/officeDocument/2006/relationships/hyperlink" Target="http://quote.eastmoney.com/zs000808.html" TargetMode="External"/><Relationship Id="rId761" Type="http://schemas.openxmlformats.org/officeDocument/2006/relationships/hyperlink" Target="https://www.jisilu.cn/data/sfnew/detail/150143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38/bc.shtml" TargetMode="External"/><Relationship Id="rId414" Type="http://schemas.openxmlformats.org/officeDocument/2006/relationships/hyperlink" Target="https://www.jisilu.cn/data/sfnew/detail/150059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05/bc.shtml" TargetMode="External"/><Relationship Id="rId621" Type="http://schemas.openxmlformats.org/officeDocument/2006/relationships/hyperlink" Target="https://www.jisilu.cn/data/utils/lowcalc/150018" TargetMode="External"/><Relationship Id="rId663" Type="http://schemas.openxmlformats.org/officeDocument/2006/relationships/hyperlink" Target="https://www.jisilu.cn/data/utils/lowcalc/15022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https://www.jisilu.cn/data/sfnew/detail/150140" TargetMode="External"/><Relationship Id="rId316" Type="http://schemas.openxmlformats.org/officeDocument/2006/relationships/hyperlink" Target="http://www.cninfo.com.cn/information/fund/netvalue/150073.html" TargetMode="External"/><Relationship Id="rId523" Type="http://schemas.openxmlformats.org/officeDocument/2006/relationships/hyperlink" Target="http://www.cninfo.com.cn/information/fund/netvalue/150269.html" TargetMode="External"/><Relationship Id="rId719" Type="http://schemas.openxmlformats.org/officeDocument/2006/relationships/hyperlink" Target="https://www.jisilu.cn/data/sfnew/detail/150233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11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104.html" TargetMode="External"/><Relationship Id="rId565" Type="http://schemas.openxmlformats.org/officeDocument/2006/relationships/hyperlink" Target="http://www.cninfo.com.cn/information/fund/netvalue/150273.html" TargetMode="External"/><Relationship Id="rId730" Type="http://schemas.openxmlformats.org/officeDocument/2006/relationships/hyperlink" Target="javascript:addOwnedFund('150251');" TargetMode="External"/><Relationship Id="rId772" Type="http://schemas.openxmlformats.org/officeDocument/2006/relationships/hyperlink" Target="javascript:addOwnedFund('150231');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1" TargetMode="External"/><Relationship Id="rId632" Type="http://schemas.openxmlformats.org/officeDocument/2006/relationships/hyperlink" Target="http://quote.eastmoney.com/zs000998.html" TargetMode="External"/><Relationship Id="rId271" Type="http://schemas.openxmlformats.org/officeDocument/2006/relationships/hyperlink" Target="javascript:addOwnedFund('502041');" TargetMode="External"/><Relationship Id="rId674" Type="http://schemas.openxmlformats.org/officeDocument/2006/relationships/hyperlink" Target="http://quote.eastmoney.com/zs39999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91.html" TargetMode="External"/><Relationship Id="rId327" Type="http://schemas.openxmlformats.org/officeDocument/2006/relationships/hyperlink" Target="http://finance.sina.com.cn/fund/quotes/150090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://finance.sina.com.cn/fund/quotes/150275/bc.shtml" TargetMode="External"/><Relationship Id="rId576" Type="http://schemas.openxmlformats.org/officeDocument/2006/relationships/hyperlink" Target="http://finance.sina.com.cn/fund/quotes/150181/bc.shtml" TargetMode="External"/><Relationship Id="rId741" Type="http://schemas.openxmlformats.org/officeDocument/2006/relationships/hyperlink" Target="https://www.jisilu.cn/data/utils/lowcalc/502027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094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177.html" TargetMode="External"/><Relationship Id="rId643" Type="http://schemas.openxmlformats.org/officeDocument/2006/relationships/hyperlink" Target="http://www.cninfo.com.cn/information/fund/netvalue/502049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7/bc.s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s://www.jisilu.cn/data/utils/lowcalc/150053" TargetMode="External"/><Relationship Id="rId338" Type="http://schemas.openxmlformats.org/officeDocument/2006/relationships/hyperlink" Target="https://www.jisilu.cn/data/sfnew/detail/150211" TargetMode="External"/><Relationship Id="rId503" Type="http://schemas.openxmlformats.org/officeDocument/2006/relationships/hyperlink" Target="https://www.jisilu.cn/data/sfnew/detail/150241" TargetMode="External"/><Relationship Id="rId545" Type="http://schemas.openxmlformats.org/officeDocument/2006/relationships/hyperlink" Target="https://www.jisilu.cn/data/sfnew/detail/150255" TargetMode="External"/><Relationship Id="rId587" Type="http://schemas.openxmlformats.org/officeDocument/2006/relationships/hyperlink" Target="https://www.jisilu.cn/data/sfnew/detail/150200" TargetMode="External"/><Relationship Id="rId710" Type="http://schemas.openxmlformats.org/officeDocument/2006/relationships/hyperlink" Target="http://quote.eastmoney.com/hk/zs110000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36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194/bc.shtml" TargetMode="External"/><Relationship Id="rId794" Type="http://schemas.openxmlformats.org/officeDocument/2006/relationships/hyperlink" Target="http://quote.eastmoney.com/zs399808.html" TargetMode="External"/><Relationship Id="rId251" Type="http://schemas.openxmlformats.org/officeDocument/2006/relationships/hyperlink" Target="http://quote.eastmoney.com/zs000842.html" TargetMode="External"/><Relationship Id="rId489" Type="http://schemas.openxmlformats.org/officeDocument/2006/relationships/hyperlink" Target="https://www.jisilu.cn/data/utils/lowcalc/150217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243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150121');" TargetMode="External"/><Relationship Id="rId349" Type="http://schemas.openxmlformats.org/officeDocument/2006/relationships/hyperlink" Target="javascript:addOwnedFund('150213');" TargetMode="External"/><Relationship Id="rId514" Type="http://schemas.openxmlformats.org/officeDocument/2006/relationships/hyperlink" Target="javascript:addOwnedFund('150307');" TargetMode="External"/><Relationship Id="rId556" Type="http://schemas.openxmlformats.org/officeDocument/2006/relationships/hyperlink" Target="javascript:addOwnedFund('150257');" TargetMode="External"/><Relationship Id="rId721" Type="http://schemas.openxmlformats.org/officeDocument/2006/relationships/hyperlink" Target="http://www.cninfo.com.cn/information/fund/netvalue/150233.html" TargetMode="External"/><Relationship Id="rId763" Type="http://schemas.openxmlformats.org/officeDocument/2006/relationships/hyperlink" Target="http://www.cninfo.com.cn/information/fund/netvalue/150143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04" TargetMode="External"/><Relationship Id="rId416" Type="http://schemas.openxmlformats.org/officeDocument/2006/relationships/hyperlink" Target="http://www.cninfo.com.cn/information/fund/netvalue/150059.html" TargetMode="External"/><Relationship Id="rId598" Type="http://schemas.openxmlformats.org/officeDocument/2006/relationships/hyperlink" Target="javascript:addOwnedFund('150283');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051" TargetMode="External"/><Relationship Id="rId665" Type="http://schemas.openxmlformats.org/officeDocument/2006/relationships/hyperlink" Target="https://www.jisilu.cn/data/sfnew/detail/150315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0.html" TargetMode="External"/><Relationship Id="rId318" Type="http://schemas.openxmlformats.org/officeDocument/2006/relationships/hyperlink" Target="https://www.jisilu.cn/data/utils/lowcalc/150073" TargetMode="External"/><Relationship Id="rId525" Type="http://schemas.openxmlformats.org/officeDocument/2006/relationships/hyperlink" Target="https://www.jisilu.cn/data/utils/lowcalc/150269" TargetMode="External"/><Relationship Id="rId567" Type="http://schemas.openxmlformats.org/officeDocument/2006/relationships/hyperlink" Target="https://www.jisilu.cn/data/utils/lowcalc/1502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1.html" TargetMode="External"/><Relationship Id="rId634" Type="http://schemas.openxmlformats.org/officeDocument/2006/relationships/hyperlink" Target="javascript:addOwnedFund('150173');" TargetMode="External"/><Relationship Id="rId676" Type="http://schemas.openxmlformats.org/officeDocument/2006/relationships/hyperlink" Target="javascript:addOwnedFund('50201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01/bc.shtml" TargetMode="External"/><Relationship Id="rId273" Type="http://schemas.openxmlformats.org/officeDocument/2006/relationships/hyperlink" Target="http://finance.sina.com.cn/fund/quotes/502014/bc.shtml" TargetMode="External"/><Relationship Id="rId329" Type="http://schemas.openxmlformats.org/officeDocument/2006/relationships/hyperlink" Target="http://quote.eastmoney.com/zs399958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399991.html" TargetMode="External"/><Relationship Id="rId701" Type="http://schemas.openxmlformats.org/officeDocument/2006/relationships/hyperlink" Target="https://www.jisilu.cn/data/sfnew/detail/150235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91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1.html" TargetMode="External"/><Relationship Id="rId578" Type="http://schemas.openxmlformats.org/officeDocument/2006/relationships/hyperlink" Target="http://quote.eastmoney.com/zs399967.html" TargetMode="External"/><Relationship Id="rId743" Type="http://schemas.openxmlformats.org/officeDocument/2006/relationships/hyperlink" Target="https://www.jisilu.cn/data/sfnew/detail/150179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77" TargetMode="External"/><Relationship Id="rId645" Type="http://schemas.openxmlformats.org/officeDocument/2006/relationships/hyperlink" Target="https://www.jisilu.cn/data/utils/lowcalc/502049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https://www.jisilu.cn/data/sfnew/detail/150145" TargetMode="External"/><Relationship Id="rId284" Type="http://schemas.openxmlformats.org/officeDocument/2006/relationships/hyperlink" Target="https://www.jisilu.cn/data/sfnew/detail/150167" TargetMode="External"/><Relationship Id="rId491" Type="http://schemas.openxmlformats.org/officeDocument/2006/relationships/hyperlink" Target="https://www.jisilu.cn/data/sfnew/detail/502007" TargetMode="External"/><Relationship Id="rId505" Type="http://schemas.openxmlformats.org/officeDocument/2006/relationships/hyperlink" Target="http://www.cninfo.com.cn/information/fund/netvalue/150241.html" TargetMode="External"/><Relationship Id="rId712" Type="http://schemas.openxmlformats.org/officeDocument/2006/relationships/hyperlink" Target="javascript:delOwnedFund('15016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7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5.html" TargetMode="External"/><Relationship Id="rId589" Type="http://schemas.openxmlformats.org/officeDocument/2006/relationships/hyperlink" Target="http://www.cninfo.com.cn/information/fund/netvalue/150200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79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54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70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38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07/bc.shtml" TargetMode="External"/><Relationship Id="rId698" Type="http://schemas.openxmlformats.org/officeDocument/2006/relationships/hyperlink" Target="http://quote.eastmoney.com/zs39900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https://www.jisilu.cn/data/sfnew/detail/150112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33" TargetMode="External"/><Relationship Id="rId765" Type="http://schemas.openxmlformats.org/officeDocument/2006/relationships/hyperlink" Target="https://www.jisilu.cn/data/utils/lowcalc/150143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0" TargetMode="External"/><Relationship Id="rId418" Type="http://schemas.openxmlformats.org/officeDocument/2006/relationships/hyperlink" Target="https://www.jisilu.cn/data/utils/lowcalc/150059" TargetMode="External"/><Relationship Id="rId625" Type="http://schemas.openxmlformats.org/officeDocument/2006/relationships/hyperlink" Target="http://www.cninfo.com.cn/information/fund/netvalue/150051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40" TargetMode="External"/><Relationship Id="rId471" Type="http://schemas.openxmlformats.org/officeDocument/2006/relationships/hyperlink" Target="https://www.jisilu.cn/data/utils/lowcalc/150271" TargetMode="External"/><Relationship Id="rId667" Type="http://schemas.openxmlformats.org/officeDocument/2006/relationships/hyperlink" Target="http://www.cninfo.com.cn/information/fund/netvalue/15031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https://www.jisilu.cn/data/sfnew/detail/150184" TargetMode="External"/><Relationship Id="rId569" Type="http://schemas.openxmlformats.org/officeDocument/2006/relationships/hyperlink" Target="https://www.jisilu.cn/data/sfnew/detail/502024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0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81');" TargetMode="External"/><Relationship Id="rId636" Type="http://schemas.openxmlformats.org/officeDocument/2006/relationships/hyperlink" Target="http://finance.sina.com.cn/fund/quotes/150309/bc.shtml" TargetMode="External"/><Relationship Id="rId801" Type="http://schemas.openxmlformats.org/officeDocument/2006/relationships/hyperlink" Target="https://www.jisilu.cn/data/utils/lowcalc/150076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2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50201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000853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delOwnedFund('150275');" TargetMode="External"/><Relationship Id="rId703" Type="http://schemas.openxmlformats.org/officeDocument/2006/relationships/hyperlink" Target="http://www.cninfo.com.cn/information/fund/netvalue/150235.html" TargetMode="External"/><Relationship Id="rId745" Type="http://schemas.openxmlformats.org/officeDocument/2006/relationships/hyperlink" Target="http://www.cninfo.com.cn/information/fund/netvalue/150179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90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1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00" TargetMode="External"/><Relationship Id="rId605" Type="http://schemas.openxmlformats.org/officeDocument/2006/relationships/hyperlink" Target="https://www.jisilu.cn/data/sfnew/detail/150227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5.html" TargetMode="External"/><Relationship Id="rId647" Type="http://schemas.openxmlformats.org/officeDocument/2006/relationships/hyperlink" Target="https://www.jisilu.cn/data/sfnew/detail/150329" TargetMode="External"/><Relationship Id="rId689" Type="http://schemas.openxmlformats.org/officeDocument/2006/relationships/hyperlink" Target="https://www.jisilu.cn/data/sfnew/detail/150192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167.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502007.html" TargetMode="External"/><Relationship Id="rId507" Type="http://schemas.openxmlformats.org/officeDocument/2006/relationships/hyperlink" Target="https://www.jisilu.cn/data/utils/lowcalc/150241" TargetMode="External"/><Relationship Id="rId549" Type="http://schemas.openxmlformats.org/officeDocument/2006/relationships/hyperlink" Target="https://www.jisilu.cn/data/utils/lowcalc/150255" TargetMode="External"/><Relationship Id="rId714" Type="http://schemas.openxmlformats.org/officeDocument/2006/relationships/hyperlink" Target="http://finance.sina.com.cn/fund/quotes/150171/bc.shtml" TargetMode="External"/><Relationship Id="rId756" Type="http://schemas.openxmlformats.org/officeDocument/2006/relationships/hyperlink" Target="http://finance.sina.com.cn/fund/quotes/15030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975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://finance.sina.com.cn/fund/quotes/150083/bc.shtml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076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150194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://finance.sina.com.cn/fund/quotes/150225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49/bc.shtml" TargetMode="External"/><Relationship Id="rId518" Type="http://schemas.openxmlformats.org/officeDocument/2006/relationships/hyperlink" Target="http://quote.eastmoney.com/zs399983.html" TargetMode="External"/><Relationship Id="rId725" Type="http://schemas.openxmlformats.org/officeDocument/2006/relationships/hyperlink" Target="https://www.jisilu.cn/data/sfnew/detail/150251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12.html" TargetMode="External"/><Relationship Id="rId364" Type="http://schemas.openxmlformats.org/officeDocument/2006/relationships/hyperlink" Target="http://www.cninfo.com.cn/information/fund/netvalue/150030.html" TargetMode="External"/><Relationship Id="rId767" Type="http://schemas.openxmlformats.org/officeDocument/2006/relationships/hyperlink" Target="https://www.jisilu.cn/data/sfnew/detail/150231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502024.html" TargetMode="External"/><Relationship Id="rId627" Type="http://schemas.openxmlformats.org/officeDocument/2006/relationships/hyperlink" Target="https://www.jisilu.cn/data/utils/lowcalc/150051" TargetMode="External"/><Relationship Id="rId669" Type="http://schemas.openxmlformats.org/officeDocument/2006/relationships/hyperlink" Target="https://www.jisilu.cn/data/utils/lowcalc/150315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094" TargetMode="External"/><Relationship Id="rId266" Type="http://schemas.openxmlformats.org/officeDocument/2006/relationships/hyperlink" Target="https://www.jisilu.cn/data/sfnew/detail/502041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184.html" TargetMode="External"/><Relationship Id="rId680" Type="http://schemas.openxmlformats.org/officeDocument/2006/relationships/hyperlink" Target="http://quote.eastmoney.com/zs399975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064/bc.shtml" TargetMode="External"/><Relationship Id="rId540" Type="http://schemas.openxmlformats.org/officeDocument/2006/relationships/hyperlink" Target="http://finance.sina.com.cn/fund/quotes/150237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502031/bc.shtml" TargetMode="External"/><Relationship Id="rId582" Type="http://schemas.openxmlformats.org/officeDocument/2006/relationships/hyperlink" Target="http://finance.sina.com.cn/fund/quotes/150209/bc.shtml" TargetMode="External"/><Relationship Id="rId638" Type="http://schemas.openxmlformats.org/officeDocument/2006/relationships/hyperlink" Target="http://quote.eastmoney.com/zs399994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01');" TargetMode="External"/><Relationship Id="rId277" Type="http://schemas.openxmlformats.org/officeDocument/2006/relationships/hyperlink" Target="javascript:addOwnedFund('502014');" TargetMode="External"/><Relationship Id="rId400" Type="http://schemas.openxmlformats.org/officeDocument/2006/relationships/hyperlink" Target="http://quote.eastmoney.com/zs399903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35" TargetMode="External"/><Relationship Id="rId137" Type="http://schemas.openxmlformats.org/officeDocument/2006/relationships/hyperlink" Target="http://www.cninfo.com.cn/information/fund/netvalue/150190.html" TargetMode="External"/><Relationship Id="rId302" Type="http://schemas.openxmlformats.org/officeDocument/2006/relationships/hyperlink" Target="https://www.jisilu.cn/data/sfnew/detail/150121" TargetMode="External"/><Relationship Id="rId344" Type="http://schemas.openxmlformats.org/officeDocument/2006/relationships/hyperlink" Target="https://www.jisilu.cn/data/sfnew/detail/150213" TargetMode="External"/><Relationship Id="rId691" Type="http://schemas.openxmlformats.org/officeDocument/2006/relationships/hyperlink" Target="http://www.cninfo.com.cn/information/fund/netvalue/150192.html" TargetMode="External"/><Relationship Id="rId747" Type="http://schemas.openxmlformats.org/officeDocument/2006/relationships/hyperlink" Target="https://www.jisilu.cn/data/utils/lowcalc/150179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36" TargetMode="External"/><Relationship Id="rId551" Type="http://schemas.openxmlformats.org/officeDocument/2006/relationships/hyperlink" Target="https://www.jisilu.cn/data/sfnew/detail/150257" TargetMode="External"/><Relationship Id="rId593" Type="http://schemas.openxmlformats.org/officeDocument/2006/relationships/hyperlink" Target="https://www.jisilu.cn/data/sfnew/detail/150283" TargetMode="External"/><Relationship Id="rId607" Type="http://schemas.openxmlformats.org/officeDocument/2006/relationships/hyperlink" Target="http://www.cninfo.com.cn/information/fund/netvalue/150227.html" TargetMode="External"/><Relationship Id="rId649" Type="http://schemas.openxmlformats.org/officeDocument/2006/relationships/hyperlink" Target="http://www.cninfo.com.cn/information/fund/netvalue/15032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5" TargetMode="External"/><Relationship Id="rId288" Type="http://schemas.openxmlformats.org/officeDocument/2006/relationships/hyperlink" Target="https://www.jisilu.cn/data/utils/lowcalc/150167" TargetMode="External"/><Relationship Id="rId411" Type="http://schemas.openxmlformats.org/officeDocument/2006/relationships/hyperlink" Target="http://quote.eastmoney.com/zs399330.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307" TargetMode="External"/><Relationship Id="rId660" Type="http://schemas.openxmlformats.org/officeDocument/2006/relationships/hyperlink" Target="http://finance.sina.com.cn/fund/quotes/150229/bc.shtml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502007" TargetMode="External"/><Relationship Id="rId716" Type="http://schemas.openxmlformats.org/officeDocument/2006/relationships/hyperlink" Target="http://quote.eastmoney.com/zs399707.html" TargetMode="External"/><Relationship Id="rId758" Type="http://schemas.openxmlformats.org/officeDocument/2006/relationships/hyperlink" Target="http://quote.eastmoney.com/zs39981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11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javascript:addOwnedFund('502054');" TargetMode="External"/><Relationship Id="rId397" Type="http://schemas.openxmlformats.org/officeDocument/2006/relationships/hyperlink" Target="https://www.jisilu.cn/data/sfnew/detail/150012" TargetMode="External"/><Relationship Id="rId520" Type="http://schemas.openxmlformats.org/officeDocument/2006/relationships/hyperlink" Target="javascript:addOwnedFund('1502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018/bc.shtml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66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5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0" TargetMode="External"/><Relationship Id="rId573" Type="http://schemas.openxmlformats.org/officeDocument/2006/relationships/hyperlink" Target="https://www.jisilu.cn/data/utils/lowcalc/502024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www.cninfo.com.cn/information/fund/netvalue/150094.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addOwnedFund('150309');" TargetMode="External"/><Relationship Id="rId738" Type="http://schemas.openxmlformats.org/officeDocument/2006/relationships/hyperlink" Target="http://finance.sina.com.cn/fund/quotes/502027/bc.shtml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807.html" TargetMode="External"/><Relationship Id="rId500" Type="http://schemas.openxmlformats.org/officeDocument/2006/relationships/hyperlink" Target="http://quote.eastmoney.com/zs399973.html" TargetMode="External"/><Relationship Id="rId584" Type="http://schemas.openxmlformats.org/officeDocument/2006/relationships/hyperlink" Target="http://quote.eastmoney.com/zs399974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21/bc.shtml" TargetMode="External"/><Relationship Id="rId791" Type="http://schemas.openxmlformats.org/officeDocument/2006/relationships/hyperlink" Target="https://www.jisilu.cn/data/sfnew/detail/150279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32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150121.html" TargetMode="External"/><Relationship Id="rId388" Type="http://schemas.openxmlformats.org/officeDocument/2006/relationships/hyperlink" Target="http://www.cninfo.com.cn/information/fund/netvalue/150036.html" TargetMode="External"/><Relationship Id="rId511" Type="http://schemas.openxmlformats.org/officeDocument/2006/relationships/hyperlink" Target="http://www.cninfo.com.cn/information/fund/netvalue/150307.html" TargetMode="External"/><Relationship Id="rId609" Type="http://schemas.openxmlformats.org/officeDocument/2006/relationships/hyperlink" Target="https://www.jisilu.cn/data/utils/lowcalc/150227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83.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https://www.jisilu.cn/data/sfnew/detail/150138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://finance.sina.com.cn/fund/quotes/150073/bc.shtml" TargetMode="External"/><Relationship Id="rId522" Type="http://schemas.openxmlformats.org/officeDocument/2006/relationships/hyperlink" Target="http://finance.sina.com.cn/fund/quotes/150269/b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sheetData>
    <row r="1" spans="1:25" x14ac:dyDescent="0.15">
      <c r="A1" s="739" t="s">
        <v>0</v>
      </c>
      <c r="B1" s="739" t="s">
        <v>1</v>
      </c>
      <c r="C1" s="739" t="s">
        <v>2</v>
      </c>
      <c r="D1" s="739" t="s">
        <v>3</v>
      </c>
      <c r="E1" s="1" t="s">
        <v>4</v>
      </c>
      <c r="F1" s="739" t="s">
        <v>6</v>
      </c>
      <c r="G1" s="739" t="s">
        <v>7</v>
      </c>
      <c r="H1" s="3" t="s">
        <v>8</v>
      </c>
      <c r="I1" s="1" t="s">
        <v>10</v>
      </c>
      <c r="J1" s="5" t="s">
        <v>11</v>
      </c>
      <c r="K1" s="5" t="s">
        <v>12</v>
      </c>
      <c r="L1" s="1" t="s">
        <v>14</v>
      </c>
      <c r="M1" s="739" t="s">
        <v>16</v>
      </c>
      <c r="N1" s="1" t="s">
        <v>17</v>
      </c>
      <c r="O1" s="1" t="s">
        <v>18</v>
      </c>
      <c r="P1" s="5" t="s">
        <v>20</v>
      </c>
      <c r="Q1" s="1" t="s">
        <v>22</v>
      </c>
      <c r="R1" s="5" t="s">
        <v>24</v>
      </c>
      <c r="S1" s="1" t="s">
        <v>26</v>
      </c>
      <c r="T1" s="1" t="s">
        <v>27</v>
      </c>
      <c r="U1" s="1" t="s">
        <v>28</v>
      </c>
      <c r="V1" s="5" t="s">
        <v>30</v>
      </c>
      <c r="W1" s="739" t="s">
        <v>31</v>
      </c>
      <c r="X1" s="739" t="s">
        <v>32</v>
      </c>
      <c r="Y1" s="741" t="s">
        <v>33</v>
      </c>
    </row>
    <row r="2" spans="1:25" ht="14.25" thickBot="1" x14ac:dyDescent="0.2">
      <c r="A2" s="740"/>
      <c r="B2" s="740"/>
      <c r="C2" s="740"/>
      <c r="D2" s="740"/>
      <c r="E2" s="2" t="s">
        <v>5</v>
      </c>
      <c r="F2" s="740"/>
      <c r="G2" s="740"/>
      <c r="H2" s="4" t="s">
        <v>9</v>
      </c>
      <c r="I2" s="2" t="s">
        <v>8</v>
      </c>
      <c r="J2" s="6" t="s">
        <v>8</v>
      </c>
      <c r="K2" s="6" t="s">
        <v>13</v>
      </c>
      <c r="L2" s="2" t="s">
        <v>15</v>
      </c>
      <c r="M2" s="740"/>
      <c r="N2" s="2" t="s">
        <v>3</v>
      </c>
      <c r="O2" s="2" t="s">
        <v>19</v>
      </c>
      <c r="P2" s="6" t="s">
        <v>21</v>
      </c>
      <c r="Q2" s="2" t="s">
        <v>23</v>
      </c>
      <c r="R2" s="6" t="s">
        <v>25</v>
      </c>
      <c r="S2" s="2" t="s">
        <v>25</v>
      </c>
      <c r="T2" s="2" t="s">
        <v>25</v>
      </c>
      <c r="U2" s="2" t="s">
        <v>29</v>
      </c>
      <c r="V2" s="6" t="s">
        <v>29</v>
      </c>
      <c r="W2" s="740"/>
      <c r="X2" s="740"/>
      <c r="Y2" s="742"/>
    </row>
    <row r="3" spans="1:25" ht="14.25" thickBot="1" x14ac:dyDescent="0.2">
      <c r="A3" s="7">
        <v>150016</v>
      </c>
      <c r="B3" s="8" t="s">
        <v>34</v>
      </c>
      <c r="C3" s="7">
        <v>1.052</v>
      </c>
      <c r="D3" s="9">
        <v>2.8999999999999998E-3</v>
      </c>
      <c r="E3" s="8">
        <v>26.11</v>
      </c>
      <c r="F3" s="7">
        <v>1</v>
      </c>
      <c r="G3" s="10">
        <v>-5.1999999999999998E-2</v>
      </c>
      <c r="H3" s="8" t="s">
        <v>35</v>
      </c>
      <c r="I3" s="8">
        <v>0</v>
      </c>
      <c r="J3" s="8">
        <v>0</v>
      </c>
      <c r="K3" s="10">
        <v>-1.83E-2</v>
      </c>
      <c r="L3" s="8">
        <v>2.75</v>
      </c>
      <c r="M3" s="7" t="s">
        <v>36</v>
      </c>
      <c r="N3" s="9">
        <v>4.5999999999999999E-3</v>
      </c>
      <c r="O3" s="10">
        <v>0.55149999999999999</v>
      </c>
      <c r="P3" s="8" t="s">
        <v>37</v>
      </c>
      <c r="Q3" s="8" t="s">
        <v>37</v>
      </c>
      <c r="R3" s="10">
        <v>7.1000000000000004E-3</v>
      </c>
      <c r="S3" s="10">
        <v>9.1999999999999998E-3</v>
      </c>
      <c r="T3" s="10">
        <v>9.9000000000000008E-3</v>
      </c>
      <c r="U3" s="8">
        <v>2920</v>
      </c>
      <c r="V3" s="8">
        <v>15</v>
      </c>
      <c r="W3" s="11">
        <v>0.17083333333333331</v>
      </c>
      <c r="X3" s="12">
        <v>43574</v>
      </c>
      <c r="Y3" s="13" t="s">
        <v>38</v>
      </c>
    </row>
    <row r="4" spans="1:25" ht="14.25" thickBot="1" x14ac:dyDescent="0.2">
      <c r="A4" s="14">
        <v>150066</v>
      </c>
      <c r="B4" s="15" t="s">
        <v>39</v>
      </c>
      <c r="C4" s="14">
        <v>0.91200000000000003</v>
      </c>
      <c r="D4" s="16">
        <v>5.4999999999999997E-3</v>
      </c>
      <c r="E4" s="15">
        <v>51.28</v>
      </c>
      <c r="F4" s="14">
        <v>1.016</v>
      </c>
      <c r="G4" s="17">
        <v>0.1024</v>
      </c>
      <c r="H4" s="17">
        <v>1.4999999999999999E-2</v>
      </c>
      <c r="I4" s="15">
        <v>3</v>
      </c>
      <c r="J4" s="15">
        <v>3</v>
      </c>
      <c r="K4" s="17">
        <v>3.3480000000000003E-2</v>
      </c>
      <c r="L4" s="15" t="s">
        <v>40</v>
      </c>
      <c r="M4" s="14" t="s">
        <v>41</v>
      </c>
      <c r="N4" s="16">
        <v>1E-4</v>
      </c>
      <c r="O4" s="18">
        <v>0.2167</v>
      </c>
      <c r="P4" s="17">
        <v>6.59E-2</v>
      </c>
      <c r="Q4" s="17">
        <v>0.1226</v>
      </c>
      <c r="R4" s="17">
        <v>-2.8E-3</v>
      </c>
      <c r="S4" s="17">
        <v>-6.6E-3</v>
      </c>
      <c r="T4" s="17">
        <v>-5.0000000000000001E-4</v>
      </c>
      <c r="U4" s="15">
        <v>859</v>
      </c>
      <c r="V4" s="15">
        <v>-3</v>
      </c>
      <c r="W4" s="19">
        <v>0.29375000000000001</v>
      </c>
      <c r="X4" s="20">
        <v>42738</v>
      </c>
      <c r="Y4" s="21" t="s">
        <v>38</v>
      </c>
    </row>
    <row r="5" spans="1:25" ht="14.25" thickBot="1" x14ac:dyDescent="0.2">
      <c r="A5" s="14"/>
      <c r="B5" s="15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16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150022</v>
      </c>
      <c r="B6" s="22" t="s">
        <v>42</v>
      </c>
      <c r="C6" s="7">
        <v>0.82399999999999995</v>
      </c>
      <c r="D6" s="9">
        <v>2.3999999999999998E-3</v>
      </c>
      <c r="E6" s="8">
        <v>3621.88</v>
      </c>
      <c r="F6" s="7">
        <v>1.0247999999999999</v>
      </c>
      <c r="G6" s="10">
        <v>0.19589999999999999</v>
      </c>
      <c r="H6" s="10">
        <v>0.03</v>
      </c>
      <c r="I6" s="8">
        <v>4.5</v>
      </c>
      <c r="J6" s="8">
        <v>4.5</v>
      </c>
      <c r="K6" s="10">
        <v>5.6309999999999999E-2</v>
      </c>
      <c r="L6" s="8" t="s">
        <v>40</v>
      </c>
      <c r="M6" s="7" t="s">
        <v>43</v>
      </c>
      <c r="N6" s="9">
        <v>2.5000000000000001E-3</v>
      </c>
      <c r="O6" s="23">
        <v>0.1205</v>
      </c>
      <c r="P6" s="22" t="s">
        <v>44</v>
      </c>
      <c r="Q6" s="24">
        <v>2.1274000000000002</v>
      </c>
      <c r="R6" s="10">
        <v>-3.2000000000000002E-3</v>
      </c>
      <c r="S6" s="10">
        <v>-2.3E-3</v>
      </c>
      <c r="T6" s="10">
        <v>-4.7000000000000002E-3</v>
      </c>
      <c r="U6" s="8">
        <v>221644</v>
      </c>
      <c r="V6" s="8">
        <v>-1134</v>
      </c>
      <c r="W6" s="11">
        <v>0.21180555555555555</v>
      </c>
      <c r="X6" s="25">
        <v>42738</v>
      </c>
      <c r="Y6" s="13" t="s">
        <v>38</v>
      </c>
    </row>
    <row r="7" spans="1:25" ht="14.25" thickBot="1" x14ac:dyDescent="0.2">
      <c r="A7" s="14">
        <v>150273</v>
      </c>
      <c r="B7" s="15" t="s">
        <v>45</v>
      </c>
      <c r="C7" s="14">
        <v>1.0269999999999999</v>
      </c>
      <c r="D7" s="16">
        <v>2.8999999999999998E-3</v>
      </c>
      <c r="E7" s="15">
        <v>140.19</v>
      </c>
      <c r="F7" s="14">
        <v>1.052</v>
      </c>
      <c r="G7" s="17">
        <v>2.3800000000000002E-2</v>
      </c>
      <c r="H7" s="17">
        <v>0.03</v>
      </c>
      <c r="I7" s="15">
        <v>5</v>
      </c>
      <c r="J7" s="15">
        <v>4.5</v>
      </c>
      <c r="K7" s="17">
        <v>4.6179999999999999E-2</v>
      </c>
      <c r="L7" s="15" t="s">
        <v>40</v>
      </c>
      <c r="M7" s="14" t="s">
        <v>46</v>
      </c>
      <c r="N7" s="16">
        <v>4.7999999999999996E-3</v>
      </c>
      <c r="O7" s="18">
        <v>0.1278</v>
      </c>
      <c r="P7" s="17">
        <v>1.44E-2</v>
      </c>
      <c r="Q7" s="17">
        <v>1.0097</v>
      </c>
      <c r="R7" s="17">
        <v>-5.1999999999999998E-3</v>
      </c>
      <c r="S7" s="17">
        <v>-4.7000000000000002E-3</v>
      </c>
      <c r="T7" s="17">
        <v>-8.0000000000000002E-3</v>
      </c>
      <c r="U7" s="15">
        <v>11377</v>
      </c>
      <c r="V7" s="15">
        <v>-5</v>
      </c>
      <c r="W7" s="19">
        <v>0.21180555555555555</v>
      </c>
      <c r="X7" s="20">
        <v>42614</v>
      </c>
      <c r="Y7" s="21" t="s">
        <v>38</v>
      </c>
    </row>
    <row r="8" spans="1:25" ht="14.25" thickBot="1" x14ac:dyDescent="0.2">
      <c r="A8" s="7">
        <v>502007</v>
      </c>
      <c r="B8" s="8" t="s">
        <v>47</v>
      </c>
      <c r="C8" s="7">
        <v>0.97899999999999998</v>
      </c>
      <c r="D8" s="9">
        <v>1E-3</v>
      </c>
      <c r="E8" s="8">
        <v>2835.7</v>
      </c>
      <c r="F8" s="7">
        <v>1.0044</v>
      </c>
      <c r="G8" s="10">
        <v>2.53E-2</v>
      </c>
      <c r="H8" s="10">
        <v>0.03</v>
      </c>
      <c r="I8" s="8">
        <v>4.5</v>
      </c>
      <c r="J8" s="8">
        <v>4.5</v>
      </c>
      <c r="K8" s="10">
        <v>4.6170000000000003E-2</v>
      </c>
      <c r="L8" s="8" t="s">
        <v>40</v>
      </c>
      <c r="M8" s="7" t="s">
        <v>48</v>
      </c>
      <c r="N8" s="9">
        <v>4.1000000000000003E-3</v>
      </c>
      <c r="O8" s="23">
        <v>0.30270000000000002</v>
      </c>
      <c r="P8" s="10">
        <v>1.5299999999999999E-2</v>
      </c>
      <c r="Q8" s="10">
        <v>0.66759999999999997</v>
      </c>
      <c r="R8" s="10">
        <v>-2.8E-3</v>
      </c>
      <c r="S8" s="10">
        <v>1.6999999999999999E-3</v>
      </c>
      <c r="T8" s="10">
        <v>1.8499999999999999E-2</v>
      </c>
      <c r="U8" s="8">
        <v>23188</v>
      </c>
      <c r="V8" s="8">
        <v>3715</v>
      </c>
      <c r="W8" s="11">
        <v>0.21180555555555555</v>
      </c>
      <c r="X8" s="12">
        <v>42900</v>
      </c>
      <c r="Y8" s="13" t="s">
        <v>38</v>
      </c>
    </row>
    <row r="9" spans="1:25" ht="14.25" thickBot="1" x14ac:dyDescent="0.2">
      <c r="A9" s="14">
        <v>150205</v>
      </c>
      <c r="B9" s="15" t="s">
        <v>49</v>
      </c>
      <c r="C9" s="14">
        <v>1.0049999999999999</v>
      </c>
      <c r="D9" s="16">
        <v>1E-3</v>
      </c>
      <c r="E9" s="15">
        <v>12092.35</v>
      </c>
      <c r="F9" s="14">
        <v>1.03</v>
      </c>
      <c r="G9" s="17">
        <v>2.4299999999999999E-2</v>
      </c>
      <c r="H9" s="17">
        <v>0.03</v>
      </c>
      <c r="I9" s="15">
        <v>4.5</v>
      </c>
      <c r="J9" s="15">
        <v>4.5</v>
      </c>
      <c r="K9" s="17">
        <v>4.6149999999999997E-2</v>
      </c>
      <c r="L9" s="15" t="s">
        <v>40</v>
      </c>
      <c r="M9" s="14" t="s">
        <v>50</v>
      </c>
      <c r="N9" s="26">
        <v>0</v>
      </c>
      <c r="O9" s="18">
        <v>0.22140000000000001</v>
      </c>
      <c r="P9" s="17">
        <v>1.4800000000000001E-2</v>
      </c>
      <c r="Q9" s="17">
        <v>0.82479999999999998</v>
      </c>
      <c r="R9" s="17">
        <v>1.8E-3</v>
      </c>
      <c r="S9" s="17">
        <v>0</v>
      </c>
      <c r="T9" s="17">
        <v>1.1999999999999999E-3</v>
      </c>
      <c r="U9" s="15">
        <v>376859</v>
      </c>
      <c r="V9" s="15">
        <v>5203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150307</v>
      </c>
      <c r="B10" s="8" t="s">
        <v>51</v>
      </c>
      <c r="C10" s="7">
        <v>1.0029999999999999</v>
      </c>
      <c r="D10" s="9">
        <v>2E-3</v>
      </c>
      <c r="E10" s="8">
        <v>1322.93</v>
      </c>
      <c r="F10" s="7">
        <v>1.028</v>
      </c>
      <c r="G10" s="10">
        <v>2.4299999999999999E-2</v>
      </c>
      <c r="H10" s="10">
        <v>0.03</v>
      </c>
      <c r="I10" s="8">
        <v>4.5</v>
      </c>
      <c r="J10" s="8">
        <v>4.5</v>
      </c>
      <c r="K10" s="10">
        <v>4.6149999999999997E-2</v>
      </c>
      <c r="L10" s="8" t="s">
        <v>40</v>
      </c>
      <c r="M10" s="7" t="s">
        <v>52</v>
      </c>
      <c r="N10" s="27">
        <v>-6.9999999999999999E-4</v>
      </c>
      <c r="O10" s="23">
        <v>0.23419999999999999</v>
      </c>
      <c r="P10" s="10">
        <v>1.4800000000000001E-2</v>
      </c>
      <c r="Q10" s="10">
        <v>0.79759999999999998</v>
      </c>
      <c r="R10" s="10">
        <v>-5.0000000000000001E-4</v>
      </c>
      <c r="S10" s="10">
        <v>5.9999999999999995E-4</v>
      </c>
      <c r="T10" s="10">
        <v>6.0000000000000001E-3</v>
      </c>
      <c r="U10" s="8">
        <v>22466</v>
      </c>
      <c r="V10" s="8">
        <v>837</v>
      </c>
      <c r="W10" s="11">
        <v>0.21180555555555555</v>
      </c>
      <c r="X10" s="12">
        <v>42705</v>
      </c>
      <c r="Y10" s="13" t="s">
        <v>38</v>
      </c>
    </row>
    <row r="11" spans="1:25" ht="14.25" thickBot="1" x14ac:dyDescent="0.2">
      <c r="A11" s="14">
        <v>150257</v>
      </c>
      <c r="B11" s="15" t="s">
        <v>53</v>
      </c>
      <c r="C11" s="14">
        <v>0.98099999999999998</v>
      </c>
      <c r="D11" s="16">
        <v>1E-3</v>
      </c>
      <c r="E11" s="15">
        <v>20.58</v>
      </c>
      <c r="F11" s="14">
        <v>1.0059</v>
      </c>
      <c r="G11" s="17">
        <v>2.4799999999999999E-2</v>
      </c>
      <c r="H11" s="17">
        <v>0.03</v>
      </c>
      <c r="I11" s="15">
        <v>4.5</v>
      </c>
      <c r="J11" s="15">
        <v>4.5</v>
      </c>
      <c r="K11" s="17">
        <v>4.6149999999999997E-2</v>
      </c>
      <c r="L11" s="15" t="s">
        <v>40</v>
      </c>
      <c r="M11" s="14" t="s">
        <v>54</v>
      </c>
      <c r="N11" s="16">
        <v>8.9999999999999998E-4</v>
      </c>
      <c r="O11" s="18">
        <v>0.41360000000000002</v>
      </c>
      <c r="P11" s="17">
        <v>1.5299999999999999E-2</v>
      </c>
      <c r="Q11" s="17">
        <v>0.4007</v>
      </c>
      <c r="R11" s="17">
        <v>-4.1000000000000003E-3</v>
      </c>
      <c r="S11" s="17">
        <v>5.0000000000000001E-4</v>
      </c>
      <c r="T11" s="17">
        <v>-7.7999999999999996E-3</v>
      </c>
      <c r="U11" s="15">
        <v>1637</v>
      </c>
      <c r="V11" s="15">
        <v>18</v>
      </c>
      <c r="W11" s="19">
        <v>0.21180555555555555</v>
      </c>
      <c r="X11" s="20">
        <v>42888</v>
      </c>
      <c r="Y11" s="21" t="s">
        <v>38</v>
      </c>
    </row>
    <row r="12" spans="1:25" ht="14.25" thickBot="1" x14ac:dyDescent="0.2">
      <c r="A12" s="7">
        <v>150200</v>
      </c>
      <c r="B12" s="8" t="s">
        <v>55</v>
      </c>
      <c r="C12" s="7">
        <v>1.002</v>
      </c>
      <c r="D12" s="9">
        <v>3.0000000000000001E-3</v>
      </c>
      <c r="E12" s="8">
        <v>20486.099999999999</v>
      </c>
      <c r="F12" s="7">
        <v>1.0269999999999999</v>
      </c>
      <c r="G12" s="10">
        <v>2.4299999999999999E-2</v>
      </c>
      <c r="H12" s="10">
        <v>0.03</v>
      </c>
      <c r="I12" s="8">
        <v>4.5</v>
      </c>
      <c r="J12" s="8">
        <v>4.5</v>
      </c>
      <c r="K12" s="10">
        <v>4.6149999999999997E-2</v>
      </c>
      <c r="L12" s="8" t="s">
        <v>40</v>
      </c>
      <c r="M12" s="7" t="s">
        <v>56</v>
      </c>
      <c r="N12" s="9">
        <v>8.6E-3</v>
      </c>
      <c r="O12" s="23">
        <v>0.21229999999999999</v>
      </c>
      <c r="P12" s="10">
        <v>1.4800000000000001E-2</v>
      </c>
      <c r="Q12" s="10">
        <v>0.85060000000000002</v>
      </c>
      <c r="R12" s="10">
        <v>5.0000000000000001E-4</v>
      </c>
      <c r="S12" s="10">
        <v>1.1999999999999999E-3</v>
      </c>
      <c r="T12" s="10">
        <v>3.7000000000000002E-3</v>
      </c>
      <c r="U12" s="8">
        <v>881515</v>
      </c>
      <c r="V12" s="8">
        <v>19296</v>
      </c>
      <c r="W12" s="11">
        <v>0.21180555555555555</v>
      </c>
      <c r="X12" s="12">
        <v>42719</v>
      </c>
      <c r="Y12" s="13" t="s">
        <v>38</v>
      </c>
    </row>
    <row r="13" spans="1:25" ht="14.25" thickBot="1" x14ac:dyDescent="0.2">
      <c r="A13" s="14">
        <v>150269</v>
      </c>
      <c r="B13" s="15" t="s">
        <v>57</v>
      </c>
      <c r="C13" s="14">
        <v>1.002</v>
      </c>
      <c r="D13" s="16">
        <v>2E-3</v>
      </c>
      <c r="E13" s="15">
        <v>1944.7</v>
      </c>
      <c r="F13" s="14">
        <v>1.0269999999999999</v>
      </c>
      <c r="G13" s="17">
        <v>2.4299999999999999E-2</v>
      </c>
      <c r="H13" s="17">
        <v>0.03</v>
      </c>
      <c r="I13" s="15">
        <v>4.5</v>
      </c>
      <c r="J13" s="15">
        <v>4.5</v>
      </c>
      <c r="K13" s="17">
        <v>4.6149999999999997E-2</v>
      </c>
      <c r="L13" s="15" t="s">
        <v>40</v>
      </c>
      <c r="M13" s="14" t="s">
        <v>58</v>
      </c>
      <c r="N13" s="16">
        <v>8.5000000000000006E-3</v>
      </c>
      <c r="O13" s="18">
        <v>0.37040000000000001</v>
      </c>
      <c r="P13" s="17">
        <v>1.4800000000000001E-2</v>
      </c>
      <c r="Q13" s="17">
        <v>0.47910000000000003</v>
      </c>
      <c r="R13" s="17">
        <v>3.3E-3</v>
      </c>
      <c r="S13" s="17">
        <v>4.0000000000000001E-3</v>
      </c>
      <c r="T13" s="17">
        <v>1.5E-3</v>
      </c>
      <c r="U13" s="15">
        <v>40232</v>
      </c>
      <c r="V13" s="15">
        <v>1935</v>
      </c>
      <c r="W13" s="19">
        <v>0.21180555555555555</v>
      </c>
      <c r="X13" s="20">
        <v>42719</v>
      </c>
      <c r="Y13" s="21" t="s">
        <v>38</v>
      </c>
    </row>
    <row r="14" spans="1:25" ht="14.25" thickBot="1" x14ac:dyDescent="0.2">
      <c r="A14" s="7">
        <v>150271</v>
      </c>
      <c r="B14" s="8" t="s">
        <v>59</v>
      </c>
      <c r="C14" s="7">
        <v>1.002</v>
      </c>
      <c r="D14" s="9">
        <v>3.0000000000000001E-3</v>
      </c>
      <c r="E14" s="8">
        <v>31.11</v>
      </c>
      <c r="F14" s="7">
        <v>1.0269999999999999</v>
      </c>
      <c r="G14" s="10">
        <v>2.4299999999999999E-2</v>
      </c>
      <c r="H14" s="10">
        <v>0.03</v>
      </c>
      <c r="I14" s="8">
        <v>4.5</v>
      </c>
      <c r="J14" s="8">
        <v>4.5</v>
      </c>
      <c r="K14" s="10">
        <v>4.6149999999999997E-2</v>
      </c>
      <c r="L14" s="8" t="s">
        <v>40</v>
      </c>
      <c r="M14" s="7" t="s">
        <v>60</v>
      </c>
      <c r="N14" s="9">
        <v>1.8E-3</v>
      </c>
      <c r="O14" s="23">
        <v>0.39410000000000001</v>
      </c>
      <c r="P14" s="10">
        <v>1.4800000000000001E-2</v>
      </c>
      <c r="Q14" s="10">
        <v>0.4234</v>
      </c>
      <c r="R14" s="10">
        <v>-2.7000000000000001E-3</v>
      </c>
      <c r="S14" s="10">
        <v>-4.3E-3</v>
      </c>
      <c r="T14" s="10">
        <v>-6.6E-3</v>
      </c>
      <c r="U14" s="8">
        <v>2207</v>
      </c>
      <c r="V14" s="8">
        <v>-28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150164</v>
      </c>
      <c r="B15" s="15" t="s">
        <v>61</v>
      </c>
      <c r="C15" s="14">
        <v>0.998</v>
      </c>
      <c r="D15" s="16">
        <v>1E-3</v>
      </c>
      <c r="E15" s="15">
        <v>71.91</v>
      </c>
      <c r="F15" s="14">
        <v>1.0229999999999999</v>
      </c>
      <c r="G15" s="17">
        <v>2.4400000000000002E-2</v>
      </c>
      <c r="H15" s="17">
        <v>0.03</v>
      </c>
      <c r="I15" s="15">
        <v>4.5</v>
      </c>
      <c r="J15" s="15">
        <v>4.5</v>
      </c>
      <c r="K15" s="17">
        <v>4.6149999999999997E-2</v>
      </c>
      <c r="L15" s="15" t="s">
        <v>40</v>
      </c>
      <c r="M15" s="14" t="s">
        <v>62</v>
      </c>
      <c r="N15" s="16">
        <v>7.0000000000000001E-3</v>
      </c>
      <c r="O15" s="18">
        <v>0.1091</v>
      </c>
      <c r="P15" s="17">
        <v>1.09E-2</v>
      </c>
      <c r="Q15" s="17">
        <v>0.46550000000000002</v>
      </c>
      <c r="R15" s="17">
        <v>-3.7000000000000002E-3</v>
      </c>
      <c r="S15" s="17">
        <v>-5.9999999999999995E-4</v>
      </c>
      <c r="T15" s="17">
        <v>-1.9E-3</v>
      </c>
      <c r="U15" s="15">
        <v>3449</v>
      </c>
      <c r="V15" s="15">
        <v>0</v>
      </c>
      <c r="W15" s="19">
        <v>0.29375000000000001</v>
      </c>
      <c r="X15" s="20">
        <v>42705</v>
      </c>
      <c r="Y15" s="21" t="s">
        <v>38</v>
      </c>
    </row>
    <row r="16" spans="1:25" ht="14.25" thickBot="1" x14ac:dyDescent="0.2">
      <c r="A16" s="7">
        <v>150283</v>
      </c>
      <c r="B16" s="8" t="s">
        <v>63</v>
      </c>
      <c r="C16" s="7">
        <v>0.97899999999999998</v>
      </c>
      <c r="D16" s="9">
        <v>1E-3</v>
      </c>
      <c r="E16" s="8">
        <v>176.07</v>
      </c>
      <c r="F16" s="7">
        <v>1.0037</v>
      </c>
      <c r="G16" s="10">
        <v>2.46E-2</v>
      </c>
      <c r="H16" s="10">
        <v>0.03</v>
      </c>
      <c r="I16" s="8">
        <v>4.5</v>
      </c>
      <c r="J16" s="8">
        <v>4.5</v>
      </c>
      <c r="K16" s="10">
        <v>4.614E-2</v>
      </c>
      <c r="L16" s="8" t="s">
        <v>40</v>
      </c>
      <c r="M16" s="7" t="s">
        <v>64</v>
      </c>
      <c r="N16" s="9">
        <v>2.8999999999999998E-3</v>
      </c>
      <c r="O16" s="23">
        <v>0.28539999999999999</v>
      </c>
      <c r="P16" s="10">
        <v>1.5299999999999999E-2</v>
      </c>
      <c r="Q16" s="24">
        <v>0.71</v>
      </c>
      <c r="R16" s="10">
        <v>-3.0999999999999999E-3</v>
      </c>
      <c r="S16" s="10">
        <v>-2.0999999999999999E-3</v>
      </c>
      <c r="T16" s="10">
        <v>-5.9999999999999995E-4</v>
      </c>
      <c r="U16" s="8">
        <v>9586</v>
      </c>
      <c r="V16" s="8">
        <v>0</v>
      </c>
      <c r="W16" s="11">
        <v>0.21180555555555555</v>
      </c>
      <c r="X16" s="12">
        <v>42905</v>
      </c>
      <c r="Y16" s="13" t="s">
        <v>38</v>
      </c>
    </row>
    <row r="17" spans="1:25" ht="14.25" thickBot="1" x14ac:dyDescent="0.2">
      <c r="A17" s="14">
        <v>150277</v>
      </c>
      <c r="B17" s="28" t="s">
        <v>65</v>
      </c>
      <c r="C17" s="14">
        <v>1.028</v>
      </c>
      <c r="D17" s="16">
        <v>2.8999999999999998E-3</v>
      </c>
      <c r="E17" s="15">
        <v>4154.8500000000004</v>
      </c>
      <c r="F17" s="14">
        <v>1.052</v>
      </c>
      <c r="G17" s="17">
        <v>2.2800000000000001E-2</v>
      </c>
      <c r="H17" s="17">
        <v>0.03</v>
      </c>
      <c r="I17" s="15">
        <v>5</v>
      </c>
      <c r="J17" s="15">
        <v>4.5</v>
      </c>
      <c r="K17" s="17">
        <v>4.6129999999999997E-2</v>
      </c>
      <c r="L17" s="15" t="s">
        <v>40</v>
      </c>
      <c r="M17" s="14" t="s">
        <v>66</v>
      </c>
      <c r="N17" s="16">
        <v>3.5000000000000001E-3</v>
      </c>
      <c r="O17" s="18">
        <v>0.1507</v>
      </c>
      <c r="P17" s="17">
        <v>1.34E-2</v>
      </c>
      <c r="Q17" s="17">
        <v>0.95679999999999998</v>
      </c>
      <c r="R17" s="17">
        <v>4.4999999999999997E-3</v>
      </c>
      <c r="S17" s="17">
        <v>5.8999999999999999E-3</v>
      </c>
      <c r="T17" s="17">
        <v>9.1999999999999998E-3</v>
      </c>
      <c r="U17" s="15">
        <v>34802</v>
      </c>
      <c r="V17" s="15">
        <v>4246</v>
      </c>
      <c r="W17" s="19">
        <v>0.21180555555555555</v>
      </c>
      <c r="X17" s="20">
        <v>42614</v>
      </c>
      <c r="Y17" s="21" t="s">
        <v>38</v>
      </c>
    </row>
    <row r="18" spans="1:25" ht="14.25" thickBot="1" x14ac:dyDescent="0.2">
      <c r="A18" s="7">
        <v>150217</v>
      </c>
      <c r="B18" s="8" t="s">
        <v>67</v>
      </c>
      <c r="C18" s="7">
        <v>1.012</v>
      </c>
      <c r="D18" s="9">
        <v>1E-3</v>
      </c>
      <c r="E18" s="8">
        <v>914.99</v>
      </c>
      <c r="F18" s="7">
        <v>1.032</v>
      </c>
      <c r="G18" s="10">
        <v>1.9400000000000001E-2</v>
      </c>
      <c r="H18" s="10">
        <v>0.03</v>
      </c>
      <c r="I18" s="8">
        <v>5.5</v>
      </c>
      <c r="J18" s="8">
        <v>4.5</v>
      </c>
      <c r="K18" s="10">
        <v>4.6129999999999997E-2</v>
      </c>
      <c r="L18" s="8" t="s">
        <v>40</v>
      </c>
      <c r="M18" s="7" t="s">
        <v>68</v>
      </c>
      <c r="N18" s="9">
        <v>2.3999999999999998E-3</v>
      </c>
      <c r="O18" s="23">
        <v>0.28860000000000002</v>
      </c>
      <c r="P18" s="10">
        <v>9.7000000000000003E-3</v>
      </c>
      <c r="Q18" s="10">
        <v>0.66469999999999996</v>
      </c>
      <c r="R18" s="10">
        <v>-4.4999999999999997E-3</v>
      </c>
      <c r="S18" s="10">
        <v>-6.1000000000000004E-3</v>
      </c>
      <c r="T18" s="10">
        <v>-5.5999999999999999E-3</v>
      </c>
      <c r="U18" s="8">
        <v>50595</v>
      </c>
      <c r="V18" s="8">
        <v>-225</v>
      </c>
      <c r="W18" s="11">
        <v>0.21180555555555555</v>
      </c>
      <c r="X18" s="12">
        <v>42738</v>
      </c>
      <c r="Y18" s="13" t="s">
        <v>38</v>
      </c>
    </row>
    <row r="19" spans="1:25" ht="14.25" thickBot="1" x14ac:dyDescent="0.2">
      <c r="A19" s="14">
        <v>150229</v>
      </c>
      <c r="B19" s="15" t="s">
        <v>69</v>
      </c>
      <c r="C19" s="14">
        <v>1.0049999999999999</v>
      </c>
      <c r="D19" s="16">
        <v>3.0000000000000001E-3</v>
      </c>
      <c r="E19" s="15">
        <v>1254.31</v>
      </c>
      <c r="F19" s="14">
        <v>1.0289999999999999</v>
      </c>
      <c r="G19" s="17">
        <v>2.3300000000000001E-2</v>
      </c>
      <c r="H19" s="17">
        <v>0.03</v>
      </c>
      <c r="I19" s="15">
        <v>4.5</v>
      </c>
      <c r="J19" s="15">
        <v>4.5</v>
      </c>
      <c r="K19" s="17">
        <v>4.6109999999999998E-2</v>
      </c>
      <c r="L19" s="15" t="s">
        <v>40</v>
      </c>
      <c r="M19" s="14" t="s">
        <v>70</v>
      </c>
      <c r="N19" s="16">
        <v>6.7999999999999996E-3</v>
      </c>
      <c r="O19" s="18">
        <v>0.29949999999999999</v>
      </c>
      <c r="P19" s="17">
        <v>1.38E-2</v>
      </c>
      <c r="Q19" s="17">
        <v>0.64319999999999999</v>
      </c>
      <c r="R19" s="17">
        <v>1.8E-3</v>
      </c>
      <c r="S19" s="17">
        <v>1.6999999999999999E-3</v>
      </c>
      <c r="T19" s="17">
        <v>2.2000000000000001E-3</v>
      </c>
      <c r="U19" s="15">
        <v>15403</v>
      </c>
      <c r="V19" s="15">
        <v>98</v>
      </c>
      <c r="W19" s="19">
        <v>0.21180555555555555</v>
      </c>
      <c r="X19" s="20">
        <v>42705</v>
      </c>
      <c r="Y19" s="21" t="s">
        <v>38</v>
      </c>
    </row>
    <row r="20" spans="1:25" ht="14.25" thickBot="1" x14ac:dyDescent="0.2">
      <c r="A20" s="7">
        <v>150209</v>
      </c>
      <c r="B20" s="8" t="s">
        <v>47</v>
      </c>
      <c r="C20" s="7">
        <v>1.0029999999999999</v>
      </c>
      <c r="D20" s="9">
        <v>4.0000000000000001E-3</v>
      </c>
      <c r="E20" s="8">
        <v>13735.49</v>
      </c>
      <c r="F20" s="7">
        <v>1.0269999999999999</v>
      </c>
      <c r="G20" s="10">
        <v>2.3400000000000001E-2</v>
      </c>
      <c r="H20" s="10">
        <v>0.03</v>
      </c>
      <c r="I20" s="8">
        <v>4.5</v>
      </c>
      <c r="J20" s="8">
        <v>4.5</v>
      </c>
      <c r="K20" s="10">
        <v>4.6109999999999998E-2</v>
      </c>
      <c r="L20" s="8" t="s">
        <v>40</v>
      </c>
      <c r="M20" s="7" t="s">
        <v>48</v>
      </c>
      <c r="N20" s="9">
        <v>4.1000000000000003E-3</v>
      </c>
      <c r="O20" s="23">
        <v>0.25169999999999998</v>
      </c>
      <c r="P20" s="10">
        <v>1.38E-2</v>
      </c>
      <c r="Q20" s="10">
        <v>0.75790000000000002</v>
      </c>
      <c r="R20" s="10">
        <v>2E-3</v>
      </c>
      <c r="S20" s="10">
        <v>2.8999999999999998E-3</v>
      </c>
      <c r="T20" s="10">
        <v>5.7999999999999996E-3</v>
      </c>
      <c r="U20" s="8">
        <v>355234</v>
      </c>
      <c r="V20" s="8">
        <v>10711</v>
      </c>
      <c r="W20" s="11">
        <v>0.21180555555555555</v>
      </c>
      <c r="X20" s="12">
        <v>42719</v>
      </c>
      <c r="Y20" s="13" t="s">
        <v>38</v>
      </c>
    </row>
    <row r="21" spans="1:25" ht="14.25" thickBot="1" x14ac:dyDescent="0.2">
      <c r="A21" s="14">
        <v>150207</v>
      </c>
      <c r="B21" s="15" t="s">
        <v>71</v>
      </c>
      <c r="C21" s="14">
        <v>1.0029999999999999</v>
      </c>
      <c r="D21" s="16">
        <v>1E-3</v>
      </c>
      <c r="E21" s="15">
        <v>260.10000000000002</v>
      </c>
      <c r="F21" s="14">
        <v>1.0269999999999999</v>
      </c>
      <c r="G21" s="17">
        <v>2.3400000000000001E-2</v>
      </c>
      <c r="H21" s="17">
        <v>0.03</v>
      </c>
      <c r="I21" s="15">
        <v>4.5</v>
      </c>
      <c r="J21" s="15">
        <v>4.5</v>
      </c>
      <c r="K21" s="17">
        <v>4.6109999999999998E-2</v>
      </c>
      <c r="L21" s="15" t="s">
        <v>40</v>
      </c>
      <c r="M21" s="14" t="s">
        <v>72</v>
      </c>
      <c r="N21" s="16">
        <v>3.8999999999999998E-3</v>
      </c>
      <c r="O21" s="18">
        <v>8.3400000000000002E-2</v>
      </c>
      <c r="P21" s="17">
        <v>1.38E-2</v>
      </c>
      <c r="Q21" s="17">
        <v>1.1534</v>
      </c>
      <c r="R21" s="17">
        <v>2E-3</v>
      </c>
      <c r="S21" s="17">
        <v>2.8999999999999998E-3</v>
      </c>
      <c r="T21" s="17">
        <v>6.9999999999999999E-4</v>
      </c>
      <c r="U21" s="15">
        <v>21777</v>
      </c>
      <c r="V21" s="15">
        <v>215</v>
      </c>
      <c r="W21" s="19">
        <v>0.21180555555555555</v>
      </c>
      <c r="X21" s="20">
        <v>42719</v>
      </c>
      <c r="Y21" s="21" t="s">
        <v>38</v>
      </c>
    </row>
    <row r="22" spans="1:25" ht="14.25" thickBot="1" x14ac:dyDescent="0.2">
      <c r="A22" s="7">
        <v>150309</v>
      </c>
      <c r="B22" s="8" t="s">
        <v>73</v>
      </c>
      <c r="C22" s="7">
        <v>1.004</v>
      </c>
      <c r="D22" s="27">
        <v>-1E-3</v>
      </c>
      <c r="E22" s="8">
        <v>70.760000000000005</v>
      </c>
      <c r="F22" s="7">
        <v>1.028</v>
      </c>
      <c r="G22" s="10">
        <v>2.3300000000000001E-2</v>
      </c>
      <c r="H22" s="10">
        <v>0.03</v>
      </c>
      <c r="I22" s="8">
        <v>4.5</v>
      </c>
      <c r="J22" s="8">
        <v>4.5</v>
      </c>
      <c r="K22" s="10">
        <v>4.6109999999999998E-2</v>
      </c>
      <c r="L22" s="8" t="s">
        <v>40</v>
      </c>
      <c r="M22" s="7" t="s">
        <v>74</v>
      </c>
      <c r="N22" s="9">
        <v>4.8999999999999998E-3</v>
      </c>
      <c r="O22" s="23">
        <v>0.39079999999999998</v>
      </c>
      <c r="P22" s="10">
        <v>1.38E-2</v>
      </c>
      <c r="Q22" s="10">
        <v>0.43009999999999998</v>
      </c>
      <c r="R22" s="10">
        <v>-5.5999999999999999E-3</v>
      </c>
      <c r="S22" s="10">
        <v>-7.1999999999999998E-3</v>
      </c>
      <c r="T22" s="10">
        <v>-6.7000000000000002E-3</v>
      </c>
      <c r="U22" s="8">
        <v>1568</v>
      </c>
      <c r="V22" s="8">
        <v>-38</v>
      </c>
      <c r="W22" s="11">
        <v>0.21180555555555555</v>
      </c>
      <c r="X22" s="12">
        <v>42709</v>
      </c>
      <c r="Y22" s="13" t="s">
        <v>38</v>
      </c>
    </row>
    <row r="23" spans="1:25" ht="14.25" thickBot="1" x14ac:dyDescent="0.2">
      <c r="A23" s="14">
        <v>150237</v>
      </c>
      <c r="B23" s="15" t="s">
        <v>75</v>
      </c>
      <c r="C23" s="14">
        <v>1.0169999999999999</v>
      </c>
      <c r="D23" s="26">
        <v>0</v>
      </c>
      <c r="E23" s="15">
        <v>30.92</v>
      </c>
      <c r="F23" s="14">
        <v>1.04</v>
      </c>
      <c r="G23" s="17">
        <v>2.2100000000000002E-2</v>
      </c>
      <c r="H23" s="17">
        <v>0.03</v>
      </c>
      <c r="I23" s="15">
        <v>4.75</v>
      </c>
      <c r="J23" s="15">
        <v>4.5</v>
      </c>
      <c r="K23" s="17">
        <v>4.6089999999999999E-2</v>
      </c>
      <c r="L23" s="15" t="s">
        <v>40</v>
      </c>
      <c r="M23" s="14" t="s">
        <v>76</v>
      </c>
      <c r="N23" s="16">
        <v>4.8999999999999998E-3</v>
      </c>
      <c r="O23" s="18">
        <v>0.40720000000000001</v>
      </c>
      <c r="P23" s="17">
        <v>1.26E-2</v>
      </c>
      <c r="Q23" s="17">
        <v>0.37859999999999999</v>
      </c>
      <c r="R23" s="17">
        <v>-5.0000000000000001E-4</v>
      </c>
      <c r="S23" s="17">
        <v>5.0000000000000001E-4</v>
      </c>
      <c r="T23" s="17">
        <v>-3.2000000000000002E-3</v>
      </c>
      <c r="U23" s="15">
        <v>726</v>
      </c>
      <c r="V23" s="15">
        <v>0</v>
      </c>
      <c r="W23" s="19">
        <v>0.21180555555555555</v>
      </c>
      <c r="X23" s="20">
        <v>42675</v>
      </c>
      <c r="Y23" s="21" t="s">
        <v>38</v>
      </c>
    </row>
    <row r="24" spans="1:25" ht="14.25" thickBot="1" x14ac:dyDescent="0.2">
      <c r="A24" s="7">
        <v>502024</v>
      </c>
      <c r="B24" s="8" t="s">
        <v>77</v>
      </c>
      <c r="C24" s="7">
        <v>1.024</v>
      </c>
      <c r="D24" s="9">
        <v>2E-3</v>
      </c>
      <c r="E24" s="8">
        <v>79.180000000000007</v>
      </c>
      <c r="F24" s="7">
        <v>1.0469999999999999</v>
      </c>
      <c r="G24" s="10">
        <v>2.1999999999999999E-2</v>
      </c>
      <c r="H24" s="10">
        <v>0.03</v>
      </c>
      <c r="I24" s="8">
        <v>5</v>
      </c>
      <c r="J24" s="8">
        <v>4.5</v>
      </c>
      <c r="K24" s="10">
        <v>4.6089999999999999E-2</v>
      </c>
      <c r="L24" s="8" t="s">
        <v>40</v>
      </c>
      <c r="M24" s="7" t="s">
        <v>78</v>
      </c>
      <c r="N24" s="9">
        <v>9.1999999999999998E-3</v>
      </c>
      <c r="O24" s="23">
        <v>0.26950000000000002</v>
      </c>
      <c r="P24" s="10">
        <v>1.2500000000000001E-2</v>
      </c>
      <c r="Q24" s="10">
        <v>0.68979999999999997</v>
      </c>
      <c r="R24" s="10">
        <v>-5.3E-3</v>
      </c>
      <c r="S24" s="10">
        <v>-1.1000000000000001E-3</v>
      </c>
      <c r="T24" s="10">
        <v>-5.1000000000000004E-3</v>
      </c>
      <c r="U24" s="8">
        <v>1830</v>
      </c>
      <c r="V24" s="8">
        <v>-80</v>
      </c>
      <c r="W24" s="11">
        <v>0.21180555555555555</v>
      </c>
      <c r="X24" s="12">
        <v>42614</v>
      </c>
      <c r="Y24" s="13" t="s">
        <v>38</v>
      </c>
    </row>
    <row r="25" spans="1:25" ht="14.25" thickBot="1" x14ac:dyDescent="0.2">
      <c r="A25" s="14">
        <v>150186</v>
      </c>
      <c r="B25" s="15" t="s">
        <v>79</v>
      </c>
      <c r="C25" s="14">
        <v>1.026</v>
      </c>
      <c r="D25" s="16">
        <v>2E-3</v>
      </c>
      <c r="E25" s="15">
        <v>1189.1199999999999</v>
      </c>
      <c r="F25" s="14">
        <v>1.0492999999999999</v>
      </c>
      <c r="G25" s="17">
        <v>2.2200000000000001E-2</v>
      </c>
      <c r="H25" s="17">
        <v>0.03</v>
      </c>
      <c r="I25" s="15">
        <v>5</v>
      </c>
      <c r="J25" s="15">
        <v>4.5</v>
      </c>
      <c r="K25" s="17">
        <v>4.6080000000000003E-2</v>
      </c>
      <c r="L25" s="15" t="s">
        <v>40</v>
      </c>
      <c r="M25" s="14" t="s">
        <v>80</v>
      </c>
      <c r="N25" s="16">
        <v>1.4E-3</v>
      </c>
      <c r="O25" s="18">
        <v>0.37269999999999998</v>
      </c>
      <c r="P25" s="17">
        <v>1.24E-2</v>
      </c>
      <c r="Q25" s="29">
        <v>0.44829999999999998</v>
      </c>
      <c r="R25" s="17">
        <v>-1.6000000000000001E-3</v>
      </c>
      <c r="S25" s="17">
        <v>-1.2999999999999999E-3</v>
      </c>
      <c r="T25" s="17">
        <v>1.1999999999999999E-3</v>
      </c>
      <c r="U25" s="15">
        <v>38057</v>
      </c>
      <c r="V25" s="15">
        <v>119</v>
      </c>
      <c r="W25" s="19">
        <v>0.21180555555555555</v>
      </c>
      <c r="X25" s="20">
        <v>42576</v>
      </c>
      <c r="Y25" s="21" t="s">
        <v>38</v>
      </c>
    </row>
    <row r="26" spans="1:25" ht="14.25" thickBot="1" x14ac:dyDescent="0.2">
      <c r="A26" s="7">
        <v>150233</v>
      </c>
      <c r="B26" s="8" t="s">
        <v>81</v>
      </c>
      <c r="C26" s="7">
        <v>0.98299999999999998</v>
      </c>
      <c r="D26" s="9">
        <v>3.0999999999999999E-3</v>
      </c>
      <c r="E26" s="8">
        <v>108.85</v>
      </c>
      <c r="F26" s="7">
        <v>1.0063</v>
      </c>
      <c r="G26" s="10">
        <v>2.3199999999999998E-2</v>
      </c>
      <c r="H26" s="10">
        <v>0.03</v>
      </c>
      <c r="I26" s="8">
        <v>4.5</v>
      </c>
      <c r="J26" s="8">
        <v>4.5</v>
      </c>
      <c r="K26" s="10">
        <v>4.607E-2</v>
      </c>
      <c r="L26" s="8" t="s">
        <v>40</v>
      </c>
      <c r="M26" s="7" t="s">
        <v>82</v>
      </c>
      <c r="N26" s="27">
        <v>-2.0000000000000001E-4</v>
      </c>
      <c r="O26" s="23">
        <v>0.31640000000000001</v>
      </c>
      <c r="P26" s="10">
        <v>1.32E-2</v>
      </c>
      <c r="Q26" s="24">
        <v>0.63229999999999997</v>
      </c>
      <c r="R26" s="10">
        <v>-2.5999999999999999E-3</v>
      </c>
      <c r="S26" s="10">
        <v>-3.3999999999999998E-3</v>
      </c>
      <c r="T26" s="10">
        <v>-4.4999999999999997E-3</v>
      </c>
      <c r="U26" s="8">
        <v>2998</v>
      </c>
      <c r="V26" s="8">
        <v>6</v>
      </c>
      <c r="W26" s="11">
        <v>0.21180555555555555</v>
      </c>
      <c r="X26" s="12">
        <v>42884</v>
      </c>
      <c r="Y26" s="13" t="s">
        <v>38</v>
      </c>
    </row>
    <row r="27" spans="1:25" ht="14.25" thickBot="1" x14ac:dyDescent="0.2">
      <c r="A27" s="14">
        <v>150177</v>
      </c>
      <c r="B27" s="15" t="s">
        <v>83</v>
      </c>
      <c r="C27" s="14">
        <v>1.002</v>
      </c>
      <c r="D27" s="30">
        <v>-2E-3</v>
      </c>
      <c r="E27" s="15">
        <v>217.81</v>
      </c>
      <c r="F27" s="14">
        <v>1.0249999999999999</v>
      </c>
      <c r="G27" s="17">
        <v>2.24E-2</v>
      </c>
      <c r="H27" s="17">
        <v>0.03</v>
      </c>
      <c r="I27" s="15">
        <v>4.5</v>
      </c>
      <c r="J27" s="15">
        <v>4.5</v>
      </c>
      <c r="K27" s="17">
        <v>4.6059999999999997E-2</v>
      </c>
      <c r="L27" s="15" t="s">
        <v>40</v>
      </c>
      <c r="M27" s="14" t="s">
        <v>84</v>
      </c>
      <c r="N27" s="16">
        <v>7.7999999999999996E-3</v>
      </c>
      <c r="O27" s="18">
        <v>0.4577</v>
      </c>
      <c r="P27" s="17">
        <v>1.2800000000000001E-2</v>
      </c>
      <c r="Q27" s="17">
        <v>0.27589999999999998</v>
      </c>
      <c r="R27" s="17">
        <v>-4.4000000000000003E-3</v>
      </c>
      <c r="S27" s="17">
        <v>-1.2999999999999999E-3</v>
      </c>
      <c r="T27" s="17">
        <v>-5.4999999999999997E-3</v>
      </c>
      <c r="U27" s="15">
        <v>21967</v>
      </c>
      <c r="V27" s="15">
        <v>-77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150194</v>
      </c>
      <c r="B28" s="8" t="s">
        <v>85</v>
      </c>
      <c r="C28" s="7">
        <v>1.004</v>
      </c>
      <c r="D28" s="9">
        <v>2E-3</v>
      </c>
      <c r="E28" s="8">
        <v>6434.23</v>
      </c>
      <c r="F28" s="7">
        <v>1.0269999999999999</v>
      </c>
      <c r="G28" s="10">
        <v>2.24E-2</v>
      </c>
      <c r="H28" s="10">
        <v>0.03</v>
      </c>
      <c r="I28" s="8">
        <v>4.5</v>
      </c>
      <c r="J28" s="8">
        <v>4.5</v>
      </c>
      <c r="K28" s="10">
        <v>4.6059999999999997E-2</v>
      </c>
      <c r="L28" s="8" t="s">
        <v>40</v>
      </c>
      <c r="M28" s="7" t="s">
        <v>86</v>
      </c>
      <c r="N28" s="9">
        <v>4.7000000000000002E-3</v>
      </c>
      <c r="O28" s="23">
        <v>0.18820000000000001</v>
      </c>
      <c r="P28" s="10">
        <v>1.2800000000000001E-2</v>
      </c>
      <c r="Q28" s="10">
        <v>0.90720000000000001</v>
      </c>
      <c r="R28" s="10">
        <v>-2.5000000000000001E-3</v>
      </c>
      <c r="S28" s="10">
        <v>-3.8E-3</v>
      </c>
      <c r="T28" s="10">
        <v>1.2999999999999999E-3</v>
      </c>
      <c r="U28" s="8">
        <v>433173</v>
      </c>
      <c r="V28" s="8">
        <v>2934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150051</v>
      </c>
      <c r="B29" s="15" t="s">
        <v>87</v>
      </c>
      <c r="C29" s="14">
        <v>0.999</v>
      </c>
      <c r="D29" s="26">
        <v>0</v>
      </c>
      <c r="E29" s="15">
        <v>252.89</v>
      </c>
      <c r="F29" s="14">
        <v>1.022</v>
      </c>
      <c r="G29" s="17">
        <v>2.2499999999999999E-2</v>
      </c>
      <c r="H29" s="17">
        <v>0.03</v>
      </c>
      <c r="I29" s="15">
        <v>4.5</v>
      </c>
      <c r="J29" s="15">
        <v>4.5</v>
      </c>
      <c r="K29" s="17">
        <v>4.6059999999999997E-2</v>
      </c>
      <c r="L29" s="15" t="s">
        <v>40</v>
      </c>
      <c r="M29" s="14" t="s">
        <v>88</v>
      </c>
      <c r="N29" s="16">
        <v>4.5999999999999999E-3</v>
      </c>
      <c r="O29" s="18">
        <v>0.43459999999999999</v>
      </c>
      <c r="P29" s="17">
        <v>1.29E-2</v>
      </c>
      <c r="Q29" s="17">
        <v>0.33350000000000002</v>
      </c>
      <c r="R29" s="17">
        <v>-8.0000000000000004E-4</v>
      </c>
      <c r="S29" s="17">
        <v>-3.5999999999999999E-3</v>
      </c>
      <c r="T29" s="17">
        <v>-3.5999999999999999E-3</v>
      </c>
      <c r="U29" s="15">
        <v>16696</v>
      </c>
      <c r="V29" s="15">
        <v>2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150275</v>
      </c>
      <c r="B30" s="22" t="s">
        <v>89</v>
      </c>
      <c r="C30" s="7">
        <v>1.004</v>
      </c>
      <c r="D30" s="9">
        <v>1E-3</v>
      </c>
      <c r="E30" s="8">
        <v>364.71</v>
      </c>
      <c r="F30" s="7">
        <v>1.0269999999999999</v>
      </c>
      <c r="G30" s="10">
        <v>2.24E-2</v>
      </c>
      <c r="H30" s="10">
        <v>0.03</v>
      </c>
      <c r="I30" s="8">
        <v>4.5</v>
      </c>
      <c r="J30" s="8">
        <v>4.5</v>
      </c>
      <c r="K30" s="10">
        <v>4.6059999999999997E-2</v>
      </c>
      <c r="L30" s="8" t="s">
        <v>40</v>
      </c>
      <c r="M30" s="7" t="s">
        <v>46</v>
      </c>
      <c r="N30" s="9">
        <v>4.7999999999999996E-3</v>
      </c>
      <c r="O30" s="23">
        <v>0.1221</v>
      </c>
      <c r="P30" s="10">
        <v>1.2800000000000001E-2</v>
      </c>
      <c r="Q30" s="10">
        <v>1.0624</v>
      </c>
      <c r="R30" s="10">
        <v>2.9999999999999997E-4</v>
      </c>
      <c r="S30" s="10">
        <v>-6.9999999999999999E-4</v>
      </c>
      <c r="T30" s="10">
        <v>-3.3999999999999998E-3</v>
      </c>
      <c r="U30" s="8">
        <v>54067</v>
      </c>
      <c r="V30" s="8">
        <v>0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502049</v>
      </c>
      <c r="B31" s="15" t="s">
        <v>90</v>
      </c>
      <c r="C31" s="14">
        <v>0.98899999999999999</v>
      </c>
      <c r="D31" s="16">
        <v>1E-3</v>
      </c>
      <c r="E31" s="15">
        <v>76.37</v>
      </c>
      <c r="F31" s="14">
        <v>1.012</v>
      </c>
      <c r="G31" s="17">
        <v>2.2700000000000001E-2</v>
      </c>
      <c r="H31" s="17">
        <v>0.03</v>
      </c>
      <c r="I31" s="15">
        <v>4.5</v>
      </c>
      <c r="J31" s="15">
        <v>4.5</v>
      </c>
      <c r="K31" s="17">
        <v>4.6059999999999997E-2</v>
      </c>
      <c r="L31" s="15" t="s">
        <v>40</v>
      </c>
      <c r="M31" s="14" t="s">
        <v>91</v>
      </c>
      <c r="N31" s="16">
        <v>4.8999999999999998E-3</v>
      </c>
      <c r="O31" s="18">
        <v>0.41570000000000001</v>
      </c>
      <c r="P31" s="17">
        <v>1.3100000000000001E-2</v>
      </c>
      <c r="Q31" s="17">
        <v>0.38900000000000001</v>
      </c>
      <c r="R31" s="17">
        <v>-1.2999999999999999E-3</v>
      </c>
      <c r="S31" s="17">
        <v>1.5E-3</v>
      </c>
      <c r="T31" s="17">
        <v>-4.0000000000000001E-3</v>
      </c>
      <c r="U31" s="15">
        <v>11970</v>
      </c>
      <c r="V31" s="15">
        <v>-3</v>
      </c>
      <c r="W31" s="19">
        <v>0.21180555555555555</v>
      </c>
      <c r="X31" s="20">
        <v>42839</v>
      </c>
      <c r="Y31" s="21" t="s">
        <v>38</v>
      </c>
    </row>
    <row r="32" spans="1:25" ht="14.25" thickBot="1" x14ac:dyDescent="0.2">
      <c r="A32" s="7">
        <v>150259</v>
      </c>
      <c r="B32" s="8" t="s">
        <v>92</v>
      </c>
      <c r="C32" s="7">
        <v>0.98299999999999998</v>
      </c>
      <c r="D32" s="31">
        <v>0</v>
      </c>
      <c r="E32" s="8">
        <v>37.44</v>
      </c>
      <c r="F32" s="7">
        <v>1.0059</v>
      </c>
      <c r="G32" s="10">
        <v>2.2800000000000001E-2</v>
      </c>
      <c r="H32" s="10">
        <v>0.03</v>
      </c>
      <c r="I32" s="8">
        <v>4.5</v>
      </c>
      <c r="J32" s="8">
        <v>4.5</v>
      </c>
      <c r="K32" s="10">
        <v>4.6050000000000001E-2</v>
      </c>
      <c r="L32" s="8" t="s">
        <v>40</v>
      </c>
      <c r="M32" s="7" t="s">
        <v>93</v>
      </c>
      <c r="N32" s="9">
        <v>1.4E-3</v>
      </c>
      <c r="O32" s="23">
        <v>0.3448</v>
      </c>
      <c r="P32" s="10">
        <v>1.32E-2</v>
      </c>
      <c r="Q32" s="10">
        <v>0.56499999999999995</v>
      </c>
      <c r="R32" s="10">
        <v>-3.0999999999999999E-3</v>
      </c>
      <c r="S32" s="10">
        <v>-4.4000000000000003E-3</v>
      </c>
      <c r="T32" s="10">
        <v>-7.7999999999999996E-3</v>
      </c>
      <c r="U32" s="8">
        <v>10154</v>
      </c>
      <c r="V32" s="8">
        <v>-29</v>
      </c>
      <c r="W32" s="11">
        <v>0.21180555555555555</v>
      </c>
      <c r="X32" s="12">
        <v>42888</v>
      </c>
      <c r="Y32" s="13" t="s">
        <v>38</v>
      </c>
    </row>
    <row r="33" spans="1:25" ht="14.25" thickBot="1" x14ac:dyDescent="0.2">
      <c r="A33" s="14">
        <v>150241</v>
      </c>
      <c r="B33" s="28" t="s">
        <v>94</v>
      </c>
      <c r="C33" s="14">
        <v>1.0049999999999999</v>
      </c>
      <c r="D33" s="16">
        <v>5.0000000000000001E-3</v>
      </c>
      <c r="E33" s="15">
        <v>160.36000000000001</v>
      </c>
      <c r="F33" s="14">
        <v>1.0269999999999999</v>
      </c>
      <c r="G33" s="17">
        <v>2.1399999999999999E-2</v>
      </c>
      <c r="H33" s="17">
        <v>0.03</v>
      </c>
      <c r="I33" s="15">
        <v>4.5</v>
      </c>
      <c r="J33" s="15">
        <v>4.5</v>
      </c>
      <c r="K33" s="17">
        <v>4.6010000000000002E-2</v>
      </c>
      <c r="L33" s="15" t="s">
        <v>40</v>
      </c>
      <c r="M33" s="14" t="s">
        <v>95</v>
      </c>
      <c r="N33" s="16">
        <v>4.4999999999999997E-3</v>
      </c>
      <c r="O33" s="18">
        <v>0.2944</v>
      </c>
      <c r="P33" s="17">
        <v>1.18E-2</v>
      </c>
      <c r="Q33" s="17">
        <v>0.65769999999999995</v>
      </c>
      <c r="R33" s="17">
        <v>-4.3E-3</v>
      </c>
      <c r="S33" s="17">
        <v>-3.3E-3</v>
      </c>
      <c r="T33" s="17">
        <v>-6.6E-3</v>
      </c>
      <c r="U33" s="15">
        <v>9049</v>
      </c>
      <c r="V33" s="15">
        <v>6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150251</v>
      </c>
      <c r="B34" s="8" t="s">
        <v>96</v>
      </c>
      <c r="C34" s="7">
        <v>1.0049999999999999</v>
      </c>
      <c r="D34" s="31">
        <v>0</v>
      </c>
      <c r="E34" s="8">
        <v>22.66</v>
      </c>
      <c r="F34" s="7">
        <v>1.0269999999999999</v>
      </c>
      <c r="G34" s="10">
        <v>2.1399999999999999E-2</v>
      </c>
      <c r="H34" s="10">
        <v>0.03</v>
      </c>
      <c r="I34" s="8">
        <v>4.5</v>
      </c>
      <c r="J34" s="8">
        <v>4.5</v>
      </c>
      <c r="K34" s="10">
        <v>4.6010000000000002E-2</v>
      </c>
      <c r="L34" s="8" t="s">
        <v>40</v>
      </c>
      <c r="M34" s="7" t="s">
        <v>97</v>
      </c>
      <c r="N34" s="9">
        <v>6.7000000000000002E-3</v>
      </c>
      <c r="O34" s="23">
        <v>0.40649999999999997</v>
      </c>
      <c r="P34" s="10">
        <v>1.18E-2</v>
      </c>
      <c r="Q34" s="10">
        <v>0.39429999999999998</v>
      </c>
      <c r="R34" s="10">
        <v>-1.1999999999999999E-3</v>
      </c>
      <c r="S34" s="10">
        <v>-3.7000000000000002E-3</v>
      </c>
      <c r="T34" s="10">
        <v>-5.1000000000000004E-3</v>
      </c>
      <c r="U34" s="8">
        <v>8549</v>
      </c>
      <c r="V34" s="8">
        <v>-242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502004</v>
      </c>
      <c r="B35" s="15" t="s">
        <v>98</v>
      </c>
      <c r="C35" s="14">
        <v>0.98</v>
      </c>
      <c r="D35" s="16">
        <v>3.0999999999999999E-3</v>
      </c>
      <c r="E35" s="15">
        <v>2548.48</v>
      </c>
      <c r="F35" s="14">
        <v>1.0016</v>
      </c>
      <c r="G35" s="17">
        <v>2.1600000000000001E-2</v>
      </c>
      <c r="H35" s="17">
        <v>0.03</v>
      </c>
      <c r="I35" s="15">
        <v>4.5</v>
      </c>
      <c r="J35" s="15">
        <v>4.5</v>
      </c>
      <c r="K35" s="17">
        <v>4.5990000000000003E-2</v>
      </c>
      <c r="L35" s="15" t="s">
        <v>40</v>
      </c>
      <c r="M35" s="14" t="s">
        <v>80</v>
      </c>
      <c r="N35" s="16">
        <v>1.4E-3</v>
      </c>
      <c r="O35" s="18">
        <v>0.46870000000000001</v>
      </c>
      <c r="P35" s="17">
        <v>1.2200000000000001E-2</v>
      </c>
      <c r="Q35" s="17">
        <v>0.27360000000000001</v>
      </c>
      <c r="R35" s="17">
        <v>-3.2000000000000002E-3</v>
      </c>
      <c r="S35" s="17">
        <v>2.9999999999999997E-4</v>
      </c>
      <c r="T35" s="17">
        <v>-8.9999999999999998E-4</v>
      </c>
      <c r="U35" s="15">
        <v>37970</v>
      </c>
      <c r="V35" s="15">
        <v>372</v>
      </c>
      <c r="W35" s="19">
        <v>0.21180555555555555</v>
      </c>
      <c r="X35" s="20">
        <v>42923</v>
      </c>
      <c r="Y35" s="21" t="s">
        <v>38</v>
      </c>
    </row>
    <row r="36" spans="1:25" ht="14.25" thickBot="1" x14ac:dyDescent="0.2">
      <c r="A36" s="7">
        <v>150329</v>
      </c>
      <c r="B36" s="8" t="s">
        <v>99</v>
      </c>
      <c r="C36" s="7">
        <v>1.006</v>
      </c>
      <c r="D36" s="9">
        <v>6.0000000000000001E-3</v>
      </c>
      <c r="E36" s="8">
        <v>700.62</v>
      </c>
      <c r="F36" s="7">
        <v>1.0269999999999999</v>
      </c>
      <c r="G36" s="10">
        <v>2.0400000000000001E-2</v>
      </c>
      <c r="H36" s="10">
        <v>0.03</v>
      </c>
      <c r="I36" s="8">
        <v>4.5</v>
      </c>
      <c r="J36" s="8">
        <v>4.5</v>
      </c>
      <c r="K36" s="10">
        <v>4.5969999999999997E-2</v>
      </c>
      <c r="L36" s="8" t="s">
        <v>40</v>
      </c>
      <c r="M36" s="7" t="s">
        <v>100</v>
      </c>
      <c r="N36" s="9">
        <v>6.1999999999999998E-3</v>
      </c>
      <c r="O36" s="23">
        <v>0.31819999999999998</v>
      </c>
      <c r="P36" s="10">
        <v>1.0800000000000001E-2</v>
      </c>
      <c r="Q36" s="10">
        <v>0.60170000000000001</v>
      </c>
      <c r="R36" s="10">
        <v>3.2000000000000002E-3</v>
      </c>
      <c r="S36" s="10">
        <v>1.6000000000000001E-3</v>
      </c>
      <c r="T36" s="10">
        <v>2.0999999999999999E-3</v>
      </c>
      <c r="U36" s="8">
        <v>10110</v>
      </c>
      <c r="V36" s="8">
        <v>0</v>
      </c>
      <c r="W36" s="11">
        <v>0.21180555555555555</v>
      </c>
      <c r="X36" s="12">
        <v>42719</v>
      </c>
      <c r="Y36" s="13" t="s">
        <v>38</v>
      </c>
    </row>
    <row r="37" spans="1:25" ht="14.25" thickBot="1" x14ac:dyDescent="0.2">
      <c r="A37" s="14">
        <v>150171</v>
      </c>
      <c r="B37" s="15" t="s">
        <v>101</v>
      </c>
      <c r="C37" s="14">
        <v>0.995</v>
      </c>
      <c r="D37" s="16">
        <v>2E-3</v>
      </c>
      <c r="E37" s="15">
        <v>5270.82</v>
      </c>
      <c r="F37" s="14">
        <v>1.0158</v>
      </c>
      <c r="G37" s="17">
        <v>2.0500000000000001E-2</v>
      </c>
      <c r="H37" s="17">
        <v>0.03</v>
      </c>
      <c r="I37" s="15">
        <v>4.5</v>
      </c>
      <c r="J37" s="15">
        <v>4.5</v>
      </c>
      <c r="K37" s="17">
        <v>4.5960000000000001E-2</v>
      </c>
      <c r="L37" s="15" t="s">
        <v>40</v>
      </c>
      <c r="M37" s="14" t="s">
        <v>102</v>
      </c>
      <c r="N37" s="16">
        <v>8.8000000000000005E-3</v>
      </c>
      <c r="O37" s="18">
        <v>0.44900000000000001</v>
      </c>
      <c r="P37" s="17">
        <v>1.0999999999999999E-2</v>
      </c>
      <c r="Q37" s="29">
        <v>0.30580000000000002</v>
      </c>
      <c r="R37" s="17">
        <v>1.1000000000000001E-3</v>
      </c>
      <c r="S37" s="17">
        <v>2.5000000000000001E-3</v>
      </c>
      <c r="T37" s="17">
        <v>2.0999999999999999E-3</v>
      </c>
      <c r="U37" s="15">
        <v>357793</v>
      </c>
      <c r="V37" s="15">
        <v>1148</v>
      </c>
      <c r="W37" s="19">
        <v>0.21180555555555555</v>
      </c>
      <c r="X37" s="20">
        <v>42807</v>
      </c>
      <c r="Y37" s="21" t="s">
        <v>38</v>
      </c>
    </row>
    <row r="38" spans="1:25" ht="14.25" thickBot="1" x14ac:dyDescent="0.2">
      <c r="A38" s="7">
        <v>150249</v>
      </c>
      <c r="B38" s="22" t="s">
        <v>103</v>
      </c>
      <c r="C38" s="7">
        <v>1.0069999999999999</v>
      </c>
      <c r="D38" s="9">
        <v>2E-3</v>
      </c>
      <c r="E38" s="8">
        <v>1.01</v>
      </c>
      <c r="F38" s="7">
        <v>1.0269999999999999</v>
      </c>
      <c r="G38" s="10">
        <v>1.95E-2</v>
      </c>
      <c r="H38" s="10">
        <v>0.03</v>
      </c>
      <c r="I38" s="8">
        <v>4.5</v>
      </c>
      <c r="J38" s="8">
        <v>4.5</v>
      </c>
      <c r="K38" s="10">
        <v>4.5920000000000002E-2</v>
      </c>
      <c r="L38" s="8" t="s">
        <v>40</v>
      </c>
      <c r="M38" s="7" t="s">
        <v>95</v>
      </c>
      <c r="N38" s="9">
        <v>4.4999999999999997E-3</v>
      </c>
      <c r="O38" s="23">
        <v>0.25729999999999997</v>
      </c>
      <c r="P38" s="10">
        <v>9.7999999999999997E-3</v>
      </c>
      <c r="Q38" s="10">
        <v>0.74490000000000001</v>
      </c>
      <c r="R38" s="10">
        <v>-4.7999999999999996E-3</v>
      </c>
      <c r="S38" s="10">
        <v>-1.6999999999999999E-3</v>
      </c>
      <c r="T38" s="10">
        <v>-6.4000000000000003E-3</v>
      </c>
      <c r="U38" s="8">
        <v>4193</v>
      </c>
      <c r="V38" s="8">
        <v>-3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150305</v>
      </c>
      <c r="B39" s="15" t="s">
        <v>104</v>
      </c>
      <c r="C39" s="14">
        <v>1.0069999999999999</v>
      </c>
      <c r="D39" s="16">
        <v>4.0000000000000001E-3</v>
      </c>
      <c r="E39" s="15">
        <v>26.4</v>
      </c>
      <c r="F39" s="14">
        <v>1.0269999999999999</v>
      </c>
      <c r="G39" s="17">
        <v>1.95E-2</v>
      </c>
      <c r="H39" s="17">
        <v>0.03</v>
      </c>
      <c r="I39" s="15">
        <v>4.5</v>
      </c>
      <c r="J39" s="15">
        <v>4.5</v>
      </c>
      <c r="K39" s="17">
        <v>4.5920000000000002E-2</v>
      </c>
      <c r="L39" s="15" t="s">
        <v>40</v>
      </c>
      <c r="M39" s="14" t="s">
        <v>105</v>
      </c>
      <c r="N39" s="16">
        <v>1.1999999999999999E-3</v>
      </c>
      <c r="O39" s="18">
        <v>0.2334</v>
      </c>
      <c r="P39" s="17">
        <v>9.7999999999999997E-3</v>
      </c>
      <c r="Q39" s="17">
        <v>0.80079999999999996</v>
      </c>
      <c r="R39" s="17">
        <v>-4.1000000000000003E-3</v>
      </c>
      <c r="S39" s="17">
        <v>-6.0000000000000001E-3</v>
      </c>
      <c r="T39" s="17">
        <v>-6.0000000000000001E-3</v>
      </c>
      <c r="U39" s="15">
        <v>3490</v>
      </c>
      <c r="V39" s="15">
        <v>-41</v>
      </c>
      <c r="W39" s="19">
        <v>0.21180555555555555</v>
      </c>
      <c r="X39" s="20">
        <v>42719</v>
      </c>
      <c r="Y39" s="21" t="s">
        <v>38</v>
      </c>
    </row>
    <row r="40" spans="1:25" ht="14.25" thickBot="1" x14ac:dyDescent="0.2">
      <c r="A40" s="7">
        <v>150184</v>
      </c>
      <c r="B40" s="8" t="s">
        <v>106</v>
      </c>
      <c r="C40" s="7">
        <v>0.98699999999999999</v>
      </c>
      <c r="D40" s="27">
        <v>-1E-3</v>
      </c>
      <c r="E40" s="8">
        <v>359.81</v>
      </c>
      <c r="F40" s="7">
        <v>1.0063</v>
      </c>
      <c r="G40" s="10">
        <v>1.9199999999999998E-2</v>
      </c>
      <c r="H40" s="10">
        <v>0.03</v>
      </c>
      <c r="I40" s="8">
        <v>4.5</v>
      </c>
      <c r="J40" s="8">
        <v>4.5</v>
      </c>
      <c r="K40" s="10">
        <v>4.589E-2</v>
      </c>
      <c r="L40" s="8" t="s">
        <v>40</v>
      </c>
      <c r="M40" s="7" t="s">
        <v>76</v>
      </c>
      <c r="N40" s="9">
        <v>4.8999999999999998E-3</v>
      </c>
      <c r="O40" s="23">
        <v>0.34420000000000001</v>
      </c>
      <c r="P40" s="10">
        <v>9.1000000000000004E-3</v>
      </c>
      <c r="Q40" s="24">
        <v>0.56599999999999995</v>
      </c>
      <c r="R40" s="10">
        <v>-2.3999999999999998E-3</v>
      </c>
      <c r="S40" s="10">
        <v>-8.3000000000000001E-3</v>
      </c>
      <c r="T40" s="10">
        <v>-4.0000000000000001E-3</v>
      </c>
      <c r="U40" s="8">
        <v>38604</v>
      </c>
      <c r="V40" s="8">
        <v>-242</v>
      </c>
      <c r="W40" s="11">
        <v>0.21180555555555555</v>
      </c>
      <c r="X40" s="12">
        <v>42885</v>
      </c>
      <c r="Y40" s="13" t="s">
        <v>38</v>
      </c>
    </row>
    <row r="41" spans="1:25" ht="14.25" thickBot="1" x14ac:dyDescent="0.2">
      <c r="A41" s="14">
        <v>150192</v>
      </c>
      <c r="B41" s="15" t="s">
        <v>107</v>
      </c>
      <c r="C41" s="14">
        <v>1.006</v>
      </c>
      <c r="D41" s="16">
        <v>4.0000000000000001E-3</v>
      </c>
      <c r="E41" s="15">
        <v>1188.5999999999999</v>
      </c>
      <c r="F41" s="14">
        <v>1.0249999999999999</v>
      </c>
      <c r="G41" s="17">
        <v>1.8499999999999999E-2</v>
      </c>
      <c r="H41" s="17">
        <v>0.03</v>
      </c>
      <c r="I41" s="15">
        <v>4.5</v>
      </c>
      <c r="J41" s="15">
        <v>4.5</v>
      </c>
      <c r="K41" s="17">
        <v>4.5870000000000001E-2</v>
      </c>
      <c r="L41" s="15" t="s">
        <v>40</v>
      </c>
      <c r="M41" s="14" t="s">
        <v>108</v>
      </c>
      <c r="N41" s="16">
        <v>2.7000000000000001E-3</v>
      </c>
      <c r="O41" s="18">
        <v>0.33279999999999998</v>
      </c>
      <c r="P41" s="17">
        <v>8.8000000000000005E-3</v>
      </c>
      <c r="Q41" s="17">
        <v>0.56989999999999996</v>
      </c>
      <c r="R41" s="17">
        <v>-4.7000000000000002E-3</v>
      </c>
      <c r="S41" s="17">
        <v>-4.7000000000000002E-3</v>
      </c>
      <c r="T41" s="17">
        <v>-3.0999999999999999E-3</v>
      </c>
      <c r="U41" s="15">
        <v>24242</v>
      </c>
      <c r="V41" s="15">
        <v>6</v>
      </c>
      <c r="W41" s="19">
        <v>0.21180555555555555</v>
      </c>
      <c r="X41" s="20">
        <v>42738</v>
      </c>
      <c r="Y41" s="21" t="s">
        <v>38</v>
      </c>
    </row>
    <row r="42" spans="1:25" ht="14.25" thickBot="1" x14ac:dyDescent="0.2">
      <c r="A42" s="7">
        <v>150203</v>
      </c>
      <c r="B42" s="8" t="s">
        <v>109</v>
      </c>
      <c r="C42" s="7">
        <v>0.998</v>
      </c>
      <c r="D42" s="9">
        <v>3.0000000000000001E-3</v>
      </c>
      <c r="E42" s="8">
        <v>1932.4</v>
      </c>
      <c r="F42" s="7">
        <v>1.0169999999999999</v>
      </c>
      <c r="G42" s="10">
        <v>1.8700000000000001E-2</v>
      </c>
      <c r="H42" s="10">
        <v>0.03</v>
      </c>
      <c r="I42" s="8">
        <v>4.5</v>
      </c>
      <c r="J42" s="8">
        <v>4.5</v>
      </c>
      <c r="K42" s="10">
        <v>4.5870000000000001E-2</v>
      </c>
      <c r="L42" s="8" t="s">
        <v>40</v>
      </c>
      <c r="M42" s="7" t="s">
        <v>110</v>
      </c>
      <c r="N42" s="9">
        <v>8.0000000000000004E-4</v>
      </c>
      <c r="O42" s="23">
        <v>0.48070000000000002</v>
      </c>
      <c r="P42" s="10">
        <v>8.8999999999999999E-3</v>
      </c>
      <c r="Q42" s="10">
        <v>0.2296</v>
      </c>
      <c r="R42" s="10">
        <v>-5.7000000000000002E-3</v>
      </c>
      <c r="S42" s="10">
        <v>-6.1000000000000004E-3</v>
      </c>
      <c r="T42" s="10">
        <v>-5.4000000000000003E-3</v>
      </c>
      <c r="U42" s="8">
        <v>26423</v>
      </c>
      <c r="V42" s="8">
        <v>244</v>
      </c>
      <c r="W42" s="11">
        <v>0.21180555555555555</v>
      </c>
      <c r="X42" s="12">
        <v>42705</v>
      </c>
      <c r="Y42" s="13" t="s">
        <v>38</v>
      </c>
    </row>
    <row r="43" spans="1:25" ht="14.25" thickBot="1" x14ac:dyDescent="0.2">
      <c r="A43" s="14">
        <v>150181</v>
      </c>
      <c r="B43" s="15" t="s">
        <v>98</v>
      </c>
      <c r="C43" s="14">
        <v>1.002</v>
      </c>
      <c r="D43" s="16">
        <v>1E-3</v>
      </c>
      <c r="E43" s="15">
        <v>2670.44</v>
      </c>
      <c r="F43" s="14">
        <v>1.0209999999999999</v>
      </c>
      <c r="G43" s="17">
        <v>1.8599999999999998E-2</v>
      </c>
      <c r="H43" s="17">
        <v>0.03</v>
      </c>
      <c r="I43" s="15">
        <v>4.5</v>
      </c>
      <c r="J43" s="15">
        <v>4.5</v>
      </c>
      <c r="K43" s="17">
        <v>4.5870000000000001E-2</v>
      </c>
      <c r="L43" s="15" t="s">
        <v>40</v>
      </c>
      <c r="M43" s="14" t="s">
        <v>80</v>
      </c>
      <c r="N43" s="16">
        <v>1.4E-3</v>
      </c>
      <c r="O43" s="18">
        <v>0.45850000000000002</v>
      </c>
      <c r="P43" s="17">
        <v>8.8999999999999999E-3</v>
      </c>
      <c r="Q43" s="17">
        <v>0.2782</v>
      </c>
      <c r="R43" s="17">
        <v>-1.2999999999999999E-3</v>
      </c>
      <c r="S43" s="17">
        <v>-3.3999999999999998E-3</v>
      </c>
      <c r="T43" s="17">
        <v>-2.5999999999999999E-3</v>
      </c>
      <c r="U43" s="15">
        <v>258973</v>
      </c>
      <c r="V43" s="15">
        <v>52</v>
      </c>
      <c r="W43" s="19">
        <v>0.21180555555555555</v>
      </c>
      <c r="X43" s="20">
        <v>42719</v>
      </c>
      <c r="Y43" s="21" t="s">
        <v>38</v>
      </c>
    </row>
    <row r="44" spans="1:25" ht="14.25" thickBot="1" x14ac:dyDescent="0.2">
      <c r="A44" s="7">
        <v>150227</v>
      </c>
      <c r="B44" s="22" t="s">
        <v>111</v>
      </c>
      <c r="C44" s="7">
        <v>1.014</v>
      </c>
      <c r="D44" s="9">
        <v>5.0000000000000001E-3</v>
      </c>
      <c r="E44" s="8">
        <v>3186.7</v>
      </c>
      <c r="F44" s="7">
        <v>1.032</v>
      </c>
      <c r="G44" s="10">
        <v>1.7399999999999999E-2</v>
      </c>
      <c r="H44" s="10">
        <v>0.03</v>
      </c>
      <c r="I44" s="8">
        <v>4.5</v>
      </c>
      <c r="J44" s="8">
        <v>4.5</v>
      </c>
      <c r="K44" s="10">
        <v>4.582E-2</v>
      </c>
      <c r="L44" s="8" t="s">
        <v>40</v>
      </c>
      <c r="M44" s="7" t="s">
        <v>95</v>
      </c>
      <c r="N44" s="9">
        <v>4.4999999999999997E-3</v>
      </c>
      <c r="O44" s="23">
        <v>0.2429</v>
      </c>
      <c r="P44" s="10">
        <v>7.7000000000000002E-3</v>
      </c>
      <c r="Q44" s="10">
        <v>0.77180000000000004</v>
      </c>
      <c r="R44" s="10">
        <v>-1E-4</v>
      </c>
      <c r="S44" s="10">
        <v>-1.1999999999999999E-3</v>
      </c>
      <c r="T44" s="10">
        <v>-2.3999999999999998E-3</v>
      </c>
      <c r="U44" s="8">
        <v>248926</v>
      </c>
      <c r="V44" s="8">
        <v>623</v>
      </c>
      <c r="W44" s="11">
        <v>0.21180555555555555</v>
      </c>
      <c r="X44" s="12">
        <v>42675</v>
      </c>
      <c r="Y44" s="13" t="s">
        <v>38</v>
      </c>
    </row>
    <row r="45" spans="1:25" ht="14.25" thickBot="1" x14ac:dyDescent="0.2">
      <c r="A45" s="14">
        <v>150255</v>
      </c>
      <c r="B45" s="28" t="s">
        <v>112</v>
      </c>
      <c r="C45" s="14">
        <v>0.98799999999999999</v>
      </c>
      <c r="D45" s="16">
        <v>1E-3</v>
      </c>
      <c r="E45" s="15">
        <v>9.6</v>
      </c>
      <c r="F45" s="14">
        <v>1.0059</v>
      </c>
      <c r="G45" s="17">
        <v>1.78E-2</v>
      </c>
      <c r="H45" s="17">
        <v>0.03</v>
      </c>
      <c r="I45" s="15">
        <v>4.5</v>
      </c>
      <c r="J45" s="15">
        <v>4.5</v>
      </c>
      <c r="K45" s="17">
        <v>4.582E-2</v>
      </c>
      <c r="L45" s="15" t="s">
        <v>40</v>
      </c>
      <c r="M45" s="14" t="s">
        <v>95</v>
      </c>
      <c r="N45" s="16">
        <v>4.4999999999999997E-3</v>
      </c>
      <c r="O45" s="18">
        <v>0.21540000000000001</v>
      </c>
      <c r="P45" s="17">
        <v>8.0999999999999996E-3</v>
      </c>
      <c r="Q45" s="17">
        <v>0.87429999999999997</v>
      </c>
      <c r="R45" s="17">
        <v>-6.6E-3</v>
      </c>
      <c r="S45" s="17">
        <v>-2.3999999999999998E-3</v>
      </c>
      <c r="T45" s="17">
        <v>-6.7000000000000002E-3</v>
      </c>
      <c r="U45" s="15">
        <v>2836</v>
      </c>
      <c r="V45" s="15">
        <v>-1</v>
      </c>
      <c r="W45" s="19">
        <v>0.21180555555555555</v>
      </c>
      <c r="X45" s="20">
        <v>42888</v>
      </c>
      <c r="Y45" s="21" t="s">
        <v>38</v>
      </c>
    </row>
    <row r="46" spans="1:25" ht="14.25" thickBot="1" x14ac:dyDescent="0.2">
      <c r="A46" s="7">
        <v>150173</v>
      </c>
      <c r="B46" s="8" t="s">
        <v>113</v>
      </c>
      <c r="C46" s="7">
        <v>1.0089999999999999</v>
      </c>
      <c r="D46" s="9">
        <v>5.0000000000000001E-3</v>
      </c>
      <c r="E46" s="8">
        <v>304.2</v>
      </c>
      <c r="F46" s="7">
        <v>1.0269999999999999</v>
      </c>
      <c r="G46" s="10">
        <v>1.7500000000000002E-2</v>
      </c>
      <c r="H46" s="10">
        <v>0.03</v>
      </c>
      <c r="I46" s="8">
        <v>4.5</v>
      </c>
      <c r="J46" s="8">
        <v>4.5</v>
      </c>
      <c r="K46" s="10">
        <v>4.582E-2</v>
      </c>
      <c r="L46" s="8" t="s">
        <v>40</v>
      </c>
      <c r="M46" s="7" t="s">
        <v>114</v>
      </c>
      <c r="N46" s="9">
        <v>6.7000000000000002E-3</v>
      </c>
      <c r="O46" s="23">
        <v>0.30509999999999998</v>
      </c>
      <c r="P46" s="10">
        <v>7.7999999999999996E-3</v>
      </c>
      <c r="Q46" s="10">
        <v>0.63249999999999995</v>
      </c>
      <c r="R46" s="10">
        <v>-4.1000000000000003E-3</v>
      </c>
      <c r="S46" s="10">
        <v>-6.0000000000000001E-3</v>
      </c>
      <c r="T46" s="10">
        <v>-2.7000000000000001E-3</v>
      </c>
      <c r="U46" s="8">
        <v>18007</v>
      </c>
      <c r="V46" s="8">
        <v>-43</v>
      </c>
      <c r="W46" s="11">
        <v>0.21180555555555555</v>
      </c>
      <c r="X46" s="12">
        <v>42719</v>
      </c>
      <c r="Y46" s="13" t="s">
        <v>38</v>
      </c>
    </row>
    <row r="47" spans="1:25" ht="14.25" thickBot="1" x14ac:dyDescent="0.2">
      <c r="A47" s="14">
        <v>150235</v>
      </c>
      <c r="B47" s="15" t="s">
        <v>115</v>
      </c>
      <c r="C47" s="14">
        <v>1.0069999999999999</v>
      </c>
      <c r="D47" s="16">
        <v>2E-3</v>
      </c>
      <c r="E47" s="15">
        <v>102.16</v>
      </c>
      <c r="F47" s="14">
        <v>1.024</v>
      </c>
      <c r="G47" s="17">
        <v>1.66E-2</v>
      </c>
      <c r="H47" s="17">
        <v>0.03</v>
      </c>
      <c r="I47" s="15">
        <v>4.5</v>
      </c>
      <c r="J47" s="15">
        <v>4.5</v>
      </c>
      <c r="K47" s="17">
        <v>4.5780000000000001E-2</v>
      </c>
      <c r="L47" s="15" t="s">
        <v>40</v>
      </c>
      <c r="M47" s="14" t="s">
        <v>56</v>
      </c>
      <c r="N47" s="16">
        <v>8.6E-3</v>
      </c>
      <c r="O47" s="18">
        <v>0.36559999999999998</v>
      </c>
      <c r="P47" s="17">
        <v>6.7999999999999996E-3</v>
      </c>
      <c r="Q47" s="17">
        <v>0.49380000000000002</v>
      </c>
      <c r="R47" s="17">
        <v>-3.5999999999999999E-3</v>
      </c>
      <c r="S47" s="17">
        <v>-1.5E-3</v>
      </c>
      <c r="T47" s="17">
        <v>-3.5000000000000001E-3</v>
      </c>
      <c r="U47" s="15">
        <v>31836</v>
      </c>
      <c r="V47" s="15">
        <v>35</v>
      </c>
      <c r="W47" s="19">
        <v>0.21180555555555555</v>
      </c>
      <c r="X47" s="20">
        <v>42675</v>
      </c>
      <c r="Y47" s="21" t="s">
        <v>38</v>
      </c>
    </row>
    <row r="48" spans="1:25" ht="14.25" thickBot="1" x14ac:dyDescent="0.2">
      <c r="A48" s="7">
        <v>150169</v>
      </c>
      <c r="B48" s="22" t="s">
        <v>116</v>
      </c>
      <c r="C48" s="7">
        <v>1.008</v>
      </c>
      <c r="D48" s="9">
        <v>3.0000000000000001E-3</v>
      </c>
      <c r="E48" s="8">
        <v>899.69</v>
      </c>
      <c r="F48" s="7">
        <v>1.024</v>
      </c>
      <c r="G48" s="10">
        <v>1.5599999999999999E-2</v>
      </c>
      <c r="H48" s="10">
        <v>0.03</v>
      </c>
      <c r="I48" s="8">
        <v>4.5</v>
      </c>
      <c r="J48" s="8">
        <v>4.5</v>
      </c>
      <c r="K48" s="10">
        <v>4.573E-2</v>
      </c>
      <c r="L48" s="8" t="s">
        <v>40</v>
      </c>
      <c r="M48" s="7" t="s">
        <v>117</v>
      </c>
      <c r="N48" s="9">
        <v>6.1000000000000004E-3</v>
      </c>
      <c r="O48" s="23">
        <v>0.34710000000000002</v>
      </c>
      <c r="P48" s="10">
        <v>5.7999999999999996E-3</v>
      </c>
      <c r="Q48" s="10">
        <v>0.53749999999999998</v>
      </c>
      <c r="R48" s="10">
        <v>-2.2000000000000001E-3</v>
      </c>
      <c r="S48" s="10">
        <v>-6.7000000000000002E-3</v>
      </c>
      <c r="T48" s="10">
        <v>-6.7999999999999996E-3</v>
      </c>
      <c r="U48" s="8">
        <v>64259</v>
      </c>
      <c r="V48" s="8">
        <v>-712</v>
      </c>
      <c r="W48" s="11">
        <v>0.21180555555555555</v>
      </c>
      <c r="X48" s="12">
        <v>42738</v>
      </c>
      <c r="Y48" s="13" t="s">
        <v>38</v>
      </c>
    </row>
    <row r="49" spans="1:25" ht="14.25" thickBot="1" x14ac:dyDescent="0.2">
      <c r="A49" s="14">
        <v>150315</v>
      </c>
      <c r="B49" s="15" t="s">
        <v>118</v>
      </c>
      <c r="C49" s="14">
        <v>1.0129999999999999</v>
      </c>
      <c r="D49" s="26">
        <v>0</v>
      </c>
      <c r="E49" s="15">
        <v>176.26</v>
      </c>
      <c r="F49" s="14">
        <v>1.028</v>
      </c>
      <c r="G49" s="17">
        <v>1.46E-2</v>
      </c>
      <c r="H49" s="17">
        <v>0.03</v>
      </c>
      <c r="I49" s="15">
        <v>4.5</v>
      </c>
      <c r="J49" s="15">
        <v>4.5</v>
      </c>
      <c r="K49" s="17">
        <v>4.5690000000000001E-2</v>
      </c>
      <c r="L49" s="15" t="s">
        <v>40</v>
      </c>
      <c r="M49" s="14" t="s">
        <v>119</v>
      </c>
      <c r="N49" s="16">
        <v>5.1000000000000004E-3</v>
      </c>
      <c r="O49" s="18">
        <v>0.3972</v>
      </c>
      <c r="P49" s="17">
        <v>4.7999999999999996E-3</v>
      </c>
      <c r="Q49" s="17">
        <v>0.41489999999999999</v>
      </c>
      <c r="R49" s="17">
        <v>-4.7999999999999996E-3</v>
      </c>
      <c r="S49" s="17">
        <v>-5.1999999999999998E-3</v>
      </c>
      <c r="T49" s="17">
        <v>-4.7000000000000002E-3</v>
      </c>
      <c r="U49" s="15">
        <v>11029</v>
      </c>
      <c r="V49" s="15">
        <v>-123</v>
      </c>
      <c r="W49" s="19">
        <v>0.21180555555555555</v>
      </c>
      <c r="X49" s="20">
        <v>42705</v>
      </c>
      <c r="Y49" s="21" t="s">
        <v>38</v>
      </c>
    </row>
    <row r="50" spans="1:25" ht="14.25" thickBot="1" x14ac:dyDescent="0.2">
      <c r="A50" s="7">
        <v>502011</v>
      </c>
      <c r="B50" s="8" t="s">
        <v>101</v>
      </c>
      <c r="C50" s="7">
        <v>0.98799999999999999</v>
      </c>
      <c r="D50" s="9">
        <v>1E-3</v>
      </c>
      <c r="E50" s="8">
        <v>603.52</v>
      </c>
      <c r="F50" s="7">
        <v>1.0016</v>
      </c>
      <c r="G50" s="10">
        <v>1.3599999999999999E-2</v>
      </c>
      <c r="H50" s="10">
        <v>0.03</v>
      </c>
      <c r="I50" s="8">
        <v>4.5</v>
      </c>
      <c r="J50" s="8">
        <v>4.5</v>
      </c>
      <c r="K50" s="10">
        <v>4.5620000000000001E-2</v>
      </c>
      <c r="L50" s="8" t="s">
        <v>40</v>
      </c>
      <c r="M50" s="7" t="s">
        <v>56</v>
      </c>
      <c r="N50" s="9">
        <v>8.6E-3</v>
      </c>
      <c r="O50" s="23">
        <v>0.46960000000000002</v>
      </c>
      <c r="P50" s="10">
        <v>4.0000000000000001E-3</v>
      </c>
      <c r="Q50" s="10">
        <v>0.27139999999999997</v>
      </c>
      <c r="R50" s="10">
        <v>4.0000000000000001E-3</v>
      </c>
      <c r="S50" s="10">
        <v>6.9999999999999999E-4</v>
      </c>
      <c r="T50" s="10">
        <v>0</v>
      </c>
      <c r="U50" s="8">
        <v>13751</v>
      </c>
      <c r="V50" s="8">
        <v>92</v>
      </c>
      <c r="W50" s="11">
        <v>0.21180555555555555</v>
      </c>
      <c r="X50" s="12">
        <v>42923</v>
      </c>
      <c r="Y50" s="13" t="s">
        <v>38</v>
      </c>
    </row>
    <row r="51" spans="1:25" ht="14.25" thickBot="1" x14ac:dyDescent="0.2">
      <c r="A51" s="14">
        <v>150179</v>
      </c>
      <c r="B51" s="15" t="s">
        <v>120</v>
      </c>
      <c r="C51" s="14">
        <v>1.0129999999999999</v>
      </c>
      <c r="D51" s="16">
        <v>4.0000000000000001E-3</v>
      </c>
      <c r="E51" s="15">
        <v>116.43</v>
      </c>
      <c r="F51" s="14">
        <v>1.0249999999999999</v>
      </c>
      <c r="G51" s="17">
        <v>1.17E-2</v>
      </c>
      <c r="H51" s="17">
        <v>0.03</v>
      </c>
      <c r="I51" s="15">
        <v>4.5</v>
      </c>
      <c r="J51" s="15">
        <v>4.5</v>
      </c>
      <c r="K51" s="17">
        <v>4.555E-2</v>
      </c>
      <c r="L51" s="15" t="s">
        <v>40</v>
      </c>
      <c r="M51" s="14" t="s">
        <v>121</v>
      </c>
      <c r="N51" s="16">
        <v>5.4000000000000003E-3</v>
      </c>
      <c r="O51" s="18">
        <v>0.48010000000000003</v>
      </c>
      <c r="P51" s="17">
        <v>1.9E-3</v>
      </c>
      <c r="Q51" s="17">
        <v>0.22320000000000001</v>
      </c>
      <c r="R51" s="17">
        <v>-4.7000000000000002E-3</v>
      </c>
      <c r="S51" s="17">
        <v>-4.1000000000000003E-3</v>
      </c>
      <c r="T51" s="17">
        <v>-7.4000000000000003E-3</v>
      </c>
      <c r="U51" s="15">
        <v>7043</v>
      </c>
      <c r="V51" s="15">
        <v>-158</v>
      </c>
      <c r="W51" s="19">
        <v>0.21180555555555555</v>
      </c>
      <c r="X51" s="20">
        <v>42738</v>
      </c>
      <c r="Y51" s="21" t="s">
        <v>38</v>
      </c>
    </row>
    <row r="52" spans="1:25" ht="14.25" thickBot="1" x14ac:dyDescent="0.2">
      <c r="A52" s="7">
        <v>150018</v>
      </c>
      <c r="B52" s="8" t="s">
        <v>122</v>
      </c>
      <c r="C52" s="7">
        <v>1.0129999999999999</v>
      </c>
      <c r="D52" s="31">
        <v>0</v>
      </c>
      <c r="E52" s="8">
        <v>2047.45</v>
      </c>
      <c r="F52" s="7">
        <v>1.0249999999999999</v>
      </c>
      <c r="G52" s="10">
        <v>1.17E-2</v>
      </c>
      <c r="H52" s="10">
        <v>0.03</v>
      </c>
      <c r="I52" s="8">
        <v>4.5</v>
      </c>
      <c r="J52" s="8">
        <v>4.5</v>
      </c>
      <c r="K52" s="10">
        <v>4.555E-2</v>
      </c>
      <c r="L52" s="8" t="s">
        <v>40</v>
      </c>
      <c r="M52" s="7" t="s">
        <v>123</v>
      </c>
      <c r="N52" s="9">
        <v>4.0000000000000001E-3</v>
      </c>
      <c r="O52" s="23">
        <v>0.32650000000000001</v>
      </c>
      <c r="P52" s="10">
        <v>1.9E-3</v>
      </c>
      <c r="Q52" s="10">
        <v>1.1129</v>
      </c>
      <c r="R52" s="10">
        <v>1E-3</v>
      </c>
      <c r="S52" s="10">
        <v>-3.2000000000000002E-3</v>
      </c>
      <c r="T52" s="10">
        <v>-5.0000000000000001E-4</v>
      </c>
      <c r="U52" s="8">
        <v>326711</v>
      </c>
      <c r="V52" s="8">
        <v>-29</v>
      </c>
      <c r="W52" s="11">
        <v>0.21180555555555555</v>
      </c>
      <c r="X52" s="12">
        <v>42738</v>
      </c>
      <c r="Y52" s="13" t="s">
        <v>38</v>
      </c>
    </row>
    <row r="53" spans="1:25" ht="14.25" thickBot="1" x14ac:dyDescent="0.2">
      <c r="A53" s="14">
        <v>502027</v>
      </c>
      <c r="B53" s="15" t="s">
        <v>124</v>
      </c>
      <c r="C53" s="14">
        <v>1.0369999999999999</v>
      </c>
      <c r="D53" s="30">
        <v>-1.7999999999999999E-2</v>
      </c>
      <c r="E53" s="15">
        <v>2.02</v>
      </c>
      <c r="F53" s="14">
        <v>1.0469999999999999</v>
      </c>
      <c r="G53" s="17">
        <v>9.5999999999999992E-3</v>
      </c>
      <c r="H53" s="17">
        <v>0.03</v>
      </c>
      <c r="I53" s="15">
        <v>5</v>
      </c>
      <c r="J53" s="15">
        <v>4.5</v>
      </c>
      <c r="K53" s="17">
        <v>4.548E-2</v>
      </c>
      <c r="L53" s="15" t="s">
        <v>40</v>
      </c>
      <c r="M53" s="14" t="s">
        <v>125</v>
      </c>
      <c r="N53" s="16">
        <v>3.3E-3</v>
      </c>
      <c r="O53" s="18">
        <v>0.29730000000000001</v>
      </c>
      <c r="P53" s="17">
        <v>-2.0000000000000001E-4</v>
      </c>
      <c r="Q53" s="17">
        <v>0.62529999999999997</v>
      </c>
      <c r="R53" s="17">
        <v>-4.7000000000000002E-3</v>
      </c>
      <c r="S53" s="17">
        <v>1.14E-2</v>
      </c>
      <c r="T53" s="17">
        <v>1.46E-2</v>
      </c>
      <c r="U53" s="15">
        <v>130</v>
      </c>
      <c r="V53" s="15">
        <v>0</v>
      </c>
      <c r="W53" s="19">
        <v>0.21180555555555555</v>
      </c>
      <c r="X53" s="20">
        <v>42614</v>
      </c>
      <c r="Y53" s="21" t="s">
        <v>38</v>
      </c>
    </row>
    <row r="54" spans="1:25" ht="14.25" thickBot="1" x14ac:dyDescent="0.2">
      <c r="A54" s="7">
        <v>150279</v>
      </c>
      <c r="B54" s="8" t="s">
        <v>126</v>
      </c>
      <c r="C54" s="7">
        <v>1.0469999999999999</v>
      </c>
      <c r="D54" s="9">
        <v>2.8999999999999998E-3</v>
      </c>
      <c r="E54" s="8">
        <v>20.350000000000001</v>
      </c>
      <c r="F54" s="7">
        <v>1.052</v>
      </c>
      <c r="G54" s="10">
        <v>4.7999999999999996E-3</v>
      </c>
      <c r="H54" s="10">
        <v>0.03</v>
      </c>
      <c r="I54" s="8">
        <v>5</v>
      </c>
      <c r="J54" s="8">
        <v>4.5</v>
      </c>
      <c r="K54" s="10">
        <v>4.5249999999999999E-2</v>
      </c>
      <c r="L54" s="8" t="s">
        <v>40</v>
      </c>
      <c r="M54" s="7" t="s">
        <v>127</v>
      </c>
      <c r="N54" s="9">
        <v>2.8E-3</v>
      </c>
      <c r="O54" s="23">
        <v>0.31869999999999998</v>
      </c>
      <c r="P54" s="10">
        <v>-5.0000000000000001E-3</v>
      </c>
      <c r="Q54" s="10">
        <v>0.56979999999999997</v>
      </c>
      <c r="R54" s="10">
        <v>-5.7999999999999996E-3</v>
      </c>
      <c r="S54" s="10">
        <v>-2.0999999999999999E-3</v>
      </c>
      <c r="T54" s="10">
        <v>-1.83E-2</v>
      </c>
      <c r="U54" s="8">
        <v>1301</v>
      </c>
      <c r="V54" s="8">
        <v>0</v>
      </c>
      <c r="W54" s="11">
        <v>0.21180555555555555</v>
      </c>
      <c r="X54" s="12">
        <v>42614</v>
      </c>
      <c r="Y54" s="13" t="s">
        <v>38</v>
      </c>
    </row>
    <row r="55" spans="1:25" ht="14.25" thickBot="1" x14ac:dyDescent="0.2">
      <c r="A55" s="14">
        <v>150243</v>
      </c>
      <c r="B55" s="15" t="s">
        <v>128</v>
      </c>
      <c r="C55" s="14">
        <v>1.0189999999999999</v>
      </c>
      <c r="D55" s="26">
        <v>0</v>
      </c>
      <c r="E55" s="15">
        <v>54.95</v>
      </c>
      <c r="F55" s="14">
        <v>1.0229999999999999</v>
      </c>
      <c r="G55" s="17">
        <v>3.8999999999999998E-3</v>
      </c>
      <c r="H55" s="17">
        <v>0.03</v>
      </c>
      <c r="I55" s="15">
        <v>4.5</v>
      </c>
      <c r="J55" s="15">
        <v>4.5</v>
      </c>
      <c r="K55" s="17">
        <v>4.5179999999999998E-2</v>
      </c>
      <c r="L55" s="15" t="s">
        <v>40</v>
      </c>
      <c r="M55" s="14" t="s">
        <v>129</v>
      </c>
      <c r="N55" s="30">
        <v>-1.5E-3</v>
      </c>
      <c r="O55" s="18">
        <v>0.40089999999999998</v>
      </c>
      <c r="P55" s="17">
        <v>-6.0000000000000001E-3</v>
      </c>
      <c r="Q55" s="17">
        <v>0.4118</v>
      </c>
      <c r="R55" s="17">
        <v>-2.8E-3</v>
      </c>
      <c r="S55" s="17">
        <v>-5.1999999999999998E-3</v>
      </c>
      <c r="T55" s="17">
        <v>-5.1999999999999998E-3</v>
      </c>
      <c r="U55" s="15">
        <v>11550</v>
      </c>
      <c r="V55" s="15">
        <v>-21</v>
      </c>
      <c r="W55" s="19">
        <v>0.21180555555555555</v>
      </c>
      <c r="X55" s="20">
        <v>42705</v>
      </c>
      <c r="Y55" s="21" t="s">
        <v>38</v>
      </c>
    </row>
    <row r="56" spans="1:25" ht="14.25" thickBot="1" x14ac:dyDescent="0.2">
      <c r="A56" s="7">
        <v>502017</v>
      </c>
      <c r="B56" s="8" t="s">
        <v>45</v>
      </c>
      <c r="C56" s="7">
        <v>1.0269999999999999</v>
      </c>
      <c r="D56" s="9">
        <v>1.4800000000000001E-2</v>
      </c>
      <c r="E56" s="8">
        <v>15.94</v>
      </c>
      <c r="F56" s="7">
        <v>1.0269999999999999</v>
      </c>
      <c r="G56" s="10">
        <v>0</v>
      </c>
      <c r="H56" s="10">
        <v>0.03</v>
      </c>
      <c r="I56" s="8">
        <v>4.5</v>
      </c>
      <c r="J56" s="8">
        <v>4.5</v>
      </c>
      <c r="K56" s="10">
        <v>4.4999999999999998E-2</v>
      </c>
      <c r="L56" s="8" t="s">
        <v>40</v>
      </c>
      <c r="M56" s="7" t="s">
        <v>46</v>
      </c>
      <c r="N56" s="9">
        <v>4.7999999999999996E-3</v>
      </c>
      <c r="O56" s="23">
        <v>0.35270000000000001</v>
      </c>
      <c r="P56" s="10">
        <v>-9.9000000000000008E-3</v>
      </c>
      <c r="Q56" s="10">
        <v>0.52059999999999995</v>
      </c>
      <c r="R56" s="10">
        <v>5.0000000000000001E-4</v>
      </c>
      <c r="S56" s="10">
        <v>-6.1000000000000004E-3</v>
      </c>
      <c r="T56" s="10">
        <v>-8.6E-3</v>
      </c>
      <c r="U56" s="8">
        <v>274</v>
      </c>
      <c r="V56" s="8">
        <v>-8</v>
      </c>
      <c r="W56" s="11">
        <v>0.21180555555555555</v>
      </c>
      <c r="X56" s="12">
        <v>42719</v>
      </c>
      <c r="Y56" s="13" t="s">
        <v>38</v>
      </c>
    </row>
    <row r="57" spans="1:25" ht="14.25" thickBot="1" x14ac:dyDescent="0.2">
      <c r="A57" s="14">
        <v>150231</v>
      </c>
      <c r="B57" s="15" t="s">
        <v>130</v>
      </c>
      <c r="C57" s="14">
        <v>1.012</v>
      </c>
      <c r="D57" s="16">
        <v>8.0000000000000002E-3</v>
      </c>
      <c r="E57" s="15">
        <v>14.09</v>
      </c>
      <c r="F57" s="14">
        <v>1.0083</v>
      </c>
      <c r="G57" s="17">
        <v>-3.7000000000000002E-3</v>
      </c>
      <c r="H57" s="17">
        <v>0.03</v>
      </c>
      <c r="I57" s="15">
        <v>4.5</v>
      </c>
      <c r="J57" s="15">
        <v>4.5</v>
      </c>
      <c r="K57" s="17">
        <v>4.4830000000000002E-2</v>
      </c>
      <c r="L57" s="15" t="s">
        <v>40</v>
      </c>
      <c r="M57" s="14" t="s">
        <v>131</v>
      </c>
      <c r="N57" s="16">
        <v>2.2000000000000001E-3</v>
      </c>
      <c r="O57" s="18">
        <v>0.4</v>
      </c>
      <c r="P57" s="17">
        <v>-1.3899999999999999E-2</v>
      </c>
      <c r="Q57" s="29">
        <v>0.43049999999999999</v>
      </c>
      <c r="R57" s="17">
        <v>-3.8999999999999998E-3</v>
      </c>
      <c r="S57" s="17">
        <v>-6.1000000000000004E-3</v>
      </c>
      <c r="T57" s="17">
        <v>-3.2000000000000002E-3</v>
      </c>
      <c r="U57" s="15">
        <v>4111</v>
      </c>
      <c r="V57" s="15">
        <v>-24</v>
      </c>
      <c r="W57" s="19">
        <v>0.21180555555555555</v>
      </c>
      <c r="X57" s="20">
        <v>42869</v>
      </c>
      <c r="Y57" s="21" t="s">
        <v>38</v>
      </c>
    </row>
    <row r="58" spans="1:25" ht="14.25" thickBot="1" x14ac:dyDescent="0.2">
      <c r="A58" s="7">
        <v>150245</v>
      </c>
      <c r="B58" s="8" t="s">
        <v>132</v>
      </c>
      <c r="C58" s="7">
        <v>1.052</v>
      </c>
      <c r="D58" s="27">
        <v>-8.9999999999999998E-4</v>
      </c>
      <c r="E58" s="8">
        <v>2.57</v>
      </c>
      <c r="F58" s="7">
        <v>1.0429999999999999</v>
      </c>
      <c r="G58" s="10">
        <v>-8.6E-3</v>
      </c>
      <c r="H58" s="10">
        <v>0.03</v>
      </c>
      <c r="I58" s="8">
        <v>4.75</v>
      </c>
      <c r="J58" s="8">
        <v>4.5</v>
      </c>
      <c r="K58" s="10">
        <v>4.4630000000000003E-2</v>
      </c>
      <c r="L58" s="8" t="s">
        <v>40</v>
      </c>
      <c r="M58" s="7" t="s">
        <v>86</v>
      </c>
      <c r="N58" s="9">
        <v>4.7000000000000002E-3</v>
      </c>
      <c r="O58" s="23">
        <v>0.43540000000000001</v>
      </c>
      <c r="P58" s="10">
        <v>-1.83E-2</v>
      </c>
      <c r="Q58" s="10">
        <v>0.30990000000000001</v>
      </c>
      <c r="R58" s="10">
        <v>-5.3E-3</v>
      </c>
      <c r="S58" s="10">
        <v>-2.2000000000000001E-3</v>
      </c>
      <c r="T58" s="10">
        <v>-4.4000000000000003E-3</v>
      </c>
      <c r="U58" s="8">
        <v>1077</v>
      </c>
      <c r="V58" s="8">
        <v>-6</v>
      </c>
      <c r="W58" s="11">
        <v>0.21180555555555555</v>
      </c>
      <c r="X58" s="12">
        <v>42675</v>
      </c>
      <c r="Y58" s="13" t="s">
        <v>38</v>
      </c>
    </row>
    <row r="59" spans="1:25" ht="14.25" thickBot="1" x14ac:dyDescent="0.2">
      <c r="A59" s="14">
        <v>150100</v>
      </c>
      <c r="B59" s="15" t="s">
        <v>133</v>
      </c>
      <c r="C59" s="14">
        <v>1.04</v>
      </c>
      <c r="D59" s="16">
        <v>5.7999999999999996E-3</v>
      </c>
      <c r="E59" s="15">
        <v>27.72</v>
      </c>
      <c r="F59" s="14">
        <v>1.0249999999999999</v>
      </c>
      <c r="G59" s="17">
        <v>-1.46E-2</v>
      </c>
      <c r="H59" s="17">
        <v>0.03</v>
      </c>
      <c r="I59" s="15">
        <v>4.5</v>
      </c>
      <c r="J59" s="15">
        <v>4.5</v>
      </c>
      <c r="K59" s="17">
        <v>4.4330000000000001E-2</v>
      </c>
      <c r="L59" s="15" t="s">
        <v>40</v>
      </c>
      <c r="M59" s="14" t="s">
        <v>134</v>
      </c>
      <c r="N59" s="16">
        <v>2.9999999999999997E-4</v>
      </c>
      <c r="O59" s="18">
        <v>0.4622</v>
      </c>
      <c r="P59" s="17">
        <v>-2.4199999999999999E-2</v>
      </c>
      <c r="Q59" s="17">
        <v>0.68730000000000002</v>
      </c>
      <c r="R59" s="17">
        <v>-4.4999999999999997E-3</v>
      </c>
      <c r="S59" s="17">
        <v>-5.8999999999999999E-3</v>
      </c>
      <c r="T59" s="17">
        <v>-7.1000000000000004E-3</v>
      </c>
      <c r="U59" s="15">
        <v>14161</v>
      </c>
      <c r="V59" s="15">
        <v>-63</v>
      </c>
      <c r="W59" s="19">
        <v>0.21180555555555555</v>
      </c>
      <c r="X59" s="20">
        <v>42738</v>
      </c>
      <c r="Y59" s="21" t="s">
        <v>38</v>
      </c>
    </row>
    <row r="60" spans="1:25" ht="14.25" thickBot="1" x14ac:dyDescent="0.2">
      <c r="A60" s="7">
        <v>150311</v>
      </c>
      <c r="B60" s="8" t="s">
        <v>135</v>
      </c>
      <c r="C60" s="7">
        <v>1.0449999999999999</v>
      </c>
      <c r="D60" s="9">
        <v>8.6999999999999994E-3</v>
      </c>
      <c r="E60" s="8">
        <v>60.13</v>
      </c>
      <c r="F60" s="7">
        <v>1.028</v>
      </c>
      <c r="G60" s="10">
        <v>-1.6500000000000001E-2</v>
      </c>
      <c r="H60" s="10">
        <v>0.03</v>
      </c>
      <c r="I60" s="8">
        <v>4.5</v>
      </c>
      <c r="J60" s="8">
        <v>4.5</v>
      </c>
      <c r="K60" s="10">
        <v>4.4249999999999998E-2</v>
      </c>
      <c r="L60" s="8" t="s">
        <v>40</v>
      </c>
      <c r="M60" s="7" t="s">
        <v>136</v>
      </c>
      <c r="N60" s="9">
        <v>6.6E-3</v>
      </c>
      <c r="O60" s="23">
        <v>0.4032</v>
      </c>
      <c r="P60" s="10">
        <v>-2.5999999999999999E-2</v>
      </c>
      <c r="Q60" s="10">
        <v>0.40100000000000002</v>
      </c>
      <c r="R60" s="10">
        <v>-1.6000000000000001E-3</v>
      </c>
      <c r="S60" s="10">
        <v>-3.3E-3</v>
      </c>
      <c r="T60" s="10">
        <v>-7.4999999999999997E-3</v>
      </c>
      <c r="U60" s="8">
        <v>1831</v>
      </c>
      <c r="V60" s="8">
        <v>-18</v>
      </c>
      <c r="W60" s="11">
        <v>0.21180555555555555</v>
      </c>
      <c r="X60" s="12">
        <v>42709</v>
      </c>
      <c r="Y60" s="13" t="s">
        <v>38</v>
      </c>
    </row>
    <row r="61" spans="1:25" ht="14.25" thickBot="1" x14ac:dyDescent="0.2">
      <c r="A61" s="14">
        <v>150143</v>
      </c>
      <c r="B61" s="15" t="s">
        <v>137</v>
      </c>
      <c r="C61" s="14">
        <v>1.05</v>
      </c>
      <c r="D61" s="16">
        <v>2.24E-2</v>
      </c>
      <c r="E61" s="15">
        <v>95.52</v>
      </c>
      <c r="F61" s="14">
        <v>1.028</v>
      </c>
      <c r="G61" s="17">
        <v>-2.1399999999999999E-2</v>
      </c>
      <c r="H61" s="17">
        <v>0.03</v>
      </c>
      <c r="I61" s="15">
        <v>4.5</v>
      </c>
      <c r="J61" s="15">
        <v>4.5</v>
      </c>
      <c r="K61" s="17">
        <v>4.403E-2</v>
      </c>
      <c r="L61" s="15" t="s">
        <v>40</v>
      </c>
      <c r="M61" s="14" t="s">
        <v>62</v>
      </c>
      <c r="N61" s="16">
        <v>7.0000000000000001E-3</v>
      </c>
      <c r="O61" s="18">
        <v>0.1157</v>
      </c>
      <c r="P61" s="17">
        <v>-3.44E-2</v>
      </c>
      <c r="Q61" s="17">
        <v>0.55220000000000002</v>
      </c>
      <c r="R61" s="17">
        <v>7.4000000000000003E-3</v>
      </c>
      <c r="S61" s="17">
        <v>-6.4999999999999997E-3</v>
      </c>
      <c r="T61" s="17">
        <v>-4.3E-3</v>
      </c>
      <c r="U61" s="15">
        <v>9983</v>
      </c>
      <c r="V61" s="15">
        <v>-9</v>
      </c>
      <c r="W61" s="19">
        <v>0.29375000000000001</v>
      </c>
      <c r="X61" s="20">
        <v>42705</v>
      </c>
      <c r="Y61" s="21" t="s">
        <v>38</v>
      </c>
    </row>
    <row r="62" spans="1:25" ht="14.25" thickBot="1" x14ac:dyDescent="0.2">
      <c r="A62" s="7">
        <v>150092</v>
      </c>
      <c r="B62" s="8" t="s">
        <v>138</v>
      </c>
      <c r="C62" s="7">
        <v>1.054</v>
      </c>
      <c r="D62" s="9">
        <v>1.9E-3</v>
      </c>
      <c r="E62" s="8">
        <v>1.68</v>
      </c>
      <c r="F62" s="7">
        <v>1.0249999999999999</v>
      </c>
      <c r="G62" s="10">
        <v>-2.8299999999999999E-2</v>
      </c>
      <c r="H62" s="10">
        <v>0.03</v>
      </c>
      <c r="I62" s="8">
        <v>4.5</v>
      </c>
      <c r="J62" s="8">
        <v>4.5</v>
      </c>
      <c r="K62" s="10">
        <v>4.3729999999999998E-2</v>
      </c>
      <c r="L62" s="8" t="s">
        <v>40</v>
      </c>
      <c r="M62" s="7" t="s">
        <v>139</v>
      </c>
      <c r="N62" s="9">
        <v>3.0999999999999999E-3</v>
      </c>
      <c r="O62" s="23">
        <v>0.4093</v>
      </c>
      <c r="P62" s="10">
        <v>-3.7100000000000001E-2</v>
      </c>
      <c r="Q62" s="10">
        <v>0.85329999999999995</v>
      </c>
      <c r="R62" s="10">
        <v>-5.9999999999999995E-4</v>
      </c>
      <c r="S62" s="10">
        <v>-5.1000000000000004E-3</v>
      </c>
      <c r="T62" s="10">
        <v>-5.1000000000000004E-3</v>
      </c>
      <c r="U62" s="8">
        <v>284</v>
      </c>
      <c r="V62" s="8">
        <v>-1</v>
      </c>
      <c r="W62" s="11">
        <v>0.21180555555555555</v>
      </c>
      <c r="X62" s="12">
        <v>42738</v>
      </c>
      <c r="Y62" s="13" t="s">
        <v>38</v>
      </c>
    </row>
    <row r="63" spans="1:25" ht="14.25" thickBot="1" x14ac:dyDescent="0.2">
      <c r="A63" s="14">
        <v>150215</v>
      </c>
      <c r="B63" s="15" t="s">
        <v>140</v>
      </c>
      <c r="C63" s="14">
        <v>1.0569999999999999</v>
      </c>
      <c r="D63" s="26">
        <v>0</v>
      </c>
      <c r="E63" s="15">
        <v>10.98</v>
      </c>
      <c r="F63" s="14">
        <v>1.0244</v>
      </c>
      <c r="G63" s="17">
        <v>-3.1800000000000002E-2</v>
      </c>
      <c r="H63" s="17">
        <v>0.03</v>
      </c>
      <c r="I63" s="15">
        <v>4.5</v>
      </c>
      <c r="J63" s="15">
        <v>4.5</v>
      </c>
      <c r="K63" s="17">
        <v>4.3580000000000001E-2</v>
      </c>
      <c r="L63" s="15" t="s">
        <v>40</v>
      </c>
      <c r="M63" s="14" t="s">
        <v>141</v>
      </c>
      <c r="N63" s="16">
        <v>3.0999999999999999E-3</v>
      </c>
      <c r="O63" s="18">
        <v>0.45050000000000001</v>
      </c>
      <c r="P63" s="17">
        <v>-4.0800000000000003E-2</v>
      </c>
      <c r="Q63" s="17">
        <v>0.29370000000000002</v>
      </c>
      <c r="R63" s="17">
        <v>-4.3E-3</v>
      </c>
      <c r="S63" s="17">
        <v>-4.0000000000000001E-3</v>
      </c>
      <c r="T63" s="17">
        <v>-4.5999999999999999E-3</v>
      </c>
      <c r="U63" s="15">
        <v>2517</v>
      </c>
      <c r="V63" s="15">
        <v>-3</v>
      </c>
      <c r="W63" s="19">
        <v>0.21180555555555555</v>
      </c>
      <c r="X63" s="20">
        <v>42738</v>
      </c>
      <c r="Y63" s="21" t="s">
        <v>38</v>
      </c>
    </row>
    <row r="64" spans="1:25" ht="14.25" thickBot="1" x14ac:dyDescent="0.2">
      <c r="A64" s="44" t="s">
        <v>241</v>
      </c>
      <c r="B64" s="36"/>
      <c r="C64" s="35"/>
      <c r="D64" s="43">
        <f>AVERAGE(D6:D63)</f>
        <v>2.3448275862068971E-3</v>
      </c>
      <c r="E64" s="36"/>
      <c r="F64" s="35"/>
      <c r="G64" s="43">
        <f>AVERAGE(G6:G63)</f>
        <v>1.8099999999999998E-2</v>
      </c>
      <c r="H64" s="37"/>
      <c r="I64" s="36"/>
      <c r="J64" s="36"/>
      <c r="K64" s="43">
        <f>AVERAGE(K6:K63)</f>
        <v>4.5899655172413782E-2</v>
      </c>
      <c r="L64" s="36"/>
      <c r="M64" s="35"/>
      <c r="N64" s="38"/>
      <c r="O64" s="39"/>
      <c r="P64" s="43">
        <f>AVERAGE(P6:P63)</f>
        <v>5.2228070175438564E-3</v>
      </c>
      <c r="Q64" s="37"/>
      <c r="R64" s="43">
        <f>AVERAGE(R6:R63)</f>
        <v>-1.9896551724137932E-3</v>
      </c>
      <c r="S64" s="37"/>
      <c r="T64" s="37"/>
      <c r="U64" s="36"/>
      <c r="V64" s="36"/>
      <c r="W64" s="40"/>
      <c r="X64" s="41"/>
      <c r="Y64" s="42"/>
    </row>
    <row r="65" spans="1:25" ht="14.25" thickBot="1" x14ac:dyDescent="0.2">
      <c r="A65" s="7">
        <v>150049</v>
      </c>
      <c r="B65" s="8" t="s">
        <v>142</v>
      </c>
      <c r="C65" s="7">
        <v>0.99399999999999999</v>
      </c>
      <c r="D65" s="9">
        <v>1E-3</v>
      </c>
      <c r="E65" s="8">
        <v>52.04</v>
      </c>
      <c r="F65" s="7">
        <v>1.016</v>
      </c>
      <c r="G65" s="10">
        <v>2.1700000000000001E-2</v>
      </c>
      <c r="H65" s="10">
        <v>3.2000000000000001E-2</v>
      </c>
      <c r="I65" s="8">
        <v>4.7</v>
      </c>
      <c r="J65" s="8">
        <v>4.7</v>
      </c>
      <c r="K65" s="10">
        <v>4.8059999999999999E-2</v>
      </c>
      <c r="L65" s="8" t="s">
        <v>40</v>
      </c>
      <c r="M65" s="7" t="s">
        <v>36</v>
      </c>
      <c r="N65" s="31">
        <v>0</v>
      </c>
      <c r="O65" s="23">
        <v>0.51670000000000005</v>
      </c>
      <c r="P65" s="10">
        <v>1.3599999999999999E-2</v>
      </c>
      <c r="Q65" s="8" t="s">
        <v>37</v>
      </c>
      <c r="R65" s="10">
        <v>0</v>
      </c>
      <c r="S65" s="10">
        <v>-9.1000000000000004E-3</v>
      </c>
      <c r="T65" s="10">
        <v>-4.0000000000000001E-3</v>
      </c>
      <c r="U65" s="8">
        <v>1947</v>
      </c>
      <c r="V65" s="8">
        <v>-6</v>
      </c>
      <c r="W65" s="11">
        <v>0.21180555555555555</v>
      </c>
      <c r="X65" s="12">
        <v>42807</v>
      </c>
      <c r="Y65" s="13" t="s">
        <v>38</v>
      </c>
    </row>
    <row r="66" spans="1:25" ht="14.25" thickBot="1" x14ac:dyDescent="0.2">
      <c r="A66" s="14">
        <v>150148</v>
      </c>
      <c r="B66" s="15" t="s">
        <v>143</v>
      </c>
      <c r="C66" s="14">
        <v>1.014</v>
      </c>
      <c r="D66" s="16">
        <v>1E-3</v>
      </c>
      <c r="E66" s="15">
        <v>75.12</v>
      </c>
      <c r="F66" s="14">
        <v>1.028</v>
      </c>
      <c r="G66" s="17">
        <v>1.3599999999999999E-2</v>
      </c>
      <c r="H66" s="17">
        <v>3.2000000000000001E-2</v>
      </c>
      <c r="I66" s="15">
        <v>4.7</v>
      </c>
      <c r="J66" s="15">
        <v>4.7</v>
      </c>
      <c r="K66" s="17">
        <v>4.7669999999999997E-2</v>
      </c>
      <c r="L66" s="15" t="s">
        <v>40</v>
      </c>
      <c r="M66" s="14" t="s">
        <v>144</v>
      </c>
      <c r="N66" s="16">
        <v>2.8999999999999998E-3</v>
      </c>
      <c r="O66" s="18">
        <v>0.1862</v>
      </c>
      <c r="P66" s="17">
        <v>4.4999999999999997E-3</v>
      </c>
      <c r="Q66" s="17">
        <v>0.91039999999999999</v>
      </c>
      <c r="R66" s="17">
        <v>-1.5E-3</v>
      </c>
      <c r="S66" s="17">
        <v>-5.9999999999999995E-4</v>
      </c>
      <c r="T66" s="17">
        <v>-3.2000000000000002E-3</v>
      </c>
      <c r="U66" s="15">
        <v>13839</v>
      </c>
      <c r="V66" s="15">
        <v>11</v>
      </c>
      <c r="W66" s="19">
        <v>0.21180555555555555</v>
      </c>
      <c r="X66" s="20">
        <v>42719</v>
      </c>
      <c r="Y66" s="21" t="s">
        <v>38</v>
      </c>
    </row>
    <row r="67" spans="1:25" ht="14.25" thickBot="1" x14ac:dyDescent="0.2">
      <c r="A67" s="7">
        <v>150150</v>
      </c>
      <c r="B67" s="8" t="s">
        <v>145</v>
      </c>
      <c r="C67" s="7">
        <v>1.0249999999999999</v>
      </c>
      <c r="D67" s="27">
        <v>-1.9E-3</v>
      </c>
      <c r="E67" s="8">
        <v>118.33</v>
      </c>
      <c r="F67" s="7">
        <v>1.028</v>
      </c>
      <c r="G67" s="10">
        <v>2.8999999999999998E-3</v>
      </c>
      <c r="H67" s="10">
        <v>3.2000000000000001E-2</v>
      </c>
      <c r="I67" s="8">
        <v>4.7</v>
      </c>
      <c r="J67" s="8">
        <v>4.7</v>
      </c>
      <c r="K67" s="10">
        <v>4.7140000000000001E-2</v>
      </c>
      <c r="L67" s="8" t="s">
        <v>40</v>
      </c>
      <c r="M67" s="7" t="s">
        <v>146</v>
      </c>
      <c r="N67" s="27">
        <v>-6.3E-3</v>
      </c>
      <c r="O67" s="23">
        <v>0.41239999999999999</v>
      </c>
      <c r="P67" s="10">
        <v>-6.1999999999999998E-3</v>
      </c>
      <c r="Q67" s="10">
        <v>0.37940000000000002</v>
      </c>
      <c r="R67" s="10">
        <v>-2.7000000000000001E-3</v>
      </c>
      <c r="S67" s="10">
        <v>-7.3000000000000001E-3</v>
      </c>
      <c r="T67" s="10">
        <v>-6.7999999999999996E-3</v>
      </c>
      <c r="U67" s="8">
        <v>9119</v>
      </c>
      <c r="V67" s="8">
        <v>-125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150028</v>
      </c>
      <c r="B68" s="15" t="s">
        <v>147</v>
      </c>
      <c r="C68" s="14">
        <v>1.0249999999999999</v>
      </c>
      <c r="D68" s="26">
        <v>0</v>
      </c>
      <c r="E68" s="15">
        <v>13.9</v>
      </c>
      <c r="F68" s="14">
        <v>1.0209999999999999</v>
      </c>
      <c r="G68" s="17">
        <v>-3.8999999999999998E-3</v>
      </c>
      <c r="H68" s="17">
        <v>3.2000000000000001E-2</v>
      </c>
      <c r="I68" s="15">
        <v>4.7</v>
      </c>
      <c r="J68" s="15">
        <v>4.7</v>
      </c>
      <c r="K68" s="17">
        <v>4.6809999999999997E-2</v>
      </c>
      <c r="L68" s="15" t="s">
        <v>40</v>
      </c>
      <c r="M68" s="14" t="s">
        <v>148</v>
      </c>
      <c r="N68" s="16">
        <v>3.8999999999999998E-3</v>
      </c>
      <c r="O68" s="18">
        <v>0.55059999999999998</v>
      </c>
      <c r="P68" s="17">
        <v>-1.2999999999999999E-2</v>
      </c>
      <c r="Q68" s="17">
        <v>0.60950000000000004</v>
      </c>
      <c r="R68" s="17">
        <v>-5.1000000000000004E-3</v>
      </c>
      <c r="S68" s="17">
        <v>-5.7999999999999996E-3</v>
      </c>
      <c r="T68" s="17">
        <v>-2.7000000000000001E-3</v>
      </c>
      <c r="U68" s="15">
        <v>5119</v>
      </c>
      <c r="V68" s="15">
        <v>-10</v>
      </c>
      <c r="W68" s="19">
        <v>0.17083333333333331</v>
      </c>
      <c r="X68" s="20">
        <v>42771</v>
      </c>
      <c r="Y68" s="21" t="s">
        <v>38</v>
      </c>
    </row>
    <row r="69" spans="1:25" ht="14.25" thickBot="1" x14ac:dyDescent="0.2">
      <c r="A69" s="7">
        <v>150157</v>
      </c>
      <c r="B69" s="8" t="s">
        <v>149</v>
      </c>
      <c r="C69" s="7">
        <v>1.034</v>
      </c>
      <c r="D69" s="9">
        <v>4.8999999999999998E-3</v>
      </c>
      <c r="E69" s="8">
        <v>771.02</v>
      </c>
      <c r="F69" s="7">
        <v>1.028</v>
      </c>
      <c r="G69" s="10">
        <v>-5.7999999999999996E-3</v>
      </c>
      <c r="H69" s="10">
        <v>3.2000000000000001E-2</v>
      </c>
      <c r="I69" s="8">
        <v>4.7</v>
      </c>
      <c r="J69" s="8">
        <v>4.7</v>
      </c>
      <c r="K69" s="10">
        <v>4.6719999999999998E-2</v>
      </c>
      <c r="L69" s="8" t="s">
        <v>40</v>
      </c>
      <c r="M69" s="7" t="s">
        <v>150</v>
      </c>
      <c r="N69" s="9">
        <v>6.1000000000000004E-3</v>
      </c>
      <c r="O69" s="23">
        <v>0.30109999999999998</v>
      </c>
      <c r="P69" s="10">
        <v>-1.49E-2</v>
      </c>
      <c r="Q69" s="10">
        <v>0.64070000000000005</v>
      </c>
      <c r="R69" s="10">
        <v>-5.1999999999999998E-3</v>
      </c>
      <c r="S69" s="10">
        <v>-4.8999999999999998E-3</v>
      </c>
      <c r="T69" s="10">
        <v>-6.0000000000000001E-3</v>
      </c>
      <c r="U69" s="8">
        <v>116985</v>
      </c>
      <c r="V69" s="8">
        <v>-251</v>
      </c>
      <c r="W69" s="11">
        <v>0.21180555555555555</v>
      </c>
      <c r="X69" s="12">
        <v>42719</v>
      </c>
      <c r="Y69" s="13" t="s">
        <v>38</v>
      </c>
    </row>
    <row r="70" spans="1:25" ht="14.25" thickBot="1" x14ac:dyDescent="0.2">
      <c r="A70" s="44" t="s">
        <v>242</v>
      </c>
      <c r="B70" s="36"/>
      <c r="C70" s="35"/>
      <c r="D70" s="43">
        <f>AVERAGE(D65:D69)</f>
        <v>1E-3</v>
      </c>
      <c r="E70" s="36"/>
      <c r="F70" s="35"/>
      <c r="G70" s="43">
        <f>AVERAGE(G65:G69)</f>
        <v>5.6999999999999993E-3</v>
      </c>
      <c r="H70" s="37"/>
      <c r="I70" s="36"/>
      <c r="J70" s="36"/>
      <c r="K70" s="43">
        <f>AVERAGE(K65:K69)</f>
        <v>4.7280000000000003E-2</v>
      </c>
      <c r="L70" s="36"/>
      <c r="M70" s="35"/>
      <c r="N70" s="38"/>
      <c r="O70" s="39"/>
      <c r="P70" s="43">
        <f>AVERAGE(P65:P69)</f>
        <v>-3.2000000000000002E-3</v>
      </c>
      <c r="Q70" s="37"/>
      <c r="R70" s="43">
        <f>AVERAGE(R65:R69)</f>
        <v>-2.9000000000000002E-3</v>
      </c>
      <c r="S70" s="37"/>
      <c r="T70" s="37"/>
      <c r="U70" s="36"/>
      <c r="V70" s="36"/>
      <c r="W70" s="40"/>
      <c r="X70" s="41"/>
      <c r="Y70" s="42"/>
    </row>
    <row r="71" spans="1:25" ht="14.25" thickBot="1" x14ac:dyDescent="0.2">
      <c r="A71" s="14">
        <v>150088</v>
      </c>
      <c r="B71" s="15" t="s">
        <v>151</v>
      </c>
      <c r="C71" s="14">
        <v>1.0269999999999999</v>
      </c>
      <c r="D71" s="16">
        <v>1E-3</v>
      </c>
      <c r="E71" s="15">
        <v>22.63</v>
      </c>
      <c r="F71" s="14">
        <v>1.0276000000000001</v>
      </c>
      <c r="G71" s="17">
        <v>5.9999999999999995E-4</v>
      </c>
      <c r="H71" s="17">
        <v>3.5000000000000003E-2</v>
      </c>
      <c r="I71" s="15">
        <v>5</v>
      </c>
      <c r="J71" s="15">
        <v>5</v>
      </c>
      <c r="K71" s="17">
        <v>5.6349999999999997E-2</v>
      </c>
      <c r="L71" s="15">
        <v>0.09</v>
      </c>
      <c r="M71" s="14" t="s">
        <v>148</v>
      </c>
      <c r="N71" s="16">
        <v>3.8999999999999998E-3</v>
      </c>
      <c r="O71" s="17">
        <v>0.42770000000000002</v>
      </c>
      <c r="P71" s="15" t="s">
        <v>37</v>
      </c>
      <c r="Q71" s="17">
        <v>0.79179999999999995</v>
      </c>
      <c r="R71" s="17">
        <v>1.6000000000000001E-3</v>
      </c>
      <c r="S71" s="17">
        <v>-1E-3</v>
      </c>
      <c r="T71" s="17">
        <v>-1.0800000000000001E-2</v>
      </c>
      <c r="U71" s="15">
        <v>316</v>
      </c>
      <c r="V71" s="15">
        <v>-7</v>
      </c>
      <c r="W71" s="19">
        <v>0.21180555555555555</v>
      </c>
      <c r="X71" s="20">
        <v>42605</v>
      </c>
      <c r="Y71" s="21" t="s">
        <v>38</v>
      </c>
    </row>
    <row r="72" spans="1:25" s="60" customFormat="1" ht="14.25" thickBot="1" x14ac:dyDescent="0.2">
      <c r="A72" s="51">
        <v>150175</v>
      </c>
      <c r="B72" s="61" t="s">
        <v>152</v>
      </c>
      <c r="C72" s="51">
        <v>0.93500000000000005</v>
      </c>
      <c r="D72" s="53">
        <v>6.4999999999999997E-3</v>
      </c>
      <c r="E72" s="52">
        <v>5962.02</v>
      </c>
      <c r="F72" s="51">
        <v>1.0315000000000001</v>
      </c>
      <c r="G72" s="54">
        <v>9.3600000000000003E-2</v>
      </c>
      <c r="H72" s="54">
        <v>3.5000000000000003E-2</v>
      </c>
      <c r="I72" s="52">
        <v>5</v>
      </c>
      <c r="J72" s="52">
        <v>5</v>
      </c>
      <c r="K72" s="54">
        <v>5.534E-2</v>
      </c>
      <c r="L72" s="52" t="s">
        <v>40</v>
      </c>
      <c r="M72" s="51" t="s">
        <v>153</v>
      </c>
      <c r="N72" s="53">
        <v>2.8E-3</v>
      </c>
      <c r="O72" s="56">
        <v>0.27979999999999999</v>
      </c>
      <c r="P72" s="61" t="s">
        <v>44</v>
      </c>
      <c r="Q72" s="54">
        <v>0.75390000000000001</v>
      </c>
      <c r="R72" s="54">
        <v>-2E-3</v>
      </c>
      <c r="S72" s="54">
        <v>-5.4999999999999997E-3</v>
      </c>
      <c r="T72" s="54">
        <v>-5.4000000000000003E-3</v>
      </c>
      <c r="U72" s="52">
        <v>418353</v>
      </c>
      <c r="V72" s="52">
        <v>-2369</v>
      </c>
      <c r="W72" s="57">
        <v>0.21180555555555555</v>
      </c>
      <c r="X72" s="62">
        <v>42705</v>
      </c>
      <c r="Y72" s="59" t="s">
        <v>38</v>
      </c>
    </row>
    <row r="73" spans="1:25" ht="14.25" thickBot="1" x14ac:dyDescent="0.2">
      <c r="A73" s="14">
        <v>502014</v>
      </c>
      <c r="B73" s="15" t="s">
        <v>89</v>
      </c>
      <c r="C73" s="14">
        <v>1.0309999999999999</v>
      </c>
      <c r="D73" s="16">
        <v>1.9E-3</v>
      </c>
      <c r="E73" s="15">
        <v>1465.97</v>
      </c>
      <c r="F73" s="14">
        <v>1.0369999999999999</v>
      </c>
      <c r="G73" s="17">
        <v>5.7999999999999996E-3</v>
      </c>
      <c r="H73" s="17">
        <v>3.5000000000000003E-2</v>
      </c>
      <c r="I73" s="15">
        <v>5.75</v>
      </c>
      <c r="J73" s="15">
        <v>5</v>
      </c>
      <c r="K73" s="17">
        <v>5.0439999999999999E-2</v>
      </c>
      <c r="L73" s="15" t="s">
        <v>40</v>
      </c>
      <c r="M73" s="14" t="s">
        <v>154</v>
      </c>
      <c r="N73" s="16">
        <v>3.2000000000000002E-3</v>
      </c>
      <c r="O73" s="18">
        <v>0.1283</v>
      </c>
      <c r="P73" s="17">
        <v>-4.0000000000000002E-4</v>
      </c>
      <c r="Q73" s="29">
        <v>1.0319</v>
      </c>
      <c r="R73" s="17">
        <v>4.4000000000000003E-3</v>
      </c>
      <c r="S73" s="17">
        <v>4.1000000000000003E-3</v>
      </c>
      <c r="T73" s="17">
        <v>3.3999999999999998E-3</v>
      </c>
      <c r="U73" s="15">
        <v>17259</v>
      </c>
      <c r="V73" s="15">
        <v>15</v>
      </c>
      <c r="W73" s="19">
        <v>0.21180555555555555</v>
      </c>
      <c r="X73" s="20">
        <v>42704</v>
      </c>
      <c r="Y73" s="21" t="s">
        <v>38</v>
      </c>
    </row>
    <row r="74" spans="1:25" ht="14.25" thickBot="1" x14ac:dyDescent="0.2">
      <c r="A74" s="7">
        <v>502041</v>
      </c>
      <c r="B74" s="8" t="s">
        <v>155</v>
      </c>
      <c r="C74" s="7">
        <v>1.0449999999999999</v>
      </c>
      <c r="D74" s="9">
        <v>1.9E-3</v>
      </c>
      <c r="E74" s="8">
        <v>10.45</v>
      </c>
      <c r="F74" s="7">
        <v>1.052</v>
      </c>
      <c r="G74" s="10">
        <v>6.7000000000000002E-3</v>
      </c>
      <c r="H74" s="10">
        <v>3.5000000000000003E-2</v>
      </c>
      <c r="I74" s="8">
        <v>5.5</v>
      </c>
      <c r="J74" s="8">
        <v>5</v>
      </c>
      <c r="K74" s="10">
        <v>5.0439999999999999E-2</v>
      </c>
      <c r="L74" s="8" t="s">
        <v>40</v>
      </c>
      <c r="M74" s="7" t="s">
        <v>91</v>
      </c>
      <c r="N74" s="9">
        <v>4.8999999999999998E-3</v>
      </c>
      <c r="O74" s="23">
        <v>0.28399999999999997</v>
      </c>
      <c r="P74" s="10">
        <v>5.0000000000000001E-4</v>
      </c>
      <c r="Q74" s="24">
        <v>0.64980000000000004</v>
      </c>
      <c r="R74" s="10">
        <v>3.44E-2</v>
      </c>
      <c r="S74" s="10">
        <v>2.2700000000000001E-2</v>
      </c>
      <c r="T74" s="10">
        <v>1.9300000000000001E-2</v>
      </c>
      <c r="U74" s="8">
        <v>819</v>
      </c>
      <c r="V74" s="8">
        <v>0</v>
      </c>
      <c r="W74" s="11">
        <v>0.21180555555555555</v>
      </c>
      <c r="X74" s="12">
        <v>42704</v>
      </c>
      <c r="Y74" s="13" t="s">
        <v>38</v>
      </c>
    </row>
    <row r="75" spans="1:25" ht="14.25" thickBot="1" x14ac:dyDescent="0.2">
      <c r="A75" s="14">
        <v>150145</v>
      </c>
      <c r="B75" s="15" t="s">
        <v>156</v>
      </c>
      <c r="C75" s="14">
        <v>1.022</v>
      </c>
      <c r="D75" s="16">
        <v>6.8999999999999999E-3</v>
      </c>
      <c r="E75" s="15">
        <v>10.38</v>
      </c>
      <c r="F75" s="14">
        <v>1.03</v>
      </c>
      <c r="G75" s="17">
        <v>7.7999999999999996E-3</v>
      </c>
      <c r="H75" s="17">
        <v>3.5000000000000003E-2</v>
      </c>
      <c r="I75" s="15">
        <v>5</v>
      </c>
      <c r="J75" s="15">
        <v>5</v>
      </c>
      <c r="K75" s="17">
        <v>5.04E-2</v>
      </c>
      <c r="L75" s="15" t="s">
        <v>40</v>
      </c>
      <c r="M75" s="14" t="s">
        <v>157</v>
      </c>
      <c r="N75" s="16">
        <v>5.5999999999999999E-3</v>
      </c>
      <c r="O75" s="18">
        <v>0.1807</v>
      </c>
      <c r="P75" s="17">
        <v>1.6000000000000001E-3</v>
      </c>
      <c r="Q75" s="17">
        <v>0.92030000000000001</v>
      </c>
      <c r="R75" s="17">
        <v>-2.0999999999999999E-3</v>
      </c>
      <c r="S75" s="17">
        <v>-5.7999999999999996E-3</v>
      </c>
      <c r="T75" s="17">
        <v>-2.5999999999999999E-3</v>
      </c>
      <c r="U75" s="15">
        <v>1101</v>
      </c>
      <c r="V75" s="15">
        <v>0</v>
      </c>
      <c r="W75" s="19">
        <v>0.21180555555555555</v>
      </c>
      <c r="X75" s="20">
        <v>42719</v>
      </c>
      <c r="Y75" s="21" t="s">
        <v>38</v>
      </c>
    </row>
    <row r="76" spans="1:25" ht="14.25" thickBot="1" x14ac:dyDescent="0.2">
      <c r="A76" s="7">
        <v>150140</v>
      </c>
      <c r="B76" s="8" t="s">
        <v>158</v>
      </c>
      <c r="C76" s="7">
        <v>1.02</v>
      </c>
      <c r="D76" s="9">
        <v>1E-3</v>
      </c>
      <c r="E76" s="8">
        <v>6.6</v>
      </c>
      <c r="F76" s="7">
        <v>1.0276000000000001</v>
      </c>
      <c r="G76" s="10">
        <v>7.4000000000000003E-3</v>
      </c>
      <c r="H76" s="10">
        <v>3.5000000000000003E-2</v>
      </c>
      <c r="I76" s="8">
        <v>5</v>
      </c>
      <c r="J76" s="8">
        <v>5</v>
      </c>
      <c r="K76" s="10">
        <v>5.0380000000000001E-2</v>
      </c>
      <c r="L76" s="8" t="s">
        <v>40</v>
      </c>
      <c r="M76" s="7" t="s">
        <v>88</v>
      </c>
      <c r="N76" s="9">
        <v>4.5999999999999999E-3</v>
      </c>
      <c r="O76" s="23">
        <v>0.25380000000000003</v>
      </c>
      <c r="P76" s="10">
        <v>1.6000000000000001E-3</v>
      </c>
      <c r="Q76" s="10">
        <v>0.75209999999999999</v>
      </c>
      <c r="R76" s="10">
        <v>5.7000000000000002E-3</v>
      </c>
      <c r="S76" s="10">
        <v>9.4999999999999998E-3</v>
      </c>
      <c r="T76" s="10">
        <v>-4.5999999999999999E-3</v>
      </c>
      <c r="U76" s="8">
        <v>660</v>
      </c>
      <c r="V76" s="8">
        <v>0</v>
      </c>
      <c r="W76" s="11">
        <v>0.21180555555555555</v>
      </c>
      <c r="X76" s="12">
        <v>42738</v>
      </c>
      <c r="Y76" s="13" t="s">
        <v>38</v>
      </c>
    </row>
    <row r="77" spans="1:25" ht="14.25" thickBot="1" x14ac:dyDescent="0.2">
      <c r="A77" s="14">
        <v>150121</v>
      </c>
      <c r="B77" s="15" t="s">
        <v>159</v>
      </c>
      <c r="C77" s="14">
        <v>1.0209999999999999</v>
      </c>
      <c r="D77" s="16">
        <v>1E-3</v>
      </c>
      <c r="E77" s="15">
        <v>8.16</v>
      </c>
      <c r="F77" s="14">
        <v>1.028</v>
      </c>
      <c r="G77" s="17">
        <v>6.7999999999999996E-3</v>
      </c>
      <c r="H77" s="17">
        <v>3.5000000000000003E-2</v>
      </c>
      <c r="I77" s="15">
        <v>5</v>
      </c>
      <c r="J77" s="15">
        <v>5</v>
      </c>
      <c r="K77" s="17">
        <v>5.0349999999999999E-2</v>
      </c>
      <c r="L77" s="15" t="s">
        <v>40</v>
      </c>
      <c r="M77" s="14" t="s">
        <v>160</v>
      </c>
      <c r="N77" s="16">
        <v>6.7000000000000002E-3</v>
      </c>
      <c r="O77" s="18">
        <v>0.44790000000000002</v>
      </c>
      <c r="P77" s="17">
        <v>5.9999999999999995E-4</v>
      </c>
      <c r="Q77" s="17">
        <v>0.72809999999999997</v>
      </c>
      <c r="R77" s="17">
        <v>-3.7000000000000002E-3</v>
      </c>
      <c r="S77" s="17">
        <v>6.4999999999999997E-3</v>
      </c>
      <c r="T77" s="17">
        <v>-1.3899999999999999E-2</v>
      </c>
      <c r="U77" s="15">
        <v>454</v>
      </c>
      <c r="V77" s="15">
        <v>0</v>
      </c>
      <c r="W77" s="19">
        <v>0.21180555555555555</v>
      </c>
      <c r="X77" s="20">
        <v>42738</v>
      </c>
      <c r="Y77" s="21" t="s">
        <v>38</v>
      </c>
    </row>
    <row r="78" spans="1:25" ht="14.25" thickBot="1" x14ac:dyDescent="0.2">
      <c r="A78" s="7">
        <v>150167</v>
      </c>
      <c r="B78" s="8" t="s">
        <v>161</v>
      </c>
      <c r="C78" s="7">
        <v>1.0249999999999999</v>
      </c>
      <c r="D78" s="9">
        <v>3.8999999999999998E-3</v>
      </c>
      <c r="E78" s="8">
        <v>18.64</v>
      </c>
      <c r="F78" s="7">
        <v>1.032</v>
      </c>
      <c r="G78" s="10">
        <v>6.7999999999999996E-3</v>
      </c>
      <c r="H78" s="10">
        <v>3.5000000000000003E-2</v>
      </c>
      <c r="I78" s="8">
        <v>5</v>
      </c>
      <c r="J78" s="8">
        <v>5</v>
      </c>
      <c r="K78" s="10">
        <v>5.0349999999999999E-2</v>
      </c>
      <c r="L78" s="8" t="s">
        <v>40</v>
      </c>
      <c r="M78" s="7" t="s">
        <v>88</v>
      </c>
      <c r="N78" s="9">
        <v>4.5999999999999999E-3</v>
      </c>
      <c r="O78" s="23">
        <v>0.2402</v>
      </c>
      <c r="P78" s="10">
        <v>5.9999999999999995E-4</v>
      </c>
      <c r="Q78" s="10">
        <v>0.77790000000000004</v>
      </c>
      <c r="R78" s="10">
        <v>2.8E-3</v>
      </c>
      <c r="S78" s="10">
        <v>3.0000000000000001E-3</v>
      </c>
      <c r="T78" s="10">
        <v>1.1999999999999999E-3</v>
      </c>
      <c r="U78" s="8">
        <v>2987</v>
      </c>
      <c r="V78" s="8">
        <v>0</v>
      </c>
      <c r="W78" s="11">
        <v>0.21180555555555555</v>
      </c>
      <c r="X78" s="12">
        <v>42705</v>
      </c>
      <c r="Y78" s="13" t="s">
        <v>38</v>
      </c>
    </row>
    <row r="79" spans="1:25" ht="14.25" thickBot="1" x14ac:dyDescent="0.2">
      <c r="A79" s="14">
        <v>150094</v>
      </c>
      <c r="B79" s="15" t="s">
        <v>162</v>
      </c>
      <c r="C79" s="14">
        <v>1.02</v>
      </c>
      <c r="D79" s="16">
        <v>1E-3</v>
      </c>
      <c r="E79" s="15">
        <v>10.039999999999999</v>
      </c>
      <c r="F79" s="14">
        <v>1.0269999999999999</v>
      </c>
      <c r="G79" s="17">
        <v>6.7999999999999996E-3</v>
      </c>
      <c r="H79" s="17">
        <v>3.5000000000000003E-2</v>
      </c>
      <c r="I79" s="15">
        <v>5</v>
      </c>
      <c r="J79" s="15">
        <v>5</v>
      </c>
      <c r="K79" s="17">
        <v>5.0349999999999999E-2</v>
      </c>
      <c r="L79" s="15" t="s">
        <v>40</v>
      </c>
      <c r="M79" s="14" t="s">
        <v>163</v>
      </c>
      <c r="N79" s="16">
        <v>4.8999999999999998E-3</v>
      </c>
      <c r="O79" s="18">
        <v>0.1593</v>
      </c>
      <c r="P79" s="17">
        <v>5.9999999999999995E-4</v>
      </c>
      <c r="Q79" s="17">
        <v>1.6332</v>
      </c>
      <c r="R79" s="17">
        <v>-5.8999999999999999E-3</v>
      </c>
      <c r="S79" s="17">
        <v>-6.6E-3</v>
      </c>
      <c r="T79" s="17">
        <v>-9.9000000000000008E-3</v>
      </c>
      <c r="U79" s="15">
        <v>982</v>
      </c>
      <c r="V79" s="15">
        <v>-9</v>
      </c>
      <c r="W79" s="19">
        <v>0.21180555555555555</v>
      </c>
      <c r="X79" s="20">
        <v>42738</v>
      </c>
      <c r="Y79" s="21" t="s">
        <v>38</v>
      </c>
    </row>
    <row r="80" spans="1:25" ht="14.25" thickBot="1" x14ac:dyDescent="0.2">
      <c r="A80" s="7">
        <v>150267</v>
      </c>
      <c r="B80" s="22" t="s">
        <v>164</v>
      </c>
      <c r="C80" s="7">
        <v>1.0249999999999999</v>
      </c>
      <c r="D80" s="9">
        <v>2E-3</v>
      </c>
      <c r="E80" s="8">
        <v>28.02</v>
      </c>
      <c r="F80" s="7">
        <v>1.0318000000000001</v>
      </c>
      <c r="G80" s="10">
        <v>6.6E-3</v>
      </c>
      <c r="H80" s="10">
        <v>3.5000000000000003E-2</v>
      </c>
      <c r="I80" s="8">
        <v>5</v>
      </c>
      <c r="J80" s="8">
        <v>5</v>
      </c>
      <c r="K80" s="10">
        <v>5.0340000000000003E-2</v>
      </c>
      <c r="L80" s="8" t="s">
        <v>40</v>
      </c>
      <c r="M80" s="7" t="s">
        <v>95</v>
      </c>
      <c r="N80" s="9">
        <v>4.4999999999999997E-3</v>
      </c>
      <c r="O80" s="23">
        <v>0.24879999999999999</v>
      </c>
      <c r="P80" s="10">
        <v>5.9999999999999995E-4</v>
      </c>
      <c r="Q80" s="10">
        <v>0.75819999999999999</v>
      </c>
      <c r="R80" s="10">
        <v>-3.7000000000000002E-3</v>
      </c>
      <c r="S80" s="10">
        <v>-2.3E-3</v>
      </c>
      <c r="T80" s="10">
        <v>-6.3E-3</v>
      </c>
      <c r="U80" s="8">
        <v>1950</v>
      </c>
      <c r="V80" s="8">
        <v>5</v>
      </c>
      <c r="W80" s="11">
        <v>0.21180555555555555</v>
      </c>
      <c r="X80" s="12">
        <v>42705</v>
      </c>
      <c r="Y80" s="13" t="s">
        <v>38</v>
      </c>
    </row>
    <row r="81" spans="1:25" ht="14.25" thickBot="1" x14ac:dyDescent="0.2">
      <c r="A81" s="14">
        <v>502054</v>
      </c>
      <c r="B81" s="15" t="s">
        <v>55</v>
      </c>
      <c r="C81" s="14">
        <v>1.0469999999999999</v>
      </c>
      <c r="D81" s="16">
        <v>1.9E-3</v>
      </c>
      <c r="E81" s="15">
        <v>218.8</v>
      </c>
      <c r="F81" s="14">
        <v>1.052</v>
      </c>
      <c r="G81" s="17">
        <v>4.7999999999999996E-3</v>
      </c>
      <c r="H81" s="17">
        <v>3.5000000000000003E-2</v>
      </c>
      <c r="I81" s="15">
        <v>5.5</v>
      </c>
      <c r="J81" s="15">
        <v>5</v>
      </c>
      <c r="K81" s="17">
        <v>5.0340000000000003E-2</v>
      </c>
      <c r="L81" s="15" t="s">
        <v>40</v>
      </c>
      <c r="M81" s="14" t="s">
        <v>56</v>
      </c>
      <c r="N81" s="16">
        <v>8.6E-3</v>
      </c>
      <c r="O81" s="18">
        <v>0.39929999999999999</v>
      </c>
      <c r="P81" s="17">
        <v>-1.4E-3</v>
      </c>
      <c r="Q81" s="29">
        <v>0.38400000000000001</v>
      </c>
      <c r="R81" s="17">
        <v>3.0000000000000001E-3</v>
      </c>
      <c r="S81" s="17">
        <v>4.7000000000000002E-3</v>
      </c>
      <c r="T81" s="17">
        <v>1.4E-3</v>
      </c>
      <c r="U81" s="15">
        <v>7815</v>
      </c>
      <c r="V81" s="15">
        <v>-5</v>
      </c>
      <c r="W81" s="19">
        <v>0.21180555555555555</v>
      </c>
      <c r="X81" s="20">
        <v>42704</v>
      </c>
      <c r="Y81" s="21" t="s">
        <v>38</v>
      </c>
    </row>
    <row r="82" spans="1:25" ht="14.25" thickBot="1" x14ac:dyDescent="0.2">
      <c r="A82" s="7">
        <v>150064</v>
      </c>
      <c r="B82" s="8" t="s">
        <v>165</v>
      </c>
      <c r="C82" s="7">
        <v>1.022</v>
      </c>
      <c r="D82" s="9">
        <v>4.8999999999999998E-3</v>
      </c>
      <c r="E82" s="8">
        <v>41.84</v>
      </c>
      <c r="F82" s="7">
        <v>1.028</v>
      </c>
      <c r="G82" s="10">
        <v>5.7999999999999996E-3</v>
      </c>
      <c r="H82" s="10">
        <v>3.5000000000000003E-2</v>
      </c>
      <c r="I82" s="8">
        <v>5</v>
      </c>
      <c r="J82" s="8">
        <v>5</v>
      </c>
      <c r="K82" s="10">
        <v>5.0299999999999997E-2</v>
      </c>
      <c r="L82" s="8" t="s">
        <v>40</v>
      </c>
      <c r="M82" s="7" t="s">
        <v>166</v>
      </c>
      <c r="N82" s="9">
        <v>4.7999999999999996E-3</v>
      </c>
      <c r="O82" s="23">
        <v>0.46079999999999999</v>
      </c>
      <c r="P82" s="10">
        <v>-4.0000000000000002E-4</v>
      </c>
      <c r="Q82" s="10">
        <v>0.92169999999999996</v>
      </c>
      <c r="R82" s="10">
        <v>1.14E-2</v>
      </c>
      <c r="S82" s="10">
        <v>1.24E-2</v>
      </c>
      <c r="T82" s="10">
        <v>1.7299999999999999E-2</v>
      </c>
      <c r="U82" s="8">
        <v>271</v>
      </c>
      <c r="V82" s="8">
        <v>0</v>
      </c>
      <c r="W82" s="11">
        <v>0.17083333333333331</v>
      </c>
      <c r="X82" s="12">
        <v>42738</v>
      </c>
      <c r="Y82" s="13" t="s">
        <v>38</v>
      </c>
    </row>
    <row r="83" spans="1:25" ht="14.25" thickBot="1" x14ac:dyDescent="0.2">
      <c r="A83" s="14">
        <v>150295</v>
      </c>
      <c r="B83" s="15" t="s">
        <v>167</v>
      </c>
      <c r="C83" s="14">
        <v>1.0569999999999999</v>
      </c>
      <c r="D83" s="16">
        <v>3.8E-3</v>
      </c>
      <c r="E83" s="15">
        <v>1338.2</v>
      </c>
      <c r="F83" s="14">
        <v>1.0593999999999999</v>
      </c>
      <c r="G83" s="17">
        <v>2.3E-3</v>
      </c>
      <c r="H83" s="17">
        <v>3.5000000000000003E-2</v>
      </c>
      <c r="I83" s="15">
        <v>5.75</v>
      </c>
      <c r="J83" s="15">
        <v>5</v>
      </c>
      <c r="K83" s="17">
        <v>5.0259999999999999E-2</v>
      </c>
      <c r="L83" s="15" t="s">
        <v>40</v>
      </c>
      <c r="M83" s="14" t="s">
        <v>48</v>
      </c>
      <c r="N83" s="16">
        <v>4.1000000000000003E-3</v>
      </c>
      <c r="O83" s="18">
        <v>0.25530000000000003</v>
      </c>
      <c r="P83" s="17">
        <v>-4.3E-3</v>
      </c>
      <c r="Q83" s="17">
        <v>0.70630000000000004</v>
      </c>
      <c r="R83" s="17">
        <v>4.0000000000000002E-4</v>
      </c>
      <c r="S83" s="17">
        <v>8.9999999999999998E-4</v>
      </c>
      <c r="T83" s="17">
        <v>1.34E-2</v>
      </c>
      <c r="U83" s="15">
        <v>20939</v>
      </c>
      <c r="V83" s="15">
        <v>1520</v>
      </c>
      <c r="W83" s="19">
        <v>0.21180555555555555</v>
      </c>
      <c r="X83" s="20">
        <v>42705</v>
      </c>
      <c r="Y83" s="21" t="s">
        <v>38</v>
      </c>
    </row>
    <row r="84" spans="1:25" ht="14.25" thickBot="1" x14ac:dyDescent="0.2">
      <c r="A84" s="7">
        <v>150281</v>
      </c>
      <c r="B84" s="8" t="s">
        <v>168</v>
      </c>
      <c r="C84" s="7">
        <v>1.0620000000000001</v>
      </c>
      <c r="D84" s="9">
        <v>1.9E-3</v>
      </c>
      <c r="E84" s="8">
        <v>72.650000000000006</v>
      </c>
      <c r="F84" s="7">
        <v>1.0629999999999999</v>
      </c>
      <c r="G84" s="10">
        <v>8.9999999999999998E-4</v>
      </c>
      <c r="H84" s="10">
        <v>3.5000000000000003E-2</v>
      </c>
      <c r="I84" s="8">
        <v>5.75</v>
      </c>
      <c r="J84" s="8">
        <v>5</v>
      </c>
      <c r="K84" s="10">
        <v>5.0189999999999999E-2</v>
      </c>
      <c r="L84" s="8" t="s">
        <v>40</v>
      </c>
      <c r="M84" s="7" t="s">
        <v>169</v>
      </c>
      <c r="N84" s="9">
        <v>5.4000000000000003E-3</v>
      </c>
      <c r="O84" s="23">
        <v>0.1197</v>
      </c>
      <c r="P84" s="10">
        <v>-5.1999999999999998E-3</v>
      </c>
      <c r="Q84" s="24">
        <v>1.0112000000000001</v>
      </c>
      <c r="R84" s="10">
        <v>2.8999999999999998E-3</v>
      </c>
      <c r="S84" s="10">
        <v>4.0000000000000001E-3</v>
      </c>
      <c r="T84" s="10">
        <v>-1.2999999999999999E-3</v>
      </c>
      <c r="U84" s="8">
        <v>3703</v>
      </c>
      <c r="V84" s="8">
        <v>6</v>
      </c>
      <c r="W84" s="11">
        <v>0.21180555555555555</v>
      </c>
      <c r="X84" s="12">
        <v>42704</v>
      </c>
      <c r="Y84" s="13" t="s">
        <v>38</v>
      </c>
    </row>
    <row r="85" spans="1:25" ht="14.25" thickBot="1" x14ac:dyDescent="0.2">
      <c r="A85" s="14">
        <v>150053</v>
      </c>
      <c r="B85" s="15" t="s">
        <v>170</v>
      </c>
      <c r="C85" s="14">
        <v>1.0249999999999999</v>
      </c>
      <c r="D85" s="30">
        <v>-8.6999999999999994E-3</v>
      </c>
      <c r="E85" s="15">
        <v>36.19</v>
      </c>
      <c r="F85" s="14">
        <v>1.0273000000000001</v>
      </c>
      <c r="G85" s="17">
        <v>2.2000000000000001E-3</v>
      </c>
      <c r="H85" s="17">
        <v>3.5000000000000003E-2</v>
      </c>
      <c r="I85" s="15">
        <v>5</v>
      </c>
      <c r="J85" s="15">
        <v>5</v>
      </c>
      <c r="K85" s="17">
        <v>5.0119999999999998E-2</v>
      </c>
      <c r="L85" s="15" t="s">
        <v>40</v>
      </c>
      <c r="M85" s="14" t="s">
        <v>148</v>
      </c>
      <c r="N85" s="16">
        <v>3.8999999999999998E-3</v>
      </c>
      <c r="O85" s="18">
        <v>0.43740000000000001</v>
      </c>
      <c r="P85" s="17">
        <v>-4.3E-3</v>
      </c>
      <c r="Q85" s="17">
        <v>1.0059</v>
      </c>
      <c r="R85" s="17">
        <v>-8.9999999999999998E-4</v>
      </c>
      <c r="S85" s="17">
        <v>7.0000000000000001E-3</v>
      </c>
      <c r="T85" s="17">
        <v>-1.6000000000000001E-3</v>
      </c>
      <c r="U85" s="15">
        <v>535</v>
      </c>
      <c r="V85" s="15">
        <v>1</v>
      </c>
      <c r="W85" s="19">
        <v>0.17083333333333331</v>
      </c>
      <c r="X85" s="20">
        <v>42738</v>
      </c>
      <c r="Y85" s="21" t="s">
        <v>38</v>
      </c>
    </row>
    <row r="86" spans="1:25" ht="14.25" thickBot="1" x14ac:dyDescent="0.2">
      <c r="A86" s="7">
        <v>502001</v>
      </c>
      <c r="B86" s="8" t="s">
        <v>171</v>
      </c>
      <c r="C86" s="7">
        <v>1.026</v>
      </c>
      <c r="D86" s="9">
        <v>3.8999999999999998E-3</v>
      </c>
      <c r="E86" s="8">
        <v>38.479999999999997</v>
      </c>
      <c r="F86" s="7">
        <v>1.0269999999999999</v>
      </c>
      <c r="G86" s="10">
        <v>1E-3</v>
      </c>
      <c r="H86" s="10">
        <v>3.5000000000000003E-2</v>
      </c>
      <c r="I86" s="8">
        <v>5</v>
      </c>
      <c r="J86" s="8">
        <v>5</v>
      </c>
      <c r="K86" s="10">
        <v>5.0049999999999997E-2</v>
      </c>
      <c r="L86" s="8" t="s">
        <v>40</v>
      </c>
      <c r="M86" s="7" t="s">
        <v>172</v>
      </c>
      <c r="N86" s="9">
        <v>3.5000000000000001E-3</v>
      </c>
      <c r="O86" s="23">
        <v>0.37609999999999999</v>
      </c>
      <c r="P86" s="10">
        <v>-5.1999999999999998E-3</v>
      </c>
      <c r="Q86" s="10">
        <v>0.4657</v>
      </c>
      <c r="R86" s="10">
        <v>-4.7999999999999996E-3</v>
      </c>
      <c r="S86" s="10">
        <v>-1.5E-3</v>
      </c>
      <c r="T86" s="10">
        <v>-2.3999999999999998E-3</v>
      </c>
      <c r="U86" s="8">
        <v>255</v>
      </c>
      <c r="V86" s="8">
        <v>0</v>
      </c>
      <c r="W86" s="11">
        <v>0.21180555555555555</v>
      </c>
      <c r="X86" s="12">
        <v>42738</v>
      </c>
      <c r="Y86" s="13" t="s">
        <v>38</v>
      </c>
    </row>
    <row r="87" spans="1:25" ht="14.25" thickBot="1" x14ac:dyDescent="0.2">
      <c r="A87" s="14">
        <v>150090</v>
      </c>
      <c r="B87" s="15" t="s">
        <v>173</v>
      </c>
      <c r="C87" s="14">
        <v>1.03</v>
      </c>
      <c r="D87" s="30">
        <v>-1.9E-3</v>
      </c>
      <c r="E87" s="15">
        <v>49.7</v>
      </c>
      <c r="F87" s="14">
        <v>1.0276000000000001</v>
      </c>
      <c r="G87" s="17">
        <v>-2.3E-3</v>
      </c>
      <c r="H87" s="17">
        <v>3.5000000000000003E-2</v>
      </c>
      <c r="I87" s="15">
        <v>5</v>
      </c>
      <c r="J87" s="15">
        <v>5</v>
      </c>
      <c r="K87" s="17">
        <v>4.9880000000000001E-2</v>
      </c>
      <c r="L87" s="15" t="s">
        <v>40</v>
      </c>
      <c r="M87" s="14" t="s">
        <v>174</v>
      </c>
      <c r="N87" s="30">
        <v>-1.1000000000000001E-3</v>
      </c>
      <c r="O87" s="18">
        <v>0.4128</v>
      </c>
      <c r="P87" s="17">
        <v>-8.0999999999999996E-3</v>
      </c>
      <c r="Q87" s="17">
        <v>0.83850000000000002</v>
      </c>
      <c r="R87" s="17">
        <v>-3.5000000000000001E-3</v>
      </c>
      <c r="S87" s="17">
        <v>-4.5999999999999999E-3</v>
      </c>
      <c r="T87" s="17">
        <v>-6.3E-3</v>
      </c>
      <c r="U87" s="15">
        <v>1184</v>
      </c>
      <c r="V87" s="15">
        <v>-22</v>
      </c>
      <c r="W87" s="19">
        <v>0.21180555555555555</v>
      </c>
      <c r="X87" s="20">
        <v>42738</v>
      </c>
      <c r="Y87" s="21" t="s">
        <v>38</v>
      </c>
    </row>
    <row r="88" spans="1:25" ht="14.25" thickBot="1" x14ac:dyDescent="0.2">
      <c r="A88" s="7">
        <v>150211</v>
      </c>
      <c r="B88" s="8" t="s">
        <v>175</v>
      </c>
      <c r="C88" s="7">
        <v>1.038</v>
      </c>
      <c r="D88" s="9">
        <v>4.7999999999999996E-3</v>
      </c>
      <c r="E88" s="8">
        <v>1551.67</v>
      </c>
      <c r="F88" s="7">
        <v>1.0289999999999999</v>
      </c>
      <c r="G88" s="10">
        <v>-8.6999999999999994E-3</v>
      </c>
      <c r="H88" s="10">
        <v>3.5000000000000003E-2</v>
      </c>
      <c r="I88" s="8">
        <v>5</v>
      </c>
      <c r="J88" s="8">
        <v>5</v>
      </c>
      <c r="K88" s="10">
        <v>4.9549999999999997E-2</v>
      </c>
      <c r="L88" s="8" t="s">
        <v>40</v>
      </c>
      <c r="M88" s="7" t="s">
        <v>176</v>
      </c>
      <c r="N88" s="27">
        <v>-6.3E-3</v>
      </c>
      <c r="O88" s="23">
        <v>0.3528</v>
      </c>
      <c r="P88" s="10">
        <v>-1.4800000000000001E-2</v>
      </c>
      <c r="Q88" s="10">
        <v>0.5181</v>
      </c>
      <c r="R88" s="10">
        <v>-1E-4</v>
      </c>
      <c r="S88" s="10">
        <v>-2.5000000000000001E-3</v>
      </c>
      <c r="T88" s="10">
        <v>-5.0000000000000001E-4</v>
      </c>
      <c r="U88" s="8">
        <v>95217</v>
      </c>
      <c r="V88" s="8">
        <v>50</v>
      </c>
      <c r="W88" s="11">
        <v>0.21180555555555555</v>
      </c>
      <c r="X88" s="12">
        <v>42719</v>
      </c>
      <c r="Y88" s="13" t="s">
        <v>38</v>
      </c>
    </row>
    <row r="89" spans="1:25" ht="14.25" thickBot="1" x14ac:dyDescent="0.2">
      <c r="A89" s="14">
        <v>150213</v>
      </c>
      <c r="B89" s="15" t="s">
        <v>177</v>
      </c>
      <c r="C89" s="14">
        <v>1.0369999999999999</v>
      </c>
      <c r="D89" s="16">
        <v>4.7999999999999996E-3</v>
      </c>
      <c r="E89" s="15">
        <v>885.17</v>
      </c>
      <c r="F89" s="14">
        <v>1.028</v>
      </c>
      <c r="G89" s="17">
        <v>-8.8000000000000005E-3</v>
      </c>
      <c r="H89" s="17">
        <v>3.5000000000000003E-2</v>
      </c>
      <c r="I89" s="15">
        <v>5</v>
      </c>
      <c r="J89" s="15">
        <v>5</v>
      </c>
      <c r="K89" s="17">
        <v>4.9549999999999997E-2</v>
      </c>
      <c r="L89" s="15" t="s">
        <v>40</v>
      </c>
      <c r="M89" s="14" t="s">
        <v>174</v>
      </c>
      <c r="N89" s="30">
        <v>-1.1000000000000001E-3</v>
      </c>
      <c r="O89" s="18">
        <v>0.1671</v>
      </c>
      <c r="P89" s="17">
        <v>-1.4800000000000001E-2</v>
      </c>
      <c r="Q89" s="17">
        <v>1.6069</v>
      </c>
      <c r="R89" s="17">
        <v>-8.9999999999999998E-4</v>
      </c>
      <c r="S89" s="17">
        <v>-4.5999999999999999E-3</v>
      </c>
      <c r="T89" s="17">
        <v>-2.5999999999999999E-3</v>
      </c>
      <c r="U89" s="15">
        <v>101601</v>
      </c>
      <c r="V89" s="15">
        <v>-23</v>
      </c>
      <c r="W89" s="19">
        <v>0.21180555555555555</v>
      </c>
      <c r="X89" s="20">
        <v>42738</v>
      </c>
      <c r="Y89" s="21" t="s">
        <v>38</v>
      </c>
    </row>
    <row r="90" spans="1:25" ht="14.25" thickBot="1" x14ac:dyDescent="0.2">
      <c r="A90" s="7">
        <v>150073</v>
      </c>
      <c r="B90" s="8" t="s">
        <v>178</v>
      </c>
      <c r="C90" s="7">
        <v>1.038</v>
      </c>
      <c r="D90" s="27">
        <v>-2.9000000000000001E-2</v>
      </c>
      <c r="E90" s="8">
        <v>8.0399999999999991</v>
      </c>
      <c r="F90" s="7">
        <v>1.0269999999999999</v>
      </c>
      <c r="G90" s="10">
        <v>-1.0699999999999999E-2</v>
      </c>
      <c r="H90" s="10">
        <v>3.5000000000000003E-2</v>
      </c>
      <c r="I90" s="8">
        <v>5</v>
      </c>
      <c r="J90" s="8">
        <v>5</v>
      </c>
      <c r="K90" s="10">
        <v>4.9459999999999997E-2</v>
      </c>
      <c r="L90" s="8" t="s">
        <v>40</v>
      </c>
      <c r="M90" s="7" t="s">
        <v>174</v>
      </c>
      <c r="N90" s="27">
        <v>-1.1000000000000001E-3</v>
      </c>
      <c r="O90" s="23">
        <v>0.53800000000000003</v>
      </c>
      <c r="P90" s="10">
        <v>-1.67E-2</v>
      </c>
      <c r="Q90" s="10">
        <v>0.64780000000000004</v>
      </c>
      <c r="R90" s="10">
        <v>1.04E-2</v>
      </c>
      <c r="S90" s="10">
        <v>1.8599999999999998E-2</v>
      </c>
      <c r="T90" s="10">
        <v>1.5E-3</v>
      </c>
      <c r="U90" s="8">
        <v>366</v>
      </c>
      <c r="V90" s="8">
        <v>0</v>
      </c>
      <c r="W90" s="11">
        <v>0.17083333333333331</v>
      </c>
      <c r="X90" s="12">
        <v>42738</v>
      </c>
      <c r="Y90" s="13" t="s">
        <v>38</v>
      </c>
    </row>
    <row r="91" spans="1:25" ht="14.25" thickBot="1" x14ac:dyDescent="0.2">
      <c r="A91" s="14">
        <v>150030</v>
      </c>
      <c r="B91" s="15" t="s">
        <v>179</v>
      </c>
      <c r="C91" s="14">
        <v>1.04</v>
      </c>
      <c r="D91" s="16">
        <v>6.7999999999999996E-3</v>
      </c>
      <c r="E91" s="15">
        <v>1.19</v>
      </c>
      <c r="F91" s="14">
        <v>1.0269999999999999</v>
      </c>
      <c r="G91" s="17">
        <v>-1.2699999999999999E-2</v>
      </c>
      <c r="H91" s="17">
        <v>3.5000000000000003E-2</v>
      </c>
      <c r="I91" s="15">
        <v>5</v>
      </c>
      <c r="J91" s="15">
        <v>5</v>
      </c>
      <c r="K91" s="17">
        <v>4.9360000000000001E-2</v>
      </c>
      <c r="L91" s="15" t="s">
        <v>40</v>
      </c>
      <c r="M91" s="14" t="s">
        <v>180</v>
      </c>
      <c r="N91" s="16">
        <v>4.4000000000000003E-3</v>
      </c>
      <c r="O91" s="18">
        <v>0.38800000000000001</v>
      </c>
      <c r="P91" s="17">
        <v>-1.8599999999999998E-2</v>
      </c>
      <c r="Q91" s="17">
        <v>0.91690000000000005</v>
      </c>
      <c r="R91" s="17">
        <v>-1.14E-2</v>
      </c>
      <c r="S91" s="17">
        <v>-1.11E-2</v>
      </c>
      <c r="T91" s="17">
        <v>-1.49E-2</v>
      </c>
      <c r="U91" s="15">
        <v>3184</v>
      </c>
      <c r="V91" s="15">
        <v>0</v>
      </c>
      <c r="W91" s="19">
        <v>0.21180555555555555</v>
      </c>
      <c r="X91" s="20">
        <v>42738</v>
      </c>
      <c r="Y91" s="21" t="s">
        <v>38</v>
      </c>
    </row>
    <row r="92" spans="1:25" ht="14.25" thickBot="1" x14ac:dyDescent="0.2">
      <c r="A92" s="7">
        <v>150138</v>
      </c>
      <c r="B92" s="8" t="s">
        <v>181</v>
      </c>
      <c r="C92" s="7">
        <v>1.0449999999999999</v>
      </c>
      <c r="D92" s="9">
        <v>3.8E-3</v>
      </c>
      <c r="E92" s="8">
        <v>9.3699999999999992</v>
      </c>
      <c r="F92" s="7">
        <v>1.032</v>
      </c>
      <c r="G92" s="10">
        <v>-1.26E-2</v>
      </c>
      <c r="H92" s="10">
        <v>3.5000000000000003E-2</v>
      </c>
      <c r="I92" s="8">
        <v>5</v>
      </c>
      <c r="J92" s="8">
        <v>5</v>
      </c>
      <c r="K92" s="10">
        <v>4.9360000000000001E-2</v>
      </c>
      <c r="L92" s="8" t="s">
        <v>40</v>
      </c>
      <c r="M92" s="7" t="s">
        <v>182</v>
      </c>
      <c r="N92" s="9">
        <v>3.8E-3</v>
      </c>
      <c r="O92" s="23">
        <v>0.38290000000000002</v>
      </c>
      <c r="P92" s="10">
        <v>-1.8599999999999998E-2</v>
      </c>
      <c r="Q92" s="10">
        <v>0.44409999999999999</v>
      </c>
      <c r="R92" s="10">
        <v>2.9999999999999997E-4</v>
      </c>
      <c r="S92" s="10">
        <v>5.0000000000000001E-4</v>
      </c>
      <c r="T92" s="10">
        <v>-7.7000000000000002E-3</v>
      </c>
      <c r="U92" s="8">
        <v>256</v>
      </c>
      <c r="V92" s="8">
        <v>0</v>
      </c>
      <c r="W92" s="11">
        <v>0.21180555555555555</v>
      </c>
      <c r="X92" s="12">
        <v>42705</v>
      </c>
      <c r="Y92" s="13" t="s">
        <v>38</v>
      </c>
    </row>
    <row r="93" spans="1:25" ht="14.25" thickBot="1" x14ac:dyDescent="0.2">
      <c r="A93" s="14">
        <v>150152</v>
      </c>
      <c r="B93" s="15" t="s">
        <v>183</v>
      </c>
      <c r="C93" s="14">
        <v>1.05</v>
      </c>
      <c r="D93" s="16">
        <v>3.8E-3</v>
      </c>
      <c r="E93" s="15">
        <v>4940.51</v>
      </c>
      <c r="F93" s="14">
        <v>1.0269999999999999</v>
      </c>
      <c r="G93" s="17">
        <v>-2.24E-2</v>
      </c>
      <c r="H93" s="17">
        <v>3.5000000000000003E-2</v>
      </c>
      <c r="I93" s="15">
        <v>5</v>
      </c>
      <c r="J93" s="15">
        <v>5</v>
      </c>
      <c r="K93" s="17">
        <v>4.888E-2</v>
      </c>
      <c r="L93" s="15" t="s">
        <v>40</v>
      </c>
      <c r="M93" s="14" t="s">
        <v>129</v>
      </c>
      <c r="N93" s="30">
        <v>-1.5E-3</v>
      </c>
      <c r="O93" s="18">
        <v>0.38690000000000002</v>
      </c>
      <c r="P93" s="17">
        <v>-2.8000000000000001E-2</v>
      </c>
      <c r="Q93" s="17">
        <v>0.44019999999999998</v>
      </c>
      <c r="R93" s="17">
        <v>-2.3999999999999998E-3</v>
      </c>
      <c r="S93" s="17">
        <v>-5.7000000000000002E-3</v>
      </c>
      <c r="T93" s="17">
        <v>-4.7999999999999996E-3</v>
      </c>
      <c r="U93" s="15">
        <v>341560</v>
      </c>
      <c r="V93" s="15">
        <v>-3095</v>
      </c>
      <c r="W93" s="19">
        <v>0.21180555555555555</v>
      </c>
      <c r="X93" s="20">
        <v>42738</v>
      </c>
      <c r="Y93" s="21" t="s">
        <v>38</v>
      </c>
    </row>
    <row r="94" spans="1:25" ht="14.25" thickBot="1" x14ac:dyDescent="0.2">
      <c r="A94" s="7">
        <v>502031</v>
      </c>
      <c r="B94" s="22" t="s">
        <v>65</v>
      </c>
      <c r="C94" s="7">
        <v>1.0549999999999999</v>
      </c>
      <c r="D94" s="9">
        <v>5.7000000000000002E-3</v>
      </c>
      <c r="E94" s="8">
        <v>66.22</v>
      </c>
      <c r="F94" s="7">
        <v>1.026</v>
      </c>
      <c r="G94" s="10">
        <v>-2.8299999999999999E-2</v>
      </c>
      <c r="H94" s="10">
        <v>3.5000000000000003E-2</v>
      </c>
      <c r="I94" s="8">
        <v>5.5</v>
      </c>
      <c r="J94" s="8">
        <v>5</v>
      </c>
      <c r="K94" s="10">
        <v>4.8599999999999997E-2</v>
      </c>
      <c r="L94" s="8" t="s">
        <v>40</v>
      </c>
      <c r="M94" s="7" t="s">
        <v>66</v>
      </c>
      <c r="N94" s="9">
        <v>3.5000000000000001E-3</v>
      </c>
      <c r="O94" s="23">
        <v>0.36280000000000001</v>
      </c>
      <c r="P94" s="10">
        <v>-3.3500000000000002E-2</v>
      </c>
      <c r="Q94" s="10">
        <v>0.498</v>
      </c>
      <c r="R94" s="10">
        <v>1.5699999999999999E-2</v>
      </c>
      <c r="S94" s="10">
        <v>8.9999999999999993E-3</v>
      </c>
      <c r="T94" s="10">
        <v>1.0500000000000001E-2</v>
      </c>
      <c r="U94" s="8">
        <v>868</v>
      </c>
      <c r="V94" s="8">
        <v>0</v>
      </c>
      <c r="W94" s="11">
        <v>0.21180555555555555</v>
      </c>
      <c r="X94" s="12">
        <v>42580</v>
      </c>
      <c r="Y94" s="13" t="s">
        <v>38</v>
      </c>
    </row>
    <row r="95" spans="1:25" ht="14.25" thickBot="1" x14ac:dyDescent="0.2">
      <c r="A95" s="14">
        <v>150055</v>
      </c>
      <c r="B95" s="15" t="s">
        <v>184</v>
      </c>
      <c r="C95" s="14">
        <v>1.0640000000000001</v>
      </c>
      <c r="D95" s="16">
        <v>9.4999999999999998E-3</v>
      </c>
      <c r="E95" s="15">
        <v>3.01</v>
      </c>
      <c r="F95" s="14">
        <v>1.0273000000000001</v>
      </c>
      <c r="G95" s="17">
        <v>-3.5700000000000003E-2</v>
      </c>
      <c r="H95" s="17">
        <v>3.5000000000000003E-2</v>
      </c>
      <c r="I95" s="15">
        <v>5</v>
      </c>
      <c r="J95" s="15">
        <v>5</v>
      </c>
      <c r="K95" s="17">
        <v>4.8230000000000002E-2</v>
      </c>
      <c r="L95" s="15" t="s">
        <v>40</v>
      </c>
      <c r="M95" s="14" t="s">
        <v>148</v>
      </c>
      <c r="N95" s="16">
        <v>3.8999999999999998E-3</v>
      </c>
      <c r="O95" s="18">
        <v>0.5897</v>
      </c>
      <c r="P95" s="17">
        <v>-4.0800000000000003E-2</v>
      </c>
      <c r="Q95" s="15" t="s">
        <v>37</v>
      </c>
      <c r="R95" s="17">
        <v>-2.0000000000000001E-4</v>
      </c>
      <c r="S95" s="17">
        <v>-5.5999999999999999E-3</v>
      </c>
      <c r="T95" s="17">
        <v>-1.41E-2</v>
      </c>
      <c r="U95" s="15">
        <v>334</v>
      </c>
      <c r="V95" s="15">
        <v>-3</v>
      </c>
      <c r="W95" s="19">
        <v>0.17083333333333331</v>
      </c>
      <c r="X95" s="20">
        <v>42738</v>
      </c>
      <c r="Y95" s="21" t="s">
        <v>38</v>
      </c>
    </row>
    <row r="96" spans="1:25" ht="14.25" thickBot="1" x14ac:dyDescent="0.2">
      <c r="A96" s="7">
        <v>150012</v>
      </c>
      <c r="B96" s="8" t="s">
        <v>185</v>
      </c>
      <c r="C96" s="7">
        <v>1.0249999999999999</v>
      </c>
      <c r="D96" s="9">
        <v>2.8999999999999998E-3</v>
      </c>
      <c r="E96" s="8">
        <v>56.39</v>
      </c>
      <c r="F96" s="7">
        <v>1.0129999999999999</v>
      </c>
      <c r="G96" s="10">
        <v>-1.18E-2</v>
      </c>
      <c r="H96" s="8" t="s">
        <v>186</v>
      </c>
      <c r="I96" s="8">
        <v>5</v>
      </c>
      <c r="J96" s="8">
        <v>5</v>
      </c>
      <c r="K96" s="10">
        <v>4.709E-2</v>
      </c>
      <c r="L96" s="8" t="s">
        <v>40</v>
      </c>
      <c r="M96" s="7" t="s">
        <v>187</v>
      </c>
      <c r="N96" s="9">
        <v>4.4999999999999997E-3</v>
      </c>
      <c r="O96" s="23">
        <v>0.51370000000000005</v>
      </c>
      <c r="P96" s="10">
        <v>-1.4200000000000001E-2</v>
      </c>
      <c r="Q96" s="8" t="s">
        <v>37</v>
      </c>
      <c r="R96" s="10">
        <v>-2.3E-3</v>
      </c>
      <c r="S96" s="10">
        <v>8.0000000000000004E-4</v>
      </c>
      <c r="T96" s="10">
        <v>5.9999999999999995E-4</v>
      </c>
      <c r="U96" s="8">
        <v>8122</v>
      </c>
      <c r="V96" s="8">
        <v>-4</v>
      </c>
      <c r="W96" s="11">
        <v>0.17083333333333331</v>
      </c>
      <c r="X96" s="12">
        <v>43570</v>
      </c>
      <c r="Y96" s="13" t="s">
        <v>38</v>
      </c>
    </row>
    <row r="97" spans="1:25" ht="14.25" thickBot="1" x14ac:dyDescent="0.2">
      <c r="A97" s="14">
        <v>150085</v>
      </c>
      <c r="B97" s="15" t="s">
        <v>188</v>
      </c>
      <c r="C97" s="14">
        <v>1.0129999999999999</v>
      </c>
      <c r="D97" s="26">
        <v>0</v>
      </c>
      <c r="E97" s="15">
        <v>123.51</v>
      </c>
      <c r="F97" s="14">
        <v>1.0099</v>
      </c>
      <c r="G97" s="17">
        <v>-3.0999999999999999E-3</v>
      </c>
      <c r="H97" s="17">
        <v>3.5000000000000003E-2</v>
      </c>
      <c r="I97" s="15">
        <v>5</v>
      </c>
      <c r="J97" s="15">
        <v>5</v>
      </c>
      <c r="K97" s="17">
        <v>4.5740000000000003E-2</v>
      </c>
      <c r="L97" s="15">
        <v>0.8</v>
      </c>
      <c r="M97" s="14" t="s">
        <v>189</v>
      </c>
      <c r="N97" s="16">
        <v>1.6999999999999999E-3</v>
      </c>
      <c r="O97" s="17">
        <v>0.40899999999999997</v>
      </c>
      <c r="P97" s="15" t="s">
        <v>37</v>
      </c>
      <c r="Q97" s="29">
        <v>0.87629999999999997</v>
      </c>
      <c r="R97" s="17">
        <v>2E-3</v>
      </c>
      <c r="S97" s="17">
        <v>1.6999999999999999E-3</v>
      </c>
      <c r="T97" s="17">
        <v>3.0000000000000001E-3</v>
      </c>
      <c r="U97" s="15">
        <v>18718</v>
      </c>
      <c r="V97" s="15">
        <v>69</v>
      </c>
      <c r="W97" s="19">
        <v>0.21180555555555555</v>
      </c>
      <c r="X97" s="20">
        <v>42863</v>
      </c>
      <c r="Y97" s="21" t="s">
        <v>38</v>
      </c>
    </row>
    <row r="98" spans="1:25" ht="14.25" thickBot="1" x14ac:dyDescent="0.2">
      <c r="A98" s="7">
        <v>150059</v>
      </c>
      <c r="B98" s="8" t="s">
        <v>190</v>
      </c>
      <c r="C98" s="7">
        <v>1.2110000000000001</v>
      </c>
      <c r="D98" s="27">
        <v>-9.7999999999999997E-3</v>
      </c>
      <c r="E98" s="8">
        <v>3.92</v>
      </c>
      <c r="F98" s="7">
        <v>1.0269999999999999</v>
      </c>
      <c r="G98" s="10">
        <v>-0.1792</v>
      </c>
      <c r="H98" s="10">
        <v>3.5000000000000003E-2</v>
      </c>
      <c r="I98" s="8">
        <v>5</v>
      </c>
      <c r="J98" s="8">
        <v>5</v>
      </c>
      <c r="K98" s="10">
        <v>4.2229999999999997E-2</v>
      </c>
      <c r="L98" s="8" t="s">
        <v>40</v>
      </c>
      <c r="M98" s="7" t="s">
        <v>191</v>
      </c>
      <c r="N98" s="27">
        <v>-3.3E-3</v>
      </c>
      <c r="O98" s="23">
        <v>0.49859999999999999</v>
      </c>
      <c r="P98" s="10">
        <v>-0.15720000000000001</v>
      </c>
      <c r="Q98" s="10">
        <v>1.2352000000000001</v>
      </c>
      <c r="R98" s="10">
        <v>1.1999999999999999E-3</v>
      </c>
      <c r="S98" s="10">
        <v>5.4999999999999997E-3</v>
      </c>
      <c r="T98" s="10">
        <v>-1.3599999999999999E-2</v>
      </c>
      <c r="U98" s="8">
        <v>4258</v>
      </c>
      <c r="V98" s="8">
        <v>-5</v>
      </c>
      <c r="W98" s="11">
        <v>0.17083333333333331</v>
      </c>
      <c r="X98" s="12">
        <v>42738</v>
      </c>
      <c r="Y98" s="13" t="s">
        <v>38</v>
      </c>
    </row>
    <row r="99" spans="1:25" ht="14.25" thickBot="1" x14ac:dyDescent="0.2">
      <c r="A99" s="14">
        <v>150096</v>
      </c>
      <c r="B99" s="15" t="s">
        <v>192</v>
      </c>
      <c r="C99" s="14">
        <v>1.0900000000000001</v>
      </c>
      <c r="D99" s="16">
        <v>7.4000000000000003E-3</v>
      </c>
      <c r="E99" s="15">
        <v>90.78</v>
      </c>
      <c r="F99" s="14">
        <v>1.028</v>
      </c>
      <c r="G99" s="17">
        <v>-6.0299999999999999E-2</v>
      </c>
      <c r="H99" s="17">
        <v>3.5000000000000003E-2</v>
      </c>
      <c r="I99" s="15">
        <v>5</v>
      </c>
      <c r="J99" s="15">
        <v>5</v>
      </c>
      <c r="K99" s="17">
        <v>-1.6199999999999999E-2</v>
      </c>
      <c r="L99" s="15">
        <v>0.94</v>
      </c>
      <c r="M99" s="14" t="s">
        <v>193</v>
      </c>
      <c r="N99" s="30">
        <v>-4.0000000000000002E-4</v>
      </c>
      <c r="O99" s="17">
        <v>0.36330000000000001</v>
      </c>
      <c r="P99" s="15" t="s">
        <v>37</v>
      </c>
      <c r="Q99" s="17">
        <v>0.99280000000000002</v>
      </c>
      <c r="R99" s="17">
        <v>-1E-4</v>
      </c>
      <c r="S99" s="17">
        <v>-4.4999999999999997E-3</v>
      </c>
      <c r="T99" s="17">
        <v>-7.4000000000000003E-3</v>
      </c>
      <c r="U99" s="15">
        <v>12414</v>
      </c>
      <c r="V99" s="15">
        <v>-23</v>
      </c>
      <c r="W99" s="19">
        <v>0.21180555555555555</v>
      </c>
      <c r="X99" s="20">
        <v>42738</v>
      </c>
      <c r="Y99" s="21" t="s">
        <v>38</v>
      </c>
    </row>
    <row r="100" spans="1:25" ht="14.25" thickBot="1" x14ac:dyDescent="0.2">
      <c r="A100" s="44" t="s">
        <v>243</v>
      </c>
      <c r="B100" s="36"/>
      <c r="C100" s="35"/>
      <c r="D100" s="43">
        <f>AVERAGE(D71:D99)</f>
        <v>1.5034482758620694E-3</v>
      </c>
      <c r="E100" s="36"/>
      <c r="F100" s="35"/>
      <c r="G100" s="43">
        <f>AVERAGE(G71:G99)</f>
        <v>-7.9551724137931022E-3</v>
      </c>
      <c r="H100" s="37"/>
      <c r="I100" s="36"/>
      <c r="J100" s="36"/>
      <c r="K100" s="43">
        <f>AVERAGE(K71:K99)</f>
        <v>4.750793103448276E-2</v>
      </c>
      <c r="L100" s="36"/>
      <c r="M100" s="35"/>
      <c r="N100" s="38"/>
      <c r="O100" s="39"/>
      <c r="P100" s="43">
        <f>AVERAGE(P71:P99)</f>
        <v>-1.5216E-2</v>
      </c>
      <c r="Q100" s="37"/>
      <c r="R100" s="43">
        <f>AVERAGE(R71:R99)</f>
        <v>1.8000000000000002E-3</v>
      </c>
      <c r="S100" s="37"/>
      <c r="T100" s="37"/>
      <c r="U100" s="36"/>
      <c r="V100" s="36"/>
      <c r="W100" s="40"/>
      <c r="X100" s="41"/>
      <c r="Y100" s="42"/>
    </row>
    <row r="101" spans="1:25" ht="14.25" thickBot="1" x14ac:dyDescent="0.2">
      <c r="A101" s="7">
        <v>150323</v>
      </c>
      <c r="B101" s="8" t="s">
        <v>194</v>
      </c>
      <c r="C101" s="7">
        <v>1.0489999999999999</v>
      </c>
      <c r="D101" s="9">
        <v>3.8E-3</v>
      </c>
      <c r="E101" s="8">
        <v>133.51</v>
      </c>
      <c r="F101" s="7">
        <v>1.0298</v>
      </c>
      <c r="G101" s="10">
        <v>-1.8599999999999998E-2</v>
      </c>
      <c r="H101" s="10">
        <v>0.04</v>
      </c>
      <c r="I101" s="8">
        <v>5.5</v>
      </c>
      <c r="J101" s="8">
        <v>5.5</v>
      </c>
      <c r="K101" s="10">
        <v>5.3960000000000001E-2</v>
      </c>
      <c r="L101" s="8" t="s">
        <v>40</v>
      </c>
      <c r="M101" s="7" t="s">
        <v>76</v>
      </c>
      <c r="N101" s="9">
        <v>4.8999999999999998E-3</v>
      </c>
      <c r="O101" s="23">
        <v>0.1923</v>
      </c>
      <c r="P101" s="10">
        <v>-1.7299999999999999E-2</v>
      </c>
      <c r="Q101" s="10">
        <v>0.89329999999999998</v>
      </c>
      <c r="R101" s="10">
        <v>-4.1000000000000003E-3</v>
      </c>
      <c r="S101" s="10">
        <v>-2.7000000000000001E-3</v>
      </c>
      <c r="T101" s="10">
        <v>-4.5999999999999999E-3</v>
      </c>
      <c r="U101" s="8">
        <v>3883</v>
      </c>
      <c r="V101" s="8">
        <v>0</v>
      </c>
      <c r="W101" s="11">
        <v>0.21180555555555555</v>
      </c>
      <c r="X101" s="12">
        <v>42738</v>
      </c>
      <c r="Y101" s="13" t="s">
        <v>38</v>
      </c>
    </row>
    <row r="102" spans="1:25" ht="14.25" thickBot="1" x14ac:dyDescent="0.2">
      <c r="A102" s="14">
        <v>150335</v>
      </c>
      <c r="B102" s="15" t="s">
        <v>195</v>
      </c>
      <c r="C102" s="14">
        <v>1.054</v>
      </c>
      <c r="D102" s="16">
        <v>4.7999999999999996E-3</v>
      </c>
      <c r="E102" s="15">
        <v>744.86</v>
      </c>
      <c r="F102" s="14">
        <v>1.0329999999999999</v>
      </c>
      <c r="G102" s="17">
        <v>-2.0299999999999999E-2</v>
      </c>
      <c r="H102" s="17">
        <v>0.04</v>
      </c>
      <c r="I102" s="15">
        <v>5.5</v>
      </c>
      <c r="J102" s="15">
        <v>5.5</v>
      </c>
      <c r="K102" s="17">
        <v>5.3870000000000001E-2</v>
      </c>
      <c r="L102" s="15" t="s">
        <v>40</v>
      </c>
      <c r="M102" s="14" t="s">
        <v>80</v>
      </c>
      <c r="N102" s="16">
        <v>1.4E-3</v>
      </c>
      <c r="O102" s="18">
        <v>0.27689999999999998</v>
      </c>
      <c r="P102" s="17">
        <v>-1.9099999999999999E-2</v>
      </c>
      <c r="Q102" s="29">
        <v>0.69079999999999997</v>
      </c>
      <c r="R102" s="17">
        <v>6.0000000000000001E-3</v>
      </c>
      <c r="S102" s="17">
        <v>4.4999999999999997E-3</v>
      </c>
      <c r="T102" s="17">
        <v>5.1000000000000004E-3</v>
      </c>
      <c r="U102" s="15">
        <v>11683</v>
      </c>
      <c r="V102" s="15">
        <v>0</v>
      </c>
      <c r="W102" s="19">
        <v>0.21180555555555555</v>
      </c>
      <c r="X102" s="20">
        <v>42719</v>
      </c>
      <c r="Y102" s="21" t="s">
        <v>38</v>
      </c>
    </row>
    <row r="103" spans="1:25" ht="14.25" thickBot="1" x14ac:dyDescent="0.2">
      <c r="A103" s="7">
        <v>150289</v>
      </c>
      <c r="B103" s="8" t="s">
        <v>196</v>
      </c>
      <c r="C103" s="7">
        <v>1.054</v>
      </c>
      <c r="D103" s="9">
        <v>3.8E-3</v>
      </c>
      <c r="E103" s="8">
        <v>1517.12</v>
      </c>
      <c r="F103" s="7">
        <v>1.0329999999999999</v>
      </c>
      <c r="G103" s="10">
        <v>-2.0299999999999999E-2</v>
      </c>
      <c r="H103" s="10">
        <v>0.04</v>
      </c>
      <c r="I103" s="8">
        <v>5.5</v>
      </c>
      <c r="J103" s="8">
        <v>5.5</v>
      </c>
      <c r="K103" s="10">
        <v>5.3870000000000001E-2</v>
      </c>
      <c r="L103" s="8" t="s">
        <v>40</v>
      </c>
      <c r="M103" s="7" t="s">
        <v>197</v>
      </c>
      <c r="N103" s="9">
        <v>6.0000000000000001E-3</v>
      </c>
      <c r="O103" s="23">
        <v>0.16070000000000001</v>
      </c>
      <c r="P103" s="10">
        <v>-1.9099999999999999E-2</v>
      </c>
      <c r="Q103" s="10">
        <v>0.96250000000000002</v>
      </c>
      <c r="R103" s="10">
        <v>9.4000000000000004E-3</v>
      </c>
      <c r="S103" s="10">
        <v>7.1999999999999998E-3</v>
      </c>
      <c r="T103" s="10">
        <v>5.1999999999999998E-3</v>
      </c>
      <c r="U103" s="8">
        <v>39214</v>
      </c>
      <c r="V103" s="8">
        <v>246</v>
      </c>
      <c r="W103" s="11">
        <v>0.21180555555555555</v>
      </c>
      <c r="X103" s="12">
        <v>42719</v>
      </c>
      <c r="Y103" s="13" t="s">
        <v>38</v>
      </c>
    </row>
    <row r="104" spans="1:25" s="60" customFormat="1" ht="14.25" thickBot="1" x14ac:dyDescent="0.2">
      <c r="A104" s="51">
        <v>150291</v>
      </c>
      <c r="B104" s="61" t="s">
        <v>198</v>
      </c>
      <c r="C104" s="51">
        <v>1.054</v>
      </c>
      <c r="D104" s="53">
        <v>3.8E-3</v>
      </c>
      <c r="E104" s="52">
        <v>565.15</v>
      </c>
      <c r="F104" s="51">
        <v>1.0329999999999999</v>
      </c>
      <c r="G104" s="54">
        <v>-2.0299999999999999E-2</v>
      </c>
      <c r="H104" s="54">
        <v>0.04</v>
      </c>
      <c r="I104" s="52">
        <v>5.5</v>
      </c>
      <c r="J104" s="52">
        <v>5.5</v>
      </c>
      <c r="K104" s="54">
        <v>5.3870000000000001E-2</v>
      </c>
      <c r="L104" s="52" t="s">
        <v>40</v>
      </c>
      <c r="M104" s="51" t="s">
        <v>95</v>
      </c>
      <c r="N104" s="53">
        <v>4.4999999999999997E-3</v>
      </c>
      <c r="O104" s="56">
        <v>0.20549999999999999</v>
      </c>
      <c r="P104" s="54">
        <v>-1.9099999999999999E-2</v>
      </c>
      <c r="Q104" s="54">
        <v>0.85770000000000002</v>
      </c>
      <c r="R104" s="54">
        <v>-5.0000000000000001E-4</v>
      </c>
      <c r="S104" s="54">
        <v>0</v>
      </c>
      <c r="T104" s="54">
        <v>-2.5000000000000001E-3</v>
      </c>
      <c r="U104" s="52">
        <v>19216</v>
      </c>
      <c r="V104" s="52">
        <v>0</v>
      </c>
      <c r="W104" s="57">
        <v>0.21180555555555555</v>
      </c>
      <c r="X104" s="58">
        <v>42719</v>
      </c>
      <c r="Y104" s="59" t="s">
        <v>38</v>
      </c>
    </row>
    <row r="105" spans="1:25" ht="14.25" thickBot="1" x14ac:dyDescent="0.2">
      <c r="A105" s="7">
        <v>150299</v>
      </c>
      <c r="B105" s="22" t="s">
        <v>199</v>
      </c>
      <c r="C105" s="7">
        <v>1.054</v>
      </c>
      <c r="D105" s="9">
        <v>3.8E-3</v>
      </c>
      <c r="E105" s="8">
        <v>497.91</v>
      </c>
      <c r="F105" s="7">
        <v>1.0327999999999999</v>
      </c>
      <c r="G105" s="10">
        <v>-2.0500000000000001E-2</v>
      </c>
      <c r="H105" s="10">
        <v>0.04</v>
      </c>
      <c r="I105" s="8">
        <v>5.5</v>
      </c>
      <c r="J105" s="8">
        <v>5.5</v>
      </c>
      <c r="K105" s="10">
        <v>5.3859999999999998E-2</v>
      </c>
      <c r="L105" s="8" t="s">
        <v>40</v>
      </c>
      <c r="M105" s="7" t="s">
        <v>95</v>
      </c>
      <c r="N105" s="9">
        <v>4.4999999999999997E-3</v>
      </c>
      <c r="O105" s="23">
        <v>0.18010000000000001</v>
      </c>
      <c r="P105" s="10">
        <v>-1.9099999999999999E-2</v>
      </c>
      <c r="Q105" s="24">
        <v>0.9173</v>
      </c>
      <c r="R105" s="10">
        <v>2.0999999999999999E-3</v>
      </c>
      <c r="S105" s="10">
        <v>1.2999999999999999E-3</v>
      </c>
      <c r="T105" s="10">
        <v>-2E-3</v>
      </c>
      <c r="U105" s="8">
        <v>33831</v>
      </c>
      <c r="V105" s="8">
        <v>0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150303</v>
      </c>
      <c r="B106" s="15" t="s">
        <v>200</v>
      </c>
      <c r="C106" s="14">
        <v>1.056</v>
      </c>
      <c r="D106" s="16">
        <v>3.8E-3</v>
      </c>
      <c r="E106" s="15">
        <v>457.37</v>
      </c>
      <c r="F106" s="14">
        <v>1.0324</v>
      </c>
      <c r="G106" s="17">
        <v>-2.29E-2</v>
      </c>
      <c r="H106" s="17">
        <v>0.04</v>
      </c>
      <c r="I106" s="15">
        <v>6</v>
      </c>
      <c r="J106" s="15">
        <v>5.5</v>
      </c>
      <c r="K106" s="17">
        <v>5.3839999999999999E-2</v>
      </c>
      <c r="L106" s="15" t="s">
        <v>40</v>
      </c>
      <c r="M106" s="14" t="s">
        <v>201</v>
      </c>
      <c r="N106" s="30">
        <v>-2.8E-3</v>
      </c>
      <c r="O106" s="18">
        <v>0.29470000000000002</v>
      </c>
      <c r="P106" s="17">
        <v>-2.1899999999999999E-2</v>
      </c>
      <c r="Q106" s="29">
        <v>0.64980000000000004</v>
      </c>
      <c r="R106" s="17">
        <v>4.1999999999999997E-3</v>
      </c>
      <c r="S106" s="17">
        <v>-1E-4</v>
      </c>
      <c r="T106" s="17">
        <v>3.0999999999999999E-3</v>
      </c>
      <c r="U106" s="15">
        <v>26873</v>
      </c>
      <c r="V106" s="15">
        <v>84</v>
      </c>
      <c r="W106" s="19">
        <v>0.21180555555555555</v>
      </c>
      <c r="X106" s="20">
        <v>42719</v>
      </c>
      <c r="Y106" s="21" t="s">
        <v>38</v>
      </c>
    </row>
    <row r="107" spans="1:25" s="60" customFormat="1" ht="14.25" thickBot="1" x14ac:dyDescent="0.2">
      <c r="A107" s="51">
        <v>150297</v>
      </c>
      <c r="B107" s="52" t="s">
        <v>202</v>
      </c>
      <c r="C107" s="51">
        <v>1.087</v>
      </c>
      <c r="D107" s="53">
        <v>7.4000000000000003E-3</v>
      </c>
      <c r="E107" s="52">
        <v>289.56</v>
      </c>
      <c r="F107" s="51">
        <v>1.0634999999999999</v>
      </c>
      <c r="G107" s="54">
        <v>-2.2100000000000002E-2</v>
      </c>
      <c r="H107" s="54">
        <v>0.04</v>
      </c>
      <c r="I107" s="52">
        <v>6</v>
      </c>
      <c r="J107" s="52">
        <v>5.5</v>
      </c>
      <c r="K107" s="54">
        <v>5.3830000000000003E-2</v>
      </c>
      <c r="L107" s="52" t="s">
        <v>40</v>
      </c>
      <c r="M107" s="55" t="s">
        <v>203</v>
      </c>
      <c r="N107" s="53">
        <v>5.4999999999999997E-3</v>
      </c>
      <c r="O107" s="56">
        <v>0.18729999999999999</v>
      </c>
      <c r="P107" s="54">
        <v>-2.0500000000000001E-2</v>
      </c>
      <c r="Q107" s="54">
        <v>0.85619999999999996</v>
      </c>
      <c r="R107" s="54">
        <v>-1.4E-3</v>
      </c>
      <c r="S107" s="54">
        <v>-2.3999999999999998E-3</v>
      </c>
      <c r="T107" s="54">
        <v>-1.1999999999999999E-3</v>
      </c>
      <c r="U107" s="52">
        <v>6282</v>
      </c>
      <c r="V107" s="52">
        <v>0</v>
      </c>
      <c r="W107" s="57">
        <v>0.21180555555555555</v>
      </c>
      <c r="X107" s="58">
        <v>42705</v>
      </c>
      <c r="Y107" s="59" t="s">
        <v>38</v>
      </c>
    </row>
    <row r="108" spans="1:25" ht="14.25" thickBot="1" x14ac:dyDescent="0.2">
      <c r="A108" s="14">
        <v>150293</v>
      </c>
      <c r="B108" s="15" t="s">
        <v>204</v>
      </c>
      <c r="C108" s="14">
        <v>1.081</v>
      </c>
      <c r="D108" s="16">
        <v>1.9E-3</v>
      </c>
      <c r="E108" s="15">
        <v>20.309999999999999</v>
      </c>
      <c r="F108" s="14">
        <v>1.0563</v>
      </c>
      <c r="G108" s="17">
        <v>-2.3400000000000001E-2</v>
      </c>
      <c r="H108" s="17">
        <v>0.04</v>
      </c>
      <c r="I108" s="15">
        <v>6.25</v>
      </c>
      <c r="J108" s="15">
        <v>5.5</v>
      </c>
      <c r="K108" s="17">
        <v>5.382E-2</v>
      </c>
      <c r="L108" s="15" t="s">
        <v>40</v>
      </c>
      <c r="M108" s="14" t="s">
        <v>66</v>
      </c>
      <c r="N108" s="16">
        <v>3.5000000000000001E-3</v>
      </c>
      <c r="O108" s="18">
        <v>0.34</v>
      </c>
      <c r="P108" s="17">
        <v>-2.2499999999999999E-2</v>
      </c>
      <c r="Q108" s="17">
        <v>0.51580000000000004</v>
      </c>
      <c r="R108" s="17">
        <v>1.9E-3</v>
      </c>
      <c r="S108" s="17">
        <v>-1.8E-3</v>
      </c>
      <c r="T108" s="17">
        <v>-3.2000000000000002E-3</v>
      </c>
      <c r="U108" s="15">
        <v>1262</v>
      </c>
      <c r="V108" s="15">
        <v>-1</v>
      </c>
      <c r="W108" s="19">
        <v>0.21180555555555555</v>
      </c>
      <c r="X108" s="20">
        <v>42705</v>
      </c>
      <c r="Y108" s="21" t="s">
        <v>38</v>
      </c>
    </row>
    <row r="109" spans="1:25" s="60" customFormat="1" ht="14.25" thickBot="1" x14ac:dyDescent="0.2">
      <c r="A109" s="51">
        <v>150287</v>
      </c>
      <c r="B109" s="52" t="s">
        <v>77</v>
      </c>
      <c r="C109" s="51">
        <v>1.0549999999999999</v>
      </c>
      <c r="D109" s="53">
        <v>6.7000000000000002E-3</v>
      </c>
      <c r="E109" s="52">
        <v>4609.68</v>
      </c>
      <c r="F109" s="51">
        <v>1.0329999999999999</v>
      </c>
      <c r="G109" s="54">
        <v>-2.1299999999999999E-2</v>
      </c>
      <c r="H109" s="54">
        <v>0.04</v>
      </c>
      <c r="I109" s="52">
        <v>5.5</v>
      </c>
      <c r="J109" s="52">
        <v>5.5</v>
      </c>
      <c r="K109" s="54">
        <v>5.382E-2</v>
      </c>
      <c r="L109" s="52" t="s">
        <v>40</v>
      </c>
      <c r="M109" s="51" t="s">
        <v>78</v>
      </c>
      <c r="N109" s="53">
        <v>9.1999999999999998E-3</v>
      </c>
      <c r="O109" s="56">
        <v>0.2001</v>
      </c>
      <c r="P109" s="54">
        <v>-2.01E-2</v>
      </c>
      <c r="Q109" s="54">
        <v>0.87039999999999995</v>
      </c>
      <c r="R109" s="54">
        <v>1.9E-3</v>
      </c>
      <c r="S109" s="54">
        <v>0</v>
      </c>
      <c r="T109" s="54">
        <v>1.1999999999999999E-3</v>
      </c>
      <c r="U109" s="52">
        <v>51379</v>
      </c>
      <c r="V109" s="52">
        <v>16</v>
      </c>
      <c r="W109" s="57">
        <v>0.21180555555555555</v>
      </c>
      <c r="X109" s="58">
        <v>42719</v>
      </c>
      <c r="Y109" s="59" t="s">
        <v>38</v>
      </c>
    </row>
    <row r="110" spans="1:25" ht="14.25" thickBot="1" x14ac:dyDescent="0.2">
      <c r="A110" s="14">
        <v>150247</v>
      </c>
      <c r="B110" s="15" t="s">
        <v>205</v>
      </c>
      <c r="C110" s="14">
        <v>1.0529999999999999</v>
      </c>
      <c r="D110" s="16">
        <v>5.7000000000000002E-3</v>
      </c>
      <c r="E110" s="15">
        <v>1635.9</v>
      </c>
      <c r="F110" s="14">
        <v>1.0298</v>
      </c>
      <c r="G110" s="17">
        <v>-2.2499999999999999E-2</v>
      </c>
      <c r="H110" s="17">
        <v>0.04</v>
      </c>
      <c r="I110" s="15">
        <v>5.5</v>
      </c>
      <c r="J110" s="15">
        <v>5.5</v>
      </c>
      <c r="K110" s="17">
        <v>5.3749999999999999E-2</v>
      </c>
      <c r="L110" s="15" t="s">
        <v>40</v>
      </c>
      <c r="M110" s="14" t="s">
        <v>110</v>
      </c>
      <c r="N110" s="16">
        <v>8.0000000000000004E-4</v>
      </c>
      <c r="O110" s="18">
        <v>0.2535</v>
      </c>
      <c r="P110" s="17">
        <v>-2.1000000000000001E-2</v>
      </c>
      <c r="Q110" s="17">
        <v>0.75</v>
      </c>
      <c r="R110" s="17">
        <v>5.1000000000000004E-3</v>
      </c>
      <c r="S110" s="17">
        <v>2.3E-3</v>
      </c>
      <c r="T110" s="17">
        <v>-2.0000000000000001E-4</v>
      </c>
      <c r="U110" s="15">
        <v>21319</v>
      </c>
      <c r="V110" s="15">
        <v>1180</v>
      </c>
      <c r="W110" s="19">
        <v>0.21180555555555555</v>
      </c>
      <c r="X110" s="20">
        <v>42738</v>
      </c>
      <c r="Y110" s="21" t="s">
        <v>38</v>
      </c>
    </row>
    <row r="111" spans="1:25" ht="14.25" thickBot="1" x14ac:dyDescent="0.2">
      <c r="A111" s="7">
        <v>150117</v>
      </c>
      <c r="B111" s="8" t="s">
        <v>206</v>
      </c>
      <c r="C111" s="7">
        <v>1.054</v>
      </c>
      <c r="D111" s="9">
        <v>5.7000000000000002E-3</v>
      </c>
      <c r="E111" s="8">
        <v>12913.55</v>
      </c>
      <c r="F111" s="7">
        <v>1.0298</v>
      </c>
      <c r="G111" s="10">
        <v>-2.35E-2</v>
      </c>
      <c r="H111" s="10">
        <v>0.04</v>
      </c>
      <c r="I111" s="8">
        <v>5.5</v>
      </c>
      <c r="J111" s="8">
        <v>5.5</v>
      </c>
      <c r="K111" s="10">
        <v>5.3699999999999998E-2</v>
      </c>
      <c r="L111" s="8" t="s">
        <v>40</v>
      </c>
      <c r="M111" s="7" t="s">
        <v>207</v>
      </c>
      <c r="N111" s="9">
        <v>1.9E-3</v>
      </c>
      <c r="O111" s="23">
        <v>0.14799999999999999</v>
      </c>
      <c r="P111" s="10">
        <v>-2.1999999999999999E-2</v>
      </c>
      <c r="Q111" s="10">
        <v>1.6629</v>
      </c>
      <c r="R111" s="10">
        <v>2.5999999999999999E-3</v>
      </c>
      <c r="S111" s="10">
        <v>4.0000000000000002E-4</v>
      </c>
      <c r="T111" s="10">
        <v>-5.5999999999999999E-3</v>
      </c>
      <c r="U111" s="8">
        <v>155688</v>
      </c>
      <c r="V111" s="8">
        <v>810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150130</v>
      </c>
      <c r="B112" s="15" t="s">
        <v>208</v>
      </c>
      <c r="C112" s="14">
        <v>1.054</v>
      </c>
      <c r="D112" s="16">
        <v>3.8E-3</v>
      </c>
      <c r="E112" s="15">
        <v>28605.360000000001</v>
      </c>
      <c r="F112" s="14">
        <v>1.0298</v>
      </c>
      <c r="G112" s="17">
        <v>-2.35E-2</v>
      </c>
      <c r="H112" s="17">
        <v>0.04</v>
      </c>
      <c r="I112" s="15">
        <v>5.5</v>
      </c>
      <c r="J112" s="15">
        <v>5.5</v>
      </c>
      <c r="K112" s="17">
        <v>5.3699999999999998E-2</v>
      </c>
      <c r="L112" s="15" t="s">
        <v>40</v>
      </c>
      <c r="M112" s="14" t="s">
        <v>209</v>
      </c>
      <c r="N112" s="16">
        <v>2.2000000000000001E-3</v>
      </c>
      <c r="O112" s="18">
        <v>0.20419999999999999</v>
      </c>
      <c r="P112" s="17">
        <v>-2.1999999999999999E-2</v>
      </c>
      <c r="Q112" s="17">
        <v>0.86550000000000005</v>
      </c>
      <c r="R112" s="17">
        <v>3.0000000000000001E-3</v>
      </c>
      <c r="S112" s="17">
        <v>1.4E-3</v>
      </c>
      <c r="T112" s="17">
        <v>0</v>
      </c>
      <c r="U112" s="15">
        <v>438221</v>
      </c>
      <c r="V112" s="15">
        <v>752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150263</v>
      </c>
      <c r="B113" s="8" t="s">
        <v>210</v>
      </c>
      <c r="C113" s="7">
        <v>1.0580000000000001</v>
      </c>
      <c r="D113" s="9">
        <v>8.9999999999999998E-4</v>
      </c>
      <c r="E113" s="8">
        <v>19.57</v>
      </c>
      <c r="F113" s="7">
        <v>1.0327999999999999</v>
      </c>
      <c r="G113" s="10">
        <v>-2.4400000000000002E-2</v>
      </c>
      <c r="H113" s="10">
        <v>0.04</v>
      </c>
      <c r="I113" s="8">
        <v>5.5</v>
      </c>
      <c r="J113" s="8">
        <v>5.5</v>
      </c>
      <c r="K113" s="10">
        <v>5.3650000000000003E-2</v>
      </c>
      <c r="L113" s="8" t="s">
        <v>40</v>
      </c>
      <c r="M113" s="7" t="s">
        <v>211</v>
      </c>
      <c r="N113" s="9">
        <v>1.1000000000000001E-3</v>
      </c>
      <c r="O113" s="23">
        <v>0.2616</v>
      </c>
      <c r="P113" s="10">
        <v>-2.2800000000000001E-2</v>
      </c>
      <c r="Q113" s="10">
        <v>0.72689999999999999</v>
      </c>
      <c r="R113" s="10">
        <v>-5.8999999999999999E-3</v>
      </c>
      <c r="S113" s="10">
        <v>-5.4000000000000003E-3</v>
      </c>
      <c r="T113" s="10">
        <v>-6.3E-3</v>
      </c>
      <c r="U113" s="8">
        <v>1617</v>
      </c>
      <c r="V113" s="8">
        <v>-42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150301</v>
      </c>
      <c r="B114" s="15" t="s">
        <v>212</v>
      </c>
      <c r="C114" s="14">
        <v>1.0640000000000001</v>
      </c>
      <c r="D114" s="16">
        <v>8.9999999999999998E-4</v>
      </c>
      <c r="E114" s="15">
        <v>22.21</v>
      </c>
      <c r="F114" s="14">
        <v>1.0327999999999999</v>
      </c>
      <c r="G114" s="17">
        <v>-3.0200000000000001E-2</v>
      </c>
      <c r="H114" s="17">
        <v>0.04</v>
      </c>
      <c r="I114" s="15">
        <v>5.5</v>
      </c>
      <c r="J114" s="15">
        <v>5.5</v>
      </c>
      <c r="K114" s="17">
        <v>5.3339999999999999E-2</v>
      </c>
      <c r="L114" s="15" t="s">
        <v>40</v>
      </c>
      <c r="M114" s="14" t="s">
        <v>56</v>
      </c>
      <c r="N114" s="16">
        <v>8.6E-3</v>
      </c>
      <c r="O114" s="18">
        <v>0.44119999999999998</v>
      </c>
      <c r="P114" s="17">
        <v>-2.8400000000000002E-2</v>
      </c>
      <c r="Q114" s="29">
        <v>0.30680000000000002</v>
      </c>
      <c r="R114" s="17">
        <v>-6.4000000000000003E-3</v>
      </c>
      <c r="S114" s="17">
        <v>-2.5999999999999999E-3</v>
      </c>
      <c r="T114" s="17">
        <v>-4.5999999999999999E-3</v>
      </c>
      <c r="U114" s="15">
        <v>5314</v>
      </c>
      <c r="V114" s="15">
        <v>0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150190</v>
      </c>
      <c r="B115" s="8" t="s">
        <v>213</v>
      </c>
      <c r="C115" s="7">
        <v>1.0649999999999999</v>
      </c>
      <c r="D115" s="9">
        <v>3.8E-3</v>
      </c>
      <c r="E115" s="8">
        <v>132.03</v>
      </c>
      <c r="F115" s="7">
        <v>1.03</v>
      </c>
      <c r="G115" s="10">
        <v>-3.4000000000000002E-2</v>
      </c>
      <c r="H115" s="10">
        <v>0.04</v>
      </c>
      <c r="I115" s="8">
        <v>5.5</v>
      </c>
      <c r="J115" s="8">
        <v>5.5</v>
      </c>
      <c r="K115" s="10">
        <v>5.314E-2</v>
      </c>
      <c r="L115" s="8" t="s">
        <v>40</v>
      </c>
      <c r="M115" s="7" t="s">
        <v>76</v>
      </c>
      <c r="N115" s="9">
        <v>4.8999999999999998E-3</v>
      </c>
      <c r="O115" s="23">
        <v>0.45319999999999999</v>
      </c>
      <c r="P115" s="10">
        <v>-3.2099999999999997E-2</v>
      </c>
      <c r="Q115" s="10">
        <v>0.28160000000000002</v>
      </c>
      <c r="R115" s="10">
        <v>-6.7999999999999996E-3</v>
      </c>
      <c r="S115" s="10">
        <v>-6.0000000000000001E-3</v>
      </c>
      <c r="T115" s="10">
        <v>-5.5999999999999999E-3</v>
      </c>
      <c r="U115" s="8">
        <v>5826</v>
      </c>
      <c r="V115" s="8">
        <v>-11</v>
      </c>
      <c r="W115" s="11">
        <v>0.21180555555555555</v>
      </c>
      <c r="X115" s="12">
        <v>42738</v>
      </c>
      <c r="Y115" s="13" t="s">
        <v>38</v>
      </c>
    </row>
    <row r="116" spans="1:25" ht="14.25" thickBot="1" x14ac:dyDescent="0.2">
      <c r="A116" s="14">
        <v>150265</v>
      </c>
      <c r="B116" s="28" t="s">
        <v>214</v>
      </c>
      <c r="C116" s="14">
        <v>1.0620000000000001</v>
      </c>
      <c r="D116" s="16">
        <v>1.9E-3</v>
      </c>
      <c r="E116" s="15">
        <v>497.95</v>
      </c>
      <c r="F116" s="14">
        <v>1.026</v>
      </c>
      <c r="G116" s="17">
        <v>-3.5099999999999999E-2</v>
      </c>
      <c r="H116" s="17">
        <v>0.04</v>
      </c>
      <c r="I116" s="15">
        <v>5.5</v>
      </c>
      <c r="J116" s="15">
        <v>5.5</v>
      </c>
      <c r="K116" s="17">
        <v>5.3089999999999998E-2</v>
      </c>
      <c r="L116" s="15" t="s">
        <v>40</v>
      </c>
      <c r="M116" s="14" t="s">
        <v>46</v>
      </c>
      <c r="N116" s="16">
        <v>4.7999999999999996E-3</v>
      </c>
      <c r="O116" s="18">
        <v>0.41139999999999999</v>
      </c>
      <c r="P116" s="17">
        <v>-3.3099999999999997E-2</v>
      </c>
      <c r="Q116" s="17">
        <v>0.38390000000000002</v>
      </c>
      <c r="R116" s="17">
        <v>-5.8999999999999999E-3</v>
      </c>
      <c r="S116" s="17">
        <v>-5.1000000000000004E-3</v>
      </c>
      <c r="T116" s="17">
        <v>-7.4000000000000003E-3</v>
      </c>
      <c r="U116" s="15">
        <v>14421</v>
      </c>
      <c r="V116" s="15">
        <v>-59</v>
      </c>
      <c r="W116" s="19">
        <v>0.21180555555555555</v>
      </c>
      <c r="X116" s="20">
        <v>42719</v>
      </c>
      <c r="Y116" s="21" t="s">
        <v>38</v>
      </c>
    </row>
    <row r="117" spans="1:25" ht="14.25" thickBot="1" x14ac:dyDescent="0.2">
      <c r="A117" s="7">
        <v>150196</v>
      </c>
      <c r="B117" s="8" t="s">
        <v>215</v>
      </c>
      <c r="C117" s="7">
        <v>1.0680000000000001</v>
      </c>
      <c r="D117" s="9">
        <v>2.8E-3</v>
      </c>
      <c r="E117" s="8">
        <v>2558.85</v>
      </c>
      <c r="F117" s="7">
        <v>1.0298</v>
      </c>
      <c r="G117" s="10">
        <v>-3.7100000000000001E-2</v>
      </c>
      <c r="H117" s="10">
        <v>0.04</v>
      </c>
      <c r="I117" s="8">
        <v>5.5</v>
      </c>
      <c r="J117" s="8">
        <v>5.5</v>
      </c>
      <c r="K117" s="10">
        <v>5.2979999999999999E-2</v>
      </c>
      <c r="L117" s="8" t="s">
        <v>40</v>
      </c>
      <c r="M117" s="7" t="s">
        <v>216</v>
      </c>
      <c r="N117" s="27">
        <v>-4.8999999999999998E-3</v>
      </c>
      <c r="O117" s="23">
        <v>0.47120000000000001</v>
      </c>
      <c r="P117" s="10">
        <v>-3.4799999999999998E-2</v>
      </c>
      <c r="Q117" s="10">
        <v>0.23960000000000001</v>
      </c>
      <c r="R117" s="10">
        <v>1.6000000000000001E-3</v>
      </c>
      <c r="S117" s="10">
        <v>-5.9999999999999995E-4</v>
      </c>
      <c r="T117" s="10">
        <v>-3.5999999999999999E-3</v>
      </c>
      <c r="U117" s="8">
        <v>52999</v>
      </c>
      <c r="V117" s="8">
        <v>-72</v>
      </c>
      <c r="W117" s="11">
        <v>0.21180555555555555</v>
      </c>
      <c r="X117" s="12">
        <v>42738</v>
      </c>
      <c r="Y117" s="13" t="s">
        <v>38</v>
      </c>
    </row>
    <row r="118" spans="1:25" ht="14.25" thickBot="1" x14ac:dyDescent="0.2">
      <c r="A118" s="14">
        <v>150261</v>
      </c>
      <c r="B118" s="15" t="s">
        <v>217</v>
      </c>
      <c r="C118" s="14">
        <v>1.0649999999999999</v>
      </c>
      <c r="D118" s="16">
        <v>1.9E-3</v>
      </c>
      <c r="E118" s="15">
        <v>103.71</v>
      </c>
      <c r="F118" s="14">
        <v>1.026</v>
      </c>
      <c r="G118" s="17">
        <v>-3.7999999999999999E-2</v>
      </c>
      <c r="H118" s="17">
        <v>0.04</v>
      </c>
      <c r="I118" s="15">
        <v>5.5</v>
      </c>
      <c r="J118" s="15">
        <v>5.5</v>
      </c>
      <c r="K118" s="17">
        <v>5.2940000000000001E-2</v>
      </c>
      <c r="L118" s="15" t="s">
        <v>40</v>
      </c>
      <c r="M118" s="14" t="s">
        <v>218</v>
      </c>
      <c r="N118" s="16">
        <v>1.6000000000000001E-3</v>
      </c>
      <c r="O118" s="18">
        <v>0.44040000000000001</v>
      </c>
      <c r="P118" s="17">
        <v>-3.5799999999999998E-2</v>
      </c>
      <c r="Q118" s="17">
        <v>0.31559999999999999</v>
      </c>
      <c r="R118" s="17">
        <v>-2.8E-3</v>
      </c>
      <c r="S118" s="17">
        <v>1E-3</v>
      </c>
      <c r="T118" s="17">
        <v>-4.0000000000000001E-3</v>
      </c>
      <c r="U118" s="15">
        <v>16581</v>
      </c>
      <c r="V118" s="15">
        <v>25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150198</v>
      </c>
      <c r="B119" s="8" t="s">
        <v>219</v>
      </c>
      <c r="C119" s="7">
        <v>1.075</v>
      </c>
      <c r="D119" s="27">
        <v>-8.9999999999999998E-4</v>
      </c>
      <c r="E119" s="8">
        <v>55.31</v>
      </c>
      <c r="F119" s="7">
        <v>1.0298</v>
      </c>
      <c r="G119" s="10">
        <v>-4.3900000000000002E-2</v>
      </c>
      <c r="H119" s="10">
        <v>0.04</v>
      </c>
      <c r="I119" s="8">
        <v>5.5</v>
      </c>
      <c r="J119" s="8">
        <v>5.5</v>
      </c>
      <c r="K119" s="10">
        <v>5.262E-2</v>
      </c>
      <c r="L119" s="8" t="s">
        <v>40</v>
      </c>
      <c r="M119" s="7" t="s">
        <v>220</v>
      </c>
      <c r="N119" s="9">
        <v>7.4999999999999997E-3</v>
      </c>
      <c r="O119" s="23">
        <v>0.27550000000000002</v>
      </c>
      <c r="P119" s="10">
        <v>-4.1099999999999998E-2</v>
      </c>
      <c r="Q119" s="10">
        <v>0.69830000000000003</v>
      </c>
      <c r="R119" s="10">
        <v>-1.4E-3</v>
      </c>
      <c r="S119" s="10">
        <v>1.6999999999999999E-3</v>
      </c>
      <c r="T119" s="10">
        <v>1.8E-3</v>
      </c>
      <c r="U119" s="8">
        <v>49067</v>
      </c>
      <c r="V119" s="8">
        <v>48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502037</v>
      </c>
      <c r="B120" s="15" t="s">
        <v>221</v>
      </c>
      <c r="C120" s="14">
        <v>1.081</v>
      </c>
      <c r="D120" s="30">
        <v>-7.3000000000000001E-3</v>
      </c>
      <c r="E120" s="15">
        <v>1.1100000000000001</v>
      </c>
      <c r="F120" s="14">
        <v>1.0261</v>
      </c>
      <c r="G120" s="17">
        <v>-5.3499999999999999E-2</v>
      </c>
      <c r="H120" s="17">
        <v>0.04</v>
      </c>
      <c r="I120" s="15">
        <v>5.5</v>
      </c>
      <c r="J120" s="15">
        <v>5.5</v>
      </c>
      <c r="K120" s="17">
        <v>5.2139999999999999E-2</v>
      </c>
      <c r="L120" s="15" t="s">
        <v>40</v>
      </c>
      <c r="M120" s="14" t="s">
        <v>222</v>
      </c>
      <c r="N120" s="16">
        <v>3.8E-3</v>
      </c>
      <c r="O120" s="18">
        <v>0.45729999999999998</v>
      </c>
      <c r="P120" s="17">
        <v>-5.0099999999999999E-2</v>
      </c>
      <c r="Q120" s="17">
        <v>0.27589999999999998</v>
      </c>
      <c r="R120" s="17">
        <v>2.8999999999999998E-3</v>
      </c>
      <c r="S120" s="17">
        <v>3.8999999999999998E-3</v>
      </c>
      <c r="T120" s="17">
        <v>-4.1999999999999997E-3</v>
      </c>
      <c r="U120" s="15">
        <v>587</v>
      </c>
      <c r="V120" s="15">
        <v>0</v>
      </c>
      <c r="W120" s="19">
        <v>0.21180555555555555</v>
      </c>
      <c r="X120" s="20">
        <v>42719</v>
      </c>
      <c r="Y120" s="21" t="s">
        <v>38</v>
      </c>
    </row>
    <row r="121" spans="1:25" ht="14.25" thickBot="1" x14ac:dyDescent="0.2">
      <c r="A121" s="7">
        <v>150343</v>
      </c>
      <c r="B121" s="8" t="s">
        <v>223</v>
      </c>
      <c r="C121" s="7">
        <v>1.0840000000000001</v>
      </c>
      <c r="D121" s="27">
        <v>-8.9999999999999998E-4</v>
      </c>
      <c r="E121" s="8">
        <v>44.87</v>
      </c>
      <c r="F121" s="7">
        <v>1.0209999999999999</v>
      </c>
      <c r="G121" s="10">
        <v>-6.1699999999999998E-2</v>
      </c>
      <c r="H121" s="10">
        <v>0.04</v>
      </c>
      <c r="I121" s="8">
        <v>5.5</v>
      </c>
      <c r="J121" s="8">
        <v>5.5</v>
      </c>
      <c r="K121" s="10">
        <v>5.1740000000000001E-2</v>
      </c>
      <c r="L121" s="8" t="s">
        <v>40</v>
      </c>
      <c r="M121" s="7" t="s">
        <v>56</v>
      </c>
      <c r="N121" s="9">
        <v>8.6E-3</v>
      </c>
      <c r="O121" s="23">
        <v>0.45090000000000002</v>
      </c>
      <c r="P121" s="10">
        <v>-5.7299999999999997E-2</v>
      </c>
      <c r="Q121" s="24">
        <v>0.29599999999999999</v>
      </c>
      <c r="R121" s="10">
        <v>-5.4999999999999997E-3</v>
      </c>
      <c r="S121" s="10">
        <v>-8.9999999999999998E-4</v>
      </c>
      <c r="T121" s="10">
        <v>-8.9999999999999998E-4</v>
      </c>
      <c r="U121" s="8">
        <v>6632</v>
      </c>
      <c r="V121" s="8">
        <v>-10</v>
      </c>
      <c r="W121" s="11">
        <v>0.21180555555555555</v>
      </c>
      <c r="X121" s="12">
        <v>42719</v>
      </c>
      <c r="Y121" s="13" t="s">
        <v>38</v>
      </c>
    </row>
    <row r="122" spans="1:25" ht="14.25" thickBot="1" x14ac:dyDescent="0.2">
      <c r="A122" s="14">
        <v>502057</v>
      </c>
      <c r="B122" s="15" t="s">
        <v>217</v>
      </c>
      <c r="C122" s="14">
        <v>1.0940000000000001</v>
      </c>
      <c r="D122" s="16">
        <v>4.5999999999999999E-3</v>
      </c>
      <c r="E122" s="15">
        <v>18.239999999999998</v>
      </c>
      <c r="F122" s="14">
        <v>1.026</v>
      </c>
      <c r="G122" s="17">
        <v>-6.6299999999999998E-2</v>
      </c>
      <c r="H122" s="17">
        <v>0.04</v>
      </c>
      <c r="I122" s="15">
        <v>5.5</v>
      </c>
      <c r="J122" s="15">
        <v>5.5</v>
      </c>
      <c r="K122" s="17">
        <v>5.1499999999999997E-2</v>
      </c>
      <c r="L122" s="15" t="s">
        <v>40</v>
      </c>
      <c r="M122" s="14" t="s">
        <v>218</v>
      </c>
      <c r="N122" s="16">
        <v>1.6000000000000001E-3</v>
      </c>
      <c r="O122" s="18">
        <v>0.47060000000000002</v>
      </c>
      <c r="P122" s="17">
        <v>-6.1400000000000003E-2</v>
      </c>
      <c r="Q122" s="17">
        <v>0.24479999999999999</v>
      </c>
      <c r="R122" s="17">
        <v>-1.2999999999999999E-3</v>
      </c>
      <c r="S122" s="17">
        <v>-5.1999999999999998E-3</v>
      </c>
      <c r="T122" s="17">
        <v>-6.3E-3</v>
      </c>
      <c r="U122" s="15">
        <v>1179</v>
      </c>
      <c r="V122" s="15">
        <v>-9</v>
      </c>
      <c r="W122" s="19">
        <v>0.21180555555555555</v>
      </c>
      <c r="X122" s="20">
        <v>42719</v>
      </c>
      <c r="Y122" s="21" t="s">
        <v>38</v>
      </c>
    </row>
    <row r="123" spans="1:25" ht="14.25" thickBot="1" x14ac:dyDescent="0.2">
      <c r="A123" s="7">
        <v>150325</v>
      </c>
      <c r="B123" s="8" t="s">
        <v>224</v>
      </c>
      <c r="C123" s="7">
        <v>1.1200000000000001</v>
      </c>
      <c r="D123" s="9">
        <v>2.2800000000000001E-2</v>
      </c>
      <c r="E123" s="8">
        <v>4.05</v>
      </c>
      <c r="F123" s="7">
        <v>1.0263</v>
      </c>
      <c r="G123" s="10">
        <v>-9.1300000000000006E-2</v>
      </c>
      <c r="H123" s="10">
        <v>0.04</v>
      </c>
      <c r="I123" s="8">
        <v>5.5</v>
      </c>
      <c r="J123" s="8">
        <v>5.5</v>
      </c>
      <c r="K123" s="10">
        <v>5.0290000000000001E-2</v>
      </c>
      <c r="L123" s="8" t="s">
        <v>40</v>
      </c>
      <c r="M123" s="7" t="s">
        <v>66</v>
      </c>
      <c r="N123" s="9">
        <v>3.5000000000000001E-3</v>
      </c>
      <c r="O123" s="23">
        <v>0.36449999999999999</v>
      </c>
      <c r="P123" s="10">
        <v>-8.3199999999999996E-2</v>
      </c>
      <c r="Q123" s="24">
        <v>0.49380000000000002</v>
      </c>
      <c r="R123" s="10">
        <v>1.6299999999999999E-2</v>
      </c>
      <c r="S123" s="10">
        <v>2.7000000000000001E-3</v>
      </c>
      <c r="T123" s="10">
        <v>8.0999999999999996E-3</v>
      </c>
      <c r="U123" s="8">
        <v>1589</v>
      </c>
      <c r="V123" s="8">
        <v>-2</v>
      </c>
      <c r="W123" s="11">
        <v>0.21180555555555555</v>
      </c>
      <c r="X123" s="12">
        <v>42738</v>
      </c>
      <c r="Y123" s="13" t="s">
        <v>38</v>
      </c>
    </row>
    <row r="124" spans="1:25" ht="14.25" thickBot="1" x14ac:dyDescent="0.2">
      <c r="A124" s="14">
        <v>150317</v>
      </c>
      <c r="B124" s="15" t="s">
        <v>225</v>
      </c>
      <c r="C124" s="14">
        <v>1.2</v>
      </c>
      <c r="D124" s="16">
        <v>1.0999999999999999E-2</v>
      </c>
      <c r="E124" s="15">
        <v>15.61</v>
      </c>
      <c r="F124" s="14">
        <v>1.026</v>
      </c>
      <c r="G124" s="17">
        <v>-0.1696</v>
      </c>
      <c r="H124" s="17">
        <v>0.04</v>
      </c>
      <c r="I124" s="15">
        <v>5.5</v>
      </c>
      <c r="J124" s="15">
        <v>5.5</v>
      </c>
      <c r="K124" s="17">
        <v>4.6850000000000003E-2</v>
      </c>
      <c r="L124" s="15" t="s">
        <v>40</v>
      </c>
      <c r="M124" s="14" t="s">
        <v>222</v>
      </c>
      <c r="N124" s="16">
        <v>3.8E-3</v>
      </c>
      <c r="O124" s="18">
        <v>0.45529999999999998</v>
      </c>
      <c r="P124" s="17">
        <v>-0.14430000000000001</v>
      </c>
      <c r="Q124" s="17">
        <v>0.28070000000000001</v>
      </c>
      <c r="R124" s="17">
        <v>-4.4999999999999997E-3</v>
      </c>
      <c r="S124" s="17">
        <v>-7.7000000000000002E-3</v>
      </c>
      <c r="T124" s="17">
        <v>-6.7999999999999996E-3</v>
      </c>
      <c r="U124" s="15">
        <v>721</v>
      </c>
      <c r="V124" s="15">
        <v>-1</v>
      </c>
      <c r="W124" s="19">
        <v>0.21180555555555555</v>
      </c>
      <c r="X124" s="20">
        <v>42738</v>
      </c>
      <c r="Y124" s="21" t="s">
        <v>38</v>
      </c>
    </row>
    <row r="125" spans="1:25" ht="14.25" thickBot="1" x14ac:dyDescent="0.2">
      <c r="A125" s="7">
        <v>150047</v>
      </c>
      <c r="B125" s="8" t="s">
        <v>226</v>
      </c>
      <c r="C125" s="7">
        <v>1.51</v>
      </c>
      <c r="D125" s="31">
        <v>0</v>
      </c>
      <c r="E125" s="8">
        <v>115.74</v>
      </c>
      <c r="F125" s="7">
        <v>1.03</v>
      </c>
      <c r="G125" s="10">
        <v>-0.46600000000000003</v>
      </c>
      <c r="H125" s="10">
        <v>0.04</v>
      </c>
      <c r="I125" s="8">
        <v>5.5</v>
      </c>
      <c r="J125" s="8">
        <v>5.5</v>
      </c>
      <c r="K125" s="10">
        <v>3.7159999999999999E-2</v>
      </c>
      <c r="L125" s="8" t="s">
        <v>40</v>
      </c>
      <c r="M125" s="7" t="s">
        <v>36</v>
      </c>
      <c r="N125" s="31">
        <v>0</v>
      </c>
      <c r="O125" s="23">
        <v>0.69879999999999998</v>
      </c>
      <c r="P125" s="10">
        <v>-0.31569999999999998</v>
      </c>
      <c r="Q125" s="8" t="s">
        <v>37</v>
      </c>
      <c r="R125" s="10">
        <v>1.0999999999999999E-2</v>
      </c>
      <c r="S125" s="10">
        <v>1.0999999999999999E-2</v>
      </c>
      <c r="T125" s="10">
        <v>9.5999999999999992E-3</v>
      </c>
      <c r="U125" s="8">
        <v>1727</v>
      </c>
      <c r="V125" s="8">
        <v>-109</v>
      </c>
      <c r="W125" s="11">
        <v>8.8888888888888892E-2</v>
      </c>
      <c r="X125" s="12">
        <v>42738</v>
      </c>
      <c r="Y125" s="13" t="s">
        <v>38</v>
      </c>
    </row>
    <row r="126" spans="1:25" ht="14.25" thickBot="1" x14ac:dyDescent="0.2">
      <c r="A126" s="44" t="s">
        <v>245</v>
      </c>
      <c r="B126" s="36"/>
      <c r="C126" s="35"/>
      <c r="D126" s="43">
        <f>AVERAGE(D101:D125)</f>
        <v>3.8599999999999988E-3</v>
      </c>
      <c r="E126" s="36"/>
      <c r="F126" s="35"/>
      <c r="G126" s="43">
        <f>AVERAGE(G101:G125)</f>
        <v>-5.6412000000000004E-2</v>
      </c>
      <c r="H126" s="37"/>
      <c r="I126" s="36"/>
      <c r="J126" s="36"/>
      <c r="K126" s="43">
        <f>AVERAGE(K101:K125)</f>
        <v>5.2293199999999998E-2</v>
      </c>
      <c r="L126" s="36"/>
      <c r="M126" s="35"/>
      <c r="N126" s="38"/>
      <c r="O126" s="39"/>
      <c r="P126" s="43">
        <f>AVERAGE(P101:P125)</f>
        <v>-4.7351999999999998E-2</v>
      </c>
      <c r="Q126" s="37"/>
      <c r="R126" s="43">
        <f>AVERAGE(R101:R125)</f>
        <v>8.5999999999999998E-4</v>
      </c>
      <c r="S126" s="37"/>
      <c r="T126" s="37"/>
      <c r="U126" s="36"/>
      <c r="V126" s="36"/>
      <c r="W126" s="40"/>
      <c r="X126" s="41"/>
      <c r="Y126" s="42"/>
    </row>
    <row r="127" spans="1:25" s="60" customFormat="1" ht="14.25" thickBot="1" x14ac:dyDescent="0.2">
      <c r="A127" s="51">
        <v>150331</v>
      </c>
      <c r="B127" s="52" t="s">
        <v>227</v>
      </c>
      <c r="C127" s="51">
        <v>1.1240000000000001</v>
      </c>
      <c r="D127" s="53">
        <v>3.5999999999999999E-3</v>
      </c>
      <c r="E127" s="52">
        <v>1754.03</v>
      </c>
      <c r="F127" s="51">
        <v>1.0382</v>
      </c>
      <c r="G127" s="54">
        <v>-8.2600000000000007E-2</v>
      </c>
      <c r="H127" s="54">
        <v>4.4999999999999998E-2</v>
      </c>
      <c r="I127" s="52">
        <v>6</v>
      </c>
      <c r="J127" s="52">
        <v>6</v>
      </c>
      <c r="K127" s="54">
        <v>5.5259999999999997E-2</v>
      </c>
      <c r="L127" s="52" t="s">
        <v>40</v>
      </c>
      <c r="M127" s="51" t="s">
        <v>222</v>
      </c>
      <c r="N127" s="53">
        <v>3.8E-3</v>
      </c>
      <c r="O127" s="56">
        <v>0.2581</v>
      </c>
      <c r="P127" s="54">
        <v>-6.1600000000000002E-2</v>
      </c>
      <c r="Q127" s="54">
        <v>0.72789999999999999</v>
      </c>
      <c r="R127" s="54">
        <v>-4.7000000000000002E-3</v>
      </c>
      <c r="S127" s="54">
        <v>-5.1999999999999998E-3</v>
      </c>
      <c r="T127" s="54">
        <v>-5.1999999999999998E-3</v>
      </c>
      <c r="U127" s="52">
        <v>48155</v>
      </c>
      <c r="V127" s="52">
        <v>-870</v>
      </c>
      <c r="W127" s="57">
        <v>0.21180555555555555</v>
      </c>
      <c r="X127" s="58">
        <v>42705</v>
      </c>
      <c r="Y127" s="59" t="s">
        <v>38</v>
      </c>
    </row>
    <row r="128" spans="1:25" ht="14.25" thickBot="1" x14ac:dyDescent="0.2">
      <c r="A128" s="7">
        <v>150219</v>
      </c>
      <c r="B128" s="8" t="s">
        <v>228</v>
      </c>
      <c r="C128" s="7">
        <v>1.22</v>
      </c>
      <c r="D128" s="9">
        <v>3.3E-3</v>
      </c>
      <c r="E128" s="8">
        <v>444.62</v>
      </c>
      <c r="F128" s="7">
        <v>1.0329999999999999</v>
      </c>
      <c r="G128" s="10">
        <v>-0.18099999999999999</v>
      </c>
      <c r="H128" s="10">
        <v>4.4999999999999998E-2</v>
      </c>
      <c r="I128" s="8">
        <v>6</v>
      </c>
      <c r="J128" s="8">
        <v>6</v>
      </c>
      <c r="K128" s="10">
        <v>5.0549999999999998E-2</v>
      </c>
      <c r="L128" s="8" t="s">
        <v>40</v>
      </c>
      <c r="M128" s="32" t="s">
        <v>229</v>
      </c>
      <c r="N128" s="9">
        <v>3.5999999999999999E-3</v>
      </c>
      <c r="O128" s="23">
        <v>0.37380000000000002</v>
      </c>
      <c r="P128" s="10">
        <v>-0.13950000000000001</v>
      </c>
      <c r="Q128" s="10">
        <v>0.46410000000000001</v>
      </c>
      <c r="R128" s="10">
        <v>-6.7999999999999996E-3</v>
      </c>
      <c r="S128" s="10">
        <v>-5.8999999999999999E-3</v>
      </c>
      <c r="T128" s="10">
        <v>-9.2999999999999992E-3</v>
      </c>
      <c r="U128" s="8">
        <v>46968</v>
      </c>
      <c r="V128" s="8">
        <v>-474</v>
      </c>
      <c r="W128" s="11">
        <v>0.21180555555555555</v>
      </c>
      <c r="X128" s="12">
        <v>42738</v>
      </c>
      <c r="Y128" s="13" t="s">
        <v>38</v>
      </c>
    </row>
    <row r="129" spans="1:25" ht="14.25" thickBot="1" x14ac:dyDescent="0.2">
      <c r="A129" s="14">
        <v>150123</v>
      </c>
      <c r="B129" s="15" t="s">
        <v>230</v>
      </c>
      <c r="C129" s="14">
        <v>1.27</v>
      </c>
      <c r="D129" s="16">
        <v>3.2000000000000002E-3</v>
      </c>
      <c r="E129" s="15">
        <v>57.52</v>
      </c>
      <c r="F129" s="14">
        <v>1.0330999999999999</v>
      </c>
      <c r="G129" s="17">
        <v>-0.2293</v>
      </c>
      <c r="H129" s="17">
        <v>4.4999999999999998E-2</v>
      </c>
      <c r="I129" s="15">
        <v>6</v>
      </c>
      <c r="J129" s="15">
        <v>6</v>
      </c>
      <c r="K129" s="17">
        <v>4.8509999999999998E-2</v>
      </c>
      <c r="L129" s="15" t="s">
        <v>40</v>
      </c>
      <c r="M129" s="14" t="s">
        <v>231</v>
      </c>
      <c r="N129" s="16">
        <v>6.7000000000000002E-3</v>
      </c>
      <c r="O129" s="18">
        <v>0.51449999999999996</v>
      </c>
      <c r="P129" s="17">
        <v>-0.1734</v>
      </c>
      <c r="Q129" s="17">
        <v>0.51349999999999996</v>
      </c>
      <c r="R129" s="17">
        <v>-4.1000000000000003E-3</v>
      </c>
      <c r="S129" s="17">
        <v>-6.1999999999999998E-3</v>
      </c>
      <c r="T129" s="17">
        <v>-3.7000000000000002E-3</v>
      </c>
      <c r="U129" s="15">
        <v>6592</v>
      </c>
      <c r="V129" s="15">
        <v>-5</v>
      </c>
      <c r="W129" s="19">
        <v>0.21180555555555555</v>
      </c>
      <c r="X129" s="20">
        <v>42738</v>
      </c>
      <c r="Y129" s="21" t="s">
        <v>38</v>
      </c>
    </row>
    <row r="130" spans="1:25" ht="14.25" thickBot="1" x14ac:dyDescent="0.2">
      <c r="A130" s="44" t="s">
        <v>244</v>
      </c>
      <c r="B130" s="36"/>
      <c r="C130" s="35"/>
      <c r="D130" s="43">
        <f>AVERAGE(D127:D129)</f>
        <v>3.3666666666666667E-3</v>
      </c>
      <c r="E130" s="36"/>
      <c r="F130" s="35"/>
      <c r="G130" s="43">
        <f>AVERAGE(G127:G129)</f>
        <v>-0.1643</v>
      </c>
      <c r="H130" s="37"/>
      <c r="I130" s="36"/>
      <c r="J130" s="36"/>
      <c r="K130" s="43">
        <f>AVERAGE(K127:K129)</f>
        <v>5.1439999999999993E-2</v>
      </c>
      <c r="L130" s="36"/>
      <c r="M130" s="35"/>
      <c r="N130" s="38"/>
      <c r="O130" s="39"/>
      <c r="P130" s="43">
        <f>AVERAGE(P127:P129)</f>
        <v>-0.12483333333333334</v>
      </c>
      <c r="Q130" s="37"/>
      <c r="R130" s="43">
        <f>AVERAGE(R127:R129)</f>
        <v>-5.1999999999999998E-3</v>
      </c>
      <c r="S130" s="37"/>
      <c r="T130" s="37"/>
      <c r="U130" s="36"/>
      <c r="V130" s="36"/>
      <c r="W130" s="40"/>
      <c r="X130" s="41"/>
      <c r="Y130" s="42"/>
    </row>
    <row r="131" spans="1:25" ht="14.25" thickBot="1" x14ac:dyDescent="0.2">
      <c r="A131" s="7">
        <v>150221</v>
      </c>
      <c r="B131" s="22" t="s">
        <v>232</v>
      </c>
      <c r="C131" s="7">
        <v>1.226</v>
      </c>
      <c r="D131" s="9">
        <v>3.3E-3</v>
      </c>
      <c r="E131" s="8">
        <v>5409.48</v>
      </c>
      <c r="F131" s="7">
        <v>1.036</v>
      </c>
      <c r="G131" s="10">
        <v>-0.18340000000000001</v>
      </c>
      <c r="H131" s="10">
        <v>0.05</v>
      </c>
      <c r="I131" s="8">
        <v>6.5</v>
      </c>
      <c r="J131" s="8">
        <v>6.5</v>
      </c>
      <c r="K131" s="10">
        <v>5.4620000000000002E-2</v>
      </c>
      <c r="L131" s="8" t="s">
        <v>40</v>
      </c>
      <c r="M131" s="7" t="s">
        <v>233</v>
      </c>
      <c r="N131" s="27">
        <v>-8.0000000000000004E-4</v>
      </c>
      <c r="O131" s="23">
        <v>0.3584</v>
      </c>
      <c r="P131" s="10">
        <v>-0.12089999999999999</v>
      </c>
      <c r="Q131" s="10">
        <v>0.49669999999999997</v>
      </c>
      <c r="R131" s="10">
        <v>3.3E-3</v>
      </c>
      <c r="S131" s="10">
        <v>0</v>
      </c>
      <c r="T131" s="10">
        <v>-2.5000000000000001E-3</v>
      </c>
      <c r="U131" s="8">
        <v>294853</v>
      </c>
      <c r="V131" s="8">
        <v>3</v>
      </c>
      <c r="W131" s="11">
        <v>0.21180555555555555</v>
      </c>
      <c r="X131" s="12">
        <v>42738</v>
      </c>
      <c r="Y131" s="13" t="s">
        <v>38</v>
      </c>
    </row>
    <row r="132" spans="1:25" ht="14.25" thickBot="1" x14ac:dyDescent="0.2">
      <c r="A132" s="14">
        <v>150321</v>
      </c>
      <c r="B132" s="15" t="s">
        <v>234</v>
      </c>
      <c r="C132" s="14">
        <v>1.236</v>
      </c>
      <c r="D132" s="16">
        <v>7.3000000000000001E-3</v>
      </c>
      <c r="E132" s="15">
        <v>282.83999999999997</v>
      </c>
      <c r="F132" s="14">
        <v>1.0409999999999999</v>
      </c>
      <c r="G132" s="17">
        <v>-0.18729999999999999</v>
      </c>
      <c r="H132" s="17">
        <v>0.05</v>
      </c>
      <c r="I132" s="15">
        <v>6.5</v>
      </c>
      <c r="J132" s="15">
        <v>6.5</v>
      </c>
      <c r="K132" s="17">
        <v>5.4390000000000001E-2</v>
      </c>
      <c r="L132" s="15" t="s">
        <v>40</v>
      </c>
      <c r="M132" s="14" t="s">
        <v>197</v>
      </c>
      <c r="N132" s="16">
        <v>6.0000000000000001E-3</v>
      </c>
      <c r="O132" s="18">
        <v>0.4249</v>
      </c>
      <c r="P132" s="17">
        <v>-0.124</v>
      </c>
      <c r="Q132" s="17">
        <v>0.33650000000000002</v>
      </c>
      <c r="R132" s="17">
        <v>-4.7999999999999996E-3</v>
      </c>
      <c r="S132" s="17">
        <v>-8.0999999999999996E-3</v>
      </c>
      <c r="T132" s="17">
        <v>-7.1000000000000004E-3</v>
      </c>
      <c r="U132" s="15">
        <v>13619</v>
      </c>
      <c r="V132" s="15">
        <v>-161</v>
      </c>
      <c r="W132" s="19">
        <v>0.21180555555555555</v>
      </c>
      <c r="X132" s="20">
        <v>42705</v>
      </c>
      <c r="Y132" s="21" t="s">
        <v>38</v>
      </c>
    </row>
    <row r="133" spans="1:25" ht="14.25" thickBot="1" x14ac:dyDescent="0.2">
      <c r="A133" s="7">
        <v>150032</v>
      </c>
      <c r="B133" s="8" t="s">
        <v>235</v>
      </c>
      <c r="C133" s="7">
        <v>1.0229999999999999</v>
      </c>
      <c r="D133" s="9">
        <v>2E-3</v>
      </c>
      <c r="E133" s="8">
        <v>96.03</v>
      </c>
      <c r="F133" s="7">
        <v>1.016</v>
      </c>
      <c r="G133" s="10">
        <v>-6.8999999999999999E-3</v>
      </c>
      <c r="H133" s="10">
        <v>0.05</v>
      </c>
      <c r="I133" s="8">
        <v>5</v>
      </c>
      <c r="J133" s="8">
        <v>5</v>
      </c>
      <c r="K133" s="10">
        <v>4.965E-2</v>
      </c>
      <c r="L133" s="8" t="s">
        <v>40</v>
      </c>
      <c r="M133" s="7" t="s">
        <v>236</v>
      </c>
      <c r="N133" s="31">
        <v>0</v>
      </c>
      <c r="O133" s="23">
        <v>0.12039999999999999</v>
      </c>
      <c r="P133" s="10">
        <v>-7.1000000000000004E-3</v>
      </c>
      <c r="Q133" s="8" t="s">
        <v>37</v>
      </c>
      <c r="R133" s="10">
        <v>-2E-3</v>
      </c>
      <c r="S133" s="10">
        <v>-5.4999999999999997E-3</v>
      </c>
      <c r="T133" s="10">
        <v>1.8E-3</v>
      </c>
      <c r="U133" s="8">
        <v>1732</v>
      </c>
      <c r="V133" s="8">
        <v>19</v>
      </c>
      <c r="W133" s="11">
        <v>0.3347222222222222</v>
      </c>
      <c r="X133" s="12">
        <v>42821</v>
      </c>
      <c r="Y133" s="13" t="s">
        <v>38</v>
      </c>
    </row>
    <row r="134" spans="1:25" ht="14.25" thickBot="1" x14ac:dyDescent="0.2">
      <c r="A134" s="44" t="s">
        <v>246</v>
      </c>
      <c r="B134" s="36"/>
      <c r="C134" s="35"/>
      <c r="D134" s="43">
        <f>AVERAGE(D131:D133)</f>
        <v>4.1999999999999997E-3</v>
      </c>
      <c r="E134" s="36"/>
      <c r="F134" s="35"/>
      <c r="G134" s="43">
        <f>AVERAGE(G131:G133)</f>
        <v>-0.12586666666666668</v>
      </c>
      <c r="H134" s="37"/>
      <c r="I134" s="36"/>
      <c r="J134" s="36"/>
      <c r="K134" s="43">
        <f>AVERAGE(K131:K133)</f>
        <v>5.2886666666666665E-2</v>
      </c>
      <c r="L134" s="36"/>
      <c r="M134" s="35"/>
      <c r="N134" s="38"/>
      <c r="O134" s="39"/>
      <c r="P134" s="43">
        <f>AVERAGE(P131:P133)</f>
        <v>-8.4000000000000005E-2</v>
      </c>
      <c r="Q134" s="37"/>
      <c r="R134" s="43">
        <f>AVERAGE(R131:R133)</f>
        <v>-1.1666666666666665E-3</v>
      </c>
      <c r="S134" s="37"/>
      <c r="T134" s="37"/>
      <c r="U134" s="36"/>
      <c r="V134" s="36"/>
      <c r="W134" s="40"/>
      <c r="X134" s="41"/>
      <c r="Y134" s="42"/>
    </row>
    <row r="135" spans="1:25" ht="14.25" thickBot="1" x14ac:dyDescent="0.2">
      <c r="A135" s="14">
        <v>150057</v>
      </c>
      <c r="B135" s="15" t="s">
        <v>237</v>
      </c>
      <c r="C135" s="14">
        <v>1.1319999999999999</v>
      </c>
      <c r="D135" s="16">
        <v>2.7000000000000001E-3</v>
      </c>
      <c r="E135" s="15">
        <v>12.88</v>
      </c>
      <c r="F135" s="14">
        <v>1.0269999999999999</v>
      </c>
      <c r="G135" s="17">
        <v>-0.1022</v>
      </c>
      <c r="H135" s="17">
        <v>5.8000000000000003E-2</v>
      </c>
      <c r="I135" s="15">
        <v>5.8</v>
      </c>
      <c r="J135" s="15">
        <v>5.8</v>
      </c>
      <c r="K135" s="17">
        <v>5.2490000000000002E-2</v>
      </c>
      <c r="L135" s="15" t="s">
        <v>40</v>
      </c>
      <c r="M135" s="14" t="s">
        <v>238</v>
      </c>
      <c r="N135" s="16">
        <v>1E-3</v>
      </c>
      <c r="O135" s="18">
        <v>0.51619999999999999</v>
      </c>
      <c r="P135" s="17">
        <v>-7.3700000000000002E-2</v>
      </c>
      <c r="Q135" s="17">
        <v>0.72550000000000003</v>
      </c>
      <c r="R135" s="17">
        <v>-6.7999999999999996E-3</v>
      </c>
      <c r="S135" s="17">
        <v>-6.8999999999999999E-3</v>
      </c>
      <c r="T135" s="17">
        <v>-1.7299999999999999E-2</v>
      </c>
      <c r="U135" s="15">
        <v>350</v>
      </c>
      <c r="V135" s="15">
        <v>-2</v>
      </c>
      <c r="W135" s="19">
        <v>0.17083333333333331</v>
      </c>
      <c r="X135" s="20">
        <v>42765</v>
      </c>
      <c r="Y135" s="21" t="s">
        <v>38</v>
      </c>
    </row>
    <row r="136" spans="1:25" ht="14.25" thickBot="1" x14ac:dyDescent="0.2">
      <c r="A136" s="7">
        <v>150223</v>
      </c>
      <c r="B136" s="22" t="s">
        <v>239</v>
      </c>
      <c r="C136" s="7">
        <v>1.1599999999999999</v>
      </c>
      <c r="D136" s="9">
        <v>2.5999999999999999E-3</v>
      </c>
      <c r="E136" s="8">
        <v>5021.45</v>
      </c>
      <c r="F136" s="7">
        <v>1.0349999999999999</v>
      </c>
      <c r="G136" s="10">
        <v>-0.1208</v>
      </c>
      <c r="H136" s="10">
        <v>0.06</v>
      </c>
      <c r="I136" s="8">
        <v>6</v>
      </c>
      <c r="J136" s="8">
        <v>6</v>
      </c>
      <c r="K136" s="10">
        <v>5.3330000000000002E-2</v>
      </c>
      <c r="L136" s="8" t="s">
        <v>40</v>
      </c>
      <c r="M136" s="7" t="s">
        <v>56</v>
      </c>
      <c r="N136" s="9">
        <v>8.6E-3</v>
      </c>
      <c r="O136" s="23">
        <v>0.41589999999999999</v>
      </c>
      <c r="P136" s="10">
        <v>-8.5099999999999995E-2</v>
      </c>
      <c r="Q136" s="10">
        <v>0.36370000000000002</v>
      </c>
      <c r="R136" s="10">
        <v>3.7000000000000002E-3</v>
      </c>
      <c r="S136" s="10">
        <v>7.7999999999999996E-3</v>
      </c>
      <c r="T136" s="10">
        <v>5.4999999999999997E-3</v>
      </c>
      <c r="U136" s="8">
        <v>153077</v>
      </c>
      <c r="V136" s="8">
        <v>3442</v>
      </c>
      <c r="W136" s="11">
        <v>0.21180555555555555</v>
      </c>
      <c r="X136" s="12">
        <v>42719</v>
      </c>
      <c r="Y136" s="13" t="s">
        <v>38</v>
      </c>
    </row>
    <row r="137" spans="1:25" ht="14.25" thickBot="1" x14ac:dyDescent="0.2">
      <c r="A137" s="14">
        <v>150106</v>
      </c>
      <c r="B137" s="15" t="s">
        <v>240</v>
      </c>
      <c r="C137" s="14">
        <v>1.1619999999999999</v>
      </c>
      <c r="D137" s="16">
        <v>8.9999999999999998E-4</v>
      </c>
      <c r="E137" s="15">
        <v>39.270000000000003</v>
      </c>
      <c r="F137" s="14">
        <v>1.0584</v>
      </c>
      <c r="G137" s="17">
        <v>-9.7900000000000001E-2</v>
      </c>
      <c r="H137" s="17">
        <v>7.0000000000000007E-2</v>
      </c>
      <c r="I137" s="15">
        <v>7</v>
      </c>
      <c r="J137" s="15">
        <v>7</v>
      </c>
      <c r="K137" s="17">
        <v>3.4849999999999999E-2</v>
      </c>
      <c r="L137" s="15">
        <v>3.17</v>
      </c>
      <c r="M137" s="14" t="s">
        <v>189</v>
      </c>
      <c r="N137" s="16">
        <v>1.6999999999999999E-3</v>
      </c>
      <c r="O137" s="17">
        <v>0.39950000000000002</v>
      </c>
      <c r="P137" s="15" t="s">
        <v>37</v>
      </c>
      <c r="Q137" s="17">
        <v>0.83579999999999999</v>
      </c>
      <c r="R137" s="17">
        <v>-1.8E-3</v>
      </c>
      <c r="S137" s="17">
        <v>-3.3999999999999998E-3</v>
      </c>
      <c r="T137" s="17">
        <v>-3.3999999999999998E-3</v>
      </c>
      <c r="U137" s="15">
        <v>13008</v>
      </c>
      <c r="V137" s="15">
        <v>0</v>
      </c>
      <c r="W137" s="19">
        <v>0.21180555555555555</v>
      </c>
      <c r="X137" s="20">
        <v>42633</v>
      </c>
      <c r="Y13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066"/>
    <hyperlink ref="C4" r:id="rId7" display="http://finance.sina.com.cn/fund/quotes/150066/bc.shtml"/>
    <hyperlink ref="F4" r:id="rId8" display="http://www.cninfo.com.cn/information/fund/netvalue/150066.html"/>
    <hyperlink ref="M4" r:id="rId9" tooltip="399481" display="http://quote.eastmoney.com/zs399481.html"/>
    <hyperlink ref="O4" r:id="rId10" display="https://www.jisilu.cn/data/utils/lowcalc/150066"/>
    <hyperlink ref="Y4" r:id="rId11" tooltip="加【互利A】为自选A类" display="javascript:addOwnedFund('150066');"/>
    <hyperlink ref="A6" r:id="rId12" display="https://www.jisilu.cn/data/sfnew/detail/150022"/>
    <hyperlink ref="C6" r:id="rId13" display="http://finance.sina.com.cn/fund/quotes/150022/bc.shtml"/>
    <hyperlink ref="F6" r:id="rId14" display="http://www.cninfo.com.cn/information/fund/netvalue/150022.html"/>
    <hyperlink ref="M6" r:id="rId15" tooltip="399001" display="http://quote.eastmoney.com/zs399001.html"/>
    <hyperlink ref="O6" r:id="rId16" display="https://www.jisilu.cn/data/utils/lowcalc/150022"/>
    <hyperlink ref="Y6" r:id="rId17" tooltip="将【深成指A】从自选中删除" display="javascript:delOwnedFund('150022');"/>
    <hyperlink ref="A7" r:id="rId18" display="https://www.jisilu.cn/data/sfnew/detail/150273"/>
    <hyperlink ref="C7" r:id="rId19" display="http://finance.sina.com.cn/fund/quotes/150273/bc.shtml"/>
    <hyperlink ref="F7" r:id="rId20" display="http://www.cninfo.com.cn/information/fund/netvalue/150273.html"/>
    <hyperlink ref="M7" r:id="rId21" tooltip="399991" display="http://quote.eastmoney.com/zs399991.html"/>
    <hyperlink ref="O7" r:id="rId22" display="https://www.jisilu.cn/data/utils/lowcalc/150273"/>
    <hyperlink ref="Y7" r:id="rId23" tooltip="加【带路A】为自选A类" display="javascript:addOwnedFund('150273');"/>
    <hyperlink ref="A8" r:id="rId24" display="https://www.jisilu.cn/data/sfnew/detail/502007"/>
    <hyperlink ref="C8" r:id="rId25" display="http://finance.sina.com.cn/fund/quotes/502007/bc.shtml"/>
    <hyperlink ref="F8" r:id="rId26" display="http://www.cninfo.com.cn/information/fund/netvalue/502007.html"/>
    <hyperlink ref="M8" r:id="rId27" tooltip="399974" display="http://quote.eastmoney.com/zs399974.html"/>
    <hyperlink ref="O8" r:id="rId28" display="https://www.jisilu.cn/data/utils/lowcalc/502007"/>
    <hyperlink ref="Y8" r:id="rId29" tooltip="加【国企改A】为自选A类" display="javascript:addOwnedFund('502007');"/>
    <hyperlink ref="A9" r:id="rId30" display="https://www.jisilu.cn/data/sfnew/detail/150205"/>
    <hyperlink ref="C9" r:id="rId31" display="http://finance.sina.com.cn/fund/quotes/150205/bc.shtml"/>
    <hyperlink ref="F9" r:id="rId32" display="http://www.cninfo.com.cn/information/fund/netvalue/150205.html"/>
    <hyperlink ref="M9" r:id="rId33" tooltip="399973" display="http://quote.eastmoney.com/zs399973.html"/>
    <hyperlink ref="O9" r:id="rId34" display="https://www.jisilu.cn/data/utils/lowcalc/150205"/>
    <hyperlink ref="Y9" r:id="rId35" tooltip="加【国防A】为自选A类" display="javascript:addOwnedFund('150205');"/>
    <hyperlink ref="A10" r:id="rId36" display="https://www.jisilu.cn/data/sfnew/detail/150307"/>
    <hyperlink ref="C10" r:id="rId37" display="http://finance.sina.com.cn/fund/quotes/150307/bc.shtml"/>
    <hyperlink ref="F10" r:id="rId38" display="http://www.cninfo.com.cn/information/fund/netvalue/150307.html"/>
    <hyperlink ref="M10" r:id="rId39" tooltip="399804" display="http://quote.eastmoney.com/zs399804.html"/>
    <hyperlink ref="O10" r:id="rId40" display="https://www.jisilu.cn/data/utils/lowcalc/150307"/>
    <hyperlink ref="Y10" r:id="rId41" tooltip="加【体育A】为自选A类" display="javascript:addOwnedFund('150307');"/>
    <hyperlink ref="A11" r:id="rId42" display="https://www.jisilu.cn/data/sfnew/detail/150257"/>
    <hyperlink ref="C11" r:id="rId43" display="http://finance.sina.com.cn/fund/quotes/150257/bc.shtml"/>
    <hyperlink ref="F11" r:id="rId44" display="http://www.cninfo.com.cn/information/fund/netvalue/150257.html"/>
    <hyperlink ref="M11" r:id="rId45" tooltip="399993" display="http://quote.eastmoney.com/zs399993.html"/>
    <hyperlink ref="O11" r:id="rId46" display="https://www.jisilu.cn/data/utils/lowcalc/150257"/>
    <hyperlink ref="Y11" r:id="rId47" tooltip="加【生物A】为自选A类" display="javascript:addOwnedFund('150257');"/>
    <hyperlink ref="A12" r:id="rId48" display="https://www.jisilu.cn/data/sfnew/detail/150200"/>
    <hyperlink ref="C12" r:id="rId49" display="http://finance.sina.com.cn/fund/quotes/150200/bc.shtml"/>
    <hyperlink ref="F12" r:id="rId50" display="http://www.cninfo.com.cn/information/fund/netvalue/150200.html"/>
    <hyperlink ref="M12" r:id="rId51" tooltip="399975" display="http://quote.eastmoney.com/zs399975.html"/>
    <hyperlink ref="O12" r:id="rId52" display="https://www.jisilu.cn/data/utils/lowcalc/150200"/>
    <hyperlink ref="Y12" r:id="rId53" tooltip="加【券商A】为自选A类" display="javascript:addOwnedFund('150200');"/>
    <hyperlink ref="A13" r:id="rId54" display="https://www.jisilu.cn/data/sfnew/detail/150269"/>
    <hyperlink ref="C13" r:id="rId55" display="http://finance.sina.com.cn/fund/quotes/150269/bc.shtml"/>
    <hyperlink ref="F13" r:id="rId56" display="http://www.cninfo.com.cn/information/fund/netvalue/150269.html"/>
    <hyperlink ref="M13" r:id="rId57" tooltip="399997" display="http://quote.eastmoney.com/zs399997.html"/>
    <hyperlink ref="O13" r:id="rId58" display="https://www.jisilu.cn/data/utils/lowcalc/150269"/>
    <hyperlink ref="Y13" r:id="rId59" tooltip="加【白酒A】为自选A类" display="javascript:addOwnedFund('150269');"/>
    <hyperlink ref="A14" r:id="rId60" display="https://www.jisilu.cn/data/sfnew/detail/150271"/>
    <hyperlink ref="C14" r:id="rId61" display="http://finance.sina.com.cn/fund/quotes/150271/bc.shtml"/>
    <hyperlink ref="F14" r:id="rId62" display="http://www.cninfo.com.cn/information/fund/netvalue/150271.html"/>
    <hyperlink ref="M14" r:id="rId63" tooltip="399441" display="http://quote.eastmoney.com/zs399441.html"/>
    <hyperlink ref="O14" r:id="rId64" display="https://www.jisilu.cn/data/utils/lowcalc/150271"/>
    <hyperlink ref="Y14" r:id="rId65" tooltip="加【生物药A】为自选A类" display="javascript:addOwnedFund('150271');"/>
    <hyperlink ref="A15" r:id="rId66" display="https://www.jisilu.cn/data/sfnew/detail/150164"/>
    <hyperlink ref="C15" r:id="rId67" display="http://finance.sina.com.cn/fund/quotes/150164/bc.shtml"/>
    <hyperlink ref="F15" r:id="rId68" display="http://www.cninfo.com.cn/information/fund/netvalue/150164.html"/>
    <hyperlink ref="M15" r:id="rId69" tooltip="000832" display="http://quote.eastmoney.com/zs000832.html"/>
    <hyperlink ref="O15" r:id="rId70" display="https://www.jisilu.cn/data/utils/lowcalc/150164"/>
    <hyperlink ref="Y15" r:id="rId71" tooltip="加【可转债A】为自选A类" display="javascript:addOwnedFund('150164');"/>
    <hyperlink ref="A16" r:id="rId72" display="https://www.jisilu.cn/data/sfnew/detail/150283"/>
    <hyperlink ref="C16" r:id="rId73" display="http://finance.sina.com.cn/fund/quotes/150283/bc.shtml"/>
    <hyperlink ref="F16" r:id="rId74" display="http://www.cninfo.com.cn/information/fund/netvalue/150283.html"/>
    <hyperlink ref="M16" r:id="rId75" tooltip="000808" display="http://quote.eastmoney.com/zs000808.html"/>
    <hyperlink ref="O16" r:id="rId76" display="https://www.jisilu.cn/data/utils/lowcalc/150283"/>
    <hyperlink ref="Y16" r:id="rId77" tooltip="加【SW医药A】为自选A类" display="javascript:addOwnedFund('150283');"/>
    <hyperlink ref="A17" r:id="rId78" display="https://www.jisilu.cn/data/sfnew/detail/150277"/>
    <hyperlink ref="C17" r:id="rId79" display="http://finance.sina.com.cn/fund/quotes/150277/bc.shtml"/>
    <hyperlink ref="F17" r:id="rId80" display="http://www.cninfo.com.cn/information/fund/netvalue/150277.html"/>
    <hyperlink ref="M17" r:id="rId81" tooltip="399807" display="http://quote.eastmoney.com/zs399807.html"/>
    <hyperlink ref="O17" r:id="rId82" display="https://www.jisilu.cn/data/utils/lowcalc/150277"/>
    <hyperlink ref="Y17" r:id="rId83" tooltip="将【高铁A】从自选中删除" display="javascript:delOwnedFund('150277');"/>
    <hyperlink ref="A18" r:id="rId84" display="https://www.jisilu.cn/data/sfnew/detail/150217"/>
    <hyperlink ref="C18" r:id="rId85" display="http://finance.sina.com.cn/fund/quotes/150217/bc.shtml"/>
    <hyperlink ref="F18" r:id="rId86" display="http://www.cninfo.com.cn/information/fund/netvalue/150217.html"/>
    <hyperlink ref="M18" r:id="rId87" tooltip="399412" display="http://quote.eastmoney.com/zs399412.html"/>
    <hyperlink ref="O18" r:id="rId88" display="https://www.jisilu.cn/data/utils/lowcalc/150217"/>
    <hyperlink ref="Y18" r:id="rId89" tooltip="加【新能源A】为自选A类" display="javascript:addOwnedFund('150217');"/>
    <hyperlink ref="A19" r:id="rId90" display="https://www.jisilu.cn/data/sfnew/detail/150229"/>
    <hyperlink ref="C19" r:id="rId91" display="http://finance.sina.com.cn/fund/quotes/150229/bc.shtml"/>
    <hyperlink ref="F19" r:id="rId92" display="http://www.cninfo.com.cn/information/fund/netvalue/150229.html"/>
    <hyperlink ref="M19" r:id="rId93" tooltip="399987" display="http://quote.eastmoney.com/zs399987.html"/>
    <hyperlink ref="O19" r:id="rId94" display="https://www.jisilu.cn/data/utils/lowcalc/150229"/>
    <hyperlink ref="Y19" r:id="rId95" tooltip="加【酒A】为自选A类" display="javascript:addOwnedFund('150229');"/>
    <hyperlink ref="A20" r:id="rId96" display="https://www.jisilu.cn/data/sfnew/detail/150209"/>
    <hyperlink ref="C20" r:id="rId97" display="http://finance.sina.com.cn/fund/quotes/150209/bc.shtml"/>
    <hyperlink ref="F20" r:id="rId98" display="http://www.cninfo.com.cn/information/fund/netvalue/150209.html"/>
    <hyperlink ref="M20" r:id="rId99" tooltip="399974" display="http://quote.eastmoney.com/zs399974.html"/>
    <hyperlink ref="O20" r:id="rId100" display="https://www.jisilu.cn/data/utils/lowcalc/150209"/>
    <hyperlink ref="Y20" r:id="rId101" tooltip="加【国企改A】为自选A类" display="javascript:addOwnedFund('150209');"/>
    <hyperlink ref="A21" r:id="rId102" display="https://www.jisilu.cn/data/sfnew/detail/150207"/>
    <hyperlink ref="C21" r:id="rId103" display="http://finance.sina.com.cn/fund/quotes/150207/bc.shtml"/>
    <hyperlink ref="F21" r:id="rId104" display="http://www.cninfo.com.cn/information/fund/netvalue/150207.html"/>
    <hyperlink ref="M21" r:id="rId105" tooltip="399983" display="http://quote.eastmoney.com/zs399983.html"/>
    <hyperlink ref="O21" r:id="rId106" display="https://www.jisilu.cn/data/utils/lowcalc/150207"/>
    <hyperlink ref="Y21" r:id="rId107" tooltip="加【地产A端】为自选A类" display="javascript:addOwnedFund('150207');"/>
    <hyperlink ref="A22" r:id="rId108" display="https://www.jisilu.cn/data/sfnew/detail/150309"/>
    <hyperlink ref="C22" r:id="rId109" display="http://finance.sina.com.cn/fund/quotes/150309/bc.shtml"/>
    <hyperlink ref="F22" r:id="rId110" display="http://www.cninfo.com.cn/information/fund/netvalue/150309.html"/>
    <hyperlink ref="M22" r:id="rId111" tooltip="399994" display="http://quote.eastmoney.com/zs399994.html"/>
    <hyperlink ref="O22" r:id="rId112" display="https://www.jisilu.cn/data/utils/lowcalc/150309"/>
    <hyperlink ref="Y22" r:id="rId113" tooltip="加【信息安A】为自选A类" display="javascript:addOwnedFund('150309');"/>
    <hyperlink ref="A23" r:id="rId114" display="https://www.jisilu.cn/data/sfnew/detail/150237"/>
    <hyperlink ref="C23" r:id="rId115" display="http://finance.sina.com.cn/fund/quotes/150237/bc.shtml"/>
    <hyperlink ref="F23" r:id="rId116" display="http://www.cninfo.com.cn/information/fund/netvalue/150237.html"/>
    <hyperlink ref="M23" r:id="rId117" tooltip="000827" display="http://quote.eastmoney.com/zs000827.html"/>
    <hyperlink ref="O23" r:id="rId118" display="https://www.jisilu.cn/data/utils/lowcalc/150237"/>
    <hyperlink ref="Y23" r:id="rId119" tooltip="加【环保A级】为自选A类" display="javascript:addOwnedFund('150237');"/>
    <hyperlink ref="A24" r:id="rId120" display="https://www.jisilu.cn/data/sfnew/detail/502024"/>
    <hyperlink ref="C24" r:id="rId121" display="http://finance.sina.com.cn/fund/quotes/502024/bc.shtml"/>
    <hyperlink ref="F24" r:id="rId122" display="http://www.cninfo.com.cn/information/fund/netvalue/502024.html"/>
    <hyperlink ref="M24" r:id="rId123" tooltip="399440" display="http://quote.eastmoney.com/zs399440.html"/>
    <hyperlink ref="O24" r:id="rId124" display="https://www.jisilu.cn/data/utils/lowcalc/502024"/>
    <hyperlink ref="Y24" r:id="rId125" tooltip="加【钢铁A】为自选A类" display="javascript:addOwnedFund('502024');"/>
    <hyperlink ref="A25" r:id="rId126" display="https://www.jisilu.cn/data/sfnew/detail/150186"/>
    <hyperlink ref="C25" r:id="rId127" display="http://finance.sina.com.cn/fund/quotes/150186/bc.shtml"/>
    <hyperlink ref="F25" r:id="rId128" display="http://www.cninfo.com.cn/information/fund/netvalue/150186.html"/>
    <hyperlink ref="M25" r:id="rId129" tooltip="399967" display="http://quote.eastmoney.com/zs399967.html"/>
    <hyperlink ref="O25" r:id="rId130" display="https://www.jisilu.cn/data/utils/lowcalc/150186"/>
    <hyperlink ref="Y25" r:id="rId131" tooltip="加【军工A级】为自选A类" display="javascript:addOwnedFund('150186');"/>
    <hyperlink ref="A26" r:id="rId132" display="https://www.jisilu.cn/data/sfnew/detail/150233"/>
    <hyperlink ref="C26" r:id="rId133" display="http://finance.sina.com.cn/fund/quotes/150233/bc.shtml"/>
    <hyperlink ref="F26" r:id="rId134" display="http://www.cninfo.com.cn/information/fund/netvalue/150233.html"/>
    <hyperlink ref="M26" r:id="rId135" tooltip="399810" display="http://quote.eastmoney.com/zs399810.html"/>
    <hyperlink ref="O26" r:id="rId136" display="https://www.jisilu.cn/data/utils/lowcalc/150233"/>
    <hyperlink ref="Y26" r:id="rId137" tooltip="加【传媒业A】为自选A类" display="javascript:addOwnedFund('150233');"/>
    <hyperlink ref="A27" r:id="rId138" display="https://www.jisilu.cn/data/sfnew/detail/150177"/>
    <hyperlink ref="C27" r:id="rId139" display="http://finance.sina.com.cn/fund/quotes/150177/bc.shtml"/>
    <hyperlink ref="F27" r:id="rId140" display="http://www.cninfo.com.cn/information/fund/netvalue/150177.html"/>
    <hyperlink ref="M27" r:id="rId141" tooltip="399966" display="http://quote.eastmoney.com/zs399966.html"/>
    <hyperlink ref="O27" r:id="rId142" display="https://www.jisilu.cn/data/utils/lowcalc/150177"/>
    <hyperlink ref="Y27" r:id="rId143" tooltip="加【证保A】为自选A类" display="javascript:addOwnedFund('150177');"/>
    <hyperlink ref="A28" r:id="rId144" display="https://www.jisilu.cn/data/sfnew/detail/150194"/>
    <hyperlink ref="C28" r:id="rId145" display="http://finance.sina.com.cn/fund/quotes/150194/bc.shtml"/>
    <hyperlink ref="F28" r:id="rId146" display="http://www.cninfo.com.cn/information/fund/netvalue/150194.html"/>
    <hyperlink ref="M28" r:id="rId147" tooltip="399970" display="http://quote.eastmoney.com/zs399970.html"/>
    <hyperlink ref="O28" r:id="rId148" display="https://www.jisilu.cn/data/utils/lowcalc/150194"/>
    <hyperlink ref="Y28" r:id="rId149" tooltip="加【互联网A】为自选A类" display="javascript:addOwnedFund('150194');"/>
    <hyperlink ref="A29" r:id="rId150" display="https://www.jisilu.cn/data/sfnew/detail/150051"/>
    <hyperlink ref="C29" r:id="rId151" display="http://finance.sina.com.cn/fund/quotes/150051/bc.shtml"/>
    <hyperlink ref="F29" r:id="rId152" display="http://www.cninfo.com.cn/information/fund/netvalue/150051.html"/>
    <hyperlink ref="M29" r:id="rId153" tooltip="399300" display="http://quote.eastmoney.com/zs399300.html"/>
    <hyperlink ref="O29" r:id="rId154" display="https://www.jisilu.cn/data/utils/lowcalc/150051"/>
    <hyperlink ref="Y29" r:id="rId155" tooltip="加【沪深300A】为自选A类" display="javascript:addOwnedFund('150051');"/>
    <hyperlink ref="A30" r:id="rId156" display="https://www.jisilu.cn/data/sfnew/detail/150275"/>
    <hyperlink ref="C30" r:id="rId157" display="http://finance.sina.com.cn/fund/quotes/150275/bc.shtml"/>
    <hyperlink ref="F30" r:id="rId158" display="http://www.cninfo.com.cn/information/fund/netvalue/150275.html"/>
    <hyperlink ref="M30" r:id="rId159" tooltip="399991" display="http://quote.eastmoney.com/zs399991.html"/>
    <hyperlink ref="O30" r:id="rId160" display="https://www.jisilu.cn/data/utils/lowcalc/150275"/>
    <hyperlink ref="Y30" r:id="rId161" tooltip="将【一带一A】从自选中删除" display="javascript:delOwnedFund('150275');"/>
    <hyperlink ref="A31" r:id="rId162" display="https://www.jisilu.cn/data/sfnew/detail/502049"/>
    <hyperlink ref="C31" r:id="rId163" display="http://finance.sina.com.cn/fund/quotes/502049/bc.shtml"/>
    <hyperlink ref="F31" r:id="rId164" display="http://www.cninfo.com.cn/information/fund/netvalue/502049.html"/>
    <hyperlink ref="M31" r:id="rId165" tooltip="000016" display="http://quote.eastmoney.com/zs000016.html"/>
    <hyperlink ref="O31" r:id="rId166" display="https://www.jisilu.cn/data/utils/lowcalc/502049"/>
    <hyperlink ref="Y31" r:id="rId167" tooltip="加【上证50A】为自选A类" display="javascript:addOwnedFund('502049');"/>
    <hyperlink ref="A32" r:id="rId168" display="https://www.jisilu.cn/data/sfnew/detail/150259"/>
    <hyperlink ref="C32" r:id="rId169" display="http://finance.sina.com.cn/fund/quotes/150259/bc.shtml"/>
    <hyperlink ref="F32" r:id="rId170" display="http://www.cninfo.com.cn/information/fund/netvalue/150259.html"/>
    <hyperlink ref="M32" r:id="rId171" tooltip="399992" display="http://quote.eastmoney.com/zs399992.html"/>
    <hyperlink ref="O32" r:id="rId172" display="https://www.jisilu.cn/data/utils/lowcalc/150259"/>
    <hyperlink ref="Y32" r:id="rId173" tooltip="加【重组A】为自选A类" display="javascript:addOwnedFund('150259');"/>
    <hyperlink ref="A33" r:id="rId174" display="https://www.jisilu.cn/data/sfnew/detail/150241"/>
    <hyperlink ref="C33" r:id="rId175" display="http://finance.sina.com.cn/fund/quotes/150241/bc.shtml"/>
    <hyperlink ref="F33" r:id="rId176" display="http://www.cninfo.com.cn/information/fund/netvalue/150241.html"/>
    <hyperlink ref="M33" r:id="rId177" tooltip="399986" display="http://quote.eastmoney.com/zs399986.html"/>
    <hyperlink ref="O33" r:id="rId178" display="https://www.jisilu.cn/data/utils/lowcalc/150241"/>
    <hyperlink ref="Y33" r:id="rId179" tooltip="将【银行A级】从自选中删除" display="javascript:delOwnedFund('150241');"/>
    <hyperlink ref="A34" r:id="rId180" display="https://www.jisilu.cn/data/sfnew/detail/150251"/>
    <hyperlink ref="C34" r:id="rId181" display="http://finance.sina.com.cn/fund/quotes/150251/bc.shtml"/>
    <hyperlink ref="F34" r:id="rId182" display="http://www.cninfo.com.cn/information/fund/netvalue/150251.html"/>
    <hyperlink ref="M34" r:id="rId183" tooltip="399990" display="http://quote.eastmoney.com/zs399990.html"/>
    <hyperlink ref="O34" r:id="rId184" display="https://www.jisilu.cn/data/utils/lowcalc/150251"/>
    <hyperlink ref="Y34" r:id="rId185" tooltip="加【煤炭A】为自选A类" display="javascript:addOwnedFund('150251');"/>
    <hyperlink ref="A35" r:id="rId186" display="https://www.jisilu.cn/data/sfnew/detail/502004"/>
    <hyperlink ref="C35" r:id="rId187" display="http://finance.sina.com.cn/fund/quotes/502004/bc.shtml"/>
    <hyperlink ref="F35" r:id="rId188" display="http://www.cninfo.com.cn/information/fund/netvalue/502004.html"/>
    <hyperlink ref="M35" r:id="rId189" tooltip="399967" display="http://quote.eastmoney.com/zs399967.html"/>
    <hyperlink ref="O35" r:id="rId190" display="https://www.jisilu.cn/data/utils/lowcalc/502004"/>
    <hyperlink ref="Y35" r:id="rId191" tooltip="加【军工A】为自选A类" display="javascript:addOwnedFund('502004');"/>
    <hyperlink ref="A36" r:id="rId192" display="https://www.jisilu.cn/data/sfnew/detail/150329"/>
    <hyperlink ref="C36" r:id="rId193" display="http://finance.sina.com.cn/fund/quotes/150329/bc.shtml"/>
    <hyperlink ref="F36" r:id="rId194" display="http://www.cninfo.com.cn/information/fund/netvalue/150329.html"/>
    <hyperlink ref="M36" r:id="rId195" tooltip="399809" display="http://quote.eastmoney.com/zs399809.html"/>
    <hyperlink ref="O36" r:id="rId196" display="https://www.jisilu.cn/data/utils/lowcalc/150329"/>
    <hyperlink ref="Y36" r:id="rId197" tooltip="加【保险A】为自选A类" display="javascript:addOwnedFund('150329');"/>
    <hyperlink ref="A37" r:id="rId198" display="https://www.jisilu.cn/data/sfnew/detail/150171"/>
    <hyperlink ref="C37" r:id="rId199" display="http://finance.sina.com.cn/fund/quotes/150171/bc.shtml"/>
    <hyperlink ref="F37" r:id="rId200" display="http://www.cninfo.com.cn/information/fund/netvalue/150171.html"/>
    <hyperlink ref="M37" r:id="rId201" tooltip="399707" display="http://quote.eastmoney.com/zs399707.html"/>
    <hyperlink ref="O37" r:id="rId202" display="https://www.jisilu.cn/data/utils/lowcalc/150171"/>
    <hyperlink ref="Y37" r:id="rId203" tooltip="加【证券A】为自选A类" display="javascript:addOwnedFund('150171');"/>
    <hyperlink ref="A38" r:id="rId204" display="https://www.jisilu.cn/data/sfnew/detail/150249"/>
    <hyperlink ref="C38" r:id="rId205" display="http://finance.sina.com.cn/fund/quotes/150249/bc.shtml"/>
    <hyperlink ref="F38" r:id="rId206" display="http://www.cninfo.com.cn/information/fund/netvalue/150249.html"/>
    <hyperlink ref="M38" r:id="rId207" tooltip="399986" display="http://quote.eastmoney.com/zs399986.html"/>
    <hyperlink ref="O38" r:id="rId208" display="https://www.jisilu.cn/data/utils/lowcalc/150249"/>
    <hyperlink ref="Y38" r:id="rId209" tooltip="将【银行A端】从自选中删除" display="javascript:delOwnedFund('150249');"/>
    <hyperlink ref="A39" r:id="rId210" display="https://www.jisilu.cn/data/sfnew/detail/150305"/>
    <hyperlink ref="C39" r:id="rId211" display="http://finance.sina.com.cn/fund/quotes/150305/bc.shtml"/>
    <hyperlink ref="F39" r:id="rId212" display="http://www.cninfo.com.cn/information/fund/netvalue/150305.html"/>
    <hyperlink ref="M39" r:id="rId213" tooltip="399812" display="http://quote.eastmoney.com/zs399812.html"/>
    <hyperlink ref="O39" r:id="rId214" display="https://www.jisilu.cn/data/utils/lowcalc/150305"/>
    <hyperlink ref="Y39" r:id="rId215" tooltip="加【养老A】为自选A类" display="javascript:addOwnedFund('150305');"/>
    <hyperlink ref="A40" r:id="rId216" display="https://www.jisilu.cn/data/sfnew/detail/150184"/>
    <hyperlink ref="C40" r:id="rId217" display="http://finance.sina.com.cn/fund/quotes/150184/bc.shtml"/>
    <hyperlink ref="F40" r:id="rId218" display="http://www.cninfo.com.cn/information/fund/netvalue/150184.html"/>
    <hyperlink ref="M40" r:id="rId219" tooltip="000827" display="http://quote.eastmoney.com/zs000827.html"/>
    <hyperlink ref="O40" r:id="rId220" display="https://www.jisilu.cn/data/utils/lowcalc/150184"/>
    <hyperlink ref="Y40" r:id="rId221" tooltip="加【环保A】为自选A类" display="javascript:addOwnedFund('150184');"/>
    <hyperlink ref="A41" r:id="rId222" display="https://www.jisilu.cn/data/sfnew/detail/150192"/>
    <hyperlink ref="C41" r:id="rId223" display="http://finance.sina.com.cn/fund/quotes/150192/bc.shtml"/>
    <hyperlink ref="F41" r:id="rId224" display="http://www.cninfo.com.cn/information/fund/netvalue/150192.html"/>
    <hyperlink ref="M41" r:id="rId225" tooltip="399965" display="http://quote.eastmoney.com/zs399965.html"/>
    <hyperlink ref="O41" r:id="rId226" display="https://www.jisilu.cn/data/utils/lowcalc/150192"/>
    <hyperlink ref="Y41" r:id="rId227" tooltip="加【地产A】为自选A类" display="javascript:addOwnedFund('150192');"/>
    <hyperlink ref="A42" r:id="rId228" display="https://www.jisilu.cn/data/sfnew/detail/150203"/>
    <hyperlink ref="C42" r:id="rId229" display="http://finance.sina.com.cn/fund/quotes/150203/bc.shtml"/>
    <hyperlink ref="F42" r:id="rId230" display="http://www.cninfo.com.cn/information/fund/netvalue/150203.html"/>
    <hyperlink ref="M42" r:id="rId231" tooltip="399971" display="http://quote.eastmoney.com/zs399971.html"/>
    <hyperlink ref="O42" r:id="rId232" display="https://www.jisilu.cn/data/utils/lowcalc/150203"/>
    <hyperlink ref="Y42" r:id="rId233" tooltip="加【传媒A】为自选A类" display="javascript:addOwnedFund('150203');"/>
    <hyperlink ref="A43" r:id="rId234" display="https://www.jisilu.cn/data/sfnew/detail/150181"/>
    <hyperlink ref="C43" r:id="rId235" display="http://finance.sina.com.cn/fund/quotes/150181/bc.shtml"/>
    <hyperlink ref="F43" r:id="rId236" display="http://www.cninfo.com.cn/information/fund/netvalue/150181.html"/>
    <hyperlink ref="M43" r:id="rId237" tooltip="399967" display="http://quote.eastmoney.com/zs399967.html"/>
    <hyperlink ref="O43" r:id="rId238" display="https://www.jisilu.cn/data/utils/lowcalc/150181"/>
    <hyperlink ref="Y43" r:id="rId239" tooltip="加【军工A】为自选A类" display="javascript:addOwnedFund('150181');"/>
    <hyperlink ref="A44" r:id="rId240" display="https://www.jisilu.cn/data/sfnew/detail/150227"/>
    <hyperlink ref="C44" r:id="rId241" display="http://finance.sina.com.cn/fund/quotes/150227/bc.shtml"/>
    <hyperlink ref="F44" r:id="rId242" display="http://www.cninfo.com.cn/information/fund/netvalue/150227.html"/>
    <hyperlink ref="M44" r:id="rId243" tooltip="399986" display="http://quote.eastmoney.com/zs399986.html"/>
    <hyperlink ref="O44" r:id="rId244" display="https://www.jisilu.cn/data/utils/lowcalc/150227"/>
    <hyperlink ref="Y44" r:id="rId245" tooltip="将【银行A】从自选中删除" display="javascript:delOwnedFund('150227');"/>
    <hyperlink ref="A45" r:id="rId246" display="https://www.jisilu.cn/data/sfnew/detail/150255"/>
    <hyperlink ref="C45" r:id="rId247" display="http://finance.sina.com.cn/fund/quotes/150255/bc.shtml"/>
    <hyperlink ref="F45" r:id="rId248" display="http://www.cninfo.com.cn/information/fund/netvalue/150255.html"/>
    <hyperlink ref="M45" r:id="rId249" tooltip="399986" display="http://quote.eastmoney.com/zs399986.html"/>
    <hyperlink ref="O45" r:id="rId250" display="https://www.jisilu.cn/data/utils/lowcalc/150255"/>
    <hyperlink ref="Y45" r:id="rId251" tooltip="将【银行业A】从自选中删除" display="javascript:delOwnedFund('150255');"/>
    <hyperlink ref="A46" r:id="rId252" display="https://www.jisilu.cn/data/sfnew/detail/150173"/>
    <hyperlink ref="C46" r:id="rId253" display="http://finance.sina.com.cn/fund/quotes/150173/bc.shtml"/>
    <hyperlink ref="F46" r:id="rId254" display="http://www.cninfo.com.cn/information/fund/netvalue/150173.html"/>
    <hyperlink ref="M46" r:id="rId255" tooltip="000998" display="http://quote.eastmoney.com/zs000998.html"/>
    <hyperlink ref="O46" r:id="rId256" display="https://www.jisilu.cn/data/utils/lowcalc/150173"/>
    <hyperlink ref="Y46" r:id="rId257" tooltip="加【TMT中证A】为自选A类" display="javascript:addOwnedFund('150173');"/>
    <hyperlink ref="A47" r:id="rId258" display="https://www.jisilu.cn/data/sfnew/detail/150235"/>
    <hyperlink ref="C47" r:id="rId259" display="http://finance.sina.com.cn/fund/quotes/150235/bc.shtml"/>
    <hyperlink ref="F47" r:id="rId260" display="http://www.cninfo.com.cn/information/fund/netvalue/150235.html"/>
    <hyperlink ref="M47" r:id="rId261" tooltip="399975" display="http://quote.eastmoney.com/zs399975.html"/>
    <hyperlink ref="O47" r:id="rId262" display="https://www.jisilu.cn/data/utils/lowcalc/150235"/>
    <hyperlink ref="Y47" r:id="rId263" tooltip="加【券商A级】为自选A类" display="javascript:addOwnedFund('150235');"/>
    <hyperlink ref="A48" r:id="rId264" display="https://www.jisilu.cn/data/sfnew/detail/150169"/>
    <hyperlink ref="C48" r:id="rId265" display="http://finance.sina.com.cn/fund/quotes/150169/bc.shtml"/>
    <hyperlink ref="F48" r:id="rId266" display="http://www.cninfo.com.cn/information/fund/netvalue/150169.html"/>
    <hyperlink ref="M48" r:id="rId267" tooltip="HSI" display="http://quote.eastmoney.com/hk/zs110000.html"/>
    <hyperlink ref="O48" r:id="rId268" display="https://www.jisilu.cn/data/utils/lowcalc/150169"/>
    <hyperlink ref="Y48" r:id="rId269" tooltip="将【恒生A】从自选中删除" display="javascript:delOwnedFund('150169');"/>
    <hyperlink ref="A49" r:id="rId270" display="https://www.jisilu.cn/data/sfnew/detail/150315"/>
    <hyperlink ref="C49" r:id="rId271" display="http://finance.sina.com.cn/fund/quotes/150315/bc.shtml"/>
    <hyperlink ref="F49" r:id="rId272" display="http://www.cninfo.com.cn/information/fund/netvalue/150315.html"/>
    <hyperlink ref="M49" r:id="rId273" tooltip="399803" display="http://quote.eastmoney.com/zs399803.html"/>
    <hyperlink ref="O49" r:id="rId274" display="https://www.jisilu.cn/data/utils/lowcalc/150315"/>
    <hyperlink ref="Y49" r:id="rId275" tooltip="加【工业4A】为自选A类" display="javascript:addOwnedFund('150315');"/>
    <hyperlink ref="A50" r:id="rId276" display="https://www.jisilu.cn/data/sfnew/detail/502011"/>
    <hyperlink ref="C50" r:id="rId277" display="http://finance.sina.com.cn/fund/quotes/502011/bc.shtml"/>
    <hyperlink ref="F50" r:id="rId278" display="http://www.cninfo.com.cn/information/fund/netvalue/502011.html"/>
    <hyperlink ref="M50" r:id="rId279" tooltip="399975" display="http://quote.eastmoney.com/zs399975.html"/>
    <hyperlink ref="O50" r:id="rId280" display="https://www.jisilu.cn/data/utils/lowcalc/502011"/>
    <hyperlink ref="Y50" r:id="rId281" tooltip="加【证券A】为自选A类" display="javascript:addOwnedFund('502011');"/>
    <hyperlink ref="A51" r:id="rId282" display="https://www.jisilu.cn/data/sfnew/detail/150179"/>
    <hyperlink ref="C51" r:id="rId283" display="http://finance.sina.com.cn/fund/quotes/150179/bc.shtml"/>
    <hyperlink ref="F51" r:id="rId284" display="http://www.cninfo.com.cn/information/fund/netvalue/150179.html"/>
    <hyperlink ref="M51" r:id="rId285" tooltip="399935" display="http://quote.eastmoney.com/zs399935.html"/>
    <hyperlink ref="O51" r:id="rId286" display="https://www.jisilu.cn/data/utils/lowcalc/150179"/>
    <hyperlink ref="Y51" r:id="rId287" tooltip="加【信息A】为自选A类" display="javascript:addOwnedFund('150179');"/>
    <hyperlink ref="A52" r:id="rId288" display="https://www.jisilu.cn/data/sfnew/detail/150018"/>
    <hyperlink ref="C52" r:id="rId289" display="http://finance.sina.com.cn/fund/quotes/150018/bc.shtml"/>
    <hyperlink ref="F52" r:id="rId290" display="http://www.cninfo.com.cn/information/fund/netvalue/150018.html"/>
    <hyperlink ref="M52" r:id="rId291" tooltip="399004" display="http://quote.eastmoney.com/zs399004.html"/>
    <hyperlink ref="O52" r:id="rId292" display="https://www.jisilu.cn/data/utils/lowcalc/150018"/>
    <hyperlink ref="Y52" r:id="rId293" tooltip="加【银华稳进】为自选A类" display="javascript:addOwnedFund('150018');"/>
    <hyperlink ref="A53" r:id="rId294" display="https://www.jisilu.cn/data/sfnew/detail/502027"/>
    <hyperlink ref="C53" r:id="rId295" display="http://finance.sina.com.cn/fund/quotes/502027/bc.shtml"/>
    <hyperlink ref="F53" r:id="rId296" display="http://www.cninfo.com.cn/information/fund/netvalue/502027.html"/>
    <hyperlink ref="M53" r:id="rId297" tooltip="399429" display="http://quote.eastmoney.com/zs399429.html"/>
    <hyperlink ref="O53" r:id="rId298" display="https://www.jisilu.cn/data/utils/lowcalc/502027"/>
    <hyperlink ref="Y53" r:id="rId299" tooltip="加【新丝路A】为自选A类" display="javascript:addOwnedFund('502027');"/>
    <hyperlink ref="A54" r:id="rId300" display="https://www.jisilu.cn/data/sfnew/detail/150279"/>
    <hyperlink ref="C54" r:id="rId301" display="http://finance.sina.com.cn/fund/quotes/150279/bc.shtml"/>
    <hyperlink ref="F54" r:id="rId302" display="http://www.cninfo.com.cn/information/fund/netvalue/150279.html"/>
    <hyperlink ref="M54" r:id="rId303" tooltip="399808" display="http://quote.eastmoney.com/zs399808.html"/>
    <hyperlink ref="O54" r:id="rId304" display="https://www.jisilu.cn/data/utils/lowcalc/150279"/>
    <hyperlink ref="Y54" r:id="rId305" tooltip="加【新能A】为自选A类" display="javascript:addOwnedFund('150279');"/>
    <hyperlink ref="A55" r:id="rId306" display="https://www.jisilu.cn/data/sfnew/detail/150243"/>
    <hyperlink ref="C55" r:id="rId307" display="http://finance.sina.com.cn/fund/quotes/150243/bc.shtml"/>
    <hyperlink ref="F55" r:id="rId308" display="http://www.cninfo.com.cn/information/fund/netvalue/150243.html"/>
    <hyperlink ref="M55" r:id="rId309" tooltip="399006" display="http://quote.eastmoney.com/zs399006.html"/>
    <hyperlink ref="O55" r:id="rId310" display="https://www.jisilu.cn/data/utils/lowcalc/150243"/>
    <hyperlink ref="Y55" r:id="rId311" tooltip="加【创业A】为自选A类" display="javascript:addOwnedFund('150243');"/>
    <hyperlink ref="A56" r:id="rId312" display="https://www.jisilu.cn/data/sfnew/detail/502017"/>
    <hyperlink ref="C56" r:id="rId313" display="http://finance.sina.com.cn/fund/quotes/502017/bc.shtml"/>
    <hyperlink ref="F56" r:id="rId314" display="http://www.cninfo.com.cn/information/fund/netvalue/502017.html"/>
    <hyperlink ref="M56" r:id="rId315" tooltip="399991" display="http://quote.eastmoney.com/zs399991.html"/>
    <hyperlink ref="O56" r:id="rId316" display="https://www.jisilu.cn/data/utils/lowcalc/502017"/>
    <hyperlink ref="Y56" r:id="rId317" tooltip="加【带路A】为自选A类" display="javascript:addOwnedFund('502017');"/>
    <hyperlink ref="A57" r:id="rId318" display="https://www.jisilu.cn/data/sfnew/detail/150231"/>
    <hyperlink ref="C57" r:id="rId319" display="http://finance.sina.com.cn/fund/quotes/150231/bc.shtml"/>
    <hyperlink ref="F57" r:id="rId320" display="http://www.cninfo.com.cn/information/fund/netvalue/150231.html"/>
    <hyperlink ref="M57" r:id="rId321" tooltip="399811" display="http://quote.eastmoney.com/zs399811.html"/>
    <hyperlink ref="O57" r:id="rId322" display="https://www.jisilu.cn/data/utils/lowcalc/150231"/>
    <hyperlink ref="Y57" r:id="rId323" tooltip="加【电子A】为自选A类" display="javascript:addOwnedFund('150231');"/>
    <hyperlink ref="A58" r:id="rId324" display="https://www.jisilu.cn/data/sfnew/detail/150245"/>
    <hyperlink ref="C58" r:id="rId325" display="http://finance.sina.com.cn/fund/quotes/150245/bc.shtml"/>
    <hyperlink ref="F58" r:id="rId326" display="http://www.cninfo.com.cn/information/fund/netvalue/150245.html"/>
    <hyperlink ref="M58" r:id="rId327" tooltip="399970" display="http://quote.eastmoney.com/zs399970.html"/>
    <hyperlink ref="O58" r:id="rId328" display="https://www.jisilu.cn/data/utils/lowcalc/150245"/>
    <hyperlink ref="Y58" r:id="rId329" tooltip="加【互联A】为自选A类" display="javascript:addOwnedFund('150245');"/>
    <hyperlink ref="A59" r:id="rId330" display="https://www.jisilu.cn/data/sfnew/detail/150100"/>
    <hyperlink ref="C59" r:id="rId331" display="http://finance.sina.com.cn/fund/quotes/150100/bc.shtml"/>
    <hyperlink ref="F59" r:id="rId332" display="http://www.cninfo.com.cn/information/fund/netvalue/150100.html"/>
    <hyperlink ref="M59" r:id="rId333" tooltip="000805" display="http://quote.eastmoney.com/zs000805.html"/>
    <hyperlink ref="O59" r:id="rId334" display="https://www.jisilu.cn/data/utils/lowcalc/150100"/>
    <hyperlink ref="Y59" r:id="rId335" tooltip="加【资源A】为自选A类" display="javascript:addOwnedFund('150100');"/>
    <hyperlink ref="A60" r:id="rId336" display="https://www.jisilu.cn/data/sfnew/detail/150311"/>
    <hyperlink ref="C60" r:id="rId337" display="http://finance.sina.com.cn/fund/quotes/150311/bc.shtml"/>
    <hyperlink ref="F60" r:id="rId338" display="http://www.cninfo.com.cn/information/fund/netvalue/150311.html"/>
    <hyperlink ref="M60" r:id="rId339" tooltip="399996" display="http://quote.eastmoney.com/zs399996.html"/>
    <hyperlink ref="O60" r:id="rId340" display="https://www.jisilu.cn/data/utils/lowcalc/150311"/>
    <hyperlink ref="Y60" r:id="rId341" tooltip="加【智能A】为自选A类" display="javascript:addOwnedFund('150311');"/>
    <hyperlink ref="A61" r:id="rId342" display="https://www.jisilu.cn/data/sfnew/detail/150143"/>
    <hyperlink ref="C61" r:id="rId343" display="http://finance.sina.com.cn/fund/quotes/150143/bc.shtml"/>
    <hyperlink ref="F61" r:id="rId344" display="http://www.cninfo.com.cn/information/fund/netvalue/150143.html"/>
    <hyperlink ref="M61" r:id="rId345" tooltip="000832" display="http://quote.eastmoney.com/zs000832.html"/>
    <hyperlink ref="O61" r:id="rId346" display="https://www.jisilu.cn/data/utils/lowcalc/150143"/>
    <hyperlink ref="Y61" r:id="rId347" tooltip="加【转债A级】为自选A类" display="javascript:addOwnedFund('150143');"/>
    <hyperlink ref="A62" r:id="rId348" display="https://www.jisilu.cn/data/sfnew/detail/150092"/>
    <hyperlink ref="C62" r:id="rId349" display="http://finance.sina.com.cn/fund/quotes/150092/bc.shtml"/>
    <hyperlink ref="F62" r:id="rId350" display="http://www.cninfo.com.cn/information/fund/netvalue/150092.html"/>
    <hyperlink ref="M62" r:id="rId351" tooltip="399007" display="http://quote.eastmoney.com/zs399007.html"/>
    <hyperlink ref="O62" r:id="rId352" display="https://www.jisilu.cn/data/utils/lowcalc/150092"/>
    <hyperlink ref="Y62" r:id="rId353" tooltip="加【诺德300A】为自选A类" display="javascript:addOwnedFund('150092');"/>
    <hyperlink ref="A63" r:id="rId354" display="https://www.jisilu.cn/data/sfnew/detail/150215"/>
    <hyperlink ref="C63" r:id="rId355" display="http://finance.sina.com.cn/fund/quotes/150215/bc.shtml"/>
    <hyperlink ref="F63" r:id="rId356" display="http://www.cninfo.com.cn/information/fund/netvalue/150215.html"/>
    <hyperlink ref="M63" r:id="rId357" tooltip="399610" display="http://quote.eastmoney.com/zs399610.html"/>
    <hyperlink ref="O63" r:id="rId358" display="https://www.jisilu.cn/data/utils/lowcalc/150215"/>
    <hyperlink ref="Y63" r:id="rId359" tooltip="加【TMT A】为自选A类" display="javascript:addOwnedFund('150215');"/>
    <hyperlink ref="A65" r:id="rId360" display="https://www.jisilu.cn/data/sfnew/detail/150049"/>
    <hyperlink ref="C65" r:id="rId361" display="http://finance.sina.com.cn/fund/quotes/150049/bc.shtml"/>
    <hyperlink ref="F65" r:id="rId362" display="http://www.cninfo.com.cn/information/fund/netvalue/150049.html"/>
    <hyperlink ref="M65" r:id="rId363" tooltip="399942" display="http://quote.eastmoney.com/zs399942.html"/>
    <hyperlink ref="O65" r:id="rId364" display="https://www.jisilu.cn/data/utils/lowcalc/150049"/>
    <hyperlink ref="Y65" r:id="rId365" tooltip="加【消费收益】为自选A类" display="javascript:addOwnedFund('150049');"/>
    <hyperlink ref="A66" r:id="rId366" display="https://www.jisilu.cn/data/sfnew/detail/150148"/>
    <hyperlink ref="C66" r:id="rId367" display="http://finance.sina.com.cn/fund/quotes/150148/bc.shtml"/>
    <hyperlink ref="F66" r:id="rId368" display="http://www.cninfo.com.cn/information/fund/netvalue/150148.html"/>
    <hyperlink ref="M66" r:id="rId369" tooltip="000841" display="http://quote.eastmoney.com/zs000841.html"/>
    <hyperlink ref="O66" r:id="rId370" display="https://www.jisilu.cn/data/utils/lowcalc/150148"/>
    <hyperlink ref="Y66" r:id="rId371" tooltip="加【医药800A】为自选A类" display="javascript:addOwnedFund('150148');"/>
    <hyperlink ref="A67" r:id="rId372" display="https://www.jisilu.cn/data/sfnew/detail/150150"/>
    <hyperlink ref="C67" r:id="rId373" display="http://finance.sina.com.cn/fund/quotes/150150/bc.shtml"/>
    <hyperlink ref="F67" r:id="rId374" display="http://www.cninfo.com.cn/information/fund/netvalue/150150.html"/>
    <hyperlink ref="M67" r:id="rId375" tooltip="000823" display="http://quote.eastmoney.com/zs000823.html"/>
    <hyperlink ref="O67" r:id="rId376" display="https://www.jisilu.cn/data/utils/lowcalc/150150"/>
    <hyperlink ref="Y67" r:id="rId377" tooltip="加【有色800A】为自选A类" display="javascript:addOwnedFund('150150');"/>
    <hyperlink ref="A68" r:id="rId378" display="https://www.jisilu.cn/data/sfnew/detail/150028"/>
    <hyperlink ref="C68" r:id="rId379" display="http://finance.sina.com.cn/fund/quotes/150028/bc.shtml"/>
    <hyperlink ref="F68" r:id="rId380" display="http://www.cninfo.com.cn/information/fund/netvalue/150028.html"/>
    <hyperlink ref="M68" r:id="rId381" tooltip="399905" display="http://quote.eastmoney.com/zs399905.html"/>
    <hyperlink ref="O68" r:id="rId382" display="https://www.jisilu.cn/data/utils/lowcalc/150028"/>
    <hyperlink ref="Y68" r:id="rId383" tooltip="加【中证500A】为自选A类" display="javascript:addOwnedFund('150028');"/>
    <hyperlink ref="A69" r:id="rId384" display="https://www.jisilu.cn/data/sfnew/detail/150157"/>
    <hyperlink ref="C69" r:id="rId385" display="http://finance.sina.com.cn/fund/quotes/150157/bc.shtml"/>
    <hyperlink ref="F69" r:id="rId386" display="http://www.cninfo.com.cn/information/fund/netvalue/150157.html"/>
    <hyperlink ref="M69" r:id="rId387" tooltip="000974" display="http://quote.eastmoney.com/zs000974.html"/>
    <hyperlink ref="O69" r:id="rId388" display="https://www.jisilu.cn/data/utils/lowcalc/150157"/>
    <hyperlink ref="Y69" r:id="rId389" tooltip="加【金融A】为自选A类" display="javascript:addOwnedFund('150157');"/>
    <hyperlink ref="A71" r:id="rId390" display="https://www.jisilu.cn/data/sfnew/detail/150088"/>
    <hyperlink ref="C71" r:id="rId391" display="http://finance.sina.com.cn/fund/quotes/150088/bc.shtml"/>
    <hyperlink ref="F71" r:id="rId392" display="http://www.cninfo.com.cn/information/fund/netvalue/150088.html"/>
    <hyperlink ref="M71" r:id="rId393" tooltip="399905" display="http://quote.eastmoney.com/zs399905.html"/>
    <hyperlink ref="Y71" r:id="rId394" tooltip="加【金鹰500A】为自选A类" display="javascript:addOwnedFund('150088');"/>
    <hyperlink ref="A72" r:id="rId395" display="https://www.jisilu.cn/data/sfnew/detail/150175"/>
    <hyperlink ref="C72" r:id="rId396" display="http://finance.sina.com.cn/fund/quotes/150175/bc.shtml"/>
    <hyperlink ref="F72" r:id="rId397" display="http://www.cninfo.com.cn/information/fund/netvalue/150175.html"/>
    <hyperlink ref="M72" r:id="rId398" tooltip="HSCEI" display="http://quote.eastmoney.com/hk/zs110010.html"/>
    <hyperlink ref="O72" r:id="rId399" display="https://www.jisilu.cn/data/utils/lowcalc/150175"/>
    <hyperlink ref="Y72" r:id="rId400" tooltip="将【H股A】从自选中删除" display="javascript:delOwnedFund('150175');"/>
    <hyperlink ref="A73" r:id="rId401" display="https://www.jisilu.cn/data/sfnew/detail/502014"/>
    <hyperlink ref="C73" r:id="rId402" display="http://finance.sina.com.cn/fund/quotes/502014/bc.shtml"/>
    <hyperlink ref="F73" r:id="rId403" display="http://www.cninfo.com.cn/information/fund/netvalue/502014.html"/>
    <hyperlink ref="M73" r:id="rId404" tooltip="000853" display="http://quote.eastmoney.com/zs000853.html"/>
    <hyperlink ref="O73" r:id="rId405" display="https://www.jisilu.cn/data/utils/lowcalc/502014"/>
    <hyperlink ref="Y73" r:id="rId406" tooltip="加【一带一A】为自选A类" display="javascript:addOwnedFund('502014');"/>
    <hyperlink ref="A74" r:id="rId407" display="https://www.jisilu.cn/data/sfnew/detail/502041"/>
    <hyperlink ref="C74" r:id="rId408" display="http://finance.sina.com.cn/fund/quotes/502041/bc.shtml"/>
    <hyperlink ref="F74" r:id="rId409" display="http://www.cninfo.com.cn/information/fund/netvalue/502041.html"/>
    <hyperlink ref="M74" r:id="rId410" tooltip="000016" display="http://quote.eastmoney.com/zs000016.html"/>
    <hyperlink ref="O74" r:id="rId411" display="https://www.jisilu.cn/data/utils/lowcalc/502041"/>
    <hyperlink ref="Y74" r:id="rId412" tooltip="加【上50A】为自选A类" display="javascript:addOwnedFund('502041');"/>
    <hyperlink ref="A75" r:id="rId413" display="https://www.jisilu.cn/data/sfnew/detail/150145"/>
    <hyperlink ref="C75" r:id="rId414" display="http://finance.sina.com.cn/fund/quotes/150145/bc.shtml"/>
    <hyperlink ref="F75" r:id="rId415" display="http://www.cninfo.com.cn/information/fund/netvalue/150145.html"/>
    <hyperlink ref="M75" r:id="rId416" tooltip="000828" display="http://quote.eastmoney.com/zs000828.html"/>
    <hyperlink ref="O75" r:id="rId417" display="https://www.jisilu.cn/data/utils/lowcalc/150145"/>
    <hyperlink ref="Y75" r:id="rId418" tooltip="加【高贝塔A】为自选A类" display="javascript:addOwnedFund('150145');"/>
    <hyperlink ref="A76" r:id="rId419" display="https://www.jisilu.cn/data/sfnew/detail/150140"/>
    <hyperlink ref="C76" r:id="rId420" display="http://finance.sina.com.cn/fund/quotes/150140/bc.shtml"/>
    <hyperlink ref="F76" r:id="rId421" display="http://www.cninfo.com.cn/information/fund/netvalue/150140.html"/>
    <hyperlink ref="M76" r:id="rId422" tooltip="399300" display="http://quote.eastmoney.com/zs399300.html"/>
    <hyperlink ref="O76" r:id="rId423" display="https://www.jisilu.cn/data/utils/lowcalc/150140"/>
    <hyperlink ref="Y76" r:id="rId424" tooltip="加【国金300A】为自选A类" display="javascript:addOwnedFund('150140');"/>
    <hyperlink ref="A77" r:id="rId425" display="https://www.jisilu.cn/data/sfnew/detail/150121"/>
    <hyperlink ref="C77" r:id="rId426" display="http://finance.sina.com.cn/fund/quotes/150121/bc.shtml"/>
    <hyperlink ref="F77" r:id="rId427" display="http://www.cninfo.com.cn/information/fund/netvalue/150121.html"/>
    <hyperlink ref="M77" r:id="rId428" tooltip="399918" display="http://quote.eastmoney.com/zs399918.html"/>
    <hyperlink ref="O77" r:id="rId429" display="https://www.jisilu.cn/data/utils/lowcalc/150121"/>
    <hyperlink ref="Y77" r:id="rId430" tooltip="加【银河优先】为自选A类" display="javascript:addOwnedFund('150121');"/>
    <hyperlink ref="A78" r:id="rId431" display="https://www.jisilu.cn/data/sfnew/detail/150167"/>
    <hyperlink ref="C78" r:id="rId432" display="http://finance.sina.com.cn/fund/quotes/150167/bc.shtml"/>
    <hyperlink ref="F78" r:id="rId433" display="http://www.cninfo.com.cn/information/fund/netvalue/150167.html"/>
    <hyperlink ref="M78" r:id="rId434" tooltip="399300" display="http://quote.eastmoney.com/zs399300.html"/>
    <hyperlink ref="O78" r:id="rId435" display="https://www.jisilu.cn/data/utils/lowcalc/150167"/>
    <hyperlink ref="Y78" r:id="rId436" tooltip="加【银华300A】为自选A类" display="javascript:addOwnedFund('150167');"/>
    <hyperlink ref="A79" r:id="rId437" display="https://www.jisilu.cn/data/sfnew/detail/150094"/>
    <hyperlink ref="C79" r:id="rId438" display="http://finance.sina.com.cn/fund/quotes/150094/bc.shtml"/>
    <hyperlink ref="F79" r:id="rId439" display="http://www.cninfo.com.cn/information/fund/netvalue/150094.html"/>
    <hyperlink ref="M79" r:id="rId440" tooltip="000966" display="http://quote.eastmoney.com/zs000966.html"/>
    <hyperlink ref="O79" r:id="rId441" display="https://www.jisilu.cn/data/utils/lowcalc/150094"/>
    <hyperlink ref="Y79" r:id="rId442" tooltip="加【泰信400A】为自选A类" display="javascript:addOwnedFund('150094');"/>
    <hyperlink ref="A80" r:id="rId443" display="https://www.jisilu.cn/data/sfnew/detail/150267"/>
    <hyperlink ref="C80" r:id="rId444" display="http://finance.sina.com.cn/fund/quotes/150267/bc.shtml"/>
    <hyperlink ref="F80" r:id="rId445" display="http://www.cninfo.com.cn/information/fund/netvalue/150267.html"/>
    <hyperlink ref="M80" r:id="rId446" tooltip="399986" display="http://quote.eastmoney.com/zs399986.html"/>
    <hyperlink ref="O80" r:id="rId447" display="https://www.jisilu.cn/data/utils/lowcalc/150267"/>
    <hyperlink ref="Y80" r:id="rId448" tooltip="将【银行A类】从自选中删除" display="javascript:delOwnedFund('150267');"/>
    <hyperlink ref="A81" r:id="rId449" display="https://www.jisilu.cn/data/sfnew/detail/502054"/>
    <hyperlink ref="C81" r:id="rId450" display="http://finance.sina.com.cn/fund/quotes/502054/bc.shtml"/>
    <hyperlink ref="F81" r:id="rId451" display="http://www.cninfo.com.cn/information/fund/netvalue/502054.html"/>
    <hyperlink ref="M81" r:id="rId452" tooltip="399975" display="http://quote.eastmoney.com/zs399975.html"/>
    <hyperlink ref="O81" r:id="rId453" display="https://www.jisilu.cn/data/utils/lowcalc/502054"/>
    <hyperlink ref="Y81" r:id="rId454" tooltip="加【券商A】为自选A类" display="javascript:addOwnedFund('502054');"/>
    <hyperlink ref="A82" r:id="rId455" display="https://www.jisilu.cn/data/sfnew/detail/150064"/>
    <hyperlink ref="C82" r:id="rId456" display="http://finance.sina.com.cn/fund/quotes/150064/bc.shtml"/>
    <hyperlink ref="F82" r:id="rId457" display="http://www.cninfo.com.cn/information/fund/netvalue/150064.html"/>
    <hyperlink ref="M82" r:id="rId458" tooltip="399904" display="http://quote.eastmoney.com/zs399904.html"/>
    <hyperlink ref="O82" r:id="rId459" display="https://www.jisilu.cn/data/utils/lowcalc/150064"/>
    <hyperlink ref="Y82" r:id="rId460" tooltip="加【同瑞A】为自选A类" display="javascript:addOwnedFund('150064');"/>
    <hyperlink ref="A83" r:id="rId461" display="https://www.jisilu.cn/data/sfnew/detail/150295"/>
    <hyperlink ref="C83" r:id="rId462" display="http://finance.sina.com.cn/fund/quotes/150295/bc.shtml"/>
    <hyperlink ref="F83" r:id="rId463" display="http://www.cninfo.com.cn/information/fund/netvalue/150295.html"/>
    <hyperlink ref="M83" r:id="rId464" tooltip="399974" display="http://quote.eastmoney.com/zs399974.html"/>
    <hyperlink ref="O83" r:id="rId465" display="https://www.jisilu.cn/data/utils/lowcalc/150295"/>
    <hyperlink ref="Y83" r:id="rId466" tooltip="加【改革A】为自选A类" display="javascript:addOwnedFund('150295');"/>
    <hyperlink ref="A84" r:id="rId467" display="https://www.jisilu.cn/data/sfnew/detail/150281"/>
    <hyperlink ref="C84" r:id="rId468" display="http://finance.sina.com.cn/fund/quotes/150281/bc.shtml"/>
    <hyperlink ref="F84" r:id="rId469" display="http://www.cninfo.com.cn/information/fund/netvalue/150281.html"/>
    <hyperlink ref="M84" r:id="rId470" tooltip="399934" display="http://quote.eastmoney.com/zs399934.html"/>
    <hyperlink ref="O84" r:id="rId471" display="https://www.jisilu.cn/data/utils/lowcalc/150281"/>
    <hyperlink ref="Y84" r:id="rId472" tooltip="加【金融地A】为自选A类" display="javascript:addOwnedFund('150281');"/>
    <hyperlink ref="A85" r:id="rId473" display="https://www.jisilu.cn/data/sfnew/detail/150053"/>
    <hyperlink ref="C85" r:id="rId474" display="http://finance.sina.com.cn/fund/quotes/150053/bc.shtml"/>
    <hyperlink ref="F85" r:id="rId475" display="http://www.cninfo.com.cn/information/fund/netvalue/150053.html"/>
    <hyperlink ref="M85" r:id="rId476" tooltip="399905" display="http://quote.eastmoney.com/zs399905.html"/>
    <hyperlink ref="O85" r:id="rId477" display="https://www.jisilu.cn/data/utils/lowcalc/150053"/>
    <hyperlink ref="Y85" r:id="rId478" tooltip="加【泰达500A】为自选A类" display="javascript:addOwnedFund('150053');"/>
    <hyperlink ref="A86" r:id="rId479" display="https://www.jisilu.cn/data/sfnew/detail/502001"/>
    <hyperlink ref="C86" r:id="rId480" display="http://finance.sina.com.cn/fund/quotes/502001/bc.shtml"/>
    <hyperlink ref="F86" r:id="rId481" display="http://www.cninfo.com.cn/information/fund/netvalue/502001.html"/>
    <hyperlink ref="M86" r:id="rId482" tooltip="399982" display="http://quote.eastmoney.com/zs399982.html"/>
    <hyperlink ref="O86" r:id="rId483" display="https://www.jisilu.cn/data/utils/lowcalc/502001"/>
    <hyperlink ref="Y86" r:id="rId484" tooltip="加【500等权A】为自选A类" display="javascript:addOwnedFund('502001');"/>
    <hyperlink ref="A87" r:id="rId485" display="https://www.jisilu.cn/data/sfnew/detail/150090"/>
    <hyperlink ref="C87" r:id="rId486" display="http://finance.sina.com.cn/fund/quotes/150090/bc.shtml"/>
    <hyperlink ref="F87" r:id="rId487" display="http://www.cninfo.com.cn/information/fund/netvalue/150090.html"/>
    <hyperlink ref="M87" r:id="rId488" tooltip="399958" display="http://quote.eastmoney.com/zs399958.html"/>
    <hyperlink ref="O87" r:id="rId489" display="https://www.jisilu.cn/data/utils/lowcalc/150090"/>
    <hyperlink ref="Y87" r:id="rId490" tooltip="加【成长A】为自选A类" display="javascript:addOwnedFund('150090');"/>
    <hyperlink ref="A88" r:id="rId491" display="https://www.jisilu.cn/data/sfnew/detail/150211"/>
    <hyperlink ref="C88" r:id="rId492" display="http://finance.sina.com.cn/fund/quotes/150211/bc.shtml"/>
    <hyperlink ref="F88" r:id="rId493" display="http://www.cninfo.com.cn/information/fund/netvalue/150211.html"/>
    <hyperlink ref="M88" r:id="rId494" tooltip="399976" display="http://quote.eastmoney.com/zs399976.html"/>
    <hyperlink ref="O88" r:id="rId495" display="https://www.jisilu.cn/data/utils/lowcalc/150211"/>
    <hyperlink ref="Y88" r:id="rId496" tooltip="加【新能车A】为自选A类" display="javascript:addOwnedFund('150211');"/>
    <hyperlink ref="A89" r:id="rId497" display="https://www.jisilu.cn/data/sfnew/detail/150213"/>
    <hyperlink ref="C89" r:id="rId498" display="http://finance.sina.com.cn/fund/quotes/150213/bc.shtml"/>
    <hyperlink ref="F89" r:id="rId499" display="http://www.cninfo.com.cn/information/fund/netvalue/150213.html"/>
    <hyperlink ref="M89" r:id="rId500" tooltip="399958" display="http://quote.eastmoney.com/zs399958.html"/>
    <hyperlink ref="O89" r:id="rId501" display="https://www.jisilu.cn/data/utils/lowcalc/150213"/>
    <hyperlink ref="Y89" r:id="rId502" tooltip="加【成长A级】为自选A类" display="javascript:addOwnedFund('150213');"/>
    <hyperlink ref="A90" r:id="rId503" display="https://www.jisilu.cn/data/sfnew/detail/150073"/>
    <hyperlink ref="C90" r:id="rId504" display="http://finance.sina.com.cn/fund/quotes/150073/bc.shtml"/>
    <hyperlink ref="F90" r:id="rId505" display="http://www.cninfo.com.cn/information/fund/netvalue/150073.html"/>
    <hyperlink ref="M90" r:id="rId506" tooltip="399958" display="http://quote.eastmoney.com/zs399958.html"/>
    <hyperlink ref="O90" r:id="rId507" display="https://www.jisilu.cn/data/utils/lowcalc/150073"/>
    <hyperlink ref="Y90" r:id="rId508" tooltip="加【诺安稳健】为自选A类" display="javascript:addOwnedFund('150073');"/>
    <hyperlink ref="A91" r:id="rId509" display="https://www.jisilu.cn/data/sfnew/detail/150030"/>
    <hyperlink ref="C91" r:id="rId510" display="http://finance.sina.com.cn/fund/quotes/150030/bc.shtml"/>
    <hyperlink ref="F91" r:id="rId511" display="http://www.cninfo.com.cn/information/fund/netvalue/150030.html"/>
    <hyperlink ref="M91" r:id="rId512" tooltip="000971" display="http://quote.eastmoney.com/zs000971.html"/>
    <hyperlink ref="O91" r:id="rId513" display="https://www.jisilu.cn/data/utils/lowcalc/150030"/>
    <hyperlink ref="Y91" r:id="rId514" tooltip="加【中证90A】为自选A类" display="javascript:addOwnedFund('150030');"/>
    <hyperlink ref="A92" r:id="rId515" display="https://www.jisilu.cn/data/sfnew/detail/150138"/>
    <hyperlink ref="C92" r:id="rId516" display="http://finance.sina.com.cn/fund/quotes/150138/bc.shtml"/>
    <hyperlink ref="F92" r:id="rId517" display="http://www.cninfo.com.cn/information/fund/netvalue/150138.html"/>
    <hyperlink ref="M92" r:id="rId518" tooltip="000842" display="http://quote.eastmoney.com/zs000842.html"/>
    <hyperlink ref="O92" r:id="rId519" display="https://www.jisilu.cn/data/utils/lowcalc/150138"/>
    <hyperlink ref="Y92" r:id="rId520" tooltip="加【中证800A】为自选A类" display="javascript:addOwnedFund('150138');"/>
    <hyperlink ref="A93" r:id="rId521" display="https://www.jisilu.cn/data/sfnew/detail/150152"/>
    <hyperlink ref="C93" r:id="rId522" display="http://finance.sina.com.cn/fund/quotes/150152/bc.shtml"/>
    <hyperlink ref="F93" r:id="rId523" display="http://www.cninfo.com.cn/information/fund/netvalue/150152.html"/>
    <hyperlink ref="M93" r:id="rId524" tooltip="399006" display="http://quote.eastmoney.com/zs399006.html"/>
    <hyperlink ref="O93" r:id="rId525" display="https://www.jisilu.cn/data/utils/lowcalc/150152"/>
    <hyperlink ref="Y93" r:id="rId526" tooltip="加【创业板A】为自选A类" display="javascript:addOwnedFund('150152');"/>
    <hyperlink ref="A94" r:id="rId527" display="https://www.jisilu.cn/data/sfnew/detail/502031"/>
    <hyperlink ref="C94" r:id="rId528" display="http://finance.sina.com.cn/fund/quotes/502031/bc.shtml"/>
    <hyperlink ref="F94" r:id="rId529" display="http://www.cninfo.com.cn/information/fund/netvalue/502031.html"/>
    <hyperlink ref="M94" r:id="rId530" tooltip="399807" display="http://quote.eastmoney.com/zs399807.html"/>
    <hyperlink ref="O94" r:id="rId531" display="https://www.jisilu.cn/data/utils/lowcalc/502031"/>
    <hyperlink ref="Y94" r:id="rId532" tooltip="将【高铁A】从自选中删除" display="javascript:delOwnedFund('502031');"/>
    <hyperlink ref="A95" r:id="rId533" display="https://www.jisilu.cn/data/sfnew/detail/150055"/>
    <hyperlink ref="C95" r:id="rId534" display="http://finance.sina.com.cn/fund/quotes/150055/bc.shtml"/>
    <hyperlink ref="F95" r:id="rId535" display="http://www.cninfo.com.cn/information/fund/netvalue/150055.html"/>
    <hyperlink ref="M95" r:id="rId536" tooltip="399905" display="http://quote.eastmoney.com/zs399905.html"/>
    <hyperlink ref="O95" r:id="rId537" display="https://www.jisilu.cn/data/utils/lowcalc/150055"/>
    <hyperlink ref="Y95" r:id="rId538" tooltip="加【500A】为自选A类" display="javascript:addOwnedFund('150055');"/>
    <hyperlink ref="A96" r:id="rId539" display="https://www.jisilu.cn/data/sfnew/detail/150012"/>
    <hyperlink ref="C96" r:id="rId540" display="http://finance.sina.com.cn/fund/quotes/150012/bc.shtml"/>
    <hyperlink ref="F96" r:id="rId541" display="http://www.cninfo.com.cn/information/fund/netvalue/150012.html"/>
    <hyperlink ref="M96" r:id="rId542" tooltip="399903" display="http://quote.eastmoney.com/zs399903.html"/>
    <hyperlink ref="O96" r:id="rId543" display="https://www.jisilu.cn/data/utils/lowcalc/150012"/>
    <hyperlink ref="Y96" r:id="rId544" tooltip="加【中证100A】为自选A类" display="javascript:addOwnedFund('150012');"/>
    <hyperlink ref="A97" r:id="rId545" display="https://www.jisilu.cn/data/sfnew/detail/150085"/>
    <hyperlink ref="C97" r:id="rId546" display="http://finance.sina.com.cn/fund/quotes/150085/bc.shtml"/>
    <hyperlink ref="F97" r:id="rId547" display="http://www.cninfo.com.cn/information/fund/netvalue/150085.html"/>
    <hyperlink ref="M97" r:id="rId548" tooltip="399005" display="http://quote.eastmoney.com/zs399005.html"/>
    <hyperlink ref="Y97" r:id="rId549" tooltip="加【中小板A】为自选A类" display="javascript:addOwnedFund('150085');"/>
    <hyperlink ref="A98" r:id="rId550" display="https://www.jisilu.cn/data/sfnew/detail/150059"/>
    <hyperlink ref="C98" r:id="rId551" display="http://finance.sina.com.cn/fund/quotes/150059/bc.shtml"/>
    <hyperlink ref="F98" r:id="rId552" display="http://www.cninfo.com.cn/information/fund/netvalue/150059.html"/>
    <hyperlink ref="M98" r:id="rId553" tooltip="399944" display="http://quote.eastmoney.com/zs399944.html"/>
    <hyperlink ref="O98" r:id="rId554" display="https://www.jisilu.cn/data/utils/lowcalc/150059"/>
    <hyperlink ref="Y98" r:id="rId555" tooltip="加【资源A级】为自选A类" display="javascript:addOwnedFund('150059');"/>
    <hyperlink ref="A99" r:id="rId556" display="https://www.jisilu.cn/data/sfnew/detail/150096"/>
    <hyperlink ref="C99" r:id="rId557" display="http://finance.sina.com.cn/fund/quotes/150096/bc.shtml"/>
    <hyperlink ref="F99" r:id="rId558" display="http://www.cninfo.com.cn/information/fund/netvalue/150096.html"/>
    <hyperlink ref="M99" r:id="rId559" tooltip="000979" display="http://quote.eastmoney.com/zs000979.html"/>
    <hyperlink ref="Y99" r:id="rId560" tooltip="加【商品A】为自选A类" display="javascript:addOwnedFund('150096');"/>
    <hyperlink ref="A101" r:id="rId561" display="https://www.jisilu.cn/data/sfnew/detail/150323"/>
    <hyperlink ref="C101" r:id="rId562" display="http://finance.sina.com.cn/fund/quotes/150323/bc.shtml"/>
    <hyperlink ref="F101" r:id="rId563" display="http://www.cninfo.com.cn/information/fund/netvalue/150323.html"/>
    <hyperlink ref="M101" r:id="rId564" tooltip="000827" display="http://quote.eastmoney.com/zs000827.html"/>
    <hyperlink ref="O101" r:id="rId565" display="https://www.jisilu.cn/data/utils/lowcalc/150323"/>
    <hyperlink ref="Y101" r:id="rId566" tooltip="加【环保A端】为自选A类" display="javascript:addOwnedFund('150323');"/>
    <hyperlink ref="A102" r:id="rId567" display="https://www.jisilu.cn/data/sfnew/detail/150335"/>
    <hyperlink ref="C102" r:id="rId568" display="http://finance.sina.com.cn/fund/quotes/150335/bc.shtml"/>
    <hyperlink ref="F102" r:id="rId569" display="http://www.cninfo.com.cn/information/fund/netvalue/150335.html"/>
    <hyperlink ref="M102" r:id="rId570" tooltip="399967" display="http://quote.eastmoney.com/zs399967.html"/>
    <hyperlink ref="O102" r:id="rId571" display="https://www.jisilu.cn/data/utils/lowcalc/150335"/>
    <hyperlink ref="Y102" r:id="rId572" tooltip="加【军工股A】为自选A类" display="javascript:addOwnedFund('150335');"/>
    <hyperlink ref="A103" r:id="rId573" display="https://www.jisilu.cn/data/sfnew/detail/150289"/>
    <hyperlink ref="C103" r:id="rId574" display="http://finance.sina.com.cn/fund/quotes/150289/bc.shtml"/>
    <hyperlink ref="F103" r:id="rId575" display="http://www.cninfo.com.cn/information/fund/netvalue/150289.html"/>
    <hyperlink ref="M103" r:id="rId576" tooltip="399998" display="http://quote.eastmoney.com/zs399998.html"/>
    <hyperlink ref="O103" r:id="rId577" display="https://www.jisilu.cn/data/utils/lowcalc/150289"/>
    <hyperlink ref="Y103" r:id="rId578" tooltip="加【煤炭A级】为自选A类" display="javascript:addOwnedFund('150289');"/>
    <hyperlink ref="A104" r:id="rId579" display="https://www.jisilu.cn/data/sfnew/detail/150291"/>
    <hyperlink ref="C104" r:id="rId580" display="http://finance.sina.com.cn/fund/quotes/150291/bc.shtml"/>
    <hyperlink ref="F104" r:id="rId581" display="http://www.cninfo.com.cn/information/fund/netvalue/150291.html"/>
    <hyperlink ref="M104" r:id="rId582" tooltip="399986" display="http://quote.eastmoney.com/zs399986.html"/>
    <hyperlink ref="O104" r:id="rId583" display="https://www.jisilu.cn/data/utils/lowcalc/150291"/>
    <hyperlink ref="Y104" r:id="rId584" tooltip="将【银行A份】从自选中删除" display="javascript:delOwnedFund('150291');"/>
    <hyperlink ref="A105" r:id="rId585" display="https://www.jisilu.cn/data/sfnew/detail/150299"/>
    <hyperlink ref="C105" r:id="rId586" display="http://finance.sina.com.cn/fund/quotes/150299/bc.shtml"/>
    <hyperlink ref="F105" r:id="rId587" display="http://www.cninfo.com.cn/information/fund/netvalue/150299.html"/>
    <hyperlink ref="M105" r:id="rId588" tooltip="399986" display="http://quote.eastmoney.com/zs399986.html"/>
    <hyperlink ref="O105" r:id="rId589" display="https://www.jisilu.cn/data/utils/lowcalc/150299"/>
    <hyperlink ref="Y105" r:id="rId590" tooltip="将【银行股A】从自选中删除" display="javascript:delOwnedFund('150299');"/>
    <hyperlink ref="A106" r:id="rId591" display="https://www.jisilu.cn/data/sfnew/detail/150303"/>
    <hyperlink ref="C106" r:id="rId592" display="http://finance.sina.com.cn/fund/quotes/150303/bc.shtml"/>
    <hyperlink ref="F106" r:id="rId593" display="http://www.cninfo.com.cn/information/fund/netvalue/150303.html"/>
    <hyperlink ref="M106" r:id="rId594" tooltip="399673" display="http://quote.eastmoney.com/zs399673.html"/>
    <hyperlink ref="O106" r:id="rId595" display="https://www.jisilu.cn/data/utils/lowcalc/150303"/>
    <hyperlink ref="Y106" r:id="rId596" tooltip="加【创业股A】为自选A类" display="javascript:addOwnedFund('150303');"/>
    <hyperlink ref="A107" r:id="rId597" display="https://www.jisilu.cn/data/sfnew/detail/150297"/>
    <hyperlink ref="C107" r:id="rId598" display="http://finance.sina.com.cn/fund/quotes/150297/bc.shtml"/>
    <hyperlink ref="F107" r:id="rId599" display="http://www.cninfo.com.cn/information/fund/netvalue/150297.html"/>
    <hyperlink ref="O107" r:id="rId600" display="https://www.jisilu.cn/data/utils/lowcalc/150297"/>
    <hyperlink ref="Y107" r:id="rId601" tooltip="加【互联A级】为自选A类" display="javascript:addOwnedFund('150297');"/>
    <hyperlink ref="A108" r:id="rId602" display="https://www.jisilu.cn/data/sfnew/detail/150293"/>
    <hyperlink ref="C108" r:id="rId603" display="http://finance.sina.com.cn/fund/quotes/150293/bc.shtml"/>
    <hyperlink ref="F108" r:id="rId604" display="http://www.cninfo.com.cn/information/fund/netvalue/150293.html"/>
    <hyperlink ref="M108" r:id="rId605" tooltip="399807" display="http://quote.eastmoney.com/zs399807.html"/>
    <hyperlink ref="O108" r:id="rId606" display="https://www.jisilu.cn/data/utils/lowcalc/150293"/>
    <hyperlink ref="Y108" r:id="rId607" tooltip="加【高铁A级】为自选A类" display="javascript:addOwnedFund('150293');"/>
    <hyperlink ref="A109" r:id="rId608" display="https://www.jisilu.cn/data/sfnew/detail/150287"/>
    <hyperlink ref="C109" r:id="rId609" display="http://finance.sina.com.cn/fund/quotes/150287/bc.shtml"/>
    <hyperlink ref="F109" r:id="rId610" display="http://www.cninfo.com.cn/information/fund/netvalue/150287.html"/>
    <hyperlink ref="M109" r:id="rId611" tooltip="399440" display="http://quote.eastmoney.com/zs399440.html"/>
    <hyperlink ref="O109" r:id="rId612" display="https://www.jisilu.cn/data/utils/lowcalc/150287"/>
    <hyperlink ref="Y109" r:id="rId613" tooltip="加【钢铁A】为自选A类" display="javascript:addOwnedFund('150287');"/>
    <hyperlink ref="A110" r:id="rId614" display="https://www.jisilu.cn/data/sfnew/detail/150247"/>
    <hyperlink ref="C110" r:id="rId615" display="http://finance.sina.com.cn/fund/quotes/150247/bc.shtml"/>
    <hyperlink ref="F110" r:id="rId616" display="http://www.cninfo.com.cn/information/fund/netvalue/150247.html"/>
    <hyperlink ref="M110" r:id="rId617" tooltip="399971" display="http://quote.eastmoney.com/zs399971.html"/>
    <hyperlink ref="O110" r:id="rId618" display="https://www.jisilu.cn/data/utils/lowcalc/150247"/>
    <hyperlink ref="Y110" r:id="rId619" tooltip="加【传媒A级】为自选A类" display="javascript:addOwnedFund('150247');"/>
    <hyperlink ref="A111" r:id="rId620" display="https://www.jisilu.cn/data/sfnew/detail/150117"/>
    <hyperlink ref="C111" r:id="rId621" display="http://finance.sina.com.cn/fund/quotes/150117/bc.shtml"/>
    <hyperlink ref="F111" r:id="rId622" display="http://www.cninfo.com.cn/information/fund/netvalue/150117.html"/>
    <hyperlink ref="M111" r:id="rId623" tooltip="399393" display="http://quote.eastmoney.com/zs399393.html"/>
    <hyperlink ref="O111" r:id="rId624" display="https://www.jisilu.cn/data/utils/lowcalc/150117"/>
    <hyperlink ref="Y111" r:id="rId625" tooltip="加【房地产A】为自选A类" display="javascript:addOwnedFund('150117');"/>
    <hyperlink ref="A112" r:id="rId626" display="https://www.jisilu.cn/data/sfnew/detail/150130"/>
    <hyperlink ref="C112" r:id="rId627" display="http://finance.sina.com.cn/fund/quotes/150130/bc.shtml"/>
    <hyperlink ref="F112" r:id="rId628" display="http://www.cninfo.com.cn/information/fund/netvalue/150130.html"/>
    <hyperlink ref="M112" r:id="rId629" tooltip="399394" display="http://quote.eastmoney.com/zs399394.html"/>
    <hyperlink ref="O112" r:id="rId630" display="https://www.jisilu.cn/data/utils/lowcalc/150130"/>
    <hyperlink ref="Y112" r:id="rId631" tooltip="加【医药A】为自选A类" display="javascript:addOwnedFund('150130');"/>
    <hyperlink ref="A113" r:id="rId632" display="https://www.jisilu.cn/data/sfnew/detail/150263"/>
    <hyperlink ref="C113" r:id="rId633" display="http://finance.sina.com.cn/fund/quotes/150263/bc.shtml"/>
    <hyperlink ref="F113" r:id="rId634" display="http://www.cninfo.com.cn/information/fund/netvalue/150263.html"/>
    <hyperlink ref="M113" r:id="rId635" tooltip="000852" display="http://quote.eastmoney.com/zs000852.html"/>
    <hyperlink ref="O113" r:id="rId636" display="https://www.jisilu.cn/data/utils/lowcalc/150263"/>
    <hyperlink ref="Y113" r:id="rId637" tooltip="加【1000A】为自选A类" display="javascript:addOwnedFund('150263');"/>
    <hyperlink ref="A114" r:id="rId638" display="https://www.jisilu.cn/data/sfnew/detail/150301"/>
    <hyperlink ref="C114" r:id="rId639" display="http://finance.sina.com.cn/fund/quotes/150301/bc.shtml"/>
    <hyperlink ref="F114" r:id="rId640" display="http://www.cninfo.com.cn/information/fund/netvalue/150301.html"/>
    <hyperlink ref="M114" r:id="rId641" tooltip="399975" display="http://quote.eastmoney.com/zs399975.html"/>
    <hyperlink ref="O114" r:id="rId642" display="https://www.jisilu.cn/data/utils/lowcalc/150301"/>
    <hyperlink ref="Y114" r:id="rId643" tooltip="加【证券股A】为自选A类" display="javascript:addOwnedFund('150301');"/>
    <hyperlink ref="A115" r:id="rId644" display="https://www.jisilu.cn/data/sfnew/detail/150190"/>
    <hyperlink ref="C115" r:id="rId645" display="http://finance.sina.com.cn/fund/quotes/150190/bc.shtml"/>
    <hyperlink ref="F115" r:id="rId646" display="http://www.cninfo.com.cn/information/fund/netvalue/150190.html"/>
    <hyperlink ref="M115" r:id="rId647" tooltip="000827" display="http://quote.eastmoney.com/zs000827.html"/>
    <hyperlink ref="O115" r:id="rId648" display="https://www.jisilu.cn/data/utils/lowcalc/150190"/>
    <hyperlink ref="Y115" r:id="rId649" tooltip="加【NCF环保A】为自选A类" display="javascript:addOwnedFund('150190');"/>
    <hyperlink ref="A116" r:id="rId650" display="https://www.jisilu.cn/data/sfnew/detail/150265"/>
    <hyperlink ref="C116" r:id="rId651" display="http://finance.sina.com.cn/fund/quotes/150265/bc.shtml"/>
    <hyperlink ref="F116" r:id="rId652" display="http://www.cninfo.com.cn/information/fund/netvalue/150265.html"/>
    <hyperlink ref="M116" r:id="rId653" tooltip="399991" display="http://quote.eastmoney.com/zs399991.html"/>
    <hyperlink ref="O116" r:id="rId654" display="https://www.jisilu.cn/data/utils/lowcalc/150265"/>
    <hyperlink ref="Y116" r:id="rId655" tooltip="将【一带A】从自选中删除" display="javascript:delOwnedFund('150265');"/>
    <hyperlink ref="A117" r:id="rId656" display="https://www.jisilu.cn/data/sfnew/detail/150196"/>
    <hyperlink ref="C117" r:id="rId657" display="http://finance.sina.com.cn/fund/quotes/150196/bc.shtml"/>
    <hyperlink ref="F117" r:id="rId658" display="http://www.cninfo.com.cn/information/fund/netvalue/150196.html"/>
    <hyperlink ref="M117" r:id="rId659" tooltip="399395" display="http://quote.eastmoney.com/zs399395.html"/>
    <hyperlink ref="O117" r:id="rId660" display="https://www.jisilu.cn/data/utils/lowcalc/150196"/>
    <hyperlink ref="Y117" r:id="rId661" tooltip="加【有色A】为自选A类" display="javascript:addOwnedFund('150196');"/>
    <hyperlink ref="A118" r:id="rId662" display="https://www.jisilu.cn/data/sfnew/detail/150261"/>
    <hyperlink ref="C118" r:id="rId663" display="http://finance.sina.com.cn/fund/quotes/150261/bc.shtml"/>
    <hyperlink ref="F118" r:id="rId664" display="http://www.cninfo.com.cn/information/fund/netvalue/150261.html"/>
    <hyperlink ref="M118" r:id="rId665" tooltip="399989" display="http://quote.eastmoney.com/zs399989.html"/>
    <hyperlink ref="O118" r:id="rId666" display="https://www.jisilu.cn/data/utils/lowcalc/150261"/>
    <hyperlink ref="Y118" r:id="rId667" tooltip="加【医疗A】为自选A类" display="javascript:addOwnedFund('150261');"/>
    <hyperlink ref="A119" r:id="rId668" display="https://www.jisilu.cn/data/sfnew/detail/150198"/>
    <hyperlink ref="C119" r:id="rId669" display="http://finance.sina.com.cn/fund/quotes/150198/bc.shtml"/>
    <hyperlink ref="F119" r:id="rId670" display="http://www.cninfo.com.cn/information/fund/netvalue/150198.html"/>
    <hyperlink ref="M119" r:id="rId671" tooltip="399396" display="http://quote.eastmoney.com/zs399396.html"/>
    <hyperlink ref="O119" r:id="rId672" display="https://www.jisilu.cn/data/utils/lowcalc/150198"/>
    <hyperlink ref="Y119" r:id="rId673" tooltip="加【食品A】为自选A类" display="javascript:addOwnedFund('150198');"/>
    <hyperlink ref="A120" r:id="rId674" display="https://www.jisilu.cn/data/sfnew/detail/502037"/>
    <hyperlink ref="C120" r:id="rId675" display="http://finance.sina.com.cn/fund/quotes/502037/bc.shtml"/>
    <hyperlink ref="F120" r:id="rId676" display="http://www.cninfo.com.cn/information/fund/netvalue/502037.html"/>
    <hyperlink ref="M120" r:id="rId677" tooltip="399805" display="http://quote.eastmoney.com/zs399805.html"/>
    <hyperlink ref="O120" r:id="rId678" display="https://www.jisilu.cn/data/utils/lowcalc/502037"/>
    <hyperlink ref="Y120" r:id="rId679" tooltip="加【网金A】为自选A类" display="javascript:addOwnedFund('502037');"/>
    <hyperlink ref="A121" r:id="rId680" display="https://www.jisilu.cn/data/sfnew/detail/150343"/>
    <hyperlink ref="C121" r:id="rId681" display="http://finance.sina.com.cn/fund/quotes/150343/bc.shtml"/>
    <hyperlink ref="F121" r:id="rId682" display="http://www.cninfo.com.cn/information/fund/netvalue/150343.html"/>
    <hyperlink ref="M121" r:id="rId683" tooltip="399975" display="http://quote.eastmoney.com/zs399975.html"/>
    <hyperlink ref="O121" r:id="rId684" display="https://www.jisilu.cn/data/utils/lowcalc/150343"/>
    <hyperlink ref="Y121" r:id="rId685" tooltip="加【证券A基】为自选A类" display="javascript:addOwnedFund('150343');"/>
    <hyperlink ref="A122" r:id="rId686" display="https://www.jisilu.cn/data/sfnew/detail/502057"/>
    <hyperlink ref="C122" r:id="rId687" display="http://finance.sina.com.cn/fund/quotes/502057/bc.shtml"/>
    <hyperlink ref="F122" r:id="rId688" display="http://www.cninfo.com.cn/information/fund/netvalue/502057.html"/>
    <hyperlink ref="M122" r:id="rId689" tooltip="399989" display="http://quote.eastmoney.com/zs399989.html"/>
    <hyperlink ref="O122" r:id="rId690" display="https://www.jisilu.cn/data/utils/lowcalc/502057"/>
    <hyperlink ref="Y122" r:id="rId691" tooltip="加【医疗A】为自选A类" display="javascript:addOwnedFund('502057');"/>
    <hyperlink ref="A123" r:id="rId692" display="https://www.jisilu.cn/data/sfnew/detail/150325"/>
    <hyperlink ref="C123" r:id="rId693" display="http://finance.sina.com.cn/fund/quotes/150325/bc.shtml"/>
    <hyperlink ref="F123" r:id="rId694" display="http://www.cninfo.com.cn/information/fund/netvalue/150325.html"/>
    <hyperlink ref="M123" r:id="rId695" tooltip="399807" display="http://quote.eastmoney.com/zs399807.html"/>
    <hyperlink ref="O123" r:id="rId696" display="https://www.jisilu.cn/data/utils/lowcalc/150325"/>
    <hyperlink ref="Y123" r:id="rId697" tooltip="加【高铁A端】为自选A类" display="javascript:addOwnedFund('150325');"/>
    <hyperlink ref="A124" r:id="rId698" display="https://www.jisilu.cn/data/sfnew/detail/150317"/>
    <hyperlink ref="C124" r:id="rId699" display="http://finance.sina.com.cn/fund/quotes/150317/bc.shtml"/>
    <hyperlink ref="F124" r:id="rId700" display="http://www.cninfo.com.cn/information/fund/netvalue/150317.html"/>
    <hyperlink ref="M124" r:id="rId701" tooltip="399805" display="http://quote.eastmoney.com/zs399805.html"/>
    <hyperlink ref="O124" r:id="rId702" display="https://www.jisilu.cn/data/utils/lowcalc/150317"/>
    <hyperlink ref="Y124" r:id="rId703" tooltip="加【E金融A】为自选A类" display="javascript:addOwnedFund('150317');"/>
    <hyperlink ref="A125" r:id="rId704" display="https://www.jisilu.cn/data/sfnew/detail/150047"/>
    <hyperlink ref="C125" r:id="rId705" display="http://finance.sina.com.cn/fund/quotes/150047/bc.shtml"/>
    <hyperlink ref="F125" r:id="rId706" display="http://www.cninfo.com.cn/information/fund/netvalue/150047.html"/>
    <hyperlink ref="M125" r:id="rId707" tooltip="399942" display="http://quote.eastmoney.com/zs399942.html"/>
    <hyperlink ref="O125" r:id="rId708" display="https://www.jisilu.cn/data/utils/lowcalc/150047"/>
    <hyperlink ref="Y125" r:id="rId709" tooltip="加【消费A】为自选A类" display="javascript:addOwnedFund('150047');"/>
    <hyperlink ref="A127" r:id="rId710" display="https://www.jisilu.cn/data/sfnew/detail/150331"/>
    <hyperlink ref="C127" r:id="rId711" display="http://finance.sina.com.cn/fund/quotes/150331/bc.shtml"/>
    <hyperlink ref="F127" r:id="rId712" display="http://www.cninfo.com.cn/information/fund/netvalue/150331.html"/>
    <hyperlink ref="M127" r:id="rId713" tooltip="399805" display="http://quote.eastmoney.com/zs399805.html"/>
    <hyperlink ref="O127" r:id="rId714" display="https://www.jisilu.cn/data/utils/lowcalc/150331"/>
    <hyperlink ref="Y127" r:id="rId715" tooltip="加【网金融A】为自选A类" display="javascript:addOwnedFund('150331');"/>
    <hyperlink ref="A128" r:id="rId716" display="https://www.jisilu.cn/data/sfnew/detail/150219"/>
    <hyperlink ref="C128" r:id="rId717" display="http://finance.sina.com.cn/fund/quotes/150219/bc.shtml"/>
    <hyperlink ref="F128" r:id="rId718" display="http://www.cninfo.com.cn/information/fund/netvalue/150219.html"/>
    <hyperlink ref="O128" r:id="rId719" display="https://www.jisilu.cn/data/utils/lowcalc/150219"/>
    <hyperlink ref="Y128" r:id="rId720" tooltip="加【健康A】为自选A类" display="javascript:addOwnedFund('150219');"/>
    <hyperlink ref="A129" r:id="rId721" display="https://www.jisilu.cn/data/sfnew/detail/150123"/>
    <hyperlink ref="C129" r:id="rId722" display="http://finance.sina.com.cn/fund/quotes/150123/bc.shtml"/>
    <hyperlink ref="F129" r:id="rId723" display="http://www.cninfo.com.cn/information/fund/netvalue/150123.html"/>
    <hyperlink ref="M129" r:id="rId724" tooltip="399550" display="http://quote.eastmoney.com/zs399550.html"/>
    <hyperlink ref="O129" r:id="rId725" display="https://www.jisilu.cn/data/utils/lowcalc/150123"/>
    <hyperlink ref="Y129" r:id="rId726" tooltip="加【建信50A】为自选A类" display="javascript:addOwnedFund('150123');"/>
    <hyperlink ref="A131" r:id="rId727" display="https://www.jisilu.cn/data/sfnew/detail/150221"/>
    <hyperlink ref="C131" r:id="rId728" display="http://finance.sina.com.cn/fund/quotes/150221/bc.shtml"/>
    <hyperlink ref="F131" r:id="rId729" display="http://www.cninfo.com.cn/information/fund/netvalue/150221.html"/>
    <hyperlink ref="M131" r:id="rId730" tooltip="399959" display="http://quote.eastmoney.com/zs399959.html"/>
    <hyperlink ref="O131" r:id="rId731" display="https://www.jisilu.cn/data/utils/lowcalc/150221"/>
    <hyperlink ref="Y131" r:id="rId732" tooltip="将【中航军A】从自选中删除" display="javascript:delOwnedFund('150221');"/>
    <hyperlink ref="A132" r:id="rId733" display="https://www.jisilu.cn/data/sfnew/detail/150321"/>
    <hyperlink ref="C132" r:id="rId734" display="http://finance.sina.com.cn/fund/quotes/150321/bc.shtml"/>
    <hyperlink ref="F132" r:id="rId735" display="http://www.cninfo.com.cn/information/fund/netvalue/150321.html"/>
    <hyperlink ref="M132" r:id="rId736" tooltip="399998" display="http://quote.eastmoney.com/zs399998.html"/>
    <hyperlink ref="O132" r:id="rId737" display="https://www.jisilu.cn/data/utils/lowcalc/150321"/>
    <hyperlink ref="Y132" r:id="rId738" tooltip="加【煤炭A基】为自选A类" display="javascript:addOwnedFund('150321');"/>
    <hyperlink ref="A133" r:id="rId739" display="https://www.jisilu.cn/data/sfnew/detail/150032"/>
    <hyperlink ref="C133" r:id="rId740" display="http://finance.sina.com.cn/fund/quotes/150032/bc.shtml"/>
    <hyperlink ref="F133" r:id="rId741" display="http://www.cninfo.com.cn/information/fund/netvalue/150032.html"/>
    <hyperlink ref="M133" r:id="rId742" tooltip="399923" display="http://quote.eastmoney.com/zs399923.html"/>
    <hyperlink ref="O133" r:id="rId743" display="https://www.jisilu.cn/data/utils/lowcalc/150032"/>
    <hyperlink ref="Y133" r:id="rId744" tooltip="加【多利优先】为自选A类" display="javascript:addOwnedFund('150032');"/>
    <hyperlink ref="A135" r:id="rId745" display="https://www.jisilu.cn/data/sfnew/detail/150057"/>
    <hyperlink ref="C135" r:id="rId746" display="http://finance.sina.com.cn/fund/quotes/150057/bc.shtml"/>
    <hyperlink ref="F135" r:id="rId747" display="http://www.cninfo.com.cn/information/fund/netvalue/150057.html"/>
    <hyperlink ref="M135" r:id="rId748" tooltip="399008" display="http://quote.eastmoney.com/zs399008.html"/>
    <hyperlink ref="O135" r:id="rId749" display="https://www.jisilu.cn/data/utils/lowcalc/150057"/>
    <hyperlink ref="Y135" r:id="rId750" tooltip="加【中小300A】为自选A类" display="javascript:addOwnedFund('150057');"/>
    <hyperlink ref="A136" r:id="rId751" display="https://www.jisilu.cn/data/sfnew/detail/150223"/>
    <hyperlink ref="C136" r:id="rId752" display="http://finance.sina.com.cn/fund/quotes/150223/bc.shtml"/>
    <hyperlink ref="F136" r:id="rId753" display="http://www.cninfo.com.cn/information/fund/netvalue/150223.html"/>
    <hyperlink ref="M136" r:id="rId754" tooltip="399975" display="http://quote.eastmoney.com/zs399975.html"/>
    <hyperlink ref="O136" r:id="rId755" display="https://www.jisilu.cn/data/utils/lowcalc/150223"/>
    <hyperlink ref="Y136" r:id="rId756" tooltip="将【证券A级】从自选中删除" display="javascript:delOwnedFund('150223');"/>
    <hyperlink ref="A137" r:id="rId757" display="https://www.jisilu.cn/data/sfnew/detail/150106"/>
    <hyperlink ref="C137" r:id="rId758" display="http://finance.sina.com.cn/fund/quotes/150106/bc.shtml"/>
    <hyperlink ref="F137" r:id="rId759" display="http://www.cninfo.com.cn/information/fund/netvalue/150106.html"/>
    <hyperlink ref="M137" r:id="rId760" tooltip="399005" display="http://quote.eastmoney.com/zs399005.html"/>
    <hyperlink ref="Y137" r:id="rId761" tooltip="加【中小A】为自选A类" display="javascript:addOwnedFund('150106');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workbookViewId="0">
      <selection activeCell="A14" sqref="A14:XFD15"/>
    </sheetView>
  </sheetViews>
  <sheetFormatPr defaultRowHeight="13.5" x14ac:dyDescent="0.15"/>
  <cols>
    <col min="1" max="1" width="33.1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8.625" customWidth="1"/>
    <col min="25" max="25" width="11.87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VLOOKUP($C3,'20160727'!$A$3:$Y$200,4,FALSE)</f>
        <v>1.0593220338983053E-3</v>
      </c>
      <c r="E3" s="48">
        <f>VLOOKUP($C3,'20160727'!$A$3:$Y$200,7,FALSE)</f>
        <v>1.1289830508474565E-2</v>
      </c>
      <c r="F3" s="48">
        <f>VLOOKUP($C3,'20160727'!$A$3:$Y$200,11,FALSE)</f>
        <v>4.558542372881353E-2</v>
      </c>
      <c r="G3" s="48">
        <f>VLOOKUP($C3,'20160727'!$A$3:$Y$200,16,FALSE)</f>
        <v>-3.6827586206896554E-3</v>
      </c>
      <c r="H3" s="48">
        <f>VLOOKUP($C3,'20160727'!$A$3:$Y$200,18,FALSE)</f>
        <v>-6.0169491525423747E-4</v>
      </c>
      <c r="I3" s="100" t="s">
        <v>358</v>
      </c>
    </row>
    <row r="4" spans="1:26" ht="14.25" thickBot="1" x14ac:dyDescent="0.2">
      <c r="C4" s="46" t="s">
        <v>242</v>
      </c>
      <c r="D4" s="47">
        <f>VLOOKUP($C4,'20160727'!$A$3:$Y$200,4,FALSE)</f>
        <v>2.7400000000000002E-3</v>
      </c>
      <c r="E4" s="47">
        <f>VLOOKUP($C4,'20160727'!$A$3:$Y$200,7,FALSE)</f>
        <v>9.7999999999999953E-4</v>
      </c>
      <c r="F4" s="47">
        <f>VLOOKUP($C4,'20160727'!$A$3:$Y$200,11,FALSE)</f>
        <v>4.7053999999999999E-2</v>
      </c>
      <c r="G4" s="47">
        <f>VLOOKUP($C4,'20160727'!$A$3:$Y$200,16,FALSE)</f>
        <v>-6.6800000000000002E-3</v>
      </c>
      <c r="H4" s="47">
        <f>VLOOKUP($C4,'20160727'!$A$3:$Y$200,18,FALSE)</f>
        <v>-8.0200000000000011E-3</v>
      </c>
      <c r="I4" t="s">
        <v>359</v>
      </c>
    </row>
    <row r="5" spans="1:26" ht="14.25" thickBot="1" x14ac:dyDescent="0.2">
      <c r="C5" s="186" t="s">
        <v>243</v>
      </c>
      <c r="D5" s="47">
        <f>VLOOKUP($C5,'20160727'!$A$3:$Y$200,4,FALSE)</f>
        <v>-1.1722222222222221E-3</v>
      </c>
      <c r="E5" s="47">
        <f>VLOOKUP($C5,'20160727'!$A$3:$Y$200,7,FALSE)</f>
        <v>-1.1686111111111111E-2</v>
      </c>
      <c r="F5" s="47">
        <f>VLOOKUP($C5,'20160727'!$A$3:$Y$200,11,FALSE)</f>
        <v>4.8289166666666675E-2</v>
      </c>
      <c r="G5" s="47">
        <f>VLOOKUP($C5,'20160727'!$A$3:$Y$200,16,FALSE)</f>
        <v>-1.7529032258064518E-2</v>
      </c>
      <c r="H5" s="47">
        <f>VLOOKUP($C5,'20160727'!$A$3:$Y$200,18,FALSE)</f>
        <v>1.9527777777777781E-3</v>
      </c>
      <c r="I5" t="s">
        <v>360</v>
      </c>
    </row>
    <row r="6" spans="1:26" ht="14.25" thickBot="1" x14ac:dyDescent="0.2">
      <c r="C6" s="49" t="s">
        <v>245</v>
      </c>
      <c r="D6" s="50">
        <f>VLOOKUP($C6,'20160727'!$A$3:$Y$200,4,FALSE)</f>
        <v>-4.2692307692307696E-4</v>
      </c>
      <c r="E6" s="50">
        <f>VLOOKUP($C6,'20160727'!$A$3:$Y$200,7,FALSE)</f>
        <v>-5.8703846153846162E-2</v>
      </c>
      <c r="F6" s="50">
        <f>VLOOKUP($C6,'20160727'!$A$3:$Y$200,11,FALSE)</f>
        <v>5.2123846153846166E-2</v>
      </c>
      <c r="G6" s="50">
        <f>VLOOKUP($C6,'20160727'!$A$3:$Y$200,16,FALSE)</f>
        <v>-4.9096153846153852E-2</v>
      </c>
      <c r="H6" s="50">
        <f>VLOOKUP($C6,'20160727'!$A$3:$Y$200,18,FALSE)</f>
        <v>1.9346153846153849E-3</v>
      </c>
      <c r="I6" s="206" t="s">
        <v>300</v>
      </c>
    </row>
    <row r="7" spans="1:26" ht="14.25" thickBot="1" x14ac:dyDescent="0.2">
      <c r="C7" s="86" t="s">
        <v>244</v>
      </c>
      <c r="D7" s="47">
        <f>VLOOKUP($C7,'20160727'!$A$3:$Y$200,4,FALSE)</f>
        <v>-9.300000000000001E-3</v>
      </c>
      <c r="E7" s="47">
        <f>VLOOKUP($C7,'20160727'!$A$3:$Y$200,7,FALSE)</f>
        <v>-0.16513333333333333</v>
      </c>
      <c r="F7" s="47">
        <f>VLOOKUP($C7,'20160727'!$A$3:$Y$200,11,FALSE)</f>
        <v>5.1373333333333333E-2</v>
      </c>
      <c r="G7" s="47">
        <f>VLOOKUP($C7,'20160727'!$A$3:$Y$200,16,FALSE)</f>
        <v>-0.1245</v>
      </c>
      <c r="H7" s="47">
        <f>VLOOKUP($C7,'20160727'!$A$3:$Y$200,18,FALSE)</f>
        <v>-4.2333333333333329E-3</v>
      </c>
      <c r="I7" t="s">
        <v>268</v>
      </c>
    </row>
    <row r="8" spans="1:26" ht="14.25" thickBot="1" x14ac:dyDescent="0.2">
      <c r="C8" s="46" t="s">
        <v>246</v>
      </c>
      <c r="D8" s="47">
        <f>VLOOKUP($C8,'20160727'!$A$3:$Y$200,4,FALSE)</f>
        <v>-2.3333333333333335E-3</v>
      </c>
      <c r="E8" s="47">
        <f>VLOOKUP($C8,'20160727'!$A$3:$Y$200,7,FALSE)</f>
        <v>-0.1258</v>
      </c>
      <c r="F8" s="47">
        <f>VLOOKUP($C8,'20160727'!$A$3:$Y$200,11,FALSE)</f>
        <v>5.2886666666666672E-2</v>
      </c>
      <c r="G8" s="47">
        <f>VLOOKUP($C8,'20160727'!$A$3:$Y$200,16,FALSE)</f>
        <v>-8.4199999999999997E-2</v>
      </c>
      <c r="H8" s="47">
        <f>VLOOKUP($C8,'20160727'!$A$3:$Y$200,18,FALSE)</f>
        <v>6.0000000000000027E-4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131.78</v>
      </c>
      <c r="F10" s="47">
        <v>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158.35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755" t="s">
        <v>309</v>
      </c>
      <c r="C14" s="755" t="s">
        <v>310</v>
      </c>
      <c r="D14" s="755" t="s">
        <v>311</v>
      </c>
      <c r="E14" s="755" t="s">
        <v>312</v>
      </c>
      <c r="F14" s="213" t="s">
        <v>313</v>
      </c>
      <c r="G14" s="755" t="s">
        <v>315</v>
      </c>
      <c r="H14" s="755" t="s">
        <v>316</v>
      </c>
      <c r="I14" s="215" t="s">
        <v>318</v>
      </c>
      <c r="J14" s="213" t="s">
        <v>320</v>
      </c>
      <c r="K14" s="216" t="s">
        <v>321</v>
      </c>
      <c r="L14" s="216" t="s">
        <v>322</v>
      </c>
      <c r="M14" s="213" t="s">
        <v>324</v>
      </c>
      <c r="N14" s="755" t="s">
        <v>326</v>
      </c>
      <c r="O14" s="213" t="s">
        <v>327</v>
      </c>
      <c r="P14" s="213" t="s">
        <v>329</v>
      </c>
      <c r="Q14" s="216" t="s">
        <v>331</v>
      </c>
      <c r="R14" s="213" t="s">
        <v>333</v>
      </c>
      <c r="S14" s="216" t="s">
        <v>335</v>
      </c>
      <c r="T14" s="175" t="s">
        <v>337</v>
      </c>
      <c r="U14" s="175" t="s">
        <v>27</v>
      </c>
      <c r="V14" s="175" t="s">
        <v>343</v>
      </c>
      <c r="W14" s="5" t="s">
        <v>338</v>
      </c>
      <c r="X14" s="739" t="s">
        <v>340</v>
      </c>
      <c r="Y14" s="755" t="s">
        <v>341</v>
      </c>
      <c r="Z14" s="756" t="s">
        <v>342</v>
      </c>
    </row>
    <row r="15" spans="1:26" ht="14.25" thickBot="1" x14ac:dyDescent="0.2">
      <c r="B15" s="740"/>
      <c r="C15" s="740"/>
      <c r="D15" s="740"/>
      <c r="E15" s="740"/>
      <c r="F15" s="176" t="s">
        <v>314</v>
      </c>
      <c r="G15" s="740"/>
      <c r="H15" s="740"/>
      <c r="I15" s="214" t="s">
        <v>317</v>
      </c>
      <c r="J15" s="177" t="s">
        <v>319</v>
      </c>
      <c r="K15" s="217" t="s">
        <v>319</v>
      </c>
      <c r="L15" s="217" t="s">
        <v>323</v>
      </c>
      <c r="M15" s="177" t="s">
        <v>325</v>
      </c>
      <c r="N15" s="740"/>
      <c r="O15" s="177" t="s">
        <v>328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176" t="s">
        <v>25</v>
      </c>
      <c r="V15" s="176" t="s">
        <v>29</v>
      </c>
      <c r="W15" s="6" t="s">
        <v>339</v>
      </c>
      <c r="X15" s="740"/>
      <c r="Y15" s="740"/>
      <c r="Z15" s="742"/>
    </row>
    <row r="16" spans="1:26" s="100" customFormat="1" ht="15.75" thickBot="1" x14ac:dyDescent="0.2">
      <c r="A16" s="100" t="s">
        <v>354</v>
      </c>
      <c r="B16" s="90">
        <v>150331</v>
      </c>
      <c r="C16" s="208" t="s">
        <v>227</v>
      </c>
      <c r="D16" s="90">
        <v>1.1319999999999999</v>
      </c>
      <c r="E16" s="228">
        <v>-1.8E-3</v>
      </c>
      <c r="F16" s="208">
        <v>2462.77</v>
      </c>
      <c r="G16" s="90">
        <v>1.0391999999999999</v>
      </c>
      <c r="H16" s="210">
        <v>-8.9300000000000004E-2</v>
      </c>
      <c r="I16" s="210">
        <v>4.4999999999999998E-2</v>
      </c>
      <c r="J16" s="208">
        <v>6</v>
      </c>
      <c r="K16" s="208">
        <v>6</v>
      </c>
      <c r="L16" s="210">
        <v>5.4899999999999997E-2</v>
      </c>
      <c r="M16" s="208" t="s">
        <v>40</v>
      </c>
      <c r="N16" s="90" t="s">
        <v>222</v>
      </c>
      <c r="O16" s="228">
        <v>-5.0900000000000001E-2</v>
      </c>
      <c r="P16" s="96">
        <v>0.2243</v>
      </c>
      <c r="Q16" s="210">
        <v>-6.6000000000000003E-2</v>
      </c>
      <c r="R16" s="210">
        <v>0.80510000000000004</v>
      </c>
      <c r="S16" s="210">
        <v>7.1999999999999998E-3</v>
      </c>
      <c r="T16" s="210">
        <v>-6.0000000000000001E-3</v>
      </c>
      <c r="U16" s="210">
        <v>-6.1000000000000004E-3</v>
      </c>
      <c r="V16" s="208">
        <v>46757</v>
      </c>
      <c r="W16" s="208">
        <v>-586</v>
      </c>
      <c r="X16" s="211">
        <v>0.21180555555555555</v>
      </c>
      <c r="Y16" s="212">
        <v>42705</v>
      </c>
      <c r="Z16" s="99" t="s">
        <v>38</v>
      </c>
    </row>
    <row r="17" spans="1:26" s="238" customFormat="1" ht="15.75" thickBot="1" x14ac:dyDescent="0.2">
      <c r="A17" s="238" t="s">
        <v>350</v>
      </c>
      <c r="B17" s="229">
        <v>150323</v>
      </c>
      <c r="C17" s="230" t="s">
        <v>194</v>
      </c>
      <c r="D17" s="229">
        <v>1.0549999999999999</v>
      </c>
      <c r="E17" s="231">
        <v>0</v>
      </c>
      <c r="F17" s="230">
        <v>68.37</v>
      </c>
      <c r="G17" s="229">
        <v>1.0306999999999999</v>
      </c>
      <c r="H17" s="232">
        <v>-2.3599999999999999E-2</v>
      </c>
      <c r="I17" s="232">
        <v>0.04</v>
      </c>
      <c r="J17" s="230">
        <v>5.5</v>
      </c>
      <c r="K17" s="230">
        <v>5.5</v>
      </c>
      <c r="L17" s="232">
        <v>5.3699999999999998E-2</v>
      </c>
      <c r="M17" s="230" t="s">
        <v>40</v>
      </c>
      <c r="N17" s="229" t="s">
        <v>76</v>
      </c>
      <c r="O17" s="233">
        <v>-4.36E-2</v>
      </c>
      <c r="P17" s="234">
        <v>0.1641</v>
      </c>
      <c r="Q17" s="232">
        <v>-2.0799999999999999E-2</v>
      </c>
      <c r="R17" s="232">
        <v>0.95799999999999996</v>
      </c>
      <c r="S17" s="232">
        <v>1.23E-2</v>
      </c>
      <c r="T17" s="232">
        <v>-4.0000000000000001E-3</v>
      </c>
      <c r="U17" s="232">
        <v>-6.6E-3</v>
      </c>
      <c r="V17" s="230">
        <v>3775</v>
      </c>
      <c r="W17" s="230">
        <v>-36</v>
      </c>
      <c r="X17" s="235">
        <v>0.21180555555555555</v>
      </c>
      <c r="Y17" s="236">
        <v>42738</v>
      </c>
      <c r="Z17" s="237" t="s">
        <v>38</v>
      </c>
    </row>
    <row r="18" spans="1:26" s="238" customFormat="1" ht="15.75" thickBot="1" x14ac:dyDescent="0.2">
      <c r="A18" s="238" t="s">
        <v>349</v>
      </c>
      <c r="B18" s="229">
        <v>150297</v>
      </c>
      <c r="C18" s="230" t="s">
        <v>202</v>
      </c>
      <c r="D18" s="229">
        <v>1.0920000000000001</v>
      </c>
      <c r="E18" s="239">
        <v>1.8E-3</v>
      </c>
      <c r="F18" s="230">
        <v>106.17</v>
      </c>
      <c r="G18" s="229">
        <v>1.0644</v>
      </c>
      <c r="H18" s="232">
        <v>-2.5899999999999999E-2</v>
      </c>
      <c r="I18" s="232">
        <v>0.04</v>
      </c>
      <c r="J18" s="230">
        <v>6</v>
      </c>
      <c r="K18" s="230">
        <v>5.5</v>
      </c>
      <c r="L18" s="232">
        <v>5.3609999999999998E-2</v>
      </c>
      <c r="M18" s="230" t="s">
        <v>40</v>
      </c>
      <c r="N18" s="240" t="s">
        <v>203</v>
      </c>
      <c r="O18" s="233">
        <v>-3.4500000000000003E-2</v>
      </c>
      <c r="P18" s="234">
        <v>0.1638</v>
      </c>
      <c r="Q18" s="232">
        <v>-2.3900000000000001E-2</v>
      </c>
      <c r="R18" s="232">
        <v>0.90849999999999997</v>
      </c>
      <c r="S18" s="232">
        <v>2E-3</v>
      </c>
      <c r="T18" s="232">
        <v>1.1000000000000001E-3</v>
      </c>
      <c r="U18" s="232">
        <v>4.0000000000000001E-3</v>
      </c>
      <c r="V18" s="230">
        <v>6310</v>
      </c>
      <c r="W18" s="230">
        <v>3</v>
      </c>
      <c r="X18" s="235">
        <v>0.21180555555555555</v>
      </c>
      <c r="Y18" s="236">
        <v>42705</v>
      </c>
      <c r="Z18" s="237" t="s">
        <v>38</v>
      </c>
    </row>
    <row r="19" spans="1:26" s="206" customFormat="1" ht="15.75" thickBot="1" x14ac:dyDescent="0.2">
      <c r="A19" s="206" t="s">
        <v>351</v>
      </c>
      <c r="B19" s="197">
        <v>150291</v>
      </c>
      <c r="C19" s="198" t="s">
        <v>198</v>
      </c>
      <c r="D19" s="197">
        <v>1.0649999999999999</v>
      </c>
      <c r="E19" s="199">
        <v>4.7000000000000002E-3</v>
      </c>
      <c r="F19" s="200">
        <v>335.55</v>
      </c>
      <c r="G19" s="197">
        <v>1.034</v>
      </c>
      <c r="H19" s="201">
        <v>-0.03</v>
      </c>
      <c r="I19" s="201">
        <v>0.04</v>
      </c>
      <c r="J19" s="200">
        <v>5.5</v>
      </c>
      <c r="K19" s="200">
        <v>5.5</v>
      </c>
      <c r="L19" s="201">
        <v>5.3350000000000002E-2</v>
      </c>
      <c r="M19" s="200" t="s">
        <v>40</v>
      </c>
      <c r="N19" s="197" t="s">
        <v>95</v>
      </c>
      <c r="O19" s="199">
        <v>1.5E-3</v>
      </c>
      <c r="P19" s="202">
        <v>0.2056</v>
      </c>
      <c r="Q19" s="201">
        <v>-2.7199999999999998E-2</v>
      </c>
      <c r="R19" s="201">
        <v>0.85609999999999997</v>
      </c>
      <c r="S19" s="201">
        <v>4.0000000000000002E-4</v>
      </c>
      <c r="T19" s="201">
        <v>1.9E-3</v>
      </c>
      <c r="U19" s="201">
        <v>0</v>
      </c>
      <c r="V19" s="200">
        <v>19249</v>
      </c>
      <c r="W19" s="200">
        <v>0</v>
      </c>
      <c r="X19" s="203">
        <v>0.21180555555555555</v>
      </c>
      <c r="Y19" s="204">
        <v>42719</v>
      </c>
      <c r="Z19" s="205" t="s">
        <v>38</v>
      </c>
    </row>
    <row r="20" spans="1:26" s="238" customFormat="1" ht="15.75" thickBot="1" x14ac:dyDescent="0.2">
      <c r="A20" s="238" t="s">
        <v>353</v>
      </c>
      <c r="B20" s="229">
        <v>150205</v>
      </c>
      <c r="C20" s="230" t="s">
        <v>49</v>
      </c>
      <c r="D20" s="229">
        <v>1.0109999999999999</v>
      </c>
      <c r="E20" s="239">
        <v>2E-3</v>
      </c>
      <c r="F20" s="230">
        <v>9381.24</v>
      </c>
      <c r="G20" s="229">
        <v>1.03</v>
      </c>
      <c r="H20" s="232">
        <v>1.84E-2</v>
      </c>
      <c r="I20" s="232">
        <v>0.03</v>
      </c>
      <c r="J20" s="230">
        <v>4.5</v>
      </c>
      <c r="K20" s="230">
        <v>4.5</v>
      </c>
      <c r="L20" s="232">
        <v>4.5870000000000001E-2</v>
      </c>
      <c r="M20" s="230" t="s">
        <v>40</v>
      </c>
      <c r="N20" s="229" t="s">
        <v>50</v>
      </c>
      <c r="O20" s="233">
        <v>-4.0899999999999999E-2</v>
      </c>
      <c r="P20" s="234">
        <v>0.1958</v>
      </c>
      <c r="Q20" s="232">
        <v>6.7999999999999996E-3</v>
      </c>
      <c r="R20" s="232">
        <v>0.88480000000000003</v>
      </c>
      <c r="S20" s="232">
        <v>2.0999999999999999E-3</v>
      </c>
      <c r="T20" s="232">
        <v>-1.1999999999999999E-3</v>
      </c>
      <c r="U20" s="232">
        <v>-2.3999999999999998E-3</v>
      </c>
      <c r="V20" s="230">
        <v>386527</v>
      </c>
      <c r="W20" s="230">
        <v>100</v>
      </c>
      <c r="X20" s="235">
        <v>0.21180555555555555</v>
      </c>
      <c r="Y20" s="236">
        <v>42705</v>
      </c>
      <c r="Z20" s="237" t="s">
        <v>38</v>
      </c>
    </row>
    <row r="21" spans="1:26" s="206" customFormat="1" ht="15.75" thickBot="1" x14ac:dyDescent="0.2">
      <c r="A21" s="206" t="s">
        <v>352</v>
      </c>
      <c r="B21" s="197">
        <v>150267</v>
      </c>
      <c r="C21" s="198" t="s">
        <v>164</v>
      </c>
      <c r="D21" s="197">
        <v>1.032</v>
      </c>
      <c r="E21" s="199">
        <v>3.8999999999999998E-3</v>
      </c>
      <c r="F21" s="200">
        <v>85.55</v>
      </c>
      <c r="G21" s="197">
        <v>1.0326</v>
      </c>
      <c r="H21" s="201">
        <v>5.9999999999999995E-4</v>
      </c>
      <c r="I21" s="201">
        <v>3.5000000000000003E-2</v>
      </c>
      <c r="J21" s="200">
        <v>5</v>
      </c>
      <c r="K21" s="200">
        <v>5</v>
      </c>
      <c r="L21" s="201">
        <v>5.0029999999999998E-2</v>
      </c>
      <c r="M21" s="200" t="s">
        <v>40</v>
      </c>
      <c r="N21" s="197" t="s">
        <v>95</v>
      </c>
      <c r="O21" s="199">
        <v>1.5E-3</v>
      </c>
      <c r="P21" s="202">
        <v>0.24909999999999999</v>
      </c>
      <c r="Q21" s="201">
        <v>-3.8E-3</v>
      </c>
      <c r="R21" s="201">
        <v>0.75639999999999996</v>
      </c>
      <c r="S21" s="201">
        <v>-1.11E-2</v>
      </c>
      <c r="T21" s="201">
        <v>-3.3E-3</v>
      </c>
      <c r="U21" s="201">
        <v>-2.5000000000000001E-3</v>
      </c>
      <c r="V21" s="200">
        <v>1950</v>
      </c>
      <c r="W21" s="200">
        <v>0</v>
      </c>
      <c r="X21" s="203">
        <v>0.21180555555555555</v>
      </c>
      <c r="Y21" s="204">
        <v>42705</v>
      </c>
      <c r="Z21" s="205" t="s">
        <v>38</v>
      </c>
    </row>
    <row r="22" spans="1:26" s="60" customFormat="1" ht="15.75" thickBot="1" x14ac:dyDescent="0.2">
      <c r="A22" s="60" t="s">
        <v>348</v>
      </c>
      <c r="B22" s="51">
        <v>150175</v>
      </c>
      <c r="C22" s="195" t="s">
        <v>152</v>
      </c>
      <c r="D22" s="51">
        <v>0.94099999999999995</v>
      </c>
      <c r="E22" s="196">
        <v>0</v>
      </c>
      <c r="F22" s="188">
        <v>5446.54</v>
      </c>
      <c r="G22" s="51">
        <v>1.0324</v>
      </c>
      <c r="H22" s="190">
        <v>8.8499999999999995E-2</v>
      </c>
      <c r="I22" s="190">
        <v>3.5000000000000003E-2</v>
      </c>
      <c r="J22" s="188">
        <v>5</v>
      </c>
      <c r="K22" s="188">
        <v>5</v>
      </c>
      <c r="L22" s="190">
        <v>5.5030000000000003E-2</v>
      </c>
      <c r="M22" s="188" t="s">
        <v>40</v>
      </c>
      <c r="N22" s="51" t="s">
        <v>153</v>
      </c>
      <c r="O22" s="189">
        <v>3.5000000000000001E-3</v>
      </c>
      <c r="P22" s="56">
        <v>0.28239999999999998</v>
      </c>
      <c r="Q22" s="195" t="s">
        <v>44</v>
      </c>
      <c r="R22" s="190">
        <v>0.74650000000000005</v>
      </c>
      <c r="S22" s="190">
        <v>-1.09E-2</v>
      </c>
      <c r="T22" s="190">
        <v>3.5000000000000001E-3</v>
      </c>
      <c r="U22" s="190">
        <v>-1.1599999999999999E-2</v>
      </c>
      <c r="V22" s="188">
        <v>407983</v>
      </c>
      <c r="W22" s="188">
        <v>-5131</v>
      </c>
      <c r="X22" s="191">
        <v>0.21180555555555555</v>
      </c>
      <c r="Y22" s="207">
        <v>42705</v>
      </c>
      <c r="Z22" s="59" t="s">
        <v>38</v>
      </c>
    </row>
    <row r="24" spans="1:26" ht="14.25" thickBot="1" x14ac:dyDescent="0.2">
      <c r="A24" t="s">
        <v>302</v>
      </c>
    </row>
    <row r="25" spans="1:26" s="100" customFormat="1" ht="15.75" thickBot="1" x14ac:dyDescent="0.2">
      <c r="A25" s="100" t="s">
        <v>354</v>
      </c>
      <c r="B25" s="90">
        <v>150331</v>
      </c>
      <c r="C25" s="208" t="s">
        <v>227</v>
      </c>
      <c r="D25" s="90">
        <v>1.1319999999999999</v>
      </c>
      <c r="E25" s="228">
        <v>-1.8E-3</v>
      </c>
      <c r="F25" s="208">
        <v>2462.77</v>
      </c>
      <c r="G25" s="90">
        <v>1.0391999999999999</v>
      </c>
      <c r="H25" s="210">
        <v>-8.9300000000000004E-2</v>
      </c>
      <c r="I25" s="210">
        <v>4.4999999999999998E-2</v>
      </c>
      <c r="J25" s="208">
        <v>6</v>
      </c>
      <c r="K25" s="208">
        <v>6</v>
      </c>
      <c r="L25" s="210">
        <v>5.4899999999999997E-2</v>
      </c>
      <c r="M25" s="208" t="s">
        <v>40</v>
      </c>
      <c r="N25" s="90" t="s">
        <v>222</v>
      </c>
      <c r="O25" s="228">
        <v>-5.0900000000000001E-2</v>
      </c>
      <c r="P25" s="96">
        <v>0.2243</v>
      </c>
      <c r="Q25" s="210">
        <v>-6.6000000000000003E-2</v>
      </c>
      <c r="R25" s="210">
        <v>0.80510000000000004</v>
      </c>
      <c r="S25" s="210">
        <v>7.1999999999999998E-3</v>
      </c>
      <c r="T25" s="210">
        <v>-6.0000000000000001E-3</v>
      </c>
      <c r="U25" s="210">
        <v>-6.1000000000000004E-3</v>
      </c>
      <c r="V25" s="208">
        <v>46757</v>
      </c>
      <c r="W25" s="208">
        <v>-586</v>
      </c>
      <c r="X25" s="211">
        <v>0.21180555555555555</v>
      </c>
      <c r="Y25" s="212">
        <v>42705</v>
      </c>
      <c r="Z25" s="99" t="s">
        <v>38</v>
      </c>
    </row>
    <row r="26" spans="1:26" s="238" customFormat="1" ht="15.75" thickBot="1" x14ac:dyDescent="0.2">
      <c r="A26" s="238" t="s">
        <v>350</v>
      </c>
      <c r="B26" s="229">
        <v>150323</v>
      </c>
      <c r="C26" s="230" t="s">
        <v>194</v>
      </c>
      <c r="D26" s="229">
        <v>1.0549999999999999</v>
      </c>
      <c r="E26" s="231">
        <v>0</v>
      </c>
      <c r="F26" s="230">
        <v>68.37</v>
      </c>
      <c r="G26" s="229">
        <v>1.0306999999999999</v>
      </c>
      <c r="H26" s="232">
        <v>-2.3599999999999999E-2</v>
      </c>
      <c r="I26" s="232">
        <v>0.04</v>
      </c>
      <c r="J26" s="230">
        <v>5.5</v>
      </c>
      <c r="K26" s="230">
        <v>5.5</v>
      </c>
      <c r="L26" s="232">
        <v>5.3699999999999998E-2</v>
      </c>
      <c r="M26" s="230" t="s">
        <v>40</v>
      </c>
      <c r="N26" s="229" t="s">
        <v>76</v>
      </c>
      <c r="O26" s="233">
        <v>-4.36E-2</v>
      </c>
      <c r="P26" s="234">
        <v>0.1641</v>
      </c>
      <c r="Q26" s="232">
        <v>-2.0799999999999999E-2</v>
      </c>
      <c r="R26" s="232">
        <v>0.95799999999999996</v>
      </c>
      <c r="S26" s="232">
        <v>1.23E-2</v>
      </c>
      <c r="T26" s="232">
        <v>-4.0000000000000001E-3</v>
      </c>
      <c r="U26" s="232">
        <v>-6.6E-3</v>
      </c>
      <c r="V26" s="230">
        <v>3775</v>
      </c>
      <c r="W26" s="230">
        <v>-36</v>
      </c>
      <c r="X26" s="235">
        <v>0.21180555555555555</v>
      </c>
      <c r="Y26" s="236">
        <v>42738</v>
      </c>
      <c r="Z26" s="237" t="s">
        <v>38</v>
      </c>
    </row>
    <row r="27" spans="1:26" s="238" customFormat="1" ht="15.75" thickBot="1" x14ac:dyDescent="0.2">
      <c r="A27" s="238" t="s">
        <v>349</v>
      </c>
      <c r="B27" s="229">
        <v>150297</v>
      </c>
      <c r="C27" s="230" t="s">
        <v>202</v>
      </c>
      <c r="D27" s="229">
        <v>1.0920000000000001</v>
      </c>
      <c r="E27" s="239">
        <v>1.8E-3</v>
      </c>
      <c r="F27" s="230">
        <v>106.17</v>
      </c>
      <c r="G27" s="229">
        <v>1.0644</v>
      </c>
      <c r="H27" s="232">
        <v>-2.5899999999999999E-2</v>
      </c>
      <c r="I27" s="232">
        <v>0.04</v>
      </c>
      <c r="J27" s="230">
        <v>6</v>
      </c>
      <c r="K27" s="230">
        <v>5.5</v>
      </c>
      <c r="L27" s="232">
        <v>5.3609999999999998E-2</v>
      </c>
      <c r="M27" s="230" t="s">
        <v>40</v>
      </c>
      <c r="N27" s="240" t="s">
        <v>203</v>
      </c>
      <c r="O27" s="233">
        <v>-3.4500000000000003E-2</v>
      </c>
      <c r="P27" s="234">
        <v>0.1638</v>
      </c>
      <c r="Q27" s="232">
        <v>-2.3900000000000001E-2</v>
      </c>
      <c r="R27" s="232">
        <v>0.90849999999999997</v>
      </c>
      <c r="S27" s="232">
        <v>2E-3</v>
      </c>
      <c r="T27" s="232">
        <v>1.1000000000000001E-3</v>
      </c>
      <c r="U27" s="232">
        <v>4.0000000000000001E-3</v>
      </c>
      <c r="V27" s="230">
        <v>6310</v>
      </c>
      <c r="W27" s="230">
        <v>3</v>
      </c>
      <c r="X27" s="235">
        <v>0.21180555555555555</v>
      </c>
      <c r="Y27" s="236">
        <v>42705</v>
      </c>
      <c r="Z27" s="237" t="s">
        <v>38</v>
      </c>
    </row>
    <row r="28" spans="1:26" s="238" customFormat="1" ht="15.75" thickBot="1" x14ac:dyDescent="0.2">
      <c r="A28" s="238" t="s">
        <v>353</v>
      </c>
      <c r="B28" s="229">
        <v>150205</v>
      </c>
      <c r="C28" s="230" t="s">
        <v>49</v>
      </c>
      <c r="D28" s="229">
        <v>1.0109999999999999</v>
      </c>
      <c r="E28" s="239">
        <v>2E-3</v>
      </c>
      <c r="F28" s="230">
        <v>9381.24</v>
      </c>
      <c r="G28" s="229">
        <v>1.03</v>
      </c>
      <c r="H28" s="232">
        <v>1.84E-2</v>
      </c>
      <c r="I28" s="232">
        <v>0.03</v>
      </c>
      <c r="J28" s="230">
        <v>4.5</v>
      </c>
      <c r="K28" s="230">
        <v>4.5</v>
      </c>
      <c r="L28" s="232">
        <v>4.5870000000000001E-2</v>
      </c>
      <c r="M28" s="230" t="s">
        <v>40</v>
      </c>
      <c r="N28" s="229" t="s">
        <v>50</v>
      </c>
      <c r="O28" s="233">
        <v>-4.0899999999999999E-2</v>
      </c>
      <c r="P28" s="234">
        <v>0.1958</v>
      </c>
      <c r="Q28" s="232">
        <v>6.7999999999999996E-3</v>
      </c>
      <c r="R28" s="232">
        <v>0.88480000000000003</v>
      </c>
      <c r="S28" s="232">
        <v>2.0999999999999999E-3</v>
      </c>
      <c r="T28" s="232">
        <v>-1.1999999999999999E-3</v>
      </c>
      <c r="U28" s="232">
        <v>-2.3999999999999998E-3</v>
      </c>
      <c r="V28" s="230">
        <v>386527</v>
      </c>
      <c r="W28" s="230">
        <v>100</v>
      </c>
      <c r="X28" s="235">
        <v>0.21180555555555555</v>
      </c>
      <c r="Y28" s="236">
        <v>42705</v>
      </c>
      <c r="Z28" s="237" t="s">
        <v>38</v>
      </c>
    </row>
    <row r="29" spans="1:26" ht="14.25" thickBot="1" x14ac:dyDescent="0.2">
      <c r="A29" t="s">
        <v>304</v>
      </c>
    </row>
    <row r="30" spans="1:26" s="206" customFormat="1" ht="15.75" thickBot="1" x14ac:dyDescent="0.2">
      <c r="A30" s="206" t="s">
        <v>357</v>
      </c>
      <c r="B30" s="197">
        <v>150291</v>
      </c>
      <c r="C30" s="198" t="s">
        <v>198</v>
      </c>
      <c r="D30" s="197">
        <v>1.0649999999999999</v>
      </c>
      <c r="E30" s="199">
        <v>4.7000000000000002E-3</v>
      </c>
      <c r="F30" s="200">
        <v>335.55</v>
      </c>
      <c r="G30" s="197">
        <v>1.034</v>
      </c>
      <c r="H30" s="201">
        <v>-0.03</v>
      </c>
      <c r="I30" s="201">
        <v>0.04</v>
      </c>
      <c r="J30" s="200">
        <v>5.5</v>
      </c>
      <c r="K30" s="200">
        <v>5.5</v>
      </c>
      <c r="L30" s="201">
        <v>5.3350000000000002E-2</v>
      </c>
      <c r="M30" s="200" t="s">
        <v>40</v>
      </c>
      <c r="N30" s="197" t="s">
        <v>95</v>
      </c>
      <c r="O30" s="199">
        <v>1.5E-3</v>
      </c>
      <c r="P30" s="202">
        <v>0.2056</v>
      </c>
      <c r="Q30" s="201">
        <v>-2.7199999999999998E-2</v>
      </c>
      <c r="R30" s="201">
        <v>0.85609999999999997</v>
      </c>
      <c r="S30" s="201">
        <v>4.0000000000000002E-4</v>
      </c>
      <c r="T30" s="201">
        <v>1.9E-3</v>
      </c>
      <c r="U30" s="201">
        <v>0</v>
      </c>
      <c r="V30" s="200">
        <v>19249</v>
      </c>
      <c r="W30" s="200">
        <v>0</v>
      </c>
      <c r="X30" s="203">
        <v>0.21180555555555555</v>
      </c>
      <c r="Y30" s="204">
        <v>42719</v>
      </c>
      <c r="Z30" s="205" t="s">
        <v>38</v>
      </c>
    </row>
    <row r="31" spans="1:26" s="206" customFormat="1" ht="15.75" thickBot="1" x14ac:dyDescent="0.2">
      <c r="A31" s="242" t="s">
        <v>356</v>
      </c>
      <c r="B31" s="197">
        <v>502007</v>
      </c>
      <c r="C31" s="200" t="s">
        <v>47</v>
      </c>
      <c r="D31" s="197">
        <v>0.98599999999999999</v>
      </c>
      <c r="E31" s="199">
        <v>2E-3</v>
      </c>
      <c r="F31" s="200">
        <v>1983.13</v>
      </c>
      <c r="G31" s="197">
        <v>1.0052000000000001</v>
      </c>
      <c r="H31" s="201">
        <v>1.9099999999999999E-2</v>
      </c>
      <c r="I31" s="201">
        <v>0.03</v>
      </c>
      <c r="J31" s="200">
        <v>4.5</v>
      </c>
      <c r="K31" s="200">
        <v>4.5</v>
      </c>
      <c r="L31" s="201">
        <v>4.5879999999999997E-2</v>
      </c>
      <c r="M31" s="200" t="s">
        <v>40</v>
      </c>
      <c r="N31" s="197" t="s">
        <v>48</v>
      </c>
      <c r="O31" s="241">
        <v>-1.83E-2</v>
      </c>
      <c r="P31" s="202">
        <v>0.29459999999999997</v>
      </c>
      <c r="Q31" s="201">
        <v>7.1000000000000004E-3</v>
      </c>
      <c r="R31" s="201">
        <v>0.68589999999999995</v>
      </c>
      <c r="S31" s="201">
        <v>-1.4E-3</v>
      </c>
      <c r="T31" s="201">
        <v>-3.8999999999999998E-3</v>
      </c>
      <c r="U31" s="201">
        <v>-3.3999999999999998E-3</v>
      </c>
      <c r="V31" s="200">
        <v>25851</v>
      </c>
      <c r="W31" s="200">
        <v>194</v>
      </c>
      <c r="X31" s="203">
        <v>0.21180555555555555</v>
      </c>
      <c r="Y31" s="204">
        <v>42900</v>
      </c>
      <c r="Z31" s="205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8" r:id="rId1" display="https://www.jisilu.cn/data/sfnew/detail/150297"/>
    <hyperlink ref="D18" r:id="rId2" display="http://finance.sina.com.cn/fund/quotes/150297/bc.shtml"/>
    <hyperlink ref="G18" r:id="rId3" display="http://www.cninfo.com.cn/information/fund/netvalue/150297.html"/>
    <hyperlink ref="P18" r:id="rId4" display="https://www.jisilu.cn/data/utils/lowcalc/150297"/>
    <hyperlink ref="Z18" r:id="rId5" tooltip="加【互联A级】为自选A类" display="javascript:addOwnedFund('150297');"/>
    <hyperlink ref="B19" r:id="rId6" display="https://www.jisilu.cn/data/sfnew/detail/150291"/>
    <hyperlink ref="D19" r:id="rId7" display="http://finance.sina.com.cn/fund/quotes/150291/bc.shtml"/>
    <hyperlink ref="G19" r:id="rId8" display="http://www.cninfo.com.cn/information/fund/netvalue/150291.html"/>
    <hyperlink ref="N19" r:id="rId9" tooltip="399986" display="http://quote.eastmoney.com/zs399986.html"/>
    <hyperlink ref="P19" r:id="rId10" display="https://www.jisilu.cn/data/utils/lowcalc/150291"/>
    <hyperlink ref="Z19" r:id="rId11" tooltip="将【银行A份】从自选中删除" display="javascript:delOwnedFund('150291');"/>
    <hyperlink ref="B20" r:id="rId12" display="https://www.jisilu.cn/data/sfnew/detail/150205"/>
    <hyperlink ref="D20" r:id="rId13" display="http://finance.sina.com.cn/fund/quotes/150205/bc.shtml"/>
    <hyperlink ref="G20" r:id="rId14" display="http://www.cninfo.com.cn/information/fund/netvalue/150205.html"/>
    <hyperlink ref="N20" r:id="rId15" tooltip="399973" display="http://quote.eastmoney.com/zs399973.html"/>
    <hyperlink ref="P20" r:id="rId16" display="https://www.jisilu.cn/data/utils/lowcalc/150205"/>
    <hyperlink ref="Z20" r:id="rId17" tooltip="加【国防A】为自选A类" display="javascript:addOwnedFund('150205');"/>
    <hyperlink ref="B21" r:id="rId18" display="https://www.jisilu.cn/data/sfnew/detail/150267"/>
    <hyperlink ref="D21" r:id="rId19" display="http://finance.sina.com.cn/fund/quotes/150267/bc.shtml"/>
    <hyperlink ref="G21" r:id="rId20" display="http://www.cninfo.com.cn/information/fund/netvalue/150267.html"/>
    <hyperlink ref="N21" r:id="rId21" tooltip="399986" display="http://quote.eastmoney.com/zs399986.html"/>
    <hyperlink ref="P21" r:id="rId22" display="https://www.jisilu.cn/data/utils/lowcalc/150267"/>
    <hyperlink ref="Z21" r:id="rId23" tooltip="将【银行A类】从自选中删除" display="javascript:delOwnedFund('150267');"/>
    <hyperlink ref="B22" r:id="rId24" display="https://www.jisilu.cn/data/sfnew/detail/150175"/>
    <hyperlink ref="D22" r:id="rId25" display="http://finance.sina.com.cn/fund/quotes/150175/bc.shtml"/>
    <hyperlink ref="G22" r:id="rId26" display="http://www.cninfo.com.cn/information/fund/netvalue/150175.html"/>
    <hyperlink ref="N22" r:id="rId27" tooltip="HSCEI" display="http://quote.eastmoney.com/hk/zs110010.html"/>
    <hyperlink ref="P22" r:id="rId28" display="https://www.jisilu.cn/data/utils/lowcalc/150175"/>
    <hyperlink ref="Z22" r:id="rId29" tooltip="将【H股A】从自选中删除" display="javascript:delOwnedFund('150175');"/>
    <hyperlink ref="B16" r:id="rId30" display="https://www.jisilu.cn/data/sfnew/detail/150331"/>
    <hyperlink ref="D16" r:id="rId31" display="http://finance.sina.com.cn/fund/quotes/150331/bc.shtml"/>
    <hyperlink ref="G16" r:id="rId32" display="http://www.cninfo.com.cn/information/fund/netvalue/150331.html"/>
    <hyperlink ref="N16" r:id="rId33" tooltip="399805" display="http://quote.eastmoney.com/zs399805.html"/>
    <hyperlink ref="P16" r:id="rId34" display="https://www.jisilu.cn/data/utils/lowcalc/150331"/>
    <hyperlink ref="Z16" r:id="rId35" tooltip="加【网金融A】为自选A类" display="javascript:addOwnedFund('150331');"/>
    <hyperlink ref="B17" r:id="rId36" display="https://www.jisilu.cn/data/sfnew/detail/150323"/>
    <hyperlink ref="D17" r:id="rId37" display="http://finance.sina.com.cn/fund/quotes/150323/bc.shtml"/>
    <hyperlink ref="G17" r:id="rId38" display="http://www.cninfo.com.cn/information/fund/netvalue/150323.html"/>
    <hyperlink ref="N17" r:id="rId39" tooltip="000827" display="http://quote.eastmoney.com/zs000827.html"/>
    <hyperlink ref="P17" r:id="rId40" display="https://www.jisilu.cn/data/utils/lowcalc/150323"/>
    <hyperlink ref="Z17" r:id="rId41" tooltip="加【环保A端】为自选A类" display="javascript:addOwnedFund('150323');"/>
    <hyperlink ref="B31" r:id="rId42" display="https://www.jisilu.cn/data/sfnew/detail/502007"/>
    <hyperlink ref="D31" r:id="rId43" display="http://finance.sina.com.cn/fund/quotes/502007/bc.shtml"/>
    <hyperlink ref="G31" r:id="rId44" display="http://www.cninfo.com.cn/information/fund/netvalue/502007.html"/>
    <hyperlink ref="N31" r:id="rId45" tooltip="399974" display="http://quote.eastmoney.com/zs399974.html"/>
    <hyperlink ref="P31" r:id="rId46" display="https://www.jisilu.cn/data/utils/lowcalc/502007"/>
    <hyperlink ref="Z31" r:id="rId47" tooltip="加【国企改A】为自选A类" display="javascript:addOwnedFund('502007');"/>
    <hyperlink ref="B25" r:id="rId48" display="https://www.jisilu.cn/data/sfnew/detail/150331"/>
    <hyperlink ref="D25" r:id="rId49" display="http://finance.sina.com.cn/fund/quotes/150331/bc.shtml"/>
    <hyperlink ref="G25" r:id="rId50" display="http://www.cninfo.com.cn/information/fund/netvalue/150331.html"/>
    <hyperlink ref="N25" r:id="rId51" tooltip="399805" display="http://quote.eastmoney.com/zs399805.html"/>
    <hyperlink ref="P25" r:id="rId52" display="https://www.jisilu.cn/data/utils/lowcalc/150331"/>
    <hyperlink ref="Z25" r:id="rId53" tooltip="加【网金融A】为自选A类" display="javascript:addOwnedFund('150331');"/>
    <hyperlink ref="B27" r:id="rId54" display="https://www.jisilu.cn/data/sfnew/detail/150297"/>
    <hyperlink ref="D27" r:id="rId55" display="http://finance.sina.com.cn/fund/quotes/150297/bc.shtml"/>
    <hyperlink ref="G27" r:id="rId56" display="http://www.cninfo.com.cn/information/fund/netvalue/150297.html"/>
    <hyperlink ref="P27" r:id="rId57" display="https://www.jisilu.cn/data/utils/lowcalc/150297"/>
    <hyperlink ref="Z27" r:id="rId58" tooltip="加【互联A级】为自选A类" display="javascript:addOwnedFund('150297');"/>
    <hyperlink ref="B26" r:id="rId59" display="https://www.jisilu.cn/data/sfnew/detail/150323"/>
    <hyperlink ref="D26" r:id="rId60" display="http://finance.sina.com.cn/fund/quotes/150323/bc.shtml"/>
    <hyperlink ref="G26" r:id="rId61" display="http://www.cninfo.com.cn/information/fund/netvalue/150323.html"/>
    <hyperlink ref="N26" r:id="rId62" tooltip="000827" display="http://quote.eastmoney.com/zs000827.html"/>
    <hyperlink ref="P26" r:id="rId63" display="https://www.jisilu.cn/data/utils/lowcalc/150323"/>
    <hyperlink ref="Z26" r:id="rId64" tooltip="加【环保A端】为自选A类" display="javascript:addOwnedFund('150323');"/>
    <hyperlink ref="B28" r:id="rId65" display="https://www.jisilu.cn/data/sfnew/detail/150205"/>
    <hyperlink ref="D28" r:id="rId66" display="http://finance.sina.com.cn/fund/quotes/150205/bc.shtml"/>
    <hyperlink ref="G28" r:id="rId67" display="http://www.cninfo.com.cn/information/fund/netvalue/150205.html"/>
    <hyperlink ref="N28" r:id="rId68" tooltip="399973" display="http://quote.eastmoney.com/zs399973.html"/>
    <hyperlink ref="P28" r:id="rId69" display="https://www.jisilu.cn/data/utils/lowcalc/150205"/>
    <hyperlink ref="Z28" r:id="rId70" tooltip="加【国防A】为自选A类" display="javascript:addOwnedFund('150205');"/>
    <hyperlink ref="B30" r:id="rId71" display="https://www.jisilu.cn/data/sfnew/detail/150291"/>
    <hyperlink ref="D30" r:id="rId72" display="http://finance.sina.com.cn/fund/quotes/150291/bc.shtml"/>
    <hyperlink ref="G30" r:id="rId73" display="http://www.cninfo.com.cn/information/fund/netvalue/150291.html"/>
    <hyperlink ref="N30" r:id="rId74" tooltip="399986" display="http://quote.eastmoney.com/zs399986.html"/>
    <hyperlink ref="P30" r:id="rId75" display="https://www.jisilu.cn/data/utils/lowcalc/150291"/>
    <hyperlink ref="Z30" r:id="rId76" tooltip="将【银行A份】从自选中删除" display="javascript:delOwnedFund('150291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42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3.5" x14ac:dyDescent="0.15"/>
  <sheetData>
    <row r="1" spans="1:25" x14ac:dyDescent="0.15">
      <c r="A1" s="761" t="s">
        <v>0</v>
      </c>
      <c r="B1" s="761" t="s">
        <v>1</v>
      </c>
      <c r="C1" s="761" t="s">
        <v>2</v>
      </c>
      <c r="D1" s="761" t="s">
        <v>3</v>
      </c>
      <c r="E1" s="246" t="s">
        <v>4</v>
      </c>
      <c r="F1" s="761" t="s">
        <v>6</v>
      </c>
      <c r="G1" s="761" t="s">
        <v>7</v>
      </c>
      <c r="H1" s="248" t="s">
        <v>8</v>
      </c>
      <c r="I1" s="246" t="s">
        <v>10</v>
      </c>
      <c r="J1" s="250" t="s">
        <v>11</v>
      </c>
      <c r="K1" s="250" t="s">
        <v>12</v>
      </c>
      <c r="L1" s="246" t="s">
        <v>14</v>
      </c>
      <c r="M1" s="761" t="s">
        <v>16</v>
      </c>
      <c r="N1" s="246" t="s">
        <v>17</v>
      </c>
      <c r="O1" s="246" t="s">
        <v>18</v>
      </c>
      <c r="P1" s="250" t="s">
        <v>20</v>
      </c>
      <c r="Q1" s="246" t="s">
        <v>22</v>
      </c>
      <c r="R1" s="250" t="s">
        <v>24</v>
      </c>
      <c r="S1" s="246" t="s">
        <v>26</v>
      </c>
      <c r="T1" s="246" t="s">
        <v>27</v>
      </c>
      <c r="U1" s="246" t="s">
        <v>28</v>
      </c>
      <c r="V1" s="250" t="s">
        <v>30</v>
      </c>
      <c r="W1" s="761" t="s">
        <v>31</v>
      </c>
      <c r="X1" s="761" t="s">
        <v>32</v>
      </c>
      <c r="Y1" s="763" t="s">
        <v>33</v>
      </c>
    </row>
    <row r="2" spans="1:25" ht="14.25" thickBot="1" x14ac:dyDescent="0.2">
      <c r="A2" s="762"/>
      <c r="B2" s="762"/>
      <c r="C2" s="762"/>
      <c r="D2" s="762"/>
      <c r="E2" s="247" t="s">
        <v>5</v>
      </c>
      <c r="F2" s="762"/>
      <c r="G2" s="762"/>
      <c r="H2" s="249" t="s">
        <v>9</v>
      </c>
      <c r="I2" s="247" t="s">
        <v>8</v>
      </c>
      <c r="J2" s="251" t="s">
        <v>8</v>
      </c>
      <c r="K2" s="251" t="s">
        <v>13</v>
      </c>
      <c r="L2" s="247" t="s">
        <v>15</v>
      </c>
      <c r="M2" s="762"/>
      <c r="N2" s="247" t="s">
        <v>3</v>
      </c>
      <c r="O2" s="247" t="s">
        <v>19</v>
      </c>
      <c r="P2" s="251" t="s">
        <v>21</v>
      </c>
      <c r="Q2" s="247" t="s">
        <v>23</v>
      </c>
      <c r="R2" s="251" t="s">
        <v>25</v>
      </c>
      <c r="S2" s="247" t="s">
        <v>25</v>
      </c>
      <c r="T2" s="247" t="s">
        <v>25</v>
      </c>
      <c r="U2" s="247" t="s">
        <v>29</v>
      </c>
      <c r="V2" s="251" t="s">
        <v>29</v>
      </c>
      <c r="W2" s="762"/>
      <c r="X2" s="762"/>
      <c r="Y2" s="764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57">
        <v>0</v>
      </c>
      <c r="E3" s="144">
        <v>270.45</v>
      </c>
      <c r="F3" s="7">
        <v>1.0597000000000001</v>
      </c>
      <c r="G3" s="146">
        <v>-9.7500000000000003E-2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3.15</v>
      </c>
      <c r="M3" s="7" t="s">
        <v>189</v>
      </c>
      <c r="N3" s="145">
        <v>-1.6000000000000001E-3</v>
      </c>
      <c r="O3" s="146">
        <v>0.37559999999999999</v>
      </c>
      <c r="P3" s="144" t="s">
        <v>37</v>
      </c>
      <c r="Q3" s="146">
        <v>0.90710000000000002</v>
      </c>
      <c r="R3" s="146">
        <v>4.1000000000000003E-3</v>
      </c>
      <c r="S3" s="146">
        <v>4.4999999999999997E-3</v>
      </c>
      <c r="T3" s="146">
        <v>-2.8999999999999998E-3</v>
      </c>
      <c r="U3" s="144">
        <v>12998</v>
      </c>
      <c r="V3" s="144">
        <v>22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</v>
      </c>
      <c r="D4" s="151">
        <v>6.1999999999999998E-3</v>
      </c>
      <c r="E4" s="150">
        <v>1.66</v>
      </c>
      <c r="F4" s="14">
        <v>1.0609999999999999</v>
      </c>
      <c r="G4" s="152">
        <v>-7.5399999999999995E-2</v>
      </c>
      <c r="H4" s="152">
        <v>7.0000000000000007E-2</v>
      </c>
      <c r="I4" s="150">
        <v>7</v>
      </c>
      <c r="J4" s="150">
        <v>7</v>
      </c>
      <c r="K4" s="152">
        <v>-6.4999999999999997E-4</v>
      </c>
      <c r="L4" s="150">
        <v>1.1299999999999999</v>
      </c>
      <c r="M4" s="14" t="s">
        <v>283</v>
      </c>
      <c r="N4" s="156">
        <v>-1.2999999999999999E-3</v>
      </c>
      <c r="O4" s="152">
        <v>0.3659</v>
      </c>
      <c r="P4" s="150" t="s">
        <v>37</v>
      </c>
      <c r="Q4" s="152">
        <v>0.93479999999999996</v>
      </c>
      <c r="R4" s="152">
        <v>1.14E-2</v>
      </c>
      <c r="S4" s="152">
        <v>-1.21E-2</v>
      </c>
      <c r="T4" s="152">
        <v>-7.9000000000000008E-3</v>
      </c>
      <c r="U4" s="150">
        <v>951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1.1739999999999999</v>
      </c>
      <c r="D5" s="147">
        <v>4.3E-3</v>
      </c>
      <c r="E5" s="144">
        <v>961.57</v>
      </c>
      <c r="F5" s="7">
        <v>1.036</v>
      </c>
      <c r="G5" s="146">
        <v>-0.13320000000000001</v>
      </c>
      <c r="H5" s="146">
        <v>0.06</v>
      </c>
      <c r="I5" s="144">
        <v>6</v>
      </c>
      <c r="J5" s="144">
        <v>6</v>
      </c>
      <c r="K5" s="146">
        <v>5.2720000000000003E-2</v>
      </c>
      <c r="L5" s="144" t="s">
        <v>40</v>
      </c>
      <c r="M5" s="7" t="s">
        <v>56</v>
      </c>
      <c r="N5" s="145">
        <v>-1.9699999999999999E-2</v>
      </c>
      <c r="O5" s="23">
        <v>0.3921</v>
      </c>
      <c r="P5" s="146">
        <v>-9.2600000000000002E-2</v>
      </c>
      <c r="Q5" s="146">
        <v>0.41799999999999998</v>
      </c>
      <c r="R5" s="146">
        <v>-3.0999999999999999E-3</v>
      </c>
      <c r="S5" s="146">
        <v>-1.5299999999999999E-2</v>
      </c>
      <c r="T5" s="146">
        <v>-3.2000000000000002E-3</v>
      </c>
      <c r="U5" s="144">
        <v>162246</v>
      </c>
      <c r="V5" s="144">
        <v>-647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1.133</v>
      </c>
      <c r="D6" s="151">
        <v>2.7000000000000001E-3</v>
      </c>
      <c r="E6" s="150">
        <v>0.69</v>
      </c>
      <c r="F6" s="14">
        <v>1.0289999999999999</v>
      </c>
      <c r="G6" s="152">
        <v>-0.1011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-3.0999999999999999E-3</v>
      </c>
      <c r="O6" s="18">
        <v>0.49299999999999999</v>
      </c>
      <c r="P6" s="152">
        <v>-7.2900000000000006E-2</v>
      </c>
      <c r="Q6" s="152">
        <v>0.80549999999999999</v>
      </c>
      <c r="R6" s="152">
        <v>6.6E-3</v>
      </c>
      <c r="S6" s="152">
        <v>3.0999999999999999E-3</v>
      </c>
      <c r="T6" s="152">
        <v>-6.4000000000000003E-3</v>
      </c>
      <c r="U6" s="150">
        <v>348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1.228</v>
      </c>
      <c r="D8" s="147">
        <v>2.3999999999999998E-3</v>
      </c>
      <c r="E8" s="144">
        <v>2359.92</v>
      </c>
      <c r="F8" s="7">
        <v>1.0369999999999999</v>
      </c>
      <c r="G8" s="146">
        <v>-0.1842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3.5000000000000001E-3</v>
      </c>
      <c r="O8" s="23">
        <v>0.3347</v>
      </c>
      <c r="P8" s="146">
        <v>-0.12130000000000001</v>
      </c>
      <c r="Q8" s="146">
        <v>0.55089999999999995</v>
      </c>
      <c r="R8" s="146">
        <v>7.0000000000000001E-3</v>
      </c>
      <c r="S8" s="146">
        <v>8.8000000000000005E-3</v>
      </c>
      <c r="T8" s="146">
        <v>0</v>
      </c>
      <c r="U8" s="144">
        <v>299518</v>
      </c>
      <c r="V8" s="144">
        <v>260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1.244</v>
      </c>
      <c r="D9" s="151">
        <v>3.2000000000000002E-3</v>
      </c>
      <c r="E9" s="150">
        <v>167.92</v>
      </c>
      <c r="F9" s="14">
        <v>1.042</v>
      </c>
      <c r="G9" s="152">
        <v>-0.19389999999999999</v>
      </c>
      <c r="H9" s="152">
        <v>0.05</v>
      </c>
      <c r="I9" s="150">
        <v>6.5</v>
      </c>
      <c r="J9" s="150">
        <v>6.5</v>
      </c>
      <c r="K9" s="152">
        <v>5.4080000000000003E-2</v>
      </c>
      <c r="L9" s="150" t="s">
        <v>40</v>
      </c>
      <c r="M9" s="14" t="s">
        <v>197</v>
      </c>
      <c r="N9" s="151">
        <v>6.4999999999999997E-3</v>
      </c>
      <c r="O9" s="18">
        <v>0.4153</v>
      </c>
      <c r="P9" s="152">
        <v>-0.12859999999999999</v>
      </c>
      <c r="Q9" s="152">
        <v>0.35770000000000002</v>
      </c>
      <c r="R9" s="152">
        <v>-2.0999999999999999E-3</v>
      </c>
      <c r="S9" s="152">
        <v>-2.3E-3</v>
      </c>
      <c r="T9" s="152">
        <v>-1.6999999999999999E-3</v>
      </c>
      <c r="U9" s="150">
        <v>13047</v>
      </c>
      <c r="V9" s="150">
        <v>28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1.024</v>
      </c>
      <c r="D10" s="147">
        <v>1E-3</v>
      </c>
      <c r="E10" s="144">
        <v>311.82</v>
      </c>
      <c r="F10" s="7">
        <v>1.0169999999999999</v>
      </c>
      <c r="G10" s="146">
        <v>-6.8999999999999999E-3</v>
      </c>
      <c r="H10" s="146">
        <v>0.05</v>
      </c>
      <c r="I10" s="144">
        <v>5</v>
      </c>
      <c r="J10" s="144">
        <v>5</v>
      </c>
      <c r="K10" s="146">
        <v>4.965E-2</v>
      </c>
      <c r="L10" s="144" t="s">
        <v>40</v>
      </c>
      <c r="M10" s="7" t="s">
        <v>236</v>
      </c>
      <c r="N10" s="157">
        <v>0</v>
      </c>
      <c r="O10" s="23">
        <v>0.11899999999999999</v>
      </c>
      <c r="P10" s="146">
        <v>-7.1000000000000004E-3</v>
      </c>
      <c r="Q10" s="144" t="s">
        <v>37</v>
      </c>
      <c r="R10" s="146">
        <v>-5.0000000000000001E-4</v>
      </c>
      <c r="S10" s="146">
        <v>-2.3E-3</v>
      </c>
      <c r="T10" s="146">
        <v>-3.3E-3</v>
      </c>
      <c r="U10" s="144">
        <v>2256</v>
      </c>
      <c r="V10" s="144">
        <v>226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2.2000000000000001E-3</v>
      </c>
      <c r="E11" s="36"/>
      <c r="F11" s="35"/>
      <c r="G11" s="43">
        <f>AVERAGE(G8:G10)</f>
        <v>-0.12833333333333333</v>
      </c>
      <c r="H11" s="37"/>
      <c r="I11" s="36"/>
      <c r="J11" s="36"/>
      <c r="K11" s="43">
        <f>AVERAGE(K8:K10)</f>
        <v>5.2770000000000004E-2</v>
      </c>
      <c r="L11" s="36"/>
      <c r="M11" s="35"/>
      <c r="N11" s="38"/>
      <c r="O11" s="39"/>
      <c r="P11" s="43">
        <f>AVERAGE(P8:P10)</f>
        <v>-8.5666666666666669E-2</v>
      </c>
      <c r="Q11" s="37"/>
      <c r="R11" s="43">
        <f>AVERAGE(R8:R10)</f>
        <v>1.4666666666666665E-3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1.135</v>
      </c>
      <c r="D12" s="151">
        <v>2.7000000000000001E-3</v>
      </c>
      <c r="E12" s="150">
        <v>1586.93</v>
      </c>
      <c r="F12" s="14">
        <v>1.0392999999999999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5.4760000000000003E-2</v>
      </c>
      <c r="L12" s="150" t="s">
        <v>40</v>
      </c>
      <c r="M12" s="14" t="s">
        <v>222</v>
      </c>
      <c r="N12" s="156">
        <v>-7.0000000000000001E-3</v>
      </c>
      <c r="O12" s="18">
        <v>0.21890000000000001</v>
      </c>
      <c r="P12" s="152">
        <v>-6.7799999999999999E-2</v>
      </c>
      <c r="Q12" s="152">
        <v>0.81759999999999999</v>
      </c>
      <c r="R12" s="152">
        <v>4.4999999999999997E-3</v>
      </c>
      <c r="S12" s="152">
        <v>7.4999999999999997E-3</v>
      </c>
      <c r="T12" s="152">
        <v>-6.0000000000000001E-3</v>
      </c>
      <c r="U12" s="150">
        <v>46815</v>
      </c>
      <c r="V12" s="150">
        <v>58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1.2330000000000001</v>
      </c>
      <c r="D13" s="147">
        <v>1.0699999999999999E-2</v>
      </c>
      <c r="E13" s="144">
        <v>209.3</v>
      </c>
      <c r="F13" s="7">
        <v>1.034</v>
      </c>
      <c r="G13" s="146">
        <v>-0.1925</v>
      </c>
      <c r="H13" s="146">
        <v>4.4999999999999998E-2</v>
      </c>
      <c r="I13" s="144">
        <v>6</v>
      </c>
      <c r="J13" s="144">
        <v>6</v>
      </c>
      <c r="K13" s="146">
        <v>5.0040000000000001E-2</v>
      </c>
      <c r="L13" s="144" t="s">
        <v>40</v>
      </c>
      <c r="M13" s="158" t="s">
        <v>229</v>
      </c>
      <c r="N13" s="147">
        <v>6.6E-3</v>
      </c>
      <c r="O13" s="23">
        <v>0.3639</v>
      </c>
      <c r="P13" s="146">
        <v>-0.1459</v>
      </c>
      <c r="Q13" s="146">
        <v>0.48620000000000002</v>
      </c>
      <c r="R13" s="146">
        <v>-4.1999999999999997E-3</v>
      </c>
      <c r="S13" s="146">
        <v>-8.0000000000000002E-3</v>
      </c>
      <c r="T13" s="146">
        <v>-5.3E-3</v>
      </c>
      <c r="U13" s="144">
        <v>46090</v>
      </c>
      <c r="V13" s="144">
        <v>-104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1.5800000000000002E-2</v>
      </c>
      <c r="E14" s="150">
        <v>107.7</v>
      </c>
      <c r="F14" s="14">
        <v>1.0343</v>
      </c>
      <c r="G14" s="152">
        <v>-0.24529999999999999</v>
      </c>
      <c r="H14" s="152">
        <v>4.4999999999999998E-2</v>
      </c>
      <c r="I14" s="150">
        <v>6</v>
      </c>
      <c r="J14" s="150">
        <v>6</v>
      </c>
      <c r="K14" s="152">
        <v>4.786E-2</v>
      </c>
      <c r="L14" s="150" t="s">
        <v>40</v>
      </c>
      <c r="M14" s="14" t="s">
        <v>231</v>
      </c>
      <c r="N14" s="151">
        <v>1.34E-2</v>
      </c>
      <c r="O14" s="18">
        <v>0.51519999999999999</v>
      </c>
      <c r="P14" s="152">
        <v>-0.18240000000000001</v>
      </c>
      <c r="Q14" s="152">
        <v>0.50980000000000003</v>
      </c>
      <c r="R14" s="152">
        <v>-7.3000000000000001E-3</v>
      </c>
      <c r="S14" s="152">
        <v>-8.3999999999999995E-3</v>
      </c>
      <c r="T14" s="152">
        <v>-6.7000000000000002E-3</v>
      </c>
      <c r="U14" s="150">
        <v>6492</v>
      </c>
      <c r="V14" s="150">
        <v>-4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9.7333333333333334E-3</v>
      </c>
      <c r="E15" s="36"/>
      <c r="F15" s="35"/>
      <c r="G15" s="43">
        <f>AVERAGE(G12:G14)</f>
        <v>-0.17663333333333334</v>
      </c>
      <c r="H15" s="37"/>
      <c r="I15" s="36"/>
      <c r="J15" s="36"/>
      <c r="K15" s="43">
        <f>AVERAGE(K12:K14)</f>
        <v>5.088666666666667E-2</v>
      </c>
      <c r="L15" s="36"/>
      <c r="M15" s="35"/>
      <c r="N15" s="38"/>
      <c r="O15" s="39"/>
      <c r="P15" s="43">
        <f>AVERAGE(P12:P14)</f>
        <v>-0.13203333333333334</v>
      </c>
      <c r="Q15" s="37"/>
      <c r="R15" s="43">
        <f>AVERAGE(R12:R14)</f>
        <v>-2.3333333333333335E-3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150323</v>
      </c>
      <c r="B16" s="144" t="s">
        <v>194</v>
      </c>
      <c r="C16" s="7">
        <v>1.0580000000000001</v>
      </c>
      <c r="D16" s="147">
        <v>2.8E-3</v>
      </c>
      <c r="E16" s="144">
        <v>135.19999999999999</v>
      </c>
      <c r="F16" s="7">
        <v>1.0307999999999999</v>
      </c>
      <c r="G16" s="146">
        <v>-2.64E-2</v>
      </c>
      <c r="H16" s="146">
        <v>0.04</v>
      </c>
      <c r="I16" s="144">
        <v>5.5</v>
      </c>
      <c r="J16" s="144">
        <v>5.5</v>
      </c>
      <c r="K16" s="146">
        <v>5.3539999999999997E-2</v>
      </c>
      <c r="L16" s="144" t="s">
        <v>40</v>
      </c>
      <c r="M16" s="7" t="s">
        <v>76</v>
      </c>
      <c r="N16" s="147">
        <v>1.5E-3</v>
      </c>
      <c r="O16" s="23">
        <v>0.1653</v>
      </c>
      <c r="P16" s="146">
        <v>-2.3099999999999999E-2</v>
      </c>
      <c r="Q16" s="146">
        <v>0.95520000000000005</v>
      </c>
      <c r="R16" s="146">
        <v>5.0000000000000001E-3</v>
      </c>
      <c r="S16" s="146">
        <v>1.23E-2</v>
      </c>
      <c r="T16" s="146">
        <v>-4.0000000000000001E-3</v>
      </c>
      <c r="U16" s="144">
        <v>3780</v>
      </c>
      <c r="V16" s="144">
        <v>5</v>
      </c>
      <c r="W16" s="148">
        <v>0.21180555555555555</v>
      </c>
      <c r="X16" s="149">
        <v>42738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1.0629999999999999</v>
      </c>
      <c r="D17" s="151">
        <v>2.8E-3</v>
      </c>
      <c r="E17" s="150">
        <v>634.24</v>
      </c>
      <c r="F17" s="14">
        <v>1.0335000000000001</v>
      </c>
      <c r="G17" s="152">
        <v>-2.8500000000000001E-2</v>
      </c>
      <c r="H17" s="152">
        <v>0.04</v>
      </c>
      <c r="I17" s="150">
        <v>6</v>
      </c>
      <c r="J17" s="150">
        <v>5.5</v>
      </c>
      <c r="K17" s="152">
        <v>5.3519999999999998E-2</v>
      </c>
      <c r="L17" s="150" t="s">
        <v>40</v>
      </c>
      <c r="M17" s="14" t="s">
        <v>201</v>
      </c>
      <c r="N17" s="156">
        <v>-6.1999999999999998E-3</v>
      </c>
      <c r="O17" s="18">
        <v>0.25209999999999999</v>
      </c>
      <c r="P17" s="152">
        <v>-2.4899999999999999E-2</v>
      </c>
      <c r="Q17" s="162">
        <v>0.74819999999999998</v>
      </c>
      <c r="R17" s="152">
        <v>9.9000000000000008E-3</v>
      </c>
      <c r="S17" s="152">
        <v>1.38E-2</v>
      </c>
      <c r="T17" s="152">
        <v>2.3E-3</v>
      </c>
      <c r="U17" s="150">
        <v>28119</v>
      </c>
      <c r="V17" s="150">
        <v>16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252">
        <v>150287</v>
      </c>
      <c r="B18" s="253" t="s">
        <v>77</v>
      </c>
      <c r="C18" s="252">
        <v>1.0620000000000001</v>
      </c>
      <c r="D18" s="254">
        <v>1.9E-3</v>
      </c>
      <c r="E18" s="253">
        <v>1238.5899999999999</v>
      </c>
      <c r="F18" s="252">
        <v>1.034</v>
      </c>
      <c r="G18" s="255">
        <v>-2.7099999999999999E-2</v>
      </c>
      <c r="H18" s="255">
        <v>0.04</v>
      </c>
      <c r="I18" s="253">
        <v>5.5</v>
      </c>
      <c r="J18" s="253">
        <v>5.5</v>
      </c>
      <c r="K18" s="255">
        <v>5.3499999999999999E-2</v>
      </c>
      <c r="L18" s="253" t="s">
        <v>40</v>
      </c>
      <c r="M18" s="252" t="s">
        <v>78</v>
      </c>
      <c r="N18" s="254">
        <v>2.0000000000000001E-4</v>
      </c>
      <c r="O18" s="256">
        <v>0.17599999999999999</v>
      </c>
      <c r="P18" s="255">
        <v>-2.3900000000000001E-2</v>
      </c>
      <c r="Q18" s="255">
        <v>0.92520000000000002</v>
      </c>
      <c r="R18" s="255">
        <v>3.7000000000000002E-3</v>
      </c>
      <c r="S18" s="255">
        <v>3.2000000000000002E-3</v>
      </c>
      <c r="T18" s="255">
        <v>-3.7000000000000002E-3</v>
      </c>
      <c r="U18" s="253">
        <v>51570</v>
      </c>
      <c r="V18" s="253">
        <v>20</v>
      </c>
      <c r="W18" s="257">
        <v>0.21180555555555555</v>
      </c>
      <c r="X18" s="258">
        <v>42719</v>
      </c>
      <c r="Y18" s="2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1.089</v>
      </c>
      <c r="D19" s="189">
        <v>1.8E-3</v>
      </c>
      <c r="E19" s="188">
        <v>14.02</v>
      </c>
      <c r="F19" s="51">
        <v>1.0575000000000001</v>
      </c>
      <c r="G19" s="190">
        <v>-2.98E-2</v>
      </c>
      <c r="H19" s="190">
        <v>0.04</v>
      </c>
      <c r="I19" s="188">
        <v>6.25</v>
      </c>
      <c r="J19" s="188">
        <v>5.5</v>
      </c>
      <c r="K19" s="190">
        <v>5.3449999999999998E-2</v>
      </c>
      <c r="L19" s="188" t="s">
        <v>40</v>
      </c>
      <c r="M19" s="51" t="s">
        <v>66</v>
      </c>
      <c r="N19" s="193">
        <v>-4.7999999999999996E-3</v>
      </c>
      <c r="O19" s="56">
        <v>0.3175</v>
      </c>
      <c r="P19" s="190">
        <v>-2.6200000000000001E-2</v>
      </c>
      <c r="Q19" s="190">
        <v>0.56589999999999996</v>
      </c>
      <c r="R19" s="190">
        <v>-7.1999999999999998E-3</v>
      </c>
      <c r="S19" s="190">
        <v>-4.4999999999999997E-3</v>
      </c>
      <c r="T19" s="190">
        <v>-1.6999999999999999E-3</v>
      </c>
      <c r="U19" s="188">
        <v>1255</v>
      </c>
      <c r="V19" s="188">
        <v>-3</v>
      </c>
      <c r="W19" s="191">
        <v>0.21180555555555555</v>
      </c>
      <c r="X19" s="192">
        <v>42705</v>
      </c>
      <c r="Y19" s="59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1.0629999999999999</v>
      </c>
      <c r="D20" s="147">
        <v>3.8E-3</v>
      </c>
      <c r="E20" s="144">
        <v>1055.9100000000001</v>
      </c>
      <c r="F20" s="7">
        <v>1.034</v>
      </c>
      <c r="G20" s="146">
        <v>-2.8000000000000001E-2</v>
      </c>
      <c r="H20" s="146">
        <v>0.04</v>
      </c>
      <c r="I20" s="144">
        <v>5.5</v>
      </c>
      <c r="J20" s="144">
        <v>5.5</v>
      </c>
      <c r="K20" s="146">
        <v>5.3449999999999998E-2</v>
      </c>
      <c r="L20" s="144" t="s">
        <v>40</v>
      </c>
      <c r="M20" s="7" t="s">
        <v>80</v>
      </c>
      <c r="N20" s="145">
        <v>-6.9999999999999999E-4</v>
      </c>
      <c r="O20" s="23">
        <v>0.2477</v>
      </c>
      <c r="P20" s="146">
        <v>-2.4899999999999999E-2</v>
      </c>
      <c r="Q20" s="160">
        <v>0.75760000000000005</v>
      </c>
      <c r="R20" s="146">
        <v>1.41E-2</v>
      </c>
      <c r="S20" s="146">
        <v>1.35E-2</v>
      </c>
      <c r="T20" s="146">
        <v>8.9999999999999993E-3</v>
      </c>
      <c r="U20" s="144">
        <v>13591</v>
      </c>
      <c r="V20" s="144">
        <v>509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1.0629999999999999</v>
      </c>
      <c r="D21" s="151">
        <v>2.8E-3</v>
      </c>
      <c r="E21" s="150">
        <v>1134.23</v>
      </c>
      <c r="F21" s="14">
        <v>1.034</v>
      </c>
      <c r="G21" s="152">
        <v>-2.8000000000000001E-2</v>
      </c>
      <c r="H21" s="152">
        <v>0.04</v>
      </c>
      <c r="I21" s="150">
        <v>5.5</v>
      </c>
      <c r="J21" s="150">
        <v>5.5</v>
      </c>
      <c r="K21" s="152">
        <v>5.3449999999999998E-2</v>
      </c>
      <c r="L21" s="150" t="s">
        <v>40</v>
      </c>
      <c r="M21" s="14" t="s">
        <v>197</v>
      </c>
      <c r="N21" s="151">
        <v>6.4999999999999997E-3</v>
      </c>
      <c r="O21" s="18">
        <v>0.1424</v>
      </c>
      <c r="P21" s="152">
        <v>-2.4899999999999999E-2</v>
      </c>
      <c r="Q21" s="152">
        <v>1.0038</v>
      </c>
      <c r="R21" s="152">
        <v>1.1900000000000001E-2</v>
      </c>
      <c r="S21" s="152">
        <v>1.01E-2</v>
      </c>
      <c r="T21" s="152">
        <v>4.4999999999999997E-3</v>
      </c>
      <c r="U21" s="150">
        <v>48236</v>
      </c>
      <c r="V21" s="150">
        <v>260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1.0640000000000001</v>
      </c>
      <c r="D22" s="147">
        <v>8.9999999999999998E-4</v>
      </c>
      <c r="E22" s="144">
        <v>39.71</v>
      </c>
      <c r="F22" s="7">
        <v>1.0338000000000001</v>
      </c>
      <c r="G22" s="146">
        <v>-2.92E-2</v>
      </c>
      <c r="H22" s="146">
        <v>0.04</v>
      </c>
      <c r="I22" s="144">
        <v>5.5</v>
      </c>
      <c r="J22" s="144">
        <v>5.5</v>
      </c>
      <c r="K22" s="146">
        <v>5.339E-2</v>
      </c>
      <c r="L22" s="144" t="s">
        <v>40</v>
      </c>
      <c r="M22" s="7" t="s">
        <v>211</v>
      </c>
      <c r="N22" s="145">
        <v>-3.5999999999999999E-3</v>
      </c>
      <c r="O22" s="23">
        <v>0.22570000000000001</v>
      </c>
      <c r="P22" s="146">
        <v>-2.58E-2</v>
      </c>
      <c r="Q22" s="146">
        <v>0.80930000000000002</v>
      </c>
      <c r="R22" s="146">
        <v>-5.4999999999999997E-3</v>
      </c>
      <c r="S22" s="146">
        <v>1.9E-3</v>
      </c>
      <c r="T22" s="146">
        <v>-7.1000000000000004E-3</v>
      </c>
      <c r="U22" s="144">
        <v>1569</v>
      </c>
      <c r="V22" s="144">
        <v>12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1.0649999999999999</v>
      </c>
      <c r="D23" s="151">
        <v>3.8E-3</v>
      </c>
      <c r="E23" s="150">
        <v>435.82</v>
      </c>
      <c r="F23" s="14">
        <v>1.0339</v>
      </c>
      <c r="G23" s="152">
        <v>-3.0099999999999998E-2</v>
      </c>
      <c r="H23" s="152">
        <v>0.04</v>
      </c>
      <c r="I23" s="150">
        <v>5.5</v>
      </c>
      <c r="J23" s="150">
        <v>5.5</v>
      </c>
      <c r="K23" s="152">
        <v>5.3339999999999999E-2</v>
      </c>
      <c r="L23" s="150" t="s">
        <v>40</v>
      </c>
      <c r="M23" s="14" t="s">
        <v>95</v>
      </c>
      <c r="N23" s="156">
        <v>-8.0999999999999996E-3</v>
      </c>
      <c r="O23" s="18">
        <v>0.17399999999999999</v>
      </c>
      <c r="P23" s="152">
        <v>-2.6700000000000002E-2</v>
      </c>
      <c r="Q23" s="162">
        <v>0.93010000000000004</v>
      </c>
      <c r="R23" s="152">
        <v>5.5999999999999999E-3</v>
      </c>
      <c r="S23" s="152">
        <v>-1.5E-3</v>
      </c>
      <c r="T23" s="152">
        <v>3.7000000000000002E-3</v>
      </c>
      <c r="U23" s="150">
        <v>34817</v>
      </c>
      <c r="V23" s="150">
        <v>305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150297</v>
      </c>
      <c r="B24" s="144" t="s">
        <v>202</v>
      </c>
      <c r="C24" s="7">
        <v>1.0980000000000001</v>
      </c>
      <c r="D24" s="147">
        <v>5.4999999999999997E-3</v>
      </c>
      <c r="E24" s="144">
        <v>113.95</v>
      </c>
      <c r="F24" s="7">
        <v>1.0646</v>
      </c>
      <c r="G24" s="146">
        <v>-3.1399999999999997E-2</v>
      </c>
      <c r="H24" s="146">
        <v>0.04</v>
      </c>
      <c r="I24" s="144">
        <v>6</v>
      </c>
      <c r="J24" s="144">
        <v>5.5</v>
      </c>
      <c r="K24" s="146">
        <v>5.3310000000000003E-2</v>
      </c>
      <c r="L24" s="144" t="s">
        <v>40</v>
      </c>
      <c r="M24" s="158" t="s">
        <v>203</v>
      </c>
      <c r="N24" s="145">
        <v>-6.3E-3</v>
      </c>
      <c r="O24" s="23">
        <v>0.16009999999999999</v>
      </c>
      <c r="P24" s="146">
        <v>-2.7799999999999998E-2</v>
      </c>
      <c r="Q24" s="146">
        <v>0.91669999999999996</v>
      </c>
      <c r="R24" s="146">
        <v>4.4000000000000003E-3</v>
      </c>
      <c r="S24" s="146">
        <v>2.9999999999999997E-4</v>
      </c>
      <c r="T24" s="146">
        <v>1.1000000000000001E-3</v>
      </c>
      <c r="U24" s="144">
        <v>6310</v>
      </c>
      <c r="V24" s="144">
        <v>0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1.0629999999999999</v>
      </c>
      <c r="D25" s="151">
        <v>5.7000000000000002E-3</v>
      </c>
      <c r="E25" s="150">
        <v>2393.83</v>
      </c>
      <c r="F25" s="14">
        <v>1.0308999999999999</v>
      </c>
      <c r="G25" s="152">
        <v>-3.1099999999999999E-2</v>
      </c>
      <c r="H25" s="152">
        <v>0.04</v>
      </c>
      <c r="I25" s="150">
        <v>5.5</v>
      </c>
      <c r="J25" s="150">
        <v>5.5</v>
      </c>
      <c r="K25" s="152">
        <v>5.3289999999999997E-2</v>
      </c>
      <c r="L25" s="150" t="s">
        <v>40</v>
      </c>
      <c r="M25" s="14" t="s">
        <v>207</v>
      </c>
      <c r="N25" s="151">
        <v>5.0000000000000001E-3</v>
      </c>
      <c r="O25" s="18">
        <v>0.13830000000000001</v>
      </c>
      <c r="P25" s="152">
        <v>-2.7699999999999999E-2</v>
      </c>
      <c r="Q25" s="152">
        <v>1.6910000000000001</v>
      </c>
      <c r="R25" s="152">
        <v>-2.3E-3</v>
      </c>
      <c r="S25" s="152">
        <v>-5.7000000000000002E-3</v>
      </c>
      <c r="T25" s="152">
        <v>-5.0000000000000001E-4</v>
      </c>
      <c r="U25" s="150">
        <v>159236</v>
      </c>
      <c r="V25" s="150">
        <v>375</v>
      </c>
      <c r="W25" s="153">
        <v>0.21180555555555555</v>
      </c>
      <c r="X25" s="154">
        <v>42738</v>
      </c>
      <c r="Y25" s="21" t="s">
        <v>38</v>
      </c>
    </row>
    <row r="26" spans="1:25" s="60" customFormat="1" ht="15.75" thickBot="1" x14ac:dyDescent="0.2">
      <c r="A26" s="51">
        <v>150291</v>
      </c>
      <c r="B26" s="195" t="s">
        <v>198</v>
      </c>
      <c r="C26" s="51">
        <v>1.0660000000000001</v>
      </c>
      <c r="D26" s="189">
        <v>8.9999999999999998E-4</v>
      </c>
      <c r="E26" s="188">
        <v>72.19</v>
      </c>
      <c r="F26" s="51">
        <v>1.034</v>
      </c>
      <c r="G26" s="190">
        <v>-3.09E-2</v>
      </c>
      <c r="H26" s="190">
        <v>0.04</v>
      </c>
      <c r="I26" s="188">
        <v>5.5</v>
      </c>
      <c r="J26" s="188">
        <v>5.5</v>
      </c>
      <c r="K26" s="190">
        <v>5.3289999999999997E-2</v>
      </c>
      <c r="L26" s="188" t="s">
        <v>40</v>
      </c>
      <c r="M26" s="51" t="s">
        <v>95</v>
      </c>
      <c r="N26" s="193">
        <v>-8.0999999999999996E-3</v>
      </c>
      <c r="O26" s="56">
        <v>0.1993</v>
      </c>
      <c r="P26" s="190">
        <v>-2.76E-2</v>
      </c>
      <c r="Q26" s="190">
        <v>0.87080000000000002</v>
      </c>
      <c r="R26" s="190">
        <v>3.3999999999999998E-3</v>
      </c>
      <c r="S26" s="190">
        <v>5.9999999999999995E-4</v>
      </c>
      <c r="T26" s="190">
        <v>1.9E-3</v>
      </c>
      <c r="U26" s="188">
        <v>19249</v>
      </c>
      <c r="V26" s="188">
        <v>0</v>
      </c>
      <c r="W26" s="191">
        <v>0.21180555555555555</v>
      </c>
      <c r="X26" s="192">
        <v>42719</v>
      </c>
      <c r="Y26" s="59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1.0629999999999999</v>
      </c>
      <c r="D27" s="151">
        <v>3.8E-3</v>
      </c>
      <c r="E27" s="150">
        <v>853.6</v>
      </c>
      <c r="F27" s="14">
        <v>1.0307999999999999</v>
      </c>
      <c r="G27" s="152">
        <v>-3.1199999999999999E-2</v>
      </c>
      <c r="H27" s="152">
        <v>0.04</v>
      </c>
      <c r="I27" s="150">
        <v>5.5</v>
      </c>
      <c r="J27" s="150">
        <v>5.5</v>
      </c>
      <c r="K27" s="152">
        <v>5.3280000000000001E-2</v>
      </c>
      <c r="L27" s="150" t="s">
        <v>40</v>
      </c>
      <c r="M27" s="14" t="s">
        <v>110</v>
      </c>
      <c r="N27" s="156">
        <v>-9.9000000000000008E-3</v>
      </c>
      <c r="O27" s="18">
        <v>0.22320000000000001</v>
      </c>
      <c r="P27" s="152">
        <v>-2.7699999999999999E-2</v>
      </c>
      <c r="Q27" s="152">
        <v>0.8196</v>
      </c>
      <c r="R27" s="152">
        <v>-2.8999999999999998E-3</v>
      </c>
      <c r="S27" s="152">
        <v>-1.4E-3</v>
      </c>
      <c r="T27" s="152">
        <v>-2E-3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1.0640000000000001</v>
      </c>
      <c r="D28" s="147">
        <v>3.8E-3</v>
      </c>
      <c r="E28" s="144">
        <v>3730.74</v>
      </c>
      <c r="F28" s="7">
        <v>1.0308999999999999</v>
      </c>
      <c r="G28" s="146">
        <v>-3.2099999999999997E-2</v>
      </c>
      <c r="H28" s="146">
        <v>0.04</v>
      </c>
      <c r="I28" s="144">
        <v>5.5</v>
      </c>
      <c r="J28" s="144">
        <v>5.5</v>
      </c>
      <c r="K28" s="146">
        <v>5.3240000000000003E-2</v>
      </c>
      <c r="L28" s="144" t="s">
        <v>40</v>
      </c>
      <c r="M28" s="7" t="s">
        <v>209</v>
      </c>
      <c r="N28" s="147">
        <v>8.3999999999999995E-3</v>
      </c>
      <c r="O28" s="23">
        <v>0.20030000000000001</v>
      </c>
      <c r="P28" s="146">
        <v>-2.86E-2</v>
      </c>
      <c r="Q28" s="146">
        <v>0.873</v>
      </c>
      <c r="R28" s="146">
        <v>2.0000000000000001E-4</v>
      </c>
      <c r="S28" s="146">
        <v>5.9999999999999995E-4</v>
      </c>
      <c r="T28" s="146">
        <v>1E-3</v>
      </c>
      <c r="U28" s="144">
        <v>475025</v>
      </c>
      <c r="V28" s="144">
        <v>550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1.071</v>
      </c>
      <c r="D29" s="159">
        <v>0</v>
      </c>
      <c r="E29" s="150">
        <v>196.3</v>
      </c>
      <c r="F29" s="14">
        <v>1.0308999999999999</v>
      </c>
      <c r="G29" s="152">
        <v>-3.8899999999999997E-2</v>
      </c>
      <c r="H29" s="152">
        <v>0.04</v>
      </c>
      <c r="I29" s="150">
        <v>5.5</v>
      </c>
      <c r="J29" s="150">
        <v>5.5</v>
      </c>
      <c r="K29" s="152">
        <v>5.2880000000000003E-2</v>
      </c>
      <c r="L29" s="150" t="s">
        <v>40</v>
      </c>
      <c r="M29" s="14" t="s">
        <v>220</v>
      </c>
      <c r="N29" s="151">
        <v>1.4E-2</v>
      </c>
      <c r="O29" s="18">
        <v>0.2757</v>
      </c>
      <c r="P29" s="152">
        <v>-3.49E-2</v>
      </c>
      <c r="Q29" s="152">
        <v>0.69640000000000002</v>
      </c>
      <c r="R29" s="152">
        <v>-2.0000000000000001E-4</v>
      </c>
      <c r="S29" s="152">
        <v>4.4999999999999997E-3</v>
      </c>
      <c r="T29" s="152">
        <v>-7.3000000000000001E-3</v>
      </c>
      <c r="U29" s="150">
        <v>49691</v>
      </c>
      <c r="V29" s="150">
        <v>127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1.0740000000000001</v>
      </c>
      <c r="D30" s="145">
        <v>-8.9999999999999998E-4</v>
      </c>
      <c r="E30" s="144">
        <v>97.69</v>
      </c>
      <c r="F30" s="7">
        <v>1.0339</v>
      </c>
      <c r="G30" s="146">
        <v>-3.8800000000000001E-2</v>
      </c>
      <c r="H30" s="146">
        <v>0.04</v>
      </c>
      <c r="I30" s="144">
        <v>5.5</v>
      </c>
      <c r="J30" s="144">
        <v>5.5</v>
      </c>
      <c r="K30" s="146">
        <v>5.2880000000000003E-2</v>
      </c>
      <c r="L30" s="144" t="s">
        <v>40</v>
      </c>
      <c r="M30" s="7" t="s">
        <v>56</v>
      </c>
      <c r="N30" s="145">
        <v>-1.9699999999999999E-2</v>
      </c>
      <c r="O30" s="23">
        <v>0.41849999999999998</v>
      </c>
      <c r="P30" s="146">
        <v>-3.4799999999999998E-2</v>
      </c>
      <c r="Q30" s="160">
        <v>0.35859999999999997</v>
      </c>
      <c r="R30" s="146">
        <v>-1.4E-3</v>
      </c>
      <c r="S30" s="146">
        <v>-1.4800000000000001E-2</v>
      </c>
      <c r="T30" s="146">
        <v>-8.6E-3</v>
      </c>
      <c r="U30" s="144">
        <v>5292</v>
      </c>
      <c r="V30" s="144">
        <v>-17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1.0720000000000001</v>
      </c>
      <c r="D31" s="151">
        <v>1.9E-3</v>
      </c>
      <c r="E31" s="150">
        <v>73.489999999999995</v>
      </c>
      <c r="F31" s="14">
        <v>1.0309999999999999</v>
      </c>
      <c r="G31" s="152">
        <v>-3.9800000000000002E-2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76</v>
      </c>
      <c r="N31" s="151">
        <v>1.5E-3</v>
      </c>
      <c r="O31" s="18">
        <v>0.435</v>
      </c>
      <c r="P31" s="152">
        <v>-3.5799999999999998E-2</v>
      </c>
      <c r="Q31" s="152">
        <v>0.32319999999999999</v>
      </c>
      <c r="R31" s="152">
        <v>-2.8E-3</v>
      </c>
      <c r="S31" s="152">
        <v>4.8999999999999998E-3</v>
      </c>
      <c r="T31" s="152">
        <v>-5.4999999999999997E-3</v>
      </c>
      <c r="U31" s="150">
        <v>5757</v>
      </c>
      <c r="V31" s="150">
        <v>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1.0760000000000001</v>
      </c>
      <c r="D32" s="147">
        <v>2.8E-3</v>
      </c>
      <c r="E32" s="144">
        <v>1638.03</v>
      </c>
      <c r="F32" s="7">
        <v>1.0308999999999999</v>
      </c>
      <c r="G32" s="146">
        <v>-4.3700000000000003E-2</v>
      </c>
      <c r="H32" s="146">
        <v>0.04</v>
      </c>
      <c r="I32" s="144">
        <v>5.5</v>
      </c>
      <c r="J32" s="144">
        <v>5.5</v>
      </c>
      <c r="K32" s="146">
        <v>5.2630000000000003E-2</v>
      </c>
      <c r="L32" s="144" t="s">
        <v>40</v>
      </c>
      <c r="M32" s="7" t="s">
        <v>216</v>
      </c>
      <c r="N32" s="147">
        <v>6.1000000000000004E-3</v>
      </c>
      <c r="O32" s="23">
        <v>0.44540000000000002</v>
      </c>
      <c r="P32" s="146">
        <v>-3.9399999999999998E-2</v>
      </c>
      <c r="Q32" s="146">
        <v>0.29899999999999999</v>
      </c>
      <c r="R32" s="146">
        <v>-4.5999999999999999E-3</v>
      </c>
      <c r="S32" s="146">
        <v>-4.0000000000000001E-3</v>
      </c>
      <c r="T32" s="146">
        <v>2.9999999999999997E-4</v>
      </c>
      <c r="U32" s="144">
        <v>56735</v>
      </c>
      <c r="V32" s="144">
        <v>2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1.0720000000000001</v>
      </c>
      <c r="D33" s="151">
        <v>8.9999999999999998E-4</v>
      </c>
      <c r="E33" s="150">
        <v>128.22999999999999</v>
      </c>
      <c r="F33" s="14">
        <v>1.0269999999999999</v>
      </c>
      <c r="G33" s="152">
        <v>-4.3799999999999999E-2</v>
      </c>
      <c r="H33" s="152">
        <v>0.04</v>
      </c>
      <c r="I33" s="150">
        <v>5.5</v>
      </c>
      <c r="J33" s="150">
        <v>5.5</v>
      </c>
      <c r="K33" s="152">
        <v>5.2630000000000003E-2</v>
      </c>
      <c r="L33" s="150" t="s">
        <v>40</v>
      </c>
      <c r="M33" s="14" t="s">
        <v>218</v>
      </c>
      <c r="N33" s="156">
        <v>-5.3E-3</v>
      </c>
      <c r="O33" s="18">
        <v>0.41539999999999999</v>
      </c>
      <c r="P33" s="152">
        <v>-3.95E-2</v>
      </c>
      <c r="Q33" s="152">
        <v>0.37330000000000002</v>
      </c>
      <c r="R33" s="152">
        <v>-2.9999999999999997E-4</v>
      </c>
      <c r="S33" s="152">
        <v>7.4999999999999997E-3</v>
      </c>
      <c r="T33" s="152">
        <v>-6.1000000000000004E-3</v>
      </c>
      <c r="U33" s="150">
        <v>16202</v>
      </c>
      <c r="V33" s="150">
        <v>-71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1.0720000000000001</v>
      </c>
      <c r="D34" s="147">
        <v>2.8E-3</v>
      </c>
      <c r="E34" s="144">
        <v>321.54000000000002</v>
      </c>
      <c r="F34" s="7">
        <v>1.0269999999999999</v>
      </c>
      <c r="G34" s="146">
        <v>-4.3799999999999999E-2</v>
      </c>
      <c r="H34" s="146">
        <v>0.04</v>
      </c>
      <c r="I34" s="144">
        <v>5.5</v>
      </c>
      <c r="J34" s="144">
        <v>5.5</v>
      </c>
      <c r="K34" s="146">
        <v>5.2630000000000003E-2</v>
      </c>
      <c r="L34" s="144" t="s">
        <v>40</v>
      </c>
      <c r="M34" s="7" t="s">
        <v>46</v>
      </c>
      <c r="N34" s="147">
        <v>6.6E-3</v>
      </c>
      <c r="O34" s="23">
        <v>0.40310000000000001</v>
      </c>
      <c r="P34" s="146">
        <v>-3.95E-2</v>
      </c>
      <c r="Q34" s="146">
        <v>0.40229999999999999</v>
      </c>
      <c r="R34" s="146">
        <v>-7.1999999999999998E-3</v>
      </c>
      <c r="S34" s="146">
        <v>-9.9000000000000008E-3</v>
      </c>
      <c r="T34" s="146">
        <v>-6.4999999999999997E-3</v>
      </c>
      <c r="U34" s="144">
        <v>14076</v>
      </c>
      <c r="V34" s="144">
        <v>-51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1.087</v>
      </c>
      <c r="D35" s="151">
        <v>6.4999999999999997E-3</v>
      </c>
      <c r="E35" s="150">
        <v>1.2</v>
      </c>
      <c r="F35" s="14">
        <v>1.0273000000000001</v>
      </c>
      <c r="G35" s="152">
        <v>-5.8099999999999999E-2</v>
      </c>
      <c r="H35" s="152">
        <v>0.04</v>
      </c>
      <c r="I35" s="150">
        <v>5.5</v>
      </c>
      <c r="J35" s="150">
        <v>5.5</v>
      </c>
      <c r="K35" s="152">
        <v>5.1900000000000002E-2</v>
      </c>
      <c r="L35" s="150" t="s">
        <v>40</v>
      </c>
      <c r="M35" s="14" t="s">
        <v>66</v>
      </c>
      <c r="N35" s="156">
        <v>-4.7999999999999996E-3</v>
      </c>
      <c r="O35" s="18">
        <v>0.34300000000000003</v>
      </c>
      <c r="P35" s="152">
        <v>-5.28E-2</v>
      </c>
      <c r="Q35" s="162">
        <v>0.54310000000000003</v>
      </c>
      <c r="R35" s="152">
        <v>-2.5999999999999999E-3</v>
      </c>
      <c r="S35" s="152">
        <v>5.0000000000000001E-4</v>
      </c>
      <c r="T35" s="152">
        <v>5.4000000000000003E-3</v>
      </c>
      <c r="U35" s="150">
        <v>1601</v>
      </c>
      <c r="V35" s="150">
        <v>1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1.087</v>
      </c>
      <c r="D36" s="147">
        <v>5.5999999999999999E-3</v>
      </c>
      <c r="E36" s="144">
        <v>57.02</v>
      </c>
      <c r="F36" s="7">
        <v>1.022</v>
      </c>
      <c r="G36" s="146">
        <v>-6.3600000000000004E-2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56</v>
      </c>
      <c r="N36" s="145">
        <v>-1.9699999999999999E-2</v>
      </c>
      <c r="O36" s="23">
        <v>0.42949999999999999</v>
      </c>
      <c r="P36" s="146">
        <v>-5.74E-2</v>
      </c>
      <c r="Q36" s="160">
        <v>0.34560000000000002</v>
      </c>
      <c r="R36" s="146">
        <v>-3.3999999999999998E-3</v>
      </c>
      <c r="S36" s="146">
        <v>-1.6299999999999999E-2</v>
      </c>
      <c r="T36" s="146">
        <v>-7.7999999999999996E-3</v>
      </c>
      <c r="U36" s="144">
        <v>6501</v>
      </c>
      <c r="V36" s="144">
        <v>-60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1.097</v>
      </c>
      <c r="D37" s="151">
        <v>3.7000000000000002E-3</v>
      </c>
      <c r="E37" s="150">
        <v>0.64</v>
      </c>
      <c r="F37" s="14">
        <v>1.0271999999999999</v>
      </c>
      <c r="G37" s="152">
        <v>-6.8000000000000005E-2</v>
      </c>
      <c r="H37" s="152">
        <v>0.04</v>
      </c>
      <c r="I37" s="150">
        <v>5.5</v>
      </c>
      <c r="J37" s="150">
        <v>5.5</v>
      </c>
      <c r="K37" s="152">
        <v>5.1409999999999997E-2</v>
      </c>
      <c r="L37" s="150" t="s">
        <v>40</v>
      </c>
      <c r="M37" s="14" t="s">
        <v>222</v>
      </c>
      <c r="N37" s="156">
        <v>-7.0000000000000001E-3</v>
      </c>
      <c r="O37" s="18">
        <v>0.42830000000000001</v>
      </c>
      <c r="P37" s="152">
        <v>-6.1400000000000003E-2</v>
      </c>
      <c r="Q37" s="152">
        <v>0.34300000000000003</v>
      </c>
      <c r="R37" s="152">
        <v>5.0000000000000001E-3</v>
      </c>
      <c r="S37" s="152">
        <v>6.3E-3</v>
      </c>
      <c r="T37" s="152">
        <v>-1.0500000000000001E-2</v>
      </c>
      <c r="U37" s="150">
        <v>600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1.1100000000000001</v>
      </c>
      <c r="D38" s="147">
        <v>7.3000000000000001E-3</v>
      </c>
      <c r="E38" s="144">
        <v>0.86</v>
      </c>
      <c r="F38" s="7">
        <v>1.0269999999999999</v>
      </c>
      <c r="G38" s="146">
        <v>-8.0799999999999997E-2</v>
      </c>
      <c r="H38" s="146">
        <v>0.04</v>
      </c>
      <c r="I38" s="144">
        <v>5.5</v>
      </c>
      <c r="J38" s="144">
        <v>5.5</v>
      </c>
      <c r="K38" s="146">
        <v>5.0779999999999999E-2</v>
      </c>
      <c r="L38" s="144" t="s">
        <v>40</v>
      </c>
      <c r="M38" s="7" t="s">
        <v>127</v>
      </c>
      <c r="N38" s="147">
        <v>8.0000000000000004E-4</v>
      </c>
      <c r="O38" s="23">
        <v>0.46550000000000002</v>
      </c>
      <c r="P38" s="146">
        <v>-7.2400000000000006E-2</v>
      </c>
      <c r="Q38" s="146">
        <v>0.25569999999999998</v>
      </c>
      <c r="R38" s="146">
        <v>-1.1299999999999999E-2</v>
      </c>
      <c r="S38" s="146">
        <v>7.4999999999999997E-3</v>
      </c>
      <c r="T38" s="146">
        <v>-9.7000000000000003E-3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1.1100000000000001</v>
      </c>
      <c r="D39" s="156">
        <v>-7.1999999999999998E-3</v>
      </c>
      <c r="E39" s="150">
        <v>37.6</v>
      </c>
      <c r="F39" s="14">
        <v>1.0269999999999999</v>
      </c>
      <c r="G39" s="152">
        <v>-8.0799999999999997E-2</v>
      </c>
      <c r="H39" s="152">
        <v>0.04</v>
      </c>
      <c r="I39" s="150">
        <v>5.5</v>
      </c>
      <c r="J39" s="150">
        <v>5.5</v>
      </c>
      <c r="K39" s="152">
        <v>5.0779999999999999E-2</v>
      </c>
      <c r="L39" s="150" t="s">
        <v>40</v>
      </c>
      <c r="M39" s="14" t="s">
        <v>218</v>
      </c>
      <c r="N39" s="156">
        <v>-5.3E-3</v>
      </c>
      <c r="O39" s="18">
        <v>0.44750000000000001</v>
      </c>
      <c r="P39" s="152">
        <v>-7.2400000000000006E-2</v>
      </c>
      <c r="Q39" s="152">
        <v>0.2979</v>
      </c>
      <c r="R39" s="152">
        <v>-1.5E-3</v>
      </c>
      <c r="S39" s="152">
        <v>2.8999999999999998E-3</v>
      </c>
      <c r="T39" s="152">
        <v>-1.4E-3</v>
      </c>
      <c r="U39" s="150">
        <v>1130</v>
      </c>
      <c r="V39" s="150">
        <v>-21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1.1850000000000001</v>
      </c>
      <c r="D40" s="145">
        <v>-1.41E-2</v>
      </c>
      <c r="E40" s="144">
        <v>8.3699999999999992</v>
      </c>
      <c r="F40" s="7">
        <v>1.0269999999999999</v>
      </c>
      <c r="G40" s="146">
        <v>-0.15379999999999999</v>
      </c>
      <c r="H40" s="146">
        <v>0.04</v>
      </c>
      <c r="I40" s="144">
        <v>5.5</v>
      </c>
      <c r="J40" s="144">
        <v>5.5</v>
      </c>
      <c r="K40" s="146">
        <v>4.7500000000000001E-2</v>
      </c>
      <c r="L40" s="144" t="s">
        <v>40</v>
      </c>
      <c r="M40" s="7" t="s">
        <v>222</v>
      </c>
      <c r="N40" s="145">
        <v>-7.0000000000000001E-3</v>
      </c>
      <c r="O40" s="23">
        <v>0.42609999999999998</v>
      </c>
      <c r="P40" s="146">
        <v>-0.13109999999999999</v>
      </c>
      <c r="Q40" s="146">
        <v>0.3483</v>
      </c>
      <c r="R40" s="146">
        <v>1.7000000000000001E-2</v>
      </c>
      <c r="S40" s="146">
        <v>2.63E-2</v>
      </c>
      <c r="T40" s="146">
        <v>-8.5000000000000006E-3</v>
      </c>
      <c r="U40" s="144">
        <v>702</v>
      </c>
      <c r="V40" s="144">
        <v>-7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1.4790000000000001</v>
      </c>
      <c r="D41" s="156">
        <v>-6.9999999999999999E-4</v>
      </c>
      <c r="E41" s="150">
        <v>344.64</v>
      </c>
      <c r="F41" s="14">
        <v>1.0309999999999999</v>
      </c>
      <c r="G41" s="152">
        <v>-0.4345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0.6905</v>
      </c>
      <c r="P41" s="152">
        <v>-0.29909999999999998</v>
      </c>
      <c r="Q41" s="150" t="s">
        <v>37</v>
      </c>
      <c r="R41" s="152">
        <v>4.1999999999999997E-3</v>
      </c>
      <c r="S41" s="152">
        <v>1.29E-2</v>
      </c>
      <c r="T41" s="152">
        <v>6.1999999999999998E-3</v>
      </c>
      <c r="U41" s="150">
        <v>1724</v>
      </c>
      <c r="V41" s="150">
        <v>-38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1.8807692307692299E-3</v>
      </c>
      <c r="E42" s="36"/>
      <c r="F42" s="35"/>
      <c r="G42" s="43">
        <f>AVERAGE(G16:G41)</f>
        <v>-6.0469230769230768E-2</v>
      </c>
      <c r="H42" s="37"/>
      <c r="I42" s="36"/>
      <c r="J42" s="36"/>
      <c r="K42" s="43">
        <f>AVERAGE(K16:K41)</f>
        <v>5.2019999999999997E-2</v>
      </c>
      <c r="L42" s="36"/>
      <c r="M42" s="35"/>
      <c r="N42" s="38"/>
      <c r="O42" s="39"/>
      <c r="P42" s="43">
        <f>AVERAGE(P16:P41)</f>
        <v>-5.0396153846153847E-2</v>
      </c>
      <c r="Q42" s="37"/>
      <c r="R42" s="43">
        <f>AVERAGE(R16:R41)</f>
        <v>1.2000000000000008E-3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1.0269999999999999</v>
      </c>
      <c r="D43" s="147">
        <v>2E-3</v>
      </c>
      <c r="E43" s="144">
        <v>7.43</v>
      </c>
      <c r="F43" s="7">
        <v>1.0286</v>
      </c>
      <c r="G43" s="146">
        <v>1.6000000000000001E-3</v>
      </c>
      <c r="H43" s="146">
        <v>3.5000000000000003E-2</v>
      </c>
      <c r="I43" s="144">
        <v>5</v>
      </c>
      <c r="J43" s="144">
        <v>5</v>
      </c>
      <c r="K43" s="146">
        <v>7.2040000000000007E-2</v>
      </c>
      <c r="L43" s="144">
        <v>7.0000000000000007E-2</v>
      </c>
      <c r="M43" s="7" t="s">
        <v>148</v>
      </c>
      <c r="N43" s="147">
        <v>2.2000000000000001E-3</v>
      </c>
      <c r="O43" s="146">
        <v>0.40949999999999998</v>
      </c>
      <c r="P43" s="144" t="s">
        <v>37</v>
      </c>
      <c r="Q43" s="146">
        <v>0.84750000000000003</v>
      </c>
      <c r="R43" s="146">
        <v>2.3E-3</v>
      </c>
      <c r="S43" s="146">
        <v>8.9999999999999993E-3</v>
      </c>
      <c r="T43" s="146">
        <v>-6.0000000000000001E-3</v>
      </c>
      <c r="U43" s="144">
        <v>301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0.94499999999999995</v>
      </c>
      <c r="D44" s="189">
        <v>4.3E-3</v>
      </c>
      <c r="E44" s="188">
        <v>7449.8</v>
      </c>
      <c r="F44" s="51">
        <v>1.0325</v>
      </c>
      <c r="G44" s="190">
        <v>8.4699999999999998E-2</v>
      </c>
      <c r="H44" s="190">
        <v>3.5000000000000003E-2</v>
      </c>
      <c r="I44" s="188">
        <v>5</v>
      </c>
      <c r="J44" s="188">
        <v>5</v>
      </c>
      <c r="K44" s="190">
        <v>5.4789999999999998E-2</v>
      </c>
      <c r="L44" s="188" t="s">
        <v>40</v>
      </c>
      <c r="M44" s="51" t="s">
        <v>153</v>
      </c>
      <c r="N44" s="193">
        <v>-3.0000000000000001E-3</v>
      </c>
      <c r="O44" s="56">
        <v>0.28170000000000001</v>
      </c>
      <c r="P44" s="195" t="s">
        <v>44</v>
      </c>
      <c r="Q44" s="190">
        <v>0.74770000000000003</v>
      </c>
      <c r="R44" s="190">
        <v>-1.0200000000000001E-2</v>
      </c>
      <c r="S44" s="190">
        <v>-1.2999999999999999E-2</v>
      </c>
      <c r="T44" s="190">
        <v>3.5000000000000001E-3</v>
      </c>
      <c r="U44" s="188">
        <v>406872</v>
      </c>
      <c r="V44" s="188">
        <v>-1110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1.0309999999999999</v>
      </c>
      <c r="D45" s="147">
        <v>1.9E-3</v>
      </c>
      <c r="E45" s="144">
        <v>1.33</v>
      </c>
      <c r="F45" s="7">
        <v>1.0329999999999999</v>
      </c>
      <c r="G45" s="146">
        <v>1.9E-3</v>
      </c>
      <c r="H45" s="146">
        <v>3.5000000000000003E-2</v>
      </c>
      <c r="I45" s="144">
        <v>5</v>
      </c>
      <c r="J45" s="144">
        <v>5</v>
      </c>
      <c r="K45" s="146">
        <v>5.0099999999999999E-2</v>
      </c>
      <c r="L45" s="144" t="s">
        <v>40</v>
      </c>
      <c r="M45" s="7" t="s">
        <v>182</v>
      </c>
      <c r="N45" s="147">
        <v>3.0999999999999999E-3</v>
      </c>
      <c r="O45" s="23">
        <v>0.36919999999999997</v>
      </c>
      <c r="P45" s="146">
        <v>-2.3E-3</v>
      </c>
      <c r="Q45" s="146">
        <v>0.47489999999999999</v>
      </c>
      <c r="R45" s="146">
        <v>3.6400000000000002E-2</v>
      </c>
      <c r="S45" s="146">
        <v>7.2499999999999995E-2</v>
      </c>
      <c r="T45" s="146">
        <v>-1.4E-3</v>
      </c>
      <c r="U45" s="144">
        <v>248</v>
      </c>
      <c r="V45" s="144">
        <v>1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1.0269999999999999</v>
      </c>
      <c r="D46" s="159">
        <v>0</v>
      </c>
      <c r="E46" s="150">
        <v>2.35</v>
      </c>
      <c r="F46" s="14">
        <v>1.0283</v>
      </c>
      <c r="G46" s="152">
        <v>1.2999999999999999E-3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148</v>
      </c>
      <c r="N46" s="151">
        <v>2.2000000000000001E-3</v>
      </c>
      <c r="O46" s="18">
        <v>0.42470000000000002</v>
      </c>
      <c r="P46" s="152">
        <v>-3.3E-3</v>
      </c>
      <c r="Q46" s="152">
        <v>1.0497000000000001</v>
      </c>
      <c r="R46" s="152">
        <v>-2.9999999999999997E-4</v>
      </c>
      <c r="S46" s="152">
        <v>-4.4000000000000003E-3</v>
      </c>
      <c r="T46" s="152">
        <v>-7.4000000000000003E-3</v>
      </c>
      <c r="U46" s="150">
        <v>531</v>
      </c>
      <c r="V46" s="150">
        <v>-2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1.03</v>
      </c>
      <c r="D47" s="147">
        <v>2.8999999999999998E-3</v>
      </c>
      <c r="E47" s="144">
        <v>17.510000000000002</v>
      </c>
      <c r="F47" s="7">
        <v>1.0309999999999999</v>
      </c>
      <c r="G47" s="146">
        <v>1E-3</v>
      </c>
      <c r="H47" s="146">
        <v>3.5000000000000003E-2</v>
      </c>
      <c r="I47" s="144">
        <v>5</v>
      </c>
      <c r="J47" s="144">
        <v>5</v>
      </c>
      <c r="K47" s="146">
        <v>5.0049999999999997E-2</v>
      </c>
      <c r="L47" s="144" t="s">
        <v>40</v>
      </c>
      <c r="M47" s="7" t="s">
        <v>91</v>
      </c>
      <c r="N47" s="145">
        <v>-4.7000000000000002E-3</v>
      </c>
      <c r="O47" s="23">
        <v>0.43319999999999997</v>
      </c>
      <c r="P47" s="146">
        <v>-3.3E-3</v>
      </c>
      <c r="Q47" s="146">
        <v>0.32750000000000001</v>
      </c>
      <c r="R47" s="146">
        <v>1.0200000000000001E-2</v>
      </c>
      <c r="S47" s="146">
        <v>-1.89E-2</v>
      </c>
      <c r="T47" s="146">
        <v>8.9999999999999998E-4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1">
        <v>1.9E-3</v>
      </c>
      <c r="E48" s="150">
        <v>1.8</v>
      </c>
      <c r="F48" s="14">
        <v>1.0286</v>
      </c>
      <c r="G48" s="152">
        <v>5.9999999999999995E-4</v>
      </c>
      <c r="H48" s="152">
        <v>3.5000000000000003E-2</v>
      </c>
      <c r="I48" s="150">
        <v>5</v>
      </c>
      <c r="J48" s="150">
        <v>5</v>
      </c>
      <c r="K48" s="152">
        <v>5.0029999999999998E-2</v>
      </c>
      <c r="L48" s="150" t="s">
        <v>40</v>
      </c>
      <c r="M48" s="14" t="s">
        <v>88</v>
      </c>
      <c r="N48" s="151">
        <v>8.9999999999999998E-4</v>
      </c>
      <c r="O48" s="18">
        <v>0.2462</v>
      </c>
      <c r="P48" s="152">
        <v>-3.3E-3</v>
      </c>
      <c r="Q48" s="152">
        <v>0.76859999999999995</v>
      </c>
      <c r="R48" s="152">
        <v>-7.7999999999999996E-3</v>
      </c>
      <c r="S48" s="152">
        <v>-1.1000000000000001E-3</v>
      </c>
      <c r="T48" s="152">
        <v>-1.4E-3</v>
      </c>
      <c r="U48" s="150">
        <v>665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1.0309999999999999</v>
      </c>
      <c r="D49" s="147">
        <v>2.8999999999999998E-3</v>
      </c>
      <c r="E49" s="144">
        <v>8.58</v>
      </c>
      <c r="F49" s="7">
        <v>1.0309999999999999</v>
      </c>
      <c r="G49" s="146">
        <v>0</v>
      </c>
      <c r="H49" s="146">
        <v>3.5000000000000003E-2</v>
      </c>
      <c r="I49" s="144">
        <v>5</v>
      </c>
      <c r="J49" s="144">
        <v>5</v>
      </c>
      <c r="K49" s="146">
        <v>0.05</v>
      </c>
      <c r="L49" s="144" t="s">
        <v>40</v>
      </c>
      <c r="M49" s="7" t="s">
        <v>157</v>
      </c>
      <c r="N49" s="147">
        <v>1.1000000000000001E-3</v>
      </c>
      <c r="O49" s="23">
        <v>0.15920000000000001</v>
      </c>
      <c r="P49" s="146">
        <v>-4.3E-3</v>
      </c>
      <c r="Q49" s="146">
        <v>0.96899999999999997</v>
      </c>
      <c r="R49" s="146">
        <v>4.1999999999999997E-3</v>
      </c>
      <c r="S49" s="146">
        <v>9.9000000000000008E-3</v>
      </c>
      <c r="T49" s="146">
        <v>-4.4999999999999997E-3</v>
      </c>
      <c r="U49" s="144">
        <v>1098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502001</v>
      </c>
      <c r="B50" s="150" t="s">
        <v>171</v>
      </c>
      <c r="C50" s="14">
        <v>1.028</v>
      </c>
      <c r="D50" s="151">
        <v>3.8999999999999998E-3</v>
      </c>
      <c r="E50" s="150">
        <v>9.31</v>
      </c>
      <c r="F50" s="14">
        <v>1.028</v>
      </c>
      <c r="G50" s="152">
        <v>0</v>
      </c>
      <c r="H50" s="152">
        <v>3.5000000000000003E-2</v>
      </c>
      <c r="I50" s="150">
        <v>5</v>
      </c>
      <c r="J50" s="150">
        <v>5</v>
      </c>
      <c r="K50" s="152">
        <v>0.05</v>
      </c>
      <c r="L50" s="150" t="s">
        <v>40</v>
      </c>
      <c r="M50" s="14" t="s">
        <v>172</v>
      </c>
      <c r="N50" s="151">
        <v>3.0999999999999999E-3</v>
      </c>
      <c r="O50" s="18">
        <v>0.35580000000000001</v>
      </c>
      <c r="P50" s="152">
        <v>-4.3E-3</v>
      </c>
      <c r="Q50" s="152">
        <v>0.51219999999999999</v>
      </c>
      <c r="R50" s="152">
        <v>2.58E-2</v>
      </c>
      <c r="S50" s="152">
        <v>2.7799999999999998E-2</v>
      </c>
      <c r="T50" s="152">
        <v>-1.0699999999999999E-2</v>
      </c>
      <c r="U50" s="150">
        <v>265</v>
      </c>
      <c r="V50" s="150">
        <v>18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1.034</v>
      </c>
      <c r="D51" s="147">
        <v>2.8999999999999998E-3</v>
      </c>
      <c r="E51" s="144">
        <v>2.2400000000000002</v>
      </c>
      <c r="F51" s="7">
        <v>1.0329999999999999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88</v>
      </c>
      <c r="N51" s="147">
        <v>8.9999999999999998E-4</v>
      </c>
      <c r="O51" s="23">
        <v>0.23330000000000001</v>
      </c>
      <c r="P51" s="146">
        <v>-5.1999999999999998E-3</v>
      </c>
      <c r="Q51" s="146">
        <v>0.79269999999999996</v>
      </c>
      <c r="R51" s="146">
        <v>-1.4E-3</v>
      </c>
      <c r="S51" s="146">
        <v>-5.9999999999999995E-4</v>
      </c>
      <c r="T51" s="146">
        <v>6.4999999999999997E-3</v>
      </c>
      <c r="U51" s="144">
        <v>2982</v>
      </c>
      <c r="V51" s="144">
        <v>-5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1">
        <v>4.8999999999999998E-3</v>
      </c>
      <c r="E52" s="150">
        <v>3.7</v>
      </c>
      <c r="F52" s="14">
        <v>1.028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163</v>
      </c>
      <c r="N52" s="151">
        <v>7.9000000000000008E-3</v>
      </c>
      <c r="O52" s="18">
        <v>0.14180000000000001</v>
      </c>
      <c r="P52" s="152">
        <v>-5.1999999999999998E-3</v>
      </c>
      <c r="Q52" s="152">
        <v>1.6861999999999999</v>
      </c>
      <c r="R52" s="152">
        <v>-2.8E-3</v>
      </c>
      <c r="S52" s="152">
        <v>2.7000000000000001E-3</v>
      </c>
      <c r="T52" s="152">
        <v>-5.1999999999999998E-3</v>
      </c>
      <c r="U52" s="150">
        <v>965</v>
      </c>
      <c r="V52" s="150">
        <v>-2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150073</v>
      </c>
      <c r="B53" s="144" t="s">
        <v>178</v>
      </c>
      <c r="C53" s="7">
        <v>1.0289999999999999</v>
      </c>
      <c r="D53" s="145">
        <v>-1.9E-3</v>
      </c>
      <c r="E53" s="144">
        <v>0.72</v>
      </c>
      <c r="F53" s="7">
        <v>1.028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174</v>
      </c>
      <c r="N53" s="147">
        <v>6.9999999999999999E-4</v>
      </c>
      <c r="O53" s="23">
        <v>0.52310000000000001</v>
      </c>
      <c r="P53" s="146">
        <v>-5.1999999999999998E-3</v>
      </c>
      <c r="Q53" s="146">
        <v>0.6996</v>
      </c>
      <c r="R53" s="146">
        <v>1.0500000000000001E-2</v>
      </c>
      <c r="S53" s="146">
        <v>6.7999999999999996E-3</v>
      </c>
      <c r="T53" s="146">
        <v>1.8499999999999999E-2</v>
      </c>
      <c r="U53" s="144">
        <v>365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1.034</v>
      </c>
      <c r="D54" s="151">
        <v>3.8999999999999998E-3</v>
      </c>
      <c r="E54" s="150">
        <v>1.05</v>
      </c>
      <c r="F54" s="14">
        <v>1.0327</v>
      </c>
      <c r="G54" s="152">
        <v>-1.2999999999999999E-3</v>
      </c>
      <c r="H54" s="152">
        <v>3.5000000000000003E-2</v>
      </c>
      <c r="I54" s="150">
        <v>5</v>
      </c>
      <c r="J54" s="150">
        <v>5</v>
      </c>
      <c r="K54" s="152">
        <v>4.9939999999999998E-2</v>
      </c>
      <c r="L54" s="150" t="s">
        <v>40</v>
      </c>
      <c r="M54" s="14" t="s">
        <v>84</v>
      </c>
      <c r="N54" s="156">
        <v>-1.5299999999999999E-2</v>
      </c>
      <c r="O54" s="18">
        <v>0.40089999999999998</v>
      </c>
      <c r="P54" s="152">
        <v>-5.1999999999999998E-3</v>
      </c>
      <c r="Q54" s="152">
        <v>0.4012</v>
      </c>
      <c r="R54" s="152">
        <v>9.2999999999999992E-3</v>
      </c>
      <c r="S54" s="152">
        <v>-9.9000000000000008E-3</v>
      </c>
      <c r="T54" s="152">
        <v>-5.0000000000000001E-3</v>
      </c>
      <c r="U54" s="150">
        <v>3012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1.056</v>
      </c>
      <c r="D55" s="147">
        <v>3.8E-3</v>
      </c>
      <c r="E55" s="144">
        <v>76.81</v>
      </c>
      <c r="F55" s="7">
        <v>1.0529999999999999</v>
      </c>
      <c r="G55" s="146">
        <v>-2.8E-3</v>
      </c>
      <c r="H55" s="146">
        <v>3.5000000000000003E-2</v>
      </c>
      <c r="I55" s="144">
        <v>5.5</v>
      </c>
      <c r="J55" s="144">
        <v>5</v>
      </c>
      <c r="K55" s="146">
        <v>4.9939999999999998E-2</v>
      </c>
      <c r="L55" s="144" t="s">
        <v>40</v>
      </c>
      <c r="M55" s="7" t="s">
        <v>91</v>
      </c>
      <c r="N55" s="145">
        <v>-4.7000000000000002E-3</v>
      </c>
      <c r="O55" s="23">
        <v>0.27529999999999999</v>
      </c>
      <c r="P55" s="146">
        <v>-7.1000000000000004E-3</v>
      </c>
      <c r="Q55" s="160">
        <v>0.66859999999999997</v>
      </c>
      <c r="R55" s="146">
        <v>-4.4000000000000003E-3</v>
      </c>
      <c r="S55" s="146">
        <v>-0.01</v>
      </c>
      <c r="T55" s="146">
        <v>-3.3E-3</v>
      </c>
      <c r="U55" s="144">
        <v>1121</v>
      </c>
      <c r="V55" s="144">
        <v>12</v>
      </c>
      <c r="W55" s="148">
        <v>0.21180555555555555</v>
      </c>
      <c r="X55" s="149">
        <v>42704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1.0349999999999999</v>
      </c>
      <c r="D56" s="189">
        <v>2.8999999999999998E-3</v>
      </c>
      <c r="E56" s="188">
        <v>20.86</v>
      </c>
      <c r="F56" s="51">
        <v>1.0327</v>
      </c>
      <c r="G56" s="190">
        <v>-2.2000000000000001E-3</v>
      </c>
      <c r="H56" s="190">
        <v>3.5000000000000003E-2</v>
      </c>
      <c r="I56" s="188">
        <v>5</v>
      </c>
      <c r="J56" s="188">
        <v>5</v>
      </c>
      <c r="K56" s="190">
        <v>4.9889999999999997E-2</v>
      </c>
      <c r="L56" s="188" t="s">
        <v>40</v>
      </c>
      <c r="M56" s="51" t="s">
        <v>95</v>
      </c>
      <c r="N56" s="193">
        <v>-8.0999999999999996E-3</v>
      </c>
      <c r="O56" s="56">
        <v>0.2432</v>
      </c>
      <c r="P56" s="190">
        <v>-6.1999999999999998E-3</v>
      </c>
      <c r="Q56" s="190">
        <v>0.77010000000000001</v>
      </c>
      <c r="R56" s="190">
        <v>3.0000000000000001E-3</v>
      </c>
      <c r="S56" s="190">
        <v>-1.11E-2</v>
      </c>
      <c r="T56" s="190">
        <v>-3.3E-3</v>
      </c>
      <c r="U56" s="188">
        <v>1940</v>
      </c>
      <c r="V56" s="188">
        <v>-10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1.07</v>
      </c>
      <c r="D57" s="147">
        <v>3.8E-3</v>
      </c>
      <c r="E57" s="144">
        <v>254.03</v>
      </c>
      <c r="F57" s="7">
        <v>1.0640000000000001</v>
      </c>
      <c r="G57" s="146">
        <v>-5.5999999999999999E-3</v>
      </c>
      <c r="H57" s="146">
        <v>3.5000000000000003E-2</v>
      </c>
      <c r="I57" s="144">
        <v>5.75</v>
      </c>
      <c r="J57" s="144">
        <v>5</v>
      </c>
      <c r="K57" s="146">
        <v>4.9829999999999999E-2</v>
      </c>
      <c r="L57" s="144" t="s">
        <v>40</v>
      </c>
      <c r="M57" s="7" t="s">
        <v>169</v>
      </c>
      <c r="N57" s="145">
        <v>-8.0000000000000002E-3</v>
      </c>
      <c r="O57" s="23">
        <v>0.1066</v>
      </c>
      <c r="P57" s="146">
        <v>-9.9000000000000008E-3</v>
      </c>
      <c r="Q57" s="160">
        <v>1.0398000000000001</v>
      </c>
      <c r="R57" s="146">
        <v>5.5999999999999999E-3</v>
      </c>
      <c r="S57" s="146">
        <v>-4.1000000000000003E-3</v>
      </c>
      <c r="T57" s="146">
        <v>3.3999999999999998E-3</v>
      </c>
      <c r="U57" s="144">
        <v>3710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502014</v>
      </c>
      <c r="B58" s="150" t="s">
        <v>89</v>
      </c>
      <c r="C58" s="14">
        <v>1.044</v>
      </c>
      <c r="D58" s="151">
        <v>4.7999999999999996E-3</v>
      </c>
      <c r="E58" s="150">
        <v>3841.16</v>
      </c>
      <c r="F58" s="14">
        <v>1.038</v>
      </c>
      <c r="G58" s="152">
        <v>-5.7999999999999996E-3</v>
      </c>
      <c r="H58" s="152">
        <v>3.5000000000000003E-2</v>
      </c>
      <c r="I58" s="150">
        <v>5.75</v>
      </c>
      <c r="J58" s="150">
        <v>5</v>
      </c>
      <c r="K58" s="152">
        <v>4.9829999999999999E-2</v>
      </c>
      <c r="L58" s="150" t="s">
        <v>40</v>
      </c>
      <c r="M58" s="14" t="s">
        <v>154</v>
      </c>
      <c r="N58" s="151">
        <v>8.3999999999999995E-3</v>
      </c>
      <c r="O58" s="18">
        <v>0.11749999999999999</v>
      </c>
      <c r="P58" s="152">
        <v>-0.01</v>
      </c>
      <c r="Q58" s="162">
        <v>1.0553999999999999</v>
      </c>
      <c r="R58" s="152">
        <v>-1.6999999999999999E-3</v>
      </c>
      <c r="S58" s="152">
        <v>3.3999999999999998E-3</v>
      </c>
      <c r="T58" s="152">
        <v>2E-3</v>
      </c>
      <c r="U58" s="150">
        <v>18953</v>
      </c>
      <c r="V58" s="150">
        <v>436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</v>
      </c>
      <c r="D59" s="147">
        <v>3.8E-3</v>
      </c>
      <c r="E59" s="144">
        <v>706.25</v>
      </c>
      <c r="F59" s="7">
        <v>1.0605</v>
      </c>
      <c r="G59" s="146">
        <v>-8.9999999999999993E-3</v>
      </c>
      <c r="H59" s="146">
        <v>3.5000000000000003E-2</v>
      </c>
      <c r="I59" s="144">
        <v>5.75</v>
      </c>
      <c r="J59" s="144">
        <v>5</v>
      </c>
      <c r="K59" s="146">
        <v>4.9660000000000003E-2</v>
      </c>
      <c r="L59" s="144" t="s">
        <v>40</v>
      </c>
      <c r="M59" s="7" t="s">
        <v>48</v>
      </c>
      <c r="N59" s="147">
        <v>6.4999999999999997E-3</v>
      </c>
      <c r="O59" s="23">
        <v>0.25119999999999998</v>
      </c>
      <c r="P59" s="146">
        <v>-1.2699999999999999E-2</v>
      </c>
      <c r="Q59" s="146">
        <v>0.71409999999999996</v>
      </c>
      <c r="R59" s="146">
        <v>-1.8E-3</v>
      </c>
      <c r="S59" s="146">
        <v>9.4999999999999998E-3</v>
      </c>
      <c r="T59" s="146">
        <v>5.9999999999999995E-4</v>
      </c>
      <c r="U59" s="144">
        <v>21109</v>
      </c>
      <c r="V59" s="144">
        <v>25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150090</v>
      </c>
      <c r="B60" s="150" t="s">
        <v>173</v>
      </c>
      <c r="C60" s="14">
        <v>1.036</v>
      </c>
      <c r="D60" s="151">
        <v>3.8999999999999998E-3</v>
      </c>
      <c r="E60" s="150">
        <v>55.52</v>
      </c>
      <c r="F60" s="14">
        <v>1.0286</v>
      </c>
      <c r="G60" s="152">
        <v>-7.1999999999999998E-3</v>
      </c>
      <c r="H60" s="152">
        <v>3.5000000000000003E-2</v>
      </c>
      <c r="I60" s="150">
        <v>5</v>
      </c>
      <c r="J60" s="150">
        <v>5</v>
      </c>
      <c r="K60" s="152">
        <v>4.9630000000000001E-2</v>
      </c>
      <c r="L60" s="150" t="s">
        <v>40</v>
      </c>
      <c r="M60" s="14" t="s">
        <v>174</v>
      </c>
      <c r="N60" s="151">
        <v>6.9999999999999999E-4</v>
      </c>
      <c r="O60" s="18">
        <v>0.39319999999999999</v>
      </c>
      <c r="P60" s="152">
        <v>-1.0999999999999999E-2</v>
      </c>
      <c r="Q60" s="152">
        <v>0.89839999999999998</v>
      </c>
      <c r="R60" s="152">
        <v>4.7000000000000002E-3</v>
      </c>
      <c r="S60" s="152">
        <v>-3.5999999999999999E-3</v>
      </c>
      <c r="T60" s="152">
        <v>-6.1999999999999998E-3</v>
      </c>
      <c r="U60" s="150">
        <v>1124</v>
      </c>
      <c r="V60" s="150">
        <v>-14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1.0649999999999999</v>
      </c>
      <c r="D61" s="157">
        <v>0</v>
      </c>
      <c r="E61" s="144">
        <v>119.73</v>
      </c>
      <c r="F61" s="7">
        <v>1.0529999999999999</v>
      </c>
      <c r="G61" s="146">
        <v>-1.14E-2</v>
      </c>
      <c r="H61" s="146">
        <v>3.5000000000000003E-2</v>
      </c>
      <c r="I61" s="144">
        <v>5.5</v>
      </c>
      <c r="J61" s="144">
        <v>5</v>
      </c>
      <c r="K61" s="146">
        <v>4.9489999999999999E-2</v>
      </c>
      <c r="L61" s="144" t="s">
        <v>40</v>
      </c>
      <c r="M61" s="7" t="s">
        <v>56</v>
      </c>
      <c r="N61" s="145">
        <v>-1.9699999999999999E-2</v>
      </c>
      <c r="O61" s="23">
        <v>0.37309999999999999</v>
      </c>
      <c r="P61" s="146">
        <v>-1.55E-2</v>
      </c>
      <c r="Q61" s="160">
        <v>0.44340000000000002</v>
      </c>
      <c r="R61" s="146">
        <v>3.2000000000000002E-3</v>
      </c>
      <c r="S61" s="146">
        <v>-5.1999999999999998E-3</v>
      </c>
      <c r="T61" s="146">
        <v>5.0000000000000001E-4</v>
      </c>
      <c r="U61" s="144">
        <v>8217</v>
      </c>
      <c r="V61" s="144">
        <v>-39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1.0409999999999999</v>
      </c>
      <c r="D62" s="151">
        <v>2.8999999999999998E-3</v>
      </c>
      <c r="E62" s="150">
        <v>1173.32</v>
      </c>
      <c r="F62" s="14">
        <v>1.03</v>
      </c>
      <c r="G62" s="152">
        <v>-1.0699999999999999E-2</v>
      </c>
      <c r="H62" s="152">
        <v>3.5000000000000003E-2</v>
      </c>
      <c r="I62" s="150">
        <v>5</v>
      </c>
      <c r="J62" s="150">
        <v>5</v>
      </c>
      <c r="K62" s="152">
        <v>4.9459999999999997E-2</v>
      </c>
      <c r="L62" s="150" t="s">
        <v>40</v>
      </c>
      <c r="M62" s="14" t="s">
        <v>176</v>
      </c>
      <c r="N62" s="159">
        <v>0</v>
      </c>
      <c r="O62" s="18">
        <v>0.31030000000000002</v>
      </c>
      <c r="P62" s="152">
        <v>-1.4800000000000001E-2</v>
      </c>
      <c r="Q62" s="152">
        <v>0.61639999999999995</v>
      </c>
      <c r="R62" s="152">
        <v>2.2000000000000001E-3</v>
      </c>
      <c r="S62" s="152">
        <v>7.0000000000000001E-3</v>
      </c>
      <c r="T62" s="152">
        <v>1.5E-3</v>
      </c>
      <c r="U62" s="150">
        <v>97494</v>
      </c>
      <c r="V62" s="150">
        <v>371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150104</v>
      </c>
      <c r="B63" s="144" t="s">
        <v>286</v>
      </c>
      <c r="C63" s="7">
        <v>1.0409999999999999</v>
      </c>
      <c r="D63" s="147">
        <v>1E-3</v>
      </c>
      <c r="E63" s="144">
        <v>2.74</v>
      </c>
      <c r="F63" s="7">
        <v>1.0289999999999999</v>
      </c>
      <c r="G63" s="146">
        <v>-1.17E-2</v>
      </c>
      <c r="H63" s="146">
        <v>3.5000000000000003E-2</v>
      </c>
      <c r="I63" s="144">
        <v>5</v>
      </c>
      <c r="J63" s="144">
        <v>5</v>
      </c>
      <c r="K63" s="146">
        <v>4.9410000000000003E-2</v>
      </c>
      <c r="L63" s="144" t="s">
        <v>40</v>
      </c>
      <c r="M63" s="7" t="s">
        <v>88</v>
      </c>
      <c r="N63" s="147">
        <v>8.9999999999999998E-4</v>
      </c>
      <c r="O63" s="23">
        <v>0.42070000000000002</v>
      </c>
      <c r="P63" s="146">
        <v>-1.5599999999999999E-2</v>
      </c>
      <c r="Q63" s="146">
        <v>0.74370000000000003</v>
      </c>
      <c r="R63" s="146">
        <v>-4.7999999999999996E-3</v>
      </c>
      <c r="S63" s="146">
        <v>-1.4E-2</v>
      </c>
      <c r="T63" s="146">
        <v>-7.7000000000000002E-3</v>
      </c>
      <c r="U63" s="144">
        <v>758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1.0429999999999999</v>
      </c>
      <c r="D64" s="151">
        <v>3.8E-3</v>
      </c>
      <c r="E64" s="150">
        <v>2661.91</v>
      </c>
      <c r="F64" s="14">
        <v>1.0289999999999999</v>
      </c>
      <c r="G64" s="152">
        <v>-1.3599999999999999E-2</v>
      </c>
      <c r="H64" s="152">
        <v>3.5000000000000003E-2</v>
      </c>
      <c r="I64" s="150">
        <v>5</v>
      </c>
      <c r="J64" s="150">
        <v>5</v>
      </c>
      <c r="K64" s="152">
        <v>4.931E-2</v>
      </c>
      <c r="L64" s="150" t="s">
        <v>40</v>
      </c>
      <c r="M64" s="14" t="s">
        <v>174</v>
      </c>
      <c r="N64" s="151">
        <v>6.9999999999999999E-4</v>
      </c>
      <c r="O64" s="18">
        <v>0.1399</v>
      </c>
      <c r="P64" s="152">
        <v>-1.7600000000000001E-2</v>
      </c>
      <c r="Q64" s="152">
        <v>1.69</v>
      </c>
      <c r="R64" s="152">
        <v>-3.3999999999999998E-3</v>
      </c>
      <c r="S64" s="152">
        <v>-6.9999999999999999E-4</v>
      </c>
      <c r="T64" s="152">
        <v>-5.7999999999999996E-3</v>
      </c>
      <c r="U64" s="150">
        <v>100681</v>
      </c>
      <c r="V64" s="150">
        <v>-98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1.052</v>
      </c>
      <c r="D65" s="145">
        <v>-5.7000000000000002E-3</v>
      </c>
      <c r="E65" s="144">
        <v>0.18</v>
      </c>
      <c r="F65" s="7">
        <v>1.0283</v>
      </c>
      <c r="G65" s="146">
        <v>-2.3E-2</v>
      </c>
      <c r="H65" s="146">
        <v>3.5000000000000003E-2</v>
      </c>
      <c r="I65" s="144">
        <v>5</v>
      </c>
      <c r="J65" s="144">
        <v>5</v>
      </c>
      <c r="K65" s="146">
        <v>4.8840000000000001E-2</v>
      </c>
      <c r="L65" s="144" t="s">
        <v>40</v>
      </c>
      <c r="M65" s="7" t="s">
        <v>148</v>
      </c>
      <c r="N65" s="147">
        <v>2.2000000000000001E-3</v>
      </c>
      <c r="O65" s="23">
        <v>0.57679999999999998</v>
      </c>
      <c r="P65" s="146">
        <v>-2.7E-2</v>
      </c>
      <c r="Q65" s="144" t="s">
        <v>37</v>
      </c>
      <c r="R65" s="146">
        <v>-8.6E-3</v>
      </c>
      <c r="S65" s="146">
        <v>-1.6000000000000001E-3</v>
      </c>
      <c r="T65" s="146">
        <v>-9.4000000000000004E-3</v>
      </c>
      <c r="U65" s="144">
        <v>318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1.0509999999999999</v>
      </c>
      <c r="D66" s="156">
        <v>-1.9E-3</v>
      </c>
      <c r="E66" s="150">
        <v>1.4</v>
      </c>
      <c r="F66" s="14">
        <v>1.0269999999999999</v>
      </c>
      <c r="G66" s="152">
        <v>-2.3400000000000001E-2</v>
      </c>
      <c r="H66" s="152">
        <v>3.5000000000000003E-2</v>
      </c>
      <c r="I66" s="150">
        <v>5.5</v>
      </c>
      <c r="J66" s="150">
        <v>5</v>
      </c>
      <c r="K66" s="152">
        <v>4.8829999999999998E-2</v>
      </c>
      <c r="L66" s="150" t="s">
        <v>40</v>
      </c>
      <c r="M66" s="14" t="s">
        <v>66</v>
      </c>
      <c r="N66" s="156">
        <v>-4.7999999999999996E-3</v>
      </c>
      <c r="O66" s="18">
        <v>0.34150000000000003</v>
      </c>
      <c r="P66" s="152">
        <v>-2.7E-2</v>
      </c>
      <c r="Q66" s="152">
        <v>0.54710000000000003</v>
      </c>
      <c r="R66" s="152">
        <v>2.5000000000000001E-3</v>
      </c>
      <c r="S66" s="152">
        <v>4.5999999999999999E-3</v>
      </c>
      <c r="T66" s="152">
        <v>4.0000000000000001E-3</v>
      </c>
      <c r="U66" s="150">
        <v>920</v>
      </c>
      <c r="V66" s="150">
        <v>0</v>
      </c>
      <c r="W66" s="153">
        <v>0.21180555555555555</v>
      </c>
      <c r="X66" s="154">
        <v>42583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1.0529999999999999</v>
      </c>
      <c r="D67" s="147">
        <v>1.9E-3</v>
      </c>
      <c r="E67" s="144">
        <v>4084.68</v>
      </c>
      <c r="F67" s="7">
        <v>1.028</v>
      </c>
      <c r="G67" s="146">
        <v>-2.4299999999999999E-2</v>
      </c>
      <c r="H67" s="146">
        <v>3.5000000000000003E-2</v>
      </c>
      <c r="I67" s="144">
        <v>5</v>
      </c>
      <c r="J67" s="144">
        <v>5</v>
      </c>
      <c r="K67" s="146">
        <v>4.8779999999999997E-2</v>
      </c>
      <c r="L67" s="144" t="s">
        <v>40</v>
      </c>
      <c r="M67" s="7" t="s">
        <v>129</v>
      </c>
      <c r="N67" s="145">
        <v>-7.3000000000000001E-3</v>
      </c>
      <c r="O67" s="23">
        <v>0.35270000000000001</v>
      </c>
      <c r="P67" s="146">
        <v>-2.7900000000000001E-2</v>
      </c>
      <c r="Q67" s="146">
        <v>0.51959999999999995</v>
      </c>
      <c r="R67" s="146">
        <v>4.0000000000000002E-4</v>
      </c>
      <c r="S67" s="146">
        <v>-2E-3</v>
      </c>
      <c r="T67" s="146">
        <v>-6.1999999999999998E-3</v>
      </c>
      <c r="U67" s="144">
        <v>341244</v>
      </c>
      <c r="V67" s="144">
        <v>-154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1.0569999999999999</v>
      </c>
      <c r="D68" s="156">
        <v>-8.9999999999999998E-4</v>
      </c>
      <c r="E68" s="150">
        <v>0.3</v>
      </c>
      <c r="F68" s="14">
        <v>1.0289999999999999</v>
      </c>
      <c r="G68" s="152">
        <v>-2.7199999999999998E-2</v>
      </c>
      <c r="H68" s="152">
        <v>3.5000000000000003E-2</v>
      </c>
      <c r="I68" s="150">
        <v>5</v>
      </c>
      <c r="J68" s="150">
        <v>5</v>
      </c>
      <c r="K68" s="152">
        <v>4.8640000000000003E-2</v>
      </c>
      <c r="L68" s="150" t="s">
        <v>40</v>
      </c>
      <c r="M68" s="14" t="s">
        <v>36</v>
      </c>
      <c r="N68" s="151">
        <v>8.9999999999999998E-4</v>
      </c>
      <c r="O68" s="18">
        <v>0.5837</v>
      </c>
      <c r="P68" s="152">
        <v>-3.0800000000000001E-2</v>
      </c>
      <c r="Q68" s="152">
        <v>0.56630000000000003</v>
      </c>
      <c r="R68" s="152">
        <v>2.2800000000000001E-2</v>
      </c>
      <c r="S68" s="152">
        <v>2.6700000000000002E-2</v>
      </c>
      <c r="T68" s="152">
        <v>7.7000000000000002E-3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150012</v>
      </c>
      <c r="B69" s="144" t="s">
        <v>185</v>
      </c>
      <c r="C69" s="7">
        <v>1.038</v>
      </c>
      <c r="D69" s="147">
        <v>9.7000000000000003E-3</v>
      </c>
      <c r="E69" s="144">
        <v>107.26</v>
      </c>
      <c r="F69" s="7">
        <v>1.014</v>
      </c>
      <c r="G69" s="146">
        <v>-2.3699999999999999E-2</v>
      </c>
      <c r="H69" s="144" t="s">
        <v>186</v>
      </c>
      <c r="I69" s="144">
        <v>5</v>
      </c>
      <c r="J69" s="144">
        <v>5</v>
      </c>
      <c r="K69" s="146">
        <v>4.6530000000000002E-2</v>
      </c>
      <c r="L69" s="144" t="s">
        <v>40</v>
      </c>
      <c r="M69" s="7" t="s">
        <v>187</v>
      </c>
      <c r="N69" s="145">
        <v>-2.0000000000000001E-4</v>
      </c>
      <c r="O69" s="23">
        <v>0.51019999999999999</v>
      </c>
      <c r="P69" s="146">
        <v>-2.3800000000000002E-2</v>
      </c>
      <c r="Q69" s="144" t="s">
        <v>37</v>
      </c>
      <c r="R69" s="146">
        <v>-4.4000000000000003E-3</v>
      </c>
      <c r="S69" s="146">
        <v>-7.9000000000000008E-3</v>
      </c>
      <c r="T69" s="146">
        <v>-5.8999999999999999E-3</v>
      </c>
      <c r="U69" s="144">
        <v>8110</v>
      </c>
      <c r="V69" s="144">
        <v>-9</v>
      </c>
      <c r="W69" s="148">
        <v>0.17083333333333331</v>
      </c>
      <c r="X69" s="149">
        <v>43570</v>
      </c>
      <c r="Y69" s="13" t="s">
        <v>38</v>
      </c>
    </row>
    <row r="70" spans="1:25" ht="15.75" thickBot="1" x14ac:dyDescent="0.2">
      <c r="A70" s="14">
        <v>150135</v>
      </c>
      <c r="B70" s="150" t="s">
        <v>345</v>
      </c>
      <c r="C70" s="14">
        <v>1.0289999999999999</v>
      </c>
      <c r="D70" s="151">
        <v>3.8999999999999998E-3</v>
      </c>
      <c r="E70" s="150">
        <v>2.09</v>
      </c>
      <c r="F70" s="14">
        <v>1.0289999999999999</v>
      </c>
      <c r="G70" s="152">
        <v>0</v>
      </c>
      <c r="H70" s="152">
        <v>3.5000000000000003E-2</v>
      </c>
      <c r="I70" s="150">
        <v>5</v>
      </c>
      <c r="J70" s="150">
        <v>5</v>
      </c>
      <c r="K70" s="152">
        <v>4.6350000000000002E-2</v>
      </c>
      <c r="L70" s="150">
        <v>3.66</v>
      </c>
      <c r="M70" s="14" t="s">
        <v>187</v>
      </c>
      <c r="N70" s="156">
        <v>-2.0000000000000001E-4</v>
      </c>
      <c r="O70" s="152">
        <v>0.1757</v>
      </c>
      <c r="P70" s="150" t="s">
        <v>37</v>
      </c>
      <c r="Q70" s="152">
        <v>1.5778000000000001</v>
      </c>
      <c r="R70" s="152">
        <v>-5.0000000000000001E-3</v>
      </c>
      <c r="S70" s="152">
        <v>-7.1000000000000004E-3</v>
      </c>
      <c r="T70" s="152">
        <v>-2.5999999999999999E-3</v>
      </c>
      <c r="U70" s="150">
        <v>2028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150083</v>
      </c>
      <c r="B71" s="144" t="s">
        <v>287</v>
      </c>
      <c r="C71" s="7">
        <v>1.109</v>
      </c>
      <c r="D71" s="145">
        <v>-2.12E-2</v>
      </c>
      <c r="E71" s="144">
        <v>4.55</v>
      </c>
      <c r="F71" s="7">
        <v>1.0286</v>
      </c>
      <c r="G71" s="146">
        <v>-7.8200000000000006E-2</v>
      </c>
      <c r="H71" s="146">
        <v>3.5000000000000003E-2</v>
      </c>
      <c r="I71" s="144">
        <v>5</v>
      </c>
      <c r="J71" s="144">
        <v>5</v>
      </c>
      <c r="K71" s="146">
        <v>4.6280000000000002E-2</v>
      </c>
      <c r="L71" s="144" t="s">
        <v>40</v>
      </c>
      <c r="M71" s="7" t="s">
        <v>266</v>
      </c>
      <c r="N71" s="147">
        <v>1.6000000000000001E-3</v>
      </c>
      <c r="O71" s="23">
        <v>0.35830000000000001</v>
      </c>
      <c r="P71" s="146">
        <v>-7.6100000000000001E-2</v>
      </c>
      <c r="Q71" s="146">
        <v>1.0076000000000001</v>
      </c>
      <c r="R71" s="146">
        <v>2.0899999999999998E-2</v>
      </c>
      <c r="S71" s="146">
        <v>4.0500000000000001E-2</v>
      </c>
      <c r="T71" s="146">
        <v>1.49E-2</v>
      </c>
      <c r="U71" s="144">
        <v>693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150085</v>
      </c>
      <c r="B72" s="150" t="s">
        <v>188</v>
      </c>
      <c r="C72" s="14">
        <v>1.02</v>
      </c>
      <c r="D72" s="151">
        <v>5.8999999999999999E-3</v>
      </c>
      <c r="E72" s="150">
        <v>2839.05</v>
      </c>
      <c r="F72" s="14">
        <v>1.0108999999999999</v>
      </c>
      <c r="G72" s="152">
        <v>-8.9999999999999993E-3</v>
      </c>
      <c r="H72" s="152">
        <v>3.5000000000000003E-2</v>
      </c>
      <c r="I72" s="150">
        <v>5</v>
      </c>
      <c r="J72" s="150">
        <v>5</v>
      </c>
      <c r="K72" s="152">
        <v>3.7749999999999999E-2</v>
      </c>
      <c r="L72" s="150">
        <v>0.78</v>
      </c>
      <c r="M72" s="14" t="s">
        <v>189</v>
      </c>
      <c r="N72" s="156">
        <v>-1.6000000000000001E-3</v>
      </c>
      <c r="O72" s="152">
        <v>0.38640000000000002</v>
      </c>
      <c r="P72" s="150" t="s">
        <v>37</v>
      </c>
      <c r="Q72" s="162">
        <v>0.9466</v>
      </c>
      <c r="R72" s="152">
        <v>1.5E-3</v>
      </c>
      <c r="S72" s="152">
        <v>3.3999999999999998E-3</v>
      </c>
      <c r="T72" s="152">
        <v>4.4000000000000003E-3</v>
      </c>
      <c r="U72" s="150">
        <v>20254</v>
      </c>
      <c r="V72" s="150">
        <v>1315</v>
      </c>
      <c r="W72" s="153">
        <v>0.21180555555555555</v>
      </c>
      <c r="X72" s="154">
        <v>42863</v>
      </c>
      <c r="Y72" s="21" t="s">
        <v>38</v>
      </c>
    </row>
    <row r="73" spans="1:25" ht="15.75" thickBot="1" x14ac:dyDescent="0.2">
      <c r="A73" s="7">
        <v>150096</v>
      </c>
      <c r="B73" s="144" t="s">
        <v>192</v>
      </c>
      <c r="C73" s="7">
        <v>1.1200000000000001</v>
      </c>
      <c r="D73" s="147">
        <v>1.17E-2</v>
      </c>
      <c r="E73" s="144">
        <v>0.96</v>
      </c>
      <c r="F73" s="7">
        <v>1.0289999999999999</v>
      </c>
      <c r="G73" s="146">
        <v>-8.8400000000000006E-2</v>
      </c>
      <c r="H73" s="146">
        <v>3.5000000000000003E-2</v>
      </c>
      <c r="I73" s="144">
        <v>5</v>
      </c>
      <c r="J73" s="144">
        <v>5</v>
      </c>
      <c r="K73" s="146">
        <v>-4.5900000000000003E-2</v>
      </c>
      <c r="L73" s="144">
        <v>0.92</v>
      </c>
      <c r="M73" s="7" t="s">
        <v>193</v>
      </c>
      <c r="N73" s="147">
        <v>7.1000000000000004E-3</v>
      </c>
      <c r="O73" s="146">
        <v>0.3478</v>
      </c>
      <c r="P73" s="144" t="s">
        <v>37</v>
      </c>
      <c r="Q73" s="146">
        <v>1.0396000000000001</v>
      </c>
      <c r="R73" s="146">
        <v>-1.1000000000000001E-3</v>
      </c>
      <c r="S73" s="146">
        <v>-3.5999999999999999E-3</v>
      </c>
      <c r="T73" s="146">
        <v>-4.4999999999999997E-3</v>
      </c>
      <c r="U73" s="144">
        <v>12377</v>
      </c>
      <c r="V73" s="144">
        <v>-2</v>
      </c>
      <c r="W73" s="148">
        <v>0.21180555555555555</v>
      </c>
      <c r="X73" s="149">
        <v>42738</v>
      </c>
      <c r="Y73" s="13" t="s">
        <v>38</v>
      </c>
    </row>
    <row r="74" spans="1:25" ht="14.25" thickBot="1" x14ac:dyDescent="0.2">
      <c r="A74" s="44" t="s">
        <v>243</v>
      </c>
      <c r="B74" s="36"/>
      <c r="C74" s="35"/>
      <c r="D74" s="43">
        <f>AVERAGE(D43:D73)</f>
        <v>2.0548387096774195E-3</v>
      </c>
      <c r="E74" s="36"/>
      <c r="F74" s="35"/>
      <c r="G74" s="43">
        <f>AVERAGE(G43:G73)</f>
        <v>-9.3677419354838715E-3</v>
      </c>
      <c r="H74" s="37"/>
      <c r="I74" s="36"/>
      <c r="J74" s="36"/>
      <c r="K74" s="43">
        <f>AVERAGE(K43:K73)</f>
        <v>4.675548387096775E-2</v>
      </c>
      <c r="L74" s="36"/>
      <c r="M74" s="35"/>
      <c r="N74" s="38"/>
      <c r="O74" s="39"/>
      <c r="P74" s="43">
        <f>AVERAGE(P43:P73)</f>
        <v>-1.4407692307692307E-2</v>
      </c>
      <c r="Q74" s="37"/>
      <c r="R74" s="43">
        <f>AVERAGE(R43:R73)</f>
        <v>3.4774193548387095E-3</v>
      </c>
      <c r="S74" s="37"/>
      <c r="T74" s="37"/>
      <c r="U74" s="36"/>
      <c r="V74" s="36"/>
      <c r="W74" s="40"/>
      <c r="X74" s="41"/>
      <c r="Y74" s="42"/>
    </row>
    <row r="75" spans="1:25" ht="15.75" thickBot="1" x14ac:dyDescent="0.2">
      <c r="A75" s="14">
        <v>150049</v>
      </c>
      <c r="B75" s="150" t="s">
        <v>142</v>
      </c>
      <c r="C75" s="14">
        <v>1.0049999999999999</v>
      </c>
      <c r="D75" s="151">
        <v>5.0000000000000001E-3</v>
      </c>
      <c r="E75" s="150">
        <v>149.69</v>
      </c>
      <c r="F75" s="14">
        <v>1.0169999999999999</v>
      </c>
      <c r="G75" s="152">
        <v>1.18E-2</v>
      </c>
      <c r="H75" s="152">
        <v>3.2000000000000001E-2</v>
      </c>
      <c r="I75" s="150">
        <v>4.7</v>
      </c>
      <c r="J75" s="150">
        <v>4.7</v>
      </c>
      <c r="K75" s="152">
        <v>4.7570000000000001E-2</v>
      </c>
      <c r="L75" s="150" t="s">
        <v>40</v>
      </c>
      <c r="M75" s="14" t="s">
        <v>36</v>
      </c>
      <c r="N75" s="159">
        <v>0</v>
      </c>
      <c r="O75" s="18">
        <v>0.50529999999999997</v>
      </c>
      <c r="P75" s="152">
        <v>5.4999999999999997E-3</v>
      </c>
      <c r="Q75" s="150" t="s">
        <v>37</v>
      </c>
      <c r="R75" s="152">
        <v>1.4200000000000001E-2</v>
      </c>
      <c r="S75" s="152">
        <v>1.83E-2</v>
      </c>
      <c r="T75" s="152">
        <v>-8.2000000000000007E-3</v>
      </c>
      <c r="U75" s="150">
        <v>1928</v>
      </c>
      <c r="V75" s="150">
        <v>-6</v>
      </c>
      <c r="W75" s="153">
        <v>0.21180555555555555</v>
      </c>
      <c r="X75" s="154">
        <v>42807</v>
      </c>
      <c r="Y75" s="21" t="s">
        <v>38</v>
      </c>
    </row>
    <row r="76" spans="1:25" ht="15.75" thickBot="1" x14ac:dyDescent="0.2">
      <c r="A76" s="7">
        <v>150148</v>
      </c>
      <c r="B76" s="144" t="s">
        <v>143</v>
      </c>
      <c r="C76" s="7">
        <v>1.022</v>
      </c>
      <c r="D76" s="147">
        <v>3.8999999999999998E-3</v>
      </c>
      <c r="E76" s="144">
        <v>108.37</v>
      </c>
      <c r="F76" s="7">
        <v>1.0289999999999999</v>
      </c>
      <c r="G76" s="146">
        <v>6.7999999999999996E-3</v>
      </c>
      <c r="H76" s="146">
        <v>3.2000000000000001E-2</v>
      </c>
      <c r="I76" s="144">
        <v>4.7</v>
      </c>
      <c r="J76" s="144">
        <v>4.7</v>
      </c>
      <c r="K76" s="146">
        <v>4.7329999999999997E-2</v>
      </c>
      <c r="L76" s="144" t="s">
        <v>40</v>
      </c>
      <c r="M76" s="7" t="s">
        <v>144</v>
      </c>
      <c r="N76" s="147">
        <v>9.1000000000000004E-3</v>
      </c>
      <c r="O76" s="23">
        <v>0.18820000000000001</v>
      </c>
      <c r="P76" s="146">
        <v>1E-4</v>
      </c>
      <c r="Q76" s="146">
        <v>0.9042</v>
      </c>
      <c r="R76" s="146">
        <v>1.6000000000000001E-3</v>
      </c>
      <c r="S76" s="146">
        <v>5.9999999999999995E-4</v>
      </c>
      <c r="T76" s="146">
        <v>-4.4000000000000003E-3</v>
      </c>
      <c r="U76" s="144">
        <v>13913</v>
      </c>
      <c r="V76" s="144">
        <v>126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150150</v>
      </c>
      <c r="B77" s="150" t="s">
        <v>145</v>
      </c>
      <c r="C77" s="14">
        <v>1.03</v>
      </c>
      <c r="D77" s="151">
        <v>3.8999999999999998E-3</v>
      </c>
      <c r="E77" s="150">
        <v>178.23</v>
      </c>
      <c r="F77" s="14">
        <v>1.0289999999999999</v>
      </c>
      <c r="G77" s="152">
        <v>-1E-3</v>
      </c>
      <c r="H77" s="152">
        <v>3.2000000000000001E-2</v>
      </c>
      <c r="I77" s="150">
        <v>4.7</v>
      </c>
      <c r="J77" s="150">
        <v>4.7</v>
      </c>
      <c r="K77" s="152">
        <v>4.6949999999999999E-2</v>
      </c>
      <c r="L77" s="150" t="s">
        <v>40</v>
      </c>
      <c r="M77" s="14" t="s">
        <v>146</v>
      </c>
      <c r="N77" s="151">
        <v>1.8E-3</v>
      </c>
      <c r="O77" s="18">
        <v>0.38969999999999999</v>
      </c>
      <c r="P77" s="152">
        <v>-7.7000000000000002E-3</v>
      </c>
      <c r="Q77" s="152">
        <v>0.43159999999999998</v>
      </c>
      <c r="R77" s="152">
        <v>-5.1000000000000004E-3</v>
      </c>
      <c r="S77" s="152">
        <v>-7.7000000000000002E-3</v>
      </c>
      <c r="T77" s="152">
        <v>-3.7000000000000002E-3</v>
      </c>
      <c r="U77" s="150">
        <v>9314</v>
      </c>
      <c r="V77" s="150">
        <v>-286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150157</v>
      </c>
      <c r="B78" s="144" t="s">
        <v>149</v>
      </c>
      <c r="C78" s="7">
        <v>1.04</v>
      </c>
      <c r="D78" s="147">
        <v>2.8999999999999998E-3</v>
      </c>
      <c r="E78" s="144">
        <v>251.96</v>
      </c>
      <c r="F78" s="7">
        <v>1.0289999999999999</v>
      </c>
      <c r="G78" s="146">
        <v>-1.0699999999999999E-2</v>
      </c>
      <c r="H78" s="146">
        <v>3.2000000000000001E-2</v>
      </c>
      <c r="I78" s="144">
        <v>4.7</v>
      </c>
      <c r="J78" s="144">
        <v>4.7</v>
      </c>
      <c r="K78" s="146">
        <v>4.6489999999999997E-2</v>
      </c>
      <c r="L78" s="144" t="s">
        <v>40</v>
      </c>
      <c r="M78" s="7" t="s">
        <v>150</v>
      </c>
      <c r="N78" s="145">
        <v>-1.14E-2</v>
      </c>
      <c r="O78" s="23">
        <v>0.2888</v>
      </c>
      <c r="P78" s="146">
        <v>-1.72E-2</v>
      </c>
      <c r="Q78" s="146">
        <v>0.66820000000000002</v>
      </c>
      <c r="R78" s="146">
        <v>-2.8999999999999998E-3</v>
      </c>
      <c r="S78" s="146">
        <v>-8.8000000000000005E-3</v>
      </c>
      <c r="T78" s="146">
        <v>-3.8E-3</v>
      </c>
      <c r="U78" s="144">
        <v>116371</v>
      </c>
      <c r="V78" s="144">
        <v>-101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150028</v>
      </c>
      <c r="B79" s="150" t="s">
        <v>147</v>
      </c>
      <c r="C79" s="14">
        <v>1.036</v>
      </c>
      <c r="D79" s="156">
        <v>-3.8E-3</v>
      </c>
      <c r="E79" s="150">
        <v>110.4</v>
      </c>
      <c r="F79" s="14">
        <v>1.022</v>
      </c>
      <c r="G79" s="152">
        <v>-1.37E-2</v>
      </c>
      <c r="H79" s="152">
        <v>3.2000000000000001E-2</v>
      </c>
      <c r="I79" s="150">
        <v>4.7</v>
      </c>
      <c r="J79" s="150">
        <v>4.7</v>
      </c>
      <c r="K79" s="152">
        <v>4.6350000000000002E-2</v>
      </c>
      <c r="L79" s="150" t="s">
        <v>40</v>
      </c>
      <c r="M79" s="14" t="s">
        <v>148</v>
      </c>
      <c r="N79" s="151">
        <v>2.2000000000000001E-3</v>
      </c>
      <c r="O79" s="18">
        <v>0.53649999999999998</v>
      </c>
      <c r="P79" s="152">
        <v>-2.01E-2</v>
      </c>
      <c r="Q79" s="152">
        <v>0.65900000000000003</v>
      </c>
      <c r="R79" s="152">
        <v>-6.7000000000000002E-3</v>
      </c>
      <c r="S79" s="152">
        <v>-9.7999999999999997E-3</v>
      </c>
      <c r="T79" s="152">
        <v>-7.1999999999999998E-3</v>
      </c>
      <c r="U79" s="150">
        <v>5012</v>
      </c>
      <c r="V79" s="150">
        <v>-18</v>
      </c>
      <c r="W79" s="153">
        <v>0.17083333333333331</v>
      </c>
      <c r="X79" s="154">
        <v>42771</v>
      </c>
      <c r="Y79" s="21" t="s">
        <v>38</v>
      </c>
    </row>
    <row r="80" spans="1:25" ht="14.25" thickBot="1" x14ac:dyDescent="0.2">
      <c r="A80" s="44" t="s">
        <v>242</v>
      </c>
      <c r="B80" s="36"/>
      <c r="C80" s="35"/>
      <c r="D80" s="43">
        <f>AVERAGE(D75:D79)</f>
        <v>2.3799999999999997E-3</v>
      </c>
      <c r="E80" s="36"/>
      <c r="F80" s="35"/>
      <c r="G80" s="43">
        <f>AVERAGE(G75:G79)</f>
        <v>-1.3600000000000005E-3</v>
      </c>
      <c r="H80" s="37"/>
      <c r="I80" s="36"/>
      <c r="J80" s="36"/>
      <c r="K80" s="43">
        <f>AVERAGE(K75:K79)</f>
        <v>4.6938000000000001E-2</v>
      </c>
      <c r="L80" s="36"/>
      <c r="M80" s="35"/>
      <c r="N80" s="38"/>
      <c r="O80" s="39"/>
      <c r="P80" s="43">
        <f>AVERAGE(P75:P79)</f>
        <v>-7.8800000000000016E-3</v>
      </c>
      <c r="Q80" s="37"/>
      <c r="R80" s="43">
        <f>AVERAGE(R75:R79)</f>
        <v>2.2000000000000022E-4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7">
        <v>150022</v>
      </c>
      <c r="B81" s="155" t="s">
        <v>42</v>
      </c>
      <c r="C81" s="7">
        <v>0.81899999999999995</v>
      </c>
      <c r="D81" s="145">
        <v>-1.1999999999999999E-3</v>
      </c>
      <c r="E81" s="144">
        <v>6294.2</v>
      </c>
      <c r="F81" s="7">
        <v>1.0257000000000001</v>
      </c>
      <c r="G81" s="146">
        <v>0.20150000000000001</v>
      </c>
      <c r="H81" s="146">
        <v>0.03</v>
      </c>
      <c r="I81" s="144">
        <v>4.5</v>
      </c>
      <c r="J81" s="144">
        <v>4.5</v>
      </c>
      <c r="K81" s="146">
        <v>5.6730000000000003E-2</v>
      </c>
      <c r="L81" s="144" t="s">
        <v>40</v>
      </c>
      <c r="M81" s="7" t="s">
        <v>43</v>
      </c>
      <c r="N81" s="145">
        <v>-8.9999999999999998E-4</v>
      </c>
      <c r="O81" s="23">
        <v>8.8400000000000006E-2</v>
      </c>
      <c r="P81" s="155" t="s">
        <v>44</v>
      </c>
      <c r="Q81" s="160">
        <v>2.2389999999999999</v>
      </c>
      <c r="R81" s="146">
        <v>5.7000000000000002E-3</v>
      </c>
      <c r="S81" s="146">
        <v>9.7000000000000003E-3</v>
      </c>
      <c r="T81" s="146">
        <v>-3.3999999999999998E-3</v>
      </c>
      <c r="U81" s="144">
        <v>223061</v>
      </c>
      <c r="V81" s="144">
        <v>581</v>
      </c>
      <c r="W81" s="148">
        <v>0.21180555555555555</v>
      </c>
      <c r="X81" s="173">
        <v>42738</v>
      </c>
      <c r="Y81" s="13" t="s">
        <v>38</v>
      </c>
    </row>
    <row r="82" spans="1:25" ht="15.75" thickBot="1" x14ac:dyDescent="0.2">
      <c r="A82" s="14">
        <v>150164</v>
      </c>
      <c r="B82" s="150" t="s">
        <v>61</v>
      </c>
      <c r="C82" s="14">
        <v>1.0069999999999999</v>
      </c>
      <c r="D82" s="151">
        <v>3.0000000000000001E-3</v>
      </c>
      <c r="E82" s="150">
        <v>102.31</v>
      </c>
      <c r="F82" s="14">
        <v>1.024</v>
      </c>
      <c r="G82" s="152">
        <v>1.66E-2</v>
      </c>
      <c r="H82" s="152">
        <v>0.03</v>
      </c>
      <c r="I82" s="150">
        <v>4.5</v>
      </c>
      <c r="J82" s="150">
        <v>4.5</v>
      </c>
      <c r="K82" s="152">
        <v>4.5780000000000001E-2</v>
      </c>
      <c r="L82" s="150" t="s">
        <v>40</v>
      </c>
      <c r="M82" s="14" t="s">
        <v>62</v>
      </c>
      <c r="N82" s="159">
        <v>0</v>
      </c>
      <c r="O82" s="18">
        <v>0.1024</v>
      </c>
      <c r="P82" s="152">
        <v>6.4000000000000003E-3</v>
      </c>
      <c r="Q82" s="152">
        <v>0.47520000000000001</v>
      </c>
      <c r="R82" s="152">
        <v>2.8999999999999998E-3</v>
      </c>
      <c r="S82" s="152">
        <v>-2.0000000000000001E-4</v>
      </c>
      <c r="T82" s="152">
        <v>2E-3</v>
      </c>
      <c r="U82" s="150">
        <v>3417</v>
      </c>
      <c r="V82" s="150">
        <v>1</v>
      </c>
      <c r="W82" s="153">
        <v>0.29375000000000001</v>
      </c>
      <c r="X82" s="154">
        <v>42705</v>
      </c>
      <c r="Y82" s="21" t="s">
        <v>38</v>
      </c>
    </row>
    <row r="83" spans="1:25" s="60" customFormat="1" ht="15.75" thickBot="1" x14ac:dyDescent="0.2">
      <c r="A83" s="51">
        <v>150259</v>
      </c>
      <c r="B83" s="188" t="s">
        <v>92</v>
      </c>
      <c r="C83" s="51">
        <v>0.99099999999999999</v>
      </c>
      <c r="D83" s="189">
        <v>3.0000000000000001E-3</v>
      </c>
      <c r="E83" s="188">
        <v>255.54</v>
      </c>
      <c r="F83" s="51">
        <v>1.0067999999999999</v>
      </c>
      <c r="G83" s="190">
        <v>1.5699999999999999E-2</v>
      </c>
      <c r="H83" s="190">
        <v>0.03</v>
      </c>
      <c r="I83" s="188">
        <v>4.5</v>
      </c>
      <c r="J83" s="188">
        <v>4.5</v>
      </c>
      <c r="K83" s="190">
        <v>4.5719999999999997E-2</v>
      </c>
      <c r="L83" s="188" t="s">
        <v>40</v>
      </c>
      <c r="M83" s="51" t="s">
        <v>93</v>
      </c>
      <c r="N83" s="189">
        <v>1.4E-3</v>
      </c>
      <c r="O83" s="56">
        <v>0.32890000000000003</v>
      </c>
      <c r="P83" s="190">
        <v>8.0000000000000002E-3</v>
      </c>
      <c r="Q83" s="190">
        <v>0.60199999999999998</v>
      </c>
      <c r="R83" s="190">
        <v>-3.5999999999999999E-3</v>
      </c>
      <c r="S83" s="190">
        <v>9.4999999999999998E-3</v>
      </c>
      <c r="T83" s="190">
        <v>-7.1000000000000004E-3</v>
      </c>
      <c r="U83" s="188">
        <v>10085</v>
      </c>
      <c r="V83" s="188">
        <v>-6</v>
      </c>
      <c r="W83" s="191">
        <v>0.21180555555555555</v>
      </c>
      <c r="X83" s="192">
        <v>42888</v>
      </c>
      <c r="Y83" s="59" t="s">
        <v>38</v>
      </c>
    </row>
    <row r="84" spans="1:25" ht="15.75" thickBot="1" x14ac:dyDescent="0.2">
      <c r="A84" s="14">
        <v>150277</v>
      </c>
      <c r="B84" s="161" t="s">
        <v>65</v>
      </c>
      <c r="C84" s="14">
        <v>1.038</v>
      </c>
      <c r="D84" s="151">
        <v>3.8999999999999998E-3</v>
      </c>
      <c r="E84" s="150">
        <v>1913.48</v>
      </c>
      <c r="F84" s="14">
        <v>1.0529999999999999</v>
      </c>
      <c r="G84" s="152">
        <v>1.4200000000000001E-2</v>
      </c>
      <c r="H84" s="152">
        <v>0.03</v>
      </c>
      <c r="I84" s="150">
        <v>5</v>
      </c>
      <c r="J84" s="150">
        <v>4.5</v>
      </c>
      <c r="K84" s="152">
        <v>4.5710000000000001E-2</v>
      </c>
      <c r="L84" s="150" t="s">
        <v>40</v>
      </c>
      <c r="M84" s="14" t="s">
        <v>66</v>
      </c>
      <c r="N84" s="156">
        <v>-4.7999999999999996E-3</v>
      </c>
      <c r="O84" s="18">
        <v>0.1215</v>
      </c>
      <c r="P84" s="152">
        <v>6.4999999999999997E-3</v>
      </c>
      <c r="Q84" s="152">
        <v>1.0226</v>
      </c>
      <c r="R84" s="152">
        <v>7.3000000000000001E-3</v>
      </c>
      <c r="S84" s="152">
        <v>2.7000000000000001E-3</v>
      </c>
      <c r="T84" s="152">
        <v>3.3E-3</v>
      </c>
      <c r="U84" s="150">
        <v>43792</v>
      </c>
      <c r="V84" s="150">
        <v>391</v>
      </c>
      <c r="W84" s="153">
        <v>0.21180555555555555</v>
      </c>
      <c r="X84" s="154">
        <v>42614</v>
      </c>
      <c r="Y84" s="21" t="s">
        <v>38</v>
      </c>
    </row>
    <row r="85" spans="1:25" ht="15.75" thickBot="1" x14ac:dyDescent="0.2">
      <c r="A85" s="7">
        <v>150205</v>
      </c>
      <c r="B85" s="144" t="s">
        <v>49</v>
      </c>
      <c r="C85" s="7">
        <v>1.016</v>
      </c>
      <c r="D85" s="147">
        <v>4.8999999999999998E-3</v>
      </c>
      <c r="E85" s="144">
        <v>4975.28</v>
      </c>
      <c r="F85" s="7">
        <v>1.0309999999999999</v>
      </c>
      <c r="G85" s="146">
        <v>1.4500000000000001E-2</v>
      </c>
      <c r="H85" s="146">
        <v>0.03</v>
      </c>
      <c r="I85" s="144">
        <v>4.5</v>
      </c>
      <c r="J85" s="144">
        <v>4.5</v>
      </c>
      <c r="K85" s="146">
        <v>4.5690000000000001E-2</v>
      </c>
      <c r="L85" s="144" t="s">
        <v>40</v>
      </c>
      <c r="M85" s="7" t="s">
        <v>50</v>
      </c>
      <c r="N85" s="147">
        <v>5.5999999999999999E-3</v>
      </c>
      <c r="O85" s="23">
        <v>0.1956</v>
      </c>
      <c r="P85" s="146">
        <v>6.7000000000000002E-3</v>
      </c>
      <c r="Q85" s="146">
        <v>0.88390000000000002</v>
      </c>
      <c r="R85" s="146">
        <v>5.4000000000000003E-3</v>
      </c>
      <c r="S85" s="146">
        <v>6.8999999999999999E-3</v>
      </c>
      <c r="T85" s="146">
        <v>-1.1999999999999999E-3</v>
      </c>
      <c r="U85" s="144">
        <v>387424</v>
      </c>
      <c r="V85" s="144">
        <v>897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150271</v>
      </c>
      <c r="B86" s="150" t="s">
        <v>59</v>
      </c>
      <c r="C86" s="14">
        <v>1.0129999999999999</v>
      </c>
      <c r="D86" s="151">
        <v>6.0000000000000001E-3</v>
      </c>
      <c r="E86" s="150">
        <v>146.94</v>
      </c>
      <c r="F86" s="14">
        <v>1.028</v>
      </c>
      <c r="G86" s="152">
        <v>1.46E-2</v>
      </c>
      <c r="H86" s="152">
        <v>0.03</v>
      </c>
      <c r="I86" s="150">
        <v>4.5</v>
      </c>
      <c r="J86" s="150">
        <v>4.5</v>
      </c>
      <c r="K86" s="152">
        <v>4.5690000000000001E-2</v>
      </c>
      <c r="L86" s="150" t="s">
        <v>40</v>
      </c>
      <c r="M86" s="14" t="s">
        <v>60</v>
      </c>
      <c r="N86" s="151">
        <v>7.9000000000000008E-3</v>
      </c>
      <c r="O86" s="18">
        <v>0.39129999999999998</v>
      </c>
      <c r="P86" s="152">
        <v>6.7999999999999996E-3</v>
      </c>
      <c r="Q86" s="152">
        <v>0.42880000000000001</v>
      </c>
      <c r="R86" s="152">
        <v>2.5399999999999999E-2</v>
      </c>
      <c r="S86" s="152">
        <v>-3.8E-3</v>
      </c>
      <c r="T86" s="152">
        <v>-7.4000000000000003E-3</v>
      </c>
      <c r="U86" s="150">
        <v>2162</v>
      </c>
      <c r="V86" s="150">
        <v>-7</v>
      </c>
      <c r="W86" s="153">
        <v>0.21180555555555555</v>
      </c>
      <c r="X86" s="154">
        <v>42719</v>
      </c>
      <c r="Y86" s="21" t="s">
        <v>38</v>
      </c>
    </row>
    <row r="87" spans="1:25" s="60" customFormat="1" ht="15.75" thickBot="1" x14ac:dyDescent="0.2">
      <c r="A87" s="51">
        <v>150255</v>
      </c>
      <c r="B87" s="195" t="s">
        <v>112</v>
      </c>
      <c r="C87" s="51">
        <v>0.99199999999999999</v>
      </c>
      <c r="D87" s="189">
        <v>4.0000000000000001E-3</v>
      </c>
      <c r="E87" s="188">
        <v>323.14</v>
      </c>
      <c r="F87" s="51">
        <v>1.0067999999999999</v>
      </c>
      <c r="G87" s="190">
        <v>1.47E-2</v>
      </c>
      <c r="H87" s="190">
        <v>0.03</v>
      </c>
      <c r="I87" s="188">
        <v>4.5</v>
      </c>
      <c r="J87" s="188">
        <v>4.5</v>
      </c>
      <c r="K87" s="190">
        <v>4.5679999999999998E-2</v>
      </c>
      <c r="L87" s="188" t="s">
        <v>40</v>
      </c>
      <c r="M87" s="51" t="s">
        <v>95</v>
      </c>
      <c r="N87" s="193">
        <v>-8.0999999999999996E-3</v>
      </c>
      <c r="O87" s="56">
        <v>0.20949999999999999</v>
      </c>
      <c r="P87" s="190">
        <v>7.0000000000000001E-3</v>
      </c>
      <c r="Q87" s="190">
        <v>0.88690000000000002</v>
      </c>
      <c r="R87" s="190">
        <v>-4.8999999999999998E-3</v>
      </c>
      <c r="S87" s="190">
        <v>4.1999999999999997E-3</v>
      </c>
      <c r="T87" s="190">
        <v>2.8799999999999999E-2</v>
      </c>
      <c r="U87" s="188">
        <v>3584</v>
      </c>
      <c r="V87" s="188">
        <v>754</v>
      </c>
      <c r="W87" s="191">
        <v>0.21180555555555555</v>
      </c>
      <c r="X87" s="192">
        <v>42888</v>
      </c>
      <c r="Y87" s="59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0.99199999999999999</v>
      </c>
      <c r="D88" s="151">
        <v>4.0000000000000001E-3</v>
      </c>
      <c r="E88" s="150">
        <v>63.88</v>
      </c>
      <c r="F88" s="14">
        <v>1.0067999999999999</v>
      </c>
      <c r="G88" s="152">
        <v>1.47E-2</v>
      </c>
      <c r="H88" s="152">
        <v>0.03</v>
      </c>
      <c r="I88" s="150">
        <v>4.5</v>
      </c>
      <c r="J88" s="150">
        <v>4.5</v>
      </c>
      <c r="K88" s="152">
        <v>4.5679999999999998E-2</v>
      </c>
      <c r="L88" s="150" t="s">
        <v>40</v>
      </c>
      <c r="M88" s="14" t="s">
        <v>54</v>
      </c>
      <c r="N88" s="151">
        <v>7.4000000000000003E-3</v>
      </c>
      <c r="O88" s="18">
        <v>0.40670000000000001</v>
      </c>
      <c r="P88" s="152">
        <v>7.0000000000000001E-3</v>
      </c>
      <c r="Q88" s="152">
        <v>0.4163</v>
      </c>
      <c r="R88" s="152">
        <v>8.3999999999999995E-3</v>
      </c>
      <c r="S88" s="152">
        <v>1.9300000000000001E-2</v>
      </c>
      <c r="T88" s="152">
        <v>-4.7999999999999996E-3</v>
      </c>
      <c r="U88" s="150">
        <v>1611</v>
      </c>
      <c r="V88" s="150">
        <v>1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502049</v>
      </c>
      <c r="B89" s="144" t="s">
        <v>90</v>
      </c>
      <c r="C89" s="7">
        <v>0.998</v>
      </c>
      <c r="D89" s="147">
        <v>2E-3</v>
      </c>
      <c r="E89" s="144">
        <v>179.94</v>
      </c>
      <c r="F89" s="7">
        <v>1.0127999999999999</v>
      </c>
      <c r="G89" s="146">
        <v>1.46E-2</v>
      </c>
      <c r="H89" s="146">
        <v>0.03</v>
      </c>
      <c r="I89" s="144">
        <v>4.5</v>
      </c>
      <c r="J89" s="144">
        <v>4.5</v>
      </c>
      <c r="K89" s="146">
        <v>4.5679999999999998E-2</v>
      </c>
      <c r="L89" s="144" t="s">
        <v>40</v>
      </c>
      <c r="M89" s="7" t="s">
        <v>91</v>
      </c>
      <c r="N89" s="145">
        <v>-4.7000000000000002E-3</v>
      </c>
      <c r="O89" s="23">
        <v>0.4118</v>
      </c>
      <c r="P89" s="146">
        <v>6.8999999999999999E-3</v>
      </c>
      <c r="Q89" s="146">
        <v>0.39739999999999998</v>
      </c>
      <c r="R89" s="146">
        <v>-4.1000000000000003E-3</v>
      </c>
      <c r="S89" s="146">
        <v>-8.5000000000000006E-3</v>
      </c>
      <c r="T89" s="146">
        <v>-3.8999999999999998E-3</v>
      </c>
      <c r="U89" s="144">
        <v>11925</v>
      </c>
      <c r="V89" s="144">
        <v>-49</v>
      </c>
      <c r="W89" s="148">
        <v>0.21180555555555555</v>
      </c>
      <c r="X89" s="149">
        <v>42839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1.0269999999999999</v>
      </c>
      <c r="D90" s="151">
        <v>3.8999999999999998E-3</v>
      </c>
      <c r="E90" s="150">
        <v>8.11</v>
      </c>
      <c r="F90" s="14">
        <v>1.0409999999999999</v>
      </c>
      <c r="G90" s="152">
        <v>1.34E-2</v>
      </c>
      <c r="H90" s="152">
        <v>0.03</v>
      </c>
      <c r="I90" s="150">
        <v>4.75</v>
      </c>
      <c r="J90" s="150">
        <v>4.5</v>
      </c>
      <c r="K90" s="152">
        <v>4.5670000000000002E-2</v>
      </c>
      <c r="L90" s="150" t="s">
        <v>40</v>
      </c>
      <c r="M90" s="14" t="s">
        <v>76</v>
      </c>
      <c r="N90" s="151">
        <v>1.5E-3</v>
      </c>
      <c r="O90" s="18">
        <v>0.38790000000000002</v>
      </c>
      <c r="P90" s="152">
        <v>5.5999999999999999E-3</v>
      </c>
      <c r="Q90" s="152">
        <v>0.42249999999999999</v>
      </c>
      <c r="R90" s="152">
        <v>-3.8E-3</v>
      </c>
      <c r="S90" s="152">
        <v>1.47E-2</v>
      </c>
      <c r="T90" s="152">
        <v>-6.7999999999999996E-3</v>
      </c>
      <c r="U90" s="150">
        <v>723</v>
      </c>
      <c r="V90" s="150">
        <v>3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150283</v>
      </c>
      <c r="B91" s="144" t="s">
        <v>63</v>
      </c>
      <c r="C91" s="7">
        <v>0.99</v>
      </c>
      <c r="D91" s="147">
        <v>3.0000000000000001E-3</v>
      </c>
      <c r="E91" s="144">
        <v>63.55</v>
      </c>
      <c r="F91" s="7">
        <v>1.0045999999999999</v>
      </c>
      <c r="G91" s="146">
        <v>1.4500000000000001E-2</v>
      </c>
      <c r="H91" s="146">
        <v>0.03</v>
      </c>
      <c r="I91" s="144">
        <v>4.5</v>
      </c>
      <c r="J91" s="144">
        <v>4.5</v>
      </c>
      <c r="K91" s="146">
        <v>4.5670000000000002E-2</v>
      </c>
      <c r="L91" s="144" t="s">
        <v>40</v>
      </c>
      <c r="M91" s="7" t="s">
        <v>64</v>
      </c>
      <c r="N91" s="147">
        <v>8.2000000000000007E-3</v>
      </c>
      <c r="O91" s="23">
        <v>0.28349999999999997</v>
      </c>
      <c r="P91" s="146">
        <v>7.0000000000000001E-3</v>
      </c>
      <c r="Q91" s="160">
        <v>0.71340000000000003</v>
      </c>
      <c r="R91" s="146">
        <v>-5.7000000000000002E-3</v>
      </c>
      <c r="S91" s="146">
        <v>-2.0000000000000001E-4</v>
      </c>
      <c r="T91" s="146">
        <v>-5.0000000000000001E-3</v>
      </c>
      <c r="U91" s="144">
        <v>9548</v>
      </c>
      <c r="V91" s="144">
        <v>-4</v>
      </c>
      <c r="W91" s="148">
        <v>0.21180555555555555</v>
      </c>
      <c r="X91" s="149">
        <v>42905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1.038</v>
      </c>
      <c r="D92" s="151">
        <v>3.8999999999999998E-3</v>
      </c>
      <c r="E92" s="150">
        <v>351.64</v>
      </c>
      <c r="F92" s="14">
        <v>1.052</v>
      </c>
      <c r="G92" s="152">
        <v>1.3299999999999999E-2</v>
      </c>
      <c r="H92" s="152">
        <v>0.03</v>
      </c>
      <c r="I92" s="150">
        <v>5</v>
      </c>
      <c r="J92" s="150">
        <v>4.5</v>
      </c>
      <c r="K92" s="152">
        <v>4.5659999999999999E-2</v>
      </c>
      <c r="L92" s="150" t="s">
        <v>40</v>
      </c>
      <c r="M92" s="14" t="s">
        <v>46</v>
      </c>
      <c r="N92" s="151">
        <v>6.6E-3</v>
      </c>
      <c r="O92" s="18">
        <v>0.1162</v>
      </c>
      <c r="P92" s="152">
        <v>5.4999999999999997E-3</v>
      </c>
      <c r="Q92" s="152">
        <v>1.0364</v>
      </c>
      <c r="R92" s="152">
        <v>-6.8999999999999999E-3</v>
      </c>
      <c r="S92" s="152">
        <v>-4.7999999999999996E-3</v>
      </c>
      <c r="T92" s="152">
        <v>-6.7000000000000002E-3</v>
      </c>
      <c r="U92" s="150">
        <v>11286</v>
      </c>
      <c r="V92" s="150">
        <v>-25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1.034</v>
      </c>
      <c r="D93" s="147">
        <v>3.8999999999999998E-3</v>
      </c>
      <c r="E93" s="144">
        <v>346.32</v>
      </c>
      <c r="F93" s="7">
        <v>1.048</v>
      </c>
      <c r="G93" s="146">
        <v>1.34E-2</v>
      </c>
      <c r="H93" s="146">
        <v>0.03</v>
      </c>
      <c r="I93" s="144">
        <v>5</v>
      </c>
      <c r="J93" s="144">
        <v>4.5</v>
      </c>
      <c r="K93" s="146">
        <v>4.5659999999999999E-2</v>
      </c>
      <c r="L93" s="144" t="s">
        <v>40</v>
      </c>
      <c r="M93" s="7" t="s">
        <v>78</v>
      </c>
      <c r="N93" s="147">
        <v>2.0000000000000001E-4</v>
      </c>
      <c r="O93" s="23">
        <v>0.24640000000000001</v>
      </c>
      <c r="P93" s="146">
        <v>5.5999999999999999E-3</v>
      </c>
      <c r="Q93" s="146">
        <v>0.74180000000000001</v>
      </c>
      <c r="R93" s="146">
        <v>7.9000000000000008E-3</v>
      </c>
      <c r="S93" s="146">
        <v>7.0000000000000001E-3</v>
      </c>
      <c r="T93" s="146">
        <v>-7.3000000000000001E-3</v>
      </c>
      <c r="U93" s="144">
        <v>1728</v>
      </c>
      <c r="V93" s="144">
        <v>2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150307</v>
      </c>
      <c r="B94" s="150" t="s">
        <v>51</v>
      </c>
      <c r="C94" s="14">
        <v>1.0149999999999999</v>
      </c>
      <c r="D94" s="151">
        <v>5.0000000000000001E-3</v>
      </c>
      <c r="E94" s="150">
        <v>663.66</v>
      </c>
      <c r="F94" s="14">
        <v>1.0289999999999999</v>
      </c>
      <c r="G94" s="152">
        <v>1.3599999999999999E-2</v>
      </c>
      <c r="H94" s="152">
        <v>0.03</v>
      </c>
      <c r="I94" s="150">
        <v>4.5</v>
      </c>
      <c r="J94" s="150">
        <v>4.5</v>
      </c>
      <c r="K94" s="152">
        <v>4.564E-2</v>
      </c>
      <c r="L94" s="150" t="s">
        <v>40</v>
      </c>
      <c r="M94" s="14" t="s">
        <v>52</v>
      </c>
      <c r="N94" s="156">
        <v>-3.3999999999999998E-3</v>
      </c>
      <c r="O94" s="18">
        <v>0.19900000000000001</v>
      </c>
      <c r="P94" s="152">
        <v>5.7999999999999996E-3</v>
      </c>
      <c r="Q94" s="152">
        <v>0.87870000000000004</v>
      </c>
      <c r="R94" s="152">
        <v>3.8999999999999998E-3</v>
      </c>
      <c r="S94" s="152">
        <v>8.6999999999999994E-3</v>
      </c>
      <c r="T94" s="152">
        <v>-1.1999999999999999E-3</v>
      </c>
      <c r="U94" s="150">
        <v>22792</v>
      </c>
      <c r="V94" s="150">
        <v>123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150207</v>
      </c>
      <c r="B95" s="144" t="s">
        <v>71</v>
      </c>
      <c r="C95" s="7">
        <v>1.014</v>
      </c>
      <c r="D95" s="147">
        <v>5.0000000000000001E-3</v>
      </c>
      <c r="E95" s="144">
        <v>1868.12</v>
      </c>
      <c r="F95" s="7">
        <v>1.028</v>
      </c>
      <c r="G95" s="146">
        <v>1.3599999999999999E-2</v>
      </c>
      <c r="H95" s="146">
        <v>0.03</v>
      </c>
      <c r="I95" s="144">
        <v>4.5</v>
      </c>
      <c r="J95" s="144">
        <v>4.5</v>
      </c>
      <c r="K95" s="146">
        <v>4.564E-2</v>
      </c>
      <c r="L95" s="144" t="s">
        <v>40</v>
      </c>
      <c r="M95" s="7" t="s">
        <v>72</v>
      </c>
      <c r="N95" s="147">
        <v>5.3E-3</v>
      </c>
      <c r="O95" s="23">
        <v>7.1800000000000003E-2</v>
      </c>
      <c r="P95" s="146">
        <v>5.7999999999999996E-3</v>
      </c>
      <c r="Q95" s="146">
        <v>1.1788000000000001</v>
      </c>
      <c r="R95" s="146">
        <v>-7.1999999999999998E-3</v>
      </c>
      <c r="S95" s="146">
        <v>-7.3000000000000001E-3</v>
      </c>
      <c r="T95" s="146">
        <v>-6.4000000000000003E-3</v>
      </c>
      <c r="U95" s="144">
        <v>22497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150173</v>
      </c>
      <c r="B96" s="150" t="s">
        <v>113</v>
      </c>
      <c r="C96" s="14">
        <v>1.014</v>
      </c>
      <c r="D96" s="151">
        <v>3.0000000000000001E-3</v>
      </c>
      <c r="E96" s="150">
        <v>86.14</v>
      </c>
      <c r="F96" s="14">
        <v>1.028</v>
      </c>
      <c r="G96" s="152">
        <v>1.3599999999999999E-2</v>
      </c>
      <c r="H96" s="152">
        <v>0.03</v>
      </c>
      <c r="I96" s="150">
        <v>4.5</v>
      </c>
      <c r="J96" s="150">
        <v>4.5</v>
      </c>
      <c r="K96" s="152">
        <v>4.564E-2</v>
      </c>
      <c r="L96" s="150" t="s">
        <v>40</v>
      </c>
      <c r="M96" s="14" t="s">
        <v>114</v>
      </c>
      <c r="N96" s="156">
        <v>-1.14E-2</v>
      </c>
      <c r="O96" s="18">
        <v>0.26840000000000003</v>
      </c>
      <c r="P96" s="152">
        <v>5.7999999999999996E-3</v>
      </c>
      <c r="Q96" s="152">
        <v>0.71740000000000004</v>
      </c>
      <c r="R96" s="152">
        <v>-5.0000000000000001E-4</v>
      </c>
      <c r="S96" s="152">
        <v>-2.3E-3</v>
      </c>
      <c r="T96" s="152">
        <v>-5.4000000000000003E-3</v>
      </c>
      <c r="U96" s="150">
        <v>17197</v>
      </c>
      <c r="V96" s="150">
        <v>-22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150329</v>
      </c>
      <c r="B97" s="144" t="s">
        <v>99</v>
      </c>
      <c r="C97" s="7">
        <v>1.014</v>
      </c>
      <c r="D97" s="147">
        <v>2E-3</v>
      </c>
      <c r="E97" s="144">
        <v>461.53</v>
      </c>
      <c r="F97" s="7">
        <v>1.028</v>
      </c>
      <c r="G97" s="146">
        <v>1.3599999999999999E-2</v>
      </c>
      <c r="H97" s="146">
        <v>0.03</v>
      </c>
      <c r="I97" s="144">
        <v>4.5</v>
      </c>
      <c r="J97" s="144">
        <v>4.5</v>
      </c>
      <c r="K97" s="146">
        <v>4.564E-2</v>
      </c>
      <c r="L97" s="144" t="s">
        <v>40</v>
      </c>
      <c r="M97" s="7" t="s">
        <v>100</v>
      </c>
      <c r="N97" s="145">
        <v>-1.18E-2</v>
      </c>
      <c r="O97" s="23">
        <v>0.30959999999999999</v>
      </c>
      <c r="P97" s="146">
        <v>5.7999999999999996E-3</v>
      </c>
      <c r="Q97" s="146">
        <v>0.62070000000000003</v>
      </c>
      <c r="R97" s="146">
        <v>2.0999999999999999E-3</v>
      </c>
      <c r="S97" s="146">
        <v>-7.4999999999999997E-3</v>
      </c>
      <c r="T97" s="146">
        <v>5.8999999999999999E-3</v>
      </c>
      <c r="U97" s="144">
        <v>10481</v>
      </c>
      <c r="V97" s="144">
        <v>316</v>
      </c>
      <c r="W97" s="148">
        <v>0.21180555555555555</v>
      </c>
      <c r="X97" s="149">
        <v>42719</v>
      </c>
      <c r="Y97" s="13" t="s">
        <v>38</v>
      </c>
    </row>
    <row r="98" spans="1:25" s="60" customFormat="1" ht="15.75" thickBot="1" x14ac:dyDescent="0.2">
      <c r="A98" s="51">
        <v>502007</v>
      </c>
      <c r="B98" s="188" t="s">
        <v>47</v>
      </c>
      <c r="C98" s="51">
        <v>0.99199999999999999</v>
      </c>
      <c r="D98" s="189">
        <v>6.1000000000000004E-3</v>
      </c>
      <c r="E98" s="188">
        <v>1235.31</v>
      </c>
      <c r="F98" s="51">
        <v>1.0053000000000001</v>
      </c>
      <c r="G98" s="190">
        <v>1.32E-2</v>
      </c>
      <c r="H98" s="190">
        <v>0.03</v>
      </c>
      <c r="I98" s="188">
        <v>4.5</v>
      </c>
      <c r="J98" s="188">
        <v>4.5</v>
      </c>
      <c r="K98" s="190">
        <v>4.5609999999999998E-2</v>
      </c>
      <c r="L98" s="188" t="s">
        <v>40</v>
      </c>
      <c r="M98" s="51" t="s">
        <v>48</v>
      </c>
      <c r="N98" s="189">
        <v>6.4999999999999997E-3</v>
      </c>
      <c r="O98" s="56">
        <v>0.2989</v>
      </c>
      <c r="P98" s="190">
        <v>5.0000000000000001E-3</v>
      </c>
      <c r="Q98" s="190">
        <v>0.6754</v>
      </c>
      <c r="R98" s="190">
        <v>-3.7000000000000002E-3</v>
      </c>
      <c r="S98" s="190">
        <v>-1.5E-3</v>
      </c>
      <c r="T98" s="190">
        <v>-3.8999999999999998E-3</v>
      </c>
      <c r="U98" s="188">
        <v>26284</v>
      </c>
      <c r="V98" s="188">
        <v>433</v>
      </c>
      <c r="W98" s="191">
        <v>0.21180555555555555</v>
      </c>
      <c r="X98" s="192">
        <v>42900</v>
      </c>
      <c r="Y98" s="59" t="s">
        <v>38</v>
      </c>
    </row>
    <row r="99" spans="1:25" ht="15.75" thickBot="1" x14ac:dyDescent="0.2">
      <c r="A99" s="7">
        <v>150184</v>
      </c>
      <c r="B99" s="144" t="s">
        <v>106</v>
      </c>
      <c r="C99" s="7">
        <v>0.99399999999999999</v>
      </c>
      <c r="D99" s="147">
        <v>6.1000000000000004E-3</v>
      </c>
      <c r="E99" s="144">
        <v>1706.95</v>
      </c>
      <c r="F99" s="7">
        <v>1.0072000000000001</v>
      </c>
      <c r="G99" s="146">
        <v>1.3100000000000001E-2</v>
      </c>
      <c r="H99" s="146">
        <v>0.03</v>
      </c>
      <c r="I99" s="144">
        <v>4.5</v>
      </c>
      <c r="J99" s="144">
        <v>4.5</v>
      </c>
      <c r="K99" s="146">
        <v>4.5600000000000002E-2</v>
      </c>
      <c r="L99" s="144" t="s">
        <v>40</v>
      </c>
      <c r="M99" s="7" t="s">
        <v>76</v>
      </c>
      <c r="N99" s="147">
        <v>1.5E-3</v>
      </c>
      <c r="O99" s="23">
        <v>0.3226</v>
      </c>
      <c r="P99" s="146">
        <v>5.0000000000000001E-3</v>
      </c>
      <c r="Q99" s="160">
        <v>0.61650000000000005</v>
      </c>
      <c r="R99" s="146">
        <v>1.6999999999999999E-3</v>
      </c>
      <c r="S99" s="146">
        <v>4.7000000000000002E-3</v>
      </c>
      <c r="T99" s="146">
        <v>4.0000000000000002E-4</v>
      </c>
      <c r="U99" s="144">
        <v>38313</v>
      </c>
      <c r="V99" s="144">
        <v>178</v>
      </c>
      <c r="W99" s="148">
        <v>0.21180555555555555</v>
      </c>
      <c r="X99" s="149">
        <v>42885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1.014</v>
      </c>
      <c r="D100" s="151">
        <v>4.0000000000000001E-3</v>
      </c>
      <c r="E100" s="150">
        <v>5863.7</v>
      </c>
      <c r="F100" s="14">
        <v>1.0269999999999999</v>
      </c>
      <c r="G100" s="152">
        <v>1.2699999999999999E-2</v>
      </c>
      <c r="H100" s="152">
        <v>0.03</v>
      </c>
      <c r="I100" s="150">
        <v>4.5</v>
      </c>
      <c r="J100" s="150">
        <v>4.5</v>
      </c>
      <c r="K100" s="152">
        <v>4.5589999999999999E-2</v>
      </c>
      <c r="L100" s="150" t="s">
        <v>40</v>
      </c>
      <c r="M100" s="14" t="s">
        <v>86</v>
      </c>
      <c r="N100" s="156">
        <v>-1.2200000000000001E-2</v>
      </c>
      <c r="O100" s="18">
        <v>0.14660000000000001</v>
      </c>
      <c r="P100" s="152">
        <v>4.7999999999999996E-3</v>
      </c>
      <c r="Q100" s="152">
        <v>1.0046999999999999</v>
      </c>
      <c r="R100" s="152">
        <v>9.1000000000000004E-3</v>
      </c>
      <c r="S100" s="152">
        <v>7.9000000000000008E-3</v>
      </c>
      <c r="T100" s="152">
        <v>-3.2000000000000002E-3</v>
      </c>
      <c r="U100" s="150">
        <v>433348</v>
      </c>
      <c r="V100" s="150">
        <v>480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1.014</v>
      </c>
      <c r="D101" s="147">
        <v>6.0000000000000001E-3</v>
      </c>
      <c r="E101" s="144">
        <v>73.010000000000005</v>
      </c>
      <c r="F101" s="7">
        <v>1.0269999999999999</v>
      </c>
      <c r="G101" s="146">
        <v>1.2699999999999999E-2</v>
      </c>
      <c r="H101" s="146">
        <v>0.03</v>
      </c>
      <c r="I101" s="144">
        <v>4.5</v>
      </c>
      <c r="J101" s="144">
        <v>4.5</v>
      </c>
      <c r="K101" s="146">
        <v>4.5589999999999999E-2</v>
      </c>
      <c r="L101" s="144" t="s">
        <v>40</v>
      </c>
      <c r="M101" s="7" t="s">
        <v>95</v>
      </c>
      <c r="N101" s="145">
        <v>-8.0999999999999996E-3</v>
      </c>
      <c r="O101" s="23">
        <v>0.2898</v>
      </c>
      <c r="P101" s="146">
        <v>4.7999999999999996E-3</v>
      </c>
      <c r="Q101" s="146">
        <v>0.66849999999999998</v>
      </c>
      <c r="R101" s="146">
        <v>-3.8999999999999998E-3</v>
      </c>
      <c r="S101" s="146">
        <v>-9.9000000000000008E-3</v>
      </c>
      <c r="T101" s="146">
        <v>-3.8999999999999998E-3</v>
      </c>
      <c r="U101" s="144">
        <v>9003</v>
      </c>
      <c r="V101" s="144">
        <v>0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1.016</v>
      </c>
      <c r="D102" s="151">
        <v>1E-3</v>
      </c>
      <c r="E102" s="150">
        <v>117.57</v>
      </c>
      <c r="F102" s="14">
        <v>1.0289999999999999</v>
      </c>
      <c r="G102" s="152">
        <v>1.26E-2</v>
      </c>
      <c r="H102" s="152">
        <v>0.03</v>
      </c>
      <c r="I102" s="150">
        <v>4.5</v>
      </c>
      <c r="J102" s="150">
        <v>4.5</v>
      </c>
      <c r="K102" s="152">
        <v>4.5589999999999999E-2</v>
      </c>
      <c r="L102" s="150" t="s">
        <v>40</v>
      </c>
      <c r="M102" s="14" t="s">
        <v>119</v>
      </c>
      <c r="N102" s="156">
        <v>-3.3E-3</v>
      </c>
      <c r="O102" s="18">
        <v>0.36799999999999999</v>
      </c>
      <c r="P102" s="152">
        <v>4.7999999999999996E-3</v>
      </c>
      <c r="Q102" s="152">
        <v>0.48249999999999998</v>
      </c>
      <c r="R102" s="152">
        <v>-7.1999999999999998E-3</v>
      </c>
      <c r="S102" s="152">
        <v>-5.4000000000000003E-3</v>
      </c>
      <c r="T102" s="152">
        <v>-5.5999999999999999E-3</v>
      </c>
      <c r="U102" s="150">
        <v>10744</v>
      </c>
      <c r="V102" s="150">
        <v>-25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1.0149999999999999</v>
      </c>
      <c r="D103" s="147">
        <v>5.0000000000000001E-3</v>
      </c>
      <c r="E103" s="144">
        <v>19590.78</v>
      </c>
      <c r="F103" s="7">
        <v>1.028</v>
      </c>
      <c r="G103" s="146">
        <v>1.26E-2</v>
      </c>
      <c r="H103" s="146">
        <v>0.03</v>
      </c>
      <c r="I103" s="144">
        <v>4.5</v>
      </c>
      <c r="J103" s="144">
        <v>4.5</v>
      </c>
      <c r="K103" s="146">
        <v>4.5589999999999999E-2</v>
      </c>
      <c r="L103" s="144" t="s">
        <v>40</v>
      </c>
      <c r="M103" s="7" t="s">
        <v>56</v>
      </c>
      <c r="N103" s="145">
        <v>-1.9699999999999999E-2</v>
      </c>
      <c r="O103" s="23">
        <v>0.1799</v>
      </c>
      <c r="P103" s="146">
        <v>4.7999999999999996E-3</v>
      </c>
      <c r="Q103" s="146">
        <v>0.92520000000000002</v>
      </c>
      <c r="R103" s="146">
        <v>5.0000000000000001E-4</v>
      </c>
      <c r="S103" s="146">
        <v>-1.01E-2</v>
      </c>
      <c r="T103" s="146">
        <v>1.8E-3</v>
      </c>
      <c r="U103" s="144">
        <v>935540</v>
      </c>
      <c r="V103" s="144">
        <v>1466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1.0149999999999999</v>
      </c>
      <c r="D104" s="156">
        <v>-5.8999999999999999E-3</v>
      </c>
      <c r="E104" s="150">
        <v>113.7</v>
      </c>
      <c r="F104" s="14">
        <v>1.028</v>
      </c>
      <c r="G104" s="152">
        <v>1.26E-2</v>
      </c>
      <c r="H104" s="152">
        <v>0.03</v>
      </c>
      <c r="I104" s="150">
        <v>4.5</v>
      </c>
      <c r="J104" s="150">
        <v>4.5</v>
      </c>
      <c r="K104" s="152">
        <v>4.5589999999999999E-2</v>
      </c>
      <c r="L104" s="150" t="s">
        <v>40</v>
      </c>
      <c r="M104" s="14" t="s">
        <v>97</v>
      </c>
      <c r="N104" s="151">
        <v>6.1999999999999998E-3</v>
      </c>
      <c r="O104" s="18">
        <v>0.39329999999999998</v>
      </c>
      <c r="P104" s="152">
        <v>4.7999999999999996E-3</v>
      </c>
      <c r="Q104" s="152">
        <v>0.42430000000000001</v>
      </c>
      <c r="R104" s="152">
        <v>-4.0000000000000001E-3</v>
      </c>
      <c r="S104" s="152">
        <v>-7.1999999999999998E-3</v>
      </c>
      <c r="T104" s="152">
        <v>-6.0000000000000001E-3</v>
      </c>
      <c r="U104" s="150">
        <v>8316</v>
      </c>
      <c r="V104" s="150">
        <v>-66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150269</v>
      </c>
      <c r="B105" s="144" t="s">
        <v>57</v>
      </c>
      <c r="C105" s="7">
        <v>1.0149999999999999</v>
      </c>
      <c r="D105" s="147">
        <v>5.8999999999999999E-3</v>
      </c>
      <c r="E105" s="144">
        <v>1377.01</v>
      </c>
      <c r="F105" s="7">
        <v>1.028</v>
      </c>
      <c r="G105" s="146">
        <v>1.26E-2</v>
      </c>
      <c r="H105" s="146">
        <v>0.03</v>
      </c>
      <c r="I105" s="144">
        <v>4.5</v>
      </c>
      <c r="J105" s="144">
        <v>4.5</v>
      </c>
      <c r="K105" s="146">
        <v>4.5589999999999999E-2</v>
      </c>
      <c r="L105" s="144" t="s">
        <v>40</v>
      </c>
      <c r="M105" s="7" t="s">
        <v>58</v>
      </c>
      <c r="N105" s="147">
        <v>1.06E-2</v>
      </c>
      <c r="O105" s="23">
        <v>0.36609999999999998</v>
      </c>
      <c r="P105" s="146">
        <v>4.7999999999999996E-3</v>
      </c>
      <c r="Q105" s="146">
        <v>0.48799999999999999</v>
      </c>
      <c r="R105" s="146">
        <v>4.0000000000000002E-4</v>
      </c>
      <c r="S105" s="146">
        <v>-3.5000000000000001E-3</v>
      </c>
      <c r="T105" s="146">
        <v>-5.4000000000000003E-3</v>
      </c>
      <c r="U105" s="144">
        <v>45660</v>
      </c>
      <c r="V105" s="144">
        <v>-55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1.016</v>
      </c>
      <c r="D106" s="151">
        <v>4.0000000000000001E-3</v>
      </c>
      <c r="E106" s="150">
        <v>22.73</v>
      </c>
      <c r="F106" s="14">
        <v>1.0289999999999999</v>
      </c>
      <c r="G106" s="152">
        <v>1.26E-2</v>
      </c>
      <c r="H106" s="152">
        <v>0.03</v>
      </c>
      <c r="I106" s="150">
        <v>4.5</v>
      </c>
      <c r="J106" s="150">
        <v>4.5</v>
      </c>
      <c r="K106" s="152">
        <v>4.5589999999999999E-2</v>
      </c>
      <c r="L106" s="150" t="s">
        <v>40</v>
      </c>
      <c r="M106" s="14" t="s">
        <v>74</v>
      </c>
      <c r="N106" s="156">
        <v>-1.43E-2</v>
      </c>
      <c r="O106" s="18">
        <v>0.35489999999999999</v>
      </c>
      <c r="P106" s="152">
        <v>4.7999999999999996E-3</v>
      </c>
      <c r="Q106" s="152">
        <v>0.5131</v>
      </c>
      <c r="R106" s="152">
        <v>-7.4000000000000003E-3</v>
      </c>
      <c r="S106" s="152">
        <v>-8.0000000000000002E-3</v>
      </c>
      <c r="T106" s="152">
        <v>-6.1999999999999998E-3</v>
      </c>
      <c r="U106" s="150">
        <v>1523</v>
      </c>
      <c r="V106" s="150">
        <v>-41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150275</v>
      </c>
      <c r="B107" s="155" t="s">
        <v>89</v>
      </c>
      <c r="C107" s="7">
        <v>1.014</v>
      </c>
      <c r="D107" s="147">
        <v>6.0000000000000001E-3</v>
      </c>
      <c r="E107" s="144">
        <v>670.09</v>
      </c>
      <c r="F107" s="7">
        <v>1.0269999999999999</v>
      </c>
      <c r="G107" s="146">
        <v>1.2699999999999999E-2</v>
      </c>
      <c r="H107" s="146">
        <v>0.03</v>
      </c>
      <c r="I107" s="144">
        <v>4.5</v>
      </c>
      <c r="J107" s="144">
        <v>4.5</v>
      </c>
      <c r="K107" s="146">
        <v>4.5589999999999999E-2</v>
      </c>
      <c r="L107" s="144" t="s">
        <v>40</v>
      </c>
      <c r="M107" s="7" t="s">
        <v>46</v>
      </c>
      <c r="N107" s="147">
        <v>6.6E-3</v>
      </c>
      <c r="O107" s="23">
        <v>0.1113</v>
      </c>
      <c r="P107" s="146">
        <v>4.7999999999999996E-3</v>
      </c>
      <c r="Q107" s="146">
        <v>1.0878000000000001</v>
      </c>
      <c r="R107" s="146">
        <v>-4.7999999999999996E-3</v>
      </c>
      <c r="S107" s="146">
        <v>-2.8E-3</v>
      </c>
      <c r="T107" s="146">
        <v>-2.8E-3</v>
      </c>
      <c r="U107" s="144">
        <v>54369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150217</v>
      </c>
      <c r="B108" s="150" t="s">
        <v>67</v>
      </c>
      <c r="C108" s="14">
        <v>1.0249999999999999</v>
      </c>
      <c r="D108" s="151">
        <v>6.8999999999999999E-3</v>
      </c>
      <c r="E108" s="150">
        <v>941.76</v>
      </c>
      <c r="F108" s="14">
        <v>1.0329999999999999</v>
      </c>
      <c r="G108" s="152">
        <v>7.7000000000000002E-3</v>
      </c>
      <c r="H108" s="152">
        <v>0.03</v>
      </c>
      <c r="I108" s="150">
        <v>5.5</v>
      </c>
      <c r="J108" s="150">
        <v>4.5</v>
      </c>
      <c r="K108" s="152">
        <v>4.5560000000000003E-2</v>
      </c>
      <c r="L108" s="150" t="s">
        <v>40</v>
      </c>
      <c r="M108" s="14" t="s">
        <v>68</v>
      </c>
      <c r="N108" s="151">
        <v>2.9999999999999997E-4</v>
      </c>
      <c r="O108" s="18">
        <v>0.25769999999999998</v>
      </c>
      <c r="P108" s="152">
        <v>-2.0000000000000001E-4</v>
      </c>
      <c r="Q108" s="152">
        <v>0.73560000000000003</v>
      </c>
      <c r="R108" s="152">
        <v>-5.4999999999999997E-3</v>
      </c>
      <c r="S108" s="152">
        <v>-5.1999999999999998E-3</v>
      </c>
      <c r="T108" s="152">
        <v>-5.0000000000000001E-3</v>
      </c>
      <c r="U108" s="150">
        <v>49166</v>
      </c>
      <c r="V108" s="150">
        <v>-4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150177</v>
      </c>
      <c r="B109" s="144" t="s">
        <v>83</v>
      </c>
      <c r="C109" s="7">
        <v>1.014</v>
      </c>
      <c r="D109" s="147">
        <v>5.0000000000000001E-3</v>
      </c>
      <c r="E109" s="144">
        <v>71.06</v>
      </c>
      <c r="F109" s="7">
        <v>1.026</v>
      </c>
      <c r="G109" s="146">
        <v>1.17E-2</v>
      </c>
      <c r="H109" s="146">
        <v>0.03</v>
      </c>
      <c r="I109" s="144">
        <v>4.5</v>
      </c>
      <c r="J109" s="144">
        <v>4.5</v>
      </c>
      <c r="K109" s="146">
        <v>4.555E-2</v>
      </c>
      <c r="L109" s="144" t="s">
        <v>40</v>
      </c>
      <c r="M109" s="7" t="s">
        <v>84</v>
      </c>
      <c r="N109" s="145">
        <v>-1.5299999999999999E-2</v>
      </c>
      <c r="O109" s="23">
        <v>0.44190000000000002</v>
      </c>
      <c r="P109" s="146">
        <v>3.8E-3</v>
      </c>
      <c r="Q109" s="146">
        <v>0.31219999999999998</v>
      </c>
      <c r="R109" s="146">
        <v>-3.5999999999999999E-3</v>
      </c>
      <c r="S109" s="146">
        <v>-1.34E-2</v>
      </c>
      <c r="T109" s="146">
        <v>-3.3999999999999998E-3</v>
      </c>
      <c r="U109" s="144">
        <v>21921</v>
      </c>
      <c r="V109" s="144">
        <v>-8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150229</v>
      </c>
      <c r="B110" s="150" t="s">
        <v>69</v>
      </c>
      <c r="C110" s="14">
        <v>1.018</v>
      </c>
      <c r="D110" s="151">
        <v>3.0000000000000001E-3</v>
      </c>
      <c r="E110" s="150">
        <v>940.8</v>
      </c>
      <c r="F110" s="14">
        <v>1.03</v>
      </c>
      <c r="G110" s="152">
        <v>1.17E-2</v>
      </c>
      <c r="H110" s="152">
        <v>0.03</v>
      </c>
      <c r="I110" s="150">
        <v>4.5</v>
      </c>
      <c r="J110" s="150">
        <v>4.5</v>
      </c>
      <c r="K110" s="152">
        <v>4.555E-2</v>
      </c>
      <c r="L110" s="150" t="s">
        <v>40</v>
      </c>
      <c r="M110" s="14" t="s">
        <v>70</v>
      </c>
      <c r="N110" s="151">
        <v>7.0000000000000001E-3</v>
      </c>
      <c r="O110" s="18">
        <v>0.2944</v>
      </c>
      <c r="P110" s="152">
        <v>3.8E-3</v>
      </c>
      <c r="Q110" s="152">
        <v>0.65380000000000005</v>
      </c>
      <c r="R110" s="152">
        <v>-2.2000000000000001E-3</v>
      </c>
      <c r="S110" s="152">
        <v>-6.7000000000000002E-3</v>
      </c>
      <c r="T110" s="152">
        <v>-4.8999999999999998E-3</v>
      </c>
      <c r="U110" s="150">
        <v>16909</v>
      </c>
      <c r="V110" s="150">
        <v>-64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1.0129999999999999</v>
      </c>
      <c r="D111" s="145">
        <v>-1E-3</v>
      </c>
      <c r="E111" s="144">
        <v>118.36</v>
      </c>
      <c r="F111" s="7">
        <v>1.0249999999999999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56</v>
      </c>
      <c r="N111" s="145">
        <v>-1.9699999999999999E-2</v>
      </c>
      <c r="O111" s="23">
        <v>0.33979999999999999</v>
      </c>
      <c r="P111" s="146">
        <v>3.8E-3</v>
      </c>
      <c r="Q111" s="146">
        <v>0.55349999999999999</v>
      </c>
      <c r="R111" s="146">
        <v>-3.2000000000000002E-3</v>
      </c>
      <c r="S111" s="146">
        <v>-1.5699999999999999E-2</v>
      </c>
      <c r="T111" s="146">
        <v>-6.0000000000000001E-3</v>
      </c>
      <c r="U111" s="144">
        <v>31041</v>
      </c>
      <c r="V111" s="144">
        <v>-839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150243</v>
      </c>
      <c r="B112" s="150" t="s">
        <v>128</v>
      </c>
      <c r="C112" s="14">
        <v>1.012</v>
      </c>
      <c r="D112" s="159">
        <v>0</v>
      </c>
      <c r="E112" s="150">
        <v>192.43</v>
      </c>
      <c r="F112" s="14">
        <v>1.024</v>
      </c>
      <c r="G112" s="152">
        <v>1.17E-2</v>
      </c>
      <c r="H112" s="152">
        <v>0.03</v>
      </c>
      <c r="I112" s="150">
        <v>4.5</v>
      </c>
      <c r="J112" s="150">
        <v>4.5</v>
      </c>
      <c r="K112" s="152">
        <v>4.555E-2</v>
      </c>
      <c r="L112" s="150" t="s">
        <v>40</v>
      </c>
      <c r="M112" s="14" t="s">
        <v>129</v>
      </c>
      <c r="N112" s="156">
        <v>-7.3000000000000001E-3</v>
      </c>
      <c r="O112" s="18">
        <v>0.36870000000000003</v>
      </c>
      <c r="P112" s="152">
        <v>3.8E-3</v>
      </c>
      <c r="Q112" s="152">
        <v>0.48670000000000002</v>
      </c>
      <c r="R112" s="152">
        <v>5.0000000000000001E-3</v>
      </c>
      <c r="S112" s="152">
        <v>-3.3999999999999998E-3</v>
      </c>
      <c r="T112" s="152">
        <v>-4.7000000000000002E-3</v>
      </c>
      <c r="U112" s="150">
        <v>11448</v>
      </c>
      <c r="V112" s="150">
        <v>66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150181</v>
      </c>
      <c r="B113" s="144" t="s">
        <v>98</v>
      </c>
      <c r="C113" s="7">
        <v>1.01</v>
      </c>
      <c r="D113" s="147">
        <v>6.0000000000000001E-3</v>
      </c>
      <c r="E113" s="144">
        <v>14403.87</v>
      </c>
      <c r="F113" s="7">
        <v>1.022</v>
      </c>
      <c r="G113" s="146">
        <v>1.17E-2</v>
      </c>
      <c r="H113" s="146">
        <v>0.03</v>
      </c>
      <c r="I113" s="144">
        <v>4.5</v>
      </c>
      <c r="J113" s="144">
        <v>4.5</v>
      </c>
      <c r="K113" s="146">
        <v>4.555E-2</v>
      </c>
      <c r="L113" s="144" t="s">
        <v>40</v>
      </c>
      <c r="M113" s="7" t="s">
        <v>80</v>
      </c>
      <c r="N113" s="145">
        <v>-6.9999999999999999E-4</v>
      </c>
      <c r="O113" s="23">
        <v>0.43630000000000002</v>
      </c>
      <c r="P113" s="146">
        <v>3.8999999999999998E-3</v>
      </c>
      <c r="Q113" s="146">
        <v>0.32950000000000002</v>
      </c>
      <c r="R113" s="146">
        <v>1.5E-3</v>
      </c>
      <c r="S113" s="146">
        <v>1.55E-2</v>
      </c>
      <c r="T113" s="146">
        <v>1.49E-2</v>
      </c>
      <c r="U113" s="144">
        <v>299438</v>
      </c>
      <c r="V113" s="144">
        <v>21328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1.0149999999999999</v>
      </c>
      <c r="D114" s="151">
        <v>5.8999999999999999E-3</v>
      </c>
      <c r="E114" s="150">
        <v>11812.99</v>
      </c>
      <c r="F114" s="14">
        <v>1.0269999999999999</v>
      </c>
      <c r="G114" s="152">
        <v>1.17E-2</v>
      </c>
      <c r="H114" s="152">
        <v>0.03</v>
      </c>
      <c r="I114" s="150">
        <v>4.5</v>
      </c>
      <c r="J114" s="150">
        <v>4.5</v>
      </c>
      <c r="K114" s="152">
        <v>4.555E-2</v>
      </c>
      <c r="L114" s="150" t="s">
        <v>40</v>
      </c>
      <c r="M114" s="14" t="s">
        <v>48</v>
      </c>
      <c r="N114" s="151">
        <v>6.4999999999999997E-3</v>
      </c>
      <c r="O114" s="18">
        <v>0.24809999999999999</v>
      </c>
      <c r="P114" s="152">
        <v>3.8E-3</v>
      </c>
      <c r="Q114" s="152">
        <v>0.76629999999999998</v>
      </c>
      <c r="R114" s="152">
        <v>8.0000000000000002E-3</v>
      </c>
      <c r="S114" s="152">
        <v>1.78E-2</v>
      </c>
      <c r="T114" s="152">
        <v>2.8999999999999998E-3</v>
      </c>
      <c r="U114" s="150">
        <v>380415</v>
      </c>
      <c r="V114" s="150">
        <v>11102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150227</v>
      </c>
      <c r="B115" s="155" t="s">
        <v>111</v>
      </c>
      <c r="C115" s="7">
        <v>1.022</v>
      </c>
      <c r="D115" s="147">
        <v>5.8999999999999999E-3</v>
      </c>
      <c r="E115" s="144">
        <v>1884.79</v>
      </c>
      <c r="F115" s="7">
        <v>1.0329999999999999</v>
      </c>
      <c r="G115" s="146">
        <v>1.06E-2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95</v>
      </c>
      <c r="N115" s="145">
        <v>-8.0999999999999996E-3</v>
      </c>
      <c r="O115" s="23">
        <v>0.23760000000000001</v>
      </c>
      <c r="P115" s="146">
        <v>2.8E-3</v>
      </c>
      <c r="Q115" s="146">
        <v>0.78259999999999996</v>
      </c>
      <c r="R115" s="146">
        <v>1.1999999999999999E-3</v>
      </c>
      <c r="S115" s="146">
        <v>-6.4999999999999997E-3</v>
      </c>
      <c r="T115" s="146">
        <v>-1.1999999999999999E-3</v>
      </c>
      <c r="U115" s="144">
        <v>251780</v>
      </c>
      <c r="V115" s="144">
        <v>25</v>
      </c>
      <c r="W115" s="148">
        <v>0.21180555555555555</v>
      </c>
      <c r="X115" s="149">
        <v>42675</v>
      </c>
      <c r="Y115" s="13" t="s">
        <v>38</v>
      </c>
    </row>
    <row r="116" spans="1:25" ht="15.75" thickBot="1" x14ac:dyDescent="0.2">
      <c r="A116" s="14">
        <v>150018</v>
      </c>
      <c r="B116" s="150" t="s">
        <v>122</v>
      </c>
      <c r="C116" s="14">
        <v>1.014</v>
      </c>
      <c r="D116" s="151">
        <v>6.0000000000000001E-3</v>
      </c>
      <c r="E116" s="150">
        <v>2682.82</v>
      </c>
      <c r="F116" s="14">
        <v>1.0249999999999999</v>
      </c>
      <c r="G116" s="152">
        <v>1.0699999999999999E-2</v>
      </c>
      <c r="H116" s="152">
        <v>0.03</v>
      </c>
      <c r="I116" s="150">
        <v>4.5</v>
      </c>
      <c r="J116" s="150">
        <v>4.5</v>
      </c>
      <c r="K116" s="152">
        <v>4.5499999999999999E-2</v>
      </c>
      <c r="L116" s="150" t="s">
        <v>40</v>
      </c>
      <c r="M116" s="14" t="s">
        <v>123</v>
      </c>
      <c r="N116" s="151">
        <v>1.6000000000000001E-3</v>
      </c>
      <c r="O116" s="18">
        <v>0.30959999999999999</v>
      </c>
      <c r="P116" s="152">
        <v>2.8E-3</v>
      </c>
      <c r="Q116" s="152">
        <v>1.1658999999999999</v>
      </c>
      <c r="R116" s="152">
        <v>-4.0000000000000002E-4</v>
      </c>
      <c r="S116" s="152">
        <v>2.2000000000000001E-3</v>
      </c>
      <c r="T116" s="152">
        <v>-1.6000000000000001E-3</v>
      </c>
      <c r="U116" s="150">
        <v>329201</v>
      </c>
      <c r="V116" s="150">
        <v>234</v>
      </c>
      <c r="W116" s="153">
        <v>0.21180555555555555</v>
      </c>
      <c r="X116" s="154">
        <v>42738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0.99199999999999999</v>
      </c>
      <c r="D117" s="147">
        <v>5.1000000000000004E-3</v>
      </c>
      <c r="E117" s="144">
        <v>4740.0200000000004</v>
      </c>
      <c r="F117" s="7">
        <v>1.0024999999999999</v>
      </c>
      <c r="G117" s="146">
        <v>1.0500000000000001E-2</v>
      </c>
      <c r="H117" s="146">
        <v>0.03</v>
      </c>
      <c r="I117" s="144">
        <v>4.5</v>
      </c>
      <c r="J117" s="144">
        <v>4.5</v>
      </c>
      <c r="K117" s="146">
        <v>4.548E-2</v>
      </c>
      <c r="L117" s="144" t="s">
        <v>40</v>
      </c>
      <c r="M117" s="7" t="s">
        <v>80</v>
      </c>
      <c r="N117" s="145">
        <v>-6.9999999999999999E-4</v>
      </c>
      <c r="O117" s="23">
        <v>0.44669999999999999</v>
      </c>
      <c r="P117" s="146">
        <v>3.0000000000000001E-3</v>
      </c>
      <c r="Q117" s="146">
        <v>0.32529999999999998</v>
      </c>
      <c r="R117" s="146">
        <v>-5.1999999999999998E-3</v>
      </c>
      <c r="S117" s="146">
        <v>-7.1000000000000004E-3</v>
      </c>
      <c r="T117" s="146">
        <v>-5.7999999999999996E-3</v>
      </c>
      <c r="U117" s="144">
        <v>39126</v>
      </c>
      <c r="V117" s="144">
        <v>-1187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150186</v>
      </c>
      <c r="B118" s="150" t="s">
        <v>79</v>
      </c>
      <c r="C118" s="14">
        <v>0.99</v>
      </c>
      <c r="D118" s="151">
        <v>3.0000000000000001E-3</v>
      </c>
      <c r="E118" s="150">
        <v>2485.2199999999998</v>
      </c>
      <c r="F118" s="14">
        <v>1.0002</v>
      </c>
      <c r="G118" s="152">
        <v>1.0200000000000001E-2</v>
      </c>
      <c r="H118" s="152">
        <v>0.03</v>
      </c>
      <c r="I118" s="150">
        <v>4.5</v>
      </c>
      <c r="J118" s="150">
        <v>4.5</v>
      </c>
      <c r="K118" s="152">
        <v>4.546E-2</v>
      </c>
      <c r="L118" s="150" t="s">
        <v>40</v>
      </c>
      <c r="M118" s="14" t="s">
        <v>80</v>
      </c>
      <c r="N118" s="156">
        <v>-6.9999999999999999E-4</v>
      </c>
      <c r="O118" s="18">
        <v>0.35659999999999997</v>
      </c>
      <c r="P118" s="152">
        <v>2E-3</v>
      </c>
      <c r="Q118" s="162">
        <v>0.54390000000000005</v>
      </c>
      <c r="R118" s="152">
        <v>1.38E-2</v>
      </c>
      <c r="S118" s="152">
        <v>2.76E-2</v>
      </c>
      <c r="T118" s="152">
        <v>7.1000000000000004E-3</v>
      </c>
      <c r="U118" s="150">
        <v>39492</v>
      </c>
      <c r="V118" s="150">
        <v>1153</v>
      </c>
      <c r="W118" s="153">
        <v>0.21180555555555555</v>
      </c>
      <c r="X118" s="154">
        <v>42940</v>
      </c>
      <c r="Y118" s="21" t="s">
        <v>38</v>
      </c>
    </row>
    <row r="119" spans="1:25" ht="15.75" thickBot="1" x14ac:dyDescent="0.2">
      <c r="A119" s="7">
        <v>150233</v>
      </c>
      <c r="B119" s="144" t="s">
        <v>81</v>
      </c>
      <c r="C119" s="7">
        <v>0.998</v>
      </c>
      <c r="D119" s="145">
        <v>-1E-3</v>
      </c>
      <c r="E119" s="144">
        <v>19.97</v>
      </c>
      <c r="F119" s="7">
        <v>1.0072000000000001</v>
      </c>
      <c r="G119" s="146">
        <v>9.1000000000000004E-3</v>
      </c>
      <c r="H119" s="146">
        <v>0.03</v>
      </c>
      <c r="I119" s="144">
        <v>4.5</v>
      </c>
      <c r="J119" s="144">
        <v>4.5</v>
      </c>
      <c r="K119" s="146">
        <v>4.5420000000000002E-2</v>
      </c>
      <c r="L119" s="144" t="s">
        <v>40</v>
      </c>
      <c r="M119" s="7" t="s">
        <v>82</v>
      </c>
      <c r="N119" s="145">
        <v>-1.29E-2</v>
      </c>
      <c r="O119" s="23">
        <v>0.28010000000000002</v>
      </c>
      <c r="P119" s="146">
        <v>1E-3</v>
      </c>
      <c r="Q119" s="160">
        <v>0.71789999999999998</v>
      </c>
      <c r="R119" s="146">
        <v>5.0000000000000001E-3</v>
      </c>
      <c r="S119" s="146">
        <v>6.1999999999999998E-3</v>
      </c>
      <c r="T119" s="146">
        <v>-4.3E-3</v>
      </c>
      <c r="U119" s="144">
        <v>2828</v>
      </c>
      <c r="V119" s="144">
        <v>3</v>
      </c>
      <c r="W119" s="148">
        <v>0.21180555555555555</v>
      </c>
      <c r="X119" s="149">
        <v>42884</v>
      </c>
      <c r="Y119" s="13" t="s">
        <v>38</v>
      </c>
    </row>
    <row r="120" spans="1:25" ht="15.75" thickBot="1" x14ac:dyDescent="0.2">
      <c r="A120" s="14">
        <v>150249</v>
      </c>
      <c r="B120" s="161" t="s">
        <v>103</v>
      </c>
      <c r="C120" s="14">
        <v>1.0189999999999999</v>
      </c>
      <c r="D120" s="151">
        <v>2.52E-2</v>
      </c>
      <c r="E120" s="150">
        <v>28.36</v>
      </c>
      <c r="F120" s="14">
        <v>1.028</v>
      </c>
      <c r="G120" s="152">
        <v>8.8000000000000005E-3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95</v>
      </c>
      <c r="N120" s="156">
        <v>-8.0999999999999996E-3</v>
      </c>
      <c r="O120" s="18">
        <v>0.25209999999999999</v>
      </c>
      <c r="P120" s="152">
        <v>8.0000000000000004E-4</v>
      </c>
      <c r="Q120" s="152">
        <v>0.75570000000000004</v>
      </c>
      <c r="R120" s="152">
        <v>-1E-3</v>
      </c>
      <c r="S120" s="152">
        <v>-2.0899999999999998E-2</v>
      </c>
      <c r="T120" s="152">
        <v>-3.5000000000000001E-3</v>
      </c>
      <c r="U120" s="150">
        <v>4178</v>
      </c>
      <c r="V120" s="150">
        <v>-10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1.0129999999999999</v>
      </c>
      <c r="D121" s="147">
        <v>8.0000000000000002E-3</v>
      </c>
      <c r="E121" s="144">
        <v>422.77</v>
      </c>
      <c r="F121" s="7">
        <v>1.022</v>
      </c>
      <c r="G121" s="146">
        <v>8.8000000000000005E-3</v>
      </c>
      <c r="H121" s="146">
        <v>0.03</v>
      </c>
      <c r="I121" s="144">
        <v>4.5</v>
      </c>
      <c r="J121" s="144">
        <v>4.5</v>
      </c>
      <c r="K121" s="146">
        <v>4.5409999999999999E-2</v>
      </c>
      <c r="L121" s="144" t="s">
        <v>40</v>
      </c>
      <c r="M121" s="7" t="s">
        <v>88</v>
      </c>
      <c r="N121" s="147">
        <v>8.9999999999999998E-4</v>
      </c>
      <c r="O121" s="23">
        <v>0.42959999999999998</v>
      </c>
      <c r="P121" s="146">
        <v>8.9999999999999998E-4</v>
      </c>
      <c r="Q121" s="146">
        <v>0.3453</v>
      </c>
      <c r="R121" s="146">
        <v>-4.4000000000000003E-3</v>
      </c>
      <c r="S121" s="146">
        <v>-8.9999999999999993E-3</v>
      </c>
      <c r="T121" s="146">
        <v>-2.7000000000000001E-3</v>
      </c>
      <c r="U121" s="144">
        <v>16664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0.99399999999999999</v>
      </c>
      <c r="D122" s="151">
        <v>5.1000000000000004E-3</v>
      </c>
      <c r="E122" s="150">
        <v>1058.29</v>
      </c>
      <c r="F122" s="14">
        <v>1.0024999999999999</v>
      </c>
      <c r="G122" s="152">
        <v>8.5000000000000006E-3</v>
      </c>
      <c r="H122" s="152">
        <v>0.03</v>
      </c>
      <c r="I122" s="150">
        <v>4.5</v>
      </c>
      <c r="J122" s="150">
        <v>4.5</v>
      </c>
      <c r="K122" s="152">
        <v>4.539E-2</v>
      </c>
      <c r="L122" s="150" t="s">
        <v>40</v>
      </c>
      <c r="M122" s="14" t="s">
        <v>56</v>
      </c>
      <c r="N122" s="156">
        <v>-1.9699999999999999E-2</v>
      </c>
      <c r="O122" s="18">
        <v>0.44819999999999999</v>
      </c>
      <c r="P122" s="152">
        <v>1E-3</v>
      </c>
      <c r="Q122" s="152">
        <v>0.32179999999999997</v>
      </c>
      <c r="R122" s="152">
        <v>-3.3999999999999998E-3</v>
      </c>
      <c r="S122" s="152">
        <v>-1.04E-2</v>
      </c>
      <c r="T122" s="152">
        <v>-2.2000000000000001E-3</v>
      </c>
      <c r="U122" s="150">
        <v>14057</v>
      </c>
      <c r="V122" s="150">
        <v>-75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502017</v>
      </c>
      <c r="B123" s="144" t="s">
        <v>45</v>
      </c>
      <c r="C123" s="7">
        <v>1.02</v>
      </c>
      <c r="D123" s="147">
        <v>6.8999999999999999E-3</v>
      </c>
      <c r="E123" s="144">
        <v>1.1599999999999999</v>
      </c>
      <c r="F123" s="7">
        <v>1.028</v>
      </c>
      <c r="G123" s="146">
        <v>7.7999999999999996E-3</v>
      </c>
      <c r="H123" s="146">
        <v>0.03</v>
      </c>
      <c r="I123" s="144">
        <v>4.5</v>
      </c>
      <c r="J123" s="144">
        <v>4.5</v>
      </c>
      <c r="K123" s="146">
        <v>4.5359999999999998E-2</v>
      </c>
      <c r="L123" s="144" t="s">
        <v>40</v>
      </c>
      <c r="M123" s="7" t="s">
        <v>46</v>
      </c>
      <c r="N123" s="147">
        <v>6.6E-3</v>
      </c>
      <c r="O123" s="23">
        <v>0.34470000000000001</v>
      </c>
      <c r="P123" s="146">
        <v>-1E-4</v>
      </c>
      <c r="Q123" s="146">
        <v>0.5383</v>
      </c>
      <c r="R123" s="146">
        <v>-1.03E-2</v>
      </c>
      <c r="S123" s="146">
        <v>-5.1999999999999998E-3</v>
      </c>
      <c r="T123" s="146">
        <v>-6.6E-3</v>
      </c>
      <c r="U123" s="144">
        <v>262</v>
      </c>
      <c r="V123" s="144">
        <v>-2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502027</v>
      </c>
      <c r="B124" s="150" t="s">
        <v>124</v>
      </c>
      <c r="C124" s="14">
        <v>1.0409999999999999</v>
      </c>
      <c r="D124" s="156">
        <v>-5.7000000000000002E-3</v>
      </c>
      <c r="E124" s="150">
        <v>2.02</v>
      </c>
      <c r="F124" s="14">
        <v>1.048</v>
      </c>
      <c r="G124" s="152">
        <v>6.7000000000000002E-3</v>
      </c>
      <c r="H124" s="152">
        <v>0.03</v>
      </c>
      <c r="I124" s="150">
        <v>5</v>
      </c>
      <c r="J124" s="150">
        <v>4.5</v>
      </c>
      <c r="K124" s="152">
        <v>4.5339999999999998E-2</v>
      </c>
      <c r="L124" s="150" t="s">
        <v>40</v>
      </c>
      <c r="M124" s="14" t="s">
        <v>125</v>
      </c>
      <c r="N124" s="156">
        <v>-2.0000000000000001E-4</v>
      </c>
      <c r="O124" s="18">
        <v>0.27960000000000002</v>
      </c>
      <c r="P124" s="152">
        <v>-1.1999999999999999E-3</v>
      </c>
      <c r="Q124" s="152">
        <v>0.66510000000000002</v>
      </c>
      <c r="R124" s="152">
        <v>4.1000000000000003E-3</v>
      </c>
      <c r="S124" s="152">
        <v>1.17E-2</v>
      </c>
      <c r="T124" s="152">
        <v>-6.8999999999999999E-3</v>
      </c>
      <c r="U124" s="150">
        <v>121</v>
      </c>
      <c r="V124" s="150">
        <v>0</v>
      </c>
      <c r="W124" s="153">
        <v>0.21180555555555555</v>
      </c>
      <c r="X124" s="154">
        <v>42614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1.0209999999999999</v>
      </c>
      <c r="D125" s="147">
        <v>6.8999999999999999E-3</v>
      </c>
      <c r="E125" s="144">
        <v>396.08</v>
      </c>
      <c r="F125" s="7">
        <v>1.0249999999999999</v>
      </c>
      <c r="G125" s="146">
        <v>3.8999999999999998E-3</v>
      </c>
      <c r="H125" s="146">
        <v>0.03</v>
      </c>
      <c r="I125" s="144">
        <v>4.5</v>
      </c>
      <c r="J125" s="144">
        <v>4.5</v>
      </c>
      <c r="K125" s="146">
        <v>4.5179999999999998E-2</v>
      </c>
      <c r="L125" s="144" t="s">
        <v>40</v>
      </c>
      <c r="M125" s="7" t="s">
        <v>117</v>
      </c>
      <c r="N125" s="145">
        <v>-1.8E-3</v>
      </c>
      <c r="O125" s="23">
        <v>0.34770000000000001</v>
      </c>
      <c r="P125" s="146">
        <v>-4.0000000000000001E-3</v>
      </c>
      <c r="Q125" s="146">
        <v>0.53480000000000005</v>
      </c>
      <c r="R125" s="146">
        <v>-7.0000000000000001E-3</v>
      </c>
      <c r="S125" s="146">
        <v>-1.0699999999999999E-2</v>
      </c>
      <c r="T125" s="146">
        <v>-5.0000000000000001E-4</v>
      </c>
      <c r="U125" s="144">
        <v>62705</v>
      </c>
      <c r="V125" s="144">
        <v>-699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1.014</v>
      </c>
      <c r="D126" s="151">
        <v>7.0000000000000001E-3</v>
      </c>
      <c r="E126" s="150">
        <v>7304.4</v>
      </c>
      <c r="F126" s="14">
        <v>1.0165999999999999</v>
      </c>
      <c r="G126" s="152">
        <v>2.5999999999999999E-3</v>
      </c>
      <c r="H126" s="152">
        <v>0.03</v>
      </c>
      <c r="I126" s="150">
        <v>4.5</v>
      </c>
      <c r="J126" s="150">
        <v>4.5</v>
      </c>
      <c r="K126" s="152">
        <v>4.512E-2</v>
      </c>
      <c r="L126" s="150" t="s">
        <v>40</v>
      </c>
      <c r="M126" s="14" t="s">
        <v>102</v>
      </c>
      <c r="N126" s="156">
        <v>-1.95E-2</v>
      </c>
      <c r="O126" s="18">
        <v>0.42730000000000001</v>
      </c>
      <c r="P126" s="152">
        <v>-5.0000000000000001E-3</v>
      </c>
      <c r="Q126" s="162">
        <v>0.35659999999999997</v>
      </c>
      <c r="R126" s="152">
        <v>-3.3999999999999998E-3</v>
      </c>
      <c r="S126" s="152">
        <v>-1.52E-2</v>
      </c>
      <c r="T126" s="152">
        <v>-1.6999999999999999E-3</v>
      </c>
      <c r="U126" s="150">
        <v>351491</v>
      </c>
      <c r="V126" s="150">
        <v>-10490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150192</v>
      </c>
      <c r="B127" s="144" t="s">
        <v>107</v>
      </c>
      <c r="C127" s="7">
        <v>1.024</v>
      </c>
      <c r="D127" s="147">
        <v>9.9000000000000008E-3</v>
      </c>
      <c r="E127" s="144">
        <v>1043.02</v>
      </c>
      <c r="F127" s="7">
        <v>1.026</v>
      </c>
      <c r="G127" s="146">
        <v>1.9E-3</v>
      </c>
      <c r="H127" s="146">
        <v>0.03</v>
      </c>
      <c r="I127" s="144">
        <v>4.5</v>
      </c>
      <c r="J127" s="144">
        <v>4.5</v>
      </c>
      <c r="K127" s="146">
        <v>4.5089999999999998E-2</v>
      </c>
      <c r="L127" s="144" t="s">
        <v>40</v>
      </c>
      <c r="M127" s="7" t="s">
        <v>108</v>
      </c>
      <c r="N127" s="147">
        <v>5.3E-3</v>
      </c>
      <c r="O127" s="23">
        <v>0.32540000000000002</v>
      </c>
      <c r="P127" s="146">
        <v>-6.0000000000000001E-3</v>
      </c>
      <c r="Q127" s="146">
        <v>0.58609999999999995</v>
      </c>
      <c r="R127" s="146">
        <v>-6.1000000000000004E-3</v>
      </c>
      <c r="S127" s="146">
        <v>-1.44E-2</v>
      </c>
      <c r="T127" s="146">
        <v>-6.1999999999999998E-3</v>
      </c>
      <c r="U127" s="144">
        <v>22861</v>
      </c>
      <c r="V127" s="144">
        <v>-635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150305</v>
      </c>
      <c r="B128" s="150" t="s">
        <v>104</v>
      </c>
      <c r="C128" s="14">
        <v>1.0269999999999999</v>
      </c>
      <c r="D128" s="156">
        <v>-8.6999999999999994E-3</v>
      </c>
      <c r="E128" s="150">
        <v>5.7</v>
      </c>
      <c r="F128" s="14">
        <v>1.028</v>
      </c>
      <c r="G128" s="152">
        <v>1E-3</v>
      </c>
      <c r="H128" s="152">
        <v>0.03</v>
      </c>
      <c r="I128" s="150">
        <v>4.5</v>
      </c>
      <c r="J128" s="150">
        <v>4.5</v>
      </c>
      <c r="K128" s="152">
        <v>4.505E-2</v>
      </c>
      <c r="L128" s="150" t="s">
        <v>40</v>
      </c>
      <c r="M128" s="14" t="s">
        <v>105</v>
      </c>
      <c r="N128" s="151">
        <v>1.8E-3</v>
      </c>
      <c r="O128" s="18">
        <v>0.21920000000000001</v>
      </c>
      <c r="P128" s="152">
        <v>-7.0000000000000001E-3</v>
      </c>
      <c r="Q128" s="152">
        <v>0.83289999999999997</v>
      </c>
      <c r="R128" s="152">
        <v>2E-3</v>
      </c>
      <c r="S128" s="152">
        <v>1.2800000000000001E-2</v>
      </c>
      <c r="T128" s="152">
        <v>-5.8999999999999999E-3</v>
      </c>
      <c r="U128" s="150">
        <v>3276</v>
      </c>
      <c r="V128" s="150">
        <v>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1.022</v>
      </c>
      <c r="D129" s="147">
        <v>9.9000000000000008E-3</v>
      </c>
      <c r="E129" s="144">
        <v>1085.3800000000001</v>
      </c>
      <c r="F129" s="7">
        <v>1.018</v>
      </c>
      <c r="G129" s="146">
        <v>-3.8999999999999998E-3</v>
      </c>
      <c r="H129" s="146">
        <v>0.03</v>
      </c>
      <c r="I129" s="144">
        <v>4.5</v>
      </c>
      <c r="J129" s="144">
        <v>4.5</v>
      </c>
      <c r="K129" s="146">
        <v>4.4819999999999999E-2</v>
      </c>
      <c r="L129" s="144" t="s">
        <v>40</v>
      </c>
      <c r="M129" s="7" t="s">
        <v>110</v>
      </c>
      <c r="N129" s="145">
        <v>-9.9000000000000008E-3</v>
      </c>
      <c r="O129" s="23">
        <v>0.45900000000000002</v>
      </c>
      <c r="P129" s="146">
        <v>-1.18E-2</v>
      </c>
      <c r="Q129" s="146">
        <v>0.28000000000000003</v>
      </c>
      <c r="R129" s="146">
        <v>-8.0000000000000002E-3</v>
      </c>
      <c r="S129" s="146">
        <v>-8.0000000000000002E-3</v>
      </c>
      <c r="T129" s="146">
        <v>-6.1000000000000004E-3</v>
      </c>
      <c r="U129" s="144">
        <v>22208</v>
      </c>
      <c r="V129" s="144">
        <v>-1614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1.036</v>
      </c>
      <c r="D130" s="151">
        <v>9.7000000000000003E-3</v>
      </c>
      <c r="E130" s="150">
        <v>129.75</v>
      </c>
      <c r="F130" s="14">
        <v>1.026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121</v>
      </c>
      <c r="N130" s="156">
        <v>-1.3100000000000001E-2</v>
      </c>
      <c r="O130" s="18">
        <v>0.45760000000000001</v>
      </c>
      <c r="P130" s="152">
        <v>-1.7500000000000002E-2</v>
      </c>
      <c r="Q130" s="152">
        <v>0.27529999999999999</v>
      </c>
      <c r="R130" s="152">
        <v>-3.5000000000000001E-3</v>
      </c>
      <c r="S130" s="152">
        <v>-1.01E-2</v>
      </c>
      <c r="T130" s="152">
        <v>-6.8999999999999999E-3</v>
      </c>
      <c r="U130" s="150">
        <v>6757</v>
      </c>
      <c r="V130" s="150">
        <v>-122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150231</v>
      </c>
      <c r="B131" s="144" t="s">
        <v>130</v>
      </c>
      <c r="C131" s="7">
        <v>1.0269999999999999</v>
      </c>
      <c r="D131" s="147">
        <v>5.8999999999999999E-3</v>
      </c>
      <c r="E131" s="144">
        <v>9.11</v>
      </c>
      <c r="F131" s="7">
        <v>1.0092000000000001</v>
      </c>
      <c r="G131" s="146">
        <v>-1.7600000000000001E-2</v>
      </c>
      <c r="H131" s="146">
        <v>0.03</v>
      </c>
      <c r="I131" s="144">
        <v>4.5</v>
      </c>
      <c r="J131" s="144">
        <v>4.5</v>
      </c>
      <c r="K131" s="146">
        <v>4.4209999999999999E-2</v>
      </c>
      <c r="L131" s="144" t="s">
        <v>40</v>
      </c>
      <c r="M131" s="7" t="s">
        <v>131</v>
      </c>
      <c r="N131" s="145">
        <v>-9.1999999999999998E-3</v>
      </c>
      <c r="O131" s="23">
        <v>0.37380000000000002</v>
      </c>
      <c r="P131" s="146">
        <v>-2.5399999999999999E-2</v>
      </c>
      <c r="Q131" s="160">
        <v>0.4919</v>
      </c>
      <c r="R131" s="146">
        <v>-6.8999999999999999E-3</v>
      </c>
      <c r="S131" s="146">
        <v>-3.3E-3</v>
      </c>
      <c r="T131" s="146">
        <v>-6.7000000000000002E-3</v>
      </c>
      <c r="U131" s="144">
        <v>4039</v>
      </c>
      <c r="V131" s="144">
        <v>23</v>
      </c>
      <c r="W131" s="148">
        <v>0.21180555555555555</v>
      </c>
      <c r="X131" s="149">
        <v>42869</v>
      </c>
      <c r="Y131" s="13" t="s">
        <v>38</v>
      </c>
    </row>
    <row r="132" spans="1:25" ht="15.75" thickBot="1" x14ac:dyDescent="0.2">
      <c r="A132" s="14">
        <v>150092</v>
      </c>
      <c r="B132" s="150" t="s">
        <v>138</v>
      </c>
      <c r="C132" s="14">
        <v>1.0449999999999999</v>
      </c>
      <c r="D132" s="156">
        <v>-1E-3</v>
      </c>
      <c r="E132" s="150">
        <v>1.23</v>
      </c>
      <c r="F132" s="14">
        <v>1.0249999999999999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4.4119999999999999E-2</v>
      </c>
      <c r="L132" s="150" t="s">
        <v>40</v>
      </c>
      <c r="M132" s="14" t="s">
        <v>139</v>
      </c>
      <c r="N132" s="156">
        <v>-2.0000000000000001E-4</v>
      </c>
      <c r="O132" s="18">
        <v>0.38929999999999998</v>
      </c>
      <c r="P132" s="152">
        <v>-2.69E-2</v>
      </c>
      <c r="Q132" s="152">
        <v>0.91610000000000003</v>
      </c>
      <c r="R132" s="152">
        <v>8.3000000000000001E-3</v>
      </c>
      <c r="S132" s="152">
        <v>1.8700000000000001E-2</v>
      </c>
      <c r="T132" s="152">
        <v>5.0000000000000001E-4</v>
      </c>
      <c r="U132" s="150">
        <v>277</v>
      </c>
      <c r="V132" s="150">
        <v>2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150279</v>
      </c>
      <c r="B133" s="144" t="s">
        <v>126</v>
      </c>
      <c r="C133" s="7">
        <v>1.0740000000000001</v>
      </c>
      <c r="D133" s="145">
        <v>-3.0700000000000002E-2</v>
      </c>
      <c r="E133" s="144">
        <v>2.0299999999999998</v>
      </c>
      <c r="F133" s="7">
        <v>1.0529999999999999</v>
      </c>
      <c r="G133" s="146">
        <v>-1.9900000000000001E-2</v>
      </c>
      <c r="H133" s="146">
        <v>0.03</v>
      </c>
      <c r="I133" s="144">
        <v>5</v>
      </c>
      <c r="J133" s="144">
        <v>4.5</v>
      </c>
      <c r="K133" s="146">
        <v>4.41E-2</v>
      </c>
      <c r="L133" s="144" t="s">
        <v>40</v>
      </c>
      <c r="M133" s="7" t="s">
        <v>127</v>
      </c>
      <c r="N133" s="147">
        <v>8.0000000000000004E-4</v>
      </c>
      <c r="O133" s="23">
        <v>0.2893</v>
      </c>
      <c r="P133" s="146">
        <v>-2.7199999999999998E-2</v>
      </c>
      <c r="Q133" s="146">
        <v>0.63629999999999998</v>
      </c>
      <c r="R133" s="146">
        <v>-2.8999999999999998E-3</v>
      </c>
      <c r="S133" s="146">
        <v>2.1299999999999999E-2</v>
      </c>
      <c r="T133" s="146">
        <v>2.7799999999999998E-2</v>
      </c>
      <c r="U133" s="144">
        <v>1279</v>
      </c>
      <c r="V133" s="144">
        <v>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1">
        <v>7.7000000000000002E-3</v>
      </c>
      <c r="E134" s="150">
        <v>63</v>
      </c>
      <c r="F134" s="14">
        <v>1.026</v>
      </c>
      <c r="G134" s="152">
        <v>-2.24E-2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134</v>
      </c>
      <c r="N134" s="151">
        <v>4.7000000000000002E-3</v>
      </c>
      <c r="O134" s="18">
        <v>0.44330000000000003</v>
      </c>
      <c r="P134" s="152">
        <v>-2.9700000000000001E-2</v>
      </c>
      <c r="Q134" s="152">
        <v>0.74509999999999998</v>
      </c>
      <c r="R134" s="152">
        <v>-2.3E-3</v>
      </c>
      <c r="S134" s="152">
        <v>2.5999999999999999E-3</v>
      </c>
      <c r="T134" s="152">
        <v>-9.2999999999999992E-3</v>
      </c>
      <c r="U134" s="150">
        <v>14164</v>
      </c>
      <c r="V134" s="150">
        <v>-9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150311</v>
      </c>
      <c r="B135" s="144" t="s">
        <v>135</v>
      </c>
      <c r="C135" s="7">
        <v>1.0589999999999999</v>
      </c>
      <c r="D135" s="157">
        <v>0</v>
      </c>
      <c r="E135" s="144">
        <v>0.91</v>
      </c>
      <c r="F135" s="7">
        <v>1.0289999999999999</v>
      </c>
      <c r="G135" s="146">
        <v>-2.92E-2</v>
      </c>
      <c r="H135" s="146">
        <v>0.03</v>
      </c>
      <c r="I135" s="144">
        <v>4.5</v>
      </c>
      <c r="J135" s="144">
        <v>4.5</v>
      </c>
      <c r="K135" s="146">
        <v>4.369E-2</v>
      </c>
      <c r="L135" s="144" t="s">
        <v>40</v>
      </c>
      <c r="M135" s="7" t="s">
        <v>136</v>
      </c>
      <c r="N135" s="145">
        <v>-1.35E-2</v>
      </c>
      <c r="O135" s="23">
        <v>0.36980000000000002</v>
      </c>
      <c r="P135" s="146">
        <v>-3.5999999999999997E-2</v>
      </c>
      <c r="Q135" s="146">
        <v>0.47810000000000002</v>
      </c>
      <c r="R135" s="146">
        <v>-1.3599999999999999E-2</v>
      </c>
      <c r="S135" s="146">
        <v>-4.8999999999999998E-3</v>
      </c>
      <c r="T135" s="146">
        <v>-7.9000000000000008E-3</v>
      </c>
      <c r="U135" s="144">
        <v>1780</v>
      </c>
      <c r="V135" s="144">
        <v>-5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1.0760000000000001</v>
      </c>
      <c r="D136" s="151">
        <v>2.6700000000000002E-2</v>
      </c>
      <c r="E136" s="150">
        <v>2.89</v>
      </c>
      <c r="F136" s="14">
        <v>1.044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6">
        <v>-1.2200000000000001E-2</v>
      </c>
      <c r="O136" s="18">
        <v>0.40489999999999998</v>
      </c>
      <c r="P136" s="152">
        <v>-3.7400000000000003E-2</v>
      </c>
      <c r="Q136" s="152">
        <v>0.37959999999999999</v>
      </c>
      <c r="R136" s="152">
        <v>3.0000000000000001E-3</v>
      </c>
      <c r="S136" s="152">
        <v>-1.41E-2</v>
      </c>
      <c r="T136" s="152">
        <v>-6.0000000000000001E-3</v>
      </c>
      <c r="U136" s="150">
        <v>1044</v>
      </c>
      <c r="V136" s="150">
        <v>-4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1.0780000000000001</v>
      </c>
      <c r="D137" s="145">
        <v>-1.01E-2</v>
      </c>
      <c r="E137" s="144">
        <v>0.6</v>
      </c>
      <c r="F137" s="7">
        <v>1.0253000000000001</v>
      </c>
      <c r="G137" s="146">
        <v>-5.1400000000000001E-2</v>
      </c>
      <c r="H137" s="146">
        <v>0.03</v>
      </c>
      <c r="I137" s="144">
        <v>4.5</v>
      </c>
      <c r="J137" s="144">
        <v>4.5</v>
      </c>
      <c r="K137" s="146">
        <v>4.2750000000000003E-2</v>
      </c>
      <c r="L137" s="144" t="s">
        <v>40</v>
      </c>
      <c r="M137" s="7" t="s">
        <v>141</v>
      </c>
      <c r="N137" s="145">
        <v>-1.2200000000000001E-2</v>
      </c>
      <c r="O137" s="23">
        <v>0.4284</v>
      </c>
      <c r="P137" s="146">
        <v>-5.67E-2</v>
      </c>
      <c r="Q137" s="146">
        <v>0.34449999999999997</v>
      </c>
      <c r="R137" s="146">
        <v>-1.4E-3</v>
      </c>
      <c r="S137" s="146">
        <v>9.1000000000000004E-3</v>
      </c>
      <c r="T137" s="146">
        <v>-1E-4</v>
      </c>
      <c r="U137" s="144">
        <v>2450</v>
      </c>
      <c r="V137" s="144">
        <v>-4</v>
      </c>
      <c r="W137" s="148">
        <v>0.21180555555555555</v>
      </c>
      <c r="X137" s="149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AVERAGE(D81:D137)</f>
        <v>3.7719298245614038E-3</v>
      </c>
      <c r="E138" s="36"/>
      <c r="F138" s="35"/>
      <c r="G138" s="43">
        <f>AVERAGE(G81:G137)</f>
        <v>9.3368421052631677E-3</v>
      </c>
      <c r="H138" s="37"/>
      <c r="I138" s="36"/>
      <c r="J138" s="36"/>
      <c r="K138" s="43">
        <f>AVERAGE(K81:K137)</f>
        <v>4.5490175438596493E-2</v>
      </c>
      <c r="L138" s="36"/>
      <c r="M138" s="35"/>
      <c r="N138" s="38"/>
      <c r="O138" s="39"/>
      <c r="P138" s="43">
        <f>AVERAGE(P81:P137)</f>
        <v>-1.8625000000000011E-3</v>
      </c>
      <c r="Q138" s="37"/>
      <c r="R138" s="43">
        <f>AVERAGE(R81:R137)</f>
        <v>-5.1578947368421035E-4</v>
      </c>
      <c r="S138" s="37"/>
      <c r="T138" s="37"/>
      <c r="U138" s="36"/>
      <c r="V138" s="36"/>
      <c r="W138" s="40"/>
      <c r="X138" s="41"/>
      <c r="Y138" s="42"/>
    </row>
    <row r="139" spans="1:25" ht="15.75" thickBot="1" x14ac:dyDescent="0.2">
      <c r="A139" s="14">
        <v>150066</v>
      </c>
      <c r="B139" s="150" t="s">
        <v>39</v>
      </c>
      <c r="C139" s="14">
        <v>0.91400000000000003</v>
      </c>
      <c r="D139" s="159">
        <v>0</v>
      </c>
      <c r="E139" s="150">
        <v>21.27</v>
      </c>
      <c r="F139" s="14">
        <v>1.0169999999999999</v>
      </c>
      <c r="G139" s="152">
        <v>0.1013</v>
      </c>
      <c r="H139" s="152">
        <v>1.4999999999999999E-2</v>
      </c>
      <c r="I139" s="150">
        <v>3</v>
      </c>
      <c r="J139" s="150">
        <v>3</v>
      </c>
      <c r="K139" s="152">
        <v>3.3439999999999998E-2</v>
      </c>
      <c r="L139" s="150" t="s">
        <v>40</v>
      </c>
      <c r="M139" s="14" t="s">
        <v>41</v>
      </c>
      <c r="N139" s="151">
        <v>2.0000000000000001E-4</v>
      </c>
      <c r="O139" s="18">
        <v>0.2175</v>
      </c>
      <c r="P139" s="152">
        <v>6.5100000000000005E-2</v>
      </c>
      <c r="Q139" s="152">
        <v>0.1211</v>
      </c>
      <c r="R139" s="152">
        <v>1E-3</v>
      </c>
      <c r="S139" s="152">
        <v>-2.0000000000000001E-4</v>
      </c>
      <c r="T139" s="152">
        <v>-2.5000000000000001E-3</v>
      </c>
      <c r="U139" s="150">
        <v>836</v>
      </c>
      <c r="V139" s="150">
        <v>-9</v>
      </c>
      <c r="W139" s="153">
        <v>0.29375000000000001</v>
      </c>
      <c r="X139" s="154">
        <v>42738</v>
      </c>
      <c r="Y139" s="21" t="s">
        <v>38</v>
      </c>
    </row>
    <row r="140" spans="1:25" ht="15.75" thickBot="1" x14ac:dyDescent="0.2">
      <c r="A140" s="7">
        <v>150039</v>
      </c>
      <c r="B140" s="144" t="s">
        <v>346</v>
      </c>
      <c r="C140" s="7">
        <v>1.0980000000000001</v>
      </c>
      <c r="D140" s="147">
        <v>8.3000000000000001E-3</v>
      </c>
      <c r="E140" s="144">
        <v>0.55000000000000004</v>
      </c>
      <c r="F140" s="7">
        <v>1.085</v>
      </c>
      <c r="G140" s="146">
        <v>-1.2E-2</v>
      </c>
      <c r="H140" s="144" t="s">
        <v>347</v>
      </c>
      <c r="I140" s="144">
        <v>4</v>
      </c>
      <c r="J140" s="144">
        <v>4</v>
      </c>
      <c r="K140" s="146">
        <v>2.2669999999999999E-2</v>
      </c>
      <c r="L140" s="144">
        <v>0.88</v>
      </c>
      <c r="M140" s="7" t="s">
        <v>236</v>
      </c>
      <c r="N140" s="157">
        <v>0</v>
      </c>
      <c r="O140" s="146">
        <v>0.33839999999999998</v>
      </c>
      <c r="P140" s="144" t="s">
        <v>37</v>
      </c>
      <c r="Q140" s="144" t="s">
        <v>37</v>
      </c>
      <c r="R140" s="146">
        <v>2.0999999999999999E-3</v>
      </c>
      <c r="S140" s="146">
        <v>-2.8E-3</v>
      </c>
      <c r="T140" s="146">
        <v>-8.2000000000000007E-3</v>
      </c>
      <c r="U140" s="144">
        <v>1678</v>
      </c>
      <c r="V140" s="144">
        <v>0</v>
      </c>
      <c r="W140" s="148">
        <v>0.29375000000000001</v>
      </c>
      <c r="X140" s="149">
        <v>42902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1.0589999999999999</v>
      </c>
      <c r="D141" s="151">
        <v>6.7000000000000002E-3</v>
      </c>
      <c r="E141" s="150">
        <v>12.03</v>
      </c>
      <c r="F141" s="14">
        <v>1.034</v>
      </c>
      <c r="G141" s="152">
        <v>-2.4199999999999999E-2</v>
      </c>
      <c r="H141" s="150" t="s">
        <v>290</v>
      </c>
      <c r="I141" s="150">
        <v>5.5</v>
      </c>
      <c r="J141" s="150">
        <v>5.5</v>
      </c>
      <c r="K141" s="152">
        <v>-9.8200000000000006E-3</v>
      </c>
      <c r="L141" s="150">
        <v>0.38</v>
      </c>
      <c r="M141" s="14" t="s">
        <v>291</v>
      </c>
      <c r="N141" s="159">
        <v>0</v>
      </c>
      <c r="O141" s="18">
        <v>0.121</v>
      </c>
      <c r="P141" s="152">
        <v>-4.5499999999999999E-2</v>
      </c>
      <c r="Q141" s="152">
        <v>0.433</v>
      </c>
      <c r="R141" s="152">
        <v>-8.0000000000000004E-4</v>
      </c>
      <c r="S141" s="152">
        <v>-8.0000000000000002E-3</v>
      </c>
      <c r="T141" s="152">
        <v>-2.8E-3</v>
      </c>
      <c r="U141" s="150">
        <v>29917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1.036</v>
      </c>
      <c r="D142" s="145">
        <v>-4.7999999999999996E-3</v>
      </c>
      <c r="E142" s="144">
        <v>35.71</v>
      </c>
      <c r="F142" s="7">
        <v>1</v>
      </c>
      <c r="G142" s="146">
        <v>-3.5999999999999997E-2</v>
      </c>
      <c r="H142" s="144" t="s">
        <v>35</v>
      </c>
      <c r="I142" s="144">
        <v>0</v>
      </c>
      <c r="J142" s="144">
        <v>0</v>
      </c>
      <c r="K142" s="146">
        <v>-1.289E-2</v>
      </c>
      <c r="L142" s="144">
        <v>2.73</v>
      </c>
      <c r="M142" s="7" t="s">
        <v>36</v>
      </c>
      <c r="N142" s="147">
        <v>8.9999999999999998E-4</v>
      </c>
      <c r="O142" s="146">
        <v>0.53910000000000002</v>
      </c>
      <c r="P142" s="144" t="s">
        <v>37</v>
      </c>
      <c r="Q142" s="144" t="s">
        <v>37</v>
      </c>
      <c r="R142" s="146">
        <v>8.0000000000000002E-3</v>
      </c>
      <c r="S142" s="146">
        <v>1.3899999999999999E-2</v>
      </c>
      <c r="T142" s="146">
        <v>7.1999999999999998E-3</v>
      </c>
      <c r="U142" s="144">
        <v>3020</v>
      </c>
      <c r="V142" s="144">
        <v>31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293"/>
    <hyperlink ref="C19" r:id="rId77" display="http://finance.sina.com.cn/fund/quotes/150293/bc.shtml"/>
    <hyperlink ref="F19" r:id="rId78" display="http://www.cninfo.com.cn/information/fund/netvalue/150293.html"/>
    <hyperlink ref="M19" r:id="rId79" tooltip="399807" display="http://quote.eastmoney.com/zs399807.html"/>
    <hyperlink ref="O19" r:id="rId80" display="https://www.jisilu.cn/data/utils/lowcalc/150293"/>
    <hyperlink ref="Y19" r:id="rId81" tooltip="加【高铁A级】为自选A类" display="javascript:addOwnedFund('150293');"/>
    <hyperlink ref="A20" r:id="rId82" display="https://www.jisilu.cn/data/sfnew/detail/150335"/>
    <hyperlink ref="C20" r:id="rId83" display="http://finance.sina.com.cn/fund/quotes/150335/bc.shtml"/>
    <hyperlink ref="F20" r:id="rId84" display="http://www.cninfo.com.cn/information/fund/netvalue/150335.html"/>
    <hyperlink ref="M20" r:id="rId85" tooltip="399967" display="http://quote.eastmoney.com/zs399967.html"/>
    <hyperlink ref="O20" r:id="rId86" display="https://www.jisilu.cn/data/utils/lowcalc/150335"/>
    <hyperlink ref="Y20" r:id="rId87" tooltip="加【军工股A】为自选A类" display="javascript:addOwnedFund('150335');"/>
    <hyperlink ref="A21" r:id="rId88" display="https://www.jisilu.cn/data/sfnew/detail/150289"/>
    <hyperlink ref="C21" r:id="rId89" display="http://finance.sina.com.cn/fund/quotes/150289/bc.shtml"/>
    <hyperlink ref="F21" r:id="rId90" display="http://www.cninfo.com.cn/information/fund/netvalue/150289.html"/>
    <hyperlink ref="M21" r:id="rId91" tooltip="399998" display="http://quote.eastmoney.com/zs399998.html"/>
    <hyperlink ref="O21" r:id="rId92" display="https://www.jisilu.cn/data/utils/lowcalc/150289"/>
    <hyperlink ref="Y21" r:id="rId93" tooltip="加【煤炭A级】为自选A类" display="javascript:addOwnedFund('15028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9"/>
    <hyperlink ref="C23" r:id="rId101" display="http://finance.sina.com.cn/fund/quotes/150299/bc.shtml"/>
    <hyperlink ref="F23" r:id="rId102" display="http://www.cninfo.com.cn/information/fund/netvalue/150299.html"/>
    <hyperlink ref="M23" r:id="rId103" tooltip="399986" display="http://quote.eastmoney.com/zs399986.html"/>
    <hyperlink ref="O23" r:id="rId104" display="https://www.jisilu.cn/data/utils/lowcalc/150299"/>
    <hyperlink ref="Y23" r:id="rId105" tooltip="将【银行股A】从自选中删除" display="javascript:delOwnedFund('150299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196"/>
    <hyperlink ref="C32" r:id="rId154" display="http://finance.sina.com.cn/fund/quotes/150196/bc.shtml"/>
    <hyperlink ref="F32" r:id="rId155" display="http://www.cninfo.com.cn/information/fund/netvalue/150196.html"/>
    <hyperlink ref="M32" r:id="rId156" tooltip="399395" display="http://quote.eastmoney.com/zs399395.html"/>
    <hyperlink ref="O32" r:id="rId157" display="https://www.jisilu.cn/data/utils/lowcalc/150196"/>
    <hyperlink ref="Y32" r:id="rId158" tooltip="加【有色A】为自选A类" display="javascript:addOwnedFund('150196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38"/>
    <hyperlink ref="C45" r:id="rId225" display="http://finance.sina.com.cn/fund/quotes/150138/bc.shtml"/>
    <hyperlink ref="F45" r:id="rId226" display="http://www.cninfo.com.cn/information/fund/netvalue/150138.html"/>
    <hyperlink ref="M45" r:id="rId227" tooltip="000842" display="http://quote.eastmoney.com/zs000842.html"/>
    <hyperlink ref="O45" r:id="rId228" display="https://www.jisilu.cn/data/utils/lowcalc/150138"/>
    <hyperlink ref="Y45" r:id="rId229" tooltip="加【中证800A】为自选A类" display="javascript:addOwnedFund('150138');"/>
    <hyperlink ref="A46" r:id="rId230" display="https://www.jisilu.cn/data/sfnew/detail/150053"/>
    <hyperlink ref="C46" r:id="rId231" display="http://finance.sina.com.cn/fund/quotes/150053/bc.shtml"/>
    <hyperlink ref="F46" r:id="rId232" display="http://www.cninfo.com.cn/information/fund/netvalue/150053.html"/>
    <hyperlink ref="M46" r:id="rId233" tooltip="399905" display="http://quote.eastmoney.com/zs399905.html"/>
    <hyperlink ref="O46" r:id="rId234" display="https://www.jisilu.cn/data/utils/lowcalc/150053"/>
    <hyperlink ref="Y46" r:id="rId235" tooltip="加【泰达500A】为自选A类" display="javascript:addOwnedFund('150053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0"/>
    <hyperlink ref="C48" r:id="rId243" display="http://finance.sina.com.cn/fund/quotes/150140/bc.shtml"/>
    <hyperlink ref="F48" r:id="rId244" display="http://www.cninfo.com.cn/information/fund/netvalue/150140.html"/>
    <hyperlink ref="M48" r:id="rId245" tooltip="399300" display="http://quote.eastmoney.com/zs399300.html"/>
    <hyperlink ref="O48" r:id="rId246" display="https://www.jisilu.cn/data/utils/lowcalc/150140"/>
    <hyperlink ref="Y48" r:id="rId247" tooltip="加【国金300A】为自选A类" display="javascript:addOwnedFund('150140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502001"/>
    <hyperlink ref="C50" r:id="rId255" display="http://finance.sina.com.cn/fund/quotes/502001/bc.shtml"/>
    <hyperlink ref="F50" r:id="rId256" display="http://www.cninfo.com.cn/information/fund/netvalue/502001.html"/>
    <hyperlink ref="M50" r:id="rId257" tooltip="399982" display="http://quote.eastmoney.com/zs399982.html"/>
    <hyperlink ref="O50" r:id="rId258" display="https://www.jisilu.cn/data/utils/lowcalc/502001"/>
    <hyperlink ref="Y50" r:id="rId259" tooltip="加【500等权A】为自选A类" display="javascript:addOwnedFund('502001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150094"/>
    <hyperlink ref="C52" r:id="rId267" display="http://finance.sina.com.cn/fund/quotes/150094/bc.shtml"/>
    <hyperlink ref="F52" r:id="rId268" display="http://www.cninfo.com.cn/information/fund/netvalue/150094.html"/>
    <hyperlink ref="M52" r:id="rId269" tooltip="000966" display="http://quote.eastmoney.com/zs000966.html"/>
    <hyperlink ref="O52" r:id="rId270" display="https://www.jisilu.cn/data/utils/lowcalc/150094"/>
    <hyperlink ref="Y52" r:id="rId271" tooltip="加【泰信400A】为自选A类" display="javascript:addOwnedFund('150094');"/>
    <hyperlink ref="A53" r:id="rId272" display="https://www.jisilu.cn/data/sfnew/detail/150073"/>
    <hyperlink ref="C53" r:id="rId273" display="http://finance.sina.com.cn/fund/quotes/150073/bc.shtml"/>
    <hyperlink ref="F53" r:id="rId274" display="http://www.cninfo.com.cn/information/fund/netvalue/150073.html"/>
    <hyperlink ref="M53" r:id="rId275" tooltip="399958" display="http://quote.eastmoney.com/zs399958.html"/>
    <hyperlink ref="O53" r:id="rId276" display="https://www.jisilu.cn/data/utils/lowcalc/150073"/>
    <hyperlink ref="Y53" r:id="rId277" tooltip="加【诺安稳健】为自选A类" display="javascript:addOwnedFund('150073');"/>
    <hyperlink ref="A54" r:id="rId278" display="https://www.jisilu.cn/data/sfnew/detail/150225"/>
    <hyperlink ref="C54" r:id="rId279" display="http://finance.sina.com.cn/fund/quotes/150225/bc.shtml"/>
    <hyperlink ref="F54" r:id="rId280" display="http://www.cninfo.com.cn/information/fund/netvalue/150225.html"/>
    <hyperlink ref="M54" r:id="rId281" tooltip="399966" display="http://quote.eastmoney.com/zs399966.html"/>
    <hyperlink ref="O54" r:id="rId282" display="https://www.jisilu.cn/data/utils/lowcalc/150225"/>
    <hyperlink ref="Y54" r:id="rId283" tooltip="加【证保A级】为自选A类" display="javascript:addOwnedFund('150225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14"/>
    <hyperlink ref="C58" r:id="rId303" display="http://finance.sina.com.cn/fund/quotes/502014/bc.shtml"/>
    <hyperlink ref="F58" r:id="rId304" display="http://www.cninfo.com.cn/information/fund/netvalue/502014.html"/>
    <hyperlink ref="M58" r:id="rId305" tooltip="000853" display="http://quote.eastmoney.com/zs000853.html"/>
    <hyperlink ref="O58" r:id="rId306" display="https://www.jisilu.cn/data/utils/lowcalc/502014"/>
    <hyperlink ref="Y58" r:id="rId307" tooltip="加【一带一A】为自选A类" display="javascript:addOwnedFund('502014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90"/>
    <hyperlink ref="C60" r:id="rId315" display="http://finance.sina.com.cn/fund/quotes/150090/bc.shtml"/>
    <hyperlink ref="F60" r:id="rId316" display="http://www.cninfo.com.cn/information/fund/netvalue/150090.html"/>
    <hyperlink ref="M60" r:id="rId317" tooltip="399958" display="http://quote.eastmoney.com/zs399958.html"/>
    <hyperlink ref="O60" r:id="rId318" display="https://www.jisilu.cn/data/utils/lowcalc/150090"/>
    <hyperlink ref="Y60" r:id="rId319" tooltip="加【成长A】为自选A类" display="javascript:addOwnedFund('150090');"/>
    <hyperlink ref="A61" r:id="rId320" display="https://www.jisilu.cn/data/sfnew/detail/502054"/>
    <hyperlink ref="C61" r:id="rId321" display="http://finance.sina.com.cn/fund/quotes/502054/bc.shtml"/>
    <hyperlink ref="F61" r:id="rId322" display="http://www.cninfo.com.cn/information/fund/netvalue/502054.html"/>
    <hyperlink ref="M61" r:id="rId323" tooltip="399975" display="http://quote.eastmoney.com/zs399975.html"/>
    <hyperlink ref="O61" r:id="rId324" display="https://www.jisilu.cn/data/utils/lowcalc/502054"/>
    <hyperlink ref="Y61" r:id="rId325" tooltip="加【券商A】为自选A类" display="javascript:addOwnedFund('502054');"/>
    <hyperlink ref="A62" r:id="rId326" display="https://www.jisilu.cn/data/sfnew/detail/150211"/>
    <hyperlink ref="C62" r:id="rId327" display="http://finance.sina.com.cn/fund/quotes/150211/bc.shtml"/>
    <hyperlink ref="F62" r:id="rId328" display="http://www.cninfo.com.cn/information/fund/netvalue/150211.html"/>
    <hyperlink ref="M62" r:id="rId329" tooltip="399976" display="http://quote.eastmoney.com/zs399976.html"/>
    <hyperlink ref="O62" r:id="rId330" display="https://www.jisilu.cn/data/utils/lowcalc/150211"/>
    <hyperlink ref="Y62" r:id="rId331" tooltip="加【新能车A】为自选A类" display="javascript:addOwnedFund('150211');"/>
    <hyperlink ref="A63" r:id="rId332" display="https://www.jisilu.cn/data/sfnew/detail/150104"/>
    <hyperlink ref="C63" r:id="rId333" display="http://finance.sina.com.cn/fund/quotes/150104/bc.shtml"/>
    <hyperlink ref="F63" r:id="rId334" display="http://www.cninfo.com.cn/information/fund/netvalue/150104.html"/>
    <hyperlink ref="M63" r:id="rId335" tooltip="399300" display="http://quote.eastmoney.com/zs399300.html"/>
    <hyperlink ref="O63" r:id="rId336" display="https://www.jisilu.cn/data/utils/lowcalc/150104"/>
    <hyperlink ref="Y63" r:id="rId337" tooltip="加【HS300A】为自选A类" display="javascript:addOwnedFund('150104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055"/>
    <hyperlink ref="C65" r:id="rId345" display="http://finance.sina.com.cn/fund/quotes/150055/bc.shtml"/>
    <hyperlink ref="F65" r:id="rId346" display="http://www.cninfo.com.cn/information/fund/netvalue/150055.html"/>
    <hyperlink ref="M65" r:id="rId347" tooltip="399905" display="http://quote.eastmoney.com/zs399905.html"/>
    <hyperlink ref="O65" r:id="rId348" display="https://www.jisilu.cn/data/utils/lowcalc/150055"/>
    <hyperlink ref="Y65" r:id="rId349" tooltip="加【500A】为自选A类" display="javascript:addOwnedFund('150055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152"/>
    <hyperlink ref="C67" r:id="rId357" display="http://finance.sina.com.cn/fund/quotes/150152/bc.shtml"/>
    <hyperlink ref="F67" r:id="rId358" display="http://www.cninfo.com.cn/information/fund/netvalue/150152.html"/>
    <hyperlink ref="M67" r:id="rId359" tooltip="399006" display="http://quote.eastmoney.com/zs399006.html"/>
    <hyperlink ref="O67" r:id="rId360" display="https://www.jisilu.cn/data/utils/lowcalc/150152"/>
    <hyperlink ref="Y67" r:id="rId361" tooltip="加【创业板A】为自选A类" display="javascript:addOwnedFund('150152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12"/>
    <hyperlink ref="C69" r:id="rId369" display="http://finance.sina.com.cn/fund/quotes/150012/bc.shtml"/>
    <hyperlink ref="F69" r:id="rId370" display="http://www.cninfo.com.cn/information/fund/netvalue/150012.html"/>
    <hyperlink ref="M69" r:id="rId371" tooltip="399903" display="http://quote.eastmoney.com/zs399903.html"/>
    <hyperlink ref="O69" r:id="rId372" display="https://www.jisilu.cn/data/utils/lowcalc/150012"/>
    <hyperlink ref="Y69" r:id="rId373" tooltip="加【中证100A】为自选A类" display="javascript:addOwnedFund('150012');"/>
    <hyperlink ref="A70" r:id="rId374" display="https://www.jisilu.cn/data/sfnew/detail/150135"/>
    <hyperlink ref="C70" r:id="rId375" display="http://finance.sina.com.cn/fund/quotes/150135/bc.shtml"/>
    <hyperlink ref="F70" r:id="rId376" display="http://www.cninfo.com.cn/information/fund/netvalue/150135.html"/>
    <hyperlink ref="M70" r:id="rId377" tooltip="399903" display="http://quote.eastmoney.com/zs399903.html"/>
    <hyperlink ref="Y70" r:id="rId378" tooltip="加【国富100A】为自选A类" display="javascript:addOwnedFund('150135');"/>
    <hyperlink ref="A71" r:id="rId379" display="https://www.jisilu.cn/data/sfnew/detail/150083"/>
    <hyperlink ref="C71" r:id="rId380" display="http://finance.sina.com.cn/fund/quotes/150083/bc.shtml"/>
    <hyperlink ref="F71" r:id="rId381" display="http://www.cninfo.com.cn/information/fund/netvalue/150083.html"/>
    <hyperlink ref="M71" r:id="rId382" tooltip="399330" display="http://quote.eastmoney.com/zs399330.html"/>
    <hyperlink ref="O71" r:id="rId383" display="https://www.jisilu.cn/data/utils/lowcalc/150083"/>
    <hyperlink ref="Y71" r:id="rId384" tooltip="加【深证100A】为自选A类" display="javascript:addOwnedFund('150083');"/>
    <hyperlink ref="A72" r:id="rId385" display="https://www.jisilu.cn/data/sfnew/detail/150085"/>
    <hyperlink ref="C72" r:id="rId386" display="http://finance.sina.com.cn/fund/quotes/150085/bc.shtml"/>
    <hyperlink ref="F72" r:id="rId387" display="http://www.cninfo.com.cn/information/fund/netvalue/150085.html"/>
    <hyperlink ref="M72" r:id="rId388" tooltip="399005" display="http://quote.eastmoney.com/zs399005.html"/>
    <hyperlink ref="Y72" r:id="rId389" tooltip="加【中小板A】为自选A类" display="javascript:addOwnedFund('150085');"/>
    <hyperlink ref="A73" r:id="rId390" display="https://www.jisilu.cn/data/sfnew/detail/150096"/>
    <hyperlink ref="C73" r:id="rId391" display="http://finance.sina.com.cn/fund/quotes/150096/bc.shtml"/>
    <hyperlink ref="F73" r:id="rId392" display="http://www.cninfo.com.cn/information/fund/netvalue/150096.html"/>
    <hyperlink ref="M73" r:id="rId393" tooltip="000979" display="http://quote.eastmoney.com/zs000979.html"/>
    <hyperlink ref="Y73" r:id="rId394" tooltip="加【商品A】为自选A类" display="javascript:addOwnedFund('150096');"/>
    <hyperlink ref="A75" r:id="rId395" display="https://www.jisilu.cn/data/sfnew/detail/150049"/>
    <hyperlink ref="C75" r:id="rId396" display="http://finance.sina.com.cn/fund/quotes/150049/bc.shtml"/>
    <hyperlink ref="F75" r:id="rId397" display="http://www.cninfo.com.cn/information/fund/netvalue/150049.html"/>
    <hyperlink ref="M75" r:id="rId398" tooltip="399942" display="http://quote.eastmoney.com/zs399942.html"/>
    <hyperlink ref="O75" r:id="rId399" display="https://www.jisilu.cn/data/utils/lowcalc/150049"/>
    <hyperlink ref="Y75" r:id="rId400" tooltip="加【消费收益】为自选A类" display="javascript:addOwnedFund('150049');"/>
    <hyperlink ref="A76" r:id="rId401" display="https://www.jisilu.cn/data/sfnew/detail/150148"/>
    <hyperlink ref="C76" r:id="rId402" display="http://finance.sina.com.cn/fund/quotes/150148/bc.shtml"/>
    <hyperlink ref="F76" r:id="rId403" display="http://www.cninfo.com.cn/information/fund/netvalue/150148.html"/>
    <hyperlink ref="M76" r:id="rId404" tooltip="000841" display="http://quote.eastmoney.com/zs000841.html"/>
    <hyperlink ref="O76" r:id="rId405" display="https://www.jisilu.cn/data/utils/lowcalc/150148"/>
    <hyperlink ref="Y76" r:id="rId406" tooltip="加【医药800A】为自选A类" display="javascript:addOwnedFund('150148');"/>
    <hyperlink ref="A77" r:id="rId407" display="https://www.jisilu.cn/data/sfnew/detail/150150"/>
    <hyperlink ref="C77" r:id="rId408" display="http://finance.sina.com.cn/fund/quotes/150150/bc.shtml"/>
    <hyperlink ref="F77" r:id="rId409" display="http://www.cninfo.com.cn/information/fund/netvalue/150150.html"/>
    <hyperlink ref="M77" r:id="rId410" tooltip="000823" display="http://quote.eastmoney.com/zs000823.html"/>
    <hyperlink ref="O77" r:id="rId411" display="https://www.jisilu.cn/data/utils/lowcalc/150150"/>
    <hyperlink ref="Y77" r:id="rId412" tooltip="加【有色800A】为自选A类" display="javascript:addOwnedFund('150150');"/>
    <hyperlink ref="A78" r:id="rId413" display="https://www.jisilu.cn/data/sfnew/detail/150157"/>
    <hyperlink ref="C78" r:id="rId414" display="http://finance.sina.com.cn/fund/quotes/150157/bc.shtml"/>
    <hyperlink ref="F78" r:id="rId415" display="http://www.cninfo.com.cn/information/fund/netvalue/150157.html"/>
    <hyperlink ref="M78" r:id="rId416" tooltip="000974" display="http://quote.eastmoney.com/zs000974.html"/>
    <hyperlink ref="O78" r:id="rId417" display="https://www.jisilu.cn/data/utils/lowcalc/150157"/>
    <hyperlink ref="Y78" r:id="rId418" tooltip="加【金融A】为自选A类" display="javascript:addOwnedFund('150157');"/>
    <hyperlink ref="A79" r:id="rId419" display="https://www.jisilu.cn/data/sfnew/detail/150028"/>
    <hyperlink ref="C79" r:id="rId420" display="http://finance.sina.com.cn/fund/quotes/150028/bc.shtml"/>
    <hyperlink ref="F79" r:id="rId421" display="http://www.cninfo.com.cn/information/fund/netvalue/150028.html"/>
    <hyperlink ref="M79" r:id="rId422" tooltip="399905" display="http://quote.eastmoney.com/zs399905.html"/>
    <hyperlink ref="O79" r:id="rId423" display="https://www.jisilu.cn/data/utils/lowcalc/150028"/>
    <hyperlink ref="Y79" r:id="rId424" tooltip="加【中证500A】为自选A类" display="javascript:addOwnedFund('150028');"/>
    <hyperlink ref="A81" r:id="rId425" display="https://www.jisilu.cn/data/sfnew/detail/150022"/>
    <hyperlink ref="C81" r:id="rId426" display="http://finance.sina.com.cn/fund/quotes/150022/bc.shtml"/>
    <hyperlink ref="F81" r:id="rId427" display="http://www.cninfo.com.cn/information/fund/netvalue/150022.html"/>
    <hyperlink ref="M81" r:id="rId428" tooltip="399001" display="http://quote.eastmoney.com/zs399001.html"/>
    <hyperlink ref="O81" r:id="rId429" display="https://www.jisilu.cn/data/utils/lowcalc/150022"/>
    <hyperlink ref="Y81" r:id="rId430" tooltip="将【深成指A】从自选中删除" display="javascript:delOwnedFund('150022');"/>
    <hyperlink ref="A82" r:id="rId431" display="https://www.jisilu.cn/data/sfnew/detail/150164"/>
    <hyperlink ref="C82" r:id="rId432" display="http://finance.sina.com.cn/fund/quotes/150164/bc.shtml"/>
    <hyperlink ref="F82" r:id="rId433" display="http://www.cninfo.com.cn/information/fund/netvalue/150164.html"/>
    <hyperlink ref="M82" r:id="rId434" tooltip="000832" display="http://quote.eastmoney.com/zs000832.html"/>
    <hyperlink ref="O82" r:id="rId435" display="https://www.jisilu.cn/data/utils/lowcalc/150164"/>
    <hyperlink ref="Y82" r:id="rId436" tooltip="加【可转债A】为自选A类" display="javascript:addOwnedFund('150164');"/>
    <hyperlink ref="A83" r:id="rId437" display="https://www.jisilu.cn/data/sfnew/detail/150259"/>
    <hyperlink ref="C83" r:id="rId438" display="http://finance.sina.com.cn/fund/quotes/150259/bc.shtml"/>
    <hyperlink ref="F83" r:id="rId439" display="http://www.cninfo.com.cn/information/fund/netvalue/150259.html"/>
    <hyperlink ref="M83" r:id="rId440" tooltip="399992" display="http://quote.eastmoney.com/zs399992.html"/>
    <hyperlink ref="O83" r:id="rId441" display="https://www.jisilu.cn/data/utils/lowcalc/150259"/>
    <hyperlink ref="Y83" r:id="rId442" tooltip="加【重组A】为自选A类" display="javascript:addOwnedFund('150259');"/>
    <hyperlink ref="A84" r:id="rId443" display="https://www.jisilu.cn/data/sfnew/detail/150277"/>
    <hyperlink ref="C84" r:id="rId444" display="http://finance.sina.com.cn/fund/quotes/150277/bc.shtml"/>
    <hyperlink ref="F84" r:id="rId445" display="http://www.cninfo.com.cn/information/fund/netvalue/150277.html"/>
    <hyperlink ref="M84" r:id="rId446" tooltip="399807" display="http://quote.eastmoney.com/zs399807.html"/>
    <hyperlink ref="O84" r:id="rId447" display="https://www.jisilu.cn/data/utils/lowcalc/150277"/>
    <hyperlink ref="Y84" r:id="rId448" tooltip="将【高铁A】从自选中删除" display="javascript:delOwnedFund('150277');"/>
    <hyperlink ref="A85" r:id="rId449" display="https://www.jisilu.cn/data/sfnew/detail/150205"/>
    <hyperlink ref="C85" r:id="rId450" display="http://finance.sina.com.cn/fund/quotes/150205/bc.shtml"/>
    <hyperlink ref="F85" r:id="rId451" display="http://www.cninfo.com.cn/information/fund/netvalue/150205.html"/>
    <hyperlink ref="M85" r:id="rId452" tooltip="399973" display="http://quote.eastmoney.com/zs399973.html"/>
    <hyperlink ref="O85" r:id="rId453" display="https://www.jisilu.cn/data/utils/lowcalc/150205"/>
    <hyperlink ref="Y85" r:id="rId454" tooltip="加【国防A】为自选A类" display="javascript:addOwnedFund('150205');"/>
    <hyperlink ref="A86" r:id="rId455" display="https://www.jisilu.cn/data/sfnew/detail/150271"/>
    <hyperlink ref="C86" r:id="rId456" display="http://finance.sina.com.cn/fund/quotes/150271/bc.shtml"/>
    <hyperlink ref="F86" r:id="rId457" display="http://www.cninfo.com.cn/information/fund/netvalue/150271.html"/>
    <hyperlink ref="M86" r:id="rId458" tooltip="399441" display="http://quote.eastmoney.com/zs399441.html"/>
    <hyperlink ref="O86" r:id="rId459" display="https://www.jisilu.cn/data/utils/lowcalc/150271"/>
    <hyperlink ref="Y86" r:id="rId460" tooltip="加【生物药A】为自选A类" display="javascript:addOwnedFund('150271');"/>
    <hyperlink ref="A87" r:id="rId461" display="https://www.jisilu.cn/data/sfnew/detail/150255"/>
    <hyperlink ref="C87" r:id="rId462" display="http://finance.sina.com.cn/fund/quotes/150255/bc.shtml"/>
    <hyperlink ref="F87" r:id="rId463" display="http://www.cninfo.com.cn/information/fund/netvalue/150255.html"/>
    <hyperlink ref="M87" r:id="rId464" tooltip="399986" display="http://quote.eastmoney.com/zs399986.html"/>
    <hyperlink ref="O87" r:id="rId465" display="https://www.jisilu.cn/data/utils/lowcalc/150255"/>
    <hyperlink ref="Y87" r:id="rId466" tooltip="将【银行业A】从自选中删除" display="javascript:delOwnedFund('150255');"/>
    <hyperlink ref="A88" r:id="rId467" display="https://www.jisilu.cn/data/sfnew/detail/150257"/>
    <hyperlink ref="C88" r:id="rId468" display="http://finance.sina.com.cn/fund/quotes/150257/bc.shtml"/>
    <hyperlink ref="F88" r:id="rId469" display="http://www.cninfo.com.cn/information/fund/netvalue/150257.html"/>
    <hyperlink ref="M88" r:id="rId470" tooltip="399993" display="http://quote.eastmoney.com/zs399993.html"/>
    <hyperlink ref="O88" r:id="rId471" display="https://www.jisilu.cn/data/utils/lowcalc/150257"/>
    <hyperlink ref="Y88" r:id="rId472" tooltip="加【生物A】为自选A类" display="javascript:addOwnedFund('150257');"/>
    <hyperlink ref="A89" r:id="rId473" display="https://www.jisilu.cn/data/sfnew/detail/502049"/>
    <hyperlink ref="C89" r:id="rId474" display="http://finance.sina.com.cn/fund/quotes/502049/bc.shtml"/>
    <hyperlink ref="F89" r:id="rId475" display="http://www.cninfo.com.cn/information/fund/netvalue/502049.html"/>
    <hyperlink ref="M89" r:id="rId476" tooltip="000016" display="http://quote.eastmoney.com/zs000016.html"/>
    <hyperlink ref="O89" r:id="rId477" display="https://www.jisilu.cn/data/utils/lowcalc/502049"/>
    <hyperlink ref="Y89" r:id="rId478" tooltip="加【上证50A】为自选A类" display="javascript:addOwnedFund('502049');"/>
    <hyperlink ref="A90" r:id="rId479" display="https://www.jisilu.cn/data/sfnew/detail/150237"/>
    <hyperlink ref="C90" r:id="rId480" display="http://finance.sina.com.cn/fund/quotes/150237/bc.shtml"/>
    <hyperlink ref="F90" r:id="rId481" display="http://www.cninfo.com.cn/information/fund/netvalue/150237.html"/>
    <hyperlink ref="M90" r:id="rId482" tooltip="000827" display="http://quote.eastmoney.com/zs000827.html"/>
    <hyperlink ref="O90" r:id="rId483" display="https://www.jisilu.cn/data/utils/lowcalc/150237"/>
    <hyperlink ref="Y90" r:id="rId484" tooltip="加【环保A级】为自选A类" display="javascript:addOwnedFund('150237');"/>
    <hyperlink ref="A91" r:id="rId485" display="https://www.jisilu.cn/data/sfnew/detail/150283"/>
    <hyperlink ref="C91" r:id="rId486" display="http://finance.sina.com.cn/fund/quotes/150283/bc.shtml"/>
    <hyperlink ref="F91" r:id="rId487" display="http://www.cninfo.com.cn/information/fund/netvalue/150283.html"/>
    <hyperlink ref="M91" r:id="rId488" tooltip="000808" display="http://quote.eastmoney.com/zs000808.html"/>
    <hyperlink ref="O91" r:id="rId489" display="https://www.jisilu.cn/data/utils/lowcalc/150283"/>
    <hyperlink ref="Y91" r:id="rId490" tooltip="加【SW医药A】为自选A类" display="javascript:addOwnedFund('150283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207"/>
    <hyperlink ref="C95" r:id="rId510" display="http://finance.sina.com.cn/fund/quotes/150207/bc.shtml"/>
    <hyperlink ref="F95" r:id="rId511" display="http://www.cninfo.com.cn/information/fund/netvalue/150207.html"/>
    <hyperlink ref="M95" r:id="rId512" tooltip="399983" display="http://quote.eastmoney.com/zs399983.html"/>
    <hyperlink ref="O95" r:id="rId513" display="https://www.jisilu.cn/data/utils/lowcalc/150207"/>
    <hyperlink ref="Y95" r:id="rId514" tooltip="加【地产A端】为自选A类" display="javascript:addOwnedFund('150207');"/>
    <hyperlink ref="A96" r:id="rId515" display="https://www.jisilu.cn/data/sfnew/detail/150173"/>
    <hyperlink ref="C96" r:id="rId516" display="http://finance.sina.com.cn/fund/quotes/150173/bc.shtml"/>
    <hyperlink ref="F96" r:id="rId517" display="http://www.cninfo.com.cn/information/fund/netvalue/150173.html"/>
    <hyperlink ref="M96" r:id="rId518" tooltip="000998" display="http://quote.eastmoney.com/zs000998.html"/>
    <hyperlink ref="O96" r:id="rId519" display="https://www.jisilu.cn/data/utils/lowcalc/150173"/>
    <hyperlink ref="Y96" r:id="rId520" tooltip="加【TMT中证A】为自选A类" display="javascript:addOwnedFund('150173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502007"/>
    <hyperlink ref="C98" r:id="rId528" display="http://finance.sina.com.cn/fund/quotes/502007/bc.shtml"/>
    <hyperlink ref="F98" r:id="rId529" display="http://www.cninfo.com.cn/information/fund/netvalue/502007.html"/>
    <hyperlink ref="M98" r:id="rId530" tooltip="399974" display="http://quote.eastmoney.com/zs399974.html"/>
    <hyperlink ref="O98" r:id="rId531" display="https://www.jisilu.cn/data/utils/lowcalc/502007"/>
    <hyperlink ref="Y98" r:id="rId532" tooltip="加【国企改A】为自选A类" display="javascript:addOwnedFund('502007');"/>
    <hyperlink ref="A99" r:id="rId533" display="https://www.jisilu.cn/data/sfnew/detail/150184"/>
    <hyperlink ref="C99" r:id="rId534" display="http://finance.sina.com.cn/fund/quotes/150184/bc.shtml"/>
    <hyperlink ref="F99" r:id="rId535" display="http://www.cninfo.com.cn/information/fund/netvalue/150184.html"/>
    <hyperlink ref="M99" r:id="rId536" tooltip="000827" display="http://quote.eastmoney.com/zs000827.html"/>
    <hyperlink ref="O99" r:id="rId537" display="https://www.jisilu.cn/data/utils/lowcalc/150184"/>
    <hyperlink ref="Y99" r:id="rId538" tooltip="加【环保A】为自选A类" display="javascript:addOwnedFund('150184');"/>
    <hyperlink ref="A100" r:id="rId539" display="https://www.jisilu.cn/data/sfnew/detail/150194"/>
    <hyperlink ref="C100" r:id="rId540" display="http://finance.sina.com.cn/fund/quotes/150194/bc.shtml"/>
    <hyperlink ref="F100" r:id="rId541" display="http://www.cninfo.com.cn/information/fund/netvalue/150194.html"/>
    <hyperlink ref="M100" r:id="rId542" tooltip="399970" display="http://quote.eastmoney.com/zs399970.html"/>
    <hyperlink ref="O100" r:id="rId543" display="https://www.jisilu.cn/data/utils/lowcalc/150194"/>
    <hyperlink ref="Y100" r:id="rId544" tooltip="加【互联网A】为自选A类" display="javascript:addOwnedFund('150194');"/>
    <hyperlink ref="A101" r:id="rId545" display="https://www.jisilu.cn/data/sfnew/detail/150241"/>
    <hyperlink ref="C101" r:id="rId546" display="http://finance.sina.com.cn/fund/quotes/150241/bc.shtml"/>
    <hyperlink ref="F101" r:id="rId547" display="http://www.cninfo.com.cn/information/fund/netvalue/150241.html"/>
    <hyperlink ref="M101" r:id="rId548" tooltip="399986" display="http://quote.eastmoney.com/zs399986.html"/>
    <hyperlink ref="O101" r:id="rId549" display="https://www.jisilu.cn/data/utils/lowcalc/150241"/>
    <hyperlink ref="Y101" r:id="rId550" tooltip="将【银行A级】从自选中删除" display="javascript:delOwnedFund('150241');"/>
    <hyperlink ref="A102" r:id="rId551" display="https://www.jisilu.cn/data/sfnew/detail/150315"/>
    <hyperlink ref="C102" r:id="rId552" display="http://finance.sina.com.cn/fund/quotes/150315/bc.shtml"/>
    <hyperlink ref="F102" r:id="rId553" display="http://www.cninfo.com.cn/information/fund/netvalue/150315.html"/>
    <hyperlink ref="M102" r:id="rId554" tooltip="399803" display="http://quote.eastmoney.com/zs399803.html"/>
    <hyperlink ref="O102" r:id="rId555" display="https://www.jisilu.cn/data/utils/lowcalc/150315"/>
    <hyperlink ref="Y102" r:id="rId556" tooltip="加【工业4A】为自选A类" display="javascript:addOwnedFund('150315');"/>
    <hyperlink ref="A103" r:id="rId557" display="https://www.jisilu.cn/data/sfnew/detail/150200"/>
    <hyperlink ref="C103" r:id="rId558" display="http://finance.sina.com.cn/fund/quotes/150200/bc.shtml"/>
    <hyperlink ref="F103" r:id="rId559" display="http://www.cninfo.com.cn/information/fund/netvalue/150200.html"/>
    <hyperlink ref="M103" r:id="rId560" tooltip="399975" display="http://quote.eastmoney.com/zs399975.html"/>
    <hyperlink ref="O103" r:id="rId561" display="https://www.jisilu.cn/data/utils/lowcalc/150200"/>
    <hyperlink ref="Y103" r:id="rId562" tooltip="加【券商A】为自选A类" display="javascript:addOwnedFund('150200');"/>
    <hyperlink ref="A104" r:id="rId563" display="https://www.jisilu.cn/data/sfnew/detail/150251"/>
    <hyperlink ref="C104" r:id="rId564" display="http://finance.sina.com.cn/fund/quotes/150251/bc.shtml"/>
    <hyperlink ref="F104" r:id="rId565" display="http://www.cninfo.com.cn/information/fund/netvalue/150251.html"/>
    <hyperlink ref="M104" r:id="rId566" tooltip="399990" display="http://quote.eastmoney.com/zs399990.html"/>
    <hyperlink ref="O104" r:id="rId567" display="https://www.jisilu.cn/data/utils/lowcalc/150251"/>
    <hyperlink ref="Y104" r:id="rId568" tooltip="加【煤炭A】为自选A类" display="javascript:addOwnedFund('150251');"/>
    <hyperlink ref="A105" r:id="rId569" display="https://www.jisilu.cn/data/sfnew/detail/150269"/>
    <hyperlink ref="C105" r:id="rId570" display="http://finance.sina.com.cn/fund/quotes/150269/bc.shtml"/>
    <hyperlink ref="F105" r:id="rId571" display="http://www.cninfo.com.cn/information/fund/netvalue/150269.html"/>
    <hyperlink ref="M105" r:id="rId572" tooltip="399997" display="http://quote.eastmoney.com/zs399997.html"/>
    <hyperlink ref="O105" r:id="rId573" display="https://www.jisilu.cn/data/utils/lowcalc/150269"/>
    <hyperlink ref="Y105" r:id="rId574" tooltip="加【白酒A】为自选A类" display="javascript:addOwnedFund('150269');"/>
    <hyperlink ref="A106" r:id="rId575" display="https://www.jisilu.cn/data/sfnew/detail/150309"/>
    <hyperlink ref="C106" r:id="rId576" display="http://finance.sina.com.cn/fund/quotes/150309/bc.shtml"/>
    <hyperlink ref="F106" r:id="rId577" display="http://www.cninfo.com.cn/information/fund/netvalue/150309.html"/>
    <hyperlink ref="M106" r:id="rId578" tooltip="399994" display="http://quote.eastmoney.com/zs399994.html"/>
    <hyperlink ref="O106" r:id="rId579" display="https://www.jisilu.cn/data/utils/lowcalc/150309"/>
    <hyperlink ref="Y106" r:id="rId580" tooltip="加【信息安A】为自选A类" display="javascript:addOwnedFund('150309');"/>
    <hyperlink ref="A107" r:id="rId581" display="https://www.jisilu.cn/data/sfnew/detail/150275"/>
    <hyperlink ref="C107" r:id="rId582" display="http://finance.sina.com.cn/fund/quotes/150275/bc.shtml"/>
    <hyperlink ref="F107" r:id="rId583" display="http://www.cninfo.com.cn/information/fund/netvalue/150275.html"/>
    <hyperlink ref="M107" r:id="rId584" tooltip="399991" display="http://quote.eastmoney.com/zs399991.html"/>
    <hyperlink ref="O107" r:id="rId585" display="https://www.jisilu.cn/data/utils/lowcalc/150275"/>
    <hyperlink ref="Y107" r:id="rId586" tooltip="将【一带一A】从自选中删除" display="javascript:delOwnedFund('150275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29"/>
    <hyperlink ref="C110" r:id="rId600" display="http://finance.sina.com.cn/fund/quotes/150229/bc.shtml"/>
    <hyperlink ref="F110" r:id="rId601" display="http://www.cninfo.com.cn/information/fund/netvalue/150229.html"/>
    <hyperlink ref="M110" r:id="rId602" tooltip="399987" display="http://quote.eastmoney.com/zs399987.html"/>
    <hyperlink ref="O110" r:id="rId603" display="https://www.jisilu.cn/data/utils/lowcalc/150229"/>
    <hyperlink ref="Y110" r:id="rId604" tooltip="加【酒A】为自选A类" display="javascript:addOwnedFund('150229');"/>
    <hyperlink ref="A111" r:id="rId605" display="https://www.jisilu.cn/data/sfnew/detail/150235"/>
    <hyperlink ref="C111" r:id="rId606" display="http://finance.sina.com.cn/fund/quotes/150235/bc.shtml"/>
    <hyperlink ref="F111" r:id="rId607" display="http://www.cninfo.com.cn/information/fund/netvalue/150235.html"/>
    <hyperlink ref="M111" r:id="rId608" tooltip="399975" display="http://quote.eastmoney.com/zs399975.html"/>
    <hyperlink ref="O111" r:id="rId609" display="https://www.jisilu.cn/data/utils/lowcalc/150235"/>
    <hyperlink ref="Y111" r:id="rId610" tooltip="加【券商A级】为自选A类" display="javascript:addOwnedFund('150235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181"/>
    <hyperlink ref="C113" r:id="rId618" display="http://finance.sina.com.cn/fund/quotes/150181/bc.shtml"/>
    <hyperlink ref="F113" r:id="rId619" display="http://www.cninfo.com.cn/information/fund/netvalue/150181.html"/>
    <hyperlink ref="M113" r:id="rId620" tooltip="399967" display="http://quote.eastmoney.com/zs399967.html"/>
    <hyperlink ref="O113" r:id="rId621" display="https://www.jisilu.cn/data/utils/lowcalc/150181"/>
    <hyperlink ref="Y113" r:id="rId622" tooltip="加【军工A】为自选A类" display="javascript:addOwnedFund('150181');"/>
    <hyperlink ref="A114" r:id="rId623" display="https://www.jisilu.cn/data/sfnew/detail/150209"/>
    <hyperlink ref="C114" r:id="rId624" display="http://finance.sina.com.cn/fund/quotes/150209/bc.shtml"/>
    <hyperlink ref="F114" r:id="rId625" display="http://www.cninfo.com.cn/information/fund/netvalue/150209.html"/>
    <hyperlink ref="M114" r:id="rId626" tooltip="399974" display="http://quote.eastmoney.com/zs399974.html"/>
    <hyperlink ref="O114" r:id="rId627" display="https://www.jisilu.cn/data/utils/lowcalc/150209"/>
    <hyperlink ref="Y114" r:id="rId628" tooltip="加【国企改A】为自选A类" display="javascript:addOwnedFund('150209');"/>
    <hyperlink ref="A115" r:id="rId629" display="https://www.jisilu.cn/data/sfnew/detail/150227"/>
    <hyperlink ref="C115" r:id="rId630" display="http://finance.sina.com.cn/fund/quotes/150227/bc.shtml"/>
    <hyperlink ref="F115" r:id="rId631" display="http://www.cninfo.com.cn/information/fund/netvalue/150227.html"/>
    <hyperlink ref="M115" r:id="rId632" tooltip="399986" display="http://quote.eastmoney.com/zs399986.html"/>
    <hyperlink ref="O115" r:id="rId633" display="https://www.jisilu.cn/data/utils/lowcalc/150227"/>
    <hyperlink ref="Y115" r:id="rId634" tooltip="将【银行A】从自选中删除" display="javascript:delOwnedFund('150227');"/>
    <hyperlink ref="A116" r:id="rId635" display="https://www.jisilu.cn/data/sfnew/detail/150018"/>
    <hyperlink ref="C116" r:id="rId636" display="http://finance.sina.com.cn/fund/quotes/150018/bc.shtml"/>
    <hyperlink ref="F116" r:id="rId637" display="http://www.cninfo.com.cn/information/fund/netvalue/150018.html"/>
    <hyperlink ref="M116" r:id="rId638" tooltip="399004" display="http://quote.eastmoney.com/zs399004.html"/>
    <hyperlink ref="O116" r:id="rId639" display="https://www.jisilu.cn/data/utils/lowcalc/150018"/>
    <hyperlink ref="Y116" r:id="rId640" tooltip="加【银华稳进】为自选A类" display="javascript:addOwnedFund('150018');"/>
    <hyperlink ref="A117" r:id="rId641" display="https://www.jisilu.cn/data/sfnew/detail/502004"/>
    <hyperlink ref="C117" r:id="rId642" display="http://finance.sina.com.cn/fund/quotes/502004/bc.shtml"/>
    <hyperlink ref="F117" r:id="rId643" display="http://www.cninfo.com.cn/information/fund/netvalue/502004.html"/>
    <hyperlink ref="M117" r:id="rId644" tooltip="399967" display="http://quote.eastmoney.com/zs399967.html"/>
    <hyperlink ref="O117" r:id="rId645" display="https://www.jisilu.cn/data/utils/lowcalc/502004"/>
    <hyperlink ref="Y117" r:id="rId646" tooltip="加【军工A】为自选A类" display="javascript:addOwnedFund('502004');"/>
    <hyperlink ref="A118" r:id="rId647" display="https://www.jisilu.cn/data/sfnew/detail/150186"/>
    <hyperlink ref="C118" r:id="rId648" display="http://finance.sina.com.cn/fund/quotes/150186/bc.shtml"/>
    <hyperlink ref="F118" r:id="rId649" display="http://www.cninfo.com.cn/information/fund/netvalue/150186.html"/>
    <hyperlink ref="M118" r:id="rId650" tooltip="399967" display="http://quote.eastmoney.com/zs399967.html"/>
    <hyperlink ref="O118" r:id="rId651" display="https://www.jisilu.cn/data/utils/lowcalc/150186"/>
    <hyperlink ref="Y118" r:id="rId652" tooltip="加【军工A级】为自选A类" display="javascript:addOwnedFund('150186');"/>
    <hyperlink ref="A119" r:id="rId653" display="https://www.jisilu.cn/data/sfnew/detail/150233"/>
    <hyperlink ref="C119" r:id="rId654" display="http://finance.sina.com.cn/fund/quotes/150233/bc.shtml"/>
    <hyperlink ref="F119" r:id="rId655" display="http://www.cninfo.com.cn/information/fund/netvalue/150233.html"/>
    <hyperlink ref="M119" r:id="rId656" tooltip="399810" display="http://quote.eastmoney.com/zs399810.html"/>
    <hyperlink ref="O119" r:id="rId657" display="https://www.jisilu.cn/data/utils/lowcalc/150233"/>
    <hyperlink ref="Y119" r:id="rId658" tooltip="加【传媒业A】为自选A类" display="javascript:addOwnedFund('150233');"/>
    <hyperlink ref="A120" r:id="rId659" display="https://www.jisilu.cn/data/sfnew/detail/150249"/>
    <hyperlink ref="C120" r:id="rId660" display="http://finance.sina.com.cn/fund/quotes/150249/bc.shtml"/>
    <hyperlink ref="F120" r:id="rId661" display="http://www.cninfo.com.cn/information/fund/netvalue/150249.html"/>
    <hyperlink ref="M120" r:id="rId662" tooltip="399986" display="http://quote.eastmoney.com/zs399986.html"/>
    <hyperlink ref="O120" r:id="rId663" display="https://www.jisilu.cn/data/utils/lowcalc/150249"/>
    <hyperlink ref="Y120" r:id="rId664" tooltip="将【银行A端】从自选中删除" display="javascript:delOwnedFund('150249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502017"/>
    <hyperlink ref="C123" r:id="rId678" display="http://finance.sina.com.cn/fund/quotes/502017/bc.shtml"/>
    <hyperlink ref="F123" r:id="rId679" display="http://www.cninfo.com.cn/information/fund/netvalue/502017.html"/>
    <hyperlink ref="M123" r:id="rId680" tooltip="399991" display="http://quote.eastmoney.com/zs399991.html"/>
    <hyperlink ref="O123" r:id="rId681" display="https://www.jisilu.cn/data/utils/lowcalc/502017"/>
    <hyperlink ref="Y123" r:id="rId682" tooltip="加【带路A】为自选A类" display="javascript:addOwnedFund('502017');"/>
    <hyperlink ref="A124" r:id="rId683" display="https://www.jisilu.cn/data/sfnew/detail/502027"/>
    <hyperlink ref="C124" r:id="rId684" display="http://finance.sina.com.cn/fund/quotes/502027/bc.shtml"/>
    <hyperlink ref="F124" r:id="rId685" display="http://www.cninfo.com.cn/information/fund/netvalue/502027.html"/>
    <hyperlink ref="M124" r:id="rId686" tooltip="399429" display="http://quote.eastmoney.com/zs399429.html"/>
    <hyperlink ref="O124" r:id="rId687" display="https://www.jisilu.cn/data/utils/lowcalc/502027"/>
    <hyperlink ref="Y124" r:id="rId688" tooltip="加【新丝路A】为自选A类" display="javascript:addOwnedFund('502027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171"/>
    <hyperlink ref="C126" r:id="rId696" display="http://finance.sina.com.cn/fund/quotes/150171/bc.shtml"/>
    <hyperlink ref="F126" r:id="rId697" display="http://www.cninfo.com.cn/information/fund/netvalue/150171.html"/>
    <hyperlink ref="M126" r:id="rId698" tooltip="399707" display="http://quote.eastmoney.com/zs399707.html"/>
    <hyperlink ref="O126" r:id="rId699" display="https://www.jisilu.cn/data/utils/lowcalc/150171"/>
    <hyperlink ref="Y126" r:id="rId700" tooltip="加【证券A】为自选A类" display="javascript:addOwnedFund('150171');"/>
    <hyperlink ref="A127" r:id="rId701" display="https://www.jisilu.cn/data/sfnew/detail/150192"/>
    <hyperlink ref="C127" r:id="rId702" display="http://finance.sina.com.cn/fund/quotes/150192/bc.shtml"/>
    <hyperlink ref="F127" r:id="rId703" display="http://www.cninfo.com.cn/information/fund/netvalue/150192.html"/>
    <hyperlink ref="M127" r:id="rId704" tooltip="399965" display="http://quote.eastmoney.com/zs399965.html"/>
    <hyperlink ref="O127" r:id="rId705" display="https://www.jisilu.cn/data/utils/lowcalc/150192"/>
    <hyperlink ref="Y127" r:id="rId706" tooltip="加【地产A】为自选A类" display="javascript:addOwnedFund('150192');"/>
    <hyperlink ref="A128" r:id="rId707" display="https://www.jisilu.cn/data/sfnew/detail/150305"/>
    <hyperlink ref="C128" r:id="rId708" display="http://finance.sina.com.cn/fund/quotes/150305/bc.shtml"/>
    <hyperlink ref="F128" r:id="rId709" display="http://www.cninfo.com.cn/information/fund/netvalue/150305.html"/>
    <hyperlink ref="M128" r:id="rId710" tooltip="399812" display="http://quote.eastmoney.com/zs399812.html"/>
    <hyperlink ref="O128" r:id="rId711" display="https://www.jisilu.cn/data/utils/lowcalc/150305"/>
    <hyperlink ref="Y128" r:id="rId712" tooltip="加【养老A】为自选A类" display="javascript:addOwnedFund('150305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179"/>
    <hyperlink ref="C130" r:id="rId720" display="http://finance.sina.com.cn/fund/quotes/150179/bc.shtml"/>
    <hyperlink ref="F130" r:id="rId721" display="http://www.cninfo.com.cn/information/fund/netvalue/150179.html"/>
    <hyperlink ref="M130" r:id="rId722" tooltip="399935" display="http://quote.eastmoney.com/zs399935.html"/>
    <hyperlink ref="O130" r:id="rId723" display="https://www.jisilu.cn/data/utils/lowcalc/150179"/>
    <hyperlink ref="Y130" r:id="rId724" tooltip="加【信息A】为自选A类" display="javascript:addOwnedFund('150179');"/>
    <hyperlink ref="A131" r:id="rId725" display="https://www.jisilu.cn/data/sfnew/detail/150231"/>
    <hyperlink ref="C131" r:id="rId726" display="http://finance.sina.com.cn/fund/quotes/150231/bc.shtml"/>
    <hyperlink ref="F131" r:id="rId727" display="http://www.cninfo.com.cn/information/fund/netvalue/150231.html"/>
    <hyperlink ref="M131" r:id="rId728" tooltip="399811" display="http://quote.eastmoney.com/zs399811.html"/>
    <hyperlink ref="O131" r:id="rId729" display="https://www.jisilu.cn/data/utils/lowcalc/150231"/>
    <hyperlink ref="Y131" r:id="rId730" tooltip="加【电子A】为自选A类" display="javascript:addOwnedFund('150231');"/>
    <hyperlink ref="A132" r:id="rId731" display="https://www.jisilu.cn/data/sfnew/detail/150092"/>
    <hyperlink ref="C132" r:id="rId732" display="http://finance.sina.com.cn/fund/quotes/150092/bc.shtml"/>
    <hyperlink ref="F132" r:id="rId733" display="http://www.cninfo.com.cn/information/fund/netvalue/150092.html"/>
    <hyperlink ref="M132" r:id="rId734" tooltip="399007" display="http://quote.eastmoney.com/zs399007.html"/>
    <hyperlink ref="O132" r:id="rId735" display="https://www.jisilu.cn/data/utils/lowcalc/150092"/>
    <hyperlink ref="Y132" r:id="rId736" tooltip="加【诺德300A】为自选A类" display="javascript:addOwnedFund('150092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311"/>
    <hyperlink ref="C135" r:id="rId750" display="http://finance.sina.com.cn/fund/quotes/150311/bc.shtml"/>
    <hyperlink ref="F135" r:id="rId751" display="http://www.cninfo.com.cn/information/fund/netvalue/150311.html"/>
    <hyperlink ref="M135" r:id="rId752" tooltip="399996" display="http://quote.eastmoney.com/zs399996.html"/>
    <hyperlink ref="O135" r:id="rId753" display="https://www.jisilu.cn/data/utils/lowcalc/150311"/>
    <hyperlink ref="Y135" r:id="rId754" tooltip="加【智能A】为自选A类" display="javascript:addOwnedFund('150311');"/>
    <hyperlink ref="A136" r:id="rId755" display="https://www.jisilu.cn/data/sfnew/detail/150245"/>
    <hyperlink ref="C136" r:id="rId756" display="http://finance.sina.com.cn/fund/quotes/150245/bc.shtml"/>
    <hyperlink ref="F136" r:id="rId757" display="http://www.cninfo.com.cn/information/fund/netvalue/150245.html"/>
    <hyperlink ref="M136" r:id="rId758" tooltip="399970" display="http://quote.eastmoney.com/zs399970.html"/>
    <hyperlink ref="O136" r:id="rId759" display="https://www.jisilu.cn/data/utils/lowcalc/150245"/>
    <hyperlink ref="Y136" r:id="rId760" tooltip="加【互联A】为自选A类" display="javascript:addOwnedFund('150245');"/>
    <hyperlink ref="A137" r:id="rId761" display="https://www.jisilu.cn/data/sfnew/detail/150215"/>
    <hyperlink ref="C137" r:id="rId762" display="http://finance.sina.com.cn/fund/quotes/150215/bc.shtml"/>
    <hyperlink ref="F137" r:id="rId763" display="http://www.cninfo.com.cn/information/fund/netvalue/150215.html"/>
    <hyperlink ref="M137" r:id="rId764" tooltip="399610" display="http://quote.eastmoney.com/zs399610.html"/>
    <hyperlink ref="O137" r:id="rId765" display="https://www.jisilu.cn/data/utils/lowcalc/150215"/>
    <hyperlink ref="Y137" r:id="rId766" tooltip="加【TMT A】为自选A类" display="javascript:addOwnedFund('150215');"/>
    <hyperlink ref="A139" r:id="rId767" display="https://www.jisilu.cn/data/sfnew/detail/150066"/>
    <hyperlink ref="C139" r:id="rId768" display="http://finance.sina.com.cn/fund/quotes/150066/bc.shtml"/>
    <hyperlink ref="F139" r:id="rId769" display="http://www.cninfo.com.cn/information/fund/netvalue/150066.html"/>
    <hyperlink ref="M139" r:id="rId770" tooltip="399481" display="http://quote.eastmoney.com/zs399481.html"/>
    <hyperlink ref="O139" r:id="rId771" display="https://www.jisilu.cn/data/utils/lowcalc/150066"/>
    <hyperlink ref="Y139" r:id="rId772" tooltip="加【互利A】为自选A类" display="javascript:addOwnedFund('150066');"/>
    <hyperlink ref="A140" r:id="rId773" display="https://www.jisilu.cn/data/sfnew/detail/150039"/>
    <hyperlink ref="C140" r:id="rId774" display="http://finance.sina.com.cn/fund/quotes/150039/bc.shtml"/>
    <hyperlink ref="F140" r:id="rId775" display="http://www.cninfo.com.cn/information/fund/netvalue/150039.html"/>
    <hyperlink ref="M140" r:id="rId776" tooltip="399923" display="http://quote.eastmoney.com/zs399923.html"/>
    <hyperlink ref="Y140" r:id="rId777" tooltip="加【鼎利A】为自选A类" display="javascript:addOwnedFund('150039');"/>
    <hyperlink ref="A141" r:id="rId778" display="https://www.jisilu.cn/data/sfnew/detail/150188"/>
    <hyperlink ref="C141" r:id="rId779" display="http://finance.sina.com.cn/fund/quotes/150188/bc.shtml"/>
    <hyperlink ref="F141" r:id="rId780" display="http://www.cninfo.com.cn/information/fund/netvalue/150188.html"/>
    <hyperlink ref="M141" r:id="rId781" tooltip="000832" display="http://quote.eastmoney.com/zs000832.html"/>
    <hyperlink ref="O141" r:id="rId782" display="https://www.jisilu.cn/data/utils/lowcalc/150188"/>
    <hyperlink ref="Y141" r:id="rId783" tooltip="加【转债优先】为自选A类" display="javascript:addOwnedFund('150188');"/>
    <hyperlink ref="A142" r:id="rId784" display="https://www.jisilu.cn/data/sfnew/detail/150016"/>
    <hyperlink ref="C142" r:id="rId785" display="http://finance.sina.com.cn/fund/quotes/150016/bc.shtml"/>
    <hyperlink ref="F142" r:id="rId786" display="http://www.cninfo.com.cn/information/fund/netvalue/150016.html"/>
    <hyperlink ref="M142" r:id="rId787" tooltip="399300" display="http://quote.eastmoney.com/zs399300.html"/>
    <hyperlink ref="Y142" r:id="rId788" tooltip="加【合润A】为自选A类" display="javascript:addOwnedFund('150016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4" workbookViewId="0">
      <selection activeCell="A14" sqref="A14:XFD15"/>
    </sheetView>
  </sheetViews>
  <sheetFormatPr defaultRowHeight="13.5" x14ac:dyDescent="0.15"/>
  <cols>
    <col min="1" max="1" width="14.37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VLOOKUP($C3,'20160728'!$A$3:$Y$200,4,FALSE)</f>
        <v>3.7719298245614038E-3</v>
      </c>
      <c r="E3" s="48">
        <f>VLOOKUP($C3,'20160728'!$A$3:$Y$200,7,FALSE)</f>
        <v>9.3368421052631677E-3</v>
      </c>
      <c r="F3" s="48">
        <f>VLOOKUP($C3,'20160728'!$A$3:$Y$200,11,FALSE)</f>
        <v>4.5490175438596493E-2</v>
      </c>
      <c r="G3" s="48">
        <f>VLOOKUP($C3,'20160728'!$A$3:$Y$200,16,FALSE)</f>
        <v>-1.8625000000000011E-3</v>
      </c>
      <c r="H3" s="48">
        <f>VLOOKUP($C3,'20160728'!$A$3:$Y$200,18,FALSE)</f>
        <v>-5.1578947368421035E-4</v>
      </c>
      <c r="I3" s="100" t="s">
        <v>358</v>
      </c>
    </row>
    <row r="4" spans="1:26" ht="14.25" thickBot="1" x14ac:dyDescent="0.2">
      <c r="C4" s="46" t="s">
        <v>242</v>
      </c>
      <c r="D4" s="187">
        <f>VLOOKUP($C4,'20160728'!$A$3:$Y$200,4,FALSE)</f>
        <v>2.3799999999999997E-3</v>
      </c>
      <c r="E4" s="187">
        <f>VLOOKUP($C4,'20160728'!$A$3:$Y$200,7,FALSE)</f>
        <v>-1.3600000000000005E-3</v>
      </c>
      <c r="F4" s="187">
        <f>VLOOKUP($C4,'20160728'!$A$3:$Y$200,11,FALSE)</f>
        <v>4.6938000000000001E-2</v>
      </c>
      <c r="G4" s="187">
        <f>VLOOKUP($C4,'20160728'!$A$3:$Y$200,16,FALSE)</f>
        <v>-7.8800000000000016E-3</v>
      </c>
      <c r="H4" s="187">
        <f>VLOOKUP($C4,'20160728'!$A$3:$Y$200,18,FALSE)</f>
        <v>2.2000000000000022E-4</v>
      </c>
      <c r="I4" t="s">
        <v>359</v>
      </c>
    </row>
    <row r="5" spans="1:26" ht="14.25" thickBot="1" x14ac:dyDescent="0.2">
      <c r="C5" s="186" t="s">
        <v>243</v>
      </c>
      <c r="D5" s="187">
        <f>VLOOKUP($C5,'20160728'!$A$3:$Y$200,4,FALSE)</f>
        <v>2.0548387096774195E-3</v>
      </c>
      <c r="E5" s="187">
        <f>VLOOKUP($C5,'20160728'!$A$3:$Y$200,7,FALSE)</f>
        <v>-9.3677419354838715E-3</v>
      </c>
      <c r="F5" s="187">
        <f>VLOOKUP($C5,'20160728'!$A$3:$Y$200,11,FALSE)</f>
        <v>4.675548387096775E-2</v>
      </c>
      <c r="G5" s="187">
        <f>VLOOKUP($C5,'20160728'!$A$3:$Y$200,16,FALSE)</f>
        <v>-1.4407692307692307E-2</v>
      </c>
      <c r="H5" s="187">
        <f>VLOOKUP($C5,'20160728'!$A$3:$Y$200,18,FALSE)</f>
        <v>3.4774193548387095E-3</v>
      </c>
      <c r="I5" t="s">
        <v>292</v>
      </c>
    </row>
    <row r="6" spans="1:26" ht="14.25" thickBot="1" x14ac:dyDescent="0.2">
      <c r="C6" s="87" t="s">
        <v>245</v>
      </c>
      <c r="D6" s="88">
        <f>VLOOKUP($C6,'20160728'!$A$3:$Y$200,4,FALSE)</f>
        <v>1.8807692307692299E-3</v>
      </c>
      <c r="E6" s="88">
        <f>VLOOKUP($C6,'20160728'!$A$3:$Y$200,7,FALSE)</f>
        <v>-6.0469230769230768E-2</v>
      </c>
      <c r="F6" s="88">
        <f>VLOOKUP($C6,'20160728'!$A$3:$Y$200,11,FALSE)</f>
        <v>5.2019999999999997E-2</v>
      </c>
      <c r="G6" s="88">
        <f>VLOOKUP($C6,'20160728'!$A$3:$Y$200,16,FALSE)</f>
        <v>-5.0396153846153847E-2</v>
      </c>
      <c r="H6" s="88">
        <f>VLOOKUP($C6,'20160728'!$A$3:$Y$200,18,FALSE)</f>
        <v>1.2000000000000008E-3</v>
      </c>
      <c r="I6" s="206" t="s">
        <v>300</v>
      </c>
    </row>
    <row r="7" spans="1:26" ht="14.25" thickBot="1" x14ac:dyDescent="0.2">
      <c r="C7" s="86" t="s">
        <v>244</v>
      </c>
      <c r="D7" s="48">
        <f>VLOOKUP($C7,'20160728'!$A$3:$Y$200,4,FALSE)</f>
        <v>9.7333333333333334E-3</v>
      </c>
      <c r="E7" s="48">
        <f>VLOOKUP($C7,'20160728'!$A$3:$Y$200,7,FALSE)</f>
        <v>-0.17663333333333334</v>
      </c>
      <c r="F7" s="48">
        <f>VLOOKUP($C7,'20160728'!$A$3:$Y$200,11,FALSE)</f>
        <v>5.088666666666667E-2</v>
      </c>
      <c r="G7" s="48">
        <f>VLOOKUP($C7,'20160728'!$A$3:$Y$200,16,FALSE)</f>
        <v>-0.13203333333333334</v>
      </c>
      <c r="H7" s="48">
        <f>VLOOKUP($C7,'20160728'!$A$3:$Y$200,18,FALSE)</f>
        <v>-2.3333333333333335E-3</v>
      </c>
      <c r="I7" t="s">
        <v>268</v>
      </c>
    </row>
    <row r="8" spans="1:26" ht="14.25" thickBot="1" x14ac:dyDescent="0.2">
      <c r="C8" s="46" t="s">
        <v>246</v>
      </c>
      <c r="D8" s="46">
        <f>VLOOKUP($C8,'20160728'!$A$3:$Y$200,4,FALSE)</f>
        <v>2.2000000000000001E-3</v>
      </c>
      <c r="E8" s="46">
        <f>VLOOKUP($C8,'20160728'!$A$3:$Y$200,7,FALSE)</f>
        <v>-0.12833333333333333</v>
      </c>
      <c r="F8" s="46">
        <f>VLOOKUP($C8,'20160728'!$A$3:$Y$200,11,FALSE)</f>
        <v>5.2770000000000004E-2</v>
      </c>
      <c r="G8" s="46">
        <f>VLOOKUP($C8,'20160728'!$A$3:$Y$200,16,FALSE)</f>
        <v>-8.5666666666666669E-2</v>
      </c>
      <c r="H8" s="46">
        <f>VLOOKUP($C8,'20160728'!$A$3:$Y$200,18,FALSE)</f>
        <v>1.4666666666666665E-3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131.81</v>
      </c>
      <c r="F10" s="47">
        <v>2.0000000000000001E-4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158.38999999999999</v>
      </c>
      <c r="F11" s="47">
        <v>2.0000000000000001E-4</v>
      </c>
      <c r="G11" s="74"/>
      <c r="H11" s="74"/>
    </row>
    <row r="13" spans="1:26" ht="14.25" thickBot="1" x14ac:dyDescent="0.2"/>
    <row r="14" spans="1:26" x14ac:dyDescent="0.15">
      <c r="B14" s="755" t="s">
        <v>309</v>
      </c>
      <c r="C14" s="755" t="s">
        <v>310</v>
      </c>
      <c r="D14" s="755" t="s">
        <v>311</v>
      </c>
      <c r="E14" s="755" t="s">
        <v>297</v>
      </c>
      <c r="F14" s="220" t="s">
        <v>313</v>
      </c>
      <c r="G14" s="755" t="s">
        <v>315</v>
      </c>
      <c r="H14" s="755" t="s">
        <v>316</v>
      </c>
      <c r="I14" s="215" t="s">
        <v>318</v>
      </c>
      <c r="J14" s="220" t="s">
        <v>320</v>
      </c>
      <c r="K14" s="216" t="s">
        <v>321</v>
      </c>
      <c r="L14" s="216" t="s">
        <v>322</v>
      </c>
      <c r="M14" s="220" t="s">
        <v>324</v>
      </c>
      <c r="N14" s="755" t="s">
        <v>326</v>
      </c>
      <c r="O14" s="220" t="s">
        <v>327</v>
      </c>
      <c r="P14" s="220" t="s">
        <v>329</v>
      </c>
      <c r="Q14" s="216" t="s">
        <v>331</v>
      </c>
      <c r="R14" s="220" t="s">
        <v>333</v>
      </c>
      <c r="S14" s="216" t="s">
        <v>335</v>
      </c>
      <c r="T14" s="218" t="s">
        <v>337</v>
      </c>
      <c r="U14" s="218" t="s">
        <v>27</v>
      </c>
      <c r="V14" s="218" t="s">
        <v>343</v>
      </c>
      <c r="W14" s="5" t="s">
        <v>338</v>
      </c>
      <c r="X14" s="739" t="s">
        <v>340</v>
      </c>
      <c r="Y14" s="755" t="s">
        <v>341</v>
      </c>
      <c r="Z14" s="756" t="s">
        <v>342</v>
      </c>
    </row>
    <row r="15" spans="1:26" ht="14.25" thickBot="1" x14ac:dyDescent="0.2">
      <c r="B15" s="740"/>
      <c r="C15" s="740"/>
      <c r="D15" s="740"/>
      <c r="E15" s="740"/>
      <c r="F15" s="219" t="s">
        <v>314</v>
      </c>
      <c r="G15" s="740"/>
      <c r="H15" s="740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740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19" t="s">
        <v>25</v>
      </c>
      <c r="V15" s="219" t="s">
        <v>29</v>
      </c>
      <c r="W15" s="6" t="s">
        <v>339</v>
      </c>
      <c r="X15" s="740"/>
      <c r="Y15" s="740"/>
      <c r="Z15" s="742"/>
    </row>
    <row r="16" spans="1:26" s="60" customFormat="1" ht="15.75" thickBot="1" x14ac:dyDescent="0.2">
      <c r="A16" s="60" t="s">
        <v>366</v>
      </c>
      <c r="B16" s="51">
        <v>150293</v>
      </c>
      <c r="C16" s="188" t="s">
        <v>204</v>
      </c>
      <c r="D16" s="51">
        <v>1.089</v>
      </c>
      <c r="E16" s="189">
        <v>1.8E-3</v>
      </c>
      <c r="F16" s="188">
        <v>14.02</v>
      </c>
      <c r="G16" s="51">
        <v>1.0575000000000001</v>
      </c>
      <c r="H16" s="190">
        <v>-2.98E-2</v>
      </c>
      <c r="I16" s="190">
        <v>0.04</v>
      </c>
      <c r="J16" s="188">
        <v>6.25</v>
      </c>
      <c r="K16" s="188">
        <v>5.5</v>
      </c>
      <c r="L16" s="190">
        <v>5.3449999999999998E-2</v>
      </c>
      <c r="M16" s="188" t="s">
        <v>40</v>
      </c>
      <c r="N16" s="51" t="s">
        <v>66</v>
      </c>
      <c r="O16" s="193">
        <v>-4.7999999999999996E-3</v>
      </c>
      <c r="P16" s="56">
        <v>0.3175</v>
      </c>
      <c r="Q16" s="190">
        <v>-2.6200000000000001E-2</v>
      </c>
      <c r="R16" s="190">
        <v>0.56589999999999996</v>
      </c>
      <c r="S16" s="190">
        <v>-7.1999999999999998E-3</v>
      </c>
      <c r="T16" s="190">
        <v>-4.4999999999999997E-3</v>
      </c>
      <c r="U16" s="190">
        <v>-1.6999999999999999E-3</v>
      </c>
      <c r="V16" s="188">
        <v>1255</v>
      </c>
      <c r="W16" s="188">
        <v>-3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60" t="s">
        <v>366</v>
      </c>
      <c r="B17" s="51">
        <v>150291</v>
      </c>
      <c r="C17" s="195" t="s">
        <v>198</v>
      </c>
      <c r="D17" s="51">
        <v>1.0660000000000001</v>
      </c>
      <c r="E17" s="189">
        <v>8.9999999999999998E-4</v>
      </c>
      <c r="F17" s="188">
        <v>72.19</v>
      </c>
      <c r="G17" s="51">
        <v>1.034</v>
      </c>
      <c r="H17" s="190">
        <v>-3.09E-2</v>
      </c>
      <c r="I17" s="190">
        <v>0.04</v>
      </c>
      <c r="J17" s="188">
        <v>5.5</v>
      </c>
      <c r="K17" s="188">
        <v>5.5</v>
      </c>
      <c r="L17" s="190">
        <v>5.3289999999999997E-2</v>
      </c>
      <c r="M17" s="188" t="s">
        <v>40</v>
      </c>
      <c r="N17" s="51" t="s">
        <v>95</v>
      </c>
      <c r="O17" s="193">
        <v>-8.0999999999999996E-3</v>
      </c>
      <c r="P17" s="56">
        <v>0.1993</v>
      </c>
      <c r="Q17" s="190">
        <v>-2.76E-2</v>
      </c>
      <c r="R17" s="190">
        <v>0.87080000000000002</v>
      </c>
      <c r="S17" s="190">
        <v>3.3999999999999998E-3</v>
      </c>
      <c r="T17" s="190">
        <v>5.9999999999999995E-4</v>
      </c>
      <c r="U17" s="190">
        <v>1.9E-3</v>
      </c>
      <c r="V17" s="188">
        <v>19249</v>
      </c>
      <c r="W17" s="188">
        <v>0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B18" s="51">
        <v>502007</v>
      </c>
      <c r="C18" s="188" t="s">
        <v>47</v>
      </c>
      <c r="D18" s="51">
        <v>0.99199999999999999</v>
      </c>
      <c r="E18" s="189">
        <v>6.1000000000000004E-3</v>
      </c>
      <c r="F18" s="188">
        <v>1235.31</v>
      </c>
      <c r="G18" s="51">
        <v>1.0053000000000001</v>
      </c>
      <c r="H18" s="190">
        <v>1.32E-2</v>
      </c>
      <c r="I18" s="190">
        <v>0.03</v>
      </c>
      <c r="J18" s="188">
        <v>4.5</v>
      </c>
      <c r="K18" s="188">
        <v>4.5</v>
      </c>
      <c r="L18" s="190">
        <v>4.5609999999999998E-2</v>
      </c>
      <c r="M18" s="188" t="s">
        <v>40</v>
      </c>
      <c r="N18" s="51" t="s">
        <v>48</v>
      </c>
      <c r="O18" s="189">
        <v>6.4999999999999997E-3</v>
      </c>
      <c r="P18" s="56">
        <v>0.2989</v>
      </c>
      <c r="Q18" s="190">
        <v>5.0000000000000001E-3</v>
      </c>
      <c r="R18" s="190">
        <v>0.6754</v>
      </c>
      <c r="S18" s="190">
        <v>-3.7000000000000002E-3</v>
      </c>
      <c r="T18" s="190">
        <v>-1.5E-3</v>
      </c>
      <c r="U18" s="190">
        <v>-3.8999999999999998E-3</v>
      </c>
      <c r="V18" s="188">
        <v>26284</v>
      </c>
      <c r="W18" s="188">
        <v>433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60" t="s">
        <v>365</v>
      </c>
      <c r="B19" s="51">
        <v>150175</v>
      </c>
      <c r="C19" s="195" t="s">
        <v>152</v>
      </c>
      <c r="D19" s="51">
        <v>0.94499999999999995</v>
      </c>
      <c r="E19" s="189">
        <v>4.3E-3</v>
      </c>
      <c r="F19" s="188">
        <v>7449.8</v>
      </c>
      <c r="G19" s="51">
        <v>1.0325</v>
      </c>
      <c r="H19" s="190">
        <v>8.4699999999999998E-2</v>
      </c>
      <c r="I19" s="190">
        <v>3.5000000000000003E-2</v>
      </c>
      <c r="J19" s="188">
        <v>5</v>
      </c>
      <c r="K19" s="188">
        <v>5</v>
      </c>
      <c r="L19" s="190">
        <v>5.4789999999999998E-2</v>
      </c>
      <c r="M19" s="188" t="s">
        <v>40</v>
      </c>
      <c r="N19" s="51" t="s">
        <v>153</v>
      </c>
      <c r="O19" s="193">
        <v>-3.0000000000000001E-3</v>
      </c>
      <c r="P19" s="56">
        <v>0.28170000000000001</v>
      </c>
      <c r="Q19" s="195" t="s">
        <v>44</v>
      </c>
      <c r="R19" s="190">
        <v>0.74770000000000003</v>
      </c>
      <c r="S19" s="190">
        <v>-1.0200000000000001E-2</v>
      </c>
      <c r="T19" s="190">
        <v>-1.2999999999999999E-2</v>
      </c>
      <c r="U19" s="190">
        <v>3.5000000000000001E-3</v>
      </c>
      <c r="V19" s="188">
        <v>406872</v>
      </c>
      <c r="W19" s="188">
        <v>-1110</v>
      </c>
      <c r="X19" s="191">
        <v>0.21180555555555555</v>
      </c>
      <c r="Y19" s="207">
        <v>42705</v>
      </c>
      <c r="Z19" s="59" t="s">
        <v>38</v>
      </c>
    </row>
    <row r="20" spans="1:26" s="60" customFormat="1" ht="15.75" thickBot="1" x14ac:dyDescent="0.2">
      <c r="A20" s="60" t="s">
        <v>364</v>
      </c>
      <c r="B20" s="51">
        <v>150267</v>
      </c>
      <c r="C20" s="195" t="s">
        <v>164</v>
      </c>
      <c r="D20" s="51">
        <v>1.0349999999999999</v>
      </c>
      <c r="E20" s="189">
        <v>2.8999999999999998E-3</v>
      </c>
      <c r="F20" s="188">
        <v>20.86</v>
      </c>
      <c r="G20" s="51">
        <v>1.0327</v>
      </c>
      <c r="H20" s="190">
        <v>-2.2000000000000001E-3</v>
      </c>
      <c r="I20" s="190">
        <v>3.5000000000000003E-2</v>
      </c>
      <c r="J20" s="188">
        <v>5</v>
      </c>
      <c r="K20" s="188">
        <v>5</v>
      </c>
      <c r="L20" s="190">
        <v>4.9889999999999997E-2</v>
      </c>
      <c r="M20" s="188" t="s">
        <v>40</v>
      </c>
      <c r="N20" s="51" t="s">
        <v>95</v>
      </c>
      <c r="O20" s="193">
        <v>-8.0999999999999996E-3</v>
      </c>
      <c r="P20" s="56">
        <v>0.2432</v>
      </c>
      <c r="Q20" s="190">
        <v>-6.1999999999999998E-3</v>
      </c>
      <c r="R20" s="190">
        <v>0.77010000000000001</v>
      </c>
      <c r="S20" s="190">
        <v>3.0000000000000001E-3</v>
      </c>
      <c r="T20" s="190">
        <v>-1.11E-2</v>
      </c>
      <c r="U20" s="190">
        <v>-3.3E-3</v>
      </c>
      <c r="V20" s="188">
        <v>1940</v>
      </c>
      <c r="W20" s="188">
        <v>-10</v>
      </c>
      <c r="X20" s="191">
        <v>0.21180555555555555</v>
      </c>
      <c r="Y20" s="192">
        <v>42705</v>
      </c>
      <c r="Z20" s="59" t="s">
        <v>38</v>
      </c>
    </row>
    <row r="23" spans="1:26" ht="14.25" thickBot="1" x14ac:dyDescent="0.2">
      <c r="A23" t="s">
        <v>362</v>
      </c>
    </row>
    <row r="24" spans="1:26" s="60" customFormat="1" ht="15.75" thickBot="1" x14ac:dyDescent="0.2">
      <c r="A24" s="73" t="s">
        <v>363</v>
      </c>
      <c r="B24" s="51">
        <v>150259</v>
      </c>
      <c r="C24" s="188" t="s">
        <v>92</v>
      </c>
      <c r="D24" s="51">
        <v>0.99099999999999999</v>
      </c>
      <c r="E24" s="189">
        <v>3.0000000000000001E-3</v>
      </c>
      <c r="F24" s="188">
        <v>255.54</v>
      </c>
      <c r="G24" s="51">
        <v>1.0067999999999999</v>
      </c>
      <c r="H24" s="190">
        <v>1.5699999999999999E-2</v>
      </c>
      <c r="I24" s="190">
        <v>0.03</v>
      </c>
      <c r="J24" s="188">
        <v>4.5</v>
      </c>
      <c r="K24" s="188">
        <v>4.5</v>
      </c>
      <c r="L24" s="190">
        <v>4.5719999999999997E-2</v>
      </c>
      <c r="M24" s="188" t="s">
        <v>40</v>
      </c>
      <c r="N24" s="51" t="s">
        <v>93</v>
      </c>
      <c r="O24" s="189">
        <v>1.4E-3</v>
      </c>
      <c r="P24" s="56">
        <v>0.32890000000000003</v>
      </c>
      <c r="Q24" s="190">
        <v>8.0000000000000002E-3</v>
      </c>
      <c r="R24" s="190">
        <v>0.60199999999999998</v>
      </c>
      <c r="S24" s="190">
        <v>-3.5999999999999999E-3</v>
      </c>
      <c r="T24" s="190">
        <v>9.4999999999999998E-3</v>
      </c>
      <c r="U24" s="190">
        <v>-7.1000000000000004E-3</v>
      </c>
      <c r="V24" s="188">
        <v>10085</v>
      </c>
      <c r="W24" s="188">
        <v>-6</v>
      </c>
      <c r="X24" s="191">
        <v>0.21180555555555555</v>
      </c>
      <c r="Y24" s="192">
        <v>42888</v>
      </c>
      <c r="Z24" s="59" t="s">
        <v>38</v>
      </c>
    </row>
    <row r="25" spans="1:26" s="60" customFormat="1" ht="15.75" thickBot="1" x14ac:dyDescent="0.2">
      <c r="A25" s="73" t="s">
        <v>363</v>
      </c>
      <c r="B25" s="51">
        <v>150255</v>
      </c>
      <c r="C25" s="195" t="s">
        <v>112</v>
      </c>
      <c r="D25" s="51">
        <v>0.99199999999999999</v>
      </c>
      <c r="E25" s="189">
        <v>4.0000000000000001E-3</v>
      </c>
      <c r="F25" s="188">
        <v>323.14</v>
      </c>
      <c r="G25" s="51">
        <v>1.0067999999999999</v>
      </c>
      <c r="H25" s="190">
        <v>1.47E-2</v>
      </c>
      <c r="I25" s="190">
        <v>0.03</v>
      </c>
      <c r="J25" s="188">
        <v>4.5</v>
      </c>
      <c r="K25" s="188">
        <v>4.5</v>
      </c>
      <c r="L25" s="190">
        <v>4.5679999999999998E-2</v>
      </c>
      <c r="M25" s="188" t="s">
        <v>40</v>
      </c>
      <c r="N25" s="51" t="s">
        <v>95</v>
      </c>
      <c r="O25" s="193">
        <v>-8.0999999999999996E-3</v>
      </c>
      <c r="P25" s="56">
        <v>0.20949999999999999</v>
      </c>
      <c r="Q25" s="190">
        <v>7.0000000000000001E-3</v>
      </c>
      <c r="R25" s="190">
        <v>0.88690000000000002</v>
      </c>
      <c r="S25" s="190">
        <v>-4.8999999999999998E-3</v>
      </c>
      <c r="T25" s="190">
        <v>4.1999999999999997E-3</v>
      </c>
      <c r="U25" s="190">
        <v>2.8799999999999999E-2</v>
      </c>
      <c r="V25" s="188">
        <v>3584</v>
      </c>
      <c r="W25" s="188">
        <v>754</v>
      </c>
      <c r="X25" s="191">
        <v>0.21180555555555555</v>
      </c>
      <c r="Y25" s="192">
        <v>42888</v>
      </c>
      <c r="Z25" s="59" t="s">
        <v>38</v>
      </c>
    </row>
    <row r="26" spans="1:26" ht="15.75" thickBot="1" x14ac:dyDescent="0.2">
      <c r="A26" t="s">
        <v>367</v>
      </c>
      <c r="B26" s="14">
        <v>150049</v>
      </c>
      <c r="C26" s="150" t="s">
        <v>142</v>
      </c>
      <c r="D26" s="14">
        <v>1.0049999999999999</v>
      </c>
      <c r="E26" s="151">
        <v>5.0000000000000001E-3</v>
      </c>
      <c r="F26" s="150">
        <v>149.69</v>
      </c>
      <c r="G26" s="14">
        <v>1.0169999999999999</v>
      </c>
      <c r="H26" s="152">
        <v>1.18E-2</v>
      </c>
      <c r="I26" s="152">
        <v>3.2000000000000001E-2</v>
      </c>
      <c r="J26" s="150">
        <v>4.7</v>
      </c>
      <c r="K26" s="150">
        <v>4.7</v>
      </c>
      <c r="L26" s="152">
        <v>4.7570000000000001E-2</v>
      </c>
      <c r="M26" s="150" t="s">
        <v>40</v>
      </c>
      <c r="N26" s="14" t="s">
        <v>36</v>
      </c>
      <c r="O26" s="159">
        <v>0</v>
      </c>
      <c r="P26" s="18">
        <v>0.50529999999999997</v>
      </c>
      <c r="Q26" s="152">
        <v>5.4999999999999997E-3</v>
      </c>
      <c r="R26" s="150" t="s">
        <v>37</v>
      </c>
      <c r="S26" s="152">
        <v>1.4200000000000001E-2</v>
      </c>
      <c r="T26" s="152">
        <v>1.83E-2</v>
      </c>
      <c r="U26" s="152">
        <v>-8.2000000000000007E-3</v>
      </c>
      <c r="V26" s="150">
        <v>1928</v>
      </c>
      <c r="W26" s="150">
        <v>-6</v>
      </c>
      <c r="X26" s="153">
        <v>0.21180555555555555</v>
      </c>
      <c r="Y26" s="154">
        <v>42807</v>
      </c>
      <c r="Z26" s="21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175"/>
    <hyperlink ref="D19" r:id="rId20" display="http://finance.sina.com.cn/fund/quotes/150175/bc.shtml"/>
    <hyperlink ref="G19" r:id="rId21" display="http://www.cninfo.com.cn/information/fund/netvalue/150175.html"/>
    <hyperlink ref="N19" r:id="rId22" tooltip="HSCEI" display="http://quote.eastmoney.com/hk/zs110010.html"/>
    <hyperlink ref="P19" r:id="rId23" display="https://www.jisilu.cn/data/utils/lowcalc/150175"/>
    <hyperlink ref="Z19" r:id="rId24" tooltip="将【H股A】从自选中删除" display="javascript:delOwnedFund('150175');"/>
    <hyperlink ref="B20" r:id="rId25" display="https://www.jisilu.cn/data/sfnew/detail/150267"/>
    <hyperlink ref="D20" r:id="rId26" display="http://finance.sina.com.cn/fund/quotes/150267/bc.shtml"/>
    <hyperlink ref="G20" r:id="rId27" display="http://www.cninfo.com.cn/information/fund/netvalue/150267.html"/>
    <hyperlink ref="N20" r:id="rId28" tooltip="399986" display="http://quote.eastmoney.com/zs399986.html"/>
    <hyperlink ref="P20" r:id="rId29" display="https://www.jisilu.cn/data/utils/lowcalc/150267"/>
    <hyperlink ref="Z20" r:id="rId30" tooltip="将【银行A类】从自选中删除" display="javascript:delOwnedFund('150267');"/>
    <hyperlink ref="B24" r:id="rId31" display="https://www.jisilu.cn/data/sfnew/detail/150259"/>
    <hyperlink ref="D24" r:id="rId32" display="http://finance.sina.com.cn/fund/quotes/150259/bc.shtml"/>
    <hyperlink ref="G24" r:id="rId33" display="http://www.cninfo.com.cn/information/fund/netvalue/150259.html"/>
    <hyperlink ref="N24" r:id="rId34" tooltip="399992" display="http://quote.eastmoney.com/zs399992.html"/>
    <hyperlink ref="P24" r:id="rId35" display="https://www.jisilu.cn/data/utils/lowcalc/150259"/>
    <hyperlink ref="Z24" r:id="rId36" tooltip="加【重组A】为自选A类" display="javascript:addOwnedFund('150259');"/>
    <hyperlink ref="B25" r:id="rId37" display="https://www.jisilu.cn/data/sfnew/detail/150255"/>
    <hyperlink ref="D25" r:id="rId38" display="http://finance.sina.com.cn/fund/quotes/150255/bc.shtml"/>
    <hyperlink ref="G25" r:id="rId39" display="http://www.cninfo.com.cn/information/fund/netvalue/150255.html"/>
    <hyperlink ref="N25" r:id="rId40" tooltip="399986" display="http://quote.eastmoney.com/zs399986.html"/>
    <hyperlink ref="P25" r:id="rId41" display="https://www.jisilu.cn/data/utils/lowcalc/150255"/>
    <hyperlink ref="Z25" r:id="rId42" tooltip="将【银行业A】从自选中删除" display="javascript:delOwnedFund('150255');"/>
    <hyperlink ref="B26" r:id="rId43" display="https://www.jisilu.cn/data/sfnew/detail/150049"/>
    <hyperlink ref="D26" r:id="rId44" display="http://finance.sina.com.cn/fund/quotes/150049/bc.shtml"/>
    <hyperlink ref="G26" r:id="rId45" display="http://www.cninfo.com.cn/information/fund/netvalue/150049.html"/>
    <hyperlink ref="N26" r:id="rId46" tooltip="399942" display="http://quote.eastmoney.com/zs399942.html"/>
    <hyperlink ref="P26" r:id="rId47" display="https://www.jisilu.cn/data/utils/lowcalc/150049"/>
    <hyperlink ref="Z26" r:id="rId48" tooltip="加【消费收益】为自选A类" display="javascript:addOwnedFund('150049')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40"/>
  <sheetViews>
    <sheetView topLeftCell="A124" workbookViewId="0">
      <selection activeCell="H137" sqref="H137"/>
    </sheetView>
  </sheetViews>
  <sheetFormatPr defaultRowHeight="13.5" x14ac:dyDescent="0.15"/>
  <cols>
    <col min="8" max="8" width="19" bestFit="1" customWidth="1"/>
  </cols>
  <sheetData>
    <row r="1" spans="1:25" x14ac:dyDescent="0.15">
      <c r="A1" s="765" t="s">
        <v>0</v>
      </c>
      <c r="B1" s="765" t="s">
        <v>1</v>
      </c>
      <c r="C1" s="765" t="s">
        <v>2</v>
      </c>
      <c r="D1" s="765" t="s">
        <v>3</v>
      </c>
      <c r="E1" s="263" t="s">
        <v>4</v>
      </c>
      <c r="F1" s="765" t="s">
        <v>6</v>
      </c>
      <c r="G1" s="765" t="s">
        <v>7</v>
      </c>
      <c r="H1" s="265" t="s">
        <v>8</v>
      </c>
      <c r="I1" s="263" t="s">
        <v>10</v>
      </c>
      <c r="J1" s="267" t="s">
        <v>11</v>
      </c>
      <c r="K1" s="267" t="s">
        <v>12</v>
      </c>
      <c r="L1" s="263" t="s">
        <v>14</v>
      </c>
      <c r="M1" s="765" t="s">
        <v>16</v>
      </c>
      <c r="N1" s="263" t="s">
        <v>17</v>
      </c>
      <c r="O1" s="263" t="s">
        <v>18</v>
      </c>
      <c r="P1" s="267" t="s">
        <v>20</v>
      </c>
      <c r="Q1" s="263" t="s">
        <v>22</v>
      </c>
      <c r="R1" s="267" t="s">
        <v>24</v>
      </c>
      <c r="S1" s="263" t="s">
        <v>26</v>
      </c>
      <c r="T1" s="263" t="s">
        <v>27</v>
      </c>
      <c r="U1" s="263" t="s">
        <v>28</v>
      </c>
      <c r="V1" s="267" t="s">
        <v>30</v>
      </c>
      <c r="W1" s="765" t="s">
        <v>31</v>
      </c>
      <c r="X1" s="765" t="s">
        <v>32</v>
      </c>
      <c r="Y1" s="767" t="s">
        <v>33</v>
      </c>
    </row>
    <row r="2" spans="1:25" ht="14.25" thickBot="1" x14ac:dyDescent="0.2">
      <c r="A2" s="766"/>
      <c r="B2" s="766"/>
      <c r="C2" s="766"/>
      <c r="D2" s="766"/>
      <c r="E2" s="264" t="s">
        <v>5</v>
      </c>
      <c r="F2" s="766"/>
      <c r="G2" s="766"/>
      <c r="H2" s="266" t="s">
        <v>9</v>
      </c>
      <c r="I2" s="264" t="s">
        <v>8</v>
      </c>
      <c r="J2" s="268" t="s">
        <v>8</v>
      </c>
      <c r="K2" s="268" t="s">
        <v>13</v>
      </c>
      <c r="L2" s="264" t="s">
        <v>15</v>
      </c>
      <c r="M2" s="766"/>
      <c r="N2" s="264" t="s">
        <v>3</v>
      </c>
      <c r="O2" s="264" t="s">
        <v>19</v>
      </c>
      <c r="P2" s="268" t="s">
        <v>21</v>
      </c>
      <c r="Q2" s="264" t="s">
        <v>23</v>
      </c>
      <c r="R2" s="268" t="s">
        <v>25</v>
      </c>
      <c r="S2" s="264" t="s">
        <v>25</v>
      </c>
      <c r="T2" s="264" t="s">
        <v>25</v>
      </c>
      <c r="U2" s="264" t="s">
        <v>29</v>
      </c>
      <c r="V2" s="268" t="s">
        <v>29</v>
      </c>
      <c r="W2" s="766"/>
      <c r="X2" s="766"/>
      <c r="Y2" s="768"/>
    </row>
    <row r="3" spans="1:25" ht="15.75" thickBot="1" x14ac:dyDescent="0.2">
      <c r="A3" s="7">
        <v>150106</v>
      </c>
      <c r="B3" s="144" t="s">
        <v>240</v>
      </c>
      <c r="C3" s="7">
        <v>1.1619999999999999</v>
      </c>
      <c r="D3" s="145">
        <v>-8.9999999999999998E-4</v>
      </c>
      <c r="E3" s="144">
        <v>31.27</v>
      </c>
      <c r="F3" s="7">
        <v>1.0599000000000001</v>
      </c>
      <c r="G3" s="146">
        <v>-9.6299999999999997E-2</v>
      </c>
      <c r="H3" s="146">
        <v>7.0000000000000007E-2</v>
      </c>
      <c r="I3" s="144">
        <v>7</v>
      </c>
      <c r="J3" s="144">
        <v>7</v>
      </c>
      <c r="K3" s="146">
        <v>3.5119999999999998E-2</v>
      </c>
      <c r="L3" s="144">
        <v>3.15</v>
      </c>
      <c r="M3" s="7" t="s">
        <v>189</v>
      </c>
      <c r="N3" s="145">
        <v>-5.4000000000000003E-3</v>
      </c>
      <c r="O3" s="146">
        <v>0.37219999999999998</v>
      </c>
      <c r="P3" s="144" t="s">
        <v>37</v>
      </c>
      <c r="Q3" s="146">
        <v>0.91710000000000003</v>
      </c>
      <c r="R3" s="146">
        <v>1.6999999999999999E-3</v>
      </c>
      <c r="S3" s="146">
        <v>4.1999999999999997E-3</v>
      </c>
      <c r="T3" s="146">
        <v>4.4999999999999997E-3</v>
      </c>
      <c r="U3" s="144">
        <v>13003</v>
      </c>
      <c r="V3" s="144">
        <v>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1.177</v>
      </c>
      <c r="D4" s="151">
        <v>2.5999999999999999E-3</v>
      </c>
      <c r="E4" s="150">
        <v>594.69000000000005</v>
      </c>
      <c r="F4" s="14">
        <v>1.0369999999999999</v>
      </c>
      <c r="G4" s="152">
        <v>-0.13500000000000001</v>
      </c>
      <c r="H4" s="152">
        <v>0.06</v>
      </c>
      <c r="I4" s="150">
        <v>6</v>
      </c>
      <c r="J4" s="150">
        <v>6</v>
      </c>
      <c r="K4" s="152">
        <v>5.2630000000000003E-2</v>
      </c>
      <c r="L4" s="150" t="s">
        <v>40</v>
      </c>
      <c r="M4" s="14" t="s">
        <v>56</v>
      </c>
      <c r="N4" s="156">
        <v>-6.7000000000000002E-3</v>
      </c>
      <c r="O4" s="18">
        <v>0.38850000000000001</v>
      </c>
      <c r="P4" s="152">
        <v>-9.3600000000000003E-2</v>
      </c>
      <c r="Q4" s="152">
        <v>0.42549999999999999</v>
      </c>
      <c r="R4" s="152">
        <v>1.1999999999999999E-3</v>
      </c>
      <c r="S4" s="152">
        <v>-4.1999999999999997E-3</v>
      </c>
      <c r="T4" s="152">
        <v>-1.5299999999999999E-2</v>
      </c>
      <c r="U4" s="150">
        <v>161371</v>
      </c>
      <c r="V4" s="150">
        <v>-875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1.1359999999999999</v>
      </c>
      <c r="D5" s="147">
        <v>2.5999999999999999E-3</v>
      </c>
      <c r="E5" s="144">
        <v>0.3</v>
      </c>
      <c r="F5" s="7">
        <v>1.0289999999999999</v>
      </c>
      <c r="G5" s="146">
        <v>-0.104</v>
      </c>
      <c r="H5" s="146">
        <v>5.8000000000000003E-2</v>
      </c>
      <c r="I5" s="144">
        <v>5.8</v>
      </c>
      <c r="J5" s="144">
        <v>5.8</v>
      </c>
      <c r="K5" s="146">
        <v>5.2389999999999999E-2</v>
      </c>
      <c r="L5" s="144" t="s">
        <v>40</v>
      </c>
      <c r="M5" s="7" t="s">
        <v>238</v>
      </c>
      <c r="N5" s="145">
        <v>-6.3E-3</v>
      </c>
      <c r="O5" s="23">
        <v>0.49009999999999998</v>
      </c>
      <c r="P5" s="146">
        <v>-7.4700000000000003E-2</v>
      </c>
      <c r="Q5" s="146">
        <v>0.81589999999999996</v>
      </c>
      <c r="R5" s="146">
        <v>-4.4999999999999997E-3</v>
      </c>
      <c r="S5" s="146">
        <v>6.3E-3</v>
      </c>
      <c r="T5" s="146">
        <v>3.0999999999999999E-3</v>
      </c>
      <c r="U5" s="144">
        <v>347</v>
      </c>
      <c r="V5" s="144">
        <v>-1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7"/>
      <c r="E6" s="144"/>
      <c r="F6" s="7"/>
      <c r="G6" s="146"/>
      <c r="H6" s="146"/>
      <c r="I6" s="144"/>
      <c r="J6" s="144"/>
      <c r="K6" s="146"/>
      <c r="L6" s="144"/>
      <c r="M6" s="7"/>
      <c r="N6" s="145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1.2270000000000001</v>
      </c>
      <c r="D7" s="156">
        <v>-8.0000000000000004E-4</v>
      </c>
      <c r="E7" s="150">
        <v>4961</v>
      </c>
      <c r="F7" s="14">
        <v>1.0369999999999999</v>
      </c>
      <c r="G7" s="152">
        <v>-0.1832</v>
      </c>
      <c r="H7" s="152">
        <v>0.05</v>
      </c>
      <c r="I7" s="150">
        <v>6.5</v>
      </c>
      <c r="J7" s="150">
        <v>6.5</v>
      </c>
      <c r="K7" s="152">
        <v>5.4620000000000002E-2</v>
      </c>
      <c r="L7" s="150" t="s">
        <v>40</v>
      </c>
      <c r="M7" s="14" t="s">
        <v>233</v>
      </c>
      <c r="N7" s="156">
        <v>-2.1600000000000001E-2</v>
      </c>
      <c r="O7" s="18">
        <v>0.3206</v>
      </c>
      <c r="P7" s="152">
        <v>-0.1208</v>
      </c>
      <c r="Q7" s="152">
        <v>0.5837</v>
      </c>
      <c r="R7" s="152">
        <v>1.04E-2</v>
      </c>
      <c r="S7" s="152">
        <v>7.1999999999999998E-3</v>
      </c>
      <c r="T7" s="152">
        <v>8.8000000000000005E-3</v>
      </c>
      <c r="U7" s="150">
        <v>302819</v>
      </c>
      <c r="V7" s="150">
        <v>3301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1.242</v>
      </c>
      <c r="D8" s="145">
        <v>-1.6000000000000001E-3</v>
      </c>
      <c r="E8" s="144">
        <v>226.8</v>
      </c>
      <c r="F8" s="7">
        <v>1.042</v>
      </c>
      <c r="G8" s="146">
        <v>-0.19189999999999999</v>
      </c>
      <c r="H8" s="146">
        <v>0.05</v>
      </c>
      <c r="I8" s="144">
        <v>6.5</v>
      </c>
      <c r="J8" s="144">
        <v>6.5</v>
      </c>
      <c r="K8" s="146">
        <v>5.4170000000000003E-2</v>
      </c>
      <c r="L8" s="144" t="s">
        <v>40</v>
      </c>
      <c r="M8" s="7" t="s">
        <v>197</v>
      </c>
      <c r="N8" s="145">
        <v>-8.6999999999999994E-3</v>
      </c>
      <c r="O8" s="23">
        <v>0.41049999999999998</v>
      </c>
      <c r="P8" s="146">
        <v>-0.12740000000000001</v>
      </c>
      <c r="Q8" s="146">
        <v>0.36880000000000002</v>
      </c>
      <c r="R8" s="146">
        <v>1E-4</v>
      </c>
      <c r="S8" s="146">
        <v>-2.3E-3</v>
      </c>
      <c r="T8" s="146">
        <v>-2.3E-3</v>
      </c>
      <c r="U8" s="144">
        <v>13001</v>
      </c>
      <c r="V8" s="144">
        <v>-46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1.026</v>
      </c>
      <c r="D9" s="151">
        <v>2E-3</v>
      </c>
      <c r="E9" s="150">
        <v>248.21</v>
      </c>
      <c r="F9" s="14">
        <v>1.0170999999999999</v>
      </c>
      <c r="G9" s="152">
        <v>-8.8000000000000005E-3</v>
      </c>
      <c r="H9" s="152">
        <v>0.05</v>
      </c>
      <c r="I9" s="150">
        <v>5</v>
      </c>
      <c r="J9" s="150">
        <v>5</v>
      </c>
      <c r="K9" s="152">
        <v>4.956E-2</v>
      </c>
      <c r="L9" s="150" t="s">
        <v>40</v>
      </c>
      <c r="M9" s="14" t="s">
        <v>236</v>
      </c>
      <c r="N9" s="159">
        <v>0</v>
      </c>
      <c r="O9" s="18">
        <v>0.1201</v>
      </c>
      <c r="P9" s="152">
        <v>-8.3000000000000001E-3</v>
      </c>
      <c r="Q9" s="150" t="s">
        <v>37</v>
      </c>
      <c r="R9" s="152">
        <v>-2.9999999999999997E-4</v>
      </c>
      <c r="S9" s="152">
        <v>-1.9E-3</v>
      </c>
      <c r="T9" s="152">
        <v>-2.3E-3</v>
      </c>
      <c r="U9" s="150">
        <v>2411</v>
      </c>
      <c r="V9" s="150">
        <v>155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-1.3333333333333339E-4</v>
      </c>
      <c r="E10" s="36"/>
      <c r="F10" s="35"/>
      <c r="G10" s="43">
        <f>AVERAGE(G7:G9)</f>
        <v>-0.12796666666666665</v>
      </c>
      <c r="H10" s="272">
        <f>COUNTIF($D7:$D9,"&gt;0")/COUNT($D7:$D9)</f>
        <v>0.33333333333333331</v>
      </c>
      <c r="I10" s="36"/>
      <c r="J10" s="36"/>
      <c r="K10" s="43">
        <f>AVERAGE(K7:K9)</f>
        <v>5.2783333333333328E-2</v>
      </c>
      <c r="L10" s="36"/>
      <c r="M10" s="35"/>
      <c r="N10" s="38"/>
      <c r="O10" s="39"/>
      <c r="P10" s="43">
        <f>AVERAGE(P7:P9)</f>
        <v>-8.5500000000000007E-2</v>
      </c>
      <c r="Q10" s="37"/>
      <c r="R10" s="43">
        <f>AVERAGE(R7:R9)</f>
        <v>3.3999999999999998E-3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1.135</v>
      </c>
      <c r="D11" s="157">
        <v>0</v>
      </c>
      <c r="E11" s="144">
        <v>1651.7</v>
      </c>
      <c r="F11" s="7">
        <v>1.0395000000000001</v>
      </c>
      <c r="G11" s="146">
        <v>-9.1899999999999996E-2</v>
      </c>
      <c r="H11" s="146">
        <v>4.4999999999999998E-2</v>
      </c>
      <c r="I11" s="144">
        <v>6</v>
      </c>
      <c r="J11" s="144">
        <v>6</v>
      </c>
      <c r="K11" s="146">
        <v>5.4769999999999999E-2</v>
      </c>
      <c r="L11" s="144" t="s">
        <v>40</v>
      </c>
      <c r="M11" s="7" t="s">
        <v>222</v>
      </c>
      <c r="N11" s="145">
        <v>-6.1000000000000004E-3</v>
      </c>
      <c r="O11" s="23">
        <v>0.2142</v>
      </c>
      <c r="P11" s="146">
        <v>-6.6900000000000001E-2</v>
      </c>
      <c r="Q11" s="146">
        <v>0.82809999999999995</v>
      </c>
      <c r="R11" s="146">
        <v>4.1999999999999997E-3</v>
      </c>
      <c r="S11" s="146">
        <v>4.4999999999999997E-3</v>
      </c>
      <c r="T11" s="146">
        <v>7.4999999999999997E-3</v>
      </c>
      <c r="U11" s="144">
        <v>47146</v>
      </c>
      <c r="V11" s="144">
        <v>331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1.2629999999999999</v>
      </c>
      <c r="D12" s="151">
        <v>2.4299999999999999E-2</v>
      </c>
      <c r="E12" s="150">
        <v>191.41</v>
      </c>
      <c r="F12" s="14">
        <v>1.034</v>
      </c>
      <c r="G12" s="152">
        <v>-0.2215</v>
      </c>
      <c r="H12" s="152">
        <v>4.4999999999999998E-2</v>
      </c>
      <c r="I12" s="150">
        <v>6</v>
      </c>
      <c r="J12" s="150">
        <v>6</v>
      </c>
      <c r="K12" s="152">
        <v>4.8820000000000002E-2</v>
      </c>
      <c r="L12" s="150" t="s">
        <v>40</v>
      </c>
      <c r="M12" s="269" t="s">
        <v>229</v>
      </c>
      <c r="N12" s="156">
        <v>-2.5999999999999999E-3</v>
      </c>
      <c r="O12" s="18">
        <v>0.36280000000000001</v>
      </c>
      <c r="P12" s="152">
        <v>-0.16619999999999999</v>
      </c>
      <c r="Q12" s="152">
        <v>0.48880000000000001</v>
      </c>
      <c r="R12" s="152">
        <v>9.9000000000000008E-3</v>
      </c>
      <c r="S12" s="152">
        <v>-4.8999999999999998E-3</v>
      </c>
      <c r="T12" s="152">
        <v>-8.0000000000000002E-3</v>
      </c>
      <c r="U12" s="150">
        <v>46002</v>
      </c>
      <c r="V12" s="150">
        <v>-88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1.286</v>
      </c>
      <c r="D13" s="145">
        <v>-1.6000000000000001E-3</v>
      </c>
      <c r="E13" s="144">
        <v>130.85</v>
      </c>
      <c r="F13" s="7">
        <v>1.0344</v>
      </c>
      <c r="G13" s="146">
        <v>-0.2432</v>
      </c>
      <c r="H13" s="146">
        <v>4.4999999999999998E-2</v>
      </c>
      <c r="I13" s="144">
        <v>6</v>
      </c>
      <c r="J13" s="144">
        <v>6</v>
      </c>
      <c r="K13" s="146">
        <v>4.7940000000000003E-2</v>
      </c>
      <c r="L13" s="144" t="s">
        <v>40</v>
      </c>
      <c r="M13" s="7" t="s">
        <v>231</v>
      </c>
      <c r="N13" s="145">
        <v>-4.7999999999999996E-3</v>
      </c>
      <c r="O13" s="23">
        <v>0.51229999999999998</v>
      </c>
      <c r="P13" s="146">
        <v>-0.18110000000000001</v>
      </c>
      <c r="Q13" s="146">
        <v>0.51890000000000003</v>
      </c>
      <c r="R13" s="146">
        <v>-3.5999999999999999E-3</v>
      </c>
      <c r="S13" s="146">
        <v>-5.8999999999999999E-3</v>
      </c>
      <c r="T13" s="146">
        <v>-8.3999999999999995E-3</v>
      </c>
      <c r="U13" s="144">
        <v>6451</v>
      </c>
      <c r="V13" s="144">
        <v>-41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7.566666666666666E-3</v>
      </c>
      <c r="E14" s="36"/>
      <c r="F14" s="35"/>
      <c r="G14" s="43">
        <f>AVERAGE(G11:G13)</f>
        <v>-0.18553333333333333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5.0509999999999999E-2</v>
      </c>
      <c r="L14" s="36"/>
      <c r="M14" s="35"/>
      <c r="N14" s="38"/>
      <c r="O14" s="39"/>
      <c r="P14" s="43">
        <f>AVERAGE(P11:P13)</f>
        <v>-0.13806666666666667</v>
      </c>
      <c r="Q14" s="37"/>
      <c r="R14" s="43">
        <f>AVERAGE(R11:R13)</f>
        <v>3.5000000000000009E-3</v>
      </c>
      <c r="S14" s="37"/>
      <c r="T14" s="37"/>
      <c r="U14" s="36"/>
      <c r="V14" s="36"/>
      <c r="W14" s="40"/>
      <c r="X14" s="41"/>
      <c r="Y14" s="42"/>
    </row>
    <row r="15" spans="1:25" s="60" customFormat="1" ht="15.75" thickBot="1" x14ac:dyDescent="0.2">
      <c r="A15" s="51">
        <v>150293</v>
      </c>
      <c r="B15" s="188" t="s">
        <v>204</v>
      </c>
      <c r="C15" s="51">
        <v>1.089</v>
      </c>
      <c r="D15" s="196">
        <v>0</v>
      </c>
      <c r="E15" s="188">
        <v>19.850000000000001</v>
      </c>
      <c r="F15" s="51">
        <v>1.0577000000000001</v>
      </c>
      <c r="G15" s="190">
        <v>-2.9600000000000001E-2</v>
      </c>
      <c r="H15" s="190">
        <v>0.04</v>
      </c>
      <c r="I15" s="188">
        <v>6.25</v>
      </c>
      <c r="J15" s="188">
        <v>5.5</v>
      </c>
      <c r="K15" s="190">
        <v>5.3460000000000001E-2</v>
      </c>
      <c r="L15" s="188" t="s">
        <v>40</v>
      </c>
      <c r="M15" s="51" t="s">
        <v>66</v>
      </c>
      <c r="N15" s="193">
        <v>-5.1999999999999998E-3</v>
      </c>
      <c r="O15" s="56">
        <v>0.31419999999999998</v>
      </c>
      <c r="P15" s="190">
        <v>-2.5700000000000001E-2</v>
      </c>
      <c r="Q15" s="190">
        <v>0.57340000000000002</v>
      </c>
      <c r="R15" s="190">
        <v>-3.5000000000000001E-3</v>
      </c>
      <c r="S15" s="190">
        <v>-7.4000000000000003E-3</v>
      </c>
      <c r="T15" s="190">
        <v>-4.4999999999999997E-3</v>
      </c>
      <c r="U15" s="188">
        <v>1255</v>
      </c>
      <c r="V15" s="188">
        <v>0</v>
      </c>
      <c r="W15" s="191">
        <v>0.21180555555555555</v>
      </c>
      <c r="X15" s="192">
        <v>42705</v>
      </c>
      <c r="Y15" s="59" t="s">
        <v>38</v>
      </c>
    </row>
    <row r="16" spans="1:25" ht="15.75" thickBot="1" x14ac:dyDescent="0.2">
      <c r="A16" s="7">
        <v>150263</v>
      </c>
      <c r="B16" s="144" t="s">
        <v>210</v>
      </c>
      <c r="C16" s="7">
        <v>1.0629999999999999</v>
      </c>
      <c r="D16" s="145">
        <v>-8.9999999999999998E-4</v>
      </c>
      <c r="E16" s="144">
        <v>17.829999999999998</v>
      </c>
      <c r="F16" s="7">
        <v>1.034</v>
      </c>
      <c r="G16" s="146">
        <v>-2.8000000000000001E-2</v>
      </c>
      <c r="H16" s="146">
        <v>0.04</v>
      </c>
      <c r="I16" s="144">
        <v>5.5</v>
      </c>
      <c r="J16" s="144">
        <v>5.5</v>
      </c>
      <c r="K16" s="146">
        <v>5.3449999999999998E-2</v>
      </c>
      <c r="L16" s="144" t="s">
        <v>40</v>
      </c>
      <c r="M16" s="7" t="s">
        <v>211</v>
      </c>
      <c r="N16" s="145">
        <v>-8.2000000000000007E-3</v>
      </c>
      <c r="O16" s="23">
        <v>0.2195</v>
      </c>
      <c r="P16" s="146">
        <v>-2.4400000000000002E-2</v>
      </c>
      <c r="Q16" s="146">
        <v>0.8236</v>
      </c>
      <c r="R16" s="146">
        <v>4.7999999999999996E-3</v>
      </c>
      <c r="S16" s="146">
        <v>-5.4000000000000003E-3</v>
      </c>
      <c r="T16" s="146">
        <v>1.9E-3</v>
      </c>
      <c r="U16" s="144">
        <v>1562</v>
      </c>
      <c r="V16" s="144">
        <v>-7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1.06</v>
      </c>
      <c r="D17" s="151">
        <v>1.9E-3</v>
      </c>
      <c r="E17" s="150">
        <v>98.08</v>
      </c>
      <c r="F17" s="14">
        <v>1.0309999999999999</v>
      </c>
      <c r="G17" s="152">
        <v>-2.81E-2</v>
      </c>
      <c r="H17" s="152">
        <v>0.04</v>
      </c>
      <c r="I17" s="150">
        <v>5.5</v>
      </c>
      <c r="J17" s="150">
        <v>5.5</v>
      </c>
      <c r="K17" s="152">
        <v>5.3449999999999998E-2</v>
      </c>
      <c r="L17" s="150" t="s">
        <v>40</v>
      </c>
      <c r="M17" s="14" t="s">
        <v>76</v>
      </c>
      <c r="N17" s="156">
        <v>-7.0000000000000001E-3</v>
      </c>
      <c r="O17" s="18">
        <v>0.15909999999999999</v>
      </c>
      <c r="P17" s="152">
        <v>-2.4400000000000002E-2</v>
      </c>
      <c r="Q17" s="152">
        <v>0.96930000000000005</v>
      </c>
      <c r="R17" s="152">
        <v>5.0000000000000001E-3</v>
      </c>
      <c r="S17" s="152">
        <v>5.4999999999999997E-3</v>
      </c>
      <c r="T17" s="152">
        <v>1.23E-2</v>
      </c>
      <c r="U17" s="150">
        <v>3789</v>
      </c>
      <c r="V17" s="150">
        <v>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1.0649999999999999</v>
      </c>
      <c r="D18" s="147">
        <v>1.9E-3</v>
      </c>
      <c r="E18" s="144">
        <v>1241.46</v>
      </c>
      <c r="F18" s="7">
        <v>1.0337000000000001</v>
      </c>
      <c r="G18" s="146">
        <v>-3.0300000000000001E-2</v>
      </c>
      <c r="H18" s="146">
        <v>0.04</v>
      </c>
      <c r="I18" s="144">
        <v>6</v>
      </c>
      <c r="J18" s="144">
        <v>5.5</v>
      </c>
      <c r="K18" s="146">
        <v>5.3429999999999998E-2</v>
      </c>
      <c r="L18" s="144" t="s">
        <v>40</v>
      </c>
      <c r="M18" s="7" t="s">
        <v>201</v>
      </c>
      <c r="N18" s="145">
        <v>-9.4999999999999998E-3</v>
      </c>
      <c r="O18" s="23">
        <v>0.24510000000000001</v>
      </c>
      <c r="P18" s="146">
        <v>-2.6200000000000001E-2</v>
      </c>
      <c r="Q18" s="160">
        <v>0.76419999999999999</v>
      </c>
      <c r="R18" s="146">
        <v>1.09E-2</v>
      </c>
      <c r="S18" s="146">
        <v>9.9000000000000008E-3</v>
      </c>
      <c r="T18" s="146">
        <v>1.38E-2</v>
      </c>
      <c r="U18" s="144">
        <v>28871</v>
      </c>
      <c r="V18" s="144">
        <v>752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150287</v>
      </c>
      <c r="B19" s="150" t="s">
        <v>77</v>
      </c>
      <c r="C19" s="14">
        <v>1.0640000000000001</v>
      </c>
      <c r="D19" s="151">
        <v>1.9E-3</v>
      </c>
      <c r="E19" s="150">
        <v>743.37</v>
      </c>
      <c r="F19" s="14">
        <v>1.034</v>
      </c>
      <c r="G19" s="152">
        <v>-2.9000000000000001E-2</v>
      </c>
      <c r="H19" s="152">
        <v>0.04</v>
      </c>
      <c r="I19" s="150">
        <v>5.5</v>
      </c>
      <c r="J19" s="150">
        <v>5.5</v>
      </c>
      <c r="K19" s="152">
        <v>5.3400000000000003E-2</v>
      </c>
      <c r="L19" s="150" t="s">
        <v>40</v>
      </c>
      <c r="M19" s="14" t="s">
        <v>78</v>
      </c>
      <c r="N19" s="156">
        <v>-5.3E-3</v>
      </c>
      <c r="O19" s="18">
        <v>0.17169999999999999</v>
      </c>
      <c r="P19" s="152">
        <v>-2.53E-2</v>
      </c>
      <c r="Q19" s="152">
        <v>0.93530000000000002</v>
      </c>
      <c r="R19" s="152">
        <v>8.8999999999999999E-3</v>
      </c>
      <c r="S19" s="152">
        <v>3.8999999999999998E-3</v>
      </c>
      <c r="T19" s="152">
        <v>3.2000000000000002E-3</v>
      </c>
      <c r="U19" s="150">
        <v>51577</v>
      </c>
      <c r="V19" s="150">
        <v>7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150289</v>
      </c>
      <c r="B20" s="144" t="s">
        <v>196</v>
      </c>
      <c r="C20" s="7">
        <v>1.0640000000000001</v>
      </c>
      <c r="D20" s="147">
        <v>8.9999999999999998E-4</v>
      </c>
      <c r="E20" s="144">
        <v>3057.05</v>
      </c>
      <c r="F20" s="7">
        <v>1.034</v>
      </c>
      <c r="G20" s="146">
        <v>-2.9000000000000001E-2</v>
      </c>
      <c r="H20" s="146">
        <v>0.04</v>
      </c>
      <c r="I20" s="144">
        <v>5.5</v>
      </c>
      <c r="J20" s="144">
        <v>5.5</v>
      </c>
      <c r="K20" s="146">
        <v>5.3400000000000003E-2</v>
      </c>
      <c r="L20" s="144" t="s">
        <v>40</v>
      </c>
      <c r="M20" s="7" t="s">
        <v>197</v>
      </c>
      <c r="N20" s="145">
        <v>-8.6999999999999994E-3</v>
      </c>
      <c r="O20" s="23">
        <v>0.13569999999999999</v>
      </c>
      <c r="P20" s="146">
        <v>-2.53E-2</v>
      </c>
      <c r="Q20" s="146">
        <v>1.0194000000000001</v>
      </c>
      <c r="R20" s="146">
        <v>8.3000000000000001E-3</v>
      </c>
      <c r="S20" s="146">
        <v>1.14E-2</v>
      </c>
      <c r="T20" s="146">
        <v>1.01E-2</v>
      </c>
      <c r="U20" s="144">
        <v>50450</v>
      </c>
      <c r="V20" s="144">
        <v>2214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1.097</v>
      </c>
      <c r="D21" s="156">
        <v>-8.9999999999999998E-4</v>
      </c>
      <c r="E21" s="150">
        <v>13</v>
      </c>
      <c r="F21" s="14">
        <v>1.0648</v>
      </c>
      <c r="G21" s="152">
        <v>-3.0200000000000001E-2</v>
      </c>
      <c r="H21" s="152">
        <v>0.04</v>
      </c>
      <c r="I21" s="150">
        <v>6</v>
      </c>
      <c r="J21" s="150">
        <v>5.5</v>
      </c>
      <c r="K21" s="152">
        <v>5.3370000000000001E-2</v>
      </c>
      <c r="L21" s="150" t="s">
        <v>40</v>
      </c>
      <c r="M21" s="269" t="s">
        <v>203</v>
      </c>
      <c r="N21" s="156">
        <v>-7.1999999999999998E-3</v>
      </c>
      <c r="O21" s="18">
        <v>0.15440000000000001</v>
      </c>
      <c r="P21" s="152">
        <v>-2.6499999999999999E-2</v>
      </c>
      <c r="Q21" s="152">
        <v>0.9294</v>
      </c>
      <c r="R21" s="152">
        <v>2.5999999999999999E-3</v>
      </c>
      <c r="S21" s="152">
        <v>4.1000000000000003E-3</v>
      </c>
      <c r="T21" s="152">
        <v>2.9999999999999997E-4</v>
      </c>
      <c r="U21" s="150">
        <v>6316</v>
      </c>
      <c r="V21" s="150">
        <v>6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150299</v>
      </c>
      <c r="B22" s="155" t="s">
        <v>199</v>
      </c>
      <c r="C22" s="7">
        <v>1.0660000000000001</v>
      </c>
      <c r="D22" s="147">
        <v>8.9999999999999998E-4</v>
      </c>
      <c r="E22" s="144">
        <v>933.95</v>
      </c>
      <c r="F22" s="7">
        <v>1.0341</v>
      </c>
      <c r="G22" s="146">
        <v>-3.0800000000000001E-2</v>
      </c>
      <c r="H22" s="146">
        <v>0.04</v>
      </c>
      <c r="I22" s="144">
        <v>5.5</v>
      </c>
      <c r="J22" s="144">
        <v>5.5</v>
      </c>
      <c r="K22" s="146">
        <v>5.33E-2</v>
      </c>
      <c r="L22" s="144" t="s">
        <v>40</v>
      </c>
      <c r="M22" s="7" t="s">
        <v>95</v>
      </c>
      <c r="N22" s="147">
        <v>3.0000000000000001E-3</v>
      </c>
      <c r="O22" s="23">
        <v>0.17630000000000001</v>
      </c>
      <c r="P22" s="146">
        <v>-2.7099999999999999E-2</v>
      </c>
      <c r="Q22" s="160">
        <v>0.92430000000000001</v>
      </c>
      <c r="R22" s="146">
        <v>3.2000000000000002E-3</v>
      </c>
      <c r="S22" s="146">
        <v>5.4000000000000003E-3</v>
      </c>
      <c r="T22" s="146">
        <v>-1.5E-3</v>
      </c>
      <c r="U22" s="144">
        <v>35044</v>
      </c>
      <c r="V22" s="144">
        <v>227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150335</v>
      </c>
      <c r="B23" s="150" t="s">
        <v>195</v>
      </c>
      <c r="C23" s="14">
        <v>1.0660000000000001</v>
      </c>
      <c r="D23" s="151">
        <v>2.8E-3</v>
      </c>
      <c r="E23" s="150">
        <v>743.27</v>
      </c>
      <c r="F23" s="14">
        <v>1.034</v>
      </c>
      <c r="G23" s="152">
        <v>-3.09E-2</v>
      </c>
      <c r="H23" s="152">
        <v>0.04</v>
      </c>
      <c r="I23" s="150">
        <v>5.5</v>
      </c>
      <c r="J23" s="150">
        <v>5.5</v>
      </c>
      <c r="K23" s="152">
        <v>5.3289999999999997E-2</v>
      </c>
      <c r="L23" s="150" t="s">
        <v>40</v>
      </c>
      <c r="M23" s="14" t="s">
        <v>80</v>
      </c>
      <c r="N23" s="156">
        <v>-1.9E-2</v>
      </c>
      <c r="O23" s="18">
        <v>0.2344</v>
      </c>
      <c r="P23" s="152">
        <v>-2.7099999999999999E-2</v>
      </c>
      <c r="Q23" s="162">
        <v>0.78869999999999996</v>
      </c>
      <c r="R23" s="152">
        <v>1.78E-2</v>
      </c>
      <c r="S23" s="152">
        <v>1.35E-2</v>
      </c>
      <c r="T23" s="152">
        <v>1.35E-2</v>
      </c>
      <c r="U23" s="150">
        <v>13599</v>
      </c>
      <c r="V23" s="150">
        <v>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1.0629999999999999</v>
      </c>
      <c r="D24" s="157">
        <v>0</v>
      </c>
      <c r="E24" s="144">
        <v>201.07</v>
      </c>
      <c r="F24" s="7">
        <v>1.0309999999999999</v>
      </c>
      <c r="G24" s="146">
        <v>-3.1E-2</v>
      </c>
      <c r="H24" s="146">
        <v>0.04</v>
      </c>
      <c r="I24" s="144">
        <v>5.5</v>
      </c>
      <c r="J24" s="144">
        <v>5.5</v>
      </c>
      <c r="K24" s="146">
        <v>5.3289999999999997E-2</v>
      </c>
      <c r="L24" s="144" t="s">
        <v>40</v>
      </c>
      <c r="M24" s="7" t="s">
        <v>110</v>
      </c>
      <c r="N24" s="145">
        <v>-9.9000000000000008E-3</v>
      </c>
      <c r="O24" s="23">
        <v>0.2157</v>
      </c>
      <c r="P24" s="146">
        <v>-2.7199999999999998E-2</v>
      </c>
      <c r="Q24" s="146">
        <v>0.83679999999999999</v>
      </c>
      <c r="R24" s="146">
        <v>-5.7000000000000002E-3</v>
      </c>
      <c r="S24" s="146">
        <v>-2.8999999999999998E-3</v>
      </c>
      <c r="T24" s="146">
        <v>-1.4E-3</v>
      </c>
      <c r="U24" s="144">
        <v>21822</v>
      </c>
      <c r="V24" s="144">
        <v>-110</v>
      </c>
      <c r="W24" s="148">
        <v>0.21180555555555555</v>
      </c>
      <c r="X24" s="149">
        <v>42738</v>
      </c>
      <c r="Y24" s="13" t="s">
        <v>38</v>
      </c>
    </row>
    <row r="25" spans="1:25" s="60" customFormat="1" ht="15.75" thickBot="1" x14ac:dyDescent="0.2">
      <c r="A25" s="51">
        <v>150291</v>
      </c>
      <c r="B25" s="195" t="s">
        <v>198</v>
      </c>
      <c r="C25" s="51">
        <v>1.0680000000000001</v>
      </c>
      <c r="D25" s="189">
        <v>1.9E-3</v>
      </c>
      <c r="E25" s="188">
        <v>176.41</v>
      </c>
      <c r="F25" s="51">
        <v>1.034</v>
      </c>
      <c r="G25" s="190">
        <v>-3.2899999999999999E-2</v>
      </c>
      <c r="H25" s="190">
        <v>0.04</v>
      </c>
      <c r="I25" s="188">
        <v>5.5</v>
      </c>
      <c r="J25" s="188">
        <v>5.5</v>
      </c>
      <c r="K25" s="190">
        <v>5.3190000000000001E-2</v>
      </c>
      <c r="L25" s="188" t="s">
        <v>40</v>
      </c>
      <c r="M25" s="51" t="s">
        <v>95</v>
      </c>
      <c r="N25" s="189">
        <v>3.0000000000000001E-3</v>
      </c>
      <c r="O25" s="56">
        <v>0.20180000000000001</v>
      </c>
      <c r="P25" s="190">
        <v>-2.9000000000000001E-2</v>
      </c>
      <c r="Q25" s="190">
        <v>0.86499999999999999</v>
      </c>
      <c r="R25" s="190">
        <v>1.5E-3</v>
      </c>
      <c r="S25" s="190">
        <v>3.0999999999999999E-3</v>
      </c>
      <c r="T25" s="190">
        <v>5.9999999999999995E-4</v>
      </c>
      <c r="U25" s="188">
        <v>19254</v>
      </c>
      <c r="V25" s="188">
        <v>5</v>
      </c>
      <c r="W25" s="191">
        <v>0.21180555555555555</v>
      </c>
      <c r="X25" s="192">
        <v>42719</v>
      </c>
      <c r="Y25" s="59" t="s">
        <v>38</v>
      </c>
    </row>
    <row r="26" spans="1:25" ht="15.75" thickBot="1" x14ac:dyDescent="0.2">
      <c r="A26" s="7">
        <v>150117</v>
      </c>
      <c r="B26" s="144" t="s">
        <v>206</v>
      </c>
      <c r="C26" s="7">
        <v>1.0660000000000001</v>
      </c>
      <c r="D26" s="147">
        <v>2.8E-3</v>
      </c>
      <c r="E26" s="144">
        <v>1618.33</v>
      </c>
      <c r="F26" s="7">
        <v>1.0309999999999999</v>
      </c>
      <c r="G26" s="146">
        <v>-3.39E-2</v>
      </c>
      <c r="H26" s="146">
        <v>0.04</v>
      </c>
      <c r="I26" s="144">
        <v>5.5</v>
      </c>
      <c r="J26" s="144">
        <v>5.5</v>
      </c>
      <c r="K26" s="146">
        <v>5.314E-2</v>
      </c>
      <c r="L26" s="144" t="s">
        <v>40</v>
      </c>
      <c r="M26" s="7" t="s">
        <v>207</v>
      </c>
      <c r="N26" s="145">
        <v>-1.4E-2</v>
      </c>
      <c r="O26" s="23">
        <v>0.1265</v>
      </c>
      <c r="P26" s="146">
        <v>-2.9899999999999999E-2</v>
      </c>
      <c r="Q26" s="146">
        <v>1.7277</v>
      </c>
      <c r="R26" s="146">
        <v>3.0999999999999999E-3</v>
      </c>
      <c r="S26" s="146">
        <v>-2.0999999999999999E-3</v>
      </c>
      <c r="T26" s="146">
        <v>-5.7000000000000002E-3</v>
      </c>
      <c r="U26" s="144">
        <v>160238</v>
      </c>
      <c r="V26" s="144">
        <v>1002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1.0660000000000001</v>
      </c>
      <c r="D27" s="151">
        <v>1.9E-3</v>
      </c>
      <c r="E27" s="150">
        <v>3421.79</v>
      </c>
      <c r="F27" s="14">
        <v>1.0309999999999999</v>
      </c>
      <c r="G27" s="152">
        <v>-3.39E-2</v>
      </c>
      <c r="H27" s="152">
        <v>0.04</v>
      </c>
      <c r="I27" s="150">
        <v>5.5</v>
      </c>
      <c r="J27" s="150">
        <v>5.5</v>
      </c>
      <c r="K27" s="152">
        <v>5.314E-2</v>
      </c>
      <c r="L27" s="150" t="s">
        <v>40</v>
      </c>
      <c r="M27" s="14" t="s">
        <v>209</v>
      </c>
      <c r="N27" s="151">
        <v>4.0000000000000001E-3</v>
      </c>
      <c r="O27" s="18">
        <v>0.2031</v>
      </c>
      <c r="P27" s="152">
        <v>-2.9899999999999999E-2</v>
      </c>
      <c r="Q27" s="152">
        <v>0.86629999999999996</v>
      </c>
      <c r="R27" s="152">
        <v>-3.3999999999999998E-3</v>
      </c>
      <c r="S27" s="152">
        <v>4.0000000000000002E-4</v>
      </c>
      <c r="T27" s="152">
        <v>5.9999999999999995E-4</v>
      </c>
      <c r="U27" s="150">
        <v>476253</v>
      </c>
      <c r="V27" s="150">
        <v>1230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1.071</v>
      </c>
      <c r="D28" s="157">
        <v>0</v>
      </c>
      <c r="E28" s="144">
        <v>554.65</v>
      </c>
      <c r="F28" s="7">
        <v>1.0309999999999999</v>
      </c>
      <c r="G28" s="146">
        <v>-3.8800000000000001E-2</v>
      </c>
      <c r="H28" s="146">
        <v>0.04</v>
      </c>
      <c r="I28" s="144">
        <v>5.5</v>
      </c>
      <c r="J28" s="144">
        <v>5.5</v>
      </c>
      <c r="K28" s="146">
        <v>5.2880000000000003E-2</v>
      </c>
      <c r="L28" s="144" t="s">
        <v>40</v>
      </c>
      <c r="M28" s="7" t="s">
        <v>220</v>
      </c>
      <c r="N28" s="145">
        <v>-2.8999999999999998E-3</v>
      </c>
      <c r="O28" s="23">
        <v>0.2737</v>
      </c>
      <c r="P28" s="146">
        <v>-3.4500000000000003E-2</v>
      </c>
      <c r="Q28" s="146">
        <v>0.70089999999999997</v>
      </c>
      <c r="R28" s="146">
        <v>1.9E-3</v>
      </c>
      <c r="S28" s="146">
        <v>-2.9999999999999997E-4</v>
      </c>
      <c r="T28" s="146">
        <v>4.4999999999999997E-3</v>
      </c>
      <c r="U28" s="144">
        <v>49852</v>
      </c>
      <c r="V28" s="144">
        <v>161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1.075</v>
      </c>
      <c r="D29" s="151">
        <v>2.8E-3</v>
      </c>
      <c r="E29" s="150">
        <v>100.14</v>
      </c>
      <c r="F29" s="14">
        <v>1.0309999999999999</v>
      </c>
      <c r="G29" s="152">
        <v>-4.2700000000000002E-2</v>
      </c>
      <c r="H29" s="152">
        <v>0.04</v>
      </c>
      <c r="I29" s="150">
        <v>5.5</v>
      </c>
      <c r="J29" s="150">
        <v>5.5</v>
      </c>
      <c r="K29" s="152">
        <v>5.2679999999999998E-2</v>
      </c>
      <c r="L29" s="150" t="s">
        <v>40</v>
      </c>
      <c r="M29" s="14" t="s">
        <v>76</v>
      </c>
      <c r="N29" s="156">
        <v>-7.0000000000000001E-3</v>
      </c>
      <c r="O29" s="18">
        <v>0.4304</v>
      </c>
      <c r="P29" s="152">
        <v>-3.8100000000000002E-2</v>
      </c>
      <c r="Q29" s="152">
        <v>0.33400000000000002</v>
      </c>
      <c r="R29" s="152">
        <v>-6.1999999999999998E-3</v>
      </c>
      <c r="S29" s="152">
        <v>-1.2999999999999999E-3</v>
      </c>
      <c r="T29" s="152">
        <v>4.8999999999999998E-3</v>
      </c>
      <c r="U29" s="150">
        <v>5779</v>
      </c>
      <c r="V29" s="150">
        <v>22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150196</v>
      </c>
      <c r="B30" s="144" t="s">
        <v>215</v>
      </c>
      <c r="C30" s="7">
        <v>1.0760000000000001</v>
      </c>
      <c r="D30" s="157">
        <v>0</v>
      </c>
      <c r="E30" s="144">
        <v>582.55999999999995</v>
      </c>
      <c r="F30" s="7">
        <v>1.0309999999999999</v>
      </c>
      <c r="G30" s="146">
        <v>-4.36E-2</v>
      </c>
      <c r="H30" s="146">
        <v>0.04</v>
      </c>
      <c r="I30" s="144">
        <v>5.5</v>
      </c>
      <c r="J30" s="144">
        <v>5.5</v>
      </c>
      <c r="K30" s="146">
        <v>5.2630000000000003E-2</v>
      </c>
      <c r="L30" s="144" t="s">
        <v>40</v>
      </c>
      <c r="M30" s="7" t="s">
        <v>216</v>
      </c>
      <c r="N30" s="145">
        <v>-2.0199999999999999E-2</v>
      </c>
      <c r="O30" s="23">
        <v>0.43430000000000002</v>
      </c>
      <c r="P30" s="146">
        <v>-3.8899999999999997E-2</v>
      </c>
      <c r="Q30" s="146">
        <v>0.32490000000000002</v>
      </c>
      <c r="R30" s="146">
        <v>-1E-4</v>
      </c>
      <c r="S30" s="146">
        <v>-4.1999999999999997E-3</v>
      </c>
      <c r="T30" s="146">
        <v>-4.0000000000000001E-3</v>
      </c>
      <c r="U30" s="144">
        <v>56819</v>
      </c>
      <c r="V30" s="144">
        <v>84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1.08</v>
      </c>
      <c r="D31" s="151">
        <v>5.5999999999999999E-3</v>
      </c>
      <c r="E31" s="150">
        <v>13.88</v>
      </c>
      <c r="F31" s="14">
        <v>1.0341</v>
      </c>
      <c r="G31" s="152">
        <v>-4.4400000000000002E-2</v>
      </c>
      <c r="H31" s="152">
        <v>0.04</v>
      </c>
      <c r="I31" s="150">
        <v>5.5</v>
      </c>
      <c r="J31" s="150">
        <v>5.5</v>
      </c>
      <c r="K31" s="152">
        <v>5.2589999999999998E-2</v>
      </c>
      <c r="L31" s="150" t="s">
        <v>40</v>
      </c>
      <c r="M31" s="14" t="s">
        <v>56</v>
      </c>
      <c r="N31" s="156">
        <v>-6.7000000000000002E-3</v>
      </c>
      <c r="O31" s="18">
        <v>0.41470000000000001</v>
      </c>
      <c r="P31" s="152">
        <v>-3.9699999999999999E-2</v>
      </c>
      <c r="Q31" s="162">
        <v>0.3674</v>
      </c>
      <c r="R31" s="152">
        <v>2.3E-3</v>
      </c>
      <c r="S31" s="152">
        <v>-1.4E-3</v>
      </c>
      <c r="T31" s="152">
        <v>-1.4800000000000001E-2</v>
      </c>
      <c r="U31" s="150">
        <v>5290</v>
      </c>
      <c r="V31" s="150">
        <v>-2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1.073</v>
      </c>
      <c r="D32" s="147">
        <v>8.9999999999999998E-4</v>
      </c>
      <c r="E32" s="144">
        <v>99.55</v>
      </c>
      <c r="F32" s="7">
        <v>1.0269999999999999</v>
      </c>
      <c r="G32" s="146">
        <v>-4.48E-2</v>
      </c>
      <c r="H32" s="146">
        <v>0.04</v>
      </c>
      <c r="I32" s="144">
        <v>5.5</v>
      </c>
      <c r="J32" s="144">
        <v>5.5</v>
      </c>
      <c r="K32" s="146">
        <v>5.2580000000000002E-2</v>
      </c>
      <c r="L32" s="144" t="s">
        <v>40</v>
      </c>
      <c r="M32" s="7" t="s">
        <v>46</v>
      </c>
      <c r="N32" s="145">
        <v>-5.0000000000000001E-3</v>
      </c>
      <c r="O32" s="23">
        <v>0.39989999999999998</v>
      </c>
      <c r="P32" s="146">
        <v>-0.04</v>
      </c>
      <c r="Q32" s="146">
        <v>0.40989999999999999</v>
      </c>
      <c r="R32" s="146">
        <v>-6.0000000000000001E-3</v>
      </c>
      <c r="S32" s="146">
        <v>-6.6E-3</v>
      </c>
      <c r="T32" s="146">
        <v>-9.9000000000000008E-3</v>
      </c>
      <c r="U32" s="144">
        <v>13943</v>
      </c>
      <c r="V32" s="144">
        <v>-133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1.0740000000000001</v>
      </c>
      <c r="D33" s="151">
        <v>1.9E-3</v>
      </c>
      <c r="E33" s="150">
        <v>58.75</v>
      </c>
      <c r="F33" s="14">
        <v>1.0271999999999999</v>
      </c>
      <c r="G33" s="152">
        <v>-4.5600000000000002E-2</v>
      </c>
      <c r="H33" s="152">
        <v>0.04</v>
      </c>
      <c r="I33" s="150">
        <v>5.5</v>
      </c>
      <c r="J33" s="150">
        <v>5.5</v>
      </c>
      <c r="K33" s="152">
        <v>5.2540000000000003E-2</v>
      </c>
      <c r="L33" s="150" t="s">
        <v>40</v>
      </c>
      <c r="M33" s="14" t="s">
        <v>218</v>
      </c>
      <c r="N33" s="156">
        <v>-2.0000000000000001E-4</v>
      </c>
      <c r="O33" s="18">
        <v>0.41520000000000001</v>
      </c>
      <c r="P33" s="152">
        <v>-4.0899999999999999E-2</v>
      </c>
      <c r="Q33" s="152">
        <v>0.37359999999999999</v>
      </c>
      <c r="R33" s="152">
        <v>-5.8999999999999999E-3</v>
      </c>
      <c r="S33" s="152">
        <v>-2.0000000000000001E-4</v>
      </c>
      <c r="T33" s="152">
        <v>7.4999999999999997E-3</v>
      </c>
      <c r="U33" s="150">
        <v>16209</v>
      </c>
      <c r="V33" s="150">
        <v>7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150325</v>
      </c>
      <c r="B34" s="144" t="s">
        <v>224</v>
      </c>
      <c r="C34" s="7">
        <v>1.0760000000000001</v>
      </c>
      <c r="D34" s="145">
        <v>-1.01E-2</v>
      </c>
      <c r="E34" s="144">
        <v>0.13</v>
      </c>
      <c r="F34" s="7">
        <v>1.0275000000000001</v>
      </c>
      <c r="G34" s="146">
        <v>-4.7199999999999999E-2</v>
      </c>
      <c r="H34" s="146">
        <v>0.04</v>
      </c>
      <c r="I34" s="144">
        <v>5.5</v>
      </c>
      <c r="J34" s="144">
        <v>5.5</v>
      </c>
      <c r="K34" s="146">
        <v>5.246E-2</v>
      </c>
      <c r="L34" s="144" t="s">
        <v>40</v>
      </c>
      <c r="M34" s="7" t="s">
        <v>66</v>
      </c>
      <c r="N34" s="145">
        <v>-5.1999999999999998E-3</v>
      </c>
      <c r="O34" s="23">
        <v>0.3397</v>
      </c>
      <c r="P34" s="146">
        <v>-4.1700000000000001E-2</v>
      </c>
      <c r="Q34" s="160">
        <v>0.55059999999999998</v>
      </c>
      <c r="R34" s="146">
        <v>5.3E-3</v>
      </c>
      <c r="S34" s="146">
        <v>-2.8E-3</v>
      </c>
      <c r="T34" s="146">
        <v>5.0000000000000001E-4</v>
      </c>
      <c r="U34" s="144">
        <v>1601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502037</v>
      </c>
      <c r="B35" s="150" t="s">
        <v>221</v>
      </c>
      <c r="C35" s="14">
        <v>1.0820000000000001</v>
      </c>
      <c r="D35" s="156">
        <v>-1.37E-2</v>
      </c>
      <c r="E35" s="150">
        <v>1.1499999999999999</v>
      </c>
      <c r="F35" s="14">
        <v>1.0273000000000001</v>
      </c>
      <c r="G35" s="152">
        <v>-5.3199999999999997E-2</v>
      </c>
      <c r="H35" s="152">
        <v>0.04</v>
      </c>
      <c r="I35" s="150">
        <v>5.5</v>
      </c>
      <c r="J35" s="150">
        <v>5.5</v>
      </c>
      <c r="K35" s="152">
        <v>5.2150000000000002E-2</v>
      </c>
      <c r="L35" s="150" t="s">
        <v>40</v>
      </c>
      <c r="M35" s="14" t="s">
        <v>222</v>
      </c>
      <c r="N35" s="156">
        <v>-6.1000000000000004E-3</v>
      </c>
      <c r="O35" s="18">
        <v>0.42470000000000002</v>
      </c>
      <c r="P35" s="152">
        <v>-4.8000000000000001E-2</v>
      </c>
      <c r="Q35" s="152">
        <v>0.35120000000000001</v>
      </c>
      <c r="R35" s="152">
        <v>3.0000000000000001E-3</v>
      </c>
      <c r="S35" s="152">
        <v>5.3E-3</v>
      </c>
      <c r="T35" s="152">
        <v>6.3E-3</v>
      </c>
      <c r="U35" s="150">
        <v>597</v>
      </c>
      <c r="V35" s="150">
        <v>-3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1.0840000000000001</v>
      </c>
      <c r="D36" s="145">
        <v>-2.8E-3</v>
      </c>
      <c r="E36" s="144">
        <v>73.569999999999993</v>
      </c>
      <c r="F36" s="7">
        <v>1.022</v>
      </c>
      <c r="G36" s="146">
        <v>-6.0699999999999997E-2</v>
      </c>
      <c r="H36" s="146">
        <v>0.04</v>
      </c>
      <c r="I36" s="144">
        <v>5.5</v>
      </c>
      <c r="J36" s="144">
        <v>5.5</v>
      </c>
      <c r="K36" s="146">
        <v>5.1790000000000003E-2</v>
      </c>
      <c r="L36" s="144" t="s">
        <v>40</v>
      </c>
      <c r="M36" s="7" t="s">
        <v>56</v>
      </c>
      <c r="N36" s="145">
        <v>-6.7000000000000002E-3</v>
      </c>
      <c r="O36" s="23">
        <v>0.4259</v>
      </c>
      <c r="P36" s="146">
        <v>-5.4300000000000001E-2</v>
      </c>
      <c r="Q36" s="160">
        <v>0.35389999999999999</v>
      </c>
      <c r="R36" s="146">
        <v>-2.5999999999999999E-3</v>
      </c>
      <c r="S36" s="146">
        <v>-3.5999999999999999E-3</v>
      </c>
      <c r="T36" s="146">
        <v>-1.6299999999999999E-2</v>
      </c>
      <c r="U36" s="144">
        <v>6037</v>
      </c>
      <c r="V36" s="144">
        <v>-464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63">
        <v>502057</v>
      </c>
      <c r="B37" s="166" t="s">
        <v>217</v>
      </c>
      <c r="C37" s="163">
        <v>1.103</v>
      </c>
      <c r="D37" s="184">
        <v>-6.3E-3</v>
      </c>
      <c r="E37" s="166">
        <v>15.22</v>
      </c>
      <c r="F37" s="163">
        <v>1.0271999999999999</v>
      </c>
      <c r="G37" s="167">
        <v>-7.3800000000000004E-2</v>
      </c>
      <c r="H37" s="167">
        <v>0.04</v>
      </c>
      <c r="I37" s="166">
        <v>5.5</v>
      </c>
      <c r="J37" s="166">
        <v>5.5</v>
      </c>
      <c r="K37" s="167">
        <v>5.1119999999999999E-2</v>
      </c>
      <c r="L37" s="166" t="s">
        <v>40</v>
      </c>
      <c r="M37" s="163" t="s">
        <v>218</v>
      </c>
      <c r="N37" s="184">
        <v>-2.0000000000000001E-4</v>
      </c>
      <c r="O37" s="169">
        <v>0.44750000000000001</v>
      </c>
      <c r="P37" s="167">
        <v>-6.6100000000000006E-2</v>
      </c>
      <c r="Q37" s="167">
        <v>0.29780000000000001</v>
      </c>
      <c r="R37" s="167">
        <v>-5.8999999999999999E-3</v>
      </c>
      <c r="S37" s="167">
        <v>-1.6999999999999999E-3</v>
      </c>
      <c r="T37" s="167">
        <v>2.8999999999999998E-3</v>
      </c>
      <c r="U37" s="166">
        <v>1116</v>
      </c>
      <c r="V37" s="166">
        <v>-14</v>
      </c>
      <c r="W37" s="170">
        <v>0.21180555555555555</v>
      </c>
      <c r="X37" s="171">
        <v>42719</v>
      </c>
      <c r="Y37" s="172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1.1499999999999999</v>
      </c>
      <c r="D38" s="145">
        <v>-2.9499999999999998E-2</v>
      </c>
      <c r="E38" s="144">
        <v>1.32</v>
      </c>
      <c r="F38" s="7">
        <v>1.0269999999999999</v>
      </c>
      <c r="G38" s="146">
        <v>-0.1198</v>
      </c>
      <c r="H38" s="146">
        <v>0.04</v>
      </c>
      <c r="I38" s="144">
        <v>5.5</v>
      </c>
      <c r="J38" s="144">
        <v>5.5</v>
      </c>
      <c r="K38" s="146">
        <v>4.8980000000000003E-2</v>
      </c>
      <c r="L38" s="144" t="s">
        <v>40</v>
      </c>
      <c r="M38" s="7" t="s">
        <v>222</v>
      </c>
      <c r="N38" s="145">
        <v>-6.1000000000000004E-3</v>
      </c>
      <c r="O38" s="23">
        <v>0.42299999999999999</v>
      </c>
      <c r="P38" s="146">
        <v>-0.1042</v>
      </c>
      <c r="Q38" s="146">
        <v>0.35560000000000003</v>
      </c>
      <c r="R38" s="146">
        <v>6.7000000000000002E-3</v>
      </c>
      <c r="S38" s="146">
        <v>1.66E-2</v>
      </c>
      <c r="T38" s="146">
        <v>2.63E-2</v>
      </c>
      <c r="U38" s="144">
        <v>702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4.2299999999999997E-2</v>
      </c>
      <c r="E39" s="150">
        <v>2.48</v>
      </c>
      <c r="F39" s="14">
        <v>1.0271999999999999</v>
      </c>
      <c r="G39" s="152">
        <v>-0.12640000000000001</v>
      </c>
      <c r="H39" s="152">
        <v>0.04</v>
      </c>
      <c r="I39" s="150">
        <v>5.5</v>
      </c>
      <c r="J39" s="150">
        <v>5.5</v>
      </c>
      <c r="K39" s="152">
        <v>4.8680000000000001E-2</v>
      </c>
      <c r="L39" s="150" t="s">
        <v>40</v>
      </c>
      <c r="M39" s="14" t="s">
        <v>127</v>
      </c>
      <c r="N39" s="156">
        <v>-1.0500000000000001E-2</v>
      </c>
      <c r="O39" s="18">
        <v>0.46010000000000001</v>
      </c>
      <c r="P39" s="152">
        <v>-0.10970000000000001</v>
      </c>
      <c r="Q39" s="152">
        <v>0.2681</v>
      </c>
      <c r="R39" s="152">
        <v>3.5000000000000001E-3</v>
      </c>
      <c r="S39" s="152">
        <v>-1.1599999999999999E-2</v>
      </c>
      <c r="T39" s="152">
        <v>7.4999999999999997E-3</v>
      </c>
      <c r="U39" s="150">
        <v>760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1.486</v>
      </c>
      <c r="D40" s="147">
        <v>4.7000000000000002E-3</v>
      </c>
      <c r="E40" s="144">
        <v>237.77</v>
      </c>
      <c r="F40" s="7">
        <v>1.0309999999999999</v>
      </c>
      <c r="G40" s="146">
        <v>-0.44130000000000003</v>
      </c>
      <c r="H40" s="146">
        <v>0.04</v>
      </c>
      <c r="I40" s="144">
        <v>5.5</v>
      </c>
      <c r="J40" s="144">
        <v>5.5</v>
      </c>
      <c r="K40" s="146">
        <v>3.78E-2</v>
      </c>
      <c r="L40" s="144" t="s">
        <v>40</v>
      </c>
      <c r="M40" s="7" t="s">
        <v>36</v>
      </c>
      <c r="N40" s="157">
        <v>0</v>
      </c>
      <c r="O40" s="23">
        <v>0.69140000000000001</v>
      </c>
      <c r="P40" s="146">
        <v>-0.3019</v>
      </c>
      <c r="Q40" s="144" t="s">
        <v>37</v>
      </c>
      <c r="R40" s="146">
        <v>2.8E-3</v>
      </c>
      <c r="S40" s="146">
        <v>1.6000000000000001E-3</v>
      </c>
      <c r="T40" s="146">
        <v>1.29E-2</v>
      </c>
      <c r="U40" s="144">
        <v>1630</v>
      </c>
      <c r="V40" s="144">
        <v>-94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4.1923076923076907E-4</v>
      </c>
      <c r="E41" s="36"/>
      <c r="F41" s="35"/>
      <c r="G41" s="43">
        <f>AVERAGE(G15:G40)</f>
        <v>-6.076538461538461E-2</v>
      </c>
      <c r="H41" s="271">
        <f>COUNTIF($D15:$D40,"&gt;0")/COUNT($D15:$D40)</f>
        <v>0.57692307692307687</v>
      </c>
      <c r="I41" s="36"/>
      <c r="J41" s="36"/>
      <c r="K41" s="43">
        <f>AVERAGE(K15:K40)</f>
        <v>5.2007307692307693E-2</v>
      </c>
      <c r="L41" s="36"/>
      <c r="M41" s="35"/>
      <c r="N41" s="38"/>
      <c r="O41" s="39"/>
      <c r="P41" s="43">
        <f>AVERAGE(P15:P40)</f>
        <v>-5.0230769230769232E-2</v>
      </c>
      <c r="Q41" s="37"/>
      <c r="R41" s="43">
        <f>AVERAGE(R15:R40)</f>
        <v>2.0115384615384613E-3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0.95</v>
      </c>
      <c r="D42" s="189">
        <v>5.3E-3</v>
      </c>
      <c r="E42" s="188">
        <v>9605.35</v>
      </c>
      <c r="F42" s="51">
        <v>1.0326</v>
      </c>
      <c r="G42" s="190">
        <v>0.08</v>
      </c>
      <c r="H42" s="190">
        <v>3.5000000000000003E-2</v>
      </c>
      <c r="I42" s="188">
        <v>5</v>
      </c>
      <c r="J42" s="188">
        <v>5</v>
      </c>
      <c r="K42" s="190">
        <v>5.45E-2</v>
      </c>
      <c r="L42" s="188" t="s">
        <v>40</v>
      </c>
      <c r="M42" s="51" t="s">
        <v>153</v>
      </c>
      <c r="N42" s="193">
        <v>-1.5699999999999999E-2</v>
      </c>
      <c r="O42" s="56">
        <v>0.26960000000000001</v>
      </c>
      <c r="P42" s="195" t="s">
        <v>44</v>
      </c>
      <c r="Q42" s="190">
        <v>0.7772</v>
      </c>
      <c r="R42" s="190">
        <v>1.6999999999999999E-3</v>
      </c>
      <c r="S42" s="190">
        <v>-9.1000000000000004E-3</v>
      </c>
      <c r="T42" s="190">
        <v>-1.2999999999999999E-2</v>
      </c>
      <c r="U42" s="188">
        <v>406404</v>
      </c>
      <c r="V42" s="188">
        <v>-468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150225</v>
      </c>
      <c r="B43" s="144" t="s">
        <v>285</v>
      </c>
      <c r="C43" s="7">
        <v>1.032</v>
      </c>
      <c r="D43" s="145">
        <v>-1.9E-3</v>
      </c>
      <c r="E43" s="144">
        <v>0.37</v>
      </c>
      <c r="F43" s="7">
        <v>1.0328999999999999</v>
      </c>
      <c r="G43" s="146">
        <v>8.9999999999999998E-4</v>
      </c>
      <c r="H43" s="146">
        <v>3.5000000000000003E-2</v>
      </c>
      <c r="I43" s="144">
        <v>5</v>
      </c>
      <c r="J43" s="144">
        <v>5</v>
      </c>
      <c r="K43" s="146">
        <v>5.0049999999999997E-2</v>
      </c>
      <c r="L43" s="144" t="s">
        <v>40</v>
      </c>
      <c r="M43" s="7" t="s">
        <v>84</v>
      </c>
      <c r="N43" s="145">
        <v>-5.8999999999999999E-3</v>
      </c>
      <c r="O43" s="23">
        <v>0.39739999999999998</v>
      </c>
      <c r="P43" s="146">
        <v>-3.0999999999999999E-3</v>
      </c>
      <c r="Q43" s="146">
        <v>0.40910000000000002</v>
      </c>
      <c r="R43" s="146">
        <v>8.9999999999999998E-4</v>
      </c>
      <c r="S43" s="146">
        <v>9.2999999999999992E-3</v>
      </c>
      <c r="T43" s="146">
        <v>-9.9000000000000008E-3</v>
      </c>
      <c r="U43" s="144">
        <v>3012</v>
      </c>
      <c r="V43" s="144">
        <v>0</v>
      </c>
      <c r="W43" s="148">
        <v>0.21180555555555555</v>
      </c>
      <c r="X43" s="149">
        <v>42705</v>
      </c>
      <c r="Y43" s="13" t="s">
        <v>38</v>
      </c>
    </row>
    <row r="44" spans="1:25" ht="15.75" thickBot="1" x14ac:dyDescent="0.2">
      <c r="A44" s="14">
        <v>150090</v>
      </c>
      <c r="B44" s="150" t="s">
        <v>173</v>
      </c>
      <c r="C44" s="14">
        <v>1.028</v>
      </c>
      <c r="D44" s="156">
        <v>-7.7000000000000002E-3</v>
      </c>
      <c r="E44" s="150">
        <v>7.1</v>
      </c>
      <c r="F44" s="14">
        <v>1.0286999999999999</v>
      </c>
      <c r="G44" s="152">
        <v>6.9999999999999999E-4</v>
      </c>
      <c r="H44" s="152">
        <v>3.5000000000000003E-2</v>
      </c>
      <c r="I44" s="150">
        <v>5</v>
      </c>
      <c r="J44" s="150">
        <v>5</v>
      </c>
      <c r="K44" s="152">
        <v>5.0040000000000001E-2</v>
      </c>
      <c r="L44" s="150" t="s">
        <v>40</v>
      </c>
      <c r="M44" s="14" t="s">
        <v>174</v>
      </c>
      <c r="N44" s="156">
        <v>-3.2000000000000002E-3</v>
      </c>
      <c r="O44" s="18">
        <v>0.39129999999999998</v>
      </c>
      <c r="P44" s="152">
        <v>-3.0999999999999999E-3</v>
      </c>
      <c r="Q44" s="152">
        <v>0.9042</v>
      </c>
      <c r="R44" s="152">
        <v>-9.7999999999999997E-3</v>
      </c>
      <c r="S44" s="152">
        <v>4.7000000000000002E-3</v>
      </c>
      <c r="T44" s="152">
        <v>-3.5999999999999999E-3</v>
      </c>
      <c r="U44" s="150">
        <v>1123</v>
      </c>
      <c r="V44" s="150">
        <v>-1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1.0289999999999999</v>
      </c>
      <c r="D45" s="147">
        <v>1E-3</v>
      </c>
      <c r="E45" s="144">
        <v>2.06</v>
      </c>
      <c r="F45" s="7">
        <v>1.0289999999999999</v>
      </c>
      <c r="G45" s="146">
        <v>0</v>
      </c>
      <c r="H45" s="146">
        <v>3.5000000000000003E-2</v>
      </c>
      <c r="I45" s="144">
        <v>5</v>
      </c>
      <c r="J45" s="144">
        <v>5</v>
      </c>
      <c r="K45" s="146">
        <v>0.05</v>
      </c>
      <c r="L45" s="144" t="s">
        <v>40</v>
      </c>
      <c r="M45" s="7" t="s">
        <v>160</v>
      </c>
      <c r="N45" s="145">
        <v>-3.5999999999999999E-3</v>
      </c>
      <c r="O45" s="23">
        <v>0.43659999999999999</v>
      </c>
      <c r="P45" s="146">
        <v>-4.0000000000000001E-3</v>
      </c>
      <c r="Q45" s="146">
        <v>0.76200000000000001</v>
      </c>
      <c r="R45" s="146">
        <v>8.6999999999999994E-3</v>
      </c>
      <c r="S45" s="146">
        <v>4.7999999999999996E-3</v>
      </c>
      <c r="T45" s="146">
        <v>-1.4500000000000001E-2</v>
      </c>
      <c r="U45" s="144">
        <v>439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150138</v>
      </c>
      <c r="B46" s="150" t="s">
        <v>181</v>
      </c>
      <c r="C46" s="14">
        <v>1.0329999999999999</v>
      </c>
      <c r="D46" s="151">
        <v>1.9E-3</v>
      </c>
      <c r="E46" s="150">
        <v>22.86</v>
      </c>
      <c r="F46" s="14">
        <v>1.0329999999999999</v>
      </c>
      <c r="G46" s="152">
        <v>0</v>
      </c>
      <c r="H46" s="152">
        <v>3.5000000000000003E-2</v>
      </c>
      <c r="I46" s="150">
        <v>5</v>
      </c>
      <c r="J46" s="150">
        <v>5</v>
      </c>
      <c r="K46" s="152">
        <v>0.05</v>
      </c>
      <c r="L46" s="150" t="s">
        <v>40</v>
      </c>
      <c r="M46" s="14" t="s">
        <v>182</v>
      </c>
      <c r="N46" s="156">
        <v>-6.7000000000000002E-3</v>
      </c>
      <c r="O46" s="18">
        <v>0.36459999999999998</v>
      </c>
      <c r="P46" s="152">
        <v>-4.0000000000000001E-3</v>
      </c>
      <c r="Q46" s="152">
        <v>0.48580000000000001</v>
      </c>
      <c r="R46" s="152">
        <v>1.04E-2</v>
      </c>
      <c r="S46" s="152">
        <v>3.7400000000000003E-2</v>
      </c>
      <c r="T46" s="152">
        <v>7.2499999999999995E-2</v>
      </c>
      <c r="U46" s="150">
        <v>262</v>
      </c>
      <c r="V46" s="150">
        <v>14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502001</v>
      </c>
      <c r="B47" s="144" t="s">
        <v>171</v>
      </c>
      <c r="C47" s="7">
        <v>1.028</v>
      </c>
      <c r="D47" s="157">
        <v>0</v>
      </c>
      <c r="E47" s="144">
        <v>24.47</v>
      </c>
      <c r="F47" s="7">
        <v>1.028</v>
      </c>
      <c r="G47" s="146">
        <v>0</v>
      </c>
      <c r="H47" s="146">
        <v>3.5000000000000003E-2</v>
      </c>
      <c r="I47" s="144">
        <v>5</v>
      </c>
      <c r="J47" s="144">
        <v>5</v>
      </c>
      <c r="K47" s="146">
        <v>0.05</v>
      </c>
      <c r="L47" s="144" t="s">
        <v>40</v>
      </c>
      <c r="M47" s="7" t="s">
        <v>172</v>
      </c>
      <c r="N47" s="145">
        <v>-6.7000000000000002E-3</v>
      </c>
      <c r="O47" s="23">
        <v>0.35110000000000002</v>
      </c>
      <c r="P47" s="146">
        <v>-4.0000000000000001E-3</v>
      </c>
      <c r="Q47" s="146">
        <v>0.52329999999999999</v>
      </c>
      <c r="R47" s="146">
        <v>3.0800000000000001E-2</v>
      </c>
      <c r="S47" s="146">
        <v>2.6700000000000002E-2</v>
      </c>
      <c r="T47" s="146">
        <v>2.7799999999999998E-2</v>
      </c>
      <c r="U47" s="144">
        <v>265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150112</v>
      </c>
      <c r="B48" s="150" t="s">
        <v>265</v>
      </c>
      <c r="C48" s="14">
        <v>1.004</v>
      </c>
      <c r="D48" s="156">
        <v>-3.0000000000000001E-3</v>
      </c>
      <c r="E48" s="150">
        <v>1.1000000000000001</v>
      </c>
      <c r="F48" s="14">
        <v>1.0037</v>
      </c>
      <c r="G48" s="152">
        <v>-2.9999999999999997E-4</v>
      </c>
      <c r="H48" s="152">
        <v>3.5000000000000003E-2</v>
      </c>
      <c r="I48" s="150">
        <v>5</v>
      </c>
      <c r="J48" s="150">
        <v>5</v>
      </c>
      <c r="K48" s="152">
        <v>4.999E-2</v>
      </c>
      <c r="L48" s="150" t="s">
        <v>40</v>
      </c>
      <c r="M48" s="14" t="s">
        <v>266</v>
      </c>
      <c r="N48" s="156">
        <v>-6.0000000000000001E-3</v>
      </c>
      <c r="O48" s="18">
        <v>0.47799999999999998</v>
      </c>
      <c r="P48" s="152">
        <v>-4.0000000000000001E-3</v>
      </c>
      <c r="Q48" s="152">
        <v>0.66549999999999998</v>
      </c>
      <c r="R48" s="152">
        <v>1.5100000000000001E-2</v>
      </c>
      <c r="S48" s="152">
        <v>1.7999999999999999E-2</v>
      </c>
      <c r="T48" s="152">
        <v>-2.9999999999999997E-4</v>
      </c>
      <c r="U48" s="150">
        <v>988</v>
      </c>
      <c r="V48" s="150">
        <v>0</v>
      </c>
      <c r="W48" s="153">
        <v>0.21180555555555555</v>
      </c>
      <c r="X48" s="154">
        <v>42919</v>
      </c>
      <c r="Y48" s="21" t="s">
        <v>38</v>
      </c>
    </row>
    <row r="49" spans="1:25" s="60" customFormat="1" ht="15.75" thickBot="1" x14ac:dyDescent="0.2">
      <c r="A49" s="51">
        <v>150267</v>
      </c>
      <c r="B49" s="195" t="s">
        <v>164</v>
      </c>
      <c r="C49" s="51">
        <v>1.034</v>
      </c>
      <c r="D49" s="193">
        <v>-1E-3</v>
      </c>
      <c r="E49" s="188">
        <v>16.61</v>
      </c>
      <c r="F49" s="51">
        <v>1.0328999999999999</v>
      </c>
      <c r="G49" s="190">
        <v>-1.1000000000000001E-3</v>
      </c>
      <c r="H49" s="190">
        <v>3.5000000000000003E-2</v>
      </c>
      <c r="I49" s="188">
        <v>5</v>
      </c>
      <c r="J49" s="188">
        <v>5</v>
      </c>
      <c r="K49" s="190">
        <v>4.9950000000000001E-2</v>
      </c>
      <c r="L49" s="188" t="s">
        <v>40</v>
      </c>
      <c r="M49" s="51" t="s">
        <v>95</v>
      </c>
      <c r="N49" s="189">
        <v>3.0000000000000001E-3</v>
      </c>
      <c r="O49" s="56">
        <v>0.2452</v>
      </c>
      <c r="P49" s="190">
        <v>-5.0000000000000001E-3</v>
      </c>
      <c r="Q49" s="190">
        <v>0.7651</v>
      </c>
      <c r="R49" s="190">
        <v>-2.7000000000000001E-3</v>
      </c>
      <c r="S49" s="190">
        <v>3.0999999999999999E-3</v>
      </c>
      <c r="T49" s="190">
        <v>-1.11E-2</v>
      </c>
      <c r="U49" s="188">
        <v>1940</v>
      </c>
      <c r="V49" s="188">
        <v>0</v>
      </c>
      <c r="W49" s="191">
        <v>0.21180555555555555</v>
      </c>
      <c r="X49" s="192">
        <v>42705</v>
      </c>
      <c r="Y49" s="59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1.03</v>
      </c>
      <c r="D50" s="156">
        <v>-3.8999999999999998E-3</v>
      </c>
      <c r="E50" s="150">
        <v>0.09</v>
      </c>
      <c r="F50" s="14">
        <v>1.0289999999999999</v>
      </c>
      <c r="G50" s="152">
        <v>-1E-3</v>
      </c>
      <c r="H50" s="152">
        <v>3.5000000000000003E-2</v>
      </c>
      <c r="I50" s="150">
        <v>5</v>
      </c>
      <c r="J50" s="150">
        <v>5</v>
      </c>
      <c r="K50" s="152">
        <v>4.9950000000000001E-2</v>
      </c>
      <c r="L50" s="150" t="s">
        <v>40</v>
      </c>
      <c r="M50" s="14" t="s">
        <v>166</v>
      </c>
      <c r="N50" s="156">
        <v>-7.1999999999999998E-3</v>
      </c>
      <c r="O50" s="18">
        <v>0.44779999999999998</v>
      </c>
      <c r="P50" s="152">
        <v>-5.0000000000000001E-3</v>
      </c>
      <c r="Q50" s="152">
        <v>0.96660000000000001</v>
      </c>
      <c r="R50" s="152">
        <v>2.1000000000000001E-2</v>
      </c>
      <c r="S50" s="152">
        <v>5.1000000000000004E-3</v>
      </c>
      <c r="T50" s="152">
        <v>8.2000000000000007E-3</v>
      </c>
      <c r="U50" s="150">
        <v>270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150145</v>
      </c>
      <c r="B51" s="144" t="s">
        <v>156</v>
      </c>
      <c r="C51" s="7">
        <v>1.032</v>
      </c>
      <c r="D51" s="147">
        <v>1E-3</v>
      </c>
      <c r="E51" s="144">
        <v>6.48</v>
      </c>
      <c r="F51" s="7">
        <v>1.0309999999999999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157</v>
      </c>
      <c r="N51" s="145">
        <v>-9.4000000000000004E-3</v>
      </c>
      <c r="O51" s="23">
        <v>0.15190000000000001</v>
      </c>
      <c r="P51" s="146">
        <v>-5.0000000000000001E-3</v>
      </c>
      <c r="Q51" s="146">
        <v>0.98619999999999997</v>
      </c>
      <c r="R51" s="146">
        <v>1.3599999999999999E-2</v>
      </c>
      <c r="S51" s="146">
        <v>3.8999999999999998E-3</v>
      </c>
      <c r="T51" s="146">
        <v>9.9000000000000008E-3</v>
      </c>
      <c r="U51" s="144">
        <v>1098</v>
      </c>
      <c r="V51" s="144">
        <v>0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1.034</v>
      </c>
      <c r="D52" s="159">
        <v>0</v>
      </c>
      <c r="E52" s="150">
        <v>5.1100000000000003</v>
      </c>
      <c r="F52" s="14">
        <v>1.0329999999999999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88</v>
      </c>
      <c r="N52" s="156">
        <v>-5.3E-3</v>
      </c>
      <c r="O52" s="18">
        <v>0.2288</v>
      </c>
      <c r="P52" s="152">
        <v>-5.0000000000000001E-3</v>
      </c>
      <c r="Q52" s="152">
        <v>0.80330000000000001</v>
      </c>
      <c r="R52" s="152">
        <v>2E-3</v>
      </c>
      <c r="S52" s="152">
        <v>-5.9999999999999995E-4</v>
      </c>
      <c r="T52" s="152">
        <v>-5.9999999999999995E-4</v>
      </c>
      <c r="U52" s="150">
        <v>2982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1.056</v>
      </c>
      <c r="D53" s="157">
        <v>0</v>
      </c>
      <c r="E53" s="144">
        <v>146.97999999999999</v>
      </c>
      <c r="F53" s="7">
        <v>1.0529999999999999</v>
      </c>
      <c r="G53" s="146">
        <v>-2.8E-3</v>
      </c>
      <c r="H53" s="146">
        <v>3.5000000000000003E-2</v>
      </c>
      <c r="I53" s="144">
        <v>5.5</v>
      </c>
      <c r="J53" s="144">
        <v>5</v>
      </c>
      <c r="K53" s="146">
        <v>4.9939999999999998E-2</v>
      </c>
      <c r="L53" s="144" t="s">
        <v>40</v>
      </c>
      <c r="M53" s="7" t="s">
        <v>91</v>
      </c>
      <c r="N53" s="145">
        <v>-4.0000000000000001E-3</v>
      </c>
      <c r="O53" s="23">
        <v>0.27329999999999999</v>
      </c>
      <c r="P53" s="146">
        <v>-6.8999999999999999E-3</v>
      </c>
      <c r="Q53" s="160">
        <v>0.67300000000000004</v>
      </c>
      <c r="R53" s="146">
        <v>-2.3E-3</v>
      </c>
      <c r="S53" s="146">
        <v>-5.5999999999999999E-3</v>
      </c>
      <c r="T53" s="146">
        <v>-0.01</v>
      </c>
      <c r="U53" s="144">
        <v>1144</v>
      </c>
      <c r="V53" s="144">
        <v>23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1.07</v>
      </c>
      <c r="D54" s="159">
        <v>0</v>
      </c>
      <c r="E54" s="150">
        <v>6.43</v>
      </c>
      <c r="F54" s="14">
        <v>1.0640000000000001</v>
      </c>
      <c r="G54" s="152">
        <v>-5.5999999999999999E-3</v>
      </c>
      <c r="H54" s="152">
        <v>3.5000000000000003E-2</v>
      </c>
      <c r="I54" s="150">
        <v>5.75</v>
      </c>
      <c r="J54" s="150">
        <v>5</v>
      </c>
      <c r="K54" s="152">
        <v>4.9829999999999999E-2</v>
      </c>
      <c r="L54" s="150" t="s">
        <v>40</v>
      </c>
      <c r="M54" s="14" t="s">
        <v>169</v>
      </c>
      <c r="N54" s="156">
        <v>-4.0000000000000001E-3</v>
      </c>
      <c r="O54" s="18">
        <v>0.10390000000000001</v>
      </c>
      <c r="P54" s="152">
        <v>-9.5999999999999992E-3</v>
      </c>
      <c r="Q54" s="162">
        <v>1.0458000000000001</v>
      </c>
      <c r="R54" s="152">
        <v>5.1999999999999998E-3</v>
      </c>
      <c r="S54" s="152">
        <v>4.7999999999999996E-3</v>
      </c>
      <c r="T54" s="152">
        <v>-4.1000000000000003E-3</v>
      </c>
      <c r="U54" s="150">
        <v>3715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1.0329999999999999</v>
      </c>
      <c r="D55" s="147">
        <v>3.8999999999999998E-3</v>
      </c>
      <c r="E55" s="144">
        <v>0.03</v>
      </c>
      <c r="F55" s="7">
        <v>1.028</v>
      </c>
      <c r="G55" s="146">
        <v>-4.8999999999999998E-3</v>
      </c>
      <c r="H55" s="146">
        <v>3.5000000000000003E-2</v>
      </c>
      <c r="I55" s="144">
        <v>5</v>
      </c>
      <c r="J55" s="144">
        <v>5</v>
      </c>
      <c r="K55" s="146">
        <v>4.9750000000000003E-2</v>
      </c>
      <c r="L55" s="144" t="s">
        <v>40</v>
      </c>
      <c r="M55" s="7" t="s">
        <v>174</v>
      </c>
      <c r="N55" s="145">
        <v>-3.2000000000000002E-3</v>
      </c>
      <c r="O55" s="23">
        <v>0.52129999999999999</v>
      </c>
      <c r="P55" s="146">
        <v>-8.8000000000000005E-3</v>
      </c>
      <c r="Q55" s="146">
        <v>0.70589999999999997</v>
      </c>
      <c r="R55" s="146">
        <v>5.8999999999999999E-3</v>
      </c>
      <c r="S55" s="146">
        <v>1.12E-2</v>
      </c>
      <c r="T55" s="146">
        <v>6.7999999999999996E-3</v>
      </c>
      <c r="U55" s="144">
        <v>364</v>
      </c>
      <c r="V55" s="144">
        <v>-1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502014</v>
      </c>
      <c r="B56" s="150" t="s">
        <v>89</v>
      </c>
      <c r="C56" s="14">
        <v>1.0469999999999999</v>
      </c>
      <c r="D56" s="151">
        <v>2.8999999999999998E-3</v>
      </c>
      <c r="E56" s="150">
        <v>1745.64</v>
      </c>
      <c r="F56" s="14">
        <v>1.038</v>
      </c>
      <c r="G56" s="152">
        <v>-8.6999999999999994E-3</v>
      </c>
      <c r="H56" s="152">
        <v>3.5000000000000003E-2</v>
      </c>
      <c r="I56" s="150">
        <v>5.75</v>
      </c>
      <c r="J56" s="150">
        <v>5</v>
      </c>
      <c r="K56" s="152">
        <v>4.9680000000000002E-2</v>
      </c>
      <c r="L56" s="150" t="s">
        <v>40</v>
      </c>
      <c r="M56" s="14" t="s">
        <v>154</v>
      </c>
      <c r="N56" s="156">
        <v>-5.7999999999999996E-3</v>
      </c>
      <c r="O56" s="18">
        <v>0.1105</v>
      </c>
      <c r="P56" s="152">
        <v>-1.26E-2</v>
      </c>
      <c r="Q56" s="162">
        <v>1.0719000000000001</v>
      </c>
      <c r="R56" s="152">
        <v>6.1999999999999998E-3</v>
      </c>
      <c r="S56" s="152">
        <v>6.9999999999999999E-4</v>
      </c>
      <c r="T56" s="152">
        <v>3.3999999999999998E-3</v>
      </c>
      <c r="U56" s="150">
        <v>18932</v>
      </c>
      <c r="V56" s="150">
        <v>-21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150295</v>
      </c>
      <c r="B57" s="144" t="s">
        <v>167</v>
      </c>
      <c r="C57" s="7">
        <v>1.0720000000000001</v>
      </c>
      <c r="D57" s="147">
        <v>1.9E-3</v>
      </c>
      <c r="E57" s="144">
        <v>1007.25</v>
      </c>
      <c r="F57" s="7">
        <v>1.0607</v>
      </c>
      <c r="G57" s="146">
        <v>-1.0699999999999999E-2</v>
      </c>
      <c r="H57" s="146">
        <v>3.5000000000000003E-2</v>
      </c>
      <c r="I57" s="144">
        <v>5.75</v>
      </c>
      <c r="J57" s="144">
        <v>5</v>
      </c>
      <c r="K57" s="146">
        <v>4.9570000000000003E-2</v>
      </c>
      <c r="L57" s="144" t="s">
        <v>40</v>
      </c>
      <c r="M57" s="7" t="s">
        <v>48</v>
      </c>
      <c r="N57" s="145">
        <v>-1.03E-2</v>
      </c>
      <c r="O57" s="23">
        <v>0.24360000000000001</v>
      </c>
      <c r="P57" s="146">
        <v>-1.43E-2</v>
      </c>
      <c r="Q57" s="146">
        <v>0.73119999999999996</v>
      </c>
      <c r="R57" s="146">
        <v>-5.7000000000000002E-3</v>
      </c>
      <c r="S57" s="146">
        <v>-1.6999999999999999E-3</v>
      </c>
      <c r="T57" s="146">
        <v>9.4999999999999998E-3</v>
      </c>
      <c r="U57" s="144">
        <v>22046</v>
      </c>
      <c r="V57" s="144">
        <v>937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502054</v>
      </c>
      <c r="B58" s="150" t="s">
        <v>55</v>
      </c>
      <c r="C58" s="14">
        <v>1.0640000000000001</v>
      </c>
      <c r="D58" s="156">
        <v>-8.9999999999999998E-4</v>
      </c>
      <c r="E58" s="150">
        <v>33.67</v>
      </c>
      <c r="F58" s="14">
        <v>1.0529999999999999</v>
      </c>
      <c r="G58" s="152">
        <v>-1.04E-2</v>
      </c>
      <c r="H58" s="152">
        <v>3.5000000000000003E-2</v>
      </c>
      <c r="I58" s="150">
        <v>5.5</v>
      </c>
      <c r="J58" s="150">
        <v>5</v>
      </c>
      <c r="K58" s="152">
        <v>4.9540000000000001E-2</v>
      </c>
      <c r="L58" s="150" t="s">
        <v>40</v>
      </c>
      <c r="M58" s="14" t="s">
        <v>56</v>
      </c>
      <c r="N58" s="156">
        <v>-6.7000000000000002E-3</v>
      </c>
      <c r="O58" s="18">
        <v>0.37019999999999997</v>
      </c>
      <c r="P58" s="152">
        <v>-1.43E-2</v>
      </c>
      <c r="Q58" s="162">
        <v>0.45019999999999999</v>
      </c>
      <c r="R58" s="152">
        <v>6.4000000000000003E-3</v>
      </c>
      <c r="S58" s="152">
        <v>1.4E-3</v>
      </c>
      <c r="T58" s="152">
        <v>-5.1999999999999998E-3</v>
      </c>
      <c r="U58" s="150">
        <v>8655</v>
      </c>
      <c r="V58" s="150">
        <v>438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1.04</v>
      </c>
      <c r="D59" s="145">
        <v>-1.61E-2</v>
      </c>
      <c r="E59" s="144">
        <v>0.06</v>
      </c>
      <c r="F59" s="7">
        <v>1.0289999999999999</v>
      </c>
      <c r="G59" s="146">
        <v>-1.0699999999999999E-2</v>
      </c>
      <c r="H59" s="146">
        <v>3.5000000000000003E-2</v>
      </c>
      <c r="I59" s="144">
        <v>5</v>
      </c>
      <c r="J59" s="144">
        <v>5</v>
      </c>
      <c r="K59" s="146">
        <v>4.9459999999999997E-2</v>
      </c>
      <c r="L59" s="144" t="s">
        <v>40</v>
      </c>
      <c r="M59" s="7" t="s">
        <v>36</v>
      </c>
      <c r="N59" s="145">
        <v>-5.3E-3</v>
      </c>
      <c r="O59" s="23">
        <v>0.58099999999999996</v>
      </c>
      <c r="P59" s="146">
        <v>-1.4800000000000001E-2</v>
      </c>
      <c r="Q59" s="146">
        <v>0.57650000000000001</v>
      </c>
      <c r="R59" s="146">
        <v>2.41E-2</v>
      </c>
      <c r="S59" s="146">
        <v>2.5100000000000001E-2</v>
      </c>
      <c r="T59" s="146">
        <v>2.6700000000000002E-2</v>
      </c>
      <c r="U59" s="144">
        <v>187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150104</v>
      </c>
      <c r="B60" s="150" t="s">
        <v>286</v>
      </c>
      <c r="C60" s="14">
        <v>1.0409999999999999</v>
      </c>
      <c r="D60" s="159">
        <v>0</v>
      </c>
      <c r="E60" s="150">
        <v>0.26</v>
      </c>
      <c r="F60" s="14">
        <v>1.0289999999999999</v>
      </c>
      <c r="G60" s="152">
        <v>-1.17E-2</v>
      </c>
      <c r="H60" s="152">
        <v>3.5000000000000003E-2</v>
      </c>
      <c r="I60" s="150">
        <v>5</v>
      </c>
      <c r="J60" s="150">
        <v>5</v>
      </c>
      <c r="K60" s="152">
        <v>4.9410000000000003E-2</v>
      </c>
      <c r="L60" s="150" t="s">
        <v>40</v>
      </c>
      <c r="M60" s="14" t="s">
        <v>88</v>
      </c>
      <c r="N60" s="156">
        <v>-5.3E-3</v>
      </c>
      <c r="O60" s="18">
        <v>0.41770000000000002</v>
      </c>
      <c r="P60" s="152">
        <v>-1.5299999999999999E-2</v>
      </c>
      <c r="Q60" s="152">
        <v>0.75249999999999995</v>
      </c>
      <c r="R60" s="152">
        <v>-5.9999999999999995E-4</v>
      </c>
      <c r="S60" s="152">
        <v>-4.7999999999999996E-3</v>
      </c>
      <c r="T60" s="152">
        <v>-1.4E-2</v>
      </c>
      <c r="U60" s="150">
        <v>757</v>
      </c>
      <c r="V60" s="150">
        <v>-1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150211</v>
      </c>
      <c r="B61" s="144" t="s">
        <v>175</v>
      </c>
      <c r="C61" s="7">
        <v>1.0449999999999999</v>
      </c>
      <c r="D61" s="147">
        <v>3.8E-3</v>
      </c>
      <c r="E61" s="144">
        <v>2646.87</v>
      </c>
      <c r="F61" s="7">
        <v>1.0309999999999999</v>
      </c>
      <c r="G61" s="146">
        <v>-1.3599999999999999E-2</v>
      </c>
      <c r="H61" s="146">
        <v>3.5000000000000003E-2</v>
      </c>
      <c r="I61" s="144">
        <v>5</v>
      </c>
      <c r="J61" s="144">
        <v>5</v>
      </c>
      <c r="K61" s="146">
        <v>4.931E-2</v>
      </c>
      <c r="L61" s="144" t="s">
        <v>40</v>
      </c>
      <c r="M61" s="7" t="s">
        <v>176</v>
      </c>
      <c r="N61" s="145">
        <v>-8.0000000000000002E-3</v>
      </c>
      <c r="O61" s="23">
        <v>0.30449999999999999</v>
      </c>
      <c r="P61" s="146">
        <v>-1.7399999999999999E-2</v>
      </c>
      <c r="Q61" s="146">
        <v>0.62880000000000003</v>
      </c>
      <c r="R61" s="146">
        <v>1.6999999999999999E-3</v>
      </c>
      <c r="S61" s="146">
        <v>2.2000000000000001E-3</v>
      </c>
      <c r="T61" s="146">
        <v>7.0000000000000001E-3</v>
      </c>
      <c r="U61" s="144">
        <v>99893</v>
      </c>
      <c r="V61" s="144">
        <v>2399</v>
      </c>
      <c r="W61" s="148">
        <v>0.21180555555555555</v>
      </c>
      <c r="X61" s="149">
        <v>42719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1.0429999999999999</v>
      </c>
      <c r="D62" s="151">
        <v>2.8999999999999998E-3</v>
      </c>
      <c r="E62" s="150">
        <v>0.45</v>
      </c>
      <c r="F62" s="14">
        <v>1.028</v>
      </c>
      <c r="G62" s="152">
        <v>-1.46E-2</v>
      </c>
      <c r="H62" s="152">
        <v>3.5000000000000003E-2</v>
      </c>
      <c r="I62" s="150">
        <v>5</v>
      </c>
      <c r="J62" s="150">
        <v>5</v>
      </c>
      <c r="K62" s="152">
        <v>4.9259999999999998E-2</v>
      </c>
      <c r="L62" s="150" t="s">
        <v>40</v>
      </c>
      <c r="M62" s="14" t="s">
        <v>180</v>
      </c>
      <c r="N62" s="156">
        <v>-4.7000000000000002E-3</v>
      </c>
      <c r="O62" s="18">
        <v>0.37440000000000001</v>
      </c>
      <c r="P62" s="152">
        <v>-1.84E-2</v>
      </c>
      <c r="Q62" s="152">
        <v>0.95809999999999995</v>
      </c>
      <c r="R62" s="152">
        <v>-8.2000000000000007E-3</v>
      </c>
      <c r="S62" s="152">
        <v>-3.3999999999999998E-3</v>
      </c>
      <c r="T62" s="152">
        <v>-1.0699999999999999E-2</v>
      </c>
      <c r="U62" s="150">
        <v>3181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1.046</v>
      </c>
      <c r="D63" s="147">
        <v>2.8999999999999998E-3</v>
      </c>
      <c r="E63" s="144">
        <v>634</v>
      </c>
      <c r="F63" s="7">
        <v>1.0289999999999999</v>
      </c>
      <c r="G63" s="146">
        <v>-1.6500000000000001E-2</v>
      </c>
      <c r="H63" s="146">
        <v>3.5000000000000003E-2</v>
      </c>
      <c r="I63" s="144">
        <v>5</v>
      </c>
      <c r="J63" s="144">
        <v>5</v>
      </c>
      <c r="K63" s="146">
        <v>4.9160000000000002E-2</v>
      </c>
      <c r="L63" s="144" t="s">
        <v>40</v>
      </c>
      <c r="M63" s="7" t="s">
        <v>174</v>
      </c>
      <c r="N63" s="145">
        <v>-3.2000000000000002E-3</v>
      </c>
      <c r="O63" s="23">
        <v>0.13669999999999999</v>
      </c>
      <c r="P63" s="146">
        <v>-2.0199999999999999E-2</v>
      </c>
      <c r="Q63" s="146">
        <v>1.7</v>
      </c>
      <c r="R63" s="146">
        <v>-3.0000000000000001E-3</v>
      </c>
      <c r="S63" s="146">
        <v>-2.7000000000000001E-3</v>
      </c>
      <c r="T63" s="146">
        <v>-6.9999999999999999E-4</v>
      </c>
      <c r="U63" s="144">
        <v>100338</v>
      </c>
      <c r="V63" s="144">
        <v>-343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1.0509999999999999</v>
      </c>
      <c r="D64" s="156">
        <v>-1E-3</v>
      </c>
      <c r="E64" s="150">
        <v>0.28000000000000003</v>
      </c>
      <c r="F64" s="14">
        <v>1.0284</v>
      </c>
      <c r="G64" s="152">
        <v>-2.1999999999999999E-2</v>
      </c>
      <c r="H64" s="152">
        <v>3.5000000000000003E-2</v>
      </c>
      <c r="I64" s="150">
        <v>5</v>
      </c>
      <c r="J64" s="150">
        <v>5</v>
      </c>
      <c r="K64" s="152">
        <v>4.8890000000000003E-2</v>
      </c>
      <c r="L64" s="150" t="s">
        <v>40</v>
      </c>
      <c r="M64" s="14" t="s">
        <v>148</v>
      </c>
      <c r="N64" s="156">
        <v>-6.4999999999999997E-3</v>
      </c>
      <c r="O64" s="18">
        <v>0.57399999999999995</v>
      </c>
      <c r="P64" s="152">
        <v>-2.58E-2</v>
      </c>
      <c r="Q64" s="150" t="s">
        <v>37</v>
      </c>
      <c r="R64" s="152">
        <v>-4.4000000000000003E-3</v>
      </c>
      <c r="S64" s="152">
        <v>-8.3999999999999995E-3</v>
      </c>
      <c r="T64" s="152">
        <v>-1.6000000000000001E-3</v>
      </c>
      <c r="U64" s="150">
        <v>318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502031</v>
      </c>
      <c r="B65" s="155" t="s">
        <v>65</v>
      </c>
      <c r="C65" s="7">
        <v>1.0509999999999999</v>
      </c>
      <c r="D65" s="157">
        <v>0</v>
      </c>
      <c r="E65" s="144">
        <v>0.76</v>
      </c>
      <c r="F65" s="7">
        <v>1.0269999999999999</v>
      </c>
      <c r="G65" s="146">
        <v>-2.3400000000000001E-2</v>
      </c>
      <c r="H65" s="146">
        <v>3.5000000000000003E-2</v>
      </c>
      <c r="I65" s="144">
        <v>5.5</v>
      </c>
      <c r="J65" s="144">
        <v>5</v>
      </c>
      <c r="K65" s="146">
        <v>4.8829999999999998E-2</v>
      </c>
      <c r="L65" s="144" t="s">
        <v>40</v>
      </c>
      <c r="M65" s="7" t="s">
        <v>66</v>
      </c>
      <c r="N65" s="145">
        <v>-5.1999999999999998E-3</v>
      </c>
      <c r="O65" s="23">
        <v>0.33850000000000002</v>
      </c>
      <c r="P65" s="146">
        <v>-2.6800000000000001E-2</v>
      </c>
      <c r="Q65" s="146">
        <v>0.55410000000000004</v>
      </c>
      <c r="R65" s="146">
        <v>9.5999999999999992E-3</v>
      </c>
      <c r="S65" s="146">
        <v>2.0999999999999999E-3</v>
      </c>
      <c r="T65" s="146">
        <v>4.5999999999999999E-3</v>
      </c>
      <c r="U65" s="144">
        <v>920</v>
      </c>
      <c r="V65" s="144">
        <v>0</v>
      </c>
      <c r="W65" s="148">
        <v>0.21180555555555555</v>
      </c>
      <c r="X65" s="149">
        <v>42583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1.0549999999999999</v>
      </c>
      <c r="D66" s="151">
        <v>1.9E-3</v>
      </c>
      <c r="E66" s="150">
        <v>2545.8000000000002</v>
      </c>
      <c r="F66" s="14">
        <v>1.028</v>
      </c>
      <c r="G66" s="152">
        <v>-2.63E-2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129</v>
      </c>
      <c r="N66" s="156">
        <v>-8.0999999999999996E-3</v>
      </c>
      <c r="O66" s="18">
        <v>0.34760000000000002</v>
      </c>
      <c r="P66" s="152">
        <v>-2.9499999999999998E-2</v>
      </c>
      <c r="Q66" s="152">
        <v>0.53149999999999997</v>
      </c>
      <c r="R66" s="152">
        <v>1.6000000000000001E-3</v>
      </c>
      <c r="S66" s="152">
        <v>5.0000000000000001E-4</v>
      </c>
      <c r="T66" s="152">
        <v>-2E-3</v>
      </c>
      <c r="U66" s="150">
        <v>342082</v>
      </c>
      <c r="V66" s="150">
        <v>839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1.0660000000000001</v>
      </c>
      <c r="D67" s="145">
        <v>-3.8800000000000001E-2</v>
      </c>
      <c r="E67" s="144">
        <v>2.71</v>
      </c>
      <c r="F67" s="7">
        <v>1.0286999999999999</v>
      </c>
      <c r="G67" s="146">
        <v>-3.6299999999999999E-2</v>
      </c>
      <c r="H67" s="146">
        <v>3.5000000000000003E-2</v>
      </c>
      <c r="I67" s="144">
        <v>5</v>
      </c>
      <c r="J67" s="144">
        <v>5</v>
      </c>
      <c r="K67" s="146">
        <v>4.82E-2</v>
      </c>
      <c r="L67" s="144" t="s">
        <v>40</v>
      </c>
      <c r="M67" s="7" t="s">
        <v>266</v>
      </c>
      <c r="N67" s="145">
        <v>-6.0000000000000001E-3</v>
      </c>
      <c r="O67" s="23">
        <v>0.3548</v>
      </c>
      <c r="P67" s="146">
        <v>-3.8600000000000002E-2</v>
      </c>
      <c r="Q67" s="146">
        <v>1.0183</v>
      </c>
      <c r="R67" s="146">
        <v>-4.0000000000000002E-4</v>
      </c>
      <c r="S67" s="146">
        <v>2.0500000000000001E-2</v>
      </c>
      <c r="T67" s="146">
        <v>4.0500000000000001E-2</v>
      </c>
      <c r="U67" s="144">
        <v>695</v>
      </c>
      <c r="V67" s="144">
        <v>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150012</v>
      </c>
      <c r="B68" s="150" t="s">
        <v>185</v>
      </c>
      <c r="C68" s="14">
        <v>1.0369999999999999</v>
      </c>
      <c r="D68" s="156">
        <v>-1E-3</v>
      </c>
      <c r="E68" s="150">
        <v>6.33</v>
      </c>
      <c r="F68" s="14">
        <v>1.014</v>
      </c>
      <c r="G68" s="152">
        <v>-2.2700000000000001E-2</v>
      </c>
      <c r="H68" s="150" t="s">
        <v>186</v>
      </c>
      <c r="I68" s="150">
        <v>5</v>
      </c>
      <c r="J68" s="150">
        <v>5</v>
      </c>
      <c r="K68" s="152">
        <v>4.6580000000000003E-2</v>
      </c>
      <c r="L68" s="150" t="s">
        <v>40</v>
      </c>
      <c r="M68" s="14" t="s">
        <v>187</v>
      </c>
      <c r="N68" s="156">
        <v>-4.1999999999999997E-3</v>
      </c>
      <c r="O68" s="18">
        <v>0.50780000000000003</v>
      </c>
      <c r="P68" s="152">
        <v>-2.3E-2</v>
      </c>
      <c r="Q68" s="150" t="s">
        <v>37</v>
      </c>
      <c r="R68" s="152">
        <v>-2.3E-3</v>
      </c>
      <c r="S68" s="152">
        <v>-3.5999999999999999E-3</v>
      </c>
      <c r="T68" s="152">
        <v>-7.9000000000000008E-3</v>
      </c>
      <c r="U68" s="150">
        <v>8108</v>
      </c>
      <c r="V68" s="150">
        <v>-2</v>
      </c>
      <c r="W68" s="153">
        <v>0.17083333333333331</v>
      </c>
      <c r="X68" s="154">
        <v>43570</v>
      </c>
      <c r="Y68" s="21" t="s">
        <v>38</v>
      </c>
    </row>
    <row r="69" spans="1:25" ht="15.75" thickBot="1" x14ac:dyDescent="0.2">
      <c r="A69" s="7">
        <v>150088</v>
      </c>
      <c r="B69" s="144" t="s">
        <v>151</v>
      </c>
      <c r="C69" s="7">
        <v>1.0289999999999999</v>
      </c>
      <c r="D69" s="147">
        <v>1.9E-3</v>
      </c>
      <c r="E69" s="144">
        <v>3.97</v>
      </c>
      <c r="F69" s="7">
        <v>1.0286999999999999</v>
      </c>
      <c r="G69" s="146">
        <v>-2.9999999999999997E-4</v>
      </c>
      <c r="H69" s="146">
        <v>3.5000000000000003E-2</v>
      </c>
      <c r="I69" s="144">
        <v>5</v>
      </c>
      <c r="J69" s="144">
        <v>5</v>
      </c>
      <c r="K69" s="146">
        <v>4.5429999999999998E-2</v>
      </c>
      <c r="L69" s="144">
        <v>7.0000000000000007E-2</v>
      </c>
      <c r="M69" s="7" t="s">
        <v>148</v>
      </c>
      <c r="N69" s="145">
        <v>-6.4999999999999997E-3</v>
      </c>
      <c r="O69" s="146">
        <v>0.40570000000000001</v>
      </c>
      <c r="P69" s="144" t="s">
        <v>37</v>
      </c>
      <c r="Q69" s="146">
        <v>0.85919999999999996</v>
      </c>
      <c r="R69" s="146">
        <v>8.2000000000000007E-3</v>
      </c>
      <c r="S69" s="146">
        <v>2.3999999999999998E-3</v>
      </c>
      <c r="T69" s="146">
        <v>8.9999999999999993E-3</v>
      </c>
      <c r="U69" s="144">
        <v>301</v>
      </c>
      <c r="V69" s="144">
        <v>0</v>
      </c>
      <c r="W69" s="148">
        <v>0.21180555555555555</v>
      </c>
      <c r="X69" s="149">
        <v>42605</v>
      </c>
      <c r="Y69" s="13" t="s">
        <v>38</v>
      </c>
    </row>
    <row r="70" spans="1:25" ht="15.75" thickBot="1" x14ac:dyDescent="0.2">
      <c r="A70" s="14">
        <v>150059</v>
      </c>
      <c r="B70" s="150" t="s">
        <v>190</v>
      </c>
      <c r="C70" s="14">
        <v>1.1919999999999999</v>
      </c>
      <c r="D70" s="151">
        <v>8.0000000000000004E-4</v>
      </c>
      <c r="E70" s="150">
        <v>0.64</v>
      </c>
      <c r="F70" s="14">
        <v>1.028</v>
      </c>
      <c r="G70" s="152">
        <v>-0.1595</v>
      </c>
      <c r="H70" s="152">
        <v>3.5000000000000003E-2</v>
      </c>
      <c r="I70" s="150">
        <v>5</v>
      </c>
      <c r="J70" s="150">
        <v>5</v>
      </c>
      <c r="K70" s="152">
        <v>4.2959999999999998E-2</v>
      </c>
      <c r="L70" s="150" t="s">
        <v>40</v>
      </c>
      <c r="M70" s="14" t="s">
        <v>191</v>
      </c>
      <c r="N70" s="156">
        <v>-1.34E-2</v>
      </c>
      <c r="O70" s="18">
        <v>0.47660000000000002</v>
      </c>
      <c r="P70" s="152">
        <v>-0.1411</v>
      </c>
      <c r="Q70" s="152">
        <v>1.3317000000000001</v>
      </c>
      <c r="R70" s="152">
        <v>-5.7999999999999996E-3</v>
      </c>
      <c r="S70" s="152">
        <v>-1.0500000000000001E-2</v>
      </c>
      <c r="T70" s="152">
        <v>-8.6999999999999994E-3</v>
      </c>
      <c r="U70" s="150">
        <v>4242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1.022</v>
      </c>
      <c r="D71" s="147">
        <v>2E-3</v>
      </c>
      <c r="E71" s="144">
        <v>488.45</v>
      </c>
      <c r="F71" s="7">
        <v>1.0109999999999999</v>
      </c>
      <c r="G71" s="146">
        <v>-1.09E-2</v>
      </c>
      <c r="H71" s="146">
        <v>3.5000000000000003E-2</v>
      </c>
      <c r="I71" s="144">
        <v>5</v>
      </c>
      <c r="J71" s="144">
        <v>5</v>
      </c>
      <c r="K71" s="146">
        <v>3.5229999999999997E-2</v>
      </c>
      <c r="L71" s="144">
        <v>0.78</v>
      </c>
      <c r="M71" s="7" t="s">
        <v>189</v>
      </c>
      <c r="N71" s="145">
        <v>-5.4000000000000003E-3</v>
      </c>
      <c r="O71" s="146">
        <v>0.3831</v>
      </c>
      <c r="P71" s="144" t="s">
        <v>37</v>
      </c>
      <c r="Q71" s="160">
        <v>0.95689999999999997</v>
      </c>
      <c r="R71" s="146">
        <v>-1.5E-3</v>
      </c>
      <c r="S71" s="146">
        <v>1.6999999999999999E-3</v>
      </c>
      <c r="T71" s="146">
        <v>3.3999999999999998E-3</v>
      </c>
      <c r="U71" s="144">
        <v>20402</v>
      </c>
      <c r="V71" s="144">
        <v>148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150096</v>
      </c>
      <c r="B72" s="150" t="s">
        <v>192</v>
      </c>
      <c r="C72" s="14">
        <v>1.1200000000000001</v>
      </c>
      <c r="D72" s="159">
        <v>0</v>
      </c>
      <c r="E72" s="150">
        <v>6.27</v>
      </c>
      <c r="F72" s="14">
        <v>1.0289999999999999</v>
      </c>
      <c r="G72" s="152">
        <v>-8.8400000000000006E-2</v>
      </c>
      <c r="H72" s="152">
        <v>3.5000000000000003E-2</v>
      </c>
      <c r="I72" s="150">
        <v>5</v>
      </c>
      <c r="J72" s="150">
        <v>5</v>
      </c>
      <c r="K72" s="152">
        <v>-4.6039999999999998E-2</v>
      </c>
      <c r="L72" s="150">
        <v>0.92</v>
      </c>
      <c r="M72" s="14" t="s">
        <v>193</v>
      </c>
      <c r="N72" s="156">
        <v>-1.0699999999999999E-2</v>
      </c>
      <c r="O72" s="152">
        <v>0.34139999999999998</v>
      </c>
      <c r="P72" s="150" t="s">
        <v>37</v>
      </c>
      <c r="Q72" s="152">
        <v>1.0597000000000001</v>
      </c>
      <c r="R72" s="152">
        <v>5.0000000000000001E-4</v>
      </c>
      <c r="S72" s="152">
        <v>-1.5E-3</v>
      </c>
      <c r="T72" s="152">
        <v>-3.5999999999999999E-3</v>
      </c>
      <c r="U72" s="150">
        <v>12377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AVERAGE(D42:D72)</f>
        <v>-1.3290322580645159E-3</v>
      </c>
      <c r="E73" s="36"/>
      <c r="F73" s="35"/>
      <c r="G73" s="43">
        <f>AVERAGE(G42:G72)</f>
        <v>-1.3638709677419357E-2</v>
      </c>
      <c r="H73" s="271">
        <f>COUNTIF($D42:$D72,"&gt;0")/COUNT($D42:$D72)</f>
        <v>0.45161290322580644</v>
      </c>
      <c r="I73" s="270"/>
      <c r="J73" s="270"/>
      <c r="K73" s="43">
        <f>AVERAGE(K42:K72)</f>
        <v>4.5743870967741948E-2</v>
      </c>
      <c r="L73" s="36"/>
      <c r="M73" s="35"/>
      <c r="N73" s="38"/>
      <c r="O73" s="39"/>
      <c r="P73" s="43">
        <f>AVERAGE(P42:P72)</f>
        <v>-1.7762962962962963E-2</v>
      </c>
      <c r="Q73" s="37"/>
      <c r="R73" s="43">
        <f>AVERAGE(R42:R72)</f>
        <v>4.0935483870967746E-3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7">
        <v>150148</v>
      </c>
      <c r="B74" s="144" t="s">
        <v>143</v>
      </c>
      <c r="C74" s="7">
        <v>1.024</v>
      </c>
      <c r="D74" s="147">
        <v>2E-3</v>
      </c>
      <c r="E74" s="144">
        <v>191.6</v>
      </c>
      <c r="F74" s="7">
        <v>1.0289999999999999</v>
      </c>
      <c r="G74" s="146">
        <v>4.8999999999999998E-3</v>
      </c>
      <c r="H74" s="146">
        <v>3.2000000000000001E-2</v>
      </c>
      <c r="I74" s="144">
        <v>4.7</v>
      </c>
      <c r="J74" s="144">
        <v>4.7</v>
      </c>
      <c r="K74" s="146">
        <v>4.7239999999999997E-2</v>
      </c>
      <c r="L74" s="144" t="s">
        <v>40</v>
      </c>
      <c r="M74" s="7" t="s">
        <v>144</v>
      </c>
      <c r="N74" s="147">
        <v>6.4999999999999997E-3</v>
      </c>
      <c r="O74" s="23">
        <v>0.19339999999999999</v>
      </c>
      <c r="P74" s="146">
        <v>-1E-4</v>
      </c>
      <c r="Q74" s="146">
        <v>0.89190000000000003</v>
      </c>
      <c r="R74" s="146">
        <v>-1.1000000000000001E-3</v>
      </c>
      <c r="S74" s="146">
        <v>1.2999999999999999E-3</v>
      </c>
      <c r="T74" s="146">
        <v>5.9999999999999995E-4</v>
      </c>
      <c r="U74" s="144">
        <v>13913</v>
      </c>
      <c r="V74" s="144">
        <v>0</v>
      </c>
      <c r="W74" s="148">
        <v>0.21180555555555555</v>
      </c>
      <c r="X74" s="149">
        <v>42719</v>
      </c>
      <c r="Y74" s="13" t="s">
        <v>38</v>
      </c>
    </row>
    <row r="75" spans="1:25" s="60" customFormat="1" ht="15.75" thickBot="1" x14ac:dyDescent="0.2">
      <c r="A75" s="51">
        <v>150049</v>
      </c>
      <c r="B75" s="188" t="s">
        <v>142</v>
      </c>
      <c r="C75" s="51">
        <v>1.0169999999999999</v>
      </c>
      <c r="D75" s="189">
        <v>1.1900000000000001E-2</v>
      </c>
      <c r="E75" s="188">
        <v>551.34</v>
      </c>
      <c r="F75" s="51">
        <v>1.018</v>
      </c>
      <c r="G75" s="190">
        <v>1E-3</v>
      </c>
      <c r="H75" s="190">
        <v>3.2000000000000001E-2</v>
      </c>
      <c r="I75" s="188">
        <v>4.7</v>
      </c>
      <c r="J75" s="188">
        <v>4.7</v>
      </c>
      <c r="K75" s="190">
        <v>4.7050000000000002E-2</v>
      </c>
      <c r="L75" s="188" t="s">
        <v>40</v>
      </c>
      <c r="M75" s="51" t="s">
        <v>36</v>
      </c>
      <c r="N75" s="196">
        <v>0</v>
      </c>
      <c r="O75" s="56">
        <v>0.50729999999999997</v>
      </c>
      <c r="P75" s="190">
        <v>-4.0000000000000001E-3</v>
      </c>
      <c r="Q75" s="188" t="s">
        <v>37</v>
      </c>
      <c r="R75" s="190">
        <v>2.8E-3</v>
      </c>
      <c r="S75" s="190">
        <v>9.2999999999999992E-3</v>
      </c>
      <c r="T75" s="190">
        <v>1.83E-2</v>
      </c>
      <c r="U75" s="188">
        <v>1931</v>
      </c>
      <c r="V75" s="188">
        <v>3</v>
      </c>
      <c r="W75" s="191">
        <v>0.21180555555555555</v>
      </c>
      <c r="X75" s="192">
        <v>42807</v>
      </c>
      <c r="Y75" s="59" t="s">
        <v>38</v>
      </c>
    </row>
    <row r="76" spans="1:25" ht="15.75" thickBot="1" x14ac:dyDescent="0.2">
      <c r="A76" s="7">
        <v>150150</v>
      </c>
      <c r="B76" s="144" t="s">
        <v>145</v>
      </c>
      <c r="C76" s="7">
        <v>1.0289999999999999</v>
      </c>
      <c r="D76" s="145">
        <v>-1E-3</v>
      </c>
      <c r="E76" s="144">
        <v>210.99</v>
      </c>
      <c r="F76" s="7">
        <v>1.0289999999999999</v>
      </c>
      <c r="G76" s="146">
        <v>0</v>
      </c>
      <c r="H76" s="146">
        <v>3.2000000000000001E-2</v>
      </c>
      <c r="I76" s="144">
        <v>4.7</v>
      </c>
      <c r="J76" s="144">
        <v>4.7</v>
      </c>
      <c r="K76" s="146">
        <v>4.7E-2</v>
      </c>
      <c r="L76" s="144" t="s">
        <v>40</v>
      </c>
      <c r="M76" s="7" t="s">
        <v>146</v>
      </c>
      <c r="N76" s="145">
        <v>-1.8100000000000002E-2</v>
      </c>
      <c r="O76" s="23">
        <v>0.3785</v>
      </c>
      <c r="P76" s="146">
        <v>-5.0000000000000001E-3</v>
      </c>
      <c r="Q76" s="146">
        <v>0.4577</v>
      </c>
      <c r="R76" s="146">
        <v>-3.3999999999999998E-3</v>
      </c>
      <c r="S76" s="146">
        <v>-4.3E-3</v>
      </c>
      <c r="T76" s="146">
        <v>-7.7000000000000002E-3</v>
      </c>
      <c r="U76" s="144">
        <v>9257</v>
      </c>
      <c r="V76" s="144">
        <v>-57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150157</v>
      </c>
      <c r="B77" s="150" t="s">
        <v>149</v>
      </c>
      <c r="C77" s="14">
        <v>1.042</v>
      </c>
      <c r="D77" s="151">
        <v>1.9E-3</v>
      </c>
      <c r="E77" s="150">
        <v>310.16000000000003</v>
      </c>
      <c r="F77" s="14">
        <v>1.0289999999999999</v>
      </c>
      <c r="G77" s="152">
        <v>-1.26E-2</v>
      </c>
      <c r="H77" s="152">
        <v>3.2000000000000001E-2</v>
      </c>
      <c r="I77" s="150">
        <v>4.7</v>
      </c>
      <c r="J77" s="150">
        <v>4.7</v>
      </c>
      <c r="K77" s="152">
        <v>4.6399999999999997E-2</v>
      </c>
      <c r="L77" s="150" t="s">
        <v>40</v>
      </c>
      <c r="M77" s="14" t="s">
        <v>150</v>
      </c>
      <c r="N77" s="156">
        <v>-1.1999999999999999E-3</v>
      </c>
      <c r="O77" s="18">
        <v>0.2878</v>
      </c>
      <c r="P77" s="152">
        <v>-1.7399999999999999E-2</v>
      </c>
      <c r="Q77" s="152">
        <v>0.6704</v>
      </c>
      <c r="R77" s="152">
        <v>-2.2000000000000001E-3</v>
      </c>
      <c r="S77" s="152">
        <v>-2.8E-3</v>
      </c>
      <c r="T77" s="152">
        <v>-8.8000000000000005E-3</v>
      </c>
      <c r="U77" s="150">
        <v>116268</v>
      </c>
      <c r="V77" s="150">
        <v>-104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150028</v>
      </c>
      <c r="B78" s="144" t="s">
        <v>147</v>
      </c>
      <c r="C78" s="7">
        <v>1.0389999999999999</v>
      </c>
      <c r="D78" s="147">
        <v>2.8999999999999998E-3</v>
      </c>
      <c r="E78" s="144">
        <v>5.42</v>
      </c>
      <c r="F78" s="7">
        <v>1.022</v>
      </c>
      <c r="G78" s="146">
        <v>-1.66E-2</v>
      </c>
      <c r="H78" s="146">
        <v>3.2000000000000001E-2</v>
      </c>
      <c r="I78" s="144">
        <v>4.7</v>
      </c>
      <c r="J78" s="144">
        <v>4.7</v>
      </c>
      <c r="K78" s="146">
        <v>4.6210000000000001E-2</v>
      </c>
      <c r="L78" s="144" t="s">
        <v>40</v>
      </c>
      <c r="M78" s="7" t="s">
        <v>148</v>
      </c>
      <c r="N78" s="145">
        <v>-6.4999999999999997E-3</v>
      </c>
      <c r="O78" s="23">
        <v>0.53449999999999998</v>
      </c>
      <c r="P78" s="146">
        <v>-2.1299999999999999E-2</v>
      </c>
      <c r="Q78" s="146">
        <v>0.66590000000000005</v>
      </c>
      <c r="R78" s="146">
        <v>-6.6E-3</v>
      </c>
      <c r="S78" s="146">
        <v>-8.8000000000000005E-3</v>
      </c>
      <c r="T78" s="146">
        <v>-9.7999999999999997E-3</v>
      </c>
      <c r="U78" s="144">
        <v>4986</v>
      </c>
      <c r="V78" s="144">
        <v>-26</v>
      </c>
      <c r="W78" s="148">
        <v>0.17083333333333331</v>
      </c>
      <c r="X78" s="149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3.5400000000000002E-3</v>
      </c>
      <c r="E79" s="36"/>
      <c r="F79" s="35"/>
      <c r="G79" s="43">
        <f>AVERAGE(G74:G78)</f>
        <v>-4.6600000000000001E-3</v>
      </c>
      <c r="H79" s="272">
        <f>COUNTIF($D74:$D78,"&gt;0")/COUNT($D74:$D78)</f>
        <v>0.8</v>
      </c>
      <c r="I79" s="270">
        <f>COUNTIF($D74:$D78,"&lt;0")</f>
        <v>1</v>
      </c>
      <c r="J79" s="270">
        <f>COUNTIF($D74:$D78,"=0")</f>
        <v>0</v>
      </c>
      <c r="K79" s="43">
        <f>AVERAGE(K74:K78)</f>
        <v>4.6780000000000002E-2</v>
      </c>
      <c r="L79" s="36"/>
      <c r="M79" s="35"/>
      <c r="N79" s="38"/>
      <c r="O79" s="39"/>
      <c r="P79" s="43">
        <f>AVERAGE(P74:P78)</f>
        <v>-9.5599999999999991E-3</v>
      </c>
      <c r="Q79" s="37"/>
      <c r="R79" s="43">
        <f>AVERAGE(R74:R78)</f>
        <v>-2.0999999999999999E-3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14">
        <v>150022</v>
      </c>
      <c r="B80" s="161" t="s">
        <v>42</v>
      </c>
      <c r="C80" s="14">
        <v>0.81499999999999995</v>
      </c>
      <c r="D80" s="156">
        <v>-4.8999999999999998E-3</v>
      </c>
      <c r="E80" s="150">
        <v>9389.82</v>
      </c>
      <c r="F80" s="14">
        <v>1.0258</v>
      </c>
      <c r="G80" s="152">
        <v>0.20549999999999999</v>
      </c>
      <c r="H80" s="152">
        <v>0.03</v>
      </c>
      <c r="I80" s="150">
        <v>4.5</v>
      </c>
      <c r="J80" s="150">
        <v>4.5</v>
      </c>
      <c r="K80" s="152">
        <v>5.7020000000000001E-2</v>
      </c>
      <c r="L80" s="150" t="s">
        <v>40</v>
      </c>
      <c r="M80" s="14" t="s">
        <v>43</v>
      </c>
      <c r="N80" s="156">
        <v>-6.4000000000000003E-3</v>
      </c>
      <c r="O80" s="18">
        <v>8.2900000000000001E-2</v>
      </c>
      <c r="P80" s="161" t="s">
        <v>44</v>
      </c>
      <c r="Q80" s="162">
        <v>2.2582</v>
      </c>
      <c r="R80" s="152">
        <v>1.1000000000000001E-3</v>
      </c>
      <c r="S80" s="152">
        <v>5.4999999999999997E-3</v>
      </c>
      <c r="T80" s="152">
        <v>9.7000000000000003E-3</v>
      </c>
      <c r="U80" s="150">
        <v>232601</v>
      </c>
      <c r="V80" s="150">
        <v>9540</v>
      </c>
      <c r="W80" s="153">
        <v>0.21180555555555555</v>
      </c>
      <c r="X80" s="185">
        <v>42738</v>
      </c>
      <c r="Y80" s="21" t="s">
        <v>38</v>
      </c>
    </row>
    <row r="81" spans="1:25" ht="15.75" thickBot="1" x14ac:dyDescent="0.2">
      <c r="A81" s="7">
        <v>150273</v>
      </c>
      <c r="B81" s="144" t="s">
        <v>45</v>
      </c>
      <c r="C81" s="7">
        <v>1.0409999999999999</v>
      </c>
      <c r="D81" s="147">
        <v>2.8999999999999998E-3</v>
      </c>
      <c r="E81" s="144">
        <v>359.7</v>
      </c>
      <c r="F81" s="7">
        <v>1.0529999999999999</v>
      </c>
      <c r="G81" s="146">
        <v>1.14E-2</v>
      </c>
      <c r="H81" s="146">
        <v>0.03</v>
      </c>
      <c r="I81" s="144">
        <v>5</v>
      </c>
      <c r="J81" s="144">
        <v>4.5</v>
      </c>
      <c r="K81" s="146">
        <v>4.5569999999999999E-2</v>
      </c>
      <c r="L81" s="144" t="s">
        <v>40</v>
      </c>
      <c r="M81" s="7" t="s">
        <v>46</v>
      </c>
      <c r="N81" s="145">
        <v>-5.0000000000000001E-3</v>
      </c>
      <c r="O81" s="23">
        <v>0.1118</v>
      </c>
      <c r="P81" s="146">
        <v>4.7999999999999996E-3</v>
      </c>
      <c r="Q81" s="146">
        <v>1.0449999999999999</v>
      </c>
      <c r="R81" s="146">
        <v>-4.7999999999999996E-3</v>
      </c>
      <c r="S81" s="146">
        <v>-7.4999999999999997E-3</v>
      </c>
      <c r="T81" s="146">
        <v>-4.7999999999999996E-3</v>
      </c>
      <c r="U81" s="144">
        <v>11283</v>
      </c>
      <c r="V81" s="144">
        <v>-3</v>
      </c>
      <c r="W81" s="148">
        <v>0.21180555555555555</v>
      </c>
      <c r="X81" s="149">
        <v>42614</v>
      </c>
      <c r="Y81" s="13" t="s">
        <v>38</v>
      </c>
    </row>
    <row r="82" spans="1:25" ht="15.75" thickBot="1" x14ac:dyDescent="0.2">
      <c r="A82" s="14">
        <v>502027</v>
      </c>
      <c r="B82" s="150" t="s">
        <v>124</v>
      </c>
      <c r="C82" s="14">
        <v>1.036</v>
      </c>
      <c r="D82" s="156">
        <v>-4.7999999999999996E-3</v>
      </c>
      <c r="E82" s="150">
        <v>3.07</v>
      </c>
      <c r="F82" s="14">
        <v>1.048</v>
      </c>
      <c r="G82" s="152">
        <v>1.15E-2</v>
      </c>
      <c r="H82" s="152">
        <v>0.03</v>
      </c>
      <c r="I82" s="150">
        <v>5</v>
      </c>
      <c r="J82" s="150">
        <v>4.5</v>
      </c>
      <c r="K82" s="152">
        <v>4.5569999999999999E-2</v>
      </c>
      <c r="L82" s="150" t="s">
        <v>40</v>
      </c>
      <c r="M82" s="14" t="s">
        <v>125</v>
      </c>
      <c r="N82" s="156">
        <v>-1.43E-2</v>
      </c>
      <c r="O82" s="18">
        <v>0.26979999999999998</v>
      </c>
      <c r="P82" s="152">
        <v>4.7999999999999996E-3</v>
      </c>
      <c r="Q82" s="152">
        <v>0.68769999999999998</v>
      </c>
      <c r="R82" s="152">
        <v>2.5000000000000001E-3</v>
      </c>
      <c r="S82" s="152">
        <v>3.8999999999999998E-3</v>
      </c>
      <c r="T82" s="152">
        <v>1.17E-2</v>
      </c>
      <c r="U82" s="150">
        <v>124</v>
      </c>
      <c r="V82" s="150">
        <v>3</v>
      </c>
      <c r="W82" s="153">
        <v>0.21180555555555555</v>
      </c>
      <c r="X82" s="154">
        <v>42614</v>
      </c>
      <c r="Y82" s="21" t="s">
        <v>38</v>
      </c>
    </row>
    <row r="83" spans="1:25" s="60" customFormat="1" ht="15.75" thickBot="1" x14ac:dyDescent="0.2">
      <c r="A83" s="51">
        <v>150243</v>
      </c>
      <c r="B83" s="188" t="s">
        <v>128</v>
      </c>
      <c r="C83" s="51">
        <v>1.012</v>
      </c>
      <c r="D83" s="196">
        <v>0</v>
      </c>
      <c r="E83" s="188">
        <v>230.19</v>
      </c>
      <c r="F83" s="51">
        <v>1.024</v>
      </c>
      <c r="G83" s="190">
        <v>1.17E-2</v>
      </c>
      <c r="H83" s="190">
        <v>0.03</v>
      </c>
      <c r="I83" s="188">
        <v>4.5</v>
      </c>
      <c r="J83" s="188">
        <v>4.5</v>
      </c>
      <c r="K83" s="190">
        <v>4.555E-2</v>
      </c>
      <c r="L83" s="188" t="s">
        <v>40</v>
      </c>
      <c r="M83" s="51" t="s">
        <v>129</v>
      </c>
      <c r="N83" s="193">
        <v>-8.0999999999999996E-3</v>
      </c>
      <c r="O83" s="56">
        <v>0.36380000000000001</v>
      </c>
      <c r="P83" s="190">
        <v>5.1000000000000004E-3</v>
      </c>
      <c r="Q83" s="190">
        <v>0.49809999999999999</v>
      </c>
      <c r="R83" s="190">
        <v>3.3E-3</v>
      </c>
      <c r="S83" s="190">
        <v>5.0000000000000001E-3</v>
      </c>
      <c r="T83" s="190">
        <v>-3.3999999999999998E-3</v>
      </c>
      <c r="U83" s="188">
        <v>11560</v>
      </c>
      <c r="V83" s="188">
        <v>112</v>
      </c>
      <c r="W83" s="191">
        <v>0.21180555555555555</v>
      </c>
      <c r="X83" s="192">
        <v>42705</v>
      </c>
      <c r="Y83" s="59" t="s">
        <v>38</v>
      </c>
    </row>
    <row r="84" spans="1:25" ht="15.75" thickBot="1" x14ac:dyDescent="0.2">
      <c r="A84" s="14">
        <v>150241</v>
      </c>
      <c r="B84" s="161" t="s">
        <v>94</v>
      </c>
      <c r="C84" s="14">
        <v>1.016</v>
      </c>
      <c r="D84" s="151">
        <v>2E-3</v>
      </c>
      <c r="E84" s="150">
        <v>17.66</v>
      </c>
      <c r="F84" s="14">
        <v>1.028</v>
      </c>
      <c r="G84" s="152">
        <v>1.17E-2</v>
      </c>
      <c r="H84" s="152">
        <v>0.03</v>
      </c>
      <c r="I84" s="150">
        <v>4.5</v>
      </c>
      <c r="J84" s="150">
        <v>4.5</v>
      </c>
      <c r="K84" s="152">
        <v>4.555E-2</v>
      </c>
      <c r="L84" s="150" t="s">
        <v>40</v>
      </c>
      <c r="M84" s="14" t="s">
        <v>95</v>
      </c>
      <c r="N84" s="151">
        <v>3.0000000000000001E-3</v>
      </c>
      <c r="O84" s="18">
        <v>0.29120000000000001</v>
      </c>
      <c r="P84" s="152">
        <v>5.0000000000000001E-3</v>
      </c>
      <c r="Q84" s="152">
        <v>0.66379999999999995</v>
      </c>
      <c r="R84" s="152">
        <v>-6.1999999999999998E-3</v>
      </c>
      <c r="S84" s="152">
        <v>-3.8999999999999998E-3</v>
      </c>
      <c r="T84" s="152">
        <v>-9.9000000000000008E-3</v>
      </c>
      <c r="U84" s="150">
        <v>8986</v>
      </c>
      <c r="V84" s="150">
        <v>-17</v>
      </c>
      <c r="W84" s="153">
        <v>0.21180555555555555</v>
      </c>
      <c r="X84" s="154">
        <v>42719</v>
      </c>
      <c r="Y84" s="21" t="s">
        <v>38</v>
      </c>
    </row>
    <row r="85" spans="1:25" s="60" customFormat="1" ht="15.75" thickBot="1" x14ac:dyDescent="0.2">
      <c r="A85" s="51">
        <v>150307</v>
      </c>
      <c r="B85" s="188" t="s">
        <v>51</v>
      </c>
      <c r="C85" s="51">
        <v>1.0169999999999999</v>
      </c>
      <c r="D85" s="189">
        <v>2E-3</v>
      </c>
      <c r="E85" s="188">
        <v>1061.6600000000001</v>
      </c>
      <c r="F85" s="51">
        <v>1.0289999999999999</v>
      </c>
      <c r="G85" s="190">
        <v>1.17E-2</v>
      </c>
      <c r="H85" s="190">
        <v>0.03</v>
      </c>
      <c r="I85" s="188">
        <v>4.5</v>
      </c>
      <c r="J85" s="188">
        <v>4.5</v>
      </c>
      <c r="K85" s="190">
        <v>4.555E-2</v>
      </c>
      <c r="L85" s="188" t="s">
        <v>40</v>
      </c>
      <c r="M85" s="51" t="s">
        <v>52</v>
      </c>
      <c r="N85" s="193">
        <v>-1.24E-2</v>
      </c>
      <c r="O85" s="56">
        <v>0.19009999999999999</v>
      </c>
      <c r="P85" s="190">
        <v>5.0000000000000001E-3</v>
      </c>
      <c r="Q85" s="190">
        <v>0.89970000000000006</v>
      </c>
      <c r="R85" s="190">
        <v>2.3999999999999998E-3</v>
      </c>
      <c r="S85" s="190">
        <v>3.0999999999999999E-3</v>
      </c>
      <c r="T85" s="190">
        <v>8.6999999999999994E-3</v>
      </c>
      <c r="U85" s="188">
        <v>23445</v>
      </c>
      <c r="V85" s="188">
        <v>653</v>
      </c>
      <c r="W85" s="191">
        <v>0.21180555555555555</v>
      </c>
      <c r="X85" s="192">
        <v>42705</v>
      </c>
      <c r="Y85" s="59" t="s">
        <v>38</v>
      </c>
    </row>
    <row r="86" spans="1:25" ht="15.75" thickBot="1" x14ac:dyDescent="0.2">
      <c r="A86" s="14">
        <v>150251</v>
      </c>
      <c r="B86" s="150" t="s">
        <v>96</v>
      </c>
      <c r="C86" s="14">
        <v>1.016</v>
      </c>
      <c r="D86" s="151">
        <v>1E-3</v>
      </c>
      <c r="E86" s="150">
        <v>5.39</v>
      </c>
      <c r="F86" s="14">
        <v>1.028</v>
      </c>
      <c r="G86" s="152">
        <v>1.17E-2</v>
      </c>
      <c r="H86" s="152">
        <v>0.03</v>
      </c>
      <c r="I86" s="150">
        <v>4.5</v>
      </c>
      <c r="J86" s="150">
        <v>4.5</v>
      </c>
      <c r="K86" s="152">
        <v>4.555E-2</v>
      </c>
      <c r="L86" s="150" t="s">
        <v>40</v>
      </c>
      <c r="M86" s="14" t="s">
        <v>97</v>
      </c>
      <c r="N86" s="156">
        <v>-1.09E-2</v>
      </c>
      <c r="O86" s="18">
        <v>0.38740000000000002</v>
      </c>
      <c r="P86" s="152">
        <v>5.0000000000000001E-3</v>
      </c>
      <c r="Q86" s="152">
        <v>0.438</v>
      </c>
      <c r="R86" s="152">
        <v>-7.7999999999999996E-3</v>
      </c>
      <c r="S86" s="152">
        <v>-4.7000000000000002E-3</v>
      </c>
      <c r="T86" s="152">
        <v>-7.1999999999999998E-3</v>
      </c>
      <c r="U86" s="150">
        <v>8262</v>
      </c>
      <c r="V86" s="150">
        <v>-54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150173</v>
      </c>
      <c r="B87" s="144" t="s">
        <v>113</v>
      </c>
      <c r="C87" s="7">
        <v>1.016</v>
      </c>
      <c r="D87" s="147">
        <v>2E-3</v>
      </c>
      <c r="E87" s="144">
        <v>85.33</v>
      </c>
      <c r="F87" s="7">
        <v>1.028</v>
      </c>
      <c r="G87" s="146">
        <v>1.17E-2</v>
      </c>
      <c r="H87" s="146">
        <v>0.03</v>
      </c>
      <c r="I87" s="144">
        <v>4.5</v>
      </c>
      <c r="J87" s="144">
        <v>4.5</v>
      </c>
      <c r="K87" s="146">
        <v>4.555E-2</v>
      </c>
      <c r="L87" s="144" t="s">
        <v>40</v>
      </c>
      <c r="M87" s="7" t="s">
        <v>114</v>
      </c>
      <c r="N87" s="145">
        <v>-9.1000000000000004E-3</v>
      </c>
      <c r="O87" s="23">
        <v>0.26250000000000001</v>
      </c>
      <c r="P87" s="146">
        <v>5.0000000000000001E-3</v>
      </c>
      <c r="Q87" s="146">
        <v>0.73119999999999996</v>
      </c>
      <c r="R87" s="146">
        <v>1E-4</v>
      </c>
      <c r="S87" s="146">
        <v>-1.1000000000000001E-3</v>
      </c>
      <c r="T87" s="146">
        <v>-2.3E-3</v>
      </c>
      <c r="U87" s="144">
        <v>17223</v>
      </c>
      <c r="V87" s="144">
        <v>26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1.012</v>
      </c>
      <c r="D88" s="151">
        <v>5.0000000000000001E-3</v>
      </c>
      <c r="E88" s="150">
        <v>155.66999999999999</v>
      </c>
      <c r="F88" s="14">
        <v>1.024</v>
      </c>
      <c r="G88" s="152">
        <v>1.17E-2</v>
      </c>
      <c r="H88" s="152">
        <v>0.03</v>
      </c>
      <c r="I88" s="150">
        <v>4.5</v>
      </c>
      <c r="J88" s="150">
        <v>4.5</v>
      </c>
      <c r="K88" s="152">
        <v>4.555E-2</v>
      </c>
      <c r="L88" s="150" t="s">
        <v>40</v>
      </c>
      <c r="M88" s="14" t="s">
        <v>62</v>
      </c>
      <c r="N88" s="156">
        <v>-7.1000000000000004E-3</v>
      </c>
      <c r="O88" s="18">
        <v>9.6299999999999997E-2</v>
      </c>
      <c r="P88" s="152">
        <v>3.7000000000000002E-3</v>
      </c>
      <c r="Q88" s="152">
        <v>0.48530000000000001</v>
      </c>
      <c r="R88" s="152">
        <v>1.41E-2</v>
      </c>
      <c r="S88" s="152">
        <v>2.8999999999999998E-3</v>
      </c>
      <c r="T88" s="152">
        <v>-2.0000000000000001E-4</v>
      </c>
      <c r="U88" s="150">
        <v>3417</v>
      </c>
      <c r="V88" s="150">
        <v>0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1.03</v>
      </c>
      <c r="D89" s="147">
        <v>2.8999999999999998E-3</v>
      </c>
      <c r="E89" s="144">
        <v>11.86</v>
      </c>
      <c r="F89" s="7">
        <v>1.0409999999999999</v>
      </c>
      <c r="G89" s="146">
        <v>1.06E-2</v>
      </c>
      <c r="H89" s="146">
        <v>0.03</v>
      </c>
      <c r="I89" s="144">
        <v>4.75</v>
      </c>
      <c r="J89" s="144">
        <v>4.5</v>
      </c>
      <c r="K89" s="146">
        <v>4.5530000000000001E-2</v>
      </c>
      <c r="L89" s="144" t="s">
        <v>40</v>
      </c>
      <c r="M89" s="7" t="s">
        <v>76</v>
      </c>
      <c r="N89" s="145">
        <v>-7.0000000000000001E-3</v>
      </c>
      <c r="O89" s="23">
        <v>0.38350000000000001</v>
      </c>
      <c r="P89" s="146">
        <v>3.8999999999999998E-3</v>
      </c>
      <c r="Q89" s="146">
        <v>0.43269999999999997</v>
      </c>
      <c r="R89" s="146">
        <v>-2.8999999999999998E-3</v>
      </c>
      <c r="S89" s="146">
        <v>-3.3E-3</v>
      </c>
      <c r="T89" s="146">
        <v>1.47E-2</v>
      </c>
      <c r="U89" s="144">
        <v>723</v>
      </c>
      <c r="V89" s="144">
        <v>0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1.042</v>
      </c>
      <c r="D90" s="151">
        <v>3.8999999999999998E-3</v>
      </c>
      <c r="E90" s="150">
        <v>2052.1</v>
      </c>
      <c r="F90" s="14">
        <v>1.0529999999999999</v>
      </c>
      <c r="G90" s="152">
        <v>1.04E-2</v>
      </c>
      <c r="H90" s="152">
        <v>0.03</v>
      </c>
      <c r="I90" s="150">
        <v>5</v>
      </c>
      <c r="J90" s="150">
        <v>4.5</v>
      </c>
      <c r="K90" s="152">
        <v>4.5519999999999998E-2</v>
      </c>
      <c r="L90" s="150" t="s">
        <v>40</v>
      </c>
      <c r="M90" s="14" t="s">
        <v>66</v>
      </c>
      <c r="N90" s="156">
        <v>-5.1999999999999998E-3</v>
      </c>
      <c r="O90" s="18">
        <v>0.1164</v>
      </c>
      <c r="P90" s="152">
        <v>3.8E-3</v>
      </c>
      <c r="Q90" s="152">
        <v>1.0343</v>
      </c>
      <c r="R90" s="152">
        <v>1.18E-2</v>
      </c>
      <c r="S90" s="152">
        <v>8.0999999999999996E-3</v>
      </c>
      <c r="T90" s="152">
        <v>2.7000000000000001E-3</v>
      </c>
      <c r="U90" s="150">
        <v>44097</v>
      </c>
      <c r="V90" s="150">
        <v>305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502024</v>
      </c>
      <c r="B91" s="144" t="s">
        <v>77</v>
      </c>
      <c r="C91" s="7">
        <v>1.0369999999999999</v>
      </c>
      <c r="D91" s="147">
        <v>2.8999999999999998E-3</v>
      </c>
      <c r="E91" s="144">
        <v>225.98</v>
      </c>
      <c r="F91" s="7">
        <v>1.048</v>
      </c>
      <c r="G91" s="146">
        <v>1.0500000000000001E-2</v>
      </c>
      <c r="H91" s="146">
        <v>0.03</v>
      </c>
      <c r="I91" s="144">
        <v>5</v>
      </c>
      <c r="J91" s="144">
        <v>4.5</v>
      </c>
      <c r="K91" s="146">
        <v>4.5519999999999998E-2</v>
      </c>
      <c r="L91" s="144" t="s">
        <v>40</v>
      </c>
      <c r="M91" s="7" t="s">
        <v>78</v>
      </c>
      <c r="N91" s="145">
        <v>-5.3E-3</v>
      </c>
      <c r="O91" s="23">
        <v>0.2424</v>
      </c>
      <c r="P91" s="146">
        <v>3.8999999999999998E-3</v>
      </c>
      <c r="Q91" s="146">
        <v>0.751</v>
      </c>
      <c r="R91" s="146">
        <v>6.7999999999999996E-3</v>
      </c>
      <c r="S91" s="146">
        <v>8.0999999999999996E-3</v>
      </c>
      <c r="T91" s="146">
        <v>7.0000000000000001E-3</v>
      </c>
      <c r="U91" s="144">
        <v>1730</v>
      </c>
      <c r="V91" s="144">
        <v>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150184</v>
      </c>
      <c r="B92" s="150" t="s">
        <v>106</v>
      </c>
      <c r="C92" s="14">
        <v>0.996</v>
      </c>
      <c r="D92" s="151">
        <v>2E-3</v>
      </c>
      <c r="E92" s="150">
        <v>416.33</v>
      </c>
      <c r="F92" s="14">
        <v>1.0073000000000001</v>
      </c>
      <c r="G92" s="152">
        <v>1.12E-2</v>
      </c>
      <c r="H92" s="152">
        <v>0.03</v>
      </c>
      <c r="I92" s="150">
        <v>4.5</v>
      </c>
      <c r="J92" s="150">
        <v>4.5</v>
      </c>
      <c r="K92" s="152">
        <v>4.5510000000000002E-2</v>
      </c>
      <c r="L92" s="150" t="s">
        <v>40</v>
      </c>
      <c r="M92" s="14" t="s">
        <v>76</v>
      </c>
      <c r="N92" s="156">
        <v>-7.0000000000000001E-3</v>
      </c>
      <c r="O92" s="18">
        <v>0.31780000000000003</v>
      </c>
      <c r="P92" s="152">
        <v>4.1999999999999997E-3</v>
      </c>
      <c r="Q92" s="162">
        <v>0.62770000000000004</v>
      </c>
      <c r="R92" s="152">
        <v>1.6000000000000001E-3</v>
      </c>
      <c r="S92" s="152">
        <v>1.9E-3</v>
      </c>
      <c r="T92" s="152">
        <v>4.7000000000000002E-3</v>
      </c>
      <c r="U92" s="150">
        <v>38550</v>
      </c>
      <c r="V92" s="150">
        <v>237</v>
      </c>
      <c r="W92" s="153">
        <v>0.21180555555555555</v>
      </c>
      <c r="X92" s="154">
        <v>42885</v>
      </c>
      <c r="Y92" s="21" t="s">
        <v>38</v>
      </c>
    </row>
    <row r="93" spans="1:25" ht="15.75" thickBot="1" x14ac:dyDescent="0.2">
      <c r="A93" s="7">
        <v>150205</v>
      </c>
      <c r="B93" s="144" t="s">
        <v>49</v>
      </c>
      <c r="C93" s="7">
        <v>1.02</v>
      </c>
      <c r="D93" s="147">
        <v>3.8999999999999998E-3</v>
      </c>
      <c r="E93" s="144">
        <v>6190.64</v>
      </c>
      <c r="F93" s="7">
        <v>1.0309999999999999</v>
      </c>
      <c r="G93" s="146">
        <v>1.0699999999999999E-2</v>
      </c>
      <c r="H93" s="146">
        <v>0.03</v>
      </c>
      <c r="I93" s="144">
        <v>4.5</v>
      </c>
      <c r="J93" s="144">
        <v>4.5</v>
      </c>
      <c r="K93" s="146">
        <v>4.5499999999999999E-2</v>
      </c>
      <c r="L93" s="144" t="s">
        <v>40</v>
      </c>
      <c r="M93" s="7" t="s">
        <v>50</v>
      </c>
      <c r="N93" s="145">
        <v>-2.3900000000000001E-2</v>
      </c>
      <c r="O93" s="23">
        <v>0.1767</v>
      </c>
      <c r="P93" s="146">
        <v>4.0000000000000001E-3</v>
      </c>
      <c r="Q93" s="146">
        <v>0.92820000000000003</v>
      </c>
      <c r="R93" s="146">
        <v>1.04E-2</v>
      </c>
      <c r="S93" s="146">
        <v>5.5999999999999999E-3</v>
      </c>
      <c r="T93" s="146">
        <v>6.8999999999999999E-3</v>
      </c>
      <c r="U93" s="144">
        <v>388474</v>
      </c>
      <c r="V93" s="144">
        <v>1050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0.996</v>
      </c>
      <c r="D94" s="151">
        <v>4.0000000000000001E-3</v>
      </c>
      <c r="E94" s="150">
        <v>45.32</v>
      </c>
      <c r="F94" s="14">
        <v>1.0068999999999999</v>
      </c>
      <c r="G94" s="152">
        <v>1.0800000000000001E-2</v>
      </c>
      <c r="H94" s="152">
        <v>0.03</v>
      </c>
      <c r="I94" s="150">
        <v>4.5</v>
      </c>
      <c r="J94" s="150">
        <v>4.5</v>
      </c>
      <c r="K94" s="152">
        <v>4.5499999999999999E-2</v>
      </c>
      <c r="L94" s="150" t="s">
        <v>40</v>
      </c>
      <c r="M94" s="14" t="s">
        <v>54</v>
      </c>
      <c r="N94" s="156">
        <v>-4.0000000000000001E-3</v>
      </c>
      <c r="O94" s="18">
        <v>0.40460000000000002</v>
      </c>
      <c r="P94" s="152">
        <v>4.1999999999999997E-3</v>
      </c>
      <c r="Q94" s="152">
        <v>0.42120000000000002</v>
      </c>
      <c r="R94" s="152">
        <v>6.1999999999999998E-3</v>
      </c>
      <c r="S94" s="152">
        <v>8.0000000000000002E-3</v>
      </c>
      <c r="T94" s="152">
        <v>1.9300000000000001E-2</v>
      </c>
      <c r="U94" s="150">
        <v>1596</v>
      </c>
      <c r="V94" s="150">
        <v>-15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0.996</v>
      </c>
      <c r="D95" s="147">
        <v>5.0000000000000001E-3</v>
      </c>
      <c r="E95" s="144">
        <v>98.78</v>
      </c>
      <c r="F95" s="7">
        <v>1.0068999999999999</v>
      </c>
      <c r="G95" s="146">
        <v>1.0800000000000001E-2</v>
      </c>
      <c r="H95" s="146">
        <v>0.03</v>
      </c>
      <c r="I95" s="144">
        <v>4.5</v>
      </c>
      <c r="J95" s="144">
        <v>4.5</v>
      </c>
      <c r="K95" s="146">
        <v>4.5499999999999999E-2</v>
      </c>
      <c r="L95" s="144" t="s">
        <v>40</v>
      </c>
      <c r="M95" s="7" t="s">
        <v>93</v>
      </c>
      <c r="N95" s="145">
        <v>-9.5999999999999992E-3</v>
      </c>
      <c r="O95" s="23">
        <v>0.32269999999999999</v>
      </c>
      <c r="P95" s="146">
        <v>4.1999999999999997E-3</v>
      </c>
      <c r="Q95" s="146">
        <v>0.61660000000000004</v>
      </c>
      <c r="R95" s="146">
        <v>1E-4</v>
      </c>
      <c r="S95" s="146">
        <v>-3.5999999999999999E-3</v>
      </c>
      <c r="T95" s="146">
        <v>9.4999999999999998E-3</v>
      </c>
      <c r="U95" s="144">
        <v>10082</v>
      </c>
      <c r="V95" s="144">
        <v>-3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150200</v>
      </c>
      <c r="B96" s="150" t="s">
        <v>55</v>
      </c>
      <c r="C96" s="14">
        <v>1.0169999999999999</v>
      </c>
      <c r="D96" s="151">
        <v>2E-3</v>
      </c>
      <c r="E96" s="150">
        <v>16251.32</v>
      </c>
      <c r="F96" s="14">
        <v>1.028</v>
      </c>
      <c r="G96" s="152">
        <v>1.0699999999999999E-2</v>
      </c>
      <c r="H96" s="152">
        <v>0.03</v>
      </c>
      <c r="I96" s="150">
        <v>4.5</v>
      </c>
      <c r="J96" s="150">
        <v>4.5</v>
      </c>
      <c r="K96" s="152">
        <v>4.5499999999999999E-2</v>
      </c>
      <c r="L96" s="150" t="s">
        <v>40</v>
      </c>
      <c r="M96" s="14" t="s">
        <v>56</v>
      </c>
      <c r="N96" s="156">
        <v>-6.7000000000000002E-3</v>
      </c>
      <c r="O96" s="18">
        <v>0.17549999999999999</v>
      </c>
      <c r="P96" s="152">
        <v>4.0000000000000001E-3</v>
      </c>
      <c r="Q96" s="152">
        <v>0.93540000000000001</v>
      </c>
      <c r="R96" s="152">
        <v>1.9E-3</v>
      </c>
      <c r="S96" s="152">
        <v>-5.9999999999999995E-4</v>
      </c>
      <c r="T96" s="152">
        <v>-1.01E-2</v>
      </c>
      <c r="U96" s="150">
        <v>935996</v>
      </c>
      <c r="V96" s="150">
        <v>458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150207</v>
      </c>
      <c r="B97" s="144" t="s">
        <v>71</v>
      </c>
      <c r="C97" s="7">
        <v>1.0169999999999999</v>
      </c>
      <c r="D97" s="147">
        <v>3.0000000000000001E-3</v>
      </c>
      <c r="E97" s="144">
        <v>1248.6099999999999</v>
      </c>
      <c r="F97" s="7">
        <v>1.028</v>
      </c>
      <c r="G97" s="146">
        <v>1.0699999999999999E-2</v>
      </c>
      <c r="H97" s="146">
        <v>0.03</v>
      </c>
      <c r="I97" s="144">
        <v>4.5</v>
      </c>
      <c r="J97" s="144">
        <v>4.5</v>
      </c>
      <c r="K97" s="146">
        <v>4.5499999999999999E-2</v>
      </c>
      <c r="L97" s="144" t="s">
        <v>40</v>
      </c>
      <c r="M97" s="7" t="s">
        <v>72</v>
      </c>
      <c r="N97" s="145">
        <v>-1.0500000000000001E-2</v>
      </c>
      <c r="O97" s="23">
        <v>6.1899999999999997E-2</v>
      </c>
      <c r="P97" s="146">
        <v>4.0000000000000001E-3</v>
      </c>
      <c r="Q97" s="146">
        <v>1.2021999999999999</v>
      </c>
      <c r="R97" s="146">
        <v>-1.6999999999999999E-3</v>
      </c>
      <c r="S97" s="146">
        <v>-6.4999999999999997E-3</v>
      </c>
      <c r="T97" s="146">
        <v>-7.3000000000000001E-3</v>
      </c>
      <c r="U97" s="144">
        <v>22264</v>
      </c>
      <c r="V97" s="144">
        <v>-233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150249</v>
      </c>
      <c r="B98" s="161" t="s">
        <v>103</v>
      </c>
      <c r="C98" s="14">
        <v>1.0169999999999999</v>
      </c>
      <c r="D98" s="156">
        <v>-2E-3</v>
      </c>
      <c r="E98" s="150">
        <v>12.8</v>
      </c>
      <c r="F98" s="14">
        <v>1.028</v>
      </c>
      <c r="G98" s="152">
        <v>1.0699999999999999E-2</v>
      </c>
      <c r="H98" s="152">
        <v>0.03</v>
      </c>
      <c r="I98" s="150">
        <v>4.5</v>
      </c>
      <c r="J98" s="150">
        <v>4.5</v>
      </c>
      <c r="K98" s="152">
        <v>4.5499999999999999E-2</v>
      </c>
      <c r="L98" s="150" t="s">
        <v>40</v>
      </c>
      <c r="M98" s="14" t="s">
        <v>95</v>
      </c>
      <c r="N98" s="151">
        <v>3.0000000000000001E-3</v>
      </c>
      <c r="O98" s="18">
        <v>0.25390000000000001</v>
      </c>
      <c r="P98" s="152">
        <v>4.0000000000000001E-3</v>
      </c>
      <c r="Q98" s="152">
        <v>0.75139999999999996</v>
      </c>
      <c r="R98" s="152">
        <v>-8.0999999999999996E-3</v>
      </c>
      <c r="S98" s="152">
        <v>-5.9999999999999995E-4</v>
      </c>
      <c r="T98" s="152">
        <v>-2.0899999999999998E-2</v>
      </c>
      <c r="U98" s="150">
        <v>4174</v>
      </c>
      <c r="V98" s="150">
        <v>-4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150271</v>
      </c>
      <c r="B99" s="144" t="s">
        <v>59</v>
      </c>
      <c r="C99" s="7">
        <v>1.0169999999999999</v>
      </c>
      <c r="D99" s="147">
        <v>3.8999999999999998E-3</v>
      </c>
      <c r="E99" s="144">
        <v>145.97</v>
      </c>
      <c r="F99" s="7">
        <v>1.028</v>
      </c>
      <c r="G99" s="146">
        <v>1.0699999999999999E-2</v>
      </c>
      <c r="H99" s="146">
        <v>0.03</v>
      </c>
      <c r="I99" s="144">
        <v>4.5</v>
      </c>
      <c r="J99" s="144">
        <v>4.5</v>
      </c>
      <c r="K99" s="146">
        <v>4.5499999999999999E-2</v>
      </c>
      <c r="L99" s="144" t="s">
        <v>40</v>
      </c>
      <c r="M99" s="7" t="s">
        <v>60</v>
      </c>
      <c r="N99" s="145">
        <v>-4.4000000000000003E-3</v>
      </c>
      <c r="O99" s="23">
        <v>0.38829999999999998</v>
      </c>
      <c r="P99" s="146">
        <v>4.0000000000000001E-3</v>
      </c>
      <c r="Q99" s="146">
        <v>0.43590000000000001</v>
      </c>
      <c r="R99" s="146">
        <v>3.7000000000000002E-3</v>
      </c>
      <c r="S99" s="146">
        <v>2.6200000000000001E-2</v>
      </c>
      <c r="T99" s="146">
        <v>-3.8E-3</v>
      </c>
      <c r="U99" s="144">
        <v>2205</v>
      </c>
      <c r="V99" s="144">
        <v>43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150309</v>
      </c>
      <c r="B100" s="150" t="s">
        <v>73</v>
      </c>
      <c r="C100" s="14">
        <v>1.018</v>
      </c>
      <c r="D100" s="151">
        <v>2E-3</v>
      </c>
      <c r="E100" s="150">
        <v>12.68</v>
      </c>
      <c r="F100" s="14">
        <v>1.0289999999999999</v>
      </c>
      <c r="G100" s="152">
        <v>1.0699999999999999E-2</v>
      </c>
      <c r="H100" s="152">
        <v>0.03</v>
      </c>
      <c r="I100" s="150">
        <v>4.5</v>
      </c>
      <c r="J100" s="150">
        <v>4.5</v>
      </c>
      <c r="K100" s="152">
        <v>4.5499999999999999E-2</v>
      </c>
      <c r="L100" s="150" t="s">
        <v>40</v>
      </c>
      <c r="M100" s="14" t="s">
        <v>74</v>
      </c>
      <c r="N100" s="156">
        <v>-1.21E-2</v>
      </c>
      <c r="O100" s="18">
        <v>0.34720000000000001</v>
      </c>
      <c r="P100" s="152">
        <v>4.0000000000000001E-3</v>
      </c>
      <c r="Q100" s="152">
        <v>0.53120000000000001</v>
      </c>
      <c r="R100" s="152">
        <v>-3.7000000000000002E-3</v>
      </c>
      <c r="S100" s="152">
        <v>-7.1000000000000004E-3</v>
      </c>
      <c r="T100" s="152">
        <v>-8.0000000000000002E-3</v>
      </c>
      <c r="U100" s="150">
        <v>1544</v>
      </c>
      <c r="V100" s="150">
        <v>21</v>
      </c>
      <c r="W100" s="153">
        <v>0.21180555555555555</v>
      </c>
      <c r="X100" s="154">
        <v>42709</v>
      </c>
      <c r="Y100" s="21" t="s">
        <v>38</v>
      </c>
    </row>
    <row r="101" spans="1:25" ht="15.75" thickBot="1" x14ac:dyDescent="0.2">
      <c r="A101" s="7">
        <v>150275</v>
      </c>
      <c r="B101" s="155" t="s">
        <v>89</v>
      </c>
      <c r="C101" s="7">
        <v>1.0169999999999999</v>
      </c>
      <c r="D101" s="147">
        <v>3.0000000000000001E-3</v>
      </c>
      <c r="E101" s="144">
        <v>588.54</v>
      </c>
      <c r="F101" s="7">
        <v>1.028</v>
      </c>
      <c r="G101" s="146">
        <v>1.0699999999999999E-2</v>
      </c>
      <c r="H101" s="146">
        <v>0.03</v>
      </c>
      <c r="I101" s="144">
        <v>4.5</v>
      </c>
      <c r="J101" s="144">
        <v>4.5</v>
      </c>
      <c r="K101" s="146">
        <v>4.5499999999999999E-2</v>
      </c>
      <c r="L101" s="144" t="s">
        <v>40</v>
      </c>
      <c r="M101" s="7" t="s">
        <v>46</v>
      </c>
      <c r="N101" s="145">
        <v>-5.0000000000000001E-3</v>
      </c>
      <c r="O101" s="23">
        <v>0.10580000000000001</v>
      </c>
      <c r="P101" s="146">
        <v>4.0000000000000001E-3</v>
      </c>
      <c r="Q101" s="146">
        <v>1.0991</v>
      </c>
      <c r="R101" s="146">
        <v>-2.2000000000000001E-3</v>
      </c>
      <c r="S101" s="146">
        <v>-4.1999999999999997E-3</v>
      </c>
      <c r="T101" s="146">
        <v>-2.8E-3</v>
      </c>
      <c r="U101" s="144">
        <v>54348</v>
      </c>
      <c r="V101" s="144">
        <v>-21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150229</v>
      </c>
      <c r="B102" s="150" t="s">
        <v>69</v>
      </c>
      <c r="C102" s="14">
        <v>1.02</v>
      </c>
      <c r="D102" s="151">
        <v>2E-3</v>
      </c>
      <c r="E102" s="150">
        <v>659.62</v>
      </c>
      <c r="F102" s="14">
        <v>1.03</v>
      </c>
      <c r="G102" s="152">
        <v>9.7000000000000003E-3</v>
      </c>
      <c r="H102" s="152">
        <v>0.03</v>
      </c>
      <c r="I102" s="150">
        <v>4.5</v>
      </c>
      <c r="J102" s="150">
        <v>4.5</v>
      </c>
      <c r="K102" s="152">
        <v>4.5449999999999997E-2</v>
      </c>
      <c r="L102" s="150" t="s">
        <v>40</v>
      </c>
      <c r="M102" s="14" t="s">
        <v>70</v>
      </c>
      <c r="N102" s="156">
        <v>-1.9E-3</v>
      </c>
      <c r="O102" s="18">
        <v>0.29310000000000003</v>
      </c>
      <c r="P102" s="152">
        <v>3.0000000000000001E-3</v>
      </c>
      <c r="Q102" s="152">
        <v>0.65680000000000005</v>
      </c>
      <c r="R102" s="152">
        <v>-3.7000000000000002E-3</v>
      </c>
      <c r="S102" s="152">
        <v>-2.2000000000000001E-3</v>
      </c>
      <c r="T102" s="152">
        <v>-6.7000000000000002E-3</v>
      </c>
      <c r="U102" s="150">
        <v>16428</v>
      </c>
      <c r="V102" s="150">
        <v>-481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1.0149999999999999</v>
      </c>
      <c r="D103" s="147">
        <v>2E-3</v>
      </c>
      <c r="E103" s="144">
        <v>162.80000000000001</v>
      </c>
      <c r="F103" s="7">
        <v>1.0249999999999999</v>
      </c>
      <c r="G103" s="146">
        <v>9.7999999999999997E-3</v>
      </c>
      <c r="H103" s="146">
        <v>0.03</v>
      </c>
      <c r="I103" s="144">
        <v>4.5</v>
      </c>
      <c r="J103" s="144">
        <v>4.5</v>
      </c>
      <c r="K103" s="146">
        <v>4.5449999999999997E-2</v>
      </c>
      <c r="L103" s="144" t="s">
        <v>40</v>
      </c>
      <c r="M103" s="7" t="s">
        <v>56</v>
      </c>
      <c r="N103" s="145">
        <v>-6.7000000000000002E-3</v>
      </c>
      <c r="O103" s="23">
        <v>0.33579999999999999</v>
      </c>
      <c r="P103" s="146">
        <v>3.0999999999999999E-3</v>
      </c>
      <c r="Q103" s="146">
        <v>0.56269999999999998</v>
      </c>
      <c r="R103" s="146">
        <v>1E-4</v>
      </c>
      <c r="S103" s="146">
        <v>-3.5999999999999999E-3</v>
      </c>
      <c r="T103" s="146">
        <v>-1.5699999999999999E-2</v>
      </c>
      <c r="U103" s="144">
        <v>31037</v>
      </c>
      <c r="V103" s="144">
        <v>-4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150194</v>
      </c>
      <c r="B104" s="150" t="s">
        <v>85</v>
      </c>
      <c r="C104" s="14">
        <v>1.018</v>
      </c>
      <c r="D104" s="151">
        <v>3.8999999999999998E-3</v>
      </c>
      <c r="E104" s="150">
        <v>5754.99</v>
      </c>
      <c r="F104" s="14">
        <v>1.028</v>
      </c>
      <c r="G104" s="152">
        <v>9.7000000000000003E-3</v>
      </c>
      <c r="H104" s="152">
        <v>0.03</v>
      </c>
      <c r="I104" s="150">
        <v>4.5</v>
      </c>
      <c r="J104" s="150">
        <v>4.5</v>
      </c>
      <c r="K104" s="152">
        <v>4.5449999999999997E-2</v>
      </c>
      <c r="L104" s="150" t="s">
        <v>40</v>
      </c>
      <c r="M104" s="14" t="s">
        <v>86</v>
      </c>
      <c r="N104" s="156">
        <v>-9.7000000000000003E-3</v>
      </c>
      <c r="O104" s="18">
        <v>0.1389</v>
      </c>
      <c r="P104" s="152">
        <v>3.0999999999999999E-3</v>
      </c>
      <c r="Q104" s="152">
        <v>1.0213000000000001</v>
      </c>
      <c r="R104" s="152">
        <v>8.6E-3</v>
      </c>
      <c r="S104" s="152">
        <v>8.0000000000000002E-3</v>
      </c>
      <c r="T104" s="152">
        <v>7.9000000000000008E-3</v>
      </c>
      <c r="U104" s="150">
        <v>434636</v>
      </c>
      <c r="V104" s="150">
        <v>1287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150209</v>
      </c>
      <c r="B105" s="144" t="s">
        <v>47</v>
      </c>
      <c r="C105" s="7">
        <v>1.018</v>
      </c>
      <c r="D105" s="147">
        <v>3.0000000000000001E-3</v>
      </c>
      <c r="E105" s="144">
        <v>22236.58</v>
      </c>
      <c r="F105" s="7">
        <v>1.028</v>
      </c>
      <c r="G105" s="146">
        <v>9.7000000000000003E-3</v>
      </c>
      <c r="H105" s="146">
        <v>0.03</v>
      </c>
      <c r="I105" s="144">
        <v>4.5</v>
      </c>
      <c r="J105" s="144">
        <v>4.5</v>
      </c>
      <c r="K105" s="146">
        <v>4.5449999999999997E-2</v>
      </c>
      <c r="L105" s="144" t="s">
        <v>40</v>
      </c>
      <c r="M105" s="7" t="s">
        <v>48</v>
      </c>
      <c r="N105" s="145">
        <v>-1.03E-2</v>
      </c>
      <c r="O105" s="23">
        <v>0.23899999999999999</v>
      </c>
      <c r="P105" s="146">
        <v>3.0999999999999999E-3</v>
      </c>
      <c r="Q105" s="146">
        <v>0.7863</v>
      </c>
      <c r="R105" s="146">
        <v>-2E-3</v>
      </c>
      <c r="S105" s="146">
        <v>9.4000000000000004E-3</v>
      </c>
      <c r="T105" s="146">
        <v>1.78E-2</v>
      </c>
      <c r="U105" s="144">
        <v>418082</v>
      </c>
      <c r="V105" s="144">
        <v>37669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150255</v>
      </c>
      <c r="B106" s="161" t="s">
        <v>112</v>
      </c>
      <c r="C106" s="14">
        <v>0.997</v>
      </c>
      <c r="D106" s="151">
        <v>5.0000000000000001E-3</v>
      </c>
      <c r="E106" s="150">
        <v>253.7</v>
      </c>
      <c r="F106" s="14">
        <v>1.0068999999999999</v>
      </c>
      <c r="G106" s="152">
        <v>9.7999999999999997E-3</v>
      </c>
      <c r="H106" s="152">
        <v>0.03</v>
      </c>
      <c r="I106" s="150">
        <v>4.5</v>
      </c>
      <c r="J106" s="150">
        <v>4.5</v>
      </c>
      <c r="K106" s="152">
        <v>4.5449999999999997E-2</v>
      </c>
      <c r="L106" s="150" t="s">
        <v>40</v>
      </c>
      <c r="M106" s="14" t="s">
        <v>95</v>
      </c>
      <c r="N106" s="151">
        <v>3.0000000000000001E-3</v>
      </c>
      <c r="O106" s="18">
        <v>0.2117</v>
      </c>
      <c r="P106" s="152">
        <v>3.2000000000000002E-3</v>
      </c>
      <c r="Q106" s="152">
        <v>0.88139999999999996</v>
      </c>
      <c r="R106" s="152">
        <v>-1.6000000000000001E-3</v>
      </c>
      <c r="S106" s="152">
        <v>-5.0000000000000001E-3</v>
      </c>
      <c r="T106" s="152">
        <v>4.1999999999999997E-3</v>
      </c>
      <c r="U106" s="150">
        <v>3558</v>
      </c>
      <c r="V106" s="150">
        <v>-26</v>
      </c>
      <c r="W106" s="153">
        <v>0.21180555555555555</v>
      </c>
      <c r="X106" s="154">
        <v>42888</v>
      </c>
      <c r="Y106" s="21" t="s">
        <v>38</v>
      </c>
    </row>
    <row r="107" spans="1:25" ht="15.75" thickBot="1" x14ac:dyDescent="0.2">
      <c r="A107" s="7">
        <v>150329</v>
      </c>
      <c r="B107" s="144" t="s">
        <v>99</v>
      </c>
      <c r="C107" s="7">
        <v>1.018</v>
      </c>
      <c r="D107" s="147">
        <v>3.8999999999999998E-3</v>
      </c>
      <c r="E107" s="144">
        <v>534.55999999999995</v>
      </c>
      <c r="F107" s="7">
        <v>1.028</v>
      </c>
      <c r="G107" s="146">
        <v>9.7000000000000003E-3</v>
      </c>
      <c r="H107" s="146">
        <v>0.03</v>
      </c>
      <c r="I107" s="144">
        <v>4.5</v>
      </c>
      <c r="J107" s="144">
        <v>4.5</v>
      </c>
      <c r="K107" s="146">
        <v>4.5449999999999997E-2</v>
      </c>
      <c r="L107" s="144" t="s">
        <v>40</v>
      </c>
      <c r="M107" s="7" t="s">
        <v>100</v>
      </c>
      <c r="N107" s="145">
        <v>-5.7000000000000002E-3</v>
      </c>
      <c r="O107" s="23">
        <v>0.30620000000000003</v>
      </c>
      <c r="P107" s="146">
        <v>3.0999999999999999E-3</v>
      </c>
      <c r="Q107" s="146">
        <v>0.62870000000000004</v>
      </c>
      <c r="R107" s="146">
        <v>3.8E-3</v>
      </c>
      <c r="S107" s="146">
        <v>1.6000000000000001E-3</v>
      </c>
      <c r="T107" s="146">
        <v>-7.4999999999999997E-3</v>
      </c>
      <c r="U107" s="144">
        <v>10678</v>
      </c>
      <c r="V107" s="144">
        <v>197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502017</v>
      </c>
      <c r="B108" s="150" t="s">
        <v>45</v>
      </c>
      <c r="C108" s="14">
        <v>1.018</v>
      </c>
      <c r="D108" s="156">
        <v>-2E-3</v>
      </c>
      <c r="E108" s="150">
        <v>0.94</v>
      </c>
      <c r="F108" s="14">
        <v>1.028</v>
      </c>
      <c r="G108" s="152">
        <v>9.7000000000000003E-3</v>
      </c>
      <c r="H108" s="152">
        <v>0.03</v>
      </c>
      <c r="I108" s="150">
        <v>4.5</v>
      </c>
      <c r="J108" s="150">
        <v>4.5</v>
      </c>
      <c r="K108" s="152">
        <v>4.5449999999999997E-2</v>
      </c>
      <c r="L108" s="150" t="s">
        <v>40</v>
      </c>
      <c r="M108" s="14" t="s">
        <v>46</v>
      </c>
      <c r="N108" s="156">
        <v>-5.0000000000000001E-3</v>
      </c>
      <c r="O108" s="18">
        <v>0.34150000000000003</v>
      </c>
      <c r="P108" s="152">
        <v>3.0999999999999999E-3</v>
      </c>
      <c r="Q108" s="152">
        <v>0.54579999999999995</v>
      </c>
      <c r="R108" s="152">
        <v>-5.4999999999999997E-3</v>
      </c>
      <c r="S108" s="152">
        <v>-1.03E-2</v>
      </c>
      <c r="T108" s="152">
        <v>-5.1999999999999998E-3</v>
      </c>
      <c r="U108" s="150">
        <v>264</v>
      </c>
      <c r="V108" s="150">
        <v>2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1.0029999999999999</v>
      </c>
      <c r="D109" s="147">
        <v>5.0000000000000001E-3</v>
      </c>
      <c r="E109" s="144">
        <v>133.06</v>
      </c>
      <c r="F109" s="7">
        <v>1.0128999999999999</v>
      </c>
      <c r="G109" s="146">
        <v>9.7999999999999997E-3</v>
      </c>
      <c r="H109" s="146">
        <v>0.03</v>
      </c>
      <c r="I109" s="144">
        <v>4.5</v>
      </c>
      <c r="J109" s="144">
        <v>4.5</v>
      </c>
      <c r="K109" s="146">
        <v>4.5449999999999997E-2</v>
      </c>
      <c r="L109" s="144" t="s">
        <v>40</v>
      </c>
      <c r="M109" s="7" t="s">
        <v>91</v>
      </c>
      <c r="N109" s="145">
        <v>-4.0000000000000001E-3</v>
      </c>
      <c r="O109" s="23">
        <v>0.40949999999999998</v>
      </c>
      <c r="P109" s="146">
        <v>3.2000000000000002E-3</v>
      </c>
      <c r="Q109" s="146">
        <v>0.40279999999999999</v>
      </c>
      <c r="R109" s="146">
        <v>-3.5999999999999999E-3</v>
      </c>
      <c r="S109" s="146">
        <v>-4.1000000000000003E-3</v>
      </c>
      <c r="T109" s="146">
        <v>-8.5000000000000006E-3</v>
      </c>
      <c r="U109" s="144">
        <v>11896</v>
      </c>
      <c r="V109" s="144">
        <v>-29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150186</v>
      </c>
      <c r="B110" s="150" t="s">
        <v>79</v>
      </c>
      <c r="C110" s="14">
        <v>0.99099999999999999</v>
      </c>
      <c r="D110" s="151">
        <v>1E-3</v>
      </c>
      <c r="E110" s="150">
        <v>3751.14</v>
      </c>
      <c r="F110" s="14">
        <v>1.0004</v>
      </c>
      <c r="G110" s="152">
        <v>9.4000000000000004E-3</v>
      </c>
      <c r="H110" s="152">
        <v>0.03</v>
      </c>
      <c r="I110" s="150">
        <v>4.5</v>
      </c>
      <c r="J110" s="150">
        <v>4.5</v>
      </c>
      <c r="K110" s="152">
        <v>4.5429999999999998E-2</v>
      </c>
      <c r="L110" s="150" t="s">
        <v>40</v>
      </c>
      <c r="M110" s="14" t="s">
        <v>80</v>
      </c>
      <c r="N110" s="156">
        <v>-1.9E-2</v>
      </c>
      <c r="O110" s="18">
        <v>0.34460000000000002</v>
      </c>
      <c r="P110" s="152">
        <v>2.3E-3</v>
      </c>
      <c r="Q110" s="162">
        <v>0.57240000000000002</v>
      </c>
      <c r="R110" s="152">
        <v>2.7000000000000001E-3</v>
      </c>
      <c r="S110" s="152">
        <v>1.3899999999999999E-2</v>
      </c>
      <c r="T110" s="152">
        <v>2.76E-2</v>
      </c>
      <c r="U110" s="150">
        <v>43914</v>
      </c>
      <c r="V110" s="150">
        <v>4422</v>
      </c>
      <c r="W110" s="153">
        <v>0.21180555555555555</v>
      </c>
      <c r="X110" s="154">
        <v>42940</v>
      </c>
      <c r="Y110" s="21" t="s">
        <v>38</v>
      </c>
    </row>
    <row r="111" spans="1:25" ht="15.75" thickBot="1" x14ac:dyDescent="0.2">
      <c r="A111" s="7">
        <v>150217</v>
      </c>
      <c r="B111" s="144" t="s">
        <v>67</v>
      </c>
      <c r="C111" s="7">
        <v>1.028</v>
      </c>
      <c r="D111" s="147">
        <v>2.8999999999999998E-3</v>
      </c>
      <c r="E111" s="144">
        <v>362.61</v>
      </c>
      <c r="F111" s="7">
        <v>1.0329999999999999</v>
      </c>
      <c r="G111" s="146">
        <v>4.7999999999999996E-3</v>
      </c>
      <c r="H111" s="146">
        <v>0.03</v>
      </c>
      <c r="I111" s="144">
        <v>5.5</v>
      </c>
      <c r="J111" s="144">
        <v>4.5</v>
      </c>
      <c r="K111" s="146">
        <v>4.5420000000000002E-2</v>
      </c>
      <c r="L111" s="144" t="s">
        <v>40</v>
      </c>
      <c r="M111" s="7" t="s">
        <v>68</v>
      </c>
      <c r="N111" s="145">
        <v>-1.01E-2</v>
      </c>
      <c r="O111" s="23">
        <v>0.25030000000000002</v>
      </c>
      <c r="P111" s="146">
        <v>-1.9E-3</v>
      </c>
      <c r="Q111" s="146">
        <v>0.75290000000000001</v>
      </c>
      <c r="R111" s="146">
        <v>-3.8E-3</v>
      </c>
      <c r="S111" s="146">
        <v>-5.1999999999999998E-3</v>
      </c>
      <c r="T111" s="146">
        <v>-5.1999999999999998E-3</v>
      </c>
      <c r="U111" s="144">
        <v>48788</v>
      </c>
      <c r="V111" s="144">
        <v>-378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150177</v>
      </c>
      <c r="B112" s="150" t="s">
        <v>83</v>
      </c>
      <c r="C112" s="14">
        <v>1.0169999999999999</v>
      </c>
      <c r="D112" s="151">
        <v>3.0000000000000001E-3</v>
      </c>
      <c r="E112" s="150">
        <v>25.62</v>
      </c>
      <c r="F112" s="14">
        <v>1.026</v>
      </c>
      <c r="G112" s="152">
        <v>8.8000000000000005E-3</v>
      </c>
      <c r="H112" s="152">
        <v>0.03</v>
      </c>
      <c r="I112" s="150">
        <v>4.5</v>
      </c>
      <c r="J112" s="150">
        <v>4.5</v>
      </c>
      <c r="K112" s="152">
        <v>4.5409999999999999E-2</v>
      </c>
      <c r="L112" s="150" t="s">
        <v>40</v>
      </c>
      <c r="M112" s="14" t="s">
        <v>84</v>
      </c>
      <c r="N112" s="156">
        <v>-5.8999999999999999E-3</v>
      </c>
      <c r="O112" s="18">
        <v>0.43869999999999998</v>
      </c>
      <c r="P112" s="152">
        <v>2.0999999999999999E-3</v>
      </c>
      <c r="Q112" s="152">
        <v>0.31969999999999998</v>
      </c>
      <c r="R112" s="152">
        <v>-3.5999999999999999E-3</v>
      </c>
      <c r="S112" s="152">
        <v>-3.5000000000000001E-3</v>
      </c>
      <c r="T112" s="152">
        <v>-1.34E-2</v>
      </c>
      <c r="U112" s="150">
        <v>21899</v>
      </c>
      <c r="V112" s="150">
        <v>-22</v>
      </c>
      <c r="W112" s="153">
        <v>0.21180555555555555</v>
      </c>
      <c r="X112" s="154">
        <v>42738</v>
      </c>
      <c r="Y112" s="21" t="s">
        <v>38</v>
      </c>
    </row>
    <row r="113" spans="1:25" ht="15.75" thickBot="1" x14ac:dyDescent="0.2">
      <c r="A113" s="7">
        <v>150227</v>
      </c>
      <c r="B113" s="155" t="s">
        <v>111</v>
      </c>
      <c r="C113" s="7">
        <v>1.024</v>
      </c>
      <c r="D113" s="147">
        <v>2E-3</v>
      </c>
      <c r="E113" s="144">
        <v>4612.25</v>
      </c>
      <c r="F113" s="7">
        <v>1.0329999999999999</v>
      </c>
      <c r="G113" s="146">
        <v>8.6999999999999994E-3</v>
      </c>
      <c r="H113" s="146">
        <v>0.03</v>
      </c>
      <c r="I113" s="144">
        <v>4.5</v>
      </c>
      <c r="J113" s="144">
        <v>4.5</v>
      </c>
      <c r="K113" s="146">
        <v>4.5409999999999999E-2</v>
      </c>
      <c r="L113" s="144" t="s">
        <v>40</v>
      </c>
      <c r="M113" s="7" t="s">
        <v>95</v>
      </c>
      <c r="N113" s="147">
        <v>3.0000000000000001E-3</v>
      </c>
      <c r="O113" s="23">
        <v>0.2394</v>
      </c>
      <c r="P113" s="146">
        <v>2E-3</v>
      </c>
      <c r="Q113" s="146">
        <v>0.77849999999999997</v>
      </c>
      <c r="R113" s="146">
        <v>1E-4</v>
      </c>
      <c r="S113" s="146">
        <v>1.8E-3</v>
      </c>
      <c r="T113" s="146">
        <v>-6.4999999999999997E-3</v>
      </c>
      <c r="U113" s="144">
        <v>252950</v>
      </c>
      <c r="V113" s="144">
        <v>1171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150315</v>
      </c>
      <c r="B114" s="150" t="s">
        <v>118</v>
      </c>
      <c r="C114" s="14">
        <v>1.02</v>
      </c>
      <c r="D114" s="151">
        <v>3.8999999999999998E-3</v>
      </c>
      <c r="E114" s="150">
        <v>901.99</v>
      </c>
      <c r="F114" s="14">
        <v>1.0289999999999999</v>
      </c>
      <c r="G114" s="152">
        <v>8.6999999999999994E-3</v>
      </c>
      <c r="H114" s="152">
        <v>0.03</v>
      </c>
      <c r="I114" s="150">
        <v>4.5</v>
      </c>
      <c r="J114" s="150">
        <v>4.5</v>
      </c>
      <c r="K114" s="152">
        <v>4.5409999999999999E-2</v>
      </c>
      <c r="L114" s="150" t="s">
        <v>40</v>
      </c>
      <c r="M114" s="14" t="s">
        <v>119</v>
      </c>
      <c r="N114" s="156">
        <v>-5.4999999999999997E-3</v>
      </c>
      <c r="O114" s="18">
        <v>0.36409999999999998</v>
      </c>
      <c r="P114" s="152">
        <v>2.0999999999999999E-3</v>
      </c>
      <c r="Q114" s="152">
        <v>0.49149999999999999</v>
      </c>
      <c r="R114" s="152">
        <v>-5.1999999999999998E-3</v>
      </c>
      <c r="S114" s="152">
        <v>-6.4000000000000003E-3</v>
      </c>
      <c r="T114" s="152">
        <v>-5.4000000000000003E-3</v>
      </c>
      <c r="U114" s="150">
        <v>10658</v>
      </c>
      <c r="V114" s="150">
        <v>-86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150269</v>
      </c>
      <c r="B115" s="144" t="s">
        <v>57</v>
      </c>
      <c r="C115" s="7">
        <v>1.0189999999999999</v>
      </c>
      <c r="D115" s="147">
        <v>3.8999999999999998E-3</v>
      </c>
      <c r="E115" s="144">
        <v>841.74</v>
      </c>
      <c r="F115" s="7">
        <v>1.028</v>
      </c>
      <c r="G115" s="146">
        <v>8.8000000000000005E-3</v>
      </c>
      <c r="H115" s="146">
        <v>0.03</v>
      </c>
      <c r="I115" s="144">
        <v>4.5</v>
      </c>
      <c r="J115" s="144">
        <v>4.5</v>
      </c>
      <c r="K115" s="146">
        <v>4.5409999999999999E-2</v>
      </c>
      <c r="L115" s="144" t="s">
        <v>40</v>
      </c>
      <c r="M115" s="7" t="s">
        <v>58</v>
      </c>
      <c r="N115" s="147">
        <v>5.0000000000000001E-4</v>
      </c>
      <c r="O115" s="23">
        <v>0.3664</v>
      </c>
      <c r="P115" s="146">
        <v>2.0999999999999999E-3</v>
      </c>
      <c r="Q115" s="146">
        <v>0.4874</v>
      </c>
      <c r="R115" s="146">
        <v>-2E-3</v>
      </c>
      <c r="S115" s="146">
        <v>5.0000000000000001E-4</v>
      </c>
      <c r="T115" s="146">
        <v>-3.5000000000000001E-3</v>
      </c>
      <c r="U115" s="144">
        <v>45090</v>
      </c>
      <c r="V115" s="144">
        <v>-570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0.996</v>
      </c>
      <c r="D116" s="151">
        <v>6.1000000000000004E-3</v>
      </c>
      <c r="E116" s="150">
        <v>227.42</v>
      </c>
      <c r="F116" s="14">
        <v>1.0046999999999999</v>
      </c>
      <c r="G116" s="152">
        <v>8.6999999999999994E-3</v>
      </c>
      <c r="H116" s="152">
        <v>0.03</v>
      </c>
      <c r="I116" s="150">
        <v>4.5</v>
      </c>
      <c r="J116" s="150">
        <v>4.5</v>
      </c>
      <c r="K116" s="152">
        <v>4.539E-2</v>
      </c>
      <c r="L116" s="150" t="s">
        <v>40</v>
      </c>
      <c r="M116" s="14" t="s">
        <v>64</v>
      </c>
      <c r="N116" s="151">
        <v>2.7000000000000001E-3</v>
      </c>
      <c r="O116" s="18">
        <v>0.28510000000000002</v>
      </c>
      <c r="P116" s="152">
        <v>2.2000000000000001E-3</v>
      </c>
      <c r="Q116" s="162">
        <v>0.70930000000000004</v>
      </c>
      <c r="R116" s="152">
        <v>-5.1999999999999998E-3</v>
      </c>
      <c r="S116" s="152">
        <v>-5.4999999999999997E-3</v>
      </c>
      <c r="T116" s="152">
        <v>-2.0000000000000001E-4</v>
      </c>
      <c r="U116" s="150">
        <v>9537</v>
      </c>
      <c r="V116" s="150">
        <v>-11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0.99399999999999999</v>
      </c>
      <c r="D117" s="147">
        <v>2E-3</v>
      </c>
      <c r="E117" s="144">
        <v>3676.61</v>
      </c>
      <c r="F117" s="7">
        <v>1.0025999999999999</v>
      </c>
      <c r="G117" s="146">
        <v>8.6E-3</v>
      </c>
      <c r="H117" s="146">
        <v>0.03</v>
      </c>
      <c r="I117" s="144">
        <v>4.5</v>
      </c>
      <c r="J117" s="144">
        <v>4.5</v>
      </c>
      <c r="K117" s="146">
        <v>4.539E-2</v>
      </c>
      <c r="L117" s="144" t="s">
        <v>40</v>
      </c>
      <c r="M117" s="7" t="s">
        <v>80</v>
      </c>
      <c r="N117" s="145">
        <v>-1.9E-2</v>
      </c>
      <c r="O117" s="23">
        <v>0.43640000000000001</v>
      </c>
      <c r="P117" s="146">
        <v>2.2000000000000001E-3</v>
      </c>
      <c r="Q117" s="146">
        <v>0.34989999999999999</v>
      </c>
      <c r="R117" s="146">
        <v>-2E-3</v>
      </c>
      <c r="S117" s="146">
        <v>-4.8999999999999998E-3</v>
      </c>
      <c r="T117" s="146">
        <v>-7.1000000000000004E-3</v>
      </c>
      <c r="U117" s="144">
        <v>38821</v>
      </c>
      <c r="V117" s="144">
        <v>-305</v>
      </c>
      <c r="W117" s="148">
        <v>0.21180555555555555</v>
      </c>
      <c r="X117" s="149">
        <v>42923</v>
      </c>
      <c r="Y117" s="13" t="s">
        <v>38</v>
      </c>
    </row>
    <row r="118" spans="1:25" s="60" customFormat="1" ht="15.75" thickBot="1" x14ac:dyDescent="0.2">
      <c r="A118" s="51">
        <v>502007</v>
      </c>
      <c r="B118" s="188" t="s">
        <v>47</v>
      </c>
      <c r="C118" s="51">
        <v>0.997</v>
      </c>
      <c r="D118" s="189">
        <v>5.0000000000000001E-3</v>
      </c>
      <c r="E118" s="188">
        <v>3101.73</v>
      </c>
      <c r="F118" s="51">
        <v>1.0054000000000001</v>
      </c>
      <c r="G118" s="190">
        <v>8.3999999999999995E-3</v>
      </c>
      <c r="H118" s="190">
        <v>0.03</v>
      </c>
      <c r="I118" s="188">
        <v>4.5</v>
      </c>
      <c r="J118" s="188">
        <v>4.5</v>
      </c>
      <c r="K118" s="190">
        <v>4.5379999999999997E-2</v>
      </c>
      <c r="L118" s="188" t="s">
        <v>40</v>
      </c>
      <c r="M118" s="51" t="s">
        <v>48</v>
      </c>
      <c r="N118" s="193">
        <v>-1.03E-2</v>
      </c>
      <c r="O118" s="56">
        <v>0.29199999999999998</v>
      </c>
      <c r="P118" s="190">
        <v>1.1999999999999999E-3</v>
      </c>
      <c r="Q118" s="190">
        <v>0.69199999999999995</v>
      </c>
      <c r="R118" s="190">
        <v>-4.5999999999999999E-3</v>
      </c>
      <c r="S118" s="190">
        <v>-3.7000000000000002E-3</v>
      </c>
      <c r="T118" s="190">
        <v>-1.5E-3</v>
      </c>
      <c r="U118" s="188">
        <v>26320</v>
      </c>
      <c r="V118" s="188">
        <v>36</v>
      </c>
      <c r="W118" s="191">
        <v>0.21180555555555555</v>
      </c>
      <c r="X118" s="192">
        <v>42900</v>
      </c>
      <c r="Y118" s="59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1.0149999999999999</v>
      </c>
      <c r="D119" s="147">
        <v>2E-3</v>
      </c>
      <c r="E119" s="144">
        <v>290.2</v>
      </c>
      <c r="F119" s="7">
        <v>1.0229999999999999</v>
      </c>
      <c r="G119" s="146">
        <v>7.7999999999999996E-3</v>
      </c>
      <c r="H119" s="146">
        <v>0.03</v>
      </c>
      <c r="I119" s="144">
        <v>4.5</v>
      </c>
      <c r="J119" s="144">
        <v>4.5</v>
      </c>
      <c r="K119" s="146">
        <v>4.5359999999999998E-2</v>
      </c>
      <c r="L119" s="144" t="s">
        <v>40</v>
      </c>
      <c r="M119" s="7" t="s">
        <v>88</v>
      </c>
      <c r="N119" s="145">
        <v>-5.3E-3</v>
      </c>
      <c r="O119" s="23">
        <v>0.42680000000000001</v>
      </c>
      <c r="P119" s="146">
        <v>1.1000000000000001E-3</v>
      </c>
      <c r="Q119" s="146">
        <v>0.35089999999999999</v>
      </c>
      <c r="R119" s="146">
        <v>-4.4000000000000003E-3</v>
      </c>
      <c r="S119" s="146">
        <v>-5.4000000000000003E-3</v>
      </c>
      <c r="T119" s="146">
        <v>-8.9999999999999993E-3</v>
      </c>
      <c r="U119" s="144">
        <v>16471</v>
      </c>
      <c r="V119" s="144">
        <v>-193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0.995</v>
      </c>
      <c r="D120" s="151">
        <v>1E-3</v>
      </c>
      <c r="E120" s="150">
        <v>438.03</v>
      </c>
      <c r="F120" s="14">
        <v>1.0025999999999999</v>
      </c>
      <c r="G120" s="152">
        <v>7.6E-3</v>
      </c>
      <c r="H120" s="152">
        <v>0.03</v>
      </c>
      <c r="I120" s="150">
        <v>4.5</v>
      </c>
      <c r="J120" s="150">
        <v>4.5</v>
      </c>
      <c r="K120" s="152">
        <v>4.5339999999999998E-2</v>
      </c>
      <c r="L120" s="150" t="s">
        <v>40</v>
      </c>
      <c r="M120" s="14" t="s">
        <v>56</v>
      </c>
      <c r="N120" s="156">
        <v>-6.7000000000000002E-3</v>
      </c>
      <c r="O120" s="18">
        <v>0.44450000000000001</v>
      </c>
      <c r="P120" s="152">
        <v>1.1999999999999999E-3</v>
      </c>
      <c r="Q120" s="152">
        <v>0.33050000000000002</v>
      </c>
      <c r="R120" s="152">
        <v>5.0000000000000001E-3</v>
      </c>
      <c r="S120" s="152">
        <v>-3.2000000000000002E-3</v>
      </c>
      <c r="T120" s="152">
        <v>-1.04E-2</v>
      </c>
      <c r="U120" s="150">
        <v>13938</v>
      </c>
      <c r="V120" s="150">
        <v>-119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150181</v>
      </c>
      <c r="B121" s="144" t="s">
        <v>98</v>
      </c>
      <c r="C121" s="7">
        <v>1.0149999999999999</v>
      </c>
      <c r="D121" s="147">
        <v>5.0000000000000001E-3</v>
      </c>
      <c r="E121" s="144">
        <v>9808.75</v>
      </c>
      <c r="F121" s="7">
        <v>1.022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80</v>
      </c>
      <c r="N121" s="145">
        <v>-1.9E-2</v>
      </c>
      <c r="O121" s="23">
        <v>0.42580000000000001</v>
      </c>
      <c r="P121" s="146">
        <v>1E-4</v>
      </c>
      <c r="Q121" s="146">
        <v>0.35420000000000001</v>
      </c>
      <c r="R121" s="146">
        <v>-2.8E-3</v>
      </c>
      <c r="S121" s="146">
        <v>1.8E-3</v>
      </c>
      <c r="T121" s="146">
        <v>1.55E-2</v>
      </c>
      <c r="U121" s="144">
        <v>310381</v>
      </c>
      <c r="V121" s="144">
        <v>10944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150018</v>
      </c>
      <c r="B122" s="150" t="s">
        <v>122</v>
      </c>
      <c r="C122" s="14">
        <v>1.0189999999999999</v>
      </c>
      <c r="D122" s="151">
        <v>4.8999999999999998E-3</v>
      </c>
      <c r="E122" s="150">
        <v>1918.99</v>
      </c>
      <c r="F122" s="14">
        <v>1.026</v>
      </c>
      <c r="G122" s="152">
        <v>6.7999999999999996E-3</v>
      </c>
      <c r="H122" s="152">
        <v>0.03</v>
      </c>
      <c r="I122" s="150">
        <v>4.5</v>
      </c>
      <c r="J122" s="150">
        <v>4.5</v>
      </c>
      <c r="K122" s="152">
        <v>4.5319999999999999E-2</v>
      </c>
      <c r="L122" s="150" t="s">
        <v>40</v>
      </c>
      <c r="M122" s="14" t="s">
        <v>123</v>
      </c>
      <c r="N122" s="156">
        <v>-4.1999999999999997E-3</v>
      </c>
      <c r="O122" s="18">
        <v>0.30680000000000002</v>
      </c>
      <c r="P122" s="152">
        <v>1E-4</v>
      </c>
      <c r="Q122" s="152">
        <v>1.1732</v>
      </c>
      <c r="R122" s="152">
        <v>-8.9999999999999998E-4</v>
      </c>
      <c r="S122" s="152">
        <v>-1.1000000000000001E-3</v>
      </c>
      <c r="T122" s="152">
        <v>2.2000000000000001E-3</v>
      </c>
      <c r="U122" s="150">
        <v>329551</v>
      </c>
      <c r="V122" s="150">
        <v>349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150305</v>
      </c>
      <c r="B123" s="144" t="s">
        <v>104</v>
      </c>
      <c r="C123" s="7">
        <v>1.022</v>
      </c>
      <c r="D123" s="145">
        <v>-4.8999999999999998E-3</v>
      </c>
      <c r="E123" s="144">
        <v>1.26</v>
      </c>
      <c r="F123" s="7">
        <v>1.028</v>
      </c>
      <c r="G123" s="146">
        <v>5.7999999999999996E-3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105</v>
      </c>
      <c r="N123" s="145">
        <v>-4.1000000000000003E-3</v>
      </c>
      <c r="O123" s="23">
        <v>0.2167</v>
      </c>
      <c r="P123" s="146">
        <v>-8.9999999999999998E-4</v>
      </c>
      <c r="Q123" s="146">
        <v>0.8387</v>
      </c>
      <c r="R123" s="146">
        <v>-7.1000000000000004E-3</v>
      </c>
      <c r="S123" s="146">
        <v>1.1999999999999999E-3</v>
      </c>
      <c r="T123" s="146">
        <v>1.2800000000000001E-2</v>
      </c>
      <c r="U123" s="144">
        <v>3276</v>
      </c>
      <c r="V123" s="144">
        <v>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150192</v>
      </c>
      <c r="B124" s="150" t="s">
        <v>107</v>
      </c>
      <c r="C124" s="14">
        <v>1.0229999999999999</v>
      </c>
      <c r="D124" s="156">
        <v>-1E-3</v>
      </c>
      <c r="E124" s="150">
        <v>392.15</v>
      </c>
      <c r="F124" s="14">
        <v>1.026</v>
      </c>
      <c r="G124" s="152">
        <v>2.8999999999999998E-3</v>
      </c>
      <c r="H124" s="152">
        <v>0.03</v>
      </c>
      <c r="I124" s="150">
        <v>4.5</v>
      </c>
      <c r="J124" s="150">
        <v>4.5</v>
      </c>
      <c r="K124" s="152">
        <v>4.514E-2</v>
      </c>
      <c r="L124" s="150" t="s">
        <v>40</v>
      </c>
      <c r="M124" s="14" t="s">
        <v>108</v>
      </c>
      <c r="N124" s="156">
        <v>-1.37E-2</v>
      </c>
      <c r="O124" s="18">
        <v>0.316</v>
      </c>
      <c r="P124" s="152">
        <v>-3.8E-3</v>
      </c>
      <c r="Q124" s="152">
        <v>0.60819999999999996</v>
      </c>
      <c r="R124" s="152">
        <v>-5.5999999999999999E-3</v>
      </c>
      <c r="S124" s="152">
        <v>-5.3E-3</v>
      </c>
      <c r="T124" s="152">
        <v>-1.44E-2</v>
      </c>
      <c r="U124" s="150">
        <v>22611</v>
      </c>
      <c r="V124" s="150">
        <v>-250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1.022</v>
      </c>
      <c r="D125" s="147">
        <v>1E-3</v>
      </c>
      <c r="E125" s="144">
        <v>339.37</v>
      </c>
      <c r="F125" s="7">
        <v>1.0249999999999999</v>
      </c>
      <c r="G125" s="146">
        <v>2.8999999999999998E-3</v>
      </c>
      <c r="H125" s="146">
        <v>0.03</v>
      </c>
      <c r="I125" s="144">
        <v>4.5</v>
      </c>
      <c r="J125" s="144">
        <v>4.5</v>
      </c>
      <c r="K125" s="146">
        <v>4.514E-2</v>
      </c>
      <c r="L125" s="144" t="s">
        <v>40</v>
      </c>
      <c r="M125" s="7" t="s">
        <v>117</v>
      </c>
      <c r="N125" s="145">
        <v>-1.49E-2</v>
      </c>
      <c r="O125" s="23">
        <v>0.33729999999999999</v>
      </c>
      <c r="P125" s="146">
        <v>-3.8E-3</v>
      </c>
      <c r="Q125" s="146">
        <v>0.55930000000000002</v>
      </c>
      <c r="R125" s="146">
        <v>-1E-3</v>
      </c>
      <c r="S125" s="146">
        <v>-5.5999999999999999E-3</v>
      </c>
      <c r="T125" s="146">
        <v>-1.0699999999999999E-2</v>
      </c>
      <c r="U125" s="144">
        <v>62231</v>
      </c>
      <c r="V125" s="144">
        <v>-474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1.0169999999999999</v>
      </c>
      <c r="D126" s="151">
        <v>3.0000000000000001E-3</v>
      </c>
      <c r="E126" s="150">
        <v>4364.93</v>
      </c>
      <c r="F126" s="14">
        <v>1.0167999999999999</v>
      </c>
      <c r="G126" s="152">
        <v>-2.0000000000000001E-4</v>
      </c>
      <c r="H126" s="152">
        <v>0.03</v>
      </c>
      <c r="I126" s="150">
        <v>4.5</v>
      </c>
      <c r="J126" s="150">
        <v>4.5</v>
      </c>
      <c r="K126" s="152">
        <v>4.4990000000000002E-2</v>
      </c>
      <c r="L126" s="150" t="s">
        <v>40</v>
      </c>
      <c r="M126" s="14" t="s">
        <v>102</v>
      </c>
      <c r="N126" s="156">
        <v>-6.4999999999999997E-3</v>
      </c>
      <c r="O126" s="18">
        <v>0.42380000000000001</v>
      </c>
      <c r="P126" s="152">
        <v>-6.7000000000000002E-3</v>
      </c>
      <c r="Q126" s="162">
        <v>0.36449999999999999</v>
      </c>
      <c r="R126" s="152">
        <v>-2.0999999999999999E-3</v>
      </c>
      <c r="S126" s="152">
        <v>-3.7000000000000002E-3</v>
      </c>
      <c r="T126" s="152">
        <v>-1.52E-2</v>
      </c>
      <c r="U126" s="150">
        <v>345198</v>
      </c>
      <c r="V126" s="150">
        <v>-6292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150203</v>
      </c>
      <c r="B127" s="144" t="s">
        <v>109</v>
      </c>
      <c r="C127" s="7">
        <v>1.022</v>
      </c>
      <c r="D127" s="157">
        <v>0</v>
      </c>
      <c r="E127" s="144">
        <v>715.4</v>
      </c>
      <c r="F127" s="7">
        <v>1.018</v>
      </c>
      <c r="G127" s="146">
        <v>-3.8999999999999998E-3</v>
      </c>
      <c r="H127" s="146">
        <v>0.03</v>
      </c>
      <c r="I127" s="144">
        <v>4.5</v>
      </c>
      <c r="J127" s="144">
        <v>4.5</v>
      </c>
      <c r="K127" s="146">
        <v>4.4819999999999999E-2</v>
      </c>
      <c r="L127" s="144" t="s">
        <v>40</v>
      </c>
      <c r="M127" s="7" t="s">
        <v>110</v>
      </c>
      <c r="N127" s="145">
        <v>-9.9000000000000008E-3</v>
      </c>
      <c r="O127" s="23">
        <v>0.45340000000000003</v>
      </c>
      <c r="P127" s="146">
        <v>-1.06E-2</v>
      </c>
      <c r="Q127" s="146">
        <v>0.29310000000000003</v>
      </c>
      <c r="R127" s="146">
        <v>-6.4999999999999997E-3</v>
      </c>
      <c r="S127" s="146">
        <v>-7.3000000000000001E-3</v>
      </c>
      <c r="T127" s="146">
        <v>-8.0000000000000002E-3</v>
      </c>
      <c r="U127" s="144">
        <v>20562</v>
      </c>
      <c r="V127" s="144">
        <v>-1646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1.034</v>
      </c>
      <c r="D128" s="151">
        <v>1E-3</v>
      </c>
      <c r="E128" s="150">
        <v>0.59</v>
      </c>
      <c r="F128" s="14">
        <v>1.0289999999999999</v>
      </c>
      <c r="G128" s="152">
        <v>-4.8999999999999998E-3</v>
      </c>
      <c r="H128" s="152">
        <v>0.03</v>
      </c>
      <c r="I128" s="150">
        <v>4.5</v>
      </c>
      <c r="J128" s="150">
        <v>4.5</v>
      </c>
      <c r="K128" s="152">
        <v>4.478E-2</v>
      </c>
      <c r="L128" s="150" t="s">
        <v>40</v>
      </c>
      <c r="M128" s="14" t="s">
        <v>62</v>
      </c>
      <c r="N128" s="156">
        <v>-7.1000000000000004E-3</v>
      </c>
      <c r="O128" s="18">
        <v>0.10299999999999999</v>
      </c>
      <c r="P128" s="152">
        <v>-1.29E-2</v>
      </c>
      <c r="Q128" s="152">
        <v>0.57310000000000005</v>
      </c>
      <c r="R128" s="152">
        <v>-5.3E-3</v>
      </c>
      <c r="S128" s="152">
        <v>-1.11E-2</v>
      </c>
      <c r="T128" s="152">
        <v>-5.3E-3</v>
      </c>
      <c r="U128" s="150">
        <v>9592</v>
      </c>
      <c r="V128" s="150">
        <v>-1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150233</v>
      </c>
      <c r="B129" s="144" t="s">
        <v>81</v>
      </c>
      <c r="C129" s="7">
        <v>1.0149999999999999</v>
      </c>
      <c r="D129" s="147">
        <v>1.7000000000000001E-2</v>
      </c>
      <c r="E129" s="144">
        <v>31.15</v>
      </c>
      <c r="F129" s="7">
        <v>1.0073000000000001</v>
      </c>
      <c r="G129" s="146">
        <v>-7.6E-3</v>
      </c>
      <c r="H129" s="146">
        <v>0.03</v>
      </c>
      <c r="I129" s="144">
        <v>4.5</v>
      </c>
      <c r="J129" s="144">
        <v>4.5</v>
      </c>
      <c r="K129" s="146">
        <v>4.4659999999999998E-2</v>
      </c>
      <c r="L129" s="144" t="s">
        <v>40</v>
      </c>
      <c r="M129" s="7" t="s">
        <v>82</v>
      </c>
      <c r="N129" s="145">
        <v>-9.7999999999999997E-3</v>
      </c>
      <c r="O129" s="23">
        <v>0.27310000000000001</v>
      </c>
      <c r="P129" s="146">
        <v>-1.46E-2</v>
      </c>
      <c r="Q129" s="160">
        <v>0.73440000000000005</v>
      </c>
      <c r="R129" s="146">
        <v>1.17E-2</v>
      </c>
      <c r="S129" s="146">
        <v>5.1999999999999998E-3</v>
      </c>
      <c r="T129" s="146">
        <v>6.1999999999999998E-3</v>
      </c>
      <c r="U129" s="144">
        <v>2833</v>
      </c>
      <c r="V129" s="144">
        <v>5</v>
      </c>
      <c r="W129" s="148">
        <v>0.21180555555555555</v>
      </c>
      <c r="X129" s="149">
        <v>42884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1.0349999999999999</v>
      </c>
      <c r="D130" s="156">
        <v>-1E-3</v>
      </c>
      <c r="E130" s="150">
        <v>56.54</v>
      </c>
      <c r="F130" s="14">
        <v>1.026</v>
      </c>
      <c r="G130" s="152">
        <v>-8.8000000000000005E-3</v>
      </c>
      <c r="H130" s="152">
        <v>0.03</v>
      </c>
      <c r="I130" s="150">
        <v>4.5</v>
      </c>
      <c r="J130" s="150">
        <v>4.5</v>
      </c>
      <c r="K130" s="152">
        <v>4.4600000000000001E-2</v>
      </c>
      <c r="L130" s="150" t="s">
        <v>40</v>
      </c>
      <c r="M130" s="14" t="s">
        <v>121</v>
      </c>
      <c r="N130" s="156">
        <v>-1.0500000000000001E-2</v>
      </c>
      <c r="O130" s="18">
        <v>0.45200000000000001</v>
      </c>
      <c r="P130" s="152">
        <v>-1.5299999999999999E-2</v>
      </c>
      <c r="Q130" s="152">
        <v>0.28839999999999999</v>
      </c>
      <c r="R130" s="152">
        <v>-4.1000000000000003E-3</v>
      </c>
      <c r="S130" s="152">
        <v>-3.3999999999999998E-3</v>
      </c>
      <c r="T130" s="152">
        <v>-1.01E-2</v>
      </c>
      <c r="U130" s="150">
        <v>6747</v>
      </c>
      <c r="V130" s="150">
        <v>-10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150279</v>
      </c>
      <c r="B131" s="144" t="s">
        <v>126</v>
      </c>
      <c r="C131" s="7">
        <v>1.0669999999999999</v>
      </c>
      <c r="D131" s="145">
        <v>-6.4999999999999997E-3</v>
      </c>
      <c r="E131" s="144">
        <v>3.08</v>
      </c>
      <c r="F131" s="7">
        <v>1.0529999999999999</v>
      </c>
      <c r="G131" s="146">
        <v>-1.3299999999999999E-2</v>
      </c>
      <c r="H131" s="146">
        <v>0.03</v>
      </c>
      <c r="I131" s="144">
        <v>5</v>
      </c>
      <c r="J131" s="144">
        <v>4.5</v>
      </c>
      <c r="K131" s="146">
        <v>4.4400000000000002E-2</v>
      </c>
      <c r="L131" s="144" t="s">
        <v>40</v>
      </c>
      <c r="M131" s="7" t="s">
        <v>127</v>
      </c>
      <c r="N131" s="145">
        <v>-1.0500000000000001E-2</v>
      </c>
      <c r="O131" s="23">
        <v>0.28239999999999998</v>
      </c>
      <c r="P131" s="146">
        <v>-1.9699999999999999E-2</v>
      </c>
      <c r="Q131" s="146">
        <v>0.65229999999999999</v>
      </c>
      <c r="R131" s="146">
        <v>1.8E-3</v>
      </c>
      <c r="S131" s="146">
        <v>-3.3E-3</v>
      </c>
      <c r="T131" s="146">
        <v>2.1299999999999999E-2</v>
      </c>
      <c r="U131" s="144">
        <v>1277</v>
      </c>
      <c r="V131" s="144">
        <v>-2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150231</v>
      </c>
      <c r="B132" s="150" t="s">
        <v>130</v>
      </c>
      <c r="C132" s="14">
        <v>1.0289999999999999</v>
      </c>
      <c r="D132" s="151">
        <v>1.9E-3</v>
      </c>
      <c r="E132" s="150">
        <v>61.55</v>
      </c>
      <c r="F132" s="14">
        <v>1.0093000000000001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4.4130000000000003E-2</v>
      </c>
      <c r="L132" s="150" t="s">
        <v>40</v>
      </c>
      <c r="M132" s="14" t="s">
        <v>131</v>
      </c>
      <c r="N132" s="156">
        <v>-1.11E-2</v>
      </c>
      <c r="O132" s="18">
        <v>0.36709999999999998</v>
      </c>
      <c r="P132" s="152">
        <v>-2.5999999999999999E-2</v>
      </c>
      <c r="Q132" s="162">
        <v>0.50780000000000003</v>
      </c>
      <c r="R132" s="152">
        <v>-2.3E-3</v>
      </c>
      <c r="S132" s="152">
        <v>-6.8999999999999999E-3</v>
      </c>
      <c r="T132" s="152">
        <v>-3.3E-3</v>
      </c>
      <c r="U132" s="150">
        <v>4014</v>
      </c>
      <c r="V132" s="150">
        <v>-25</v>
      </c>
      <c r="W132" s="153">
        <v>0.21180555555555555</v>
      </c>
      <c r="X132" s="154">
        <v>42869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1.0740000000000001</v>
      </c>
      <c r="D133" s="145">
        <v>-1.9E-3</v>
      </c>
      <c r="E133" s="144">
        <v>0.08</v>
      </c>
      <c r="F133" s="7">
        <v>1.044</v>
      </c>
      <c r="G133" s="146">
        <v>-2.87E-2</v>
      </c>
      <c r="H133" s="146">
        <v>0.03</v>
      </c>
      <c r="I133" s="144">
        <v>4.75</v>
      </c>
      <c r="J133" s="144">
        <v>4.5</v>
      </c>
      <c r="K133" s="146">
        <v>4.3720000000000002E-2</v>
      </c>
      <c r="L133" s="144" t="s">
        <v>40</v>
      </c>
      <c r="M133" s="7" t="s">
        <v>86</v>
      </c>
      <c r="N133" s="145">
        <v>-9.7000000000000003E-3</v>
      </c>
      <c r="O133" s="23">
        <v>0.39979999999999999</v>
      </c>
      <c r="P133" s="146">
        <v>-3.44E-2</v>
      </c>
      <c r="Q133" s="146">
        <v>0.39150000000000001</v>
      </c>
      <c r="R133" s="146">
        <v>9.2999999999999992E-3</v>
      </c>
      <c r="S133" s="146">
        <v>2.3E-3</v>
      </c>
      <c r="T133" s="146">
        <v>-1.41E-2</v>
      </c>
      <c r="U133" s="144">
        <v>1041</v>
      </c>
      <c r="V133" s="144">
        <v>-3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1.0640000000000001</v>
      </c>
      <c r="D134" s="151">
        <v>4.7000000000000002E-3</v>
      </c>
      <c r="E134" s="150">
        <v>22.73</v>
      </c>
      <c r="F134" s="14">
        <v>1.0289999999999999</v>
      </c>
      <c r="G134" s="152">
        <v>-3.4000000000000002E-2</v>
      </c>
      <c r="H134" s="152">
        <v>0.03</v>
      </c>
      <c r="I134" s="150">
        <v>4.5</v>
      </c>
      <c r="J134" s="150">
        <v>4.5</v>
      </c>
      <c r="K134" s="152">
        <v>4.3479999999999998E-2</v>
      </c>
      <c r="L134" s="150" t="s">
        <v>40</v>
      </c>
      <c r="M134" s="14" t="s">
        <v>136</v>
      </c>
      <c r="N134" s="156">
        <v>-6.1999999999999998E-3</v>
      </c>
      <c r="O134" s="18">
        <v>0.36620000000000003</v>
      </c>
      <c r="P134" s="152">
        <v>-3.9399999999999998E-2</v>
      </c>
      <c r="Q134" s="152">
        <v>0.48659999999999998</v>
      </c>
      <c r="R134" s="152">
        <v>-4.4999999999999997E-3</v>
      </c>
      <c r="S134" s="152">
        <v>-1.38E-2</v>
      </c>
      <c r="T134" s="152">
        <v>-4.8999999999999998E-3</v>
      </c>
      <c r="U134" s="150">
        <v>1781</v>
      </c>
      <c r="V134" s="150">
        <v>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1.0980000000000001</v>
      </c>
      <c r="D135" s="147">
        <v>6.7100000000000007E-2</v>
      </c>
      <c r="E135" s="144">
        <v>0.74</v>
      </c>
      <c r="F135" s="7">
        <v>1.026</v>
      </c>
      <c r="G135" s="146">
        <v>-7.0199999999999999E-2</v>
      </c>
      <c r="H135" s="146">
        <v>0.03</v>
      </c>
      <c r="I135" s="144">
        <v>4.5</v>
      </c>
      <c r="J135" s="144">
        <v>4.5</v>
      </c>
      <c r="K135" s="146">
        <v>4.1980000000000003E-2</v>
      </c>
      <c r="L135" s="144" t="s">
        <v>40</v>
      </c>
      <c r="M135" s="7" t="s">
        <v>88</v>
      </c>
      <c r="N135" s="145">
        <v>-5.3E-3</v>
      </c>
      <c r="O135" s="23">
        <v>0.41110000000000002</v>
      </c>
      <c r="P135" s="146">
        <v>-7.1999999999999995E-2</v>
      </c>
      <c r="Q135" s="146">
        <v>0.8175</v>
      </c>
      <c r="R135" s="146">
        <v>1.01E-2</v>
      </c>
      <c r="S135" s="146">
        <v>-1.8499999999999999E-2</v>
      </c>
      <c r="T135" s="146">
        <v>-9.9000000000000008E-3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150215</v>
      </c>
      <c r="B136" s="150" t="s">
        <v>140</v>
      </c>
      <c r="C136" s="14">
        <v>1.1000000000000001</v>
      </c>
      <c r="D136" s="151">
        <v>2.0400000000000001E-2</v>
      </c>
      <c r="E136" s="150">
        <v>0.12</v>
      </c>
      <c r="F136" s="14">
        <v>1.0254000000000001</v>
      </c>
      <c r="G136" s="152">
        <v>-7.2800000000000004E-2</v>
      </c>
      <c r="H136" s="152">
        <v>0.03</v>
      </c>
      <c r="I136" s="150">
        <v>4.5</v>
      </c>
      <c r="J136" s="150">
        <v>4.5</v>
      </c>
      <c r="K136" s="152">
        <v>4.1880000000000001E-2</v>
      </c>
      <c r="L136" s="150" t="s">
        <v>40</v>
      </c>
      <c r="M136" s="14" t="s">
        <v>141</v>
      </c>
      <c r="N136" s="156">
        <v>-1.1299999999999999E-2</v>
      </c>
      <c r="O136" s="18">
        <v>0.42220000000000002</v>
      </c>
      <c r="P136" s="152">
        <v>-7.4399999999999994E-2</v>
      </c>
      <c r="Q136" s="152">
        <v>0.35920000000000002</v>
      </c>
      <c r="R136" s="152">
        <v>1.2999999999999999E-2</v>
      </c>
      <c r="S136" s="152">
        <v>-1.4E-3</v>
      </c>
      <c r="T136" s="152">
        <v>9.1000000000000004E-3</v>
      </c>
      <c r="U136" s="150">
        <v>2449</v>
      </c>
      <c r="V136" s="150">
        <v>-1</v>
      </c>
      <c r="W136" s="153">
        <v>0.21180555555555555</v>
      </c>
      <c r="X136" s="154">
        <v>42738</v>
      </c>
      <c r="Y136" s="21" t="s">
        <v>38</v>
      </c>
    </row>
    <row r="137" spans="1:25" ht="14.25" thickBot="1" x14ac:dyDescent="0.2">
      <c r="A137" s="44" t="s">
        <v>241</v>
      </c>
      <c r="B137" s="36"/>
      <c r="C137" s="35"/>
      <c r="D137" s="43">
        <f>AVERAGE(D80:D136)</f>
        <v>3.6491228070175447E-3</v>
      </c>
      <c r="E137" s="36"/>
      <c r="F137" s="35"/>
      <c r="G137" s="43">
        <f>AVERAGE(G80:G136)</f>
        <v>6.4438596491228082E-3</v>
      </c>
      <c r="H137" s="271">
        <f>COUNTIF($D80:$D136,"&gt;0")/COUNT($D80:$D136)</f>
        <v>0.80701754385964908</v>
      </c>
      <c r="I137" s="270"/>
      <c r="J137" s="270"/>
      <c r="K137" s="43">
        <f>AVERAGE(K80:K136)</f>
        <v>4.5361754385964903E-2</v>
      </c>
      <c r="L137" s="36"/>
      <c r="M137" s="35"/>
      <c r="N137" s="38"/>
      <c r="O137" s="39"/>
      <c r="P137" s="43">
        <f>AVERAGE(P80:P136)</f>
        <v>-3.6107142857142839E-3</v>
      </c>
      <c r="Q137" s="37"/>
      <c r="R137" s="43">
        <f>AVERAGE(R80:R136)</f>
        <v>9.4736842105263013E-5</v>
      </c>
      <c r="S137" s="37"/>
      <c r="T137" s="37"/>
      <c r="U137" s="36"/>
      <c r="V137" s="36"/>
      <c r="W137" s="40"/>
      <c r="X137" s="41"/>
      <c r="Y137" s="42"/>
    </row>
    <row r="138" spans="1:25" ht="15.75" thickBot="1" x14ac:dyDescent="0.2">
      <c r="A138" s="7">
        <v>150066</v>
      </c>
      <c r="B138" s="144" t="s">
        <v>39</v>
      </c>
      <c r="C138" s="7">
        <v>0.91500000000000004</v>
      </c>
      <c r="D138" s="147">
        <v>1.1000000000000001E-3</v>
      </c>
      <c r="E138" s="144">
        <v>8.9499999999999993</v>
      </c>
      <c r="F138" s="7">
        <v>1.0169999999999999</v>
      </c>
      <c r="G138" s="146">
        <v>0.1003</v>
      </c>
      <c r="H138" s="146">
        <v>1.4999999999999999E-2</v>
      </c>
      <c r="I138" s="144">
        <v>3</v>
      </c>
      <c r="J138" s="144">
        <v>3</v>
      </c>
      <c r="K138" s="146">
        <v>3.3410000000000002E-2</v>
      </c>
      <c r="L138" s="144" t="s">
        <v>40</v>
      </c>
      <c r="M138" s="7" t="s">
        <v>41</v>
      </c>
      <c r="N138" s="147">
        <v>2.9999999999999997E-4</v>
      </c>
      <c r="O138" s="23">
        <v>0.21840000000000001</v>
      </c>
      <c r="P138" s="146">
        <v>6.4399999999999999E-2</v>
      </c>
      <c r="Q138" s="146">
        <v>0.11990000000000001</v>
      </c>
      <c r="R138" s="146">
        <v>-1.9E-3</v>
      </c>
      <c r="S138" s="146">
        <v>2.9999999999999997E-4</v>
      </c>
      <c r="T138" s="146">
        <v>-2.0000000000000001E-4</v>
      </c>
      <c r="U138" s="144">
        <v>842</v>
      </c>
      <c r="V138" s="144">
        <v>6</v>
      </c>
      <c r="W138" s="148">
        <v>0.29375000000000001</v>
      </c>
      <c r="X138" s="149">
        <v>42738</v>
      </c>
      <c r="Y138" s="13" t="s">
        <v>38</v>
      </c>
    </row>
    <row r="139" spans="1:25" ht="15.75" thickBot="1" x14ac:dyDescent="0.2">
      <c r="A139" s="14">
        <v>150188</v>
      </c>
      <c r="B139" s="150" t="s">
        <v>289</v>
      </c>
      <c r="C139" s="14">
        <v>1.0589999999999999</v>
      </c>
      <c r="D139" s="159">
        <v>0</v>
      </c>
      <c r="E139" s="150">
        <v>1.48</v>
      </c>
      <c r="F139" s="14">
        <v>1.034</v>
      </c>
      <c r="G139" s="152">
        <v>-2.4199999999999999E-2</v>
      </c>
      <c r="H139" s="150" t="s">
        <v>290</v>
      </c>
      <c r="I139" s="150">
        <v>5.5</v>
      </c>
      <c r="J139" s="150">
        <v>5.5</v>
      </c>
      <c r="K139" s="152">
        <v>-9.8899999999999995E-3</v>
      </c>
      <c r="L139" s="150">
        <v>0.38</v>
      </c>
      <c r="M139" s="14" t="s">
        <v>291</v>
      </c>
      <c r="N139" s="156">
        <v>-7.1000000000000004E-3</v>
      </c>
      <c r="O139" s="18">
        <v>0.11409999999999999</v>
      </c>
      <c r="P139" s="152">
        <v>-4.5499999999999999E-2</v>
      </c>
      <c r="Q139" s="152">
        <v>0.44419999999999998</v>
      </c>
      <c r="R139" s="152">
        <v>5.7999999999999996E-3</v>
      </c>
      <c r="S139" s="152">
        <v>2.0000000000000001E-4</v>
      </c>
      <c r="T139" s="152">
        <v>-8.0000000000000002E-3</v>
      </c>
      <c r="U139" s="150">
        <v>29905</v>
      </c>
      <c r="V139" s="150">
        <v>-12</v>
      </c>
      <c r="W139" s="153">
        <v>0.29375000000000001</v>
      </c>
      <c r="X139" s="154">
        <v>42719</v>
      </c>
      <c r="Y139" s="21" t="s">
        <v>38</v>
      </c>
    </row>
    <row r="140" spans="1:25" ht="15.75" thickBot="1" x14ac:dyDescent="0.2">
      <c r="A140" s="7">
        <v>150016</v>
      </c>
      <c r="B140" s="144" t="s">
        <v>34</v>
      </c>
      <c r="C140" s="7">
        <v>1.0349999999999999</v>
      </c>
      <c r="D140" s="145">
        <v>-1E-3</v>
      </c>
      <c r="E140" s="144">
        <v>9.86</v>
      </c>
      <c r="F140" s="7">
        <v>1</v>
      </c>
      <c r="G140" s="146">
        <v>-3.5000000000000003E-2</v>
      </c>
      <c r="H140" s="144" t="s">
        <v>35</v>
      </c>
      <c r="I140" s="144">
        <v>0</v>
      </c>
      <c r="J140" s="144">
        <v>0</v>
      </c>
      <c r="K140" s="146">
        <v>-1.255E-2</v>
      </c>
      <c r="L140" s="144">
        <v>2.72</v>
      </c>
      <c r="M140" s="7" t="s">
        <v>36</v>
      </c>
      <c r="N140" s="145">
        <v>-5.3E-3</v>
      </c>
      <c r="O140" s="146">
        <v>0.5373</v>
      </c>
      <c r="P140" s="144" t="s">
        <v>37</v>
      </c>
      <c r="Q140" s="144" t="s">
        <v>37</v>
      </c>
      <c r="R140" s="146">
        <v>4.0000000000000001E-3</v>
      </c>
      <c r="S140" s="146">
        <v>7.7999999999999996E-3</v>
      </c>
      <c r="T140" s="146">
        <v>1.3899999999999999E-2</v>
      </c>
      <c r="U140" s="144">
        <v>3030</v>
      </c>
      <c r="V140" s="144">
        <v>10</v>
      </c>
      <c r="W140" s="148">
        <v>0.17083333333333331</v>
      </c>
      <c r="X140" s="149">
        <v>43574</v>
      </c>
      <c r="Y14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293"/>
    <hyperlink ref="C15" r:id="rId54" display="http://finance.sina.com.cn/fund/quotes/150293/bc.shtml"/>
    <hyperlink ref="F15" r:id="rId55" display="http://www.cninfo.com.cn/information/fund/netvalue/150293.html"/>
    <hyperlink ref="M15" r:id="rId56" tooltip="399807" display="http://quote.eastmoney.com/zs399807.html"/>
    <hyperlink ref="O15" r:id="rId57" display="https://www.jisilu.cn/data/utils/lowcalc/150293"/>
    <hyperlink ref="Y15" r:id="rId58" tooltip="加【高铁A级】为自选A类" display="javascript:addOwnedFund('15029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23"/>
    <hyperlink ref="C17" r:id="rId66" display="http://finance.sina.com.cn/fund/quotes/150323/bc.shtml"/>
    <hyperlink ref="F17" r:id="rId67" display="http://www.cninfo.com.cn/information/fund/netvalue/150323.html"/>
    <hyperlink ref="M17" r:id="rId68" tooltip="000827" display="http://quote.eastmoney.com/zs000827.html"/>
    <hyperlink ref="O17" r:id="rId69" display="https://www.jisilu.cn/data/utils/lowcalc/150323"/>
    <hyperlink ref="Y17" r:id="rId70" tooltip="加【环保A端】为自选A类" display="javascript:addOwnedFund('150323');"/>
    <hyperlink ref="A18" r:id="rId71" display="https://www.jisilu.cn/data/sfnew/detail/150303"/>
    <hyperlink ref="C18" r:id="rId72" display="http://finance.sina.com.cn/fund/quotes/150303/bc.shtml"/>
    <hyperlink ref="F18" r:id="rId73" display="http://www.cninfo.com.cn/information/fund/netvalue/150303.html"/>
    <hyperlink ref="M18" r:id="rId74" tooltip="399673" display="http://quote.eastmoney.com/zs399673.html"/>
    <hyperlink ref="O18" r:id="rId75" display="https://www.jisilu.cn/data/utils/lowcalc/150303"/>
    <hyperlink ref="Y18" r:id="rId76" tooltip="加【创业股A】为自选A类" display="javascript:addOwnedFund('150303');"/>
    <hyperlink ref="A19" r:id="rId77" display="https://www.jisilu.cn/data/sfnew/detail/150287"/>
    <hyperlink ref="C19" r:id="rId78" display="http://finance.sina.com.cn/fund/quotes/150287/bc.shtml"/>
    <hyperlink ref="F19" r:id="rId79" display="http://www.cninfo.com.cn/information/fund/netvalue/150287.html"/>
    <hyperlink ref="M19" r:id="rId80" tooltip="399440" display="http://quote.eastmoney.com/zs399440.html"/>
    <hyperlink ref="O19" r:id="rId81" display="https://www.jisilu.cn/data/utils/lowcalc/150287"/>
    <hyperlink ref="Y19" r:id="rId82" tooltip="加【钢铁A】为自选A类" display="javascript:addOwnedFund('150287');"/>
    <hyperlink ref="A20" r:id="rId83" display="https://www.jisilu.cn/data/sfnew/detail/150289"/>
    <hyperlink ref="C20" r:id="rId84" display="http://finance.sina.com.cn/fund/quotes/150289/bc.shtml"/>
    <hyperlink ref="F20" r:id="rId85" display="http://www.cninfo.com.cn/information/fund/netvalue/150289.html"/>
    <hyperlink ref="M20" r:id="rId86" tooltip="399998" display="http://quote.eastmoney.com/zs399998.html"/>
    <hyperlink ref="O20" r:id="rId87" display="https://www.jisilu.cn/data/utils/lowcalc/150289"/>
    <hyperlink ref="Y20" r:id="rId88" tooltip="加【煤炭A级】为自选A类" display="javascript:addOwnedFund('150289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将【银行股A】从自选中删除" display="javascript:delOwnedFund('150299');"/>
    <hyperlink ref="A23" r:id="rId100" display="https://www.jisilu.cn/data/sfnew/detail/150335"/>
    <hyperlink ref="C23" r:id="rId101" display="http://finance.sina.com.cn/fund/quotes/150335/bc.shtml"/>
    <hyperlink ref="F23" r:id="rId102" display="http://www.cninfo.com.cn/information/fund/netvalue/150335.html"/>
    <hyperlink ref="M23" r:id="rId103" tooltip="399967" display="http://quote.eastmoney.com/zs399967.html"/>
    <hyperlink ref="O23" r:id="rId104" display="https://www.jisilu.cn/data/utils/lowcalc/150335"/>
    <hyperlink ref="Y23" r:id="rId105" tooltip="加【军工股A】为自选A类" display="javascript:addOwnedFund('150335');"/>
    <hyperlink ref="A24" r:id="rId106" display="https://www.jisilu.cn/data/sfnew/detail/150247"/>
    <hyperlink ref="C24" r:id="rId107" display="http://finance.sina.com.cn/fund/quotes/150247/bc.shtml"/>
    <hyperlink ref="F24" r:id="rId108" display="http://www.cninfo.com.cn/information/fund/netvalue/150247.html"/>
    <hyperlink ref="M24" r:id="rId109" tooltip="399971" display="http://quote.eastmoney.com/zs399971.html"/>
    <hyperlink ref="O24" r:id="rId110" display="https://www.jisilu.cn/data/utils/lowcalc/150247"/>
    <hyperlink ref="Y24" r:id="rId111" tooltip="加【传媒A级】为自选A类" display="javascript:addOwnedFund('150247');"/>
    <hyperlink ref="A25" r:id="rId112" display="https://www.jisilu.cn/data/sfnew/detail/150291"/>
    <hyperlink ref="C25" r:id="rId113" display="http://finance.sina.com.cn/fund/quotes/150291/bc.shtml"/>
    <hyperlink ref="F25" r:id="rId114" display="http://www.cninfo.com.cn/information/fund/netvalue/150291.html"/>
    <hyperlink ref="M25" r:id="rId115" tooltip="399986" display="http://quote.eastmoney.com/zs399986.html"/>
    <hyperlink ref="O25" r:id="rId116" display="https://www.jisilu.cn/data/utils/lowcalc/150291"/>
    <hyperlink ref="Y25" r:id="rId117" tooltip="将【银行A份】从自选中删除" display="javascript:delOwnedFund('150291');"/>
    <hyperlink ref="A26" r:id="rId118" display="https://www.jisilu.cn/data/sfnew/detail/150117"/>
    <hyperlink ref="C26" r:id="rId119" display="http://finance.sina.com.cn/fund/quotes/150117/bc.shtml"/>
    <hyperlink ref="F26" r:id="rId120" display="http://www.cninfo.com.cn/information/fund/netvalue/150117.html"/>
    <hyperlink ref="M26" r:id="rId121" tooltip="399393" display="http://quote.eastmoney.com/zs399393.html"/>
    <hyperlink ref="O26" r:id="rId122" display="https://www.jisilu.cn/data/utils/lowcalc/150117"/>
    <hyperlink ref="Y26" r:id="rId123" tooltip="加【房地产A】为自选A类" display="javascript:addOwnedFund('150117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190"/>
    <hyperlink ref="C29" r:id="rId137" display="http://finance.sina.com.cn/fund/quotes/150190/bc.shtml"/>
    <hyperlink ref="F29" r:id="rId138" display="http://www.cninfo.com.cn/information/fund/netvalue/150190.html"/>
    <hyperlink ref="M29" r:id="rId139" tooltip="000827" display="http://quote.eastmoney.com/zs000827.html"/>
    <hyperlink ref="O29" r:id="rId140" display="https://www.jisilu.cn/data/utils/lowcalc/150190"/>
    <hyperlink ref="Y29" r:id="rId141" tooltip="加【NCF环保A】为自选A类" display="javascript:addOwnedFund('150190');"/>
    <hyperlink ref="A30" r:id="rId142" display="https://www.jisilu.cn/data/sfnew/detail/150196"/>
    <hyperlink ref="C30" r:id="rId143" display="http://finance.sina.com.cn/fund/quotes/150196/bc.shtml"/>
    <hyperlink ref="F30" r:id="rId144" display="http://www.cninfo.com.cn/information/fund/netvalue/150196.html"/>
    <hyperlink ref="M30" r:id="rId145" tooltip="399395" display="http://quote.eastmoney.com/zs399395.html"/>
    <hyperlink ref="O30" r:id="rId146" display="https://www.jisilu.cn/data/utils/lowcalc/150196"/>
    <hyperlink ref="Y30" r:id="rId147" tooltip="加【有色A】为自选A类" display="javascript:addOwnedFund('150196');"/>
    <hyperlink ref="A31" r:id="rId148" display="https://www.jisilu.cn/data/sfnew/detail/150301"/>
    <hyperlink ref="C31" r:id="rId149" display="http://finance.sina.com.cn/fund/quotes/150301/bc.shtml"/>
    <hyperlink ref="F31" r:id="rId150" display="http://www.cninfo.com.cn/information/fund/netvalue/150301.html"/>
    <hyperlink ref="M31" r:id="rId151" tooltip="399975" display="http://quote.eastmoney.com/zs399975.html"/>
    <hyperlink ref="O31" r:id="rId152" display="https://www.jisilu.cn/data/utils/lowcalc/150301"/>
    <hyperlink ref="Y31" r:id="rId153" tooltip="加【证券股A】为自选A类" display="javascript:addOwnedFund('150301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261"/>
    <hyperlink ref="C33" r:id="rId161" display="http://finance.sina.com.cn/fund/quotes/150261/bc.shtml"/>
    <hyperlink ref="F33" r:id="rId162" display="http://www.cninfo.com.cn/information/fund/netvalue/150261.html"/>
    <hyperlink ref="M33" r:id="rId163" tooltip="399989" display="http://quote.eastmoney.com/zs399989.html"/>
    <hyperlink ref="O33" r:id="rId164" display="https://www.jisilu.cn/data/utils/lowcalc/150261"/>
    <hyperlink ref="Y33" r:id="rId165" tooltip="加【医疗A】为自选A类" display="javascript:addOwnedFund('150261');"/>
    <hyperlink ref="A34" r:id="rId166" display="https://www.jisilu.cn/data/sfnew/detail/150325"/>
    <hyperlink ref="C34" r:id="rId167" display="http://finance.sina.com.cn/fund/quotes/150325/bc.shtml"/>
    <hyperlink ref="F34" r:id="rId168" display="http://www.cninfo.com.cn/information/fund/netvalue/150325.html"/>
    <hyperlink ref="M34" r:id="rId169" tooltip="399807" display="http://quote.eastmoney.com/zs399807.html"/>
    <hyperlink ref="O34" r:id="rId170" display="https://www.jisilu.cn/data/utils/lowcalc/150325"/>
    <hyperlink ref="Y34" r:id="rId171" tooltip="加【高铁A端】为自选A类" display="javascript:addOwnedFund('150325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150343"/>
    <hyperlink ref="C36" r:id="rId179" display="http://finance.sina.com.cn/fund/quotes/150343/bc.shtml"/>
    <hyperlink ref="F36" r:id="rId180" display="http://www.cninfo.com.cn/information/fund/netvalue/150343.html"/>
    <hyperlink ref="M36" r:id="rId181" tooltip="399975" display="http://quote.eastmoney.com/zs399975.html"/>
    <hyperlink ref="O36" r:id="rId182" display="https://www.jisilu.cn/data/utils/lowcalc/150343"/>
    <hyperlink ref="Y36" r:id="rId183" tooltip="加【证券A基】为自选A类" display="javascript:addOwnedFund('150343');"/>
    <hyperlink ref="A37" r:id="rId184" display="https://www.jisilu.cn/data/sfnew/detail/502057"/>
    <hyperlink ref="C37" r:id="rId185" display="http://finance.sina.com.cn/fund/quotes/502057/bc.shtml"/>
    <hyperlink ref="F37" r:id="rId186" display="http://www.cninfo.com.cn/information/fund/netvalue/502057.html"/>
    <hyperlink ref="M37" r:id="rId187" tooltip="399989" display="http://quote.eastmoney.com/zs399989.html"/>
    <hyperlink ref="O37" r:id="rId188" display="https://www.jisilu.cn/data/utils/lowcalc/502057"/>
    <hyperlink ref="Y37" r:id="rId189" tooltip="加【医疗A】为自选A类" display="javascript:addOwnedFund('502057');"/>
    <hyperlink ref="A38" r:id="rId190" display="https://www.jisilu.cn/data/sfnew/detail/150317"/>
    <hyperlink ref="C38" r:id="rId191" display="http://finance.sina.com.cn/fund/quotes/150317/bc.shtml"/>
    <hyperlink ref="F38" r:id="rId192" display="http://www.cninfo.com.cn/information/fund/netvalue/150317.html"/>
    <hyperlink ref="M38" r:id="rId193" tooltip="399805" display="http://quote.eastmoney.com/zs399805.html"/>
    <hyperlink ref="O38" r:id="rId194" display="https://www.jisilu.cn/data/utils/lowcalc/150317"/>
    <hyperlink ref="Y38" r:id="rId195" tooltip="加【E金融A】为自选A类" display="javascript:addOwnedFund('150317');"/>
    <hyperlink ref="A39" r:id="rId196" display="https://www.jisilu.cn/data/sfnew/detail/150327"/>
    <hyperlink ref="C39" r:id="rId197" display="http://finance.sina.com.cn/fund/quotes/150327/bc.shtml"/>
    <hyperlink ref="F39" r:id="rId198" display="http://www.cninfo.com.cn/information/fund/netvalue/150327.html"/>
    <hyperlink ref="M39" r:id="rId199" tooltip="399808" display="http://quote.eastmoney.com/zs399808.html"/>
    <hyperlink ref="O39" r:id="rId200" display="https://www.jisilu.cn/data/utils/lowcalc/150327"/>
    <hyperlink ref="Y39" r:id="rId201" tooltip="加【新能A级】为自选A类" display="javascript:addOwnedFund('150327');"/>
    <hyperlink ref="A40" r:id="rId202" display="https://www.jisilu.cn/data/sfnew/detail/150047"/>
    <hyperlink ref="C40" r:id="rId203" display="http://finance.sina.com.cn/fund/quotes/150047/bc.shtml"/>
    <hyperlink ref="F40" r:id="rId204" display="http://www.cninfo.com.cn/information/fund/netvalue/150047.html"/>
    <hyperlink ref="M40" r:id="rId205" tooltip="399942" display="http://quote.eastmoney.com/zs399942.html"/>
    <hyperlink ref="O40" r:id="rId206" display="https://www.jisilu.cn/data/utils/lowcalc/150047"/>
    <hyperlink ref="Y40" r:id="rId207" tooltip="加【消费A】为自选A类" display="javascript:addOwnedFund('150047');"/>
    <hyperlink ref="A42" r:id="rId208" display="https://www.jisilu.cn/data/sfnew/detail/150175"/>
    <hyperlink ref="C42" r:id="rId209" display="http://finance.sina.com.cn/fund/quotes/150175/bc.shtml"/>
    <hyperlink ref="F42" r:id="rId210" display="http://www.cninfo.com.cn/information/fund/netvalue/150175.html"/>
    <hyperlink ref="M42" r:id="rId211" tooltip="HSCEI" display="http://quote.eastmoney.com/hk/zs110010.html"/>
    <hyperlink ref="O42" r:id="rId212" display="https://www.jisilu.cn/data/utils/lowcalc/150175"/>
    <hyperlink ref="Y42" r:id="rId213" tooltip="将【H股A】从自选中删除" display="javascript:delOwnedFund('150175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090"/>
    <hyperlink ref="C44" r:id="rId221" display="http://finance.sina.com.cn/fund/quotes/150090/bc.shtml"/>
    <hyperlink ref="F44" r:id="rId222" display="http://www.cninfo.com.cn/information/fund/netvalue/150090.html"/>
    <hyperlink ref="M44" r:id="rId223" tooltip="399958" display="http://quote.eastmoney.com/zs399958.html"/>
    <hyperlink ref="O44" r:id="rId224" display="https://www.jisilu.cn/data/utils/lowcalc/150090"/>
    <hyperlink ref="Y44" r:id="rId225" tooltip="加【成长A】为自选A类" display="javascript:addOwnedFund('150090');"/>
    <hyperlink ref="A45" r:id="rId226" display="https://www.jisilu.cn/data/sfnew/detail/150121"/>
    <hyperlink ref="C45" r:id="rId227" display="http://finance.sina.com.cn/fund/quotes/150121/bc.shtml"/>
    <hyperlink ref="F45" r:id="rId228" display="http://www.cninfo.com.cn/information/fund/netvalue/150121.html"/>
    <hyperlink ref="M45" r:id="rId229" tooltip="399918" display="http://quote.eastmoney.com/zs399918.html"/>
    <hyperlink ref="O45" r:id="rId230" display="https://www.jisilu.cn/data/utils/lowcalc/150121"/>
    <hyperlink ref="Y45" r:id="rId231" tooltip="加【银河优先】为自选A类" display="javascript:addOwnedFund('150121');"/>
    <hyperlink ref="A46" r:id="rId232" display="https://www.jisilu.cn/data/sfnew/detail/150138"/>
    <hyperlink ref="C46" r:id="rId233" display="http://finance.sina.com.cn/fund/quotes/150138/bc.shtml"/>
    <hyperlink ref="F46" r:id="rId234" display="http://www.cninfo.com.cn/information/fund/netvalue/150138.html"/>
    <hyperlink ref="M46" r:id="rId235" tooltip="000842" display="http://quote.eastmoney.com/zs000842.html"/>
    <hyperlink ref="O46" r:id="rId236" display="https://www.jisilu.cn/data/utils/lowcalc/150138"/>
    <hyperlink ref="Y46" r:id="rId237" tooltip="加【中证800A】为自选A类" display="javascript:addOwnedFund('150138');"/>
    <hyperlink ref="A47" r:id="rId238" display="https://www.jisilu.cn/data/sfnew/detail/502001"/>
    <hyperlink ref="C47" r:id="rId239" display="http://finance.sina.com.cn/fund/quotes/502001/bc.shtml"/>
    <hyperlink ref="F47" r:id="rId240" display="http://www.cninfo.com.cn/information/fund/netvalue/502001.html"/>
    <hyperlink ref="M47" r:id="rId241" tooltip="399982" display="http://quote.eastmoney.com/zs399982.html"/>
    <hyperlink ref="O47" r:id="rId242" display="https://www.jisilu.cn/data/utils/lowcalc/502001"/>
    <hyperlink ref="Y47" r:id="rId243" tooltip="加【500等权A】为自选A类" display="javascript:addOwnedFund('502001');"/>
    <hyperlink ref="A48" r:id="rId244" display="https://www.jisilu.cn/data/sfnew/detail/150112"/>
    <hyperlink ref="C48" r:id="rId245" display="http://finance.sina.com.cn/fund/quotes/150112/bc.shtml"/>
    <hyperlink ref="F48" r:id="rId246" display="http://www.cninfo.com.cn/information/fund/netvalue/150112.html"/>
    <hyperlink ref="M48" r:id="rId247" tooltip="399330" display="http://quote.eastmoney.com/zs399330.html"/>
    <hyperlink ref="O48" r:id="rId248" display="https://www.jisilu.cn/data/utils/lowcalc/150112"/>
    <hyperlink ref="Y48" r:id="rId249" tooltip="加【深100A】为自选A类" display="javascript:addOwnedFund('150112');"/>
    <hyperlink ref="A49" r:id="rId250" display="https://www.jisilu.cn/data/sfnew/detail/150267"/>
    <hyperlink ref="C49" r:id="rId251" display="http://finance.sina.com.cn/fund/quotes/150267/bc.shtml"/>
    <hyperlink ref="F49" r:id="rId252" display="http://www.cninfo.com.cn/information/fund/netvalue/150267.html"/>
    <hyperlink ref="M49" r:id="rId253" tooltip="399986" display="http://quote.eastmoney.com/zs399986.html"/>
    <hyperlink ref="O49" r:id="rId254" display="https://www.jisilu.cn/data/utils/lowcalc/150267"/>
    <hyperlink ref="Y49" r:id="rId255" tooltip="将【银行A类】从自选中删除" display="javascript:delOwnedFund('150267');"/>
    <hyperlink ref="A50" r:id="rId256" display="https://www.jisilu.cn/data/sfnew/detail/150064"/>
    <hyperlink ref="C50" r:id="rId257" display="http://finance.sina.com.cn/fund/quotes/150064/bc.shtml"/>
    <hyperlink ref="F50" r:id="rId258" display="http://www.cninfo.com.cn/information/fund/netvalue/150064.html"/>
    <hyperlink ref="M50" r:id="rId259" tooltip="399904" display="http://quote.eastmoney.com/zs399904.html"/>
    <hyperlink ref="O50" r:id="rId260" display="https://www.jisilu.cn/data/utils/lowcalc/150064"/>
    <hyperlink ref="Y50" r:id="rId261" tooltip="加【同瑞A】为自选A类" display="javascript:addOwnedFund('150064');"/>
    <hyperlink ref="A51" r:id="rId262" display="https://www.jisilu.cn/data/sfnew/detail/150145"/>
    <hyperlink ref="C51" r:id="rId263" display="http://finance.sina.com.cn/fund/quotes/150145/bc.shtml"/>
    <hyperlink ref="F51" r:id="rId264" display="http://www.cninfo.com.cn/information/fund/netvalue/150145.html"/>
    <hyperlink ref="M51" r:id="rId265" tooltip="000828" display="http://quote.eastmoney.com/zs000828.html"/>
    <hyperlink ref="O51" r:id="rId266" display="https://www.jisilu.cn/data/utils/lowcalc/150145"/>
    <hyperlink ref="Y51" r:id="rId267" tooltip="加【高贝塔A】为自选A类" display="javascript:addOwnedFund('150145');"/>
    <hyperlink ref="A52" r:id="rId268" display="https://www.jisilu.cn/data/sfnew/detail/150167"/>
    <hyperlink ref="C52" r:id="rId269" display="http://finance.sina.com.cn/fund/quotes/150167/bc.shtml"/>
    <hyperlink ref="F52" r:id="rId270" display="http://www.cninfo.com.cn/information/fund/netvalue/150167.html"/>
    <hyperlink ref="M52" r:id="rId271" tooltip="399300" display="http://quote.eastmoney.com/zs399300.html"/>
    <hyperlink ref="O52" r:id="rId272" display="https://www.jisilu.cn/data/utils/lowcalc/150167"/>
    <hyperlink ref="Y52" r:id="rId273" tooltip="加【银华300A】为自选A类" display="javascript:addOwnedFund('150167');"/>
    <hyperlink ref="A53" r:id="rId274" display="https://www.jisilu.cn/data/sfnew/detail/502041"/>
    <hyperlink ref="C53" r:id="rId275" display="http://finance.sina.com.cn/fund/quotes/502041/bc.shtml"/>
    <hyperlink ref="F53" r:id="rId276" display="http://www.cninfo.com.cn/information/fund/netvalue/502041.html"/>
    <hyperlink ref="M53" r:id="rId277" tooltip="000016" display="http://quote.eastmoney.com/zs000016.html"/>
    <hyperlink ref="O53" r:id="rId278" display="https://www.jisilu.cn/data/utils/lowcalc/502041"/>
    <hyperlink ref="Y53" r:id="rId279" tooltip="加【上50A】为自选A类" display="javascript:addOwnedFund('502041');"/>
    <hyperlink ref="A54" r:id="rId280" display="https://www.jisilu.cn/data/sfnew/detail/150281"/>
    <hyperlink ref="C54" r:id="rId281" display="http://finance.sina.com.cn/fund/quotes/150281/bc.shtml"/>
    <hyperlink ref="F54" r:id="rId282" display="http://www.cninfo.com.cn/information/fund/netvalue/150281.html"/>
    <hyperlink ref="M54" r:id="rId283" tooltip="399934" display="http://quote.eastmoney.com/zs399934.html"/>
    <hyperlink ref="O54" r:id="rId284" display="https://www.jisilu.cn/data/utils/lowcalc/150281"/>
    <hyperlink ref="Y54" r:id="rId285" tooltip="加【金融地A】为自选A类" display="javascript:addOwnedFund('150281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502014"/>
    <hyperlink ref="C56" r:id="rId293" display="http://finance.sina.com.cn/fund/quotes/502014/bc.shtml"/>
    <hyperlink ref="F56" r:id="rId294" display="http://www.cninfo.com.cn/information/fund/netvalue/502014.html"/>
    <hyperlink ref="M56" r:id="rId295" tooltip="000853" display="http://quote.eastmoney.com/zs000853.html"/>
    <hyperlink ref="O56" r:id="rId296" display="https://www.jisilu.cn/data/utils/lowcalc/502014"/>
    <hyperlink ref="Y56" r:id="rId297" tooltip="加【一带一A】为自选A类" display="javascript:addOwnedFund('502014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502054"/>
    <hyperlink ref="C58" r:id="rId305" display="http://finance.sina.com.cn/fund/quotes/502054/bc.shtml"/>
    <hyperlink ref="F58" r:id="rId306" display="http://www.cninfo.com.cn/information/fund/netvalue/502054.html"/>
    <hyperlink ref="M58" r:id="rId307" tooltip="399975" display="http://quote.eastmoney.com/zs399975.html"/>
    <hyperlink ref="O58" r:id="rId308" display="https://www.jisilu.cn/data/utils/lowcalc/502054"/>
    <hyperlink ref="Y58" r:id="rId309" tooltip="加【券商A】为自选A类" display="javascript:addOwnedFund('502054');"/>
    <hyperlink ref="A59" r:id="rId310" display="https://www.jisilu.cn/data/sfnew/detail/150036"/>
    <hyperlink ref="C59" r:id="rId311" display="http://finance.sina.com.cn/fund/quotes/150036/bc.shtml"/>
    <hyperlink ref="F59" r:id="rId312" display="http://www.cninfo.com.cn/information/fund/netvalue/150036.html"/>
    <hyperlink ref="M59" r:id="rId313" tooltip="399300" display="http://quote.eastmoney.com/zs399300.html"/>
    <hyperlink ref="O59" r:id="rId314" display="https://www.jisilu.cn/data/utils/lowcalc/150036"/>
    <hyperlink ref="Y59" r:id="rId315" tooltip="加【建信稳健】为自选A类" display="javascript:addOwnedFund('150036');"/>
    <hyperlink ref="A60" r:id="rId316" display="https://www.jisilu.cn/data/sfnew/detail/150104"/>
    <hyperlink ref="C60" r:id="rId317" display="http://finance.sina.com.cn/fund/quotes/150104/bc.shtml"/>
    <hyperlink ref="F60" r:id="rId318" display="http://www.cninfo.com.cn/information/fund/netvalue/150104.html"/>
    <hyperlink ref="M60" r:id="rId319" tooltip="399300" display="http://quote.eastmoney.com/zs399300.html"/>
    <hyperlink ref="O60" r:id="rId320" display="https://www.jisilu.cn/data/utils/lowcalc/150104"/>
    <hyperlink ref="Y60" r:id="rId321" tooltip="加【HS300A】为自选A类" display="javascript:addOwnedFund('150104');"/>
    <hyperlink ref="A61" r:id="rId322" display="https://www.jisilu.cn/data/sfnew/detail/150211"/>
    <hyperlink ref="C61" r:id="rId323" display="http://finance.sina.com.cn/fund/quotes/150211/bc.shtml"/>
    <hyperlink ref="F61" r:id="rId324" display="http://www.cninfo.com.cn/information/fund/netvalue/150211.html"/>
    <hyperlink ref="M61" r:id="rId325" tooltip="399976" display="http://quote.eastmoney.com/zs399976.html"/>
    <hyperlink ref="O61" r:id="rId326" display="https://www.jisilu.cn/data/utils/lowcalc/150211"/>
    <hyperlink ref="Y61" r:id="rId327" tooltip="加【新能车A】为自选A类" display="javascript:addOwnedFund('150211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213"/>
    <hyperlink ref="C63" r:id="rId335" display="http://finance.sina.com.cn/fund/quotes/150213/bc.shtml"/>
    <hyperlink ref="F63" r:id="rId336" display="http://www.cninfo.com.cn/information/fund/netvalue/150213.html"/>
    <hyperlink ref="M63" r:id="rId337" tooltip="399958" display="http://quote.eastmoney.com/zs399958.html"/>
    <hyperlink ref="O63" r:id="rId338" display="https://www.jisilu.cn/data/utils/lowcalc/150213"/>
    <hyperlink ref="Y63" r:id="rId339" tooltip="加【成长A级】为自选A类" display="javascript:addOwnedFund('150213');"/>
    <hyperlink ref="A64" r:id="rId340" display="https://www.jisilu.cn/data/sfnew/detail/150055"/>
    <hyperlink ref="C64" r:id="rId341" display="http://finance.sina.com.cn/fund/quotes/150055/bc.shtml"/>
    <hyperlink ref="F64" r:id="rId342" display="http://www.cninfo.com.cn/information/fund/netvalue/150055.html"/>
    <hyperlink ref="M64" r:id="rId343" tooltip="399905" display="http://quote.eastmoney.com/zs399905.html"/>
    <hyperlink ref="O64" r:id="rId344" display="https://www.jisilu.cn/data/utils/lowcalc/150055"/>
    <hyperlink ref="Y64" r:id="rId345" tooltip="加【500A】为自选A类" display="javascript:addOwnedFund('150055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152"/>
    <hyperlink ref="C66" r:id="rId353" display="http://finance.sina.com.cn/fund/quotes/150152/bc.shtml"/>
    <hyperlink ref="F66" r:id="rId354" display="http://www.cninfo.com.cn/information/fund/netvalue/150152.html"/>
    <hyperlink ref="M66" r:id="rId355" tooltip="399006" display="http://quote.eastmoney.com/zs399006.html"/>
    <hyperlink ref="O66" r:id="rId356" display="https://www.jisilu.cn/data/utils/lowcalc/150152"/>
    <hyperlink ref="Y66" r:id="rId357" tooltip="加【创业板A】为自选A类" display="javascript:addOwnedFund('150152');"/>
    <hyperlink ref="A67" r:id="rId358" display="https://www.jisilu.cn/data/sfnew/detail/150083"/>
    <hyperlink ref="C67" r:id="rId359" display="http://finance.sina.com.cn/fund/quotes/150083/bc.shtml"/>
    <hyperlink ref="F67" r:id="rId360" display="http://www.cninfo.com.cn/information/fund/netvalue/150083.html"/>
    <hyperlink ref="M67" r:id="rId361" tooltip="399330" display="http://quote.eastmoney.com/zs399330.html"/>
    <hyperlink ref="O67" r:id="rId362" display="https://www.jisilu.cn/data/utils/lowcalc/150083"/>
    <hyperlink ref="Y67" r:id="rId363" tooltip="加【深证100A】为自选A类" display="javascript:addOwnedFund('150083');"/>
    <hyperlink ref="A68" r:id="rId364" display="https://www.jisilu.cn/data/sfnew/detail/150012"/>
    <hyperlink ref="C68" r:id="rId365" display="http://finance.sina.com.cn/fund/quotes/150012/bc.shtml"/>
    <hyperlink ref="F68" r:id="rId366" display="http://www.cninfo.com.cn/information/fund/netvalue/150012.html"/>
    <hyperlink ref="M68" r:id="rId367" tooltip="399903" display="http://quote.eastmoney.com/zs399903.html"/>
    <hyperlink ref="O68" r:id="rId368" display="https://www.jisilu.cn/data/utils/lowcalc/150012"/>
    <hyperlink ref="Y68" r:id="rId369" tooltip="加【中证100A】为自选A类" display="javascript:addOwnedFund('150012');"/>
    <hyperlink ref="A69" r:id="rId370" display="https://www.jisilu.cn/data/sfnew/detail/150088"/>
    <hyperlink ref="C69" r:id="rId371" display="http://finance.sina.com.cn/fund/quotes/150088/bc.shtml"/>
    <hyperlink ref="F69" r:id="rId372" display="http://www.cninfo.com.cn/information/fund/netvalue/150088.html"/>
    <hyperlink ref="M69" r:id="rId373" tooltip="399905" display="http://quote.eastmoney.com/zs399905.html"/>
    <hyperlink ref="Y69" r:id="rId374" tooltip="加【金鹰500A】为自选A类" display="javascript:addOwnedFund('150088');"/>
    <hyperlink ref="A70" r:id="rId375" display="https://www.jisilu.cn/data/sfnew/detail/150059"/>
    <hyperlink ref="C70" r:id="rId376" display="http://finance.sina.com.cn/fund/quotes/150059/bc.shtml"/>
    <hyperlink ref="F70" r:id="rId377" display="http://www.cninfo.com.cn/information/fund/netvalue/150059.html"/>
    <hyperlink ref="M70" r:id="rId378" tooltip="399944" display="http://quote.eastmoney.com/zs399944.html"/>
    <hyperlink ref="O70" r:id="rId379" display="https://www.jisilu.cn/data/utils/lowcalc/150059"/>
    <hyperlink ref="Y70" r:id="rId380" tooltip="加【资源A级】为自选A类" display="javascript:addOwnedFund('150059');"/>
    <hyperlink ref="A71" r:id="rId381" display="https://www.jisilu.cn/data/sfnew/detail/150085"/>
    <hyperlink ref="C71" r:id="rId382" display="http://finance.sina.com.cn/fund/quotes/150085/bc.shtml"/>
    <hyperlink ref="F71" r:id="rId383" display="http://www.cninfo.com.cn/information/fund/netvalue/150085.html"/>
    <hyperlink ref="M71" r:id="rId384" tooltip="399005" display="http://quote.eastmoney.com/zs399005.html"/>
    <hyperlink ref="Y71" r:id="rId385" tooltip="加【中小板A】为自选A类" display="javascript:addOwnedFund('150085');"/>
    <hyperlink ref="A72" r:id="rId386" display="https://www.jisilu.cn/data/sfnew/detail/150096"/>
    <hyperlink ref="C72" r:id="rId387" display="http://finance.sina.com.cn/fund/quotes/150096/bc.shtml"/>
    <hyperlink ref="F72" r:id="rId388" display="http://www.cninfo.com.cn/information/fund/netvalue/150096.html"/>
    <hyperlink ref="M72" r:id="rId389" tooltip="000979" display="http://quote.eastmoney.com/zs000979.html"/>
    <hyperlink ref="Y72" r:id="rId390" tooltip="加【商品A】为自选A类" display="javascript:addOwnedFund('150096');"/>
    <hyperlink ref="A74" r:id="rId391" display="https://www.jisilu.cn/data/sfnew/detail/150148"/>
    <hyperlink ref="C74" r:id="rId392" display="http://finance.sina.com.cn/fund/quotes/150148/bc.shtml"/>
    <hyperlink ref="F74" r:id="rId393" display="http://www.cninfo.com.cn/information/fund/netvalue/150148.html"/>
    <hyperlink ref="M74" r:id="rId394" tooltip="000841" display="http://quote.eastmoney.com/zs000841.html"/>
    <hyperlink ref="O74" r:id="rId395" display="https://www.jisilu.cn/data/utils/lowcalc/150148"/>
    <hyperlink ref="Y74" r:id="rId396" tooltip="加【医药800A】为自选A类" display="javascript:addOwnedFund('150148');"/>
    <hyperlink ref="A75" r:id="rId397" display="https://www.jisilu.cn/data/sfnew/detail/150049"/>
    <hyperlink ref="C75" r:id="rId398" display="http://finance.sina.com.cn/fund/quotes/150049/bc.shtml"/>
    <hyperlink ref="F75" r:id="rId399" display="http://www.cninfo.com.cn/information/fund/netvalue/150049.html"/>
    <hyperlink ref="M75" r:id="rId400" tooltip="399942" display="http://quote.eastmoney.com/zs399942.html"/>
    <hyperlink ref="O75" r:id="rId401" display="https://www.jisilu.cn/data/utils/lowcalc/150049"/>
    <hyperlink ref="Y75" r:id="rId402" tooltip="加【消费收益】为自选A类" display="javascript:addOwnedFund('150049');"/>
    <hyperlink ref="A76" r:id="rId403" display="https://www.jisilu.cn/data/sfnew/detail/150150"/>
    <hyperlink ref="C76" r:id="rId404" display="http://finance.sina.com.cn/fund/quotes/150150/bc.shtml"/>
    <hyperlink ref="F76" r:id="rId405" display="http://www.cninfo.com.cn/information/fund/netvalue/150150.html"/>
    <hyperlink ref="M76" r:id="rId406" tooltip="000823" display="http://quote.eastmoney.com/zs000823.html"/>
    <hyperlink ref="O76" r:id="rId407" display="https://www.jisilu.cn/data/utils/lowcalc/150150"/>
    <hyperlink ref="Y76" r:id="rId408" tooltip="加【有色800A】为自选A类" display="javascript:addOwnedFund('150150');"/>
    <hyperlink ref="A77" r:id="rId409" display="https://www.jisilu.cn/data/sfnew/detail/150157"/>
    <hyperlink ref="C77" r:id="rId410" display="http://finance.sina.com.cn/fund/quotes/150157/bc.shtml"/>
    <hyperlink ref="F77" r:id="rId411" display="http://www.cninfo.com.cn/information/fund/netvalue/150157.html"/>
    <hyperlink ref="M77" r:id="rId412" tooltip="000974" display="http://quote.eastmoney.com/zs000974.html"/>
    <hyperlink ref="O77" r:id="rId413" display="https://www.jisilu.cn/data/utils/lowcalc/150157"/>
    <hyperlink ref="Y77" r:id="rId414" tooltip="加【金融A】为自选A类" display="javascript:addOwnedFund('150157');"/>
    <hyperlink ref="A78" r:id="rId415" display="https://www.jisilu.cn/data/sfnew/detail/150028"/>
    <hyperlink ref="C78" r:id="rId416" display="http://finance.sina.com.cn/fund/quotes/150028/bc.shtml"/>
    <hyperlink ref="F78" r:id="rId417" display="http://www.cninfo.com.cn/information/fund/netvalue/150028.html"/>
    <hyperlink ref="M78" r:id="rId418" tooltip="399905" display="http://quote.eastmoney.com/zs399905.html"/>
    <hyperlink ref="O78" r:id="rId419" display="https://www.jisilu.cn/data/utils/lowcalc/150028"/>
    <hyperlink ref="Y78" r:id="rId420" tooltip="加【中证500A】为自选A类" display="javascript:addOwnedFund('150028');"/>
    <hyperlink ref="A80" r:id="rId421" display="https://www.jisilu.cn/data/sfnew/detail/150022"/>
    <hyperlink ref="C80" r:id="rId422" display="http://finance.sina.com.cn/fund/quotes/150022/bc.shtml"/>
    <hyperlink ref="F80" r:id="rId423" display="http://www.cninfo.com.cn/information/fund/netvalue/150022.html"/>
    <hyperlink ref="M80" r:id="rId424" tooltip="399001" display="http://quote.eastmoney.com/zs399001.html"/>
    <hyperlink ref="O80" r:id="rId425" display="https://www.jisilu.cn/data/utils/lowcalc/150022"/>
    <hyperlink ref="Y80" r:id="rId426" tooltip="将【深成指A】从自选中删除" display="javascript:delOwnedFund('150022');"/>
    <hyperlink ref="A81" r:id="rId427" display="https://www.jisilu.cn/data/sfnew/detail/150273"/>
    <hyperlink ref="C81" r:id="rId428" display="http://finance.sina.com.cn/fund/quotes/150273/bc.shtml"/>
    <hyperlink ref="F81" r:id="rId429" display="http://www.cninfo.com.cn/information/fund/netvalue/150273.html"/>
    <hyperlink ref="M81" r:id="rId430" tooltip="399991" display="http://quote.eastmoney.com/zs399991.html"/>
    <hyperlink ref="O81" r:id="rId431" display="https://www.jisilu.cn/data/utils/lowcalc/150273"/>
    <hyperlink ref="Y81" r:id="rId432" tooltip="加【带路A】为自选A类" display="javascript:addOwnedFund('150273');"/>
    <hyperlink ref="A82" r:id="rId433" display="https://www.jisilu.cn/data/sfnew/detail/502027"/>
    <hyperlink ref="C82" r:id="rId434" display="http://finance.sina.com.cn/fund/quotes/502027/bc.shtml"/>
    <hyperlink ref="F82" r:id="rId435" display="http://www.cninfo.com.cn/information/fund/netvalue/502027.html"/>
    <hyperlink ref="M82" r:id="rId436" tooltip="399429" display="http://quote.eastmoney.com/zs399429.html"/>
    <hyperlink ref="O82" r:id="rId437" display="https://www.jisilu.cn/data/utils/lowcalc/502027"/>
    <hyperlink ref="Y82" r:id="rId438" tooltip="加【新丝路A】为自选A类" display="javascript:addOwnedFund('502027');"/>
    <hyperlink ref="A83" r:id="rId439" display="https://www.jisilu.cn/data/sfnew/detail/150243"/>
    <hyperlink ref="C83" r:id="rId440" display="http://finance.sina.com.cn/fund/quotes/150243/bc.shtml"/>
    <hyperlink ref="F83" r:id="rId441" display="http://www.cninfo.com.cn/information/fund/netvalue/150243.html"/>
    <hyperlink ref="M83" r:id="rId442" tooltip="399006" display="http://quote.eastmoney.com/zs399006.html"/>
    <hyperlink ref="O83" r:id="rId443" display="https://www.jisilu.cn/data/utils/lowcalc/150243"/>
    <hyperlink ref="Y83" r:id="rId444" tooltip="加【创业A】为自选A类" display="javascript:addOwnedFund('150243');"/>
    <hyperlink ref="A84" r:id="rId445" display="https://www.jisilu.cn/data/sfnew/detail/150241"/>
    <hyperlink ref="C84" r:id="rId446" display="http://finance.sina.com.cn/fund/quotes/150241/bc.shtml"/>
    <hyperlink ref="F84" r:id="rId447" display="http://www.cninfo.com.cn/information/fund/netvalue/150241.html"/>
    <hyperlink ref="M84" r:id="rId448" tooltip="399986" display="http://quote.eastmoney.com/zs399986.html"/>
    <hyperlink ref="O84" r:id="rId449" display="https://www.jisilu.cn/data/utils/lowcalc/150241"/>
    <hyperlink ref="Y84" r:id="rId450" tooltip="将【银行A级】从自选中删除" display="javascript:delOwnedFund('150241');"/>
    <hyperlink ref="A85" r:id="rId451" display="https://www.jisilu.cn/data/sfnew/detail/150307"/>
    <hyperlink ref="C85" r:id="rId452" display="http://finance.sina.com.cn/fund/quotes/150307/bc.shtml"/>
    <hyperlink ref="F85" r:id="rId453" display="http://www.cninfo.com.cn/information/fund/netvalue/150307.html"/>
    <hyperlink ref="M85" r:id="rId454" tooltip="399804" display="http://quote.eastmoney.com/zs399804.html"/>
    <hyperlink ref="O85" r:id="rId455" display="https://www.jisilu.cn/data/utils/lowcalc/150307"/>
    <hyperlink ref="Y85" r:id="rId456" tooltip="加【体育A】为自选A类" display="javascript:addOwnedFund('150307');"/>
    <hyperlink ref="A86" r:id="rId457" display="https://www.jisilu.cn/data/sfnew/detail/150251"/>
    <hyperlink ref="C86" r:id="rId458" display="http://finance.sina.com.cn/fund/quotes/150251/bc.shtml"/>
    <hyperlink ref="F86" r:id="rId459" display="http://www.cninfo.com.cn/information/fund/netvalue/150251.html"/>
    <hyperlink ref="M86" r:id="rId460" tooltip="399990" display="http://quote.eastmoney.com/zs399990.html"/>
    <hyperlink ref="O86" r:id="rId461" display="https://www.jisilu.cn/data/utils/lowcalc/150251"/>
    <hyperlink ref="Y86" r:id="rId462" tooltip="加【煤炭A】为自选A类" display="javascript:addOwnedFund('150251');"/>
    <hyperlink ref="A87" r:id="rId463" display="https://www.jisilu.cn/data/sfnew/detail/150173"/>
    <hyperlink ref="C87" r:id="rId464" display="http://finance.sina.com.cn/fund/quotes/150173/bc.shtml"/>
    <hyperlink ref="F87" r:id="rId465" display="http://www.cninfo.com.cn/information/fund/netvalue/150173.html"/>
    <hyperlink ref="M87" r:id="rId466" tooltip="000998" display="http://quote.eastmoney.com/zs000998.html"/>
    <hyperlink ref="O87" r:id="rId467" display="https://www.jisilu.cn/data/utils/lowcalc/150173"/>
    <hyperlink ref="Y87" r:id="rId468" tooltip="加【TMT中证A】为自选A类" display="javascript:addOwnedFund('150173');"/>
    <hyperlink ref="A88" r:id="rId469" display="https://www.jisilu.cn/data/sfnew/detail/150164"/>
    <hyperlink ref="C88" r:id="rId470" display="http://finance.sina.com.cn/fund/quotes/150164/bc.shtml"/>
    <hyperlink ref="F88" r:id="rId471" display="http://www.cninfo.com.cn/information/fund/netvalue/150164.html"/>
    <hyperlink ref="M88" r:id="rId472" tooltip="000832" display="http://quote.eastmoney.com/zs000832.html"/>
    <hyperlink ref="O88" r:id="rId473" display="https://www.jisilu.cn/data/utils/lowcalc/150164"/>
    <hyperlink ref="Y88" r:id="rId474" tooltip="加【可转债A】为自选A类" display="javascript:addOwnedFund('150164');"/>
    <hyperlink ref="A89" r:id="rId475" display="https://www.jisilu.cn/data/sfnew/detail/150237"/>
    <hyperlink ref="C89" r:id="rId476" display="http://finance.sina.com.cn/fund/quotes/150237/bc.shtml"/>
    <hyperlink ref="F89" r:id="rId477" display="http://www.cninfo.com.cn/information/fund/netvalue/150237.html"/>
    <hyperlink ref="M89" r:id="rId478" tooltip="000827" display="http://quote.eastmoney.com/zs000827.html"/>
    <hyperlink ref="O89" r:id="rId479" display="https://www.jisilu.cn/data/utils/lowcalc/150237"/>
    <hyperlink ref="Y89" r:id="rId480" tooltip="加【环保A级】为自选A类" display="javascript:addOwnedFund('150237');"/>
    <hyperlink ref="A90" r:id="rId481" display="https://www.jisilu.cn/data/sfnew/detail/150277"/>
    <hyperlink ref="C90" r:id="rId482" display="http://finance.sina.com.cn/fund/quotes/150277/bc.shtml"/>
    <hyperlink ref="F90" r:id="rId483" display="http://www.cninfo.com.cn/information/fund/netvalue/150277.html"/>
    <hyperlink ref="M90" r:id="rId484" tooltip="399807" display="http://quote.eastmoney.com/zs399807.html"/>
    <hyperlink ref="O90" r:id="rId485" display="https://www.jisilu.cn/data/utils/lowcalc/150277"/>
    <hyperlink ref="Y90" r:id="rId486" tooltip="将【高铁A】从自选中删除" display="javascript:delOwnedFund('150277');"/>
    <hyperlink ref="A91" r:id="rId487" display="https://www.jisilu.cn/data/sfnew/detail/502024"/>
    <hyperlink ref="C91" r:id="rId488" display="http://finance.sina.com.cn/fund/quotes/502024/bc.shtml"/>
    <hyperlink ref="F91" r:id="rId489" display="http://www.cninfo.com.cn/information/fund/netvalue/502024.html"/>
    <hyperlink ref="M91" r:id="rId490" tooltip="399440" display="http://quote.eastmoney.com/zs399440.html"/>
    <hyperlink ref="O91" r:id="rId491" display="https://www.jisilu.cn/data/utils/lowcalc/502024"/>
    <hyperlink ref="Y91" r:id="rId492" tooltip="加【钢铁A】为自选A类" display="javascript:addOwnedFund('502024');"/>
    <hyperlink ref="A92" r:id="rId493" display="https://www.jisilu.cn/data/sfnew/detail/150184"/>
    <hyperlink ref="C92" r:id="rId494" display="http://finance.sina.com.cn/fund/quotes/150184/bc.shtml"/>
    <hyperlink ref="F92" r:id="rId495" display="http://www.cninfo.com.cn/information/fund/netvalue/150184.html"/>
    <hyperlink ref="M92" r:id="rId496" tooltip="000827" display="http://quote.eastmoney.com/zs000827.html"/>
    <hyperlink ref="O92" r:id="rId497" display="https://www.jisilu.cn/data/utils/lowcalc/150184"/>
    <hyperlink ref="Y92" r:id="rId498" tooltip="加【环保A】为自选A类" display="javascript:addOwnedFund('150184');"/>
    <hyperlink ref="A93" r:id="rId499" display="https://www.jisilu.cn/data/sfnew/detail/150205"/>
    <hyperlink ref="C93" r:id="rId500" display="http://finance.sina.com.cn/fund/quotes/150205/bc.shtml"/>
    <hyperlink ref="F93" r:id="rId501" display="http://www.cninfo.com.cn/information/fund/netvalue/150205.html"/>
    <hyperlink ref="M93" r:id="rId502" tooltip="399973" display="http://quote.eastmoney.com/zs399973.html"/>
    <hyperlink ref="O93" r:id="rId503" display="https://www.jisilu.cn/data/utils/lowcalc/150205"/>
    <hyperlink ref="Y93" r:id="rId504" tooltip="加【国防A】为自选A类" display="javascript:addOwnedFund('150205');"/>
    <hyperlink ref="A94" r:id="rId505" display="https://www.jisilu.cn/data/sfnew/detail/150257"/>
    <hyperlink ref="C94" r:id="rId506" display="http://finance.sina.com.cn/fund/quotes/150257/bc.shtml"/>
    <hyperlink ref="F94" r:id="rId507" display="http://www.cninfo.com.cn/information/fund/netvalue/150257.html"/>
    <hyperlink ref="M94" r:id="rId508" tooltip="399993" display="http://quote.eastmoney.com/zs399993.html"/>
    <hyperlink ref="O94" r:id="rId509" display="https://www.jisilu.cn/data/utils/lowcalc/150257"/>
    <hyperlink ref="Y94" r:id="rId510" tooltip="加【生物A】为自选A类" display="javascript:addOwnedFund('150257');"/>
    <hyperlink ref="A95" r:id="rId511" display="https://www.jisilu.cn/data/sfnew/detail/150259"/>
    <hyperlink ref="C95" r:id="rId512" display="http://finance.sina.com.cn/fund/quotes/150259/bc.shtml"/>
    <hyperlink ref="F95" r:id="rId513" display="http://www.cninfo.com.cn/information/fund/netvalue/150259.html"/>
    <hyperlink ref="M95" r:id="rId514" tooltip="399992" display="http://quote.eastmoney.com/zs399992.html"/>
    <hyperlink ref="O95" r:id="rId515" display="https://www.jisilu.cn/data/utils/lowcalc/150259"/>
    <hyperlink ref="Y95" r:id="rId516" tooltip="加【重组A】为自选A类" display="javascript:addOwnedFund('150259');"/>
    <hyperlink ref="A96" r:id="rId517" display="https://www.jisilu.cn/data/sfnew/detail/150200"/>
    <hyperlink ref="C96" r:id="rId518" display="http://finance.sina.com.cn/fund/quotes/150200/bc.shtml"/>
    <hyperlink ref="F96" r:id="rId519" display="http://www.cninfo.com.cn/information/fund/netvalue/150200.html"/>
    <hyperlink ref="M96" r:id="rId520" tooltip="399975" display="http://quote.eastmoney.com/zs399975.html"/>
    <hyperlink ref="O96" r:id="rId521" display="https://www.jisilu.cn/data/utils/lowcalc/150200"/>
    <hyperlink ref="Y96" r:id="rId522" tooltip="加【券商A】为自选A类" display="javascript:addOwnedFund('150200');"/>
    <hyperlink ref="A97" r:id="rId523" display="https://www.jisilu.cn/data/sfnew/detail/150207"/>
    <hyperlink ref="C97" r:id="rId524" display="http://finance.sina.com.cn/fund/quotes/150207/bc.shtml"/>
    <hyperlink ref="F97" r:id="rId525" display="http://www.cninfo.com.cn/information/fund/netvalue/150207.html"/>
    <hyperlink ref="M97" r:id="rId526" tooltip="399983" display="http://quote.eastmoney.com/zs399983.html"/>
    <hyperlink ref="O97" r:id="rId527" display="https://www.jisilu.cn/data/utils/lowcalc/150207"/>
    <hyperlink ref="Y97" r:id="rId528" tooltip="加【地产A端】为自选A类" display="javascript:addOwnedFund('150207');"/>
    <hyperlink ref="A98" r:id="rId529" display="https://www.jisilu.cn/data/sfnew/detail/150249"/>
    <hyperlink ref="C98" r:id="rId530" display="http://finance.sina.com.cn/fund/quotes/150249/bc.shtml"/>
    <hyperlink ref="F98" r:id="rId531" display="http://www.cninfo.com.cn/information/fund/netvalue/150249.html"/>
    <hyperlink ref="M98" r:id="rId532" tooltip="399986" display="http://quote.eastmoney.com/zs399986.html"/>
    <hyperlink ref="O98" r:id="rId533" display="https://www.jisilu.cn/data/utils/lowcalc/150249"/>
    <hyperlink ref="Y98" r:id="rId534" tooltip="将【银行A端】从自选中删除" display="javascript:delOwnedFund('150249');"/>
    <hyperlink ref="A99" r:id="rId535" display="https://www.jisilu.cn/data/sfnew/detail/150271"/>
    <hyperlink ref="C99" r:id="rId536" display="http://finance.sina.com.cn/fund/quotes/150271/bc.shtml"/>
    <hyperlink ref="F99" r:id="rId537" display="http://www.cninfo.com.cn/information/fund/netvalue/150271.html"/>
    <hyperlink ref="M99" r:id="rId538" tooltip="399441" display="http://quote.eastmoney.com/zs399441.html"/>
    <hyperlink ref="O99" r:id="rId539" display="https://www.jisilu.cn/data/utils/lowcalc/150271"/>
    <hyperlink ref="Y99" r:id="rId540" tooltip="加【生物药A】为自选A类" display="javascript:addOwnedFund('150271');"/>
    <hyperlink ref="A100" r:id="rId541" display="https://www.jisilu.cn/data/sfnew/detail/150309"/>
    <hyperlink ref="C100" r:id="rId542" display="http://finance.sina.com.cn/fund/quotes/150309/bc.shtml"/>
    <hyperlink ref="F100" r:id="rId543" display="http://www.cninfo.com.cn/information/fund/netvalue/150309.html"/>
    <hyperlink ref="M100" r:id="rId544" tooltip="399994" display="http://quote.eastmoney.com/zs399994.html"/>
    <hyperlink ref="O100" r:id="rId545" display="https://www.jisilu.cn/data/utils/lowcalc/150309"/>
    <hyperlink ref="Y100" r:id="rId546" tooltip="加【信息安A】为自选A类" display="javascript:addOwnedFund('150309');"/>
    <hyperlink ref="A101" r:id="rId547" display="https://www.jisilu.cn/data/sfnew/detail/150275"/>
    <hyperlink ref="C101" r:id="rId548" display="http://finance.sina.com.cn/fund/quotes/150275/bc.shtml"/>
    <hyperlink ref="F101" r:id="rId549" display="http://www.cninfo.com.cn/information/fund/netvalue/150275.html"/>
    <hyperlink ref="M101" r:id="rId550" tooltip="399991" display="http://quote.eastmoney.com/zs399991.html"/>
    <hyperlink ref="O101" r:id="rId551" display="https://www.jisilu.cn/data/utils/lowcalc/150275"/>
    <hyperlink ref="Y101" r:id="rId552" tooltip="将【一带一A】从自选中删除" display="javascript:delOwnedFund('150275');"/>
    <hyperlink ref="A102" r:id="rId553" display="https://www.jisilu.cn/data/sfnew/detail/150229"/>
    <hyperlink ref="C102" r:id="rId554" display="http://finance.sina.com.cn/fund/quotes/150229/bc.shtml"/>
    <hyperlink ref="F102" r:id="rId555" display="http://www.cninfo.com.cn/information/fund/netvalue/150229.html"/>
    <hyperlink ref="M102" r:id="rId556" tooltip="399987" display="http://quote.eastmoney.com/zs399987.html"/>
    <hyperlink ref="O102" r:id="rId557" display="https://www.jisilu.cn/data/utils/lowcalc/150229"/>
    <hyperlink ref="Y102" r:id="rId558" tooltip="加【酒A】为自选A类" display="javascript:addOwnedFund('150229');"/>
    <hyperlink ref="A103" r:id="rId559" display="https://www.jisilu.cn/data/sfnew/detail/150235"/>
    <hyperlink ref="C103" r:id="rId560" display="http://finance.sina.com.cn/fund/quotes/150235/bc.shtml"/>
    <hyperlink ref="F103" r:id="rId561" display="http://www.cninfo.com.cn/information/fund/netvalue/150235.html"/>
    <hyperlink ref="M103" r:id="rId562" tooltip="399975" display="http://quote.eastmoney.com/zs399975.html"/>
    <hyperlink ref="O103" r:id="rId563" display="https://www.jisilu.cn/data/utils/lowcalc/150235"/>
    <hyperlink ref="Y103" r:id="rId564" tooltip="加【券商A级】为自选A类" display="javascript:addOwnedFund('150235');"/>
    <hyperlink ref="A104" r:id="rId565" display="https://www.jisilu.cn/data/sfnew/detail/150194"/>
    <hyperlink ref="C104" r:id="rId566" display="http://finance.sina.com.cn/fund/quotes/150194/bc.shtml"/>
    <hyperlink ref="F104" r:id="rId567" display="http://www.cninfo.com.cn/information/fund/netvalue/150194.html"/>
    <hyperlink ref="M104" r:id="rId568" tooltip="399970" display="http://quote.eastmoney.com/zs399970.html"/>
    <hyperlink ref="O104" r:id="rId569" display="https://www.jisilu.cn/data/utils/lowcalc/150194"/>
    <hyperlink ref="Y104" r:id="rId570" tooltip="加【互联网A】为自选A类" display="javascript:addOwnedFund('150194');"/>
    <hyperlink ref="A105" r:id="rId571" display="https://www.jisilu.cn/data/sfnew/detail/150209"/>
    <hyperlink ref="C105" r:id="rId572" display="http://finance.sina.com.cn/fund/quotes/150209/bc.shtml"/>
    <hyperlink ref="F105" r:id="rId573" display="http://www.cninfo.com.cn/information/fund/netvalue/150209.html"/>
    <hyperlink ref="M105" r:id="rId574" tooltip="399974" display="http://quote.eastmoney.com/zs399974.html"/>
    <hyperlink ref="O105" r:id="rId575" display="https://www.jisilu.cn/data/utils/lowcalc/150209"/>
    <hyperlink ref="Y105" r:id="rId576" tooltip="加【国企改A】为自选A类" display="javascript:addOwnedFund('150209');"/>
    <hyperlink ref="A106" r:id="rId577" display="https://www.jisilu.cn/data/sfnew/detail/150255"/>
    <hyperlink ref="C106" r:id="rId578" display="http://finance.sina.com.cn/fund/quotes/150255/bc.shtml"/>
    <hyperlink ref="F106" r:id="rId579" display="http://www.cninfo.com.cn/information/fund/netvalue/150255.html"/>
    <hyperlink ref="M106" r:id="rId580" tooltip="399986" display="http://quote.eastmoney.com/zs399986.html"/>
    <hyperlink ref="O106" r:id="rId581" display="https://www.jisilu.cn/data/utils/lowcalc/150255"/>
    <hyperlink ref="Y106" r:id="rId582" tooltip="将【银行业A】从自选中删除" display="javascript:delOwnedFund('150255');"/>
    <hyperlink ref="A107" r:id="rId583" display="https://www.jisilu.cn/data/sfnew/detail/150329"/>
    <hyperlink ref="C107" r:id="rId584" display="http://finance.sina.com.cn/fund/quotes/150329/bc.shtml"/>
    <hyperlink ref="F107" r:id="rId585" display="http://www.cninfo.com.cn/information/fund/netvalue/150329.html"/>
    <hyperlink ref="M107" r:id="rId586" tooltip="399809" display="http://quote.eastmoney.com/zs399809.html"/>
    <hyperlink ref="O107" r:id="rId587" display="https://www.jisilu.cn/data/utils/lowcalc/150329"/>
    <hyperlink ref="Y107" r:id="rId588" tooltip="加【保险A】为自选A类" display="javascript:addOwnedFund('150329');"/>
    <hyperlink ref="A108" r:id="rId589" display="https://www.jisilu.cn/data/sfnew/detail/502017"/>
    <hyperlink ref="C108" r:id="rId590" display="http://finance.sina.com.cn/fund/quotes/502017/bc.shtml"/>
    <hyperlink ref="F108" r:id="rId591" display="http://www.cninfo.com.cn/information/fund/netvalue/502017.html"/>
    <hyperlink ref="M108" r:id="rId592" tooltip="399991" display="http://quote.eastmoney.com/zs399991.html"/>
    <hyperlink ref="O108" r:id="rId593" display="https://www.jisilu.cn/data/utils/lowcalc/502017"/>
    <hyperlink ref="Y108" r:id="rId594" tooltip="加【带路A】为自选A类" display="javascript:addOwnedFund('502017');"/>
    <hyperlink ref="A109" r:id="rId595" display="https://www.jisilu.cn/data/sfnew/detail/502049"/>
    <hyperlink ref="C109" r:id="rId596" display="http://finance.sina.com.cn/fund/quotes/502049/bc.shtml"/>
    <hyperlink ref="F109" r:id="rId597" display="http://www.cninfo.com.cn/information/fund/netvalue/502049.html"/>
    <hyperlink ref="M109" r:id="rId598" tooltip="000016" display="http://quote.eastmoney.com/zs000016.html"/>
    <hyperlink ref="O109" r:id="rId599" display="https://www.jisilu.cn/data/utils/lowcalc/502049"/>
    <hyperlink ref="Y109" r:id="rId600" tooltip="加【上证50A】为自选A类" display="javascript:addOwnedFund('502049');"/>
    <hyperlink ref="A110" r:id="rId601" display="https://www.jisilu.cn/data/sfnew/detail/150186"/>
    <hyperlink ref="C110" r:id="rId602" display="http://finance.sina.com.cn/fund/quotes/150186/bc.shtml"/>
    <hyperlink ref="F110" r:id="rId603" display="http://www.cninfo.com.cn/information/fund/netvalue/150186.html"/>
    <hyperlink ref="M110" r:id="rId604" tooltip="399967" display="http://quote.eastmoney.com/zs399967.html"/>
    <hyperlink ref="O110" r:id="rId605" display="https://www.jisilu.cn/data/utils/lowcalc/150186"/>
    <hyperlink ref="Y110" r:id="rId606" tooltip="加【军工A级】为自选A类" display="javascript:addOwnedFund('150186');"/>
    <hyperlink ref="A111" r:id="rId607" display="https://www.jisilu.cn/data/sfnew/detail/150217"/>
    <hyperlink ref="C111" r:id="rId608" display="http://finance.sina.com.cn/fund/quotes/150217/bc.shtml"/>
    <hyperlink ref="F111" r:id="rId609" display="http://www.cninfo.com.cn/information/fund/netvalue/150217.html"/>
    <hyperlink ref="M111" r:id="rId610" tooltip="399412" display="http://quote.eastmoney.com/zs399412.html"/>
    <hyperlink ref="O111" r:id="rId611" display="https://www.jisilu.cn/data/utils/lowcalc/150217"/>
    <hyperlink ref="Y111" r:id="rId612" tooltip="加【新能源A】为自选A类" display="javascript:addOwnedFund('150217');"/>
    <hyperlink ref="A112" r:id="rId613" display="https://www.jisilu.cn/data/sfnew/detail/150177"/>
    <hyperlink ref="C112" r:id="rId614" display="http://finance.sina.com.cn/fund/quotes/150177/bc.shtml"/>
    <hyperlink ref="F112" r:id="rId615" display="http://www.cninfo.com.cn/information/fund/netvalue/150177.html"/>
    <hyperlink ref="M112" r:id="rId616" tooltip="399966" display="http://quote.eastmoney.com/zs399966.html"/>
    <hyperlink ref="O112" r:id="rId617" display="https://www.jisilu.cn/data/utils/lowcalc/150177"/>
    <hyperlink ref="Y112" r:id="rId618" tooltip="加【证保A】为自选A类" display="javascript:addOwnedFund('150177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315"/>
    <hyperlink ref="C114" r:id="rId626" display="http://finance.sina.com.cn/fund/quotes/150315/bc.shtml"/>
    <hyperlink ref="F114" r:id="rId627" display="http://www.cninfo.com.cn/information/fund/netvalue/150315.html"/>
    <hyperlink ref="M114" r:id="rId628" tooltip="399803" display="http://quote.eastmoney.com/zs399803.html"/>
    <hyperlink ref="O114" r:id="rId629" display="https://www.jisilu.cn/data/utils/lowcalc/150315"/>
    <hyperlink ref="Y114" r:id="rId630" tooltip="加【工业4A】为自选A类" display="javascript:addOwnedFund('150315');"/>
    <hyperlink ref="A115" r:id="rId631" display="https://www.jisilu.cn/data/sfnew/detail/150269"/>
    <hyperlink ref="C115" r:id="rId632" display="http://finance.sina.com.cn/fund/quotes/150269/bc.shtml"/>
    <hyperlink ref="F115" r:id="rId633" display="http://www.cninfo.com.cn/information/fund/netvalue/150269.html"/>
    <hyperlink ref="M115" r:id="rId634" tooltip="399997" display="http://quote.eastmoney.com/zs399997.html"/>
    <hyperlink ref="O115" r:id="rId635" display="https://www.jisilu.cn/data/utils/lowcalc/150269"/>
    <hyperlink ref="Y115" r:id="rId636" tooltip="加【白酒A】为自选A类" display="javascript:addOwnedFund('150269');"/>
    <hyperlink ref="A116" r:id="rId637" display="https://www.jisilu.cn/data/sfnew/detail/150283"/>
    <hyperlink ref="C116" r:id="rId638" display="http://finance.sina.com.cn/fund/quotes/150283/bc.shtml"/>
    <hyperlink ref="F116" r:id="rId639" display="http://www.cninfo.com.cn/information/fund/netvalue/150283.html"/>
    <hyperlink ref="M116" r:id="rId640" tooltip="000808" display="http://quote.eastmoney.com/zs000808.html"/>
    <hyperlink ref="O116" r:id="rId641" display="https://www.jisilu.cn/data/utils/lowcalc/150283"/>
    <hyperlink ref="Y116" r:id="rId642" tooltip="加【SW医药A】为自选A类" display="javascript:addOwnedFund('150283');"/>
    <hyperlink ref="A117" r:id="rId643" display="https://www.jisilu.cn/data/sfnew/detail/502004"/>
    <hyperlink ref="C117" r:id="rId644" display="http://finance.sina.com.cn/fund/quotes/502004/bc.shtml"/>
    <hyperlink ref="F117" r:id="rId645" display="http://www.cninfo.com.cn/information/fund/netvalue/502004.html"/>
    <hyperlink ref="M117" r:id="rId646" tooltip="399967" display="http://quote.eastmoney.com/zs399967.html"/>
    <hyperlink ref="O117" r:id="rId647" display="https://www.jisilu.cn/data/utils/lowcalc/502004"/>
    <hyperlink ref="Y117" r:id="rId648" tooltip="加【军工A】为自选A类" display="javascript:addOwnedFund('502004');"/>
    <hyperlink ref="A118" r:id="rId649" display="https://www.jisilu.cn/data/sfnew/detail/502007"/>
    <hyperlink ref="C118" r:id="rId650" display="http://finance.sina.com.cn/fund/quotes/502007/bc.shtml"/>
    <hyperlink ref="F118" r:id="rId651" display="http://www.cninfo.com.cn/information/fund/netvalue/502007.html"/>
    <hyperlink ref="M118" r:id="rId652" tooltip="399974" display="http://quote.eastmoney.com/zs399974.html"/>
    <hyperlink ref="O118" r:id="rId653" display="https://www.jisilu.cn/data/utils/lowcalc/502007"/>
    <hyperlink ref="Y118" r:id="rId654" tooltip="加【国企改A】为自选A类" display="javascript:addOwnedFund('502007');"/>
    <hyperlink ref="A119" r:id="rId655" display="https://www.jisilu.cn/data/sfnew/detail/150051"/>
    <hyperlink ref="C119" r:id="rId656" display="http://finance.sina.com.cn/fund/quotes/150051/bc.shtml"/>
    <hyperlink ref="F119" r:id="rId657" display="http://www.cninfo.com.cn/information/fund/netvalue/150051.html"/>
    <hyperlink ref="M119" r:id="rId658" tooltip="399300" display="http://quote.eastmoney.com/zs399300.html"/>
    <hyperlink ref="O119" r:id="rId659" display="https://www.jisilu.cn/data/utils/lowcalc/150051"/>
    <hyperlink ref="Y119" r:id="rId660" tooltip="加【沪深300A】为自选A类" display="javascript:addOwnedFund('150051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018"/>
    <hyperlink ref="C122" r:id="rId674" display="http://finance.sina.com.cn/fund/quotes/150018/bc.shtml"/>
    <hyperlink ref="F122" r:id="rId675" display="http://www.cninfo.com.cn/information/fund/netvalue/150018.html"/>
    <hyperlink ref="M122" r:id="rId676" tooltip="399004" display="http://quote.eastmoney.com/zs399004.html"/>
    <hyperlink ref="O122" r:id="rId677" display="https://www.jisilu.cn/data/utils/lowcalc/150018"/>
    <hyperlink ref="Y122" r:id="rId678" tooltip="加【银华稳进】为自选A类" display="javascript:addOwnedFund('150018');"/>
    <hyperlink ref="A123" r:id="rId679" display="https://www.jisilu.cn/data/sfnew/detail/150305"/>
    <hyperlink ref="C123" r:id="rId680" display="http://finance.sina.com.cn/fund/quotes/150305/bc.shtml"/>
    <hyperlink ref="F123" r:id="rId681" display="http://www.cninfo.com.cn/information/fund/netvalue/150305.html"/>
    <hyperlink ref="M123" r:id="rId682" tooltip="399812" display="http://quote.eastmoney.com/zs399812.html"/>
    <hyperlink ref="O123" r:id="rId683" display="https://www.jisilu.cn/data/utils/lowcalc/150305"/>
    <hyperlink ref="Y123" r:id="rId684" tooltip="加【养老A】为自选A类" display="javascript:addOwnedFund('150305');"/>
    <hyperlink ref="A124" r:id="rId685" display="https://www.jisilu.cn/data/sfnew/detail/150192"/>
    <hyperlink ref="C124" r:id="rId686" display="http://finance.sina.com.cn/fund/quotes/150192/bc.shtml"/>
    <hyperlink ref="F124" r:id="rId687" display="http://www.cninfo.com.cn/information/fund/netvalue/150192.html"/>
    <hyperlink ref="M124" r:id="rId688" tooltip="399965" display="http://quote.eastmoney.com/zs399965.html"/>
    <hyperlink ref="O124" r:id="rId689" display="https://www.jisilu.cn/data/utils/lowcalc/150192"/>
    <hyperlink ref="Y124" r:id="rId690" tooltip="加【地产A】为自选A类" display="javascript:addOwnedFund('150192');"/>
    <hyperlink ref="A125" r:id="rId691" display="https://www.jisilu.cn/data/sfnew/detail/150169"/>
    <hyperlink ref="C125" r:id="rId692" display="http://finance.sina.com.cn/fund/quotes/150169/bc.shtml"/>
    <hyperlink ref="F125" r:id="rId693" display="http://www.cninfo.com.cn/information/fund/netvalue/150169.html"/>
    <hyperlink ref="M125" r:id="rId694" tooltip="HSI" display="http://quote.eastmoney.com/hk/zs110000.html"/>
    <hyperlink ref="O125" r:id="rId695" display="https://www.jisilu.cn/data/utils/lowcalc/150169"/>
    <hyperlink ref="Y125" r:id="rId696" tooltip="将【恒生A】从自选中删除" display="javascript:delOwnedFund('150169');"/>
    <hyperlink ref="A126" r:id="rId697" display="https://www.jisilu.cn/data/sfnew/detail/150171"/>
    <hyperlink ref="C126" r:id="rId698" display="http://finance.sina.com.cn/fund/quotes/150171/bc.shtml"/>
    <hyperlink ref="F126" r:id="rId699" display="http://www.cninfo.com.cn/information/fund/netvalue/150171.html"/>
    <hyperlink ref="M126" r:id="rId700" tooltip="399707" display="http://quote.eastmoney.com/zs399707.html"/>
    <hyperlink ref="O126" r:id="rId701" display="https://www.jisilu.cn/data/utils/lowcalc/150171"/>
    <hyperlink ref="Y126" r:id="rId702" tooltip="加【证券A】为自选A类" display="javascript:addOwnedFund('150171');"/>
    <hyperlink ref="A127" r:id="rId703" display="https://www.jisilu.cn/data/sfnew/detail/150203"/>
    <hyperlink ref="C127" r:id="rId704" display="http://finance.sina.com.cn/fund/quotes/150203/bc.shtml"/>
    <hyperlink ref="F127" r:id="rId705" display="http://www.cninfo.com.cn/information/fund/netvalue/150203.html"/>
    <hyperlink ref="M127" r:id="rId706" tooltip="399971" display="http://quote.eastmoney.com/zs399971.html"/>
    <hyperlink ref="O127" r:id="rId707" display="https://www.jisilu.cn/data/utils/lowcalc/150203"/>
    <hyperlink ref="Y127" r:id="rId708" tooltip="加【传媒A】为自选A类" display="javascript:addOwnedFund('150203');"/>
    <hyperlink ref="A128" r:id="rId709" display="https://www.jisilu.cn/data/sfnew/detail/150143"/>
    <hyperlink ref="C128" r:id="rId710" display="http://finance.sina.com.cn/fund/quotes/150143/bc.shtml"/>
    <hyperlink ref="F128" r:id="rId711" display="http://www.cninfo.com.cn/information/fund/netvalue/150143.html"/>
    <hyperlink ref="M128" r:id="rId712" tooltip="000832" display="http://quote.eastmoney.com/zs000832.html"/>
    <hyperlink ref="O128" r:id="rId713" display="https://www.jisilu.cn/data/utils/lowcalc/150143"/>
    <hyperlink ref="Y128" r:id="rId714" tooltip="加【转债A级】为自选A类" display="javascript:addOwnedFund('150143');"/>
    <hyperlink ref="A129" r:id="rId715" display="https://www.jisilu.cn/data/sfnew/detail/150233"/>
    <hyperlink ref="C129" r:id="rId716" display="http://finance.sina.com.cn/fund/quotes/150233/bc.shtml"/>
    <hyperlink ref="F129" r:id="rId717" display="http://www.cninfo.com.cn/information/fund/netvalue/150233.html"/>
    <hyperlink ref="M129" r:id="rId718" tooltip="399810" display="http://quote.eastmoney.com/zs399810.html"/>
    <hyperlink ref="O129" r:id="rId719" display="https://www.jisilu.cn/data/utils/lowcalc/150233"/>
    <hyperlink ref="Y129" r:id="rId720" tooltip="加【传媒业A】为自选A类" display="javascript:addOwnedFund('150233');"/>
    <hyperlink ref="A130" r:id="rId721" display="https://www.jisilu.cn/data/sfnew/detail/150179"/>
    <hyperlink ref="C130" r:id="rId722" display="http://finance.sina.com.cn/fund/quotes/150179/bc.shtml"/>
    <hyperlink ref="F130" r:id="rId723" display="http://www.cninfo.com.cn/information/fund/netvalue/150179.html"/>
    <hyperlink ref="M130" r:id="rId724" tooltip="399935" display="http://quote.eastmoney.com/zs399935.html"/>
    <hyperlink ref="O130" r:id="rId725" display="https://www.jisilu.cn/data/utils/lowcalc/150179"/>
    <hyperlink ref="Y130" r:id="rId726" tooltip="加【信息A】为自选A类" display="javascript:addOwnedFund('150179');"/>
    <hyperlink ref="A131" r:id="rId727" display="https://www.jisilu.cn/data/sfnew/detail/150279"/>
    <hyperlink ref="C131" r:id="rId728" display="http://finance.sina.com.cn/fund/quotes/150279/bc.shtml"/>
    <hyperlink ref="F131" r:id="rId729" display="http://www.cninfo.com.cn/information/fund/netvalue/150279.html"/>
    <hyperlink ref="M131" r:id="rId730" tooltip="399808" display="http://quote.eastmoney.com/zs399808.html"/>
    <hyperlink ref="O131" r:id="rId731" display="https://www.jisilu.cn/data/utils/lowcalc/150279"/>
    <hyperlink ref="Y131" r:id="rId732" tooltip="加【新能A】为自选A类" display="javascript:addOwnedFund('150279');"/>
    <hyperlink ref="A132" r:id="rId733" display="https://www.jisilu.cn/data/sfnew/detail/150231"/>
    <hyperlink ref="C132" r:id="rId734" display="http://finance.sina.com.cn/fund/quotes/150231/bc.shtml"/>
    <hyperlink ref="F132" r:id="rId735" display="http://www.cninfo.com.cn/information/fund/netvalue/150231.html"/>
    <hyperlink ref="M132" r:id="rId736" tooltip="399811" display="http://quote.eastmoney.com/zs399811.html"/>
    <hyperlink ref="O132" r:id="rId737" display="https://www.jisilu.cn/data/utils/lowcalc/150231"/>
    <hyperlink ref="Y132" r:id="rId738" tooltip="加【电子A】为自选A类" display="javascript:addOwnedFund('15023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311"/>
    <hyperlink ref="C134" r:id="rId746" display="http://finance.sina.com.cn/fund/quotes/150311/bc.shtml"/>
    <hyperlink ref="F134" r:id="rId747" display="http://www.cninfo.com.cn/information/fund/netvalue/150311.html"/>
    <hyperlink ref="M134" r:id="rId748" tooltip="399996" display="http://quote.eastmoney.com/zs399996.html"/>
    <hyperlink ref="O134" r:id="rId749" display="https://www.jisilu.cn/data/utils/lowcalc/150311"/>
    <hyperlink ref="Y134" r:id="rId750" tooltip="加【智能A】为自选A类" display="javascript:addOwnedFund('150311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6" r:id="rId757" display="https://www.jisilu.cn/data/sfnew/detail/150215"/>
    <hyperlink ref="C136" r:id="rId758" display="http://finance.sina.com.cn/fund/quotes/150215/bc.shtml"/>
    <hyperlink ref="F136" r:id="rId759" display="http://www.cninfo.com.cn/information/fund/netvalue/150215.html"/>
    <hyperlink ref="M136" r:id="rId760" tooltip="399610" display="http://quote.eastmoney.com/zs399610.html"/>
    <hyperlink ref="O136" r:id="rId761" display="https://www.jisilu.cn/data/utils/lowcalc/150215"/>
    <hyperlink ref="Y136" r:id="rId762" tooltip="加【TMT A】为自选A类" display="javascript:addOwnedFund('150215');"/>
    <hyperlink ref="A138" r:id="rId763" display="https://www.jisilu.cn/data/sfnew/detail/150066"/>
    <hyperlink ref="C138" r:id="rId764" display="http://finance.sina.com.cn/fund/quotes/150066/bc.shtml"/>
    <hyperlink ref="F138" r:id="rId765" display="http://www.cninfo.com.cn/information/fund/netvalue/150066.html"/>
    <hyperlink ref="M138" r:id="rId766" tooltip="399481" display="http://quote.eastmoney.com/zs399481.html"/>
    <hyperlink ref="O138" r:id="rId767" display="https://www.jisilu.cn/data/utils/lowcalc/150066"/>
    <hyperlink ref="Y138" r:id="rId768" tooltip="加【互利A】为自选A类" display="javascript:addOwnedFund('150066');"/>
    <hyperlink ref="A139" r:id="rId769" display="https://www.jisilu.cn/data/sfnew/detail/150188"/>
    <hyperlink ref="C139" r:id="rId770" display="http://finance.sina.com.cn/fund/quotes/150188/bc.shtml"/>
    <hyperlink ref="F139" r:id="rId771" display="http://www.cninfo.com.cn/information/fund/netvalue/150188.html"/>
    <hyperlink ref="M139" r:id="rId772" tooltip="000832" display="http://quote.eastmoney.com/zs000832.html"/>
    <hyperlink ref="O139" r:id="rId773" display="https://www.jisilu.cn/data/utils/lowcalc/150188"/>
    <hyperlink ref="Y139" r:id="rId774" tooltip="加【转债优先】为自选A类" display="javascript:addOwnedFund('150188');"/>
    <hyperlink ref="A140" r:id="rId775" display="https://www.jisilu.cn/data/sfnew/detail/150016"/>
    <hyperlink ref="C140" r:id="rId776" display="http://finance.sina.com.cn/fund/quotes/150016/bc.shtml"/>
    <hyperlink ref="F140" r:id="rId777" display="http://www.cninfo.com.cn/information/fund/netvalue/150016.html"/>
    <hyperlink ref="M140" r:id="rId778" tooltip="399300" display="http://quote.eastmoney.com/zs399300.html"/>
    <hyperlink ref="Y140" r:id="rId779" tooltip="加【合润A】为自选A类" display="javascript:addOwnedFund('150016')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0"/>
  <sheetViews>
    <sheetView topLeftCell="A7" workbookViewId="0">
      <selection activeCell="A14" sqref="A14:XFD15"/>
    </sheetView>
  </sheetViews>
  <sheetFormatPr defaultRowHeight="13.5" x14ac:dyDescent="0.15"/>
  <cols>
    <col min="1" max="1" width="21.375" bestFit="1" customWidth="1"/>
    <col min="4" max="4" width="8.5" bestFit="1" customWidth="1"/>
    <col min="5" max="5" width="8.5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3.12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1:26" ht="14.25" thickBot="1" x14ac:dyDescent="0.2">
      <c r="C3" s="86" t="s">
        <v>241</v>
      </c>
      <c r="D3" s="48">
        <f>VLOOKUP($C3,'20160729'!$A$3:$Y$207,4,FALSE)</f>
        <v>3.6491228070175447E-3</v>
      </c>
      <c r="E3" s="88">
        <f>VLOOKUP($C3,'20160729'!$A$3:$Y$207,8,FALSE)</f>
        <v>0.80701754385964908</v>
      </c>
      <c r="F3" s="48">
        <f>VLOOKUP($C3,'20160729'!$A$3:$Y$207,7,FALSE)</f>
        <v>6.4438596491228082E-3</v>
      </c>
      <c r="G3" s="48">
        <f>VLOOKUP($C3,'20160729'!$A$3:$Y$207,11,FALSE)</f>
        <v>4.5361754385964903E-2</v>
      </c>
      <c r="H3" s="48">
        <f>VLOOKUP($C3,'20160729'!$A$3:$Y$207,16,FALSE)</f>
        <v>-3.6107142857142839E-3</v>
      </c>
      <c r="I3" s="48">
        <f>VLOOKUP($C3,'20160729'!$A$3:$Y$207,18,FALSE)</f>
        <v>9.4736842105263013E-5</v>
      </c>
      <c r="J3" s="100" t="s">
        <v>358</v>
      </c>
    </row>
    <row r="4" spans="1:26" ht="14.25" thickBot="1" x14ac:dyDescent="0.2">
      <c r="C4" s="46" t="s">
        <v>242</v>
      </c>
      <c r="D4" s="48">
        <f>VLOOKUP($C4,'20160729'!$A$3:$Y$207,4,FALSE)</f>
        <v>3.5400000000000002E-3</v>
      </c>
      <c r="E4" s="48">
        <f>VLOOKUP($C4,'20160729'!$A$3:$Y$207,8,FALSE)</f>
        <v>0.8</v>
      </c>
      <c r="F4" s="48">
        <f>VLOOKUP($C4,'20160729'!$A$3:$Y$207,7,FALSE)</f>
        <v>-4.6600000000000001E-3</v>
      </c>
      <c r="G4" s="48">
        <f>VLOOKUP($C4,'20160729'!$A$3:$Y$207,11,FALSE)</f>
        <v>4.6780000000000002E-2</v>
      </c>
      <c r="H4" s="48">
        <f>VLOOKUP($C4,'20160729'!$A$3:$Y$207,16,FALSE)</f>
        <v>-9.5599999999999991E-3</v>
      </c>
      <c r="I4" s="48">
        <f>VLOOKUP($C4,'20160729'!$A$3:$Y$207,18,FALSE)</f>
        <v>-2.0999999999999999E-3</v>
      </c>
      <c r="J4" t="s">
        <v>359</v>
      </c>
    </row>
    <row r="5" spans="1:26" ht="14.25" thickBot="1" x14ac:dyDescent="0.2">
      <c r="C5" s="186" t="s">
        <v>243</v>
      </c>
      <c r="D5" s="48">
        <f>VLOOKUP($C5,'20160729'!$A$3:$Y$207,4,FALSE)</f>
        <v>-1.3290322580645159E-3</v>
      </c>
      <c r="E5" s="48">
        <f>VLOOKUP($C5,'20160729'!$A$3:$Y$207,8,FALSE)</f>
        <v>0.45161290322580644</v>
      </c>
      <c r="F5" s="48">
        <f>VLOOKUP($C5,'20160729'!$A$3:$Y$207,7,FALSE)</f>
        <v>-1.3638709677419357E-2</v>
      </c>
      <c r="G5" s="48">
        <f>VLOOKUP($C5,'20160729'!$A$3:$Y$207,11,FALSE)</f>
        <v>4.5743870967741948E-2</v>
      </c>
      <c r="H5" s="48">
        <f>VLOOKUP($C5,'20160729'!$A$3:$Y$207,16,FALSE)</f>
        <v>-1.7762962962962963E-2</v>
      </c>
      <c r="I5" s="48">
        <f>VLOOKUP($C5,'20160729'!$A$3:$Y$207,18,FALSE)</f>
        <v>4.0935483870967746E-3</v>
      </c>
      <c r="J5" t="s">
        <v>292</v>
      </c>
    </row>
    <row r="6" spans="1:26" ht="14.25" thickBot="1" x14ac:dyDescent="0.2">
      <c r="C6" s="87" t="s">
        <v>245</v>
      </c>
      <c r="D6" s="87">
        <f>VLOOKUP($C6,'20160729'!$A$3:$Y$207,4,FALSE)</f>
        <v>4.1923076923076907E-4</v>
      </c>
      <c r="E6" s="87">
        <f>VLOOKUP($C6,'20160729'!$A$3:$Y$207,8,FALSE)</f>
        <v>0.57692307692307687</v>
      </c>
      <c r="F6" s="87">
        <f>VLOOKUP($C6,'20160729'!$A$3:$Y$207,7,FALSE)</f>
        <v>-6.076538461538461E-2</v>
      </c>
      <c r="G6" s="87">
        <f>VLOOKUP($C6,'20160729'!$A$3:$Y$207,11,FALSE)</f>
        <v>5.2007307692307693E-2</v>
      </c>
      <c r="H6" s="87">
        <f>VLOOKUP($C6,'20160729'!$A$3:$Y$207,16,FALSE)</f>
        <v>-5.0230769230769232E-2</v>
      </c>
      <c r="I6" s="87">
        <f>VLOOKUP($C6,'20160729'!$A$3:$Y$207,18,FALSE)</f>
        <v>2.0115384615384613E-3</v>
      </c>
      <c r="J6" s="87" t="s">
        <v>300</v>
      </c>
    </row>
    <row r="7" spans="1:26" ht="14.25" thickBot="1" x14ac:dyDescent="0.2">
      <c r="C7" s="86" t="s">
        <v>244</v>
      </c>
      <c r="D7" s="48">
        <f>VLOOKUP($C7,'20160729'!$A$3:$Y$207,4,FALSE)</f>
        <v>7.566666666666666E-3</v>
      </c>
      <c r="E7" s="48">
        <f>VLOOKUP($C7,'20160729'!$A$3:$Y$207,8,FALSE)</f>
        <v>0.33333333333333331</v>
      </c>
      <c r="F7" s="48">
        <f>VLOOKUP($C7,'20160729'!$A$3:$Y$207,7,FALSE)</f>
        <v>-0.18553333333333333</v>
      </c>
      <c r="G7" s="48">
        <f>VLOOKUP($C7,'20160729'!$A$3:$Y$207,11,FALSE)</f>
        <v>5.0509999999999999E-2</v>
      </c>
      <c r="H7" s="48">
        <f>VLOOKUP($C7,'20160729'!$A$3:$Y$207,16,FALSE)</f>
        <v>-0.13806666666666667</v>
      </c>
      <c r="I7" s="48">
        <f>VLOOKUP($C7,'20160729'!$A$3:$Y$207,18,FALSE)</f>
        <v>3.5000000000000009E-3</v>
      </c>
      <c r="J7" t="s">
        <v>368</v>
      </c>
    </row>
    <row r="8" spans="1:26" ht="14.25" thickBot="1" x14ac:dyDescent="0.2">
      <c r="C8" s="86" t="s">
        <v>246</v>
      </c>
      <c r="D8" s="48">
        <f>VLOOKUP($C8,'20160729'!$A$3:$Y$207,4,FALSE)</f>
        <v>-1.3333333333333339E-4</v>
      </c>
      <c r="E8" s="48">
        <f>VLOOKUP($C8,'20160729'!$A$3:$Y$207,8,FALSE)</f>
        <v>0.33333333333333331</v>
      </c>
      <c r="F8" s="48">
        <f>VLOOKUP($C8,'20160729'!$A$3:$Y$207,7,FALSE)</f>
        <v>-0.12796666666666665</v>
      </c>
      <c r="G8" s="48">
        <f>VLOOKUP($C8,'20160729'!$A$3:$Y$207,11,FALSE)</f>
        <v>5.2783333333333328E-2</v>
      </c>
      <c r="H8" s="48">
        <f>VLOOKUP($C8,'20160729'!$A$3:$Y$207,16,FALSE)</f>
        <v>-8.5500000000000007E-2</v>
      </c>
      <c r="I8" s="48">
        <f>VLOOKUP($C8,'20160729'!$A$3:$Y$207,18,FALSE)</f>
        <v>3.3999999999999998E-3</v>
      </c>
      <c r="J8" t="s">
        <v>368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/>
      <c r="F10" s="74">
        <v>131.85</v>
      </c>
      <c r="G10" s="47">
        <v>2.9999999999999997E-4</v>
      </c>
      <c r="H10" s="74" t="s">
        <v>261</v>
      </c>
      <c r="I10" s="74">
        <v>131.76</v>
      </c>
      <c r="J10" s="206" t="s">
        <v>361</v>
      </c>
    </row>
    <row r="11" spans="1:26" ht="14.25" thickBot="1" x14ac:dyDescent="0.2">
      <c r="C11" s="74" t="s">
        <v>262</v>
      </c>
      <c r="D11" s="75" t="s">
        <v>263</v>
      </c>
      <c r="E11" s="75"/>
      <c r="F11" s="74">
        <v>158.44</v>
      </c>
      <c r="G11" s="47">
        <v>4.0000000000000002E-4</v>
      </c>
      <c r="H11" s="74"/>
      <c r="I11" s="74"/>
      <c r="J11" t="s">
        <v>369</v>
      </c>
    </row>
    <row r="13" spans="1:26" ht="14.25" thickBot="1" x14ac:dyDescent="0.2"/>
    <row r="14" spans="1:26" x14ac:dyDescent="0.15">
      <c r="B14" s="755" t="s">
        <v>309</v>
      </c>
      <c r="C14" s="755" t="s">
        <v>310</v>
      </c>
      <c r="D14" s="755" t="s">
        <v>311</v>
      </c>
      <c r="E14" s="755" t="s">
        <v>297</v>
      </c>
      <c r="F14" s="245" t="s">
        <v>313</v>
      </c>
      <c r="G14" s="755" t="s">
        <v>315</v>
      </c>
      <c r="H14" s="755" t="s">
        <v>316</v>
      </c>
      <c r="I14" s="215" t="s">
        <v>318</v>
      </c>
      <c r="J14" s="245" t="s">
        <v>320</v>
      </c>
      <c r="K14" s="216" t="s">
        <v>321</v>
      </c>
      <c r="L14" s="216" t="s">
        <v>322</v>
      </c>
      <c r="M14" s="245" t="s">
        <v>324</v>
      </c>
      <c r="N14" s="755" t="s">
        <v>326</v>
      </c>
      <c r="O14" s="245" t="s">
        <v>327</v>
      </c>
      <c r="P14" s="245" t="s">
        <v>329</v>
      </c>
      <c r="Q14" s="216" t="s">
        <v>331</v>
      </c>
      <c r="R14" s="245" t="s">
        <v>333</v>
      </c>
      <c r="S14" s="216" t="s">
        <v>335</v>
      </c>
      <c r="T14" s="243" t="s">
        <v>337</v>
      </c>
      <c r="U14" s="243" t="s">
        <v>27</v>
      </c>
      <c r="V14" s="243" t="s">
        <v>343</v>
      </c>
      <c r="W14" s="5" t="s">
        <v>338</v>
      </c>
      <c r="X14" s="739" t="s">
        <v>340</v>
      </c>
      <c r="Y14" s="755" t="s">
        <v>341</v>
      </c>
      <c r="Z14" s="756" t="s">
        <v>342</v>
      </c>
    </row>
    <row r="15" spans="1:26" ht="14.25" thickBot="1" x14ac:dyDescent="0.2">
      <c r="B15" s="740"/>
      <c r="C15" s="740"/>
      <c r="D15" s="740"/>
      <c r="E15" s="740"/>
      <c r="F15" s="244" t="s">
        <v>314</v>
      </c>
      <c r="G15" s="740"/>
      <c r="H15" s="740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740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44" t="s">
        <v>25</v>
      </c>
      <c r="V15" s="244" t="s">
        <v>29</v>
      </c>
      <c r="W15" s="6" t="s">
        <v>339</v>
      </c>
      <c r="X15" s="740"/>
      <c r="Y15" s="740"/>
      <c r="Z15" s="742"/>
    </row>
    <row r="16" spans="1:26" s="60" customFormat="1" ht="15.75" thickBot="1" x14ac:dyDescent="0.2">
      <c r="A16" s="73" t="s">
        <v>376</v>
      </c>
      <c r="B16" s="51">
        <v>150293</v>
      </c>
      <c r="C16" s="188" t="s">
        <v>204</v>
      </c>
      <c r="D16" s="51">
        <v>1.089</v>
      </c>
      <c r="E16" s="196">
        <v>0</v>
      </c>
      <c r="F16" s="188">
        <v>19.850000000000001</v>
      </c>
      <c r="G16" s="51">
        <v>1.0577000000000001</v>
      </c>
      <c r="H16" s="190">
        <v>-2.9600000000000001E-2</v>
      </c>
      <c r="I16" s="190">
        <v>0.04</v>
      </c>
      <c r="J16" s="188">
        <v>6.25</v>
      </c>
      <c r="K16" s="188">
        <v>5.5</v>
      </c>
      <c r="L16" s="190">
        <v>5.3460000000000001E-2</v>
      </c>
      <c r="M16" s="188" t="s">
        <v>40</v>
      </c>
      <c r="N16" s="51" t="s">
        <v>66</v>
      </c>
      <c r="O16" s="193">
        <v>-5.1999999999999998E-3</v>
      </c>
      <c r="P16" s="56">
        <v>0.31419999999999998</v>
      </c>
      <c r="Q16" s="190">
        <v>-2.5700000000000001E-2</v>
      </c>
      <c r="R16" s="190">
        <v>0.57340000000000002</v>
      </c>
      <c r="S16" s="190">
        <v>-3.5000000000000001E-3</v>
      </c>
      <c r="T16" s="190">
        <v>-7.4000000000000003E-3</v>
      </c>
      <c r="U16" s="190">
        <v>-4.4999999999999997E-3</v>
      </c>
      <c r="V16" s="188">
        <v>1255</v>
      </c>
      <c r="W16" s="188">
        <v>0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73" t="s">
        <v>376</v>
      </c>
      <c r="B17" s="51">
        <v>150291</v>
      </c>
      <c r="C17" s="195" t="s">
        <v>198</v>
      </c>
      <c r="D17" s="51">
        <v>1.0680000000000001</v>
      </c>
      <c r="E17" s="189">
        <v>1.9E-3</v>
      </c>
      <c r="F17" s="188">
        <v>176.41</v>
      </c>
      <c r="G17" s="51">
        <v>1.034</v>
      </c>
      <c r="H17" s="190">
        <v>-3.2899999999999999E-2</v>
      </c>
      <c r="I17" s="190">
        <v>0.04</v>
      </c>
      <c r="J17" s="188">
        <v>5.5</v>
      </c>
      <c r="K17" s="188">
        <v>5.5</v>
      </c>
      <c r="L17" s="190">
        <v>5.3190000000000001E-2</v>
      </c>
      <c r="M17" s="188" t="s">
        <v>40</v>
      </c>
      <c r="N17" s="51" t="s">
        <v>95</v>
      </c>
      <c r="O17" s="189">
        <v>3.0000000000000001E-3</v>
      </c>
      <c r="P17" s="56">
        <v>0.20180000000000001</v>
      </c>
      <c r="Q17" s="190">
        <v>-2.9000000000000001E-2</v>
      </c>
      <c r="R17" s="190">
        <v>0.86499999999999999</v>
      </c>
      <c r="S17" s="190">
        <v>1.5E-3</v>
      </c>
      <c r="T17" s="190">
        <v>3.0999999999999999E-3</v>
      </c>
      <c r="U17" s="190">
        <v>5.9999999999999995E-4</v>
      </c>
      <c r="V17" s="188">
        <v>19254</v>
      </c>
      <c r="W17" s="188">
        <v>5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A18" s="60" t="s">
        <v>372</v>
      </c>
      <c r="B18" s="51">
        <v>502007</v>
      </c>
      <c r="C18" s="188" t="s">
        <v>47</v>
      </c>
      <c r="D18" s="51">
        <v>0.997</v>
      </c>
      <c r="E18" s="189">
        <v>5.0000000000000001E-3</v>
      </c>
      <c r="F18" s="188">
        <v>3101.73</v>
      </c>
      <c r="G18" s="51">
        <v>1.0054000000000001</v>
      </c>
      <c r="H18" s="190">
        <v>8.3999999999999995E-3</v>
      </c>
      <c r="I18" s="190">
        <v>0.03</v>
      </c>
      <c r="J18" s="188">
        <v>4.5</v>
      </c>
      <c r="K18" s="188">
        <v>4.5</v>
      </c>
      <c r="L18" s="190">
        <v>4.5379999999999997E-2</v>
      </c>
      <c r="M18" s="188" t="s">
        <v>40</v>
      </c>
      <c r="N18" s="51" t="s">
        <v>48</v>
      </c>
      <c r="O18" s="193">
        <v>-1.03E-2</v>
      </c>
      <c r="P18" s="56">
        <v>0.29199999999999998</v>
      </c>
      <c r="Q18" s="190">
        <v>1.1999999999999999E-3</v>
      </c>
      <c r="R18" s="190">
        <v>0.69199999999999995</v>
      </c>
      <c r="S18" s="190">
        <v>-4.5999999999999999E-3</v>
      </c>
      <c r="T18" s="190">
        <v>-3.7000000000000002E-3</v>
      </c>
      <c r="U18" s="190">
        <v>-1.5E-3</v>
      </c>
      <c r="V18" s="188">
        <v>26320</v>
      </c>
      <c r="W18" s="188">
        <v>36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73" t="s">
        <v>371</v>
      </c>
      <c r="B19" s="51">
        <v>150267</v>
      </c>
      <c r="C19" s="195" t="s">
        <v>164</v>
      </c>
      <c r="D19" s="51">
        <v>1.034</v>
      </c>
      <c r="E19" s="193">
        <v>-1E-3</v>
      </c>
      <c r="F19" s="188">
        <v>16.61</v>
      </c>
      <c r="G19" s="51">
        <v>1.0328999999999999</v>
      </c>
      <c r="H19" s="190">
        <v>-1.1000000000000001E-3</v>
      </c>
      <c r="I19" s="190">
        <v>3.5000000000000003E-2</v>
      </c>
      <c r="J19" s="188">
        <v>5</v>
      </c>
      <c r="K19" s="188">
        <v>5</v>
      </c>
      <c r="L19" s="190">
        <v>4.9950000000000001E-2</v>
      </c>
      <c r="M19" s="188" t="s">
        <v>40</v>
      </c>
      <c r="N19" s="51" t="s">
        <v>95</v>
      </c>
      <c r="O19" s="189">
        <v>3.0000000000000001E-3</v>
      </c>
      <c r="P19" s="56">
        <v>0.2452</v>
      </c>
      <c r="Q19" s="190">
        <v>-5.0000000000000001E-3</v>
      </c>
      <c r="R19" s="190">
        <v>0.7651</v>
      </c>
      <c r="S19" s="190">
        <v>-2.7000000000000001E-3</v>
      </c>
      <c r="T19" s="190">
        <v>3.0999999999999999E-3</v>
      </c>
      <c r="U19" s="190">
        <v>-1.11E-2</v>
      </c>
      <c r="V19" s="188">
        <v>1940</v>
      </c>
      <c r="W19" s="188">
        <v>0</v>
      </c>
      <c r="X19" s="191">
        <v>0.21180555555555555</v>
      </c>
      <c r="Y19" s="192">
        <v>42705</v>
      </c>
      <c r="Z19" s="59" t="s">
        <v>38</v>
      </c>
    </row>
    <row r="20" spans="1:26" s="60" customFormat="1" ht="15.75" thickBot="1" x14ac:dyDescent="0.2">
      <c r="A20" s="60" t="s">
        <v>370</v>
      </c>
      <c r="B20" s="51">
        <v>150175</v>
      </c>
      <c r="C20" s="195" t="s">
        <v>152</v>
      </c>
      <c r="D20" s="51">
        <v>0.95</v>
      </c>
      <c r="E20" s="189">
        <v>5.3E-3</v>
      </c>
      <c r="F20" s="188">
        <v>9605.35</v>
      </c>
      <c r="G20" s="51">
        <v>1.0326</v>
      </c>
      <c r="H20" s="190">
        <v>0.08</v>
      </c>
      <c r="I20" s="190">
        <v>3.5000000000000003E-2</v>
      </c>
      <c r="J20" s="188">
        <v>5</v>
      </c>
      <c r="K20" s="188">
        <v>5</v>
      </c>
      <c r="L20" s="190">
        <v>5.45E-2</v>
      </c>
      <c r="M20" s="188" t="s">
        <v>40</v>
      </c>
      <c r="N20" s="51" t="s">
        <v>153</v>
      </c>
      <c r="O20" s="193">
        <v>-1.5699999999999999E-2</v>
      </c>
      <c r="P20" s="56">
        <v>0.26960000000000001</v>
      </c>
      <c r="Q20" s="195" t="s">
        <v>44</v>
      </c>
      <c r="R20" s="190">
        <v>0.7772</v>
      </c>
      <c r="S20" s="190">
        <v>1.6999999999999999E-3</v>
      </c>
      <c r="T20" s="190">
        <v>-9.1000000000000004E-3</v>
      </c>
      <c r="U20" s="190">
        <v>-1.2999999999999999E-2</v>
      </c>
      <c r="V20" s="188">
        <v>406404</v>
      </c>
      <c r="W20" s="188">
        <v>-468</v>
      </c>
      <c r="X20" s="191">
        <v>0.21180555555555555</v>
      </c>
      <c r="Y20" s="207">
        <v>42705</v>
      </c>
      <c r="Z20" s="59" t="s">
        <v>38</v>
      </c>
    </row>
    <row r="23" spans="1:26" ht="14.25" thickBot="1" x14ac:dyDescent="0.2">
      <c r="A23" t="s">
        <v>373</v>
      </c>
    </row>
    <row r="24" spans="1:26" s="60" customFormat="1" ht="15.75" thickBot="1" x14ac:dyDescent="0.2">
      <c r="A24" s="60" t="s">
        <v>380</v>
      </c>
      <c r="B24" s="51">
        <v>502007</v>
      </c>
      <c r="C24" s="188" t="s">
        <v>47</v>
      </c>
      <c r="D24" s="51">
        <v>0.997</v>
      </c>
      <c r="E24" s="189">
        <v>5.0000000000000001E-3</v>
      </c>
      <c r="F24" s="188">
        <v>3101.73</v>
      </c>
      <c r="G24" s="51">
        <v>1.0054000000000001</v>
      </c>
      <c r="H24" s="190">
        <v>8.3999999999999995E-3</v>
      </c>
      <c r="I24" s="190">
        <v>0.03</v>
      </c>
      <c r="J24" s="188">
        <v>4.5</v>
      </c>
      <c r="K24" s="188">
        <v>4.5</v>
      </c>
      <c r="L24" s="190">
        <v>4.5379999999999997E-2</v>
      </c>
      <c r="M24" s="188" t="s">
        <v>40</v>
      </c>
      <c r="N24" s="51" t="s">
        <v>48</v>
      </c>
      <c r="O24" s="193">
        <v>-1.03E-2</v>
      </c>
      <c r="P24" s="56">
        <v>0.29199999999999998</v>
      </c>
      <c r="Q24" s="190">
        <v>1.1999999999999999E-3</v>
      </c>
      <c r="R24" s="190">
        <v>0.69199999999999995</v>
      </c>
      <c r="S24" s="190">
        <v>-4.5999999999999999E-3</v>
      </c>
      <c r="T24" s="190">
        <v>-3.7000000000000002E-3</v>
      </c>
      <c r="U24" s="190">
        <v>-1.5E-3</v>
      </c>
      <c r="V24" s="188">
        <v>26320</v>
      </c>
      <c r="W24" s="188">
        <v>36</v>
      </c>
      <c r="X24" s="191">
        <v>0.21180555555555555</v>
      </c>
      <c r="Y24" s="192">
        <v>42900</v>
      </c>
      <c r="Z24" s="59" t="s">
        <v>38</v>
      </c>
    </row>
    <row r="26" spans="1:26" ht="14.25" thickBot="1" x14ac:dyDescent="0.2">
      <c r="A26" t="s">
        <v>304</v>
      </c>
    </row>
    <row r="27" spans="1:26" s="60" customFormat="1" ht="15.75" thickBot="1" x14ac:dyDescent="0.2">
      <c r="A27" s="60" t="s">
        <v>374</v>
      </c>
      <c r="B27" s="51">
        <v>150307</v>
      </c>
      <c r="C27" s="188" t="s">
        <v>51</v>
      </c>
      <c r="D27" s="51">
        <v>1.0169999999999999</v>
      </c>
      <c r="E27" s="189">
        <v>2E-3</v>
      </c>
      <c r="F27" s="188">
        <v>1061.6600000000001</v>
      </c>
      <c r="G27" s="51">
        <v>1.0289999999999999</v>
      </c>
      <c r="H27" s="190">
        <v>1.17E-2</v>
      </c>
      <c r="I27" s="190">
        <v>0.03</v>
      </c>
      <c r="J27" s="188">
        <v>4.5</v>
      </c>
      <c r="K27" s="188">
        <v>4.5</v>
      </c>
      <c r="L27" s="190">
        <v>4.555E-2</v>
      </c>
      <c r="M27" s="188" t="s">
        <v>40</v>
      </c>
      <c r="N27" s="51" t="s">
        <v>52</v>
      </c>
      <c r="O27" s="193">
        <v>-1.24E-2</v>
      </c>
      <c r="P27" s="56">
        <v>0.19009999999999999</v>
      </c>
      <c r="Q27" s="190">
        <v>5.0000000000000001E-3</v>
      </c>
      <c r="R27" s="190">
        <v>0.89970000000000006</v>
      </c>
      <c r="S27" s="190">
        <v>2.3999999999999998E-3</v>
      </c>
      <c r="T27" s="190">
        <v>3.0999999999999999E-3</v>
      </c>
      <c r="U27" s="190">
        <v>8.6999999999999994E-3</v>
      </c>
      <c r="V27" s="188">
        <v>23445</v>
      </c>
      <c r="W27" s="188">
        <v>653</v>
      </c>
      <c r="X27" s="191">
        <v>0.21180555555555555</v>
      </c>
      <c r="Y27" s="192">
        <v>42705</v>
      </c>
      <c r="Z27" s="59" t="s">
        <v>38</v>
      </c>
    </row>
    <row r="28" spans="1:26" s="60" customFormat="1" ht="15.75" thickBot="1" x14ac:dyDescent="0.2">
      <c r="A28" s="60" t="s">
        <v>375</v>
      </c>
      <c r="B28" s="51">
        <v>150243</v>
      </c>
      <c r="C28" s="188" t="s">
        <v>128</v>
      </c>
      <c r="D28" s="51">
        <v>1.012</v>
      </c>
      <c r="E28" s="196">
        <v>0</v>
      </c>
      <c r="F28" s="188">
        <v>230.19</v>
      </c>
      <c r="G28" s="51">
        <v>1.024</v>
      </c>
      <c r="H28" s="190">
        <v>1.17E-2</v>
      </c>
      <c r="I28" s="190">
        <v>0.03</v>
      </c>
      <c r="J28" s="188">
        <v>4.5</v>
      </c>
      <c r="K28" s="188">
        <v>4.5</v>
      </c>
      <c r="L28" s="190">
        <v>4.555E-2</v>
      </c>
      <c r="M28" s="188" t="s">
        <v>40</v>
      </c>
      <c r="N28" s="51" t="s">
        <v>129</v>
      </c>
      <c r="O28" s="193">
        <v>-8.0999999999999996E-3</v>
      </c>
      <c r="P28" s="56">
        <v>0.36380000000000001</v>
      </c>
      <c r="Q28" s="190">
        <v>5.1000000000000004E-3</v>
      </c>
      <c r="R28" s="190">
        <v>0.49809999999999999</v>
      </c>
      <c r="S28" s="190">
        <v>3.3E-3</v>
      </c>
      <c r="T28" s="190">
        <v>5.0000000000000001E-3</v>
      </c>
      <c r="U28" s="190">
        <v>-3.3999999999999998E-3</v>
      </c>
      <c r="V28" s="188">
        <v>11560</v>
      </c>
      <c r="W28" s="188">
        <v>112</v>
      </c>
      <c r="X28" s="191">
        <v>0.21180555555555555</v>
      </c>
      <c r="Y28" s="192">
        <v>42705</v>
      </c>
      <c r="Z28" s="59" t="s">
        <v>38</v>
      </c>
    </row>
    <row r="29" spans="1:26" s="60" customFormat="1" ht="15.75" thickBot="1" x14ac:dyDescent="0.2">
      <c r="A29" s="60" t="s">
        <v>379</v>
      </c>
      <c r="B29" s="51">
        <v>150049</v>
      </c>
      <c r="C29" s="188" t="s">
        <v>142</v>
      </c>
      <c r="D29" s="51">
        <v>1.0169999999999999</v>
      </c>
      <c r="E29" s="189">
        <v>1.1900000000000001E-2</v>
      </c>
      <c r="F29" s="188">
        <v>551.34</v>
      </c>
      <c r="G29" s="51">
        <v>1.018</v>
      </c>
      <c r="H29" s="190">
        <v>1E-3</v>
      </c>
      <c r="I29" s="190">
        <v>3.2000000000000001E-2</v>
      </c>
      <c r="J29" s="188">
        <v>4.7</v>
      </c>
      <c r="K29" s="188">
        <v>4.7</v>
      </c>
      <c r="L29" s="190">
        <v>4.7050000000000002E-2</v>
      </c>
      <c r="M29" s="188" t="s">
        <v>40</v>
      </c>
      <c r="N29" s="51" t="s">
        <v>36</v>
      </c>
      <c r="O29" s="196">
        <v>0</v>
      </c>
      <c r="P29" s="56">
        <v>0.50729999999999997</v>
      </c>
      <c r="Q29" s="190">
        <v>-4.0000000000000001E-3</v>
      </c>
      <c r="R29" s="188" t="s">
        <v>37</v>
      </c>
      <c r="S29" s="190">
        <v>2.8E-3</v>
      </c>
      <c r="T29" s="190">
        <v>9.2999999999999992E-3</v>
      </c>
      <c r="U29" s="190">
        <v>1.83E-2</v>
      </c>
      <c r="V29" s="188">
        <v>1931</v>
      </c>
      <c r="W29" s="188">
        <v>3</v>
      </c>
      <c r="X29" s="191">
        <v>0.21180555555555555</v>
      </c>
      <c r="Y29" s="192">
        <v>42807</v>
      </c>
      <c r="Z29" s="59" t="s">
        <v>38</v>
      </c>
    </row>
    <row r="30" spans="1:26" ht="15.75" thickBot="1" x14ac:dyDescent="0.2">
      <c r="A30" s="273" t="s">
        <v>378</v>
      </c>
      <c r="B30" s="7">
        <v>150148</v>
      </c>
      <c r="C30" s="144" t="s">
        <v>143</v>
      </c>
      <c r="D30" s="7">
        <v>1.024</v>
      </c>
      <c r="E30" s="147">
        <v>2E-3</v>
      </c>
      <c r="F30" s="144">
        <v>191.6</v>
      </c>
      <c r="G30" s="7">
        <v>1.0289999999999999</v>
      </c>
      <c r="H30" s="146">
        <v>4.8999999999999998E-3</v>
      </c>
      <c r="I30" s="146">
        <v>3.2000000000000001E-2</v>
      </c>
      <c r="J30" s="144">
        <v>4.7</v>
      </c>
      <c r="K30" s="144">
        <v>4.7</v>
      </c>
      <c r="L30" s="146">
        <v>4.7239999999999997E-2</v>
      </c>
      <c r="M30" s="144" t="s">
        <v>40</v>
      </c>
      <c r="N30" s="7" t="s">
        <v>144</v>
      </c>
      <c r="O30" s="147">
        <v>6.4999999999999997E-3</v>
      </c>
      <c r="P30" s="23">
        <v>0.19339999999999999</v>
      </c>
      <c r="Q30" s="146">
        <v>-1E-4</v>
      </c>
      <c r="R30" s="146">
        <v>0.89190000000000003</v>
      </c>
      <c r="S30" s="146">
        <v>-1.1000000000000001E-3</v>
      </c>
      <c r="T30" s="146">
        <v>1.2999999999999999E-3</v>
      </c>
      <c r="U30" s="146">
        <v>5.9999999999999995E-4</v>
      </c>
      <c r="V30" s="144">
        <v>13913</v>
      </c>
      <c r="W30" s="144">
        <v>0</v>
      </c>
      <c r="X30" s="148">
        <v>0.21180555555555555</v>
      </c>
      <c r="Y30" s="149">
        <v>42719</v>
      </c>
      <c r="Z30" s="13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267"/>
    <hyperlink ref="D19" r:id="rId20" display="http://finance.sina.com.cn/fund/quotes/150267/bc.shtml"/>
    <hyperlink ref="G19" r:id="rId21" display="http://www.cninfo.com.cn/information/fund/netvalue/150267.html"/>
    <hyperlink ref="N19" r:id="rId22" tooltip="399986" display="http://quote.eastmoney.com/zs399986.html"/>
    <hyperlink ref="P19" r:id="rId23" display="https://www.jisilu.cn/data/utils/lowcalc/150267"/>
    <hyperlink ref="Z19" r:id="rId24" tooltip="将【银行A类】从自选中删除" display="javascript:delOwnedFund('150267');"/>
    <hyperlink ref="B20" r:id="rId25" display="https://www.jisilu.cn/data/sfnew/detail/150175"/>
    <hyperlink ref="D20" r:id="rId26" display="http://finance.sina.com.cn/fund/quotes/150175/bc.shtml"/>
    <hyperlink ref="G20" r:id="rId27" display="http://www.cninfo.com.cn/information/fund/netvalue/150175.html"/>
    <hyperlink ref="N20" r:id="rId28" tooltip="HSCEI" display="http://quote.eastmoney.com/hk/zs110010.html"/>
    <hyperlink ref="P20" r:id="rId29" display="https://www.jisilu.cn/data/utils/lowcalc/150175"/>
    <hyperlink ref="Z20" r:id="rId30" tooltip="将【H股A】从自选中删除" display="javascript:delOwnedFund('150175');"/>
    <hyperlink ref="B24" r:id="rId31" display="https://www.jisilu.cn/data/sfnew/detail/502007"/>
    <hyperlink ref="D24" r:id="rId32" display="http://finance.sina.com.cn/fund/quotes/502007/bc.shtml"/>
    <hyperlink ref="G24" r:id="rId33" display="http://www.cninfo.com.cn/information/fund/netvalue/502007.html"/>
    <hyperlink ref="N24" r:id="rId34" tooltip="399974" display="http://quote.eastmoney.com/zs399974.html"/>
    <hyperlink ref="P24" r:id="rId35" display="https://www.jisilu.cn/data/utils/lowcalc/502007"/>
    <hyperlink ref="Z24" r:id="rId36" tooltip="加【国企改A】为自选A类" display="javascript:addOwnedFund('502007');"/>
    <hyperlink ref="B27" r:id="rId37" display="https://www.jisilu.cn/data/sfnew/detail/150307"/>
    <hyperlink ref="D27" r:id="rId38" display="http://finance.sina.com.cn/fund/quotes/150307/bc.shtml"/>
    <hyperlink ref="G27" r:id="rId39" display="http://www.cninfo.com.cn/information/fund/netvalue/150307.html"/>
    <hyperlink ref="N27" r:id="rId40" tooltip="399804" display="http://quote.eastmoney.com/zs399804.html"/>
    <hyperlink ref="P27" r:id="rId41" display="https://www.jisilu.cn/data/utils/lowcalc/150307"/>
    <hyperlink ref="Z27" r:id="rId42" tooltip="加【体育A】为自选A类" display="javascript:addOwnedFund('150307');"/>
    <hyperlink ref="B28" r:id="rId43" display="https://www.jisilu.cn/data/sfnew/detail/150243"/>
    <hyperlink ref="D28" r:id="rId44" display="http://finance.sina.com.cn/fund/quotes/150243/bc.shtml"/>
    <hyperlink ref="G28" r:id="rId45" display="http://www.cninfo.com.cn/information/fund/netvalue/150243.html"/>
    <hyperlink ref="N28" r:id="rId46" tooltip="399006" display="http://quote.eastmoney.com/zs399006.html"/>
    <hyperlink ref="P28" r:id="rId47" display="https://www.jisilu.cn/data/utils/lowcalc/150243"/>
    <hyperlink ref="Z28" r:id="rId48" tooltip="加【创业A】为自选A类" display="javascript:addOwnedFund('150243');"/>
    <hyperlink ref="B29" r:id="rId49" display="https://www.jisilu.cn/data/sfnew/detail/150049"/>
    <hyperlink ref="D29" r:id="rId50" display="http://finance.sina.com.cn/fund/quotes/150049/bc.shtml"/>
    <hyperlink ref="G29" r:id="rId51" display="http://www.cninfo.com.cn/information/fund/netvalue/150049.html"/>
    <hyperlink ref="N29" r:id="rId52" tooltip="399942" display="http://quote.eastmoney.com/zs399942.html"/>
    <hyperlink ref="P29" r:id="rId53" display="https://www.jisilu.cn/data/utils/lowcalc/150049"/>
    <hyperlink ref="Z29" r:id="rId54" tooltip="加【消费收益】为自选A类" display="javascript:addOwnedFund('150049');"/>
    <hyperlink ref="B30" r:id="rId55" display="https://www.jisilu.cn/data/sfnew/detail/150148"/>
    <hyperlink ref="D30" r:id="rId56" display="http://finance.sina.com.cn/fund/quotes/150148/bc.shtml"/>
    <hyperlink ref="G30" r:id="rId57" display="http://www.cninfo.com.cn/information/fund/netvalue/150148.html"/>
    <hyperlink ref="N30" r:id="rId58" tooltip="000841" display="http://quote.eastmoney.com/zs000841.html"/>
    <hyperlink ref="P30" r:id="rId59" display="https://www.jisilu.cn/data/utils/lowcalc/150148"/>
    <hyperlink ref="Z30" r:id="rId60" tooltip="加【医药800A】为自选A类" display="javascript:addOwnedFund('150148')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4"/>
  <sheetViews>
    <sheetView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RowHeight="13.5" x14ac:dyDescent="0.15"/>
  <cols>
    <col min="7" max="7" width="10.75" bestFit="1" customWidth="1"/>
    <col min="8" max="8" width="11.125" bestFit="1" customWidth="1"/>
    <col min="17" max="17" width="11.5" bestFit="1" customWidth="1"/>
    <col min="23" max="23" width="6.5" bestFit="1" customWidth="1"/>
    <col min="24" max="24" width="14.375" bestFit="1" customWidth="1"/>
  </cols>
  <sheetData>
    <row r="1" spans="1:25" x14ac:dyDescent="0.15">
      <c r="A1" s="769" t="s">
        <v>0</v>
      </c>
      <c r="B1" s="769" t="s">
        <v>1</v>
      </c>
      <c r="C1" s="769" t="s">
        <v>2</v>
      </c>
      <c r="D1" s="769" t="s">
        <v>3</v>
      </c>
      <c r="E1" s="277" t="s">
        <v>4</v>
      </c>
      <c r="F1" s="769" t="s">
        <v>6</v>
      </c>
      <c r="G1" s="769" t="s">
        <v>7</v>
      </c>
      <c r="H1" s="279" t="s">
        <v>8</v>
      </c>
      <c r="I1" s="277" t="s">
        <v>10</v>
      </c>
      <c r="J1" s="281" t="s">
        <v>11</v>
      </c>
      <c r="K1" s="281" t="s">
        <v>12</v>
      </c>
      <c r="L1" s="277" t="s">
        <v>14</v>
      </c>
      <c r="M1" s="769" t="s">
        <v>16</v>
      </c>
      <c r="N1" s="277" t="s">
        <v>17</v>
      </c>
      <c r="O1" s="277" t="s">
        <v>18</v>
      </c>
      <c r="P1" s="281" t="s">
        <v>20</v>
      </c>
      <c r="Q1" s="277" t="s">
        <v>22</v>
      </c>
      <c r="R1" s="281" t="s">
        <v>24</v>
      </c>
      <c r="S1" s="277" t="s">
        <v>26</v>
      </c>
      <c r="T1" s="277" t="s">
        <v>27</v>
      </c>
      <c r="U1" s="277" t="s">
        <v>28</v>
      </c>
      <c r="V1" s="281" t="s">
        <v>30</v>
      </c>
      <c r="W1" s="769" t="s">
        <v>31</v>
      </c>
      <c r="X1" s="769" t="s">
        <v>32</v>
      </c>
      <c r="Y1" s="771" t="s">
        <v>33</v>
      </c>
    </row>
    <row r="2" spans="1:25" ht="14.25" thickBot="1" x14ac:dyDescent="0.2">
      <c r="A2" s="770"/>
      <c r="B2" s="770"/>
      <c r="C2" s="770"/>
      <c r="D2" s="770"/>
      <c r="E2" s="278" t="s">
        <v>5</v>
      </c>
      <c r="F2" s="770"/>
      <c r="G2" s="770"/>
      <c r="H2" s="280" t="s">
        <v>9</v>
      </c>
      <c r="I2" s="278" t="s">
        <v>8</v>
      </c>
      <c r="J2" s="282" t="s">
        <v>8</v>
      </c>
      <c r="K2" s="282" t="s">
        <v>13</v>
      </c>
      <c r="L2" s="278" t="s">
        <v>15</v>
      </c>
      <c r="M2" s="770"/>
      <c r="N2" s="278" t="s">
        <v>3</v>
      </c>
      <c r="O2" s="278" t="s">
        <v>19</v>
      </c>
      <c r="P2" s="282" t="s">
        <v>21</v>
      </c>
      <c r="Q2" s="278" t="s">
        <v>23</v>
      </c>
      <c r="R2" s="282" t="s">
        <v>25</v>
      </c>
      <c r="S2" s="278" t="s">
        <v>25</v>
      </c>
      <c r="T2" s="278" t="s">
        <v>25</v>
      </c>
      <c r="U2" s="278" t="s">
        <v>29</v>
      </c>
      <c r="V2" s="282" t="s">
        <v>29</v>
      </c>
      <c r="W2" s="770"/>
      <c r="X2" s="770"/>
      <c r="Y2" s="772"/>
    </row>
    <row r="3" spans="1:25" ht="18.75" thickBot="1" x14ac:dyDescent="0.2">
      <c r="A3" s="7">
        <v>150106</v>
      </c>
      <c r="B3" s="283" t="s">
        <v>240</v>
      </c>
      <c r="C3" s="7">
        <v>1.1619999999999999</v>
      </c>
      <c r="D3" s="284">
        <v>0</v>
      </c>
      <c r="E3" s="283">
        <v>107.63</v>
      </c>
      <c r="F3" s="7">
        <v>1.0607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3.5270000000000003E-2</v>
      </c>
      <c r="L3" s="283">
        <v>3.13</v>
      </c>
      <c r="M3" s="7" t="s">
        <v>189</v>
      </c>
      <c r="N3" s="286">
        <v>-1.3100000000000001E-2</v>
      </c>
      <c r="O3" s="285">
        <v>0.36399999999999999</v>
      </c>
      <c r="P3" s="283" t="s">
        <v>37</v>
      </c>
      <c r="Q3" s="285">
        <v>0.94099999999999995</v>
      </c>
      <c r="R3" s="285">
        <v>5.4000000000000003E-3</v>
      </c>
      <c r="S3" s="285">
        <v>5.4000000000000003E-3</v>
      </c>
      <c r="T3" s="285">
        <v>1.6000000000000001E-3</v>
      </c>
      <c r="U3" s="283">
        <v>13021</v>
      </c>
      <c r="V3" s="283">
        <v>18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1.139</v>
      </c>
      <c r="D4" s="290">
        <v>-1.8E-3</v>
      </c>
      <c r="E4" s="289">
        <v>0.02</v>
      </c>
      <c r="F4" s="14">
        <v>1.0620000000000001</v>
      </c>
      <c r="G4" s="291">
        <v>-7.2499999999999995E-2</v>
      </c>
      <c r="H4" s="291">
        <v>7.0000000000000007E-2</v>
      </c>
      <c r="I4" s="289">
        <v>7</v>
      </c>
      <c r="J4" s="289">
        <v>7</v>
      </c>
      <c r="K4" s="291">
        <v>1.0399999999999999E-3</v>
      </c>
      <c r="L4" s="289">
        <v>1.1200000000000001</v>
      </c>
      <c r="M4" s="14" t="s">
        <v>283</v>
      </c>
      <c r="N4" s="290">
        <v>-1.43E-2</v>
      </c>
      <c r="O4" s="291">
        <v>0.35310000000000002</v>
      </c>
      <c r="P4" s="289" t="s">
        <v>37</v>
      </c>
      <c r="Q4" s="291">
        <v>0.97240000000000004</v>
      </c>
      <c r="R4" s="291">
        <v>1.18E-2</v>
      </c>
      <c r="S4" s="291">
        <v>1.18E-2</v>
      </c>
      <c r="T4" s="291">
        <v>1.5599999999999999E-2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1.171</v>
      </c>
      <c r="D5" s="286">
        <v>-5.1000000000000004E-3</v>
      </c>
      <c r="E5" s="283">
        <v>1966.97</v>
      </c>
      <c r="F5" s="7">
        <v>1.0369999999999999</v>
      </c>
      <c r="G5" s="285">
        <v>-0.12920000000000001</v>
      </c>
      <c r="H5" s="285">
        <v>0.06</v>
      </c>
      <c r="I5" s="283">
        <v>6</v>
      </c>
      <c r="J5" s="283">
        <v>6</v>
      </c>
      <c r="K5" s="285">
        <v>5.2909999999999999E-2</v>
      </c>
      <c r="L5" s="283" t="s">
        <v>40</v>
      </c>
      <c r="M5" s="7" t="s">
        <v>56</v>
      </c>
      <c r="N5" s="286">
        <v>-8.6E-3</v>
      </c>
      <c r="O5" s="23">
        <v>0.38300000000000001</v>
      </c>
      <c r="P5" s="285">
        <v>-9.0300000000000005E-2</v>
      </c>
      <c r="Q5" s="285">
        <v>0.43819999999999998</v>
      </c>
      <c r="R5" s="285">
        <v>5.0000000000000001E-4</v>
      </c>
      <c r="S5" s="285">
        <v>5.0000000000000001E-4</v>
      </c>
      <c r="T5" s="285">
        <v>1.4E-3</v>
      </c>
      <c r="U5" s="283">
        <v>162153</v>
      </c>
      <c r="V5" s="283">
        <v>783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1.1419999999999999</v>
      </c>
      <c r="D6" s="295">
        <v>5.3E-3</v>
      </c>
      <c r="E6" s="289">
        <v>0.27</v>
      </c>
      <c r="F6" s="14">
        <v>1.0289999999999999</v>
      </c>
      <c r="G6" s="291">
        <v>-0.10979999999999999</v>
      </c>
      <c r="H6" s="291">
        <v>5.8000000000000003E-2</v>
      </c>
      <c r="I6" s="289">
        <v>5.8</v>
      </c>
      <c r="J6" s="289">
        <v>5.8</v>
      </c>
      <c r="K6" s="291">
        <v>5.2109999999999997E-2</v>
      </c>
      <c r="L6" s="289" t="s">
        <v>40</v>
      </c>
      <c r="M6" s="14" t="s">
        <v>238</v>
      </c>
      <c r="N6" s="290">
        <v>-1.35E-2</v>
      </c>
      <c r="O6" s="18">
        <v>0.48380000000000001</v>
      </c>
      <c r="P6" s="291">
        <v>-7.8299999999999995E-2</v>
      </c>
      <c r="Q6" s="291">
        <v>0.83819999999999995</v>
      </c>
      <c r="R6" s="291">
        <v>1.1000000000000001E-3</v>
      </c>
      <c r="S6" s="291">
        <v>1.1000000000000001E-3</v>
      </c>
      <c r="T6" s="291">
        <v>-5.1000000000000004E-3</v>
      </c>
      <c r="U6" s="289">
        <v>347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1.226</v>
      </c>
      <c r="D8" s="286">
        <v>-8.0000000000000004E-4</v>
      </c>
      <c r="E8" s="283">
        <v>2823.57</v>
      </c>
      <c r="F8" s="7">
        <v>1.038</v>
      </c>
      <c r="G8" s="285">
        <v>-0.18110000000000001</v>
      </c>
      <c r="H8" s="285">
        <v>0.05</v>
      </c>
      <c r="I8" s="283">
        <v>6.5</v>
      </c>
      <c r="J8" s="283">
        <v>6.5</v>
      </c>
      <c r="K8" s="285">
        <v>5.4710000000000002E-2</v>
      </c>
      <c r="L8" s="283" t="s">
        <v>40</v>
      </c>
      <c r="M8" s="7" t="s">
        <v>233</v>
      </c>
      <c r="N8" s="286">
        <v>-2.23E-2</v>
      </c>
      <c r="O8" s="23">
        <v>0.30680000000000002</v>
      </c>
      <c r="P8" s="285">
        <v>-0.1205</v>
      </c>
      <c r="Q8" s="285">
        <v>0.61460000000000004</v>
      </c>
      <c r="R8" s="285">
        <v>1.72E-2</v>
      </c>
      <c r="S8" s="285">
        <v>1.72E-2</v>
      </c>
      <c r="T8" s="285">
        <v>1.06E-2</v>
      </c>
      <c r="U8" s="283">
        <v>302928</v>
      </c>
      <c r="V8" s="283">
        <v>109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1.2470000000000001</v>
      </c>
      <c r="D9" s="295">
        <v>4.0000000000000001E-3</v>
      </c>
      <c r="E9" s="289">
        <v>185.97</v>
      </c>
      <c r="F9" s="14">
        <v>1.0429999999999999</v>
      </c>
      <c r="G9" s="291">
        <v>-0.1956</v>
      </c>
      <c r="H9" s="291">
        <v>0.05</v>
      </c>
      <c r="I9" s="289">
        <v>6.5</v>
      </c>
      <c r="J9" s="289">
        <v>6.5</v>
      </c>
      <c r="K9" s="291">
        <v>5.3990000000000003E-2</v>
      </c>
      <c r="L9" s="289" t="s">
        <v>40</v>
      </c>
      <c r="M9" s="14" t="s">
        <v>197</v>
      </c>
      <c r="N9" s="295">
        <v>4.0000000000000002E-4</v>
      </c>
      <c r="O9" s="18">
        <v>0.41120000000000001</v>
      </c>
      <c r="P9" s="291">
        <v>-0.1313</v>
      </c>
      <c r="Q9" s="291">
        <v>0.36609999999999998</v>
      </c>
      <c r="R9" s="291">
        <v>-8.2000000000000007E-3</v>
      </c>
      <c r="S9" s="291">
        <v>-8.2000000000000007E-3</v>
      </c>
      <c r="T9" s="291">
        <v>-8.9999999999999998E-4</v>
      </c>
      <c r="U9" s="289">
        <v>12961</v>
      </c>
      <c r="V9" s="289">
        <v>-40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1.026</v>
      </c>
      <c r="D10" s="284">
        <v>0</v>
      </c>
      <c r="E10" s="283">
        <v>270.10000000000002</v>
      </c>
      <c r="F10" s="7">
        <v>1.0177</v>
      </c>
      <c r="G10" s="285">
        <v>-8.2000000000000007E-3</v>
      </c>
      <c r="H10" s="285">
        <v>0.05</v>
      </c>
      <c r="I10" s="283">
        <v>5</v>
      </c>
      <c r="J10" s="283">
        <v>5</v>
      </c>
      <c r="K10" s="285">
        <v>4.9590000000000002E-2</v>
      </c>
      <c r="L10" s="283" t="s">
        <v>40</v>
      </c>
      <c r="M10" s="7" t="s">
        <v>236</v>
      </c>
      <c r="N10" s="284">
        <v>0</v>
      </c>
      <c r="O10" s="23">
        <v>0.11899999999999999</v>
      </c>
      <c r="P10" s="285">
        <v>-8.6999999999999994E-3</v>
      </c>
      <c r="Q10" s="283" t="s">
        <v>37</v>
      </c>
      <c r="R10" s="285">
        <v>2.3E-3</v>
      </c>
      <c r="S10" s="285">
        <v>2.3E-3</v>
      </c>
      <c r="T10" s="285">
        <v>-2.0000000000000001E-4</v>
      </c>
      <c r="U10" s="283">
        <v>2413</v>
      </c>
      <c r="V10" s="283">
        <v>2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1.0666666666666667E-3</v>
      </c>
      <c r="E11" s="36"/>
      <c r="F11" s="35"/>
      <c r="G11" s="43">
        <f>AVERAGE(G8:G10)</f>
        <v>-0.1283</v>
      </c>
      <c r="H11" s="272">
        <f>COUNTIF($D8:$D10,"&gt;0")/COUNT($D8:$D10)</f>
        <v>0.33333333333333331</v>
      </c>
      <c r="I11" s="36"/>
      <c r="J11" s="36"/>
      <c r="K11" s="43">
        <f>AVERAGE(K8:K10)</f>
        <v>5.2763333333333336E-2</v>
      </c>
      <c r="L11" s="36"/>
      <c r="M11" s="35"/>
      <c r="N11" s="38"/>
      <c r="O11" s="39"/>
      <c r="P11" s="43">
        <f>AVERAGE(P8:P10)</f>
        <v>-8.6833333333333332E-2</v>
      </c>
      <c r="Q11" s="37"/>
      <c r="R11" s="43">
        <f>AVERAGE(R8:R10)</f>
        <v>3.7666666666666664E-3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1.131</v>
      </c>
      <c r="D12" s="297">
        <v>-3.5000000000000001E-3</v>
      </c>
      <c r="E12" s="296">
        <v>624.70000000000005</v>
      </c>
      <c r="F12" s="163">
        <v>1.0402</v>
      </c>
      <c r="G12" s="298">
        <v>-8.7300000000000003E-2</v>
      </c>
      <c r="H12" s="298">
        <v>4.4999999999999998E-2</v>
      </c>
      <c r="I12" s="296">
        <v>6</v>
      </c>
      <c r="J12" s="296">
        <v>6</v>
      </c>
      <c r="K12" s="298">
        <v>5.5010000000000003E-2</v>
      </c>
      <c r="L12" s="296" t="s">
        <v>40</v>
      </c>
      <c r="M12" s="163" t="s">
        <v>222</v>
      </c>
      <c r="N12" s="297">
        <v>-1.84E-2</v>
      </c>
      <c r="O12" s="169">
        <v>0.2001</v>
      </c>
      <c r="P12" s="298">
        <v>-6.4699999999999994E-2</v>
      </c>
      <c r="Q12" s="298">
        <v>0.8599</v>
      </c>
      <c r="R12" s="298">
        <v>7.4000000000000003E-3</v>
      </c>
      <c r="S12" s="298">
        <v>7.4000000000000003E-3</v>
      </c>
      <c r="T12" s="298">
        <v>4.1000000000000003E-3</v>
      </c>
      <c r="U12" s="296">
        <v>47250</v>
      </c>
      <c r="V12" s="296">
        <v>104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1.2210000000000001</v>
      </c>
      <c r="D13" s="286">
        <v>-3.3300000000000003E-2</v>
      </c>
      <c r="E13" s="283">
        <v>198.48</v>
      </c>
      <c r="F13" s="7">
        <v>1.0349999999999999</v>
      </c>
      <c r="G13" s="285">
        <v>-0.1797</v>
      </c>
      <c r="H13" s="285">
        <v>4.4999999999999998E-2</v>
      </c>
      <c r="I13" s="283">
        <v>6</v>
      </c>
      <c r="J13" s="283">
        <v>6</v>
      </c>
      <c r="K13" s="285">
        <v>5.0590000000000003E-2</v>
      </c>
      <c r="L13" s="283" t="s">
        <v>40</v>
      </c>
      <c r="M13" s="301" t="s">
        <v>229</v>
      </c>
      <c r="N13" s="286">
        <v>-1.77E-2</v>
      </c>
      <c r="O13" s="23">
        <v>0.35099999999999998</v>
      </c>
      <c r="P13" s="285">
        <v>-0.13769999999999999</v>
      </c>
      <c r="Q13" s="285">
        <v>0.51519999999999999</v>
      </c>
      <c r="R13" s="285">
        <v>-3.5000000000000001E-3</v>
      </c>
      <c r="S13" s="285">
        <v>-3.5000000000000001E-3</v>
      </c>
      <c r="T13" s="285">
        <v>1.04E-2</v>
      </c>
      <c r="U13" s="283">
        <v>45956</v>
      </c>
      <c r="V13" s="283">
        <v>-46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1.286</v>
      </c>
      <c r="D14" s="302">
        <v>0</v>
      </c>
      <c r="E14" s="289">
        <v>1.82</v>
      </c>
      <c r="F14" s="14">
        <v>1.0350999999999999</v>
      </c>
      <c r="G14" s="291">
        <v>-0.2424</v>
      </c>
      <c r="H14" s="291">
        <v>4.4999999999999998E-2</v>
      </c>
      <c r="I14" s="289">
        <v>6</v>
      </c>
      <c r="J14" s="289">
        <v>6</v>
      </c>
      <c r="K14" s="291">
        <v>4.7969999999999999E-2</v>
      </c>
      <c r="L14" s="289" t="s">
        <v>40</v>
      </c>
      <c r="M14" s="14" t="s">
        <v>231</v>
      </c>
      <c r="N14" s="290">
        <v>-1.06E-2</v>
      </c>
      <c r="O14" s="18">
        <v>0.50649999999999995</v>
      </c>
      <c r="P14" s="291">
        <v>-0.18129999999999999</v>
      </c>
      <c r="Q14" s="291">
        <v>0.53600000000000003</v>
      </c>
      <c r="R14" s="291">
        <v>2.5999999999999999E-3</v>
      </c>
      <c r="S14" s="291">
        <v>2.5999999999999999E-3</v>
      </c>
      <c r="T14" s="291">
        <v>-4.8999999999999998E-3</v>
      </c>
      <c r="U14" s="289">
        <v>6452</v>
      </c>
      <c r="V14" s="289">
        <v>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-1.2266666666666669E-2</v>
      </c>
      <c r="E15" s="36"/>
      <c r="F15" s="35"/>
      <c r="G15" s="43">
        <f>AVERAGE(G12:G14)</f>
        <v>-0.16980000000000003</v>
      </c>
      <c r="H15" s="272">
        <f>COUNTIF($D12:$D14,"&gt;0")/COUNT($D12:$D14)</f>
        <v>0</v>
      </c>
      <c r="I15" s="36"/>
      <c r="J15" s="36"/>
      <c r="K15" s="43">
        <f>AVERAGE(K12:K14)</f>
        <v>5.1189999999999992E-2</v>
      </c>
      <c r="L15" s="36"/>
      <c r="M15" s="35"/>
      <c r="N15" s="38"/>
      <c r="O15" s="39"/>
      <c r="P15" s="43">
        <f>AVERAGE(P12:P14)</f>
        <v>-0.12789999999999999</v>
      </c>
      <c r="Q15" s="37"/>
      <c r="R15" s="43">
        <f>AVERAGE(R12:R14)</f>
        <v>2.166666666666667E-3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1.0569999999999999</v>
      </c>
      <c r="D16" s="286">
        <v>-2.8E-3</v>
      </c>
      <c r="E16" s="283">
        <v>60.5</v>
      </c>
      <c r="F16" s="7">
        <v>1.0316000000000001</v>
      </c>
      <c r="G16" s="285">
        <v>-2.46E-2</v>
      </c>
      <c r="H16" s="285">
        <v>0.04</v>
      </c>
      <c r="I16" s="283">
        <v>5.5</v>
      </c>
      <c r="J16" s="283">
        <v>5.5</v>
      </c>
      <c r="K16" s="285">
        <v>5.364E-2</v>
      </c>
      <c r="L16" s="283" t="s">
        <v>40</v>
      </c>
      <c r="M16" s="7" t="s">
        <v>76</v>
      </c>
      <c r="N16" s="286">
        <v>-1.4999999999999999E-2</v>
      </c>
      <c r="O16" s="23">
        <v>0.1467</v>
      </c>
      <c r="P16" s="285">
        <v>-2.24E-2</v>
      </c>
      <c r="Q16" s="285">
        <v>0.99729999999999996</v>
      </c>
      <c r="R16" s="285">
        <v>6.7000000000000002E-3</v>
      </c>
      <c r="S16" s="285">
        <v>6.7000000000000002E-3</v>
      </c>
      <c r="T16" s="285">
        <v>5.0000000000000001E-3</v>
      </c>
      <c r="U16" s="283">
        <v>3789</v>
      </c>
      <c r="V16" s="283">
        <v>0</v>
      </c>
      <c r="W16" s="287">
        <v>0.21180555555555555</v>
      </c>
      <c r="X16" s="288">
        <v>42738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1.0620000000000001</v>
      </c>
      <c r="D17" s="290">
        <v>-2.8E-3</v>
      </c>
      <c r="E17" s="289">
        <v>3248.96</v>
      </c>
      <c r="F17" s="14">
        <v>1.0344</v>
      </c>
      <c r="G17" s="291">
        <v>-2.6700000000000002E-2</v>
      </c>
      <c r="H17" s="291">
        <v>0.04</v>
      </c>
      <c r="I17" s="289">
        <v>6</v>
      </c>
      <c r="J17" s="289">
        <v>5.5</v>
      </c>
      <c r="K17" s="291">
        <v>5.3620000000000001E-2</v>
      </c>
      <c r="L17" s="289" t="s">
        <v>40</v>
      </c>
      <c r="M17" s="14" t="s">
        <v>201</v>
      </c>
      <c r="N17" s="290">
        <v>-1.2200000000000001E-2</v>
      </c>
      <c r="O17" s="18">
        <v>0.23799999999999999</v>
      </c>
      <c r="P17" s="291">
        <v>-2.4199999999999999E-2</v>
      </c>
      <c r="Q17" s="303">
        <v>0.77980000000000005</v>
      </c>
      <c r="R17" s="291">
        <v>3.8E-3</v>
      </c>
      <c r="S17" s="291">
        <v>3.8E-3</v>
      </c>
      <c r="T17" s="291">
        <v>9.9000000000000008E-3</v>
      </c>
      <c r="U17" s="289">
        <v>31710</v>
      </c>
      <c r="V17" s="289">
        <v>2839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1.0609999999999999</v>
      </c>
      <c r="D18" s="286">
        <v>-4.7000000000000002E-3</v>
      </c>
      <c r="E18" s="283">
        <v>200.06</v>
      </c>
      <c r="F18" s="7">
        <v>1.0349999999999999</v>
      </c>
      <c r="G18" s="285">
        <v>-2.5100000000000001E-2</v>
      </c>
      <c r="H18" s="285">
        <v>0.04</v>
      </c>
      <c r="I18" s="283">
        <v>5.5</v>
      </c>
      <c r="J18" s="283">
        <v>5.5</v>
      </c>
      <c r="K18" s="285">
        <v>5.3609999999999998E-2</v>
      </c>
      <c r="L18" s="283" t="s">
        <v>40</v>
      </c>
      <c r="M18" s="7" t="s">
        <v>80</v>
      </c>
      <c r="N18" s="286">
        <v>-2.1299999999999999E-2</v>
      </c>
      <c r="O18" s="23">
        <v>0.2203</v>
      </c>
      <c r="P18" s="285">
        <v>-2.3300000000000001E-2</v>
      </c>
      <c r="Q18" s="304">
        <v>0.82040000000000002</v>
      </c>
      <c r="R18" s="285">
        <v>1.21E-2</v>
      </c>
      <c r="S18" s="285">
        <v>1.21E-2</v>
      </c>
      <c r="T18" s="285">
        <v>1.7299999999999999E-2</v>
      </c>
      <c r="U18" s="283">
        <v>14353</v>
      </c>
      <c r="V18" s="283">
        <v>754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150287</v>
      </c>
      <c r="B19" s="289" t="s">
        <v>77</v>
      </c>
      <c r="C19" s="14">
        <v>1.0620000000000001</v>
      </c>
      <c r="D19" s="290">
        <v>-1.9E-3</v>
      </c>
      <c r="E19" s="289">
        <v>1109.06</v>
      </c>
      <c r="F19" s="14">
        <v>1.0349999999999999</v>
      </c>
      <c r="G19" s="291">
        <v>-2.6100000000000002E-2</v>
      </c>
      <c r="H19" s="291">
        <v>0.04</v>
      </c>
      <c r="I19" s="289">
        <v>5.5</v>
      </c>
      <c r="J19" s="289">
        <v>5.5</v>
      </c>
      <c r="K19" s="291">
        <v>5.355E-2</v>
      </c>
      <c r="L19" s="289" t="s">
        <v>40</v>
      </c>
      <c r="M19" s="14" t="s">
        <v>78</v>
      </c>
      <c r="N19" s="290">
        <v>-6.1000000000000004E-3</v>
      </c>
      <c r="O19" s="18">
        <v>0.16669999999999999</v>
      </c>
      <c r="P19" s="291">
        <v>-2.4199999999999999E-2</v>
      </c>
      <c r="Q19" s="291">
        <v>0.94550000000000001</v>
      </c>
      <c r="R19" s="291">
        <v>1.6199999999999999E-2</v>
      </c>
      <c r="S19" s="291">
        <v>1.6199999999999999E-2</v>
      </c>
      <c r="T19" s="291">
        <v>8.9999999999999993E-3</v>
      </c>
      <c r="U19" s="289">
        <v>51921</v>
      </c>
      <c r="V19" s="289">
        <v>344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150289</v>
      </c>
      <c r="B20" s="283" t="s">
        <v>196</v>
      </c>
      <c r="C20" s="7">
        <v>1.0620000000000001</v>
      </c>
      <c r="D20" s="286">
        <v>-1.9E-3</v>
      </c>
      <c r="E20" s="283">
        <v>3677.61</v>
      </c>
      <c r="F20" s="7">
        <v>1.0349999999999999</v>
      </c>
      <c r="G20" s="285">
        <v>-2.6100000000000002E-2</v>
      </c>
      <c r="H20" s="285">
        <v>0.04</v>
      </c>
      <c r="I20" s="283">
        <v>5.5</v>
      </c>
      <c r="J20" s="283">
        <v>5.5</v>
      </c>
      <c r="K20" s="285">
        <v>5.355E-2</v>
      </c>
      <c r="L20" s="283" t="s">
        <v>40</v>
      </c>
      <c r="M20" s="7" t="s">
        <v>197</v>
      </c>
      <c r="N20" s="305">
        <v>4.0000000000000002E-4</v>
      </c>
      <c r="O20" s="23">
        <v>0.13639999999999999</v>
      </c>
      <c r="P20" s="285">
        <v>-2.4199999999999999E-2</v>
      </c>
      <c r="Q20" s="285">
        <v>1.0161</v>
      </c>
      <c r="R20" s="285">
        <v>6.9999999999999999E-4</v>
      </c>
      <c r="S20" s="285">
        <v>6.9999999999999999E-4</v>
      </c>
      <c r="T20" s="285">
        <v>8.0999999999999996E-3</v>
      </c>
      <c r="U20" s="283">
        <v>54472</v>
      </c>
      <c r="V20" s="283">
        <v>4022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1.0620000000000001</v>
      </c>
      <c r="D21" s="290">
        <v>-8.9999999999999998E-4</v>
      </c>
      <c r="E21" s="289">
        <v>40.880000000000003</v>
      </c>
      <c r="F21" s="14">
        <v>1.0346</v>
      </c>
      <c r="G21" s="291">
        <v>-2.6499999999999999E-2</v>
      </c>
      <c r="H21" s="291">
        <v>0.04</v>
      </c>
      <c r="I21" s="289">
        <v>5.5</v>
      </c>
      <c r="J21" s="289">
        <v>5.5</v>
      </c>
      <c r="K21" s="291">
        <v>5.3530000000000001E-2</v>
      </c>
      <c r="L21" s="289" t="s">
        <v>40</v>
      </c>
      <c r="M21" s="14" t="s">
        <v>211</v>
      </c>
      <c r="N21" s="290">
        <v>-1.6199999999999999E-2</v>
      </c>
      <c r="O21" s="18">
        <v>0.20710000000000001</v>
      </c>
      <c r="P21" s="291">
        <v>-2.3199999999999998E-2</v>
      </c>
      <c r="Q21" s="291">
        <v>0.85160000000000002</v>
      </c>
      <c r="R21" s="291">
        <v>7.3000000000000001E-3</v>
      </c>
      <c r="S21" s="291">
        <v>7.3000000000000001E-3</v>
      </c>
      <c r="T21" s="291">
        <v>4.7000000000000002E-3</v>
      </c>
      <c r="U21" s="289">
        <v>1569</v>
      </c>
      <c r="V21" s="289">
        <v>7</v>
      </c>
      <c r="W21" s="292">
        <v>0.21180555555555555</v>
      </c>
      <c r="X21" s="293">
        <v>42719</v>
      </c>
      <c r="Y21" s="21" t="s">
        <v>38</v>
      </c>
    </row>
    <row r="22" spans="1:25" ht="19.5" thickBot="1" x14ac:dyDescent="0.2">
      <c r="A22" s="7">
        <v>150297</v>
      </c>
      <c r="B22" s="283" t="s">
        <v>202</v>
      </c>
      <c r="C22" s="7">
        <v>1.095</v>
      </c>
      <c r="D22" s="286">
        <v>-1.8E-3</v>
      </c>
      <c r="E22" s="283">
        <v>63.53</v>
      </c>
      <c r="F22" s="7">
        <v>1.0653999999999999</v>
      </c>
      <c r="G22" s="285">
        <v>-2.7799999999999998E-2</v>
      </c>
      <c r="H22" s="285">
        <v>0.04</v>
      </c>
      <c r="I22" s="283">
        <v>6</v>
      </c>
      <c r="J22" s="283">
        <v>5.5</v>
      </c>
      <c r="K22" s="285">
        <v>5.3499999999999999E-2</v>
      </c>
      <c r="L22" s="283" t="s">
        <v>40</v>
      </c>
      <c r="M22" s="301" t="s">
        <v>203</v>
      </c>
      <c r="N22" s="286">
        <v>-1.6199999999999999E-2</v>
      </c>
      <c r="O22" s="23">
        <v>0.14149999999999999</v>
      </c>
      <c r="P22" s="285">
        <v>-2.5399999999999999E-2</v>
      </c>
      <c r="Q22" s="285">
        <v>0.95799999999999996</v>
      </c>
      <c r="R22" s="285">
        <v>5.1000000000000004E-3</v>
      </c>
      <c r="S22" s="285">
        <v>5.1000000000000004E-3</v>
      </c>
      <c r="T22" s="285">
        <v>2.3999999999999998E-3</v>
      </c>
      <c r="U22" s="283">
        <v>6316</v>
      </c>
      <c r="V22" s="283">
        <v>0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</v>
      </c>
      <c r="D23" s="290">
        <v>-5.5999999999999999E-3</v>
      </c>
      <c r="E23" s="289">
        <v>1535.82</v>
      </c>
      <c r="F23" s="14">
        <v>1.0316000000000001</v>
      </c>
      <c r="G23" s="291">
        <v>-2.75E-2</v>
      </c>
      <c r="H23" s="291">
        <v>0.04</v>
      </c>
      <c r="I23" s="289">
        <v>5.5</v>
      </c>
      <c r="J23" s="289">
        <v>5.5</v>
      </c>
      <c r="K23" s="291">
        <v>5.348E-2</v>
      </c>
      <c r="L23" s="289" t="s">
        <v>40</v>
      </c>
      <c r="M23" s="14" t="s">
        <v>207</v>
      </c>
      <c r="N23" s="290">
        <v>-1.24E-2</v>
      </c>
      <c r="O23" s="18">
        <v>0.1195</v>
      </c>
      <c r="P23" s="291">
        <v>-2.5100000000000001E-2</v>
      </c>
      <c r="Q23" s="291">
        <v>1.748</v>
      </c>
      <c r="R23" s="291">
        <v>2.9999999999999997E-4</v>
      </c>
      <c r="S23" s="291">
        <v>2.9999999999999997E-4</v>
      </c>
      <c r="T23" s="291">
        <v>-1.4E-3</v>
      </c>
      <c r="U23" s="289">
        <v>160253</v>
      </c>
      <c r="V23" s="289">
        <v>14</v>
      </c>
      <c r="W23" s="292">
        <v>0.21180555555555555</v>
      </c>
      <c r="X23" s="293">
        <v>42738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1.06</v>
      </c>
      <c r="D24" s="286">
        <v>-2.8E-3</v>
      </c>
      <c r="E24" s="283">
        <v>1436.26</v>
      </c>
      <c r="F24" s="7">
        <v>1.0316000000000001</v>
      </c>
      <c r="G24" s="285">
        <v>-2.75E-2</v>
      </c>
      <c r="H24" s="285">
        <v>0.04</v>
      </c>
      <c r="I24" s="283">
        <v>5.5</v>
      </c>
      <c r="J24" s="283">
        <v>5.5</v>
      </c>
      <c r="K24" s="285">
        <v>5.348E-2</v>
      </c>
      <c r="L24" s="283" t="s">
        <v>40</v>
      </c>
      <c r="M24" s="7" t="s">
        <v>110</v>
      </c>
      <c r="N24" s="286">
        <v>-1.83E-2</v>
      </c>
      <c r="O24" s="23">
        <v>0.20150000000000001</v>
      </c>
      <c r="P24" s="285">
        <v>-2.5100000000000001E-2</v>
      </c>
      <c r="Q24" s="285">
        <v>0.86919999999999997</v>
      </c>
      <c r="R24" s="285">
        <v>-5.0000000000000001E-3</v>
      </c>
      <c r="S24" s="285">
        <v>-5.0000000000000001E-3</v>
      </c>
      <c r="T24" s="285">
        <v>-5.7000000000000002E-3</v>
      </c>
      <c r="U24" s="283">
        <v>21822</v>
      </c>
      <c r="V24" s="283">
        <v>0</v>
      </c>
      <c r="W24" s="287">
        <v>0.21180555555555555</v>
      </c>
      <c r="X24" s="288">
        <v>42738</v>
      </c>
      <c r="Y24" s="13" t="s">
        <v>38</v>
      </c>
    </row>
    <row r="25" spans="1:25" s="60" customFormat="1" ht="18.75" thickBot="1" x14ac:dyDescent="0.2">
      <c r="A25" s="51">
        <v>150293</v>
      </c>
      <c r="B25" s="309" t="s">
        <v>204</v>
      </c>
      <c r="C25" s="51">
        <v>1.0900000000000001</v>
      </c>
      <c r="D25" s="314">
        <v>8.9999999999999998E-4</v>
      </c>
      <c r="E25" s="309">
        <v>36.479999999999997</v>
      </c>
      <c r="F25" s="51">
        <v>1.0584</v>
      </c>
      <c r="G25" s="311">
        <v>-2.9899999999999999E-2</v>
      </c>
      <c r="H25" s="311">
        <v>0.04</v>
      </c>
      <c r="I25" s="309">
        <v>6.25</v>
      </c>
      <c r="J25" s="309">
        <v>5.5</v>
      </c>
      <c r="K25" s="311">
        <v>5.3440000000000001E-2</v>
      </c>
      <c r="L25" s="309" t="s">
        <v>40</v>
      </c>
      <c r="M25" s="51" t="s">
        <v>66</v>
      </c>
      <c r="N25" s="310">
        <v>-9.9000000000000008E-3</v>
      </c>
      <c r="O25" s="56">
        <v>0.30740000000000001</v>
      </c>
      <c r="P25" s="311">
        <v>-2.7300000000000001E-2</v>
      </c>
      <c r="Q25" s="311">
        <v>0.58809999999999996</v>
      </c>
      <c r="R25" s="311">
        <v>-2.7000000000000001E-3</v>
      </c>
      <c r="S25" s="311">
        <v>-2.7000000000000001E-3</v>
      </c>
      <c r="T25" s="311">
        <v>-3.5999999999999999E-3</v>
      </c>
      <c r="U25" s="309">
        <v>1255</v>
      </c>
      <c r="V25" s="309">
        <v>0</v>
      </c>
      <c r="W25" s="312">
        <v>0.21180555555555555</v>
      </c>
      <c r="X25" s="313">
        <v>42705</v>
      </c>
      <c r="Y25" s="59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1.0640000000000001</v>
      </c>
      <c r="D26" s="286">
        <v>-1.9E-3</v>
      </c>
      <c r="E26" s="283">
        <v>1018.05</v>
      </c>
      <c r="F26" s="7">
        <v>1.0347</v>
      </c>
      <c r="G26" s="285">
        <v>-2.8299999999999999E-2</v>
      </c>
      <c r="H26" s="285">
        <v>0.04</v>
      </c>
      <c r="I26" s="283">
        <v>5.5</v>
      </c>
      <c r="J26" s="283">
        <v>5.5</v>
      </c>
      <c r="K26" s="285">
        <v>5.3429999999999998E-2</v>
      </c>
      <c r="L26" s="283" t="s">
        <v>40</v>
      </c>
      <c r="M26" s="7" t="s">
        <v>95</v>
      </c>
      <c r="N26" s="305">
        <v>5.1999999999999998E-3</v>
      </c>
      <c r="O26" s="23">
        <v>0.1797</v>
      </c>
      <c r="P26" s="285">
        <v>-2.5999999999999999E-2</v>
      </c>
      <c r="Q26" s="304">
        <v>0.91549999999999998</v>
      </c>
      <c r="R26" s="285">
        <v>5.0000000000000001E-4</v>
      </c>
      <c r="S26" s="285">
        <v>5.0000000000000001E-4</v>
      </c>
      <c r="T26" s="285">
        <v>3.3E-3</v>
      </c>
      <c r="U26" s="283">
        <v>35343</v>
      </c>
      <c r="V26" s="283">
        <v>299</v>
      </c>
      <c r="W26" s="287">
        <v>0.21180555555555555</v>
      </c>
      <c r="X26" s="288">
        <v>42719</v>
      </c>
      <c r="Y26" s="13" t="s">
        <v>38</v>
      </c>
    </row>
    <row r="27" spans="1:25" s="60" customFormat="1" ht="18.75" thickBot="1" x14ac:dyDescent="0.2">
      <c r="A27" s="51">
        <v>150291</v>
      </c>
      <c r="B27" s="317" t="s">
        <v>198</v>
      </c>
      <c r="C27" s="51">
        <v>1.0669999999999999</v>
      </c>
      <c r="D27" s="310">
        <v>-8.9999999999999998E-4</v>
      </c>
      <c r="E27" s="309">
        <v>151.41999999999999</v>
      </c>
      <c r="F27" s="51">
        <v>1.0349999999999999</v>
      </c>
      <c r="G27" s="311">
        <v>-3.09E-2</v>
      </c>
      <c r="H27" s="311">
        <v>0.04</v>
      </c>
      <c r="I27" s="309">
        <v>5.5</v>
      </c>
      <c r="J27" s="309">
        <v>5.5</v>
      </c>
      <c r="K27" s="311">
        <v>5.3289999999999997E-2</v>
      </c>
      <c r="L27" s="309" t="s">
        <v>40</v>
      </c>
      <c r="M27" s="51" t="s">
        <v>95</v>
      </c>
      <c r="N27" s="314">
        <v>5.1999999999999998E-3</v>
      </c>
      <c r="O27" s="56">
        <v>0.20480000000000001</v>
      </c>
      <c r="P27" s="311">
        <v>-2.87E-2</v>
      </c>
      <c r="Q27" s="311">
        <v>0.85640000000000005</v>
      </c>
      <c r="R27" s="311">
        <v>0</v>
      </c>
      <c r="S27" s="311">
        <v>0</v>
      </c>
      <c r="T27" s="311">
        <v>1.9E-3</v>
      </c>
      <c r="U27" s="309">
        <v>19267</v>
      </c>
      <c r="V27" s="309">
        <v>13</v>
      </c>
      <c r="W27" s="312">
        <v>0.21180555555555555</v>
      </c>
      <c r="X27" s="313">
        <v>42719</v>
      </c>
      <c r="Y27" s="59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1.0640000000000001</v>
      </c>
      <c r="D28" s="286">
        <v>-1.9E-3</v>
      </c>
      <c r="E28" s="283">
        <v>5768.56</v>
      </c>
      <c r="F28" s="7">
        <v>1.0316000000000001</v>
      </c>
      <c r="G28" s="285">
        <v>-3.1399999999999997E-2</v>
      </c>
      <c r="H28" s="285">
        <v>0.04</v>
      </c>
      <c r="I28" s="283">
        <v>5.5</v>
      </c>
      <c r="J28" s="283">
        <v>5.5</v>
      </c>
      <c r="K28" s="285">
        <v>5.3269999999999998E-2</v>
      </c>
      <c r="L28" s="283" t="s">
        <v>40</v>
      </c>
      <c r="M28" s="7" t="s">
        <v>209</v>
      </c>
      <c r="N28" s="286">
        <v>-1.6400000000000001E-2</v>
      </c>
      <c r="O28" s="23">
        <v>0.1903</v>
      </c>
      <c r="P28" s="285">
        <v>-2.8799999999999999E-2</v>
      </c>
      <c r="Q28" s="285">
        <v>0.89539999999999997</v>
      </c>
      <c r="R28" s="285">
        <v>-3.0000000000000001E-3</v>
      </c>
      <c r="S28" s="285">
        <v>-3.0000000000000001E-3</v>
      </c>
      <c r="T28" s="285">
        <v>-3.7000000000000002E-3</v>
      </c>
      <c r="U28" s="283">
        <v>476796</v>
      </c>
      <c r="V28" s="283">
        <v>543</v>
      </c>
      <c r="W28" s="287">
        <v>0.21180555555555555</v>
      </c>
      <c r="X28" s="288">
        <v>42738</v>
      </c>
      <c r="Y28" s="13" t="s">
        <v>38</v>
      </c>
    </row>
    <row r="29" spans="1:25" s="60" customFormat="1" ht="18.75" thickBot="1" x14ac:dyDescent="0.2">
      <c r="A29" s="51">
        <v>150198</v>
      </c>
      <c r="B29" s="309" t="s">
        <v>219</v>
      </c>
      <c r="C29" s="51">
        <v>1.07</v>
      </c>
      <c r="D29" s="310">
        <v>-8.9999999999999998E-4</v>
      </c>
      <c r="E29" s="309">
        <v>295.77</v>
      </c>
      <c r="F29" s="51">
        <v>1.0316000000000001</v>
      </c>
      <c r="G29" s="311">
        <v>-3.7199999999999997E-2</v>
      </c>
      <c r="H29" s="311">
        <v>0.04</v>
      </c>
      <c r="I29" s="309">
        <v>5.5</v>
      </c>
      <c r="J29" s="309">
        <v>5.5</v>
      </c>
      <c r="K29" s="311">
        <v>5.2970000000000003E-2</v>
      </c>
      <c r="L29" s="309" t="s">
        <v>40</v>
      </c>
      <c r="M29" s="51" t="s">
        <v>220</v>
      </c>
      <c r="N29" s="310">
        <v>-2.6100000000000002E-2</v>
      </c>
      <c r="O29" s="56">
        <v>0.255</v>
      </c>
      <c r="P29" s="311">
        <v>-3.4299999999999997E-2</v>
      </c>
      <c r="Q29" s="311">
        <v>0.74399999999999999</v>
      </c>
      <c r="R29" s="311">
        <v>3.3999999999999998E-3</v>
      </c>
      <c r="S29" s="311">
        <v>3.3999999999999998E-3</v>
      </c>
      <c r="T29" s="311">
        <v>1.8E-3</v>
      </c>
      <c r="U29" s="309">
        <v>49852</v>
      </c>
      <c r="V29" s="309">
        <v>0</v>
      </c>
      <c r="W29" s="312">
        <v>0.21180555555555555</v>
      </c>
      <c r="X29" s="313">
        <v>42738</v>
      </c>
      <c r="Y29" s="59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1.0760000000000001</v>
      </c>
      <c r="D30" s="286">
        <v>-3.7000000000000002E-3</v>
      </c>
      <c r="E30" s="283">
        <v>3.79</v>
      </c>
      <c r="F30" s="7">
        <v>1.0347</v>
      </c>
      <c r="G30" s="285">
        <v>-3.9899999999999998E-2</v>
      </c>
      <c r="H30" s="285">
        <v>0.04</v>
      </c>
      <c r="I30" s="283">
        <v>5.5</v>
      </c>
      <c r="J30" s="283">
        <v>5.5</v>
      </c>
      <c r="K30" s="285">
        <v>5.2819999999999999E-2</v>
      </c>
      <c r="L30" s="283" t="s">
        <v>40</v>
      </c>
      <c r="M30" s="7" t="s">
        <v>56</v>
      </c>
      <c r="N30" s="286">
        <v>-8.6E-3</v>
      </c>
      <c r="O30" s="23">
        <v>0.40960000000000002</v>
      </c>
      <c r="P30" s="285">
        <v>-3.6900000000000002E-2</v>
      </c>
      <c r="Q30" s="304">
        <v>0.37880000000000003</v>
      </c>
      <c r="R30" s="285">
        <v>2.3999999999999998E-3</v>
      </c>
      <c r="S30" s="285">
        <v>2.3999999999999998E-3</v>
      </c>
      <c r="T30" s="285">
        <v>2.3999999999999998E-3</v>
      </c>
      <c r="U30" s="283">
        <v>5290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150265</v>
      </c>
      <c r="B31" s="306" t="s">
        <v>214</v>
      </c>
      <c r="C31" s="14">
        <v>1.07</v>
      </c>
      <c r="D31" s="290">
        <v>-2.8E-3</v>
      </c>
      <c r="E31" s="289">
        <v>304.52999999999997</v>
      </c>
      <c r="F31" s="14">
        <v>1.028</v>
      </c>
      <c r="G31" s="291">
        <v>-4.0899999999999999E-2</v>
      </c>
      <c r="H31" s="291">
        <v>0.04</v>
      </c>
      <c r="I31" s="289">
        <v>5.5</v>
      </c>
      <c r="J31" s="289">
        <v>5.5</v>
      </c>
      <c r="K31" s="291">
        <v>5.2780000000000001E-2</v>
      </c>
      <c r="L31" s="289" t="s">
        <v>40</v>
      </c>
      <c r="M31" s="14" t="s">
        <v>46</v>
      </c>
      <c r="N31" s="290">
        <v>-1.4999999999999999E-2</v>
      </c>
      <c r="O31" s="18">
        <v>0.39079999999999998</v>
      </c>
      <c r="P31" s="291">
        <v>-3.7999999999999999E-2</v>
      </c>
      <c r="Q31" s="291">
        <v>0.4299</v>
      </c>
      <c r="R31" s="291">
        <v>-7.1000000000000004E-3</v>
      </c>
      <c r="S31" s="291">
        <v>-7.1000000000000004E-3</v>
      </c>
      <c r="T31" s="291">
        <v>-6.1000000000000004E-3</v>
      </c>
      <c r="U31" s="289">
        <v>13856</v>
      </c>
      <c r="V31" s="289">
        <v>-87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150325</v>
      </c>
      <c r="B32" s="283" t="s">
        <v>224</v>
      </c>
      <c r="C32" s="7">
        <v>1.071</v>
      </c>
      <c r="D32" s="286">
        <v>-4.5999999999999999E-3</v>
      </c>
      <c r="E32" s="283">
        <v>1.35</v>
      </c>
      <c r="F32" s="7">
        <v>1.0281</v>
      </c>
      <c r="G32" s="285">
        <v>-4.1700000000000001E-2</v>
      </c>
      <c r="H32" s="285">
        <v>0.04</v>
      </c>
      <c r="I32" s="283">
        <v>5.5</v>
      </c>
      <c r="J32" s="283">
        <v>5.5</v>
      </c>
      <c r="K32" s="285">
        <v>5.2740000000000002E-2</v>
      </c>
      <c r="L32" s="283" t="s">
        <v>40</v>
      </c>
      <c r="M32" s="7" t="s">
        <v>66</v>
      </c>
      <c r="N32" s="286">
        <v>-9.9000000000000008E-3</v>
      </c>
      <c r="O32" s="23">
        <v>0.33300000000000002</v>
      </c>
      <c r="P32" s="285">
        <v>-3.7900000000000003E-2</v>
      </c>
      <c r="Q32" s="304">
        <v>0.56559999999999999</v>
      </c>
      <c r="R32" s="285">
        <v>9.2999999999999992E-3</v>
      </c>
      <c r="S32" s="285">
        <v>9.2999999999999992E-3</v>
      </c>
      <c r="T32" s="285">
        <v>5.3E-3</v>
      </c>
      <c r="U32" s="283">
        <v>1601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1.075</v>
      </c>
      <c r="D33" s="302">
        <v>0</v>
      </c>
      <c r="E33" s="289">
        <v>9.92</v>
      </c>
      <c r="F33" s="14">
        <v>1.032</v>
      </c>
      <c r="G33" s="291">
        <v>-4.1700000000000001E-2</v>
      </c>
      <c r="H33" s="291">
        <v>0.04</v>
      </c>
      <c r="I33" s="289">
        <v>5.5</v>
      </c>
      <c r="J33" s="289">
        <v>5.5</v>
      </c>
      <c r="K33" s="291">
        <v>5.2729999999999999E-2</v>
      </c>
      <c r="L33" s="289" t="s">
        <v>40</v>
      </c>
      <c r="M33" s="14" t="s">
        <v>76</v>
      </c>
      <c r="N33" s="290">
        <v>-1.4999999999999999E-2</v>
      </c>
      <c r="O33" s="18">
        <v>0.42149999999999999</v>
      </c>
      <c r="P33" s="291">
        <v>-3.8699999999999998E-2</v>
      </c>
      <c r="Q33" s="291">
        <v>0.3538</v>
      </c>
      <c r="R33" s="291">
        <v>2.3E-3</v>
      </c>
      <c r="S33" s="291">
        <v>2.3E-3</v>
      </c>
      <c r="T33" s="291">
        <v>-5.7999999999999996E-3</v>
      </c>
      <c r="U33" s="289">
        <v>5779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1.075</v>
      </c>
      <c r="D34" s="286">
        <v>-8.9999999999999998E-4</v>
      </c>
      <c r="E34" s="283">
        <v>1706.48</v>
      </c>
      <c r="F34" s="7">
        <v>1.0316000000000001</v>
      </c>
      <c r="G34" s="285">
        <v>-4.2099999999999999E-2</v>
      </c>
      <c r="H34" s="285">
        <v>0.04</v>
      </c>
      <c r="I34" s="283">
        <v>5.5</v>
      </c>
      <c r="J34" s="283">
        <v>5.5</v>
      </c>
      <c r="K34" s="285">
        <v>5.271E-2</v>
      </c>
      <c r="L34" s="283" t="s">
        <v>40</v>
      </c>
      <c r="M34" s="7" t="s">
        <v>216</v>
      </c>
      <c r="N34" s="286">
        <v>-1.1999999999999999E-3</v>
      </c>
      <c r="O34" s="23">
        <v>0.43369999999999997</v>
      </c>
      <c r="P34" s="285">
        <v>-3.8699999999999998E-2</v>
      </c>
      <c r="Q34" s="285">
        <v>0.3256</v>
      </c>
      <c r="R34" s="285">
        <v>3.3999999999999998E-3</v>
      </c>
      <c r="S34" s="285">
        <v>3.3999999999999998E-3</v>
      </c>
      <c r="T34" s="285">
        <v>-8.9999999999999998E-4</v>
      </c>
      <c r="U34" s="283">
        <v>56836</v>
      </c>
      <c r="V34" s="283">
        <v>17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1.075</v>
      </c>
      <c r="D35" s="295">
        <v>8.9999999999999998E-4</v>
      </c>
      <c r="E35" s="289">
        <v>267.45</v>
      </c>
      <c r="F35" s="14">
        <v>1.0278</v>
      </c>
      <c r="G35" s="291">
        <v>-4.5900000000000003E-2</v>
      </c>
      <c r="H35" s="291">
        <v>0.04</v>
      </c>
      <c r="I35" s="289">
        <v>5.5</v>
      </c>
      <c r="J35" s="289">
        <v>5.5</v>
      </c>
      <c r="K35" s="291">
        <v>5.2519999999999997E-2</v>
      </c>
      <c r="L35" s="289" t="s">
        <v>40</v>
      </c>
      <c r="M35" s="14" t="s">
        <v>218</v>
      </c>
      <c r="N35" s="290">
        <v>-1.4800000000000001E-2</v>
      </c>
      <c r="O35" s="18">
        <v>0.40639999999999998</v>
      </c>
      <c r="P35" s="291">
        <v>-4.1500000000000002E-2</v>
      </c>
      <c r="Q35" s="291">
        <v>0.39350000000000002</v>
      </c>
      <c r="R35" s="291">
        <v>-8.3000000000000001E-3</v>
      </c>
      <c r="S35" s="291">
        <v>-8.3000000000000001E-3</v>
      </c>
      <c r="T35" s="291">
        <v>-5.8999999999999999E-3</v>
      </c>
      <c r="U35" s="289">
        <v>16185</v>
      </c>
      <c r="V35" s="289">
        <v>-24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1.081</v>
      </c>
      <c r="D36" s="286">
        <v>-2.8E-3</v>
      </c>
      <c r="E36" s="283">
        <v>7.0000000000000007E-2</v>
      </c>
      <c r="F36" s="7">
        <v>1.0229999999999999</v>
      </c>
      <c r="G36" s="285">
        <v>-5.67E-2</v>
      </c>
      <c r="H36" s="285">
        <v>0.04</v>
      </c>
      <c r="I36" s="283">
        <v>5.5</v>
      </c>
      <c r="J36" s="283">
        <v>5.5</v>
      </c>
      <c r="K36" s="285">
        <v>5.1979999999999998E-2</v>
      </c>
      <c r="L36" s="283" t="s">
        <v>40</v>
      </c>
      <c r="M36" s="7" t="s">
        <v>56</v>
      </c>
      <c r="N36" s="286">
        <v>-8.6E-3</v>
      </c>
      <c r="O36" s="23">
        <v>0.42030000000000001</v>
      </c>
      <c r="P36" s="285">
        <v>-5.1400000000000001E-2</v>
      </c>
      <c r="Q36" s="304">
        <v>0.36609999999999998</v>
      </c>
      <c r="R36" s="285">
        <v>-5.0000000000000001E-4</v>
      </c>
      <c r="S36" s="285">
        <v>-5.0000000000000001E-4</v>
      </c>
      <c r="T36" s="285">
        <v>-1.8E-3</v>
      </c>
      <c r="U36" s="283">
        <v>6023</v>
      </c>
      <c r="V36" s="283">
        <v>-14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502037</v>
      </c>
      <c r="B37" s="289" t="s">
        <v>221</v>
      </c>
      <c r="C37" s="14">
        <v>1.091</v>
      </c>
      <c r="D37" s="295">
        <v>8.3000000000000001E-3</v>
      </c>
      <c r="E37" s="289">
        <v>1.22</v>
      </c>
      <c r="F37" s="14">
        <v>1.028</v>
      </c>
      <c r="G37" s="291">
        <v>-6.13E-2</v>
      </c>
      <c r="H37" s="291">
        <v>0.04</v>
      </c>
      <c r="I37" s="289">
        <v>5.5</v>
      </c>
      <c r="J37" s="289">
        <v>5.5</v>
      </c>
      <c r="K37" s="291">
        <v>5.1740000000000001E-2</v>
      </c>
      <c r="L37" s="289" t="s">
        <v>40</v>
      </c>
      <c r="M37" s="14" t="s">
        <v>222</v>
      </c>
      <c r="N37" s="290">
        <v>-1.84E-2</v>
      </c>
      <c r="O37" s="18">
        <v>0.41389999999999999</v>
      </c>
      <c r="P37" s="291">
        <v>-5.5599999999999997E-2</v>
      </c>
      <c r="Q37" s="291">
        <v>0.37580000000000002</v>
      </c>
      <c r="R37" s="291">
        <v>1.7600000000000001E-2</v>
      </c>
      <c r="S37" s="291">
        <v>1.7600000000000001E-2</v>
      </c>
      <c r="T37" s="291">
        <v>3.2000000000000002E-3</v>
      </c>
      <c r="U37" s="289">
        <v>599</v>
      </c>
      <c r="V37" s="289">
        <v>2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1.1040000000000001</v>
      </c>
      <c r="D38" s="305">
        <v>8.9999999999999998E-4</v>
      </c>
      <c r="E38" s="283">
        <v>4.8899999999999997</v>
      </c>
      <c r="F38" s="7">
        <v>1.0278</v>
      </c>
      <c r="G38" s="285">
        <v>-7.4099999999999999E-2</v>
      </c>
      <c r="H38" s="285">
        <v>0.04</v>
      </c>
      <c r="I38" s="283">
        <v>5.5</v>
      </c>
      <c r="J38" s="283">
        <v>5.5</v>
      </c>
      <c r="K38" s="285">
        <v>5.1110000000000003E-2</v>
      </c>
      <c r="L38" s="283" t="s">
        <v>40</v>
      </c>
      <c r="M38" s="7" t="s">
        <v>218</v>
      </c>
      <c r="N38" s="286">
        <v>-1.4800000000000001E-2</v>
      </c>
      <c r="O38" s="23">
        <v>0.43980000000000002</v>
      </c>
      <c r="P38" s="285">
        <v>-6.7599999999999993E-2</v>
      </c>
      <c r="Q38" s="285">
        <v>0.31530000000000002</v>
      </c>
      <c r="R38" s="285">
        <v>-2.0999999999999999E-3</v>
      </c>
      <c r="S38" s="285">
        <v>-2.0999999999999999E-3</v>
      </c>
      <c r="T38" s="285">
        <v>-5.7000000000000002E-3</v>
      </c>
      <c r="U38" s="283">
        <v>1115</v>
      </c>
      <c r="V38" s="283">
        <v>-1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1.1319999999999999</v>
      </c>
      <c r="D39" s="290">
        <v>-2.1600000000000001E-2</v>
      </c>
      <c r="E39" s="289">
        <v>0.4</v>
      </c>
      <c r="F39" s="14">
        <v>1.0278</v>
      </c>
      <c r="G39" s="291">
        <v>-0.1014</v>
      </c>
      <c r="H39" s="291">
        <v>0.04</v>
      </c>
      <c r="I39" s="289">
        <v>5.5</v>
      </c>
      <c r="J39" s="289">
        <v>5.5</v>
      </c>
      <c r="K39" s="291">
        <v>4.981E-2</v>
      </c>
      <c r="L39" s="289" t="s">
        <v>40</v>
      </c>
      <c r="M39" s="14" t="s">
        <v>127</v>
      </c>
      <c r="N39" s="290">
        <v>-1.77E-2</v>
      </c>
      <c r="O39" s="18">
        <v>0.45119999999999999</v>
      </c>
      <c r="P39" s="291">
        <v>-9.0700000000000003E-2</v>
      </c>
      <c r="Q39" s="291">
        <v>0.28839999999999999</v>
      </c>
      <c r="R39" s="291">
        <v>-5.3E-3</v>
      </c>
      <c r="S39" s="291">
        <v>-5.3E-3</v>
      </c>
      <c r="T39" s="291">
        <v>2.7000000000000001E-3</v>
      </c>
      <c r="U39" s="289">
        <v>760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1.1399999999999999</v>
      </c>
      <c r="D40" s="286">
        <v>-8.6999999999999994E-3</v>
      </c>
      <c r="E40" s="283">
        <v>8.7200000000000006</v>
      </c>
      <c r="F40" s="7">
        <v>1.0269999999999999</v>
      </c>
      <c r="G40" s="285">
        <v>-0.11</v>
      </c>
      <c r="H40" s="285">
        <v>0.04</v>
      </c>
      <c r="I40" s="283">
        <v>5.5</v>
      </c>
      <c r="J40" s="283">
        <v>5.5</v>
      </c>
      <c r="K40" s="285">
        <v>4.9419999999999999E-2</v>
      </c>
      <c r="L40" s="283" t="s">
        <v>40</v>
      </c>
      <c r="M40" s="7" t="s">
        <v>222</v>
      </c>
      <c r="N40" s="286">
        <v>-1.84E-2</v>
      </c>
      <c r="O40" s="23">
        <v>0.41260000000000002</v>
      </c>
      <c r="P40" s="285">
        <v>-9.7000000000000003E-2</v>
      </c>
      <c r="Q40" s="285">
        <v>0.37990000000000002</v>
      </c>
      <c r="R40" s="285">
        <v>-8.9999999999999998E-4</v>
      </c>
      <c r="S40" s="285">
        <v>-8.9999999999999998E-4</v>
      </c>
      <c r="T40" s="285">
        <v>7.1999999999999998E-3</v>
      </c>
      <c r="U40" s="283">
        <v>702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1.494</v>
      </c>
      <c r="D41" s="295">
        <v>5.4000000000000003E-3</v>
      </c>
      <c r="E41" s="289">
        <v>3.55</v>
      </c>
      <c r="F41" s="14">
        <v>1.032</v>
      </c>
      <c r="G41" s="291">
        <v>-0.44769999999999999</v>
      </c>
      <c r="H41" s="291">
        <v>0.04</v>
      </c>
      <c r="I41" s="289">
        <v>5.5</v>
      </c>
      <c r="J41" s="289">
        <v>5.5</v>
      </c>
      <c r="K41" s="291">
        <v>3.7620000000000001E-2</v>
      </c>
      <c r="L41" s="289" t="s">
        <v>40</v>
      </c>
      <c r="M41" s="14" t="s">
        <v>36</v>
      </c>
      <c r="N41" s="302">
        <v>0</v>
      </c>
      <c r="O41" s="18">
        <v>0.68469999999999998</v>
      </c>
      <c r="P41" s="291">
        <v>-0.30570000000000003</v>
      </c>
      <c r="Q41" s="289" t="s">
        <v>37</v>
      </c>
      <c r="R41" s="291">
        <v>1.5100000000000001E-2</v>
      </c>
      <c r="S41" s="291">
        <v>1.5100000000000001E-2</v>
      </c>
      <c r="T41" s="291">
        <v>4.5999999999999999E-3</v>
      </c>
      <c r="U41" s="289">
        <v>1618</v>
      </c>
      <c r="V41" s="289">
        <v>-12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-2.2884615384615383E-3</v>
      </c>
      <c r="E42" s="36"/>
      <c r="F42" s="35"/>
      <c r="G42" s="43">
        <f>AVERAGE(G16:G41)</f>
        <v>-5.7653846153846153E-2</v>
      </c>
      <c r="H42" s="271">
        <f>COUNTIF($D16:$D41,"&gt;0")/COUNT($D16:$D41)</f>
        <v>0.19230769230769232</v>
      </c>
      <c r="I42" s="36"/>
      <c r="J42" s="36"/>
      <c r="K42" s="43">
        <f>AVERAGE(K16:K41)</f>
        <v>5.2166923076923062E-2</v>
      </c>
      <c r="L42" s="36"/>
      <c r="M42" s="35"/>
      <c r="N42" s="38"/>
      <c r="O42" s="39"/>
      <c r="P42" s="43">
        <f>AVERAGE(P16:P41)</f>
        <v>-4.8534615384615377E-2</v>
      </c>
      <c r="Q42" s="37"/>
      <c r="R42" s="43">
        <f>AVERAGE(R16:R41)</f>
        <v>2.7423076923076923E-3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0.95399999999999996</v>
      </c>
      <c r="D43" s="314">
        <v>4.1999999999999997E-3</v>
      </c>
      <c r="E43" s="309">
        <v>13010.32</v>
      </c>
      <c r="F43" s="51">
        <v>1.0331999999999999</v>
      </c>
      <c r="G43" s="311">
        <v>7.6700000000000004E-2</v>
      </c>
      <c r="H43" s="311">
        <v>3.5000000000000003E-2</v>
      </c>
      <c r="I43" s="309">
        <v>5</v>
      </c>
      <c r="J43" s="309">
        <v>5</v>
      </c>
      <c r="K43" s="311">
        <v>5.4300000000000001E-2</v>
      </c>
      <c r="L43" s="309" t="s">
        <v>40</v>
      </c>
      <c r="M43" s="51" t="s">
        <v>153</v>
      </c>
      <c r="N43" s="314">
        <v>1.9E-2</v>
      </c>
      <c r="O43" s="56">
        <v>0.27989999999999998</v>
      </c>
      <c r="P43" s="317" t="s">
        <v>44</v>
      </c>
      <c r="Q43" s="311">
        <v>0.75129999999999997</v>
      </c>
      <c r="R43" s="311">
        <v>-3.5000000000000001E-3</v>
      </c>
      <c r="S43" s="311">
        <v>-3.5000000000000001E-3</v>
      </c>
      <c r="T43" s="311">
        <v>5.9999999999999995E-4</v>
      </c>
      <c r="U43" s="309">
        <v>406093</v>
      </c>
      <c r="V43" s="309">
        <v>-313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150088</v>
      </c>
      <c r="B44" s="289" t="s">
        <v>151</v>
      </c>
      <c r="C44" s="14">
        <v>1.0289999999999999</v>
      </c>
      <c r="D44" s="302">
        <v>0</v>
      </c>
      <c r="E44" s="289">
        <v>4.8600000000000003</v>
      </c>
      <c r="F44" s="14">
        <v>1.0291999999999999</v>
      </c>
      <c r="G44" s="291">
        <v>2.0000000000000001E-4</v>
      </c>
      <c r="H44" s="291">
        <v>3.5000000000000003E-2</v>
      </c>
      <c r="I44" s="289">
        <v>5</v>
      </c>
      <c r="J44" s="289">
        <v>5</v>
      </c>
      <c r="K44" s="291">
        <v>5.3100000000000001E-2</v>
      </c>
      <c r="L44" s="289">
        <v>0.06</v>
      </c>
      <c r="M44" s="14" t="s">
        <v>148</v>
      </c>
      <c r="N44" s="290">
        <v>-1.5100000000000001E-2</v>
      </c>
      <c r="O44" s="291">
        <v>0.3972</v>
      </c>
      <c r="P44" s="289" t="s">
        <v>37</v>
      </c>
      <c r="Q44" s="291">
        <v>0.88500000000000001</v>
      </c>
      <c r="R44" s="291">
        <v>1.5100000000000001E-2</v>
      </c>
      <c r="S44" s="291">
        <v>1.5100000000000001E-2</v>
      </c>
      <c r="T44" s="291">
        <v>8.3999999999999995E-3</v>
      </c>
      <c r="U44" s="289">
        <v>302</v>
      </c>
      <c r="V44" s="289">
        <v>1</v>
      </c>
      <c r="W44" s="292">
        <v>0.21180555555555555</v>
      </c>
      <c r="X44" s="293">
        <v>42605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-1.9E-3</v>
      </c>
      <c r="E45" s="309">
        <v>3.53</v>
      </c>
      <c r="F45" s="51">
        <v>1.0334000000000001</v>
      </c>
      <c r="G45" s="311">
        <v>1.4E-3</v>
      </c>
      <c r="H45" s="311">
        <v>3.5000000000000003E-2</v>
      </c>
      <c r="I45" s="309">
        <v>5</v>
      </c>
      <c r="J45" s="309">
        <v>5</v>
      </c>
      <c r="K45" s="311">
        <v>5.0070000000000003E-2</v>
      </c>
      <c r="L45" s="309" t="s">
        <v>40</v>
      </c>
      <c r="M45" s="51" t="s">
        <v>95</v>
      </c>
      <c r="N45" s="314">
        <v>5.1999999999999998E-3</v>
      </c>
      <c r="O45" s="56">
        <v>0.2485</v>
      </c>
      <c r="P45" s="311">
        <v>-3.0999999999999999E-3</v>
      </c>
      <c r="Q45" s="311">
        <v>0.75660000000000005</v>
      </c>
      <c r="R45" s="311">
        <v>-6.3E-3</v>
      </c>
      <c r="S45" s="311">
        <v>-6.3E-3</v>
      </c>
      <c r="T45" s="311">
        <v>-2.7000000000000001E-3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150112</v>
      </c>
      <c r="B46" s="289" t="s">
        <v>265</v>
      </c>
      <c r="C46" s="14">
        <v>1.0029999999999999</v>
      </c>
      <c r="D46" s="290">
        <v>-1E-3</v>
      </c>
      <c r="E46" s="289">
        <v>1.01</v>
      </c>
      <c r="F46" s="14">
        <v>1.0043</v>
      </c>
      <c r="G46" s="291">
        <v>1.2999999999999999E-3</v>
      </c>
      <c r="H46" s="291">
        <v>3.5000000000000003E-2</v>
      </c>
      <c r="I46" s="289">
        <v>5</v>
      </c>
      <c r="J46" s="289">
        <v>5</v>
      </c>
      <c r="K46" s="291">
        <v>5.0070000000000003E-2</v>
      </c>
      <c r="L46" s="289" t="s">
        <v>40</v>
      </c>
      <c r="M46" s="14" t="s">
        <v>266</v>
      </c>
      <c r="N46" s="290">
        <v>-1.41E-2</v>
      </c>
      <c r="O46" s="18">
        <v>0.47139999999999999</v>
      </c>
      <c r="P46" s="291">
        <v>-3.0000000000000001E-3</v>
      </c>
      <c r="Q46" s="291">
        <v>0.68579999999999997</v>
      </c>
      <c r="R46" s="291">
        <v>2.92E-2</v>
      </c>
      <c r="S46" s="291">
        <v>2.92E-2</v>
      </c>
      <c r="T46" s="291">
        <v>1.34E-2</v>
      </c>
      <c r="U46" s="289">
        <v>988</v>
      </c>
      <c r="V46" s="289">
        <v>0</v>
      </c>
      <c r="W46" s="292">
        <v>0.21180555555555555</v>
      </c>
      <c r="X46" s="293">
        <v>42919</v>
      </c>
      <c r="Y46" s="21" t="s">
        <v>38</v>
      </c>
    </row>
    <row r="47" spans="1:25" ht="18.75" thickBot="1" x14ac:dyDescent="0.2">
      <c r="A47" s="7">
        <v>150121</v>
      </c>
      <c r="B47" s="283" t="s">
        <v>159</v>
      </c>
      <c r="C47" s="7">
        <v>1.028</v>
      </c>
      <c r="D47" s="286">
        <v>-1E-3</v>
      </c>
      <c r="E47" s="283">
        <v>33.72</v>
      </c>
      <c r="F47" s="7">
        <v>1.0289999999999999</v>
      </c>
      <c r="G47" s="285">
        <v>1E-3</v>
      </c>
      <c r="H47" s="285">
        <v>3.5000000000000003E-2</v>
      </c>
      <c r="I47" s="283">
        <v>5</v>
      </c>
      <c r="J47" s="283">
        <v>5</v>
      </c>
      <c r="K47" s="285">
        <v>5.0049999999999997E-2</v>
      </c>
      <c r="L47" s="283" t="s">
        <v>40</v>
      </c>
      <c r="M47" s="7" t="s">
        <v>160</v>
      </c>
      <c r="N47" s="286">
        <v>-6.7000000000000002E-3</v>
      </c>
      <c r="O47" s="23">
        <v>0.43359999999999999</v>
      </c>
      <c r="P47" s="285">
        <v>-3.0999999999999999E-3</v>
      </c>
      <c r="Q47" s="285">
        <v>0.77149999999999996</v>
      </c>
      <c r="R47" s="285">
        <v>1.37E-2</v>
      </c>
      <c r="S47" s="285">
        <v>1.37E-2</v>
      </c>
      <c r="T47" s="285">
        <v>6.1000000000000004E-3</v>
      </c>
      <c r="U47" s="283">
        <v>439</v>
      </c>
      <c r="V47" s="283">
        <v>0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502001</v>
      </c>
      <c r="B48" s="289" t="s">
        <v>171</v>
      </c>
      <c r="C48" s="14">
        <v>1.028</v>
      </c>
      <c r="D48" s="302">
        <v>0</v>
      </c>
      <c r="E48" s="289">
        <v>49.51</v>
      </c>
      <c r="F48" s="14">
        <v>1.0289999999999999</v>
      </c>
      <c r="G48" s="291">
        <v>1E-3</v>
      </c>
      <c r="H48" s="291">
        <v>3.5000000000000003E-2</v>
      </c>
      <c r="I48" s="289">
        <v>5</v>
      </c>
      <c r="J48" s="289">
        <v>5</v>
      </c>
      <c r="K48" s="291">
        <v>5.0049999999999997E-2</v>
      </c>
      <c r="L48" s="289" t="s">
        <v>40</v>
      </c>
      <c r="M48" s="14" t="s">
        <v>172</v>
      </c>
      <c r="N48" s="290">
        <v>-1.46E-2</v>
      </c>
      <c r="O48" s="18">
        <v>0.3407</v>
      </c>
      <c r="P48" s="291">
        <v>-3.0999999999999999E-3</v>
      </c>
      <c r="Q48" s="291">
        <v>0.5464</v>
      </c>
      <c r="R48" s="291">
        <v>2.47E-2</v>
      </c>
      <c r="S48" s="291">
        <v>2.47E-2</v>
      </c>
      <c r="T48" s="291">
        <v>3.0499999999999999E-2</v>
      </c>
      <c r="U48" s="289">
        <v>285</v>
      </c>
      <c r="V48" s="289">
        <v>20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502021</v>
      </c>
      <c r="B49" s="283" t="s">
        <v>344</v>
      </c>
      <c r="C49" s="7">
        <v>1.03</v>
      </c>
      <c r="D49" s="284">
        <v>0</v>
      </c>
      <c r="E49" s="283">
        <v>21.15</v>
      </c>
      <c r="F49" s="7">
        <v>1.0309999999999999</v>
      </c>
      <c r="G49" s="285">
        <v>1E-3</v>
      </c>
      <c r="H49" s="285">
        <v>3.5000000000000003E-2</v>
      </c>
      <c r="I49" s="283">
        <v>5</v>
      </c>
      <c r="J49" s="283">
        <v>5</v>
      </c>
      <c r="K49" s="285">
        <v>5.0049999999999997E-2</v>
      </c>
      <c r="L49" s="283" t="s">
        <v>40</v>
      </c>
      <c r="M49" s="7" t="s">
        <v>91</v>
      </c>
      <c r="N49" s="286">
        <v>-3.5999999999999999E-3</v>
      </c>
      <c r="O49" s="23">
        <v>0.42909999999999998</v>
      </c>
      <c r="P49" s="285">
        <v>-3.0999999999999999E-3</v>
      </c>
      <c r="Q49" s="285">
        <v>0.33689999999999998</v>
      </c>
      <c r="R49" s="285">
        <v>9.4000000000000004E-3</v>
      </c>
      <c r="S49" s="285">
        <v>9.4000000000000004E-3</v>
      </c>
      <c r="T49" s="285">
        <v>-6.1999999999999998E-3</v>
      </c>
      <c r="U49" s="283">
        <v>387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150167</v>
      </c>
      <c r="B50" s="289" t="s">
        <v>161</v>
      </c>
      <c r="C50" s="14">
        <v>1.0329999999999999</v>
      </c>
      <c r="D50" s="290">
        <v>-1E-3</v>
      </c>
      <c r="E50" s="289">
        <v>8.4700000000000006</v>
      </c>
      <c r="F50" s="14">
        <v>1.0329999999999999</v>
      </c>
      <c r="G50" s="291">
        <v>0</v>
      </c>
      <c r="H50" s="291">
        <v>3.5000000000000003E-2</v>
      </c>
      <c r="I50" s="289">
        <v>5</v>
      </c>
      <c r="J50" s="289">
        <v>5</v>
      </c>
      <c r="K50" s="291">
        <v>0.05</v>
      </c>
      <c r="L50" s="289" t="s">
        <v>40</v>
      </c>
      <c r="M50" s="14" t="s">
        <v>88</v>
      </c>
      <c r="N50" s="290">
        <v>-8.5000000000000006E-3</v>
      </c>
      <c r="O50" s="18">
        <v>0.22339999999999999</v>
      </c>
      <c r="P50" s="291">
        <v>-4.0000000000000001E-3</v>
      </c>
      <c r="Q50" s="291">
        <v>0.81599999999999995</v>
      </c>
      <c r="R50" s="291">
        <v>-2.3999999999999998E-3</v>
      </c>
      <c r="S50" s="291">
        <v>-2.3999999999999998E-3</v>
      </c>
      <c r="T50" s="291">
        <v>5.9999999999999995E-4</v>
      </c>
      <c r="U50" s="289">
        <v>2982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1.0289999999999999</v>
      </c>
      <c r="D51" s="284">
        <v>0</v>
      </c>
      <c r="E51" s="283">
        <v>3.32</v>
      </c>
      <c r="F51" s="7">
        <v>1.0289999999999999</v>
      </c>
      <c r="G51" s="285">
        <v>0</v>
      </c>
      <c r="H51" s="285">
        <v>3.5000000000000003E-2</v>
      </c>
      <c r="I51" s="283">
        <v>5</v>
      </c>
      <c r="J51" s="283">
        <v>5</v>
      </c>
      <c r="K51" s="285">
        <v>0.05</v>
      </c>
      <c r="L51" s="283" t="s">
        <v>40</v>
      </c>
      <c r="M51" s="7" t="s">
        <v>163</v>
      </c>
      <c r="N51" s="286">
        <v>-1.4E-2</v>
      </c>
      <c r="O51" s="23">
        <v>0.124</v>
      </c>
      <c r="P51" s="285">
        <v>-4.0000000000000001E-3</v>
      </c>
      <c r="Q51" s="285">
        <v>1.7397</v>
      </c>
      <c r="R51" s="285">
        <v>1.4E-3</v>
      </c>
      <c r="S51" s="285">
        <v>1.4E-3</v>
      </c>
      <c r="T51" s="285">
        <v>-1.4E-3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150073</v>
      </c>
      <c r="B52" s="289" t="s">
        <v>178</v>
      </c>
      <c r="C52" s="14">
        <v>1.0289999999999999</v>
      </c>
      <c r="D52" s="290">
        <v>-3.8999999999999998E-3</v>
      </c>
      <c r="E52" s="289">
        <v>2.66</v>
      </c>
      <c r="F52" s="14">
        <v>1.0289999999999999</v>
      </c>
      <c r="G52" s="291">
        <v>0</v>
      </c>
      <c r="H52" s="291">
        <v>3.5000000000000003E-2</v>
      </c>
      <c r="I52" s="289">
        <v>5</v>
      </c>
      <c r="J52" s="289">
        <v>5</v>
      </c>
      <c r="K52" s="291">
        <v>0.05</v>
      </c>
      <c r="L52" s="289" t="s">
        <v>40</v>
      </c>
      <c r="M52" s="14" t="s">
        <v>174</v>
      </c>
      <c r="N52" s="290">
        <v>-1.5900000000000001E-2</v>
      </c>
      <c r="O52" s="18">
        <v>0.51329999999999998</v>
      </c>
      <c r="P52" s="291">
        <v>-4.0000000000000001E-3</v>
      </c>
      <c r="Q52" s="291">
        <v>0.73309999999999997</v>
      </c>
      <c r="R52" s="291">
        <v>6.6E-3</v>
      </c>
      <c r="S52" s="291">
        <v>6.6E-3</v>
      </c>
      <c r="T52" s="291">
        <v>6.3E-3</v>
      </c>
      <c r="U52" s="289">
        <v>364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150104</v>
      </c>
      <c r="B53" s="283" t="s">
        <v>286</v>
      </c>
      <c r="C53" s="7">
        <v>1.03</v>
      </c>
      <c r="D53" s="286">
        <v>-1.06E-2</v>
      </c>
      <c r="E53" s="283">
        <v>1.39</v>
      </c>
      <c r="F53" s="7">
        <v>1.0289999999999999</v>
      </c>
      <c r="G53" s="285">
        <v>-1E-3</v>
      </c>
      <c r="H53" s="285">
        <v>3.5000000000000003E-2</v>
      </c>
      <c r="I53" s="283">
        <v>5</v>
      </c>
      <c r="J53" s="283">
        <v>5</v>
      </c>
      <c r="K53" s="285">
        <v>4.9950000000000001E-2</v>
      </c>
      <c r="L53" s="283" t="s">
        <v>40</v>
      </c>
      <c r="M53" s="7" t="s">
        <v>88</v>
      </c>
      <c r="N53" s="286">
        <v>-8.5000000000000006E-3</v>
      </c>
      <c r="O53" s="23">
        <v>0.41349999999999998</v>
      </c>
      <c r="P53" s="285">
        <v>-4.7999999999999996E-3</v>
      </c>
      <c r="Q53" s="285">
        <v>0.76519999999999999</v>
      </c>
      <c r="R53" s="285">
        <v>1.8E-3</v>
      </c>
      <c r="S53" s="285">
        <v>1.8E-3</v>
      </c>
      <c r="T53" s="285">
        <v>-1.2999999999999999E-3</v>
      </c>
      <c r="U53" s="283">
        <v>757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150064</v>
      </c>
      <c r="B54" s="289" t="s">
        <v>165</v>
      </c>
      <c r="C54" s="14">
        <v>1.03</v>
      </c>
      <c r="D54" s="302">
        <v>0</v>
      </c>
      <c r="E54" s="289">
        <v>1.55</v>
      </c>
      <c r="F54" s="14">
        <v>1.0289999999999999</v>
      </c>
      <c r="G54" s="291">
        <v>-1E-3</v>
      </c>
      <c r="H54" s="291">
        <v>3.5000000000000003E-2</v>
      </c>
      <c r="I54" s="289">
        <v>5</v>
      </c>
      <c r="J54" s="289">
        <v>5</v>
      </c>
      <c r="K54" s="291">
        <v>4.9950000000000001E-2</v>
      </c>
      <c r="L54" s="289" t="s">
        <v>40</v>
      </c>
      <c r="M54" s="14" t="s">
        <v>166</v>
      </c>
      <c r="N54" s="290">
        <v>-1.43E-2</v>
      </c>
      <c r="O54" s="18">
        <v>0.44009999999999999</v>
      </c>
      <c r="P54" s="291">
        <v>-5.0000000000000001E-3</v>
      </c>
      <c r="Q54" s="291">
        <v>0.99399999999999999</v>
      </c>
      <c r="R54" s="291">
        <v>3.5900000000000001E-2</v>
      </c>
      <c r="S54" s="291">
        <v>3.5900000000000001E-2</v>
      </c>
      <c r="T54" s="291">
        <v>2.1000000000000001E-2</v>
      </c>
      <c r="U54" s="289">
        <v>270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1.056</v>
      </c>
      <c r="D55" s="284">
        <v>0</v>
      </c>
      <c r="E55" s="283">
        <v>70.069999999999993</v>
      </c>
      <c r="F55" s="7">
        <v>1.0529999999999999</v>
      </c>
      <c r="G55" s="285">
        <v>-2.8E-3</v>
      </c>
      <c r="H55" s="285">
        <v>3.5000000000000003E-2</v>
      </c>
      <c r="I55" s="283">
        <v>5.5</v>
      </c>
      <c r="J55" s="283">
        <v>5</v>
      </c>
      <c r="K55" s="285">
        <v>4.9930000000000002E-2</v>
      </c>
      <c r="L55" s="283" t="s">
        <v>40</v>
      </c>
      <c r="M55" s="7" t="s">
        <v>91</v>
      </c>
      <c r="N55" s="286">
        <v>-3.5999999999999999E-3</v>
      </c>
      <c r="O55" s="23">
        <v>0.26719999999999999</v>
      </c>
      <c r="P55" s="285">
        <v>-6.8999999999999999E-3</v>
      </c>
      <c r="Q55" s="304">
        <v>0.68730000000000002</v>
      </c>
      <c r="R55" s="285">
        <v>2.3E-3</v>
      </c>
      <c r="S55" s="285">
        <v>2.3E-3</v>
      </c>
      <c r="T55" s="285">
        <v>-1.6999999999999999E-3</v>
      </c>
      <c r="U55" s="283">
        <v>1134</v>
      </c>
      <c r="V55" s="283">
        <v>-10</v>
      </c>
      <c r="W55" s="287">
        <v>0.21180555555555555</v>
      </c>
      <c r="X55" s="288">
        <v>42704</v>
      </c>
      <c r="Y55" s="13" t="s">
        <v>38</v>
      </c>
    </row>
    <row r="56" spans="1:25" ht="18.75" thickBot="1" x14ac:dyDescent="0.2">
      <c r="A56" s="14">
        <v>150030</v>
      </c>
      <c r="B56" s="289" t="s">
        <v>179</v>
      </c>
      <c r="C56" s="14">
        <v>1.0309999999999999</v>
      </c>
      <c r="D56" s="290">
        <v>-1.15E-2</v>
      </c>
      <c r="E56" s="289">
        <v>0.19</v>
      </c>
      <c r="F56" s="14">
        <v>1.0289999999999999</v>
      </c>
      <c r="G56" s="291">
        <v>-1.9E-3</v>
      </c>
      <c r="H56" s="291">
        <v>3.5000000000000003E-2</v>
      </c>
      <c r="I56" s="289">
        <v>5</v>
      </c>
      <c r="J56" s="289">
        <v>5</v>
      </c>
      <c r="K56" s="291">
        <v>4.99E-2</v>
      </c>
      <c r="L56" s="289" t="s">
        <v>40</v>
      </c>
      <c r="M56" s="14" t="s">
        <v>180</v>
      </c>
      <c r="N56" s="290">
        <v>-8.8000000000000005E-3</v>
      </c>
      <c r="O56" s="18">
        <v>0.36930000000000002</v>
      </c>
      <c r="P56" s="291">
        <v>-6.0000000000000001E-3</v>
      </c>
      <c r="Q56" s="291">
        <v>0.97240000000000004</v>
      </c>
      <c r="R56" s="291">
        <v>-9.9000000000000008E-3</v>
      </c>
      <c r="S56" s="291">
        <v>-9.9000000000000008E-3</v>
      </c>
      <c r="T56" s="291">
        <v>-8.8000000000000005E-3</v>
      </c>
      <c r="U56" s="289">
        <v>3180</v>
      </c>
      <c r="V56" s="289">
        <v>-1</v>
      </c>
      <c r="W56" s="292">
        <v>0.21180555555555555</v>
      </c>
      <c r="X56" s="293">
        <v>42738</v>
      </c>
      <c r="Y56" s="21" t="s">
        <v>38</v>
      </c>
    </row>
    <row r="57" spans="1:25" ht="18.75" thickBot="1" x14ac:dyDescent="0.2">
      <c r="A57" s="7">
        <v>150138</v>
      </c>
      <c r="B57" s="283" t="s">
        <v>181</v>
      </c>
      <c r="C57" s="7">
        <v>1.0349999999999999</v>
      </c>
      <c r="D57" s="305">
        <v>1.9E-3</v>
      </c>
      <c r="E57" s="283">
        <v>0.19</v>
      </c>
      <c r="F57" s="7">
        <v>1.0329999999999999</v>
      </c>
      <c r="G57" s="285">
        <v>-1.9E-3</v>
      </c>
      <c r="H57" s="285">
        <v>3.5000000000000003E-2</v>
      </c>
      <c r="I57" s="283">
        <v>5</v>
      </c>
      <c r="J57" s="283">
        <v>5</v>
      </c>
      <c r="K57" s="285">
        <v>4.99E-2</v>
      </c>
      <c r="L57" s="283" t="s">
        <v>40</v>
      </c>
      <c r="M57" s="7" t="s">
        <v>182</v>
      </c>
      <c r="N57" s="286">
        <v>-1.35E-2</v>
      </c>
      <c r="O57" s="23">
        <v>0.35659999999999997</v>
      </c>
      <c r="P57" s="285">
        <v>-6.0000000000000001E-3</v>
      </c>
      <c r="Q57" s="285">
        <v>0.50449999999999995</v>
      </c>
      <c r="R57" s="285">
        <v>9.4999999999999998E-3</v>
      </c>
      <c r="S57" s="285">
        <v>9.4999999999999998E-3</v>
      </c>
      <c r="T57" s="285">
        <v>9.9000000000000008E-3</v>
      </c>
      <c r="U57" s="283">
        <v>265</v>
      </c>
      <c r="V57" s="283">
        <v>3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150225</v>
      </c>
      <c r="B58" s="289" t="s">
        <v>285</v>
      </c>
      <c r="C58" s="14">
        <v>1.036</v>
      </c>
      <c r="D58" s="295">
        <v>3.8999999999999998E-3</v>
      </c>
      <c r="E58" s="289">
        <v>16.21</v>
      </c>
      <c r="F58" s="14">
        <v>1.0334000000000001</v>
      </c>
      <c r="G58" s="291">
        <v>-2.5000000000000001E-3</v>
      </c>
      <c r="H58" s="291">
        <v>3.5000000000000003E-2</v>
      </c>
      <c r="I58" s="289">
        <v>5</v>
      </c>
      <c r="J58" s="289">
        <v>5</v>
      </c>
      <c r="K58" s="291">
        <v>4.9869999999999998E-2</v>
      </c>
      <c r="L58" s="289" t="s">
        <v>40</v>
      </c>
      <c r="M58" s="14" t="s">
        <v>84</v>
      </c>
      <c r="N58" s="290">
        <v>-7.4999999999999997E-3</v>
      </c>
      <c r="O58" s="18">
        <v>0.39269999999999999</v>
      </c>
      <c r="P58" s="291">
        <v>-6.8999999999999999E-3</v>
      </c>
      <c r="Q58" s="291">
        <v>0.41959999999999997</v>
      </c>
      <c r="R58" s="291">
        <v>4.1999999999999997E-3</v>
      </c>
      <c r="S58" s="291">
        <v>4.1999999999999997E-3</v>
      </c>
      <c r="T58" s="291">
        <v>1E-3</v>
      </c>
      <c r="U58" s="289">
        <v>3012</v>
      </c>
      <c r="V58" s="289">
        <v>0</v>
      </c>
      <c r="W58" s="292">
        <v>0.21180555555555555</v>
      </c>
      <c r="X58" s="293">
        <v>42705</v>
      </c>
      <c r="Y58" s="21" t="s">
        <v>38</v>
      </c>
    </row>
    <row r="59" spans="1:25" ht="18.75" thickBot="1" x14ac:dyDescent="0.2">
      <c r="A59" s="7">
        <v>150140</v>
      </c>
      <c r="B59" s="283" t="s">
        <v>158</v>
      </c>
      <c r="C59" s="7">
        <v>1.032</v>
      </c>
      <c r="D59" s="305">
        <v>3.8999999999999998E-3</v>
      </c>
      <c r="E59" s="283">
        <v>1.52</v>
      </c>
      <c r="F59" s="7">
        <v>1.0291999999999999</v>
      </c>
      <c r="G59" s="285">
        <v>-2.7000000000000001E-3</v>
      </c>
      <c r="H59" s="285">
        <v>3.5000000000000003E-2</v>
      </c>
      <c r="I59" s="283">
        <v>5</v>
      </c>
      <c r="J59" s="283">
        <v>5</v>
      </c>
      <c r="K59" s="285">
        <v>4.9860000000000002E-2</v>
      </c>
      <c r="L59" s="283" t="s">
        <v>40</v>
      </c>
      <c r="M59" s="7" t="s">
        <v>88</v>
      </c>
      <c r="N59" s="286">
        <v>-8.5000000000000006E-3</v>
      </c>
      <c r="O59" s="23">
        <v>0.23630000000000001</v>
      </c>
      <c r="P59" s="285">
        <v>-6.8999999999999999E-3</v>
      </c>
      <c r="Q59" s="285">
        <v>0.79100000000000004</v>
      </c>
      <c r="R59" s="285">
        <v>4.1999999999999997E-3</v>
      </c>
      <c r="S59" s="285">
        <v>4.1999999999999997E-3</v>
      </c>
      <c r="T59" s="285">
        <v>-1E-3</v>
      </c>
      <c r="U59" s="283">
        <v>664</v>
      </c>
      <c r="V59" s="283">
        <v>0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150053</v>
      </c>
      <c r="B60" s="289" t="s">
        <v>170</v>
      </c>
      <c r="C60" s="14">
        <v>1.0329999999999999</v>
      </c>
      <c r="D60" s="295">
        <v>5.7999999999999996E-3</v>
      </c>
      <c r="E60" s="289">
        <v>0.6</v>
      </c>
      <c r="F60" s="14">
        <v>1.0288999999999999</v>
      </c>
      <c r="G60" s="291">
        <v>-4.0000000000000001E-3</v>
      </c>
      <c r="H60" s="291">
        <v>3.5000000000000003E-2</v>
      </c>
      <c r="I60" s="289">
        <v>5</v>
      </c>
      <c r="J60" s="289">
        <v>5</v>
      </c>
      <c r="K60" s="291">
        <v>4.9799999999999997E-2</v>
      </c>
      <c r="L60" s="289" t="s">
        <v>40</v>
      </c>
      <c r="M60" s="14" t="s">
        <v>148</v>
      </c>
      <c r="N60" s="290">
        <v>-1.5100000000000001E-2</v>
      </c>
      <c r="O60" s="18">
        <v>0.41549999999999998</v>
      </c>
      <c r="P60" s="291">
        <v>-7.9000000000000008E-3</v>
      </c>
      <c r="Q60" s="291">
        <v>1.0815999999999999</v>
      </c>
      <c r="R60" s="291">
        <v>-7.3000000000000001E-3</v>
      </c>
      <c r="S60" s="291">
        <v>-7.3000000000000001E-3</v>
      </c>
      <c r="T60" s="291">
        <v>-6.3E-3</v>
      </c>
      <c r="U60" s="289">
        <v>528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150281</v>
      </c>
      <c r="B61" s="283" t="s">
        <v>168</v>
      </c>
      <c r="C61" s="7">
        <v>1.0720000000000001</v>
      </c>
      <c r="D61" s="305">
        <v>1.9E-3</v>
      </c>
      <c r="E61" s="283">
        <v>0.01</v>
      </c>
      <c r="F61" s="7">
        <v>1.0649999999999999</v>
      </c>
      <c r="G61" s="285">
        <v>-6.6E-3</v>
      </c>
      <c r="H61" s="285">
        <v>3.5000000000000003E-2</v>
      </c>
      <c r="I61" s="283">
        <v>5.75</v>
      </c>
      <c r="J61" s="283">
        <v>5</v>
      </c>
      <c r="K61" s="285">
        <v>4.9770000000000002E-2</v>
      </c>
      <c r="L61" s="283" t="s">
        <v>40</v>
      </c>
      <c r="M61" s="7" t="s">
        <v>169</v>
      </c>
      <c r="N61" s="286">
        <v>-2.2000000000000001E-3</v>
      </c>
      <c r="O61" s="23">
        <v>0.1018</v>
      </c>
      <c r="P61" s="285">
        <v>-1.15E-2</v>
      </c>
      <c r="Q61" s="304">
        <v>1.0491999999999999</v>
      </c>
      <c r="R61" s="285">
        <v>4.1000000000000003E-3</v>
      </c>
      <c r="S61" s="285">
        <v>4.1000000000000003E-3</v>
      </c>
      <c r="T61" s="285">
        <v>4.1000000000000003E-3</v>
      </c>
      <c r="U61" s="283">
        <v>3715</v>
      </c>
      <c r="V61" s="283">
        <v>0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502014</v>
      </c>
      <c r="B62" s="289" t="s">
        <v>89</v>
      </c>
      <c r="C62" s="14">
        <v>1.046</v>
      </c>
      <c r="D62" s="290">
        <v>-1E-3</v>
      </c>
      <c r="E62" s="289">
        <v>1111.8800000000001</v>
      </c>
      <c r="F62" s="14">
        <v>1.038</v>
      </c>
      <c r="G62" s="291">
        <v>-7.7000000000000002E-3</v>
      </c>
      <c r="H62" s="291">
        <v>3.5000000000000003E-2</v>
      </c>
      <c r="I62" s="289">
        <v>5.75</v>
      </c>
      <c r="J62" s="289">
        <v>5</v>
      </c>
      <c r="K62" s="291">
        <v>4.972E-2</v>
      </c>
      <c r="L62" s="289" t="s">
        <v>40</v>
      </c>
      <c r="M62" s="14" t="s">
        <v>154</v>
      </c>
      <c r="N62" s="290">
        <v>-1.2200000000000001E-2</v>
      </c>
      <c r="O62" s="18">
        <v>0.10059999999999999</v>
      </c>
      <c r="P62" s="291">
        <v>-1.17E-2</v>
      </c>
      <c r="Q62" s="303">
        <v>1.095</v>
      </c>
      <c r="R62" s="291">
        <v>6.3E-3</v>
      </c>
      <c r="S62" s="291">
        <v>6.3E-3</v>
      </c>
      <c r="T62" s="291">
        <v>6.1999999999999998E-3</v>
      </c>
      <c r="U62" s="289">
        <v>18944</v>
      </c>
      <c r="V62" s="289">
        <v>12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150295</v>
      </c>
      <c r="B63" s="283" t="s">
        <v>167</v>
      </c>
      <c r="C63" s="7">
        <v>1.071</v>
      </c>
      <c r="D63" s="286">
        <v>-8.9999999999999998E-4</v>
      </c>
      <c r="E63" s="283">
        <v>281.92</v>
      </c>
      <c r="F63" s="7">
        <v>1.0612999999999999</v>
      </c>
      <c r="G63" s="285">
        <v>-9.1000000000000004E-3</v>
      </c>
      <c r="H63" s="285">
        <v>3.5000000000000003E-2</v>
      </c>
      <c r="I63" s="283">
        <v>5.75</v>
      </c>
      <c r="J63" s="283">
        <v>5</v>
      </c>
      <c r="K63" s="285">
        <v>4.9639999999999997E-2</v>
      </c>
      <c r="L63" s="283" t="s">
        <v>40</v>
      </c>
      <c r="M63" s="7" t="s">
        <v>48</v>
      </c>
      <c r="N63" s="286">
        <v>-1.37E-2</v>
      </c>
      <c r="O63" s="23">
        <v>0.2334</v>
      </c>
      <c r="P63" s="285">
        <v>-1.34E-2</v>
      </c>
      <c r="Q63" s="285">
        <v>0.75380000000000003</v>
      </c>
      <c r="R63" s="285">
        <v>-5.5999999999999999E-3</v>
      </c>
      <c r="S63" s="285">
        <v>-5.5999999999999999E-3</v>
      </c>
      <c r="T63" s="285">
        <v>-5.8999999999999999E-3</v>
      </c>
      <c r="U63" s="283">
        <v>22071</v>
      </c>
      <c r="V63" s="283">
        <v>25</v>
      </c>
      <c r="W63" s="287">
        <v>0.21180555555555555</v>
      </c>
      <c r="X63" s="288">
        <v>42705</v>
      </c>
      <c r="Y63" s="13" t="s">
        <v>38</v>
      </c>
    </row>
    <row r="64" spans="1:25" ht="18.75" thickBot="1" x14ac:dyDescent="0.2">
      <c r="A64" s="14">
        <v>150090</v>
      </c>
      <c r="B64" s="289" t="s">
        <v>173</v>
      </c>
      <c r="C64" s="14">
        <v>1.038</v>
      </c>
      <c r="D64" s="295">
        <v>9.7000000000000003E-3</v>
      </c>
      <c r="E64" s="289">
        <v>60.31</v>
      </c>
      <c r="F64" s="14">
        <v>1.0291999999999999</v>
      </c>
      <c r="G64" s="291">
        <v>-8.6E-3</v>
      </c>
      <c r="H64" s="291">
        <v>3.5000000000000003E-2</v>
      </c>
      <c r="I64" s="289">
        <v>5</v>
      </c>
      <c r="J64" s="289">
        <v>5</v>
      </c>
      <c r="K64" s="291">
        <v>4.956E-2</v>
      </c>
      <c r="L64" s="289" t="s">
        <v>40</v>
      </c>
      <c r="M64" s="14" t="s">
        <v>174</v>
      </c>
      <c r="N64" s="290">
        <v>-1.5900000000000001E-2</v>
      </c>
      <c r="O64" s="18">
        <v>0.38119999999999998</v>
      </c>
      <c r="P64" s="291">
        <v>-1.2699999999999999E-2</v>
      </c>
      <c r="Q64" s="291">
        <v>0.93500000000000005</v>
      </c>
      <c r="R64" s="291">
        <v>9.1000000000000004E-3</v>
      </c>
      <c r="S64" s="291">
        <v>9.1000000000000004E-3</v>
      </c>
      <c r="T64" s="291">
        <v>-9.4000000000000004E-3</v>
      </c>
      <c r="U64" s="289">
        <v>1120</v>
      </c>
      <c r="V64" s="289">
        <v>-3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1.0640000000000001</v>
      </c>
      <c r="D65" s="284">
        <v>0</v>
      </c>
      <c r="E65" s="283">
        <v>129.69999999999999</v>
      </c>
      <c r="F65" s="7">
        <v>1.0529999999999999</v>
      </c>
      <c r="G65" s="285">
        <v>-1.04E-2</v>
      </c>
      <c r="H65" s="285">
        <v>3.5000000000000003E-2</v>
      </c>
      <c r="I65" s="283">
        <v>5.5</v>
      </c>
      <c r="J65" s="283">
        <v>5</v>
      </c>
      <c r="K65" s="285">
        <v>4.9540000000000001E-2</v>
      </c>
      <c r="L65" s="283" t="s">
        <v>40</v>
      </c>
      <c r="M65" s="7" t="s">
        <v>56</v>
      </c>
      <c r="N65" s="286">
        <v>-8.6E-3</v>
      </c>
      <c r="O65" s="23">
        <v>0.36559999999999998</v>
      </c>
      <c r="P65" s="285">
        <v>-1.43E-2</v>
      </c>
      <c r="Q65" s="304">
        <v>0.46060000000000001</v>
      </c>
      <c r="R65" s="285">
        <v>5.4000000000000003E-3</v>
      </c>
      <c r="S65" s="285">
        <v>5.4000000000000003E-3</v>
      </c>
      <c r="T65" s="285">
        <v>4.7999999999999996E-3</v>
      </c>
      <c r="U65" s="283">
        <v>8687</v>
      </c>
      <c r="V65" s="283">
        <v>32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1.04</v>
      </c>
      <c r="D66" s="290">
        <v>-5.7000000000000002E-3</v>
      </c>
      <c r="E66" s="289">
        <v>2187.64</v>
      </c>
      <c r="F66" s="14">
        <v>1.0289999999999999</v>
      </c>
      <c r="G66" s="291">
        <v>-1.0699999999999999E-2</v>
      </c>
      <c r="H66" s="291">
        <v>3.5000000000000003E-2</v>
      </c>
      <c r="I66" s="289">
        <v>5</v>
      </c>
      <c r="J66" s="289">
        <v>5</v>
      </c>
      <c r="K66" s="291">
        <v>4.9459999999999997E-2</v>
      </c>
      <c r="L66" s="289" t="s">
        <v>40</v>
      </c>
      <c r="M66" s="14" t="s">
        <v>174</v>
      </c>
      <c r="N66" s="290">
        <v>-1.5900000000000001E-2</v>
      </c>
      <c r="O66" s="18">
        <v>0.124</v>
      </c>
      <c r="P66" s="291">
        <v>-1.46E-2</v>
      </c>
      <c r="Q66" s="291">
        <v>1.7397</v>
      </c>
      <c r="R66" s="291">
        <v>0</v>
      </c>
      <c r="S66" s="291">
        <v>0</v>
      </c>
      <c r="T66" s="291">
        <v>-3.3999999999999998E-3</v>
      </c>
      <c r="U66" s="289">
        <v>100538</v>
      </c>
      <c r="V66" s="289">
        <v>200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1.0429999999999999</v>
      </c>
      <c r="D67" s="286">
        <v>-1.9E-3</v>
      </c>
      <c r="E67" s="283">
        <v>946.21</v>
      </c>
      <c r="F67" s="7">
        <v>1.0309999999999999</v>
      </c>
      <c r="G67" s="285">
        <v>-1.1599999999999999E-2</v>
      </c>
      <c r="H67" s="285">
        <v>3.5000000000000003E-2</v>
      </c>
      <c r="I67" s="283">
        <v>5</v>
      </c>
      <c r="J67" s="283">
        <v>5</v>
      </c>
      <c r="K67" s="285">
        <v>4.9410000000000003E-2</v>
      </c>
      <c r="L67" s="283" t="s">
        <v>40</v>
      </c>
      <c r="M67" s="7" t="s">
        <v>176</v>
      </c>
      <c r="N67" s="286">
        <v>-1.2500000000000001E-2</v>
      </c>
      <c r="O67" s="23">
        <v>0.2969</v>
      </c>
      <c r="P67" s="285">
        <v>-1.55E-2</v>
      </c>
      <c r="Q67" s="285">
        <v>0.64649999999999996</v>
      </c>
      <c r="R67" s="285">
        <v>2.2000000000000001E-3</v>
      </c>
      <c r="S67" s="285">
        <v>2.2000000000000001E-3</v>
      </c>
      <c r="T67" s="285">
        <v>5.0000000000000001E-4</v>
      </c>
      <c r="U67" s="283">
        <v>99978</v>
      </c>
      <c r="V67" s="283">
        <v>85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1.042</v>
      </c>
      <c r="D68" s="295">
        <v>1.9E-3</v>
      </c>
      <c r="E68" s="289">
        <v>7.0000000000000007E-2</v>
      </c>
      <c r="F68" s="14">
        <v>1.0289999999999999</v>
      </c>
      <c r="G68" s="291">
        <v>-1.26E-2</v>
      </c>
      <c r="H68" s="291">
        <v>3.5000000000000003E-2</v>
      </c>
      <c r="I68" s="289">
        <v>5</v>
      </c>
      <c r="J68" s="289">
        <v>5</v>
      </c>
      <c r="K68" s="291">
        <v>4.9360000000000001E-2</v>
      </c>
      <c r="L68" s="289" t="s">
        <v>40</v>
      </c>
      <c r="M68" s="14" t="s">
        <v>36</v>
      </c>
      <c r="N68" s="290">
        <v>-8.5000000000000006E-3</v>
      </c>
      <c r="O68" s="18">
        <v>0.58009999999999995</v>
      </c>
      <c r="P68" s="291">
        <v>-1.66E-2</v>
      </c>
      <c r="Q68" s="291">
        <v>0.57979999999999998</v>
      </c>
      <c r="R68" s="291">
        <v>1.9300000000000001E-2</v>
      </c>
      <c r="S68" s="291">
        <v>1.9300000000000001E-2</v>
      </c>
      <c r="T68" s="291">
        <v>2.06E-2</v>
      </c>
      <c r="U68" s="289">
        <v>187</v>
      </c>
      <c r="V68" s="289">
        <v>0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150152</v>
      </c>
      <c r="B69" s="283" t="s">
        <v>183</v>
      </c>
      <c r="C69" s="7">
        <v>1.0469999999999999</v>
      </c>
      <c r="D69" s="286">
        <v>-7.6E-3</v>
      </c>
      <c r="E69" s="283">
        <v>5765.86</v>
      </c>
      <c r="F69" s="7">
        <v>1.0289999999999999</v>
      </c>
      <c r="G69" s="285">
        <v>-1.7500000000000002E-2</v>
      </c>
      <c r="H69" s="285">
        <v>3.5000000000000003E-2</v>
      </c>
      <c r="I69" s="283">
        <v>5</v>
      </c>
      <c r="J69" s="283">
        <v>5</v>
      </c>
      <c r="K69" s="285">
        <v>4.9119999999999997E-2</v>
      </c>
      <c r="L69" s="283" t="s">
        <v>40</v>
      </c>
      <c r="M69" s="7" t="s">
        <v>129</v>
      </c>
      <c r="N69" s="286">
        <v>-1.09E-2</v>
      </c>
      <c r="O69" s="23">
        <v>0.34</v>
      </c>
      <c r="P69" s="285">
        <v>-2.12E-2</v>
      </c>
      <c r="Q69" s="285">
        <v>0.54800000000000004</v>
      </c>
      <c r="R69" s="285">
        <v>4.1000000000000003E-3</v>
      </c>
      <c r="S69" s="285">
        <v>4.1000000000000003E-3</v>
      </c>
      <c r="T69" s="285">
        <v>1E-3</v>
      </c>
      <c r="U69" s="283">
        <v>342331</v>
      </c>
      <c r="V69" s="283">
        <v>250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1.056</v>
      </c>
      <c r="D70" s="290">
        <v>-9.4000000000000004E-3</v>
      </c>
      <c r="E70" s="289">
        <v>2.36</v>
      </c>
      <c r="F70" s="14">
        <v>1.0291999999999999</v>
      </c>
      <c r="G70" s="291">
        <v>-2.5999999999999999E-2</v>
      </c>
      <c r="H70" s="291">
        <v>3.5000000000000003E-2</v>
      </c>
      <c r="I70" s="289">
        <v>5</v>
      </c>
      <c r="J70" s="289">
        <v>5</v>
      </c>
      <c r="K70" s="291">
        <v>4.8689999999999997E-2</v>
      </c>
      <c r="L70" s="289" t="s">
        <v>40</v>
      </c>
      <c r="M70" s="14" t="s">
        <v>266</v>
      </c>
      <c r="N70" s="290">
        <v>-1.41E-2</v>
      </c>
      <c r="O70" s="18">
        <v>0.3468</v>
      </c>
      <c r="P70" s="291">
        <v>-2.9499999999999998E-2</v>
      </c>
      <c r="Q70" s="291">
        <v>1.0425</v>
      </c>
      <c r="R70" s="291">
        <v>-2.8E-3</v>
      </c>
      <c r="S70" s="291">
        <v>-2.8E-3</v>
      </c>
      <c r="T70" s="291">
        <v>-2.0999999999999999E-3</v>
      </c>
      <c r="U70" s="289">
        <v>695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502031</v>
      </c>
      <c r="B71" s="294" t="s">
        <v>65</v>
      </c>
      <c r="C71" s="7">
        <v>1.05</v>
      </c>
      <c r="D71" s="286">
        <v>-1E-3</v>
      </c>
      <c r="E71" s="283">
        <v>0.82</v>
      </c>
      <c r="F71" s="7">
        <v>1</v>
      </c>
      <c r="G71" s="285">
        <v>-0.05</v>
      </c>
      <c r="H71" s="285">
        <v>3.5000000000000003E-2</v>
      </c>
      <c r="I71" s="283">
        <v>5.5</v>
      </c>
      <c r="J71" s="283">
        <v>5</v>
      </c>
      <c r="K71" s="285">
        <v>4.7620000000000003E-2</v>
      </c>
      <c r="L71" s="283" t="s">
        <v>40</v>
      </c>
      <c r="M71" s="7" t="s">
        <v>66</v>
      </c>
      <c r="N71" s="286">
        <v>-9.9000000000000008E-3</v>
      </c>
      <c r="O71" s="23">
        <v>0.34749999999999998</v>
      </c>
      <c r="P71" s="285">
        <v>-5.1400000000000001E-2</v>
      </c>
      <c r="Q71" s="285">
        <v>0.58230000000000004</v>
      </c>
      <c r="R71" s="283" t="s">
        <v>37</v>
      </c>
      <c r="S71" s="285">
        <v>4.7999999999999996E-3</v>
      </c>
      <c r="T71" s="285">
        <v>7.7999999999999996E-3</v>
      </c>
      <c r="U71" s="283">
        <v>920</v>
      </c>
      <c r="V71" s="283">
        <v>0</v>
      </c>
      <c r="W71" s="287">
        <v>0.21180555555555555</v>
      </c>
      <c r="X71" s="288">
        <v>42583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1.032</v>
      </c>
      <c r="D72" s="290">
        <v>-4.7999999999999996E-3</v>
      </c>
      <c r="E72" s="289">
        <v>8.8699999999999992</v>
      </c>
      <c r="F72" s="14">
        <v>1.0149999999999999</v>
      </c>
      <c r="G72" s="291">
        <v>-1.67E-2</v>
      </c>
      <c r="H72" s="289" t="s">
        <v>186</v>
      </c>
      <c r="I72" s="289">
        <v>5</v>
      </c>
      <c r="J72" s="289">
        <v>5</v>
      </c>
      <c r="K72" s="291">
        <v>4.684E-2</v>
      </c>
      <c r="L72" s="289" t="s">
        <v>40</v>
      </c>
      <c r="M72" s="14" t="s">
        <v>187</v>
      </c>
      <c r="N72" s="290">
        <v>-5.0000000000000001E-3</v>
      </c>
      <c r="O72" s="18">
        <v>0.505</v>
      </c>
      <c r="P72" s="291">
        <v>-1.9199999999999998E-2</v>
      </c>
      <c r="Q72" s="289" t="s">
        <v>37</v>
      </c>
      <c r="R72" s="291">
        <v>-3.5999999999999999E-3</v>
      </c>
      <c r="S72" s="291">
        <v>-3.5999999999999999E-3</v>
      </c>
      <c r="T72" s="291">
        <v>-3.3999999999999998E-3</v>
      </c>
      <c r="U72" s="289">
        <v>8107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1.1830000000000001</v>
      </c>
      <c r="D73" s="286">
        <v>-7.6E-3</v>
      </c>
      <c r="E73" s="283">
        <v>15.22</v>
      </c>
      <c r="F73" s="7">
        <v>1.0289999999999999</v>
      </c>
      <c r="G73" s="285">
        <v>-0.1497</v>
      </c>
      <c r="H73" s="285">
        <v>3.5000000000000003E-2</v>
      </c>
      <c r="I73" s="283">
        <v>5</v>
      </c>
      <c r="J73" s="283">
        <v>5</v>
      </c>
      <c r="K73" s="285">
        <v>4.333E-2</v>
      </c>
      <c r="L73" s="283" t="s">
        <v>40</v>
      </c>
      <c r="M73" s="7" t="s">
        <v>191</v>
      </c>
      <c r="N73" s="305">
        <v>2.9999999999999997E-4</v>
      </c>
      <c r="O73" s="23">
        <v>0.47610000000000002</v>
      </c>
      <c r="P73" s="285">
        <v>-0.13370000000000001</v>
      </c>
      <c r="Q73" s="285">
        <v>1.3321000000000001</v>
      </c>
      <c r="R73" s="285">
        <v>-2.2000000000000001E-3</v>
      </c>
      <c r="S73" s="285">
        <v>-2.2000000000000001E-3</v>
      </c>
      <c r="T73" s="285">
        <v>-5.5999999999999999E-3</v>
      </c>
      <c r="U73" s="283">
        <v>4242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150085</v>
      </c>
      <c r="B74" s="289" t="s">
        <v>188</v>
      </c>
      <c r="C74" s="14">
        <v>1.0209999999999999</v>
      </c>
      <c r="D74" s="290">
        <v>-1E-3</v>
      </c>
      <c r="E74" s="289">
        <v>494.38</v>
      </c>
      <c r="F74" s="14">
        <v>1.0115000000000001</v>
      </c>
      <c r="G74" s="291">
        <v>-9.4000000000000004E-3</v>
      </c>
      <c r="H74" s="291">
        <v>3.5000000000000003E-2</v>
      </c>
      <c r="I74" s="289">
        <v>5</v>
      </c>
      <c r="J74" s="289">
        <v>5</v>
      </c>
      <c r="K74" s="291">
        <v>3.6999999999999998E-2</v>
      </c>
      <c r="L74" s="289">
        <v>0.76</v>
      </c>
      <c r="M74" s="14" t="s">
        <v>189</v>
      </c>
      <c r="N74" s="290">
        <v>-1.3100000000000001E-2</v>
      </c>
      <c r="O74" s="291">
        <v>0.37519999999999998</v>
      </c>
      <c r="P74" s="289" t="s">
        <v>37</v>
      </c>
      <c r="Q74" s="303">
        <v>0.98099999999999998</v>
      </c>
      <c r="R74" s="291">
        <v>-1.1000000000000001E-3</v>
      </c>
      <c r="S74" s="291">
        <v>-1.1000000000000001E-3</v>
      </c>
      <c r="T74" s="291">
        <v>-1.6000000000000001E-3</v>
      </c>
      <c r="U74" s="289">
        <v>20444</v>
      </c>
      <c r="V74" s="289">
        <v>42</v>
      </c>
      <c r="W74" s="292">
        <v>0.21180555555555555</v>
      </c>
      <c r="X74" s="293">
        <v>42863</v>
      </c>
      <c r="Y74" s="21" t="s">
        <v>38</v>
      </c>
    </row>
    <row r="75" spans="1:25" ht="18.75" thickBot="1" x14ac:dyDescent="0.2">
      <c r="A75" s="7">
        <v>150096</v>
      </c>
      <c r="B75" s="283" t="s">
        <v>192</v>
      </c>
      <c r="C75" s="7">
        <v>1.101</v>
      </c>
      <c r="D75" s="286">
        <v>-1.7000000000000001E-2</v>
      </c>
      <c r="E75" s="283">
        <v>5.74</v>
      </c>
      <c r="F75" s="7">
        <v>1.0289999999999999</v>
      </c>
      <c r="G75" s="285">
        <v>-7.0000000000000007E-2</v>
      </c>
      <c r="H75" s="285">
        <v>3.5000000000000003E-2</v>
      </c>
      <c r="I75" s="283">
        <v>5</v>
      </c>
      <c r="J75" s="283">
        <v>5</v>
      </c>
      <c r="K75" s="285">
        <v>-2.793E-2</v>
      </c>
      <c r="L75" s="283">
        <v>0.9</v>
      </c>
      <c r="M75" s="7" t="s">
        <v>193</v>
      </c>
      <c r="N75" s="286">
        <v>-5.4000000000000003E-3</v>
      </c>
      <c r="O75" s="285">
        <v>0.33800000000000002</v>
      </c>
      <c r="P75" s="283" t="s">
        <v>37</v>
      </c>
      <c r="Q75" s="285">
        <v>1.0704</v>
      </c>
      <c r="R75" s="285">
        <v>-8.3000000000000001E-3</v>
      </c>
      <c r="S75" s="285">
        <v>-8.3000000000000001E-3</v>
      </c>
      <c r="T75" s="285">
        <v>5.0000000000000001E-4</v>
      </c>
      <c r="U75" s="283">
        <v>12377</v>
      </c>
      <c r="V75" s="283">
        <v>0</v>
      </c>
      <c r="W75" s="287">
        <v>0.21180555555555555</v>
      </c>
      <c r="X75" s="288">
        <v>42738</v>
      </c>
      <c r="Y75" s="13" t="s">
        <v>38</v>
      </c>
    </row>
    <row r="76" spans="1:25" ht="14.25" thickBot="1" x14ac:dyDescent="0.2">
      <c r="A76" s="44" t="s">
        <v>243</v>
      </c>
      <c r="B76" s="36"/>
      <c r="C76" s="35"/>
      <c r="D76" s="43">
        <f>AVERAGE(D43:D75)</f>
        <v>-1.684848484848485E-3</v>
      </c>
      <c r="E76" s="36"/>
      <c r="F76" s="35"/>
      <c r="G76" s="43">
        <f>AVERAGE(G43:G75)</f>
        <v>-1.0660606060606061E-2</v>
      </c>
      <c r="H76" s="272">
        <f>COUNTIF($D43:$D75,"&gt;0")/COUNT($D43:$D75)</f>
        <v>0.24242424242424243</v>
      </c>
      <c r="I76" s="270"/>
      <c r="J76" s="270"/>
      <c r="K76" s="43">
        <f>AVERAGE(K43:K75)</f>
        <v>4.6908484848484852E-2</v>
      </c>
      <c r="L76" s="36"/>
      <c r="M76" s="35"/>
      <c r="N76" s="38"/>
      <c r="O76" s="39"/>
      <c r="P76" s="43">
        <f>AVERAGE(P43:P75)</f>
        <v>-1.5279310344827587E-2</v>
      </c>
      <c r="Q76" s="37"/>
      <c r="R76" s="43">
        <f>AVERAGE(R43:R75)</f>
        <v>4.859375E-3</v>
      </c>
      <c r="S76" s="37"/>
      <c r="T76" s="37"/>
      <c r="U76" s="36"/>
      <c r="V76" s="36"/>
      <c r="W76" s="40"/>
      <c r="X76" s="41"/>
      <c r="Y76" s="42"/>
    </row>
    <row r="77" spans="1:25" ht="18.75" thickBot="1" x14ac:dyDescent="0.2">
      <c r="A77" s="14">
        <v>150148</v>
      </c>
      <c r="B77" s="289" t="s">
        <v>143</v>
      </c>
      <c r="C77" s="14">
        <v>1.0249999999999999</v>
      </c>
      <c r="D77" s="295">
        <v>1E-3</v>
      </c>
      <c r="E77" s="289">
        <v>130.22</v>
      </c>
      <c r="F77" s="14">
        <v>1.03</v>
      </c>
      <c r="G77" s="291">
        <v>4.8999999999999998E-3</v>
      </c>
      <c r="H77" s="291">
        <v>3.2000000000000001E-2</v>
      </c>
      <c r="I77" s="289">
        <v>4.7</v>
      </c>
      <c r="J77" s="289">
        <v>4.7</v>
      </c>
      <c r="K77" s="291">
        <v>4.7239999999999997E-2</v>
      </c>
      <c r="L77" s="289" t="s">
        <v>40</v>
      </c>
      <c r="M77" s="14" t="s">
        <v>144</v>
      </c>
      <c r="N77" s="290">
        <v>-2.1100000000000001E-2</v>
      </c>
      <c r="O77" s="18">
        <v>0.17630000000000001</v>
      </c>
      <c r="P77" s="291">
        <v>-1.1000000000000001E-3</v>
      </c>
      <c r="Q77" s="291">
        <v>0.93049999999999999</v>
      </c>
      <c r="R77" s="291">
        <v>-1.9E-3</v>
      </c>
      <c r="S77" s="291">
        <v>-1.9E-3</v>
      </c>
      <c r="T77" s="291">
        <v>-1.2999999999999999E-3</v>
      </c>
      <c r="U77" s="289">
        <v>13913</v>
      </c>
      <c r="V77" s="289">
        <v>0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150049</v>
      </c>
      <c r="B78" s="283" t="s">
        <v>142</v>
      </c>
      <c r="C78" s="7">
        <v>1.014</v>
      </c>
      <c r="D78" s="286">
        <v>-2.8999999999999998E-3</v>
      </c>
      <c r="E78" s="283">
        <v>32.72</v>
      </c>
      <c r="F78" s="7">
        <v>1.018</v>
      </c>
      <c r="G78" s="285">
        <v>3.8999999999999998E-3</v>
      </c>
      <c r="H78" s="285">
        <v>3.2000000000000001E-2</v>
      </c>
      <c r="I78" s="283">
        <v>4.7</v>
      </c>
      <c r="J78" s="283">
        <v>4.7</v>
      </c>
      <c r="K78" s="285">
        <v>4.7190000000000003E-2</v>
      </c>
      <c r="L78" s="283" t="s">
        <v>40</v>
      </c>
      <c r="M78" s="7" t="s">
        <v>36</v>
      </c>
      <c r="N78" s="284">
        <v>0</v>
      </c>
      <c r="O78" s="23">
        <v>0.49840000000000001</v>
      </c>
      <c r="P78" s="285">
        <v>-1.1000000000000001E-3</v>
      </c>
      <c r="Q78" s="283" t="s">
        <v>37</v>
      </c>
      <c r="R78" s="285">
        <v>-4.0000000000000002E-4</v>
      </c>
      <c r="S78" s="285">
        <v>-4.0000000000000002E-4</v>
      </c>
      <c r="T78" s="285">
        <v>6.1000000000000004E-3</v>
      </c>
      <c r="U78" s="283">
        <v>1934</v>
      </c>
      <c r="V78" s="283">
        <v>3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1.0269999999999999</v>
      </c>
      <c r="D79" s="290">
        <v>-1.9E-3</v>
      </c>
      <c r="E79" s="289">
        <v>108.56</v>
      </c>
      <c r="F79" s="14">
        <v>1.03</v>
      </c>
      <c r="G79" s="291">
        <v>2.8999999999999998E-3</v>
      </c>
      <c r="H79" s="291">
        <v>3.2000000000000001E-2</v>
      </c>
      <c r="I79" s="289">
        <v>4.7</v>
      </c>
      <c r="J79" s="289">
        <v>4.7</v>
      </c>
      <c r="K79" s="291">
        <v>4.7140000000000001E-2</v>
      </c>
      <c r="L79" s="289" t="s">
        <v>40</v>
      </c>
      <c r="M79" s="14" t="s">
        <v>146</v>
      </c>
      <c r="N79" s="290">
        <v>-2.0999999999999999E-3</v>
      </c>
      <c r="O79" s="18">
        <v>0.37680000000000002</v>
      </c>
      <c r="P79" s="291">
        <v>-3.0999999999999999E-3</v>
      </c>
      <c r="Q79" s="291">
        <v>0.46060000000000001</v>
      </c>
      <c r="R79" s="291">
        <v>-2E-3</v>
      </c>
      <c r="S79" s="291">
        <v>-2E-3</v>
      </c>
      <c r="T79" s="291">
        <v>-3.3999999999999998E-3</v>
      </c>
      <c r="U79" s="289">
        <v>9250</v>
      </c>
      <c r="V79" s="289">
        <v>-7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150157</v>
      </c>
      <c r="B80" s="283" t="s">
        <v>149</v>
      </c>
      <c r="C80" s="7">
        <v>1.04</v>
      </c>
      <c r="D80" s="286">
        <v>-1.9E-3</v>
      </c>
      <c r="E80" s="283">
        <v>173.33</v>
      </c>
      <c r="F80" s="7">
        <v>1.03</v>
      </c>
      <c r="G80" s="285">
        <v>-9.7000000000000003E-3</v>
      </c>
      <c r="H80" s="285">
        <v>3.2000000000000001E-2</v>
      </c>
      <c r="I80" s="283">
        <v>4.7</v>
      </c>
      <c r="J80" s="283">
        <v>4.7</v>
      </c>
      <c r="K80" s="285">
        <v>4.6530000000000002E-2</v>
      </c>
      <c r="L80" s="283" t="s">
        <v>40</v>
      </c>
      <c r="M80" s="7" t="s">
        <v>150</v>
      </c>
      <c r="N80" s="286">
        <v>-8.0000000000000004E-4</v>
      </c>
      <c r="O80" s="23">
        <v>0.2873</v>
      </c>
      <c r="P80" s="285">
        <v>-1.55E-2</v>
      </c>
      <c r="Q80" s="285">
        <v>0.6704</v>
      </c>
      <c r="R80" s="285">
        <v>-5.5999999999999999E-3</v>
      </c>
      <c r="S80" s="285">
        <v>-5.5999999999999999E-3</v>
      </c>
      <c r="T80" s="285">
        <v>-2.2000000000000001E-3</v>
      </c>
      <c r="U80" s="283">
        <v>116270</v>
      </c>
      <c r="V80" s="283">
        <v>2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150028</v>
      </c>
      <c r="B81" s="289" t="s">
        <v>147</v>
      </c>
      <c r="C81" s="14">
        <v>1.0369999999999999</v>
      </c>
      <c r="D81" s="290">
        <v>-1.9E-3</v>
      </c>
      <c r="E81" s="289">
        <v>4.63</v>
      </c>
      <c r="F81" s="14">
        <v>1.0229999999999999</v>
      </c>
      <c r="G81" s="291">
        <v>-1.37E-2</v>
      </c>
      <c r="H81" s="291">
        <v>3.2000000000000001E-2</v>
      </c>
      <c r="I81" s="289">
        <v>4.7</v>
      </c>
      <c r="J81" s="289">
        <v>4.7</v>
      </c>
      <c r="K81" s="291">
        <v>4.6350000000000002E-2</v>
      </c>
      <c r="L81" s="289" t="s">
        <v>40</v>
      </c>
      <c r="M81" s="14" t="s">
        <v>148</v>
      </c>
      <c r="N81" s="290">
        <v>-1.5100000000000001E-2</v>
      </c>
      <c r="O81" s="18">
        <v>0.52729999999999999</v>
      </c>
      <c r="P81" s="291">
        <v>-1.9400000000000001E-2</v>
      </c>
      <c r="Q81" s="291">
        <v>0.69059999999999999</v>
      </c>
      <c r="R81" s="291">
        <v>-5.1999999999999998E-3</v>
      </c>
      <c r="S81" s="291">
        <v>-5.1999999999999998E-3</v>
      </c>
      <c r="T81" s="291">
        <v>-7.0000000000000001E-3</v>
      </c>
      <c r="U81" s="289">
        <v>4983</v>
      </c>
      <c r="V81" s="289">
        <v>-3</v>
      </c>
      <c r="W81" s="292">
        <v>0.17083333333333331</v>
      </c>
      <c r="X81" s="293">
        <v>42771</v>
      </c>
      <c r="Y81" s="21" t="s">
        <v>38</v>
      </c>
    </row>
    <row r="82" spans="1:25" ht="14.25" thickBot="1" x14ac:dyDescent="0.2">
      <c r="A82" s="44" t="s">
        <v>242</v>
      </c>
      <c r="B82" s="36"/>
      <c r="C82" s="35"/>
      <c r="D82" s="43">
        <f>AVERAGE(D77:D81)</f>
        <v>-1.5199999999999999E-3</v>
      </c>
      <c r="E82" s="36"/>
      <c r="F82" s="35"/>
      <c r="G82" s="43">
        <f>AVERAGE(G77:G81)</f>
        <v>-2.3400000000000005E-3</v>
      </c>
      <c r="H82" s="272">
        <f>COUNTIF($D77:$D81,"&gt;0")/COUNT($D77:$D81)</f>
        <v>0.2</v>
      </c>
      <c r="I82" s="270">
        <f>COUNTIF($D77:$D81,"&lt;0")</f>
        <v>4</v>
      </c>
      <c r="J82" s="270">
        <f>COUNTIF($D77:$D81,"=0")</f>
        <v>0</v>
      </c>
      <c r="K82" s="43">
        <f>AVERAGE(K77:K81)</f>
        <v>4.6890000000000001E-2</v>
      </c>
      <c r="L82" s="36"/>
      <c r="M82" s="35"/>
      <c r="N82" s="38"/>
      <c r="O82" s="39"/>
      <c r="P82" s="43">
        <f>AVERAGE(P77:P81)</f>
        <v>-8.0400000000000003E-3</v>
      </c>
      <c r="Q82" s="37"/>
      <c r="R82" s="43">
        <f>AVERAGE(R77:R81)</f>
        <v>-3.0199999999999997E-3</v>
      </c>
      <c r="S82" s="37"/>
      <c r="T82" s="37"/>
      <c r="U82" s="36"/>
      <c r="V82" s="36"/>
      <c r="W82" s="40"/>
      <c r="X82" s="41"/>
      <c r="Y82" s="42"/>
    </row>
    <row r="83" spans="1:25" ht="19.5" thickBot="1" x14ac:dyDescent="0.2">
      <c r="A83" s="7">
        <v>150022</v>
      </c>
      <c r="B83" s="294" t="s">
        <v>42</v>
      </c>
      <c r="C83" s="7">
        <v>0.81299999999999994</v>
      </c>
      <c r="D83" s="286">
        <v>-2.5000000000000001E-3</v>
      </c>
      <c r="E83" s="283">
        <v>6146.32</v>
      </c>
      <c r="F83" s="7">
        <v>1.0263</v>
      </c>
      <c r="G83" s="285">
        <v>0.20780000000000001</v>
      </c>
      <c r="H83" s="285">
        <v>0.03</v>
      </c>
      <c r="I83" s="283">
        <v>4.5</v>
      </c>
      <c r="J83" s="283">
        <v>4.5</v>
      </c>
      <c r="K83" s="285">
        <v>5.7200000000000001E-2</v>
      </c>
      <c r="L83" s="283" t="s">
        <v>40</v>
      </c>
      <c r="M83" s="7" t="s">
        <v>43</v>
      </c>
      <c r="N83" s="286">
        <v>-1.3899999999999999E-2</v>
      </c>
      <c r="O83" s="23">
        <v>7.1199999999999999E-2</v>
      </c>
      <c r="P83" s="294" t="s">
        <v>44</v>
      </c>
      <c r="Q83" s="304">
        <v>2.2982</v>
      </c>
      <c r="R83" s="285">
        <v>8.3999999999999995E-3</v>
      </c>
      <c r="S83" s="285">
        <v>8.3999999999999995E-3</v>
      </c>
      <c r="T83" s="285">
        <v>2.0000000000000001E-4</v>
      </c>
      <c r="U83" s="283">
        <v>236457</v>
      </c>
      <c r="V83" s="283">
        <v>3857</v>
      </c>
      <c r="W83" s="287">
        <v>0.21180555555555555</v>
      </c>
      <c r="X83" s="307">
        <v>42738</v>
      </c>
      <c r="Y83" s="13" t="s">
        <v>38</v>
      </c>
    </row>
    <row r="84" spans="1:25" s="60" customFormat="1" ht="18.75" thickBot="1" x14ac:dyDescent="0.2">
      <c r="A84" s="51">
        <v>150205</v>
      </c>
      <c r="B84" s="309" t="s">
        <v>49</v>
      </c>
      <c r="C84" s="51">
        <v>1.0149999999999999</v>
      </c>
      <c r="D84" s="310">
        <v>-4.8999999999999998E-3</v>
      </c>
      <c r="E84" s="309">
        <v>8053.35</v>
      </c>
      <c r="F84" s="51">
        <v>1.0309999999999999</v>
      </c>
      <c r="G84" s="311">
        <v>1.55E-2</v>
      </c>
      <c r="H84" s="311">
        <v>0.03</v>
      </c>
      <c r="I84" s="309">
        <v>4.5</v>
      </c>
      <c r="J84" s="309">
        <v>4.5</v>
      </c>
      <c r="K84" s="311">
        <v>4.573E-2</v>
      </c>
      <c r="L84" s="309" t="s">
        <v>40</v>
      </c>
      <c r="M84" s="51" t="s">
        <v>50</v>
      </c>
      <c r="N84" s="310">
        <v>-2.3300000000000001E-2</v>
      </c>
      <c r="O84" s="56">
        <v>0.15609999999999999</v>
      </c>
      <c r="P84" s="311">
        <v>8.0000000000000002E-3</v>
      </c>
      <c r="Q84" s="311">
        <v>0.97629999999999995</v>
      </c>
      <c r="R84" s="311">
        <v>1.4500000000000001E-2</v>
      </c>
      <c r="S84" s="311">
        <v>1.4500000000000001E-2</v>
      </c>
      <c r="T84" s="311">
        <v>1.1599999999999999E-2</v>
      </c>
      <c r="U84" s="309">
        <v>391582</v>
      </c>
      <c r="V84" s="309">
        <v>3108</v>
      </c>
      <c r="W84" s="312">
        <v>0.21180555555555555</v>
      </c>
      <c r="X84" s="313">
        <v>42705</v>
      </c>
      <c r="Y84" s="59" t="s">
        <v>38</v>
      </c>
    </row>
    <row r="85" spans="1:25" s="60" customFormat="1" ht="18.75" thickBot="1" x14ac:dyDescent="0.2">
      <c r="A85" s="51">
        <v>150307</v>
      </c>
      <c r="B85" s="309" t="s">
        <v>51</v>
      </c>
      <c r="C85" s="51">
        <v>1.014</v>
      </c>
      <c r="D85" s="310">
        <v>-2.8999999999999998E-3</v>
      </c>
      <c r="E85" s="309">
        <v>1267.17</v>
      </c>
      <c r="F85" s="51">
        <v>1.03</v>
      </c>
      <c r="G85" s="311">
        <v>1.55E-2</v>
      </c>
      <c r="H85" s="311">
        <v>0.03</v>
      </c>
      <c r="I85" s="309">
        <v>4.5</v>
      </c>
      <c r="J85" s="309">
        <v>4.5</v>
      </c>
      <c r="K85" s="311">
        <v>4.573E-2</v>
      </c>
      <c r="L85" s="309" t="s">
        <v>40</v>
      </c>
      <c r="M85" s="51" t="s">
        <v>52</v>
      </c>
      <c r="N85" s="310">
        <v>-8.6999999999999994E-3</v>
      </c>
      <c r="O85" s="56">
        <v>0.18260000000000001</v>
      </c>
      <c r="P85" s="311">
        <v>7.0000000000000001E-3</v>
      </c>
      <c r="Q85" s="311">
        <v>0.91569999999999996</v>
      </c>
      <c r="R85" s="311">
        <v>7.0000000000000001E-3</v>
      </c>
      <c r="S85" s="311">
        <v>7.0000000000000001E-3</v>
      </c>
      <c r="T85" s="311">
        <v>1.9E-3</v>
      </c>
      <c r="U85" s="309">
        <v>23345</v>
      </c>
      <c r="V85" s="309">
        <v>-100</v>
      </c>
      <c r="W85" s="312">
        <v>0.21180555555555555</v>
      </c>
      <c r="X85" s="313">
        <v>42705</v>
      </c>
      <c r="Y85" s="59" t="s">
        <v>38</v>
      </c>
    </row>
    <row r="86" spans="1:25" ht="18.75" thickBot="1" x14ac:dyDescent="0.2">
      <c r="A86" s="14">
        <v>150173</v>
      </c>
      <c r="B86" s="289" t="s">
        <v>113</v>
      </c>
      <c r="C86" s="14">
        <v>1.012</v>
      </c>
      <c r="D86" s="290">
        <v>-3.8999999999999998E-3</v>
      </c>
      <c r="E86" s="289">
        <v>54.71</v>
      </c>
      <c r="F86" s="14">
        <v>1.028</v>
      </c>
      <c r="G86" s="291">
        <v>1.5599999999999999E-2</v>
      </c>
      <c r="H86" s="291">
        <v>0.03</v>
      </c>
      <c r="I86" s="289">
        <v>4.5</v>
      </c>
      <c r="J86" s="289">
        <v>4.5</v>
      </c>
      <c r="K86" s="291">
        <v>4.573E-2</v>
      </c>
      <c r="L86" s="289" t="s">
        <v>40</v>
      </c>
      <c r="M86" s="14" t="s">
        <v>114</v>
      </c>
      <c r="N86" s="290">
        <v>-1.9199999999999998E-2</v>
      </c>
      <c r="O86" s="18">
        <v>0.25</v>
      </c>
      <c r="P86" s="291">
        <v>8.0000000000000002E-3</v>
      </c>
      <c r="Q86" s="291">
        <v>0.76060000000000005</v>
      </c>
      <c r="R86" s="291">
        <v>1.1999999999999999E-3</v>
      </c>
      <c r="S86" s="291">
        <v>1.1999999999999999E-3</v>
      </c>
      <c r="T86" s="291">
        <v>-5.9999999999999995E-4</v>
      </c>
      <c r="U86" s="289">
        <v>17232</v>
      </c>
      <c r="V86" s="289">
        <v>9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1.0269999999999999</v>
      </c>
      <c r="D87" s="286">
        <v>-2.8999999999999998E-3</v>
      </c>
      <c r="E87" s="283">
        <v>83.99</v>
      </c>
      <c r="F87" s="7">
        <v>1.042</v>
      </c>
      <c r="G87" s="285">
        <v>1.44E-2</v>
      </c>
      <c r="H87" s="285">
        <v>0.03</v>
      </c>
      <c r="I87" s="283">
        <v>4.75</v>
      </c>
      <c r="J87" s="283">
        <v>4.5</v>
      </c>
      <c r="K87" s="285">
        <v>4.5710000000000001E-2</v>
      </c>
      <c r="L87" s="283" t="s">
        <v>40</v>
      </c>
      <c r="M87" s="7" t="s">
        <v>76</v>
      </c>
      <c r="N87" s="286">
        <v>-1.4999999999999999E-2</v>
      </c>
      <c r="O87" s="23">
        <v>0.37459999999999999</v>
      </c>
      <c r="P87" s="285">
        <v>5.8999999999999999E-3</v>
      </c>
      <c r="Q87" s="285">
        <v>0.4521</v>
      </c>
      <c r="R87" s="285">
        <v>-1.9E-3</v>
      </c>
      <c r="S87" s="285">
        <v>-1.9E-3</v>
      </c>
      <c r="T87" s="285">
        <v>-3.8E-3</v>
      </c>
      <c r="U87" s="283">
        <v>719</v>
      </c>
      <c r="V87" s="283">
        <v>-4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150273</v>
      </c>
      <c r="B88" s="289" t="s">
        <v>45</v>
      </c>
      <c r="C88" s="14">
        <v>1.038</v>
      </c>
      <c r="D88" s="290">
        <v>-2.8999999999999998E-3</v>
      </c>
      <c r="E88" s="289">
        <v>323.79000000000002</v>
      </c>
      <c r="F88" s="14">
        <v>1.0529999999999999</v>
      </c>
      <c r="G88" s="291">
        <v>1.4200000000000001E-2</v>
      </c>
      <c r="H88" s="291">
        <v>0.03</v>
      </c>
      <c r="I88" s="289">
        <v>5</v>
      </c>
      <c r="J88" s="289">
        <v>4.5</v>
      </c>
      <c r="K88" s="291">
        <v>4.5699999999999998E-2</v>
      </c>
      <c r="L88" s="289" t="s">
        <v>40</v>
      </c>
      <c r="M88" s="14" t="s">
        <v>46</v>
      </c>
      <c r="N88" s="290">
        <v>-1.4999999999999999E-2</v>
      </c>
      <c r="O88" s="18">
        <v>9.8900000000000002E-2</v>
      </c>
      <c r="P88" s="291">
        <v>6.7000000000000002E-3</v>
      </c>
      <c r="Q88" s="291">
        <v>1.0747</v>
      </c>
      <c r="R88" s="291">
        <v>-5.4999999999999997E-3</v>
      </c>
      <c r="S88" s="291">
        <v>-5.4999999999999997E-3</v>
      </c>
      <c r="T88" s="291">
        <v>-4.1000000000000003E-3</v>
      </c>
      <c r="U88" s="289">
        <v>11294</v>
      </c>
      <c r="V88" s="289">
        <v>11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150255</v>
      </c>
      <c r="B89" s="294" t="s">
        <v>112</v>
      </c>
      <c r="C89" s="7">
        <v>0.99199999999999999</v>
      </c>
      <c r="D89" s="286">
        <v>-5.0000000000000001E-3</v>
      </c>
      <c r="E89" s="283">
        <v>126.17</v>
      </c>
      <c r="F89" s="7">
        <v>1.0074000000000001</v>
      </c>
      <c r="G89" s="285">
        <v>1.5299999999999999E-2</v>
      </c>
      <c r="H89" s="285">
        <v>0.03</v>
      </c>
      <c r="I89" s="283">
        <v>4.5</v>
      </c>
      <c r="J89" s="283">
        <v>4.5</v>
      </c>
      <c r="K89" s="285">
        <v>4.5699999999999998E-2</v>
      </c>
      <c r="L89" s="283" t="s">
        <v>40</v>
      </c>
      <c r="M89" s="7" t="s">
        <v>95</v>
      </c>
      <c r="N89" s="305">
        <v>5.1999999999999998E-3</v>
      </c>
      <c r="O89" s="23">
        <v>0.2152</v>
      </c>
      <c r="P89" s="285">
        <v>7.3000000000000001E-3</v>
      </c>
      <c r="Q89" s="285">
        <v>0.87239999999999995</v>
      </c>
      <c r="R89" s="285">
        <v>2.3999999999999998E-3</v>
      </c>
      <c r="S89" s="285">
        <v>2.3999999999999998E-3</v>
      </c>
      <c r="T89" s="285">
        <v>-1.6000000000000001E-3</v>
      </c>
      <c r="U89" s="283">
        <v>3596</v>
      </c>
      <c r="V89" s="283">
        <v>38</v>
      </c>
      <c r="W89" s="287">
        <v>0.21180555555555555</v>
      </c>
      <c r="X89" s="288">
        <v>42888</v>
      </c>
      <c r="Y89" s="13" t="s">
        <v>38</v>
      </c>
    </row>
    <row r="90" spans="1:25" ht="18.75" thickBot="1" x14ac:dyDescent="0.2">
      <c r="A90" s="14">
        <v>502024</v>
      </c>
      <c r="B90" s="289" t="s">
        <v>77</v>
      </c>
      <c r="C90" s="14">
        <v>1.0329999999999999</v>
      </c>
      <c r="D90" s="290">
        <v>-3.8999999999999998E-3</v>
      </c>
      <c r="E90" s="289">
        <v>151.59</v>
      </c>
      <c r="F90" s="14">
        <v>1.048</v>
      </c>
      <c r="G90" s="291">
        <v>1.43E-2</v>
      </c>
      <c r="H90" s="291">
        <v>0.03</v>
      </c>
      <c r="I90" s="289">
        <v>5</v>
      </c>
      <c r="J90" s="289">
        <v>4.5</v>
      </c>
      <c r="K90" s="291">
        <v>4.5699999999999998E-2</v>
      </c>
      <c r="L90" s="289" t="s">
        <v>40</v>
      </c>
      <c r="M90" s="14" t="s">
        <v>78</v>
      </c>
      <c r="N90" s="290">
        <v>-6.1000000000000004E-3</v>
      </c>
      <c r="O90" s="18">
        <v>0.2374</v>
      </c>
      <c r="P90" s="291">
        <v>6.7999999999999996E-3</v>
      </c>
      <c r="Q90" s="291">
        <v>0.76259999999999994</v>
      </c>
      <c r="R90" s="291">
        <v>6.4999999999999997E-3</v>
      </c>
      <c r="S90" s="291">
        <v>6.4999999999999997E-3</v>
      </c>
      <c r="T90" s="291">
        <v>7.6E-3</v>
      </c>
      <c r="U90" s="289">
        <v>1730</v>
      </c>
      <c r="V90" s="289">
        <v>0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150177</v>
      </c>
      <c r="B91" s="283" t="s">
        <v>83</v>
      </c>
      <c r="C91" s="7">
        <v>1.0109999999999999</v>
      </c>
      <c r="D91" s="286">
        <v>-5.8999999999999999E-3</v>
      </c>
      <c r="E91" s="283">
        <v>67</v>
      </c>
      <c r="F91" s="7">
        <v>1.026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84</v>
      </c>
      <c r="N91" s="286">
        <v>-7.4999999999999997E-3</v>
      </c>
      <c r="O91" s="23">
        <v>0.43440000000000001</v>
      </c>
      <c r="P91" s="285">
        <v>7.0000000000000001E-3</v>
      </c>
      <c r="Q91" s="285">
        <v>0.32979999999999998</v>
      </c>
      <c r="R91" s="285">
        <v>-5.7999999999999996E-3</v>
      </c>
      <c r="S91" s="285">
        <v>-5.7999999999999996E-3</v>
      </c>
      <c r="T91" s="285">
        <v>-3.0999999999999999E-3</v>
      </c>
      <c r="U91" s="283">
        <v>21891</v>
      </c>
      <c r="V91" s="283">
        <v>-8</v>
      </c>
      <c r="W91" s="287">
        <v>0.21180555555555555</v>
      </c>
      <c r="X91" s="288">
        <v>42738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1.0129999999999999</v>
      </c>
      <c r="D92" s="290">
        <v>-3.8999999999999998E-3</v>
      </c>
      <c r="E92" s="289">
        <v>83.77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60</v>
      </c>
      <c r="N92" s="290">
        <v>-2.3400000000000001E-2</v>
      </c>
      <c r="O92" s="18">
        <v>0.37480000000000002</v>
      </c>
      <c r="P92" s="291">
        <v>7.0000000000000001E-3</v>
      </c>
      <c r="Q92" s="291">
        <v>0.4677</v>
      </c>
      <c r="R92" s="291">
        <v>-5.4000000000000003E-3</v>
      </c>
      <c r="S92" s="291">
        <v>-5.4000000000000003E-3</v>
      </c>
      <c r="T92" s="291">
        <v>3.3999999999999998E-3</v>
      </c>
      <c r="U92" s="289">
        <v>2360</v>
      </c>
      <c r="V92" s="289">
        <v>155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150277</v>
      </c>
      <c r="B93" s="294" t="s">
        <v>65</v>
      </c>
      <c r="C93" s="7">
        <v>1.04</v>
      </c>
      <c r="D93" s="286">
        <v>-1.9E-3</v>
      </c>
      <c r="E93" s="283">
        <v>4729.0600000000004</v>
      </c>
      <c r="F93" s="7">
        <v>1.054</v>
      </c>
      <c r="G93" s="285">
        <v>1.3299999999999999E-2</v>
      </c>
      <c r="H93" s="285">
        <v>0.03</v>
      </c>
      <c r="I93" s="283">
        <v>5</v>
      </c>
      <c r="J93" s="283">
        <v>4.5</v>
      </c>
      <c r="K93" s="285">
        <v>4.5659999999999999E-2</v>
      </c>
      <c r="L93" s="283" t="s">
        <v>40</v>
      </c>
      <c r="M93" s="7" t="s">
        <v>66</v>
      </c>
      <c r="N93" s="286">
        <v>-9.9000000000000008E-3</v>
      </c>
      <c r="O93" s="23">
        <v>0.1081</v>
      </c>
      <c r="P93" s="285">
        <v>5.7000000000000002E-3</v>
      </c>
      <c r="Q93" s="285">
        <v>1.052</v>
      </c>
      <c r="R93" s="285">
        <v>4.7999999999999996E-3</v>
      </c>
      <c r="S93" s="285">
        <v>4.7999999999999996E-3</v>
      </c>
      <c r="T93" s="285">
        <v>1.0800000000000001E-2</v>
      </c>
      <c r="U93" s="283">
        <v>46833</v>
      </c>
      <c r="V93" s="283">
        <v>2736</v>
      </c>
      <c r="W93" s="287">
        <v>0.21180555555555555</v>
      </c>
      <c r="X93" s="288">
        <v>42614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1.014</v>
      </c>
      <c r="D94" s="290">
        <v>-3.8999999999999998E-3</v>
      </c>
      <c r="E94" s="289">
        <v>18336.599999999999</v>
      </c>
      <c r="F94" s="14">
        <v>1.028</v>
      </c>
      <c r="G94" s="291">
        <v>1.3599999999999999E-2</v>
      </c>
      <c r="H94" s="291">
        <v>0.03</v>
      </c>
      <c r="I94" s="289">
        <v>4.5</v>
      </c>
      <c r="J94" s="289">
        <v>4.5</v>
      </c>
      <c r="K94" s="291">
        <v>4.564E-2</v>
      </c>
      <c r="L94" s="289" t="s">
        <v>40</v>
      </c>
      <c r="M94" s="14" t="s">
        <v>86</v>
      </c>
      <c r="N94" s="290">
        <v>-1.3299999999999999E-2</v>
      </c>
      <c r="O94" s="18">
        <v>0.12939999999999999</v>
      </c>
      <c r="P94" s="291">
        <v>6.0000000000000001E-3</v>
      </c>
      <c r="Q94" s="291">
        <v>1.0436000000000001</v>
      </c>
      <c r="R94" s="291">
        <v>6.1000000000000004E-3</v>
      </c>
      <c r="S94" s="291">
        <v>6.1000000000000004E-3</v>
      </c>
      <c r="T94" s="291">
        <v>8.8000000000000005E-3</v>
      </c>
      <c r="U94" s="289">
        <v>448701</v>
      </c>
      <c r="V94" s="289">
        <v>14065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1.016</v>
      </c>
      <c r="D95" s="286">
        <v>-3.8999999999999998E-3</v>
      </c>
      <c r="E95" s="283">
        <v>247.71</v>
      </c>
      <c r="F95" s="7">
        <v>1.03</v>
      </c>
      <c r="G95" s="285">
        <v>1.3599999999999999E-2</v>
      </c>
      <c r="H95" s="285">
        <v>0.03</v>
      </c>
      <c r="I95" s="283">
        <v>4.5</v>
      </c>
      <c r="J95" s="283">
        <v>4.5</v>
      </c>
      <c r="K95" s="285">
        <v>4.564E-2</v>
      </c>
      <c r="L95" s="283" t="s">
        <v>40</v>
      </c>
      <c r="M95" s="7" t="s">
        <v>119</v>
      </c>
      <c r="N95" s="286">
        <v>-1.5100000000000001E-2</v>
      </c>
      <c r="O95" s="23">
        <v>0.3548</v>
      </c>
      <c r="P95" s="285">
        <v>5.0000000000000001E-3</v>
      </c>
      <c r="Q95" s="285">
        <v>0.5121</v>
      </c>
      <c r="R95" s="285">
        <v>-6.6E-3</v>
      </c>
      <c r="S95" s="285">
        <v>-6.6E-3</v>
      </c>
      <c r="T95" s="285">
        <v>-5.4999999999999997E-3</v>
      </c>
      <c r="U95" s="283">
        <v>10609</v>
      </c>
      <c r="V95" s="283">
        <v>-49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150207</v>
      </c>
      <c r="B96" s="289" t="s">
        <v>71</v>
      </c>
      <c r="C96" s="14">
        <v>1.014</v>
      </c>
      <c r="D96" s="290">
        <v>-2.8999999999999998E-3</v>
      </c>
      <c r="E96" s="289">
        <v>867.8</v>
      </c>
      <c r="F96" s="14">
        <v>1.028</v>
      </c>
      <c r="G96" s="291">
        <v>1.3599999999999999E-2</v>
      </c>
      <c r="H96" s="291">
        <v>0.03</v>
      </c>
      <c r="I96" s="289">
        <v>4.5</v>
      </c>
      <c r="J96" s="289">
        <v>4.5</v>
      </c>
      <c r="K96" s="291">
        <v>4.564E-2</v>
      </c>
      <c r="L96" s="289" t="s">
        <v>40</v>
      </c>
      <c r="M96" s="14" t="s">
        <v>72</v>
      </c>
      <c r="N96" s="290">
        <v>-1.4800000000000001E-2</v>
      </c>
      <c r="O96" s="18">
        <v>5.1900000000000002E-2</v>
      </c>
      <c r="P96" s="291">
        <v>6.0000000000000001E-3</v>
      </c>
      <c r="Q96" s="291">
        <v>1.2255</v>
      </c>
      <c r="R96" s="291">
        <v>-2.2000000000000001E-3</v>
      </c>
      <c r="S96" s="291">
        <v>-2.2000000000000001E-3</v>
      </c>
      <c r="T96" s="291">
        <v>-4.4000000000000003E-3</v>
      </c>
      <c r="U96" s="289">
        <v>22169</v>
      </c>
      <c r="V96" s="289">
        <v>-95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150164</v>
      </c>
      <c r="B97" s="283" t="s">
        <v>61</v>
      </c>
      <c r="C97" s="7">
        <v>1.0109999999999999</v>
      </c>
      <c r="D97" s="286">
        <v>-1E-3</v>
      </c>
      <c r="E97" s="283">
        <v>158.76</v>
      </c>
      <c r="F97" s="7">
        <v>1.0249999999999999</v>
      </c>
      <c r="G97" s="285">
        <v>1.37E-2</v>
      </c>
      <c r="H97" s="285">
        <v>0.03</v>
      </c>
      <c r="I97" s="283">
        <v>4.5</v>
      </c>
      <c r="J97" s="283">
        <v>4.5</v>
      </c>
      <c r="K97" s="285">
        <v>4.564E-2</v>
      </c>
      <c r="L97" s="283" t="s">
        <v>40</v>
      </c>
      <c r="M97" s="7" t="s">
        <v>62</v>
      </c>
      <c r="N97" s="286">
        <v>-2.2000000000000001E-3</v>
      </c>
      <c r="O97" s="23">
        <v>9.3100000000000002E-2</v>
      </c>
      <c r="P97" s="285">
        <v>3.8999999999999998E-3</v>
      </c>
      <c r="Q97" s="285">
        <v>0.4894</v>
      </c>
      <c r="R97" s="285">
        <v>1.49E-2</v>
      </c>
      <c r="S97" s="285">
        <v>1.49E-2</v>
      </c>
      <c r="T97" s="285">
        <v>1.4800000000000001E-2</v>
      </c>
      <c r="U97" s="283">
        <v>3417</v>
      </c>
      <c r="V97" s="283">
        <v>0</v>
      </c>
      <c r="W97" s="287">
        <v>0.29375000000000001</v>
      </c>
      <c r="X97" s="288">
        <v>42705</v>
      </c>
      <c r="Y97" s="13" t="s">
        <v>38</v>
      </c>
    </row>
    <row r="98" spans="1:25" ht="18.75" thickBot="1" x14ac:dyDescent="0.2">
      <c r="A98" s="14">
        <v>150275</v>
      </c>
      <c r="B98" s="306" t="s">
        <v>89</v>
      </c>
      <c r="C98" s="14">
        <v>1.014</v>
      </c>
      <c r="D98" s="290">
        <v>-2.8999999999999998E-3</v>
      </c>
      <c r="E98" s="289">
        <v>826.42</v>
      </c>
      <c r="F98" s="14">
        <v>1.028</v>
      </c>
      <c r="G98" s="291">
        <v>1.3599999999999999E-2</v>
      </c>
      <c r="H98" s="291">
        <v>0.03</v>
      </c>
      <c r="I98" s="289">
        <v>4.5</v>
      </c>
      <c r="J98" s="289">
        <v>4.5</v>
      </c>
      <c r="K98" s="291">
        <v>4.564E-2</v>
      </c>
      <c r="L98" s="289" t="s">
        <v>40</v>
      </c>
      <c r="M98" s="14" t="s">
        <v>46</v>
      </c>
      <c r="N98" s="290">
        <v>-1.4999999999999999E-2</v>
      </c>
      <c r="O98" s="18">
        <v>9.3600000000000003E-2</v>
      </c>
      <c r="P98" s="291">
        <v>6.0000000000000001E-3</v>
      </c>
      <c r="Q98" s="291">
        <v>1.1276999999999999</v>
      </c>
      <c r="R98" s="291">
        <v>-2.8E-3</v>
      </c>
      <c r="S98" s="291">
        <v>-2.8E-3</v>
      </c>
      <c r="T98" s="291">
        <v>-2.8E-3</v>
      </c>
      <c r="U98" s="289">
        <v>54344</v>
      </c>
      <c r="V98" s="289">
        <v>-4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150257</v>
      </c>
      <c r="B99" s="283" t="s">
        <v>53</v>
      </c>
      <c r="C99" s="7">
        <v>0.99399999999999999</v>
      </c>
      <c r="D99" s="286">
        <v>-2E-3</v>
      </c>
      <c r="E99" s="283">
        <v>40</v>
      </c>
      <c r="F99" s="7">
        <v>1.0074000000000001</v>
      </c>
      <c r="G99" s="285">
        <v>1.3299999999999999E-2</v>
      </c>
      <c r="H99" s="285">
        <v>0.03</v>
      </c>
      <c r="I99" s="283">
        <v>4.5</v>
      </c>
      <c r="J99" s="283">
        <v>4.5</v>
      </c>
      <c r="K99" s="285">
        <v>4.5609999999999998E-2</v>
      </c>
      <c r="L99" s="283" t="s">
        <v>40</v>
      </c>
      <c r="M99" s="7" t="s">
        <v>54</v>
      </c>
      <c r="N99" s="286">
        <v>-1.7999999999999999E-2</v>
      </c>
      <c r="O99" s="23">
        <v>0.39400000000000002</v>
      </c>
      <c r="P99" s="285">
        <v>5.1999999999999998E-3</v>
      </c>
      <c r="Q99" s="285">
        <v>0.44590000000000002</v>
      </c>
      <c r="R99" s="285">
        <v>-4.0000000000000002E-4</v>
      </c>
      <c r="S99" s="285">
        <v>-4.0000000000000002E-4</v>
      </c>
      <c r="T99" s="285">
        <v>6.1999999999999998E-3</v>
      </c>
      <c r="U99" s="283">
        <v>1594</v>
      </c>
      <c r="V99" s="283">
        <v>-2</v>
      </c>
      <c r="W99" s="287">
        <v>0.21180555555555555</v>
      </c>
      <c r="X99" s="288">
        <v>42888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0.99399999999999999</v>
      </c>
      <c r="D100" s="290">
        <v>-2E-3</v>
      </c>
      <c r="E100" s="289">
        <v>188.07</v>
      </c>
      <c r="F100" s="14">
        <v>1.0074000000000001</v>
      </c>
      <c r="G100" s="291">
        <v>1.3299999999999999E-2</v>
      </c>
      <c r="H100" s="291">
        <v>0.03</v>
      </c>
      <c r="I100" s="289">
        <v>4.5</v>
      </c>
      <c r="J100" s="289">
        <v>4.5</v>
      </c>
      <c r="K100" s="291">
        <v>4.5609999999999998E-2</v>
      </c>
      <c r="L100" s="289" t="s">
        <v>40</v>
      </c>
      <c r="M100" s="14" t="s">
        <v>93</v>
      </c>
      <c r="N100" s="290">
        <v>-1.72E-2</v>
      </c>
      <c r="O100" s="18">
        <v>0.31140000000000001</v>
      </c>
      <c r="P100" s="291">
        <v>5.1999999999999998E-3</v>
      </c>
      <c r="Q100" s="291">
        <v>0.64290000000000003</v>
      </c>
      <c r="R100" s="291">
        <v>1.1000000000000001E-3</v>
      </c>
      <c r="S100" s="291">
        <v>1.1000000000000001E-3</v>
      </c>
      <c r="T100" s="291">
        <v>1E-4</v>
      </c>
      <c r="U100" s="289">
        <v>10081</v>
      </c>
      <c r="V100" s="289">
        <v>-1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502049</v>
      </c>
      <c r="B101" s="283" t="s">
        <v>90</v>
      </c>
      <c r="C101" s="7">
        <v>1</v>
      </c>
      <c r="D101" s="286">
        <v>-3.0000000000000001E-3</v>
      </c>
      <c r="E101" s="283">
        <v>254.62</v>
      </c>
      <c r="F101" s="7">
        <v>1.0134000000000001</v>
      </c>
      <c r="G101" s="285">
        <v>1.32E-2</v>
      </c>
      <c r="H101" s="285">
        <v>0.03</v>
      </c>
      <c r="I101" s="283">
        <v>4.5</v>
      </c>
      <c r="J101" s="283">
        <v>4.5</v>
      </c>
      <c r="K101" s="285">
        <v>4.5609999999999998E-2</v>
      </c>
      <c r="L101" s="283" t="s">
        <v>40</v>
      </c>
      <c r="M101" s="7" t="s">
        <v>91</v>
      </c>
      <c r="N101" s="286">
        <v>-3.5999999999999999E-3</v>
      </c>
      <c r="O101" s="23">
        <v>0.40670000000000001</v>
      </c>
      <c r="P101" s="285">
        <v>5.1999999999999998E-3</v>
      </c>
      <c r="Q101" s="285">
        <v>0.40870000000000001</v>
      </c>
      <c r="R101" s="285">
        <v>-6.9999999999999999E-4</v>
      </c>
      <c r="S101" s="285">
        <v>-6.9999999999999999E-4</v>
      </c>
      <c r="T101" s="285">
        <v>-3.5000000000000001E-3</v>
      </c>
      <c r="U101" s="283">
        <v>11897</v>
      </c>
      <c r="V101" s="283">
        <v>1</v>
      </c>
      <c r="W101" s="287">
        <v>0.21180555555555555</v>
      </c>
      <c r="X101" s="288">
        <v>42839</v>
      </c>
      <c r="Y101" s="13" t="s">
        <v>38</v>
      </c>
    </row>
    <row r="102" spans="1:25" ht="18.75" thickBot="1" x14ac:dyDescent="0.2">
      <c r="A102" s="14">
        <v>150217</v>
      </c>
      <c r="B102" s="289" t="s">
        <v>67</v>
      </c>
      <c r="C102" s="14">
        <v>1.0249999999999999</v>
      </c>
      <c r="D102" s="290">
        <v>-2.8999999999999998E-3</v>
      </c>
      <c r="E102" s="289">
        <v>383.89</v>
      </c>
      <c r="F102" s="14">
        <v>1.034</v>
      </c>
      <c r="G102" s="291">
        <v>8.6999999999999994E-3</v>
      </c>
      <c r="H102" s="291">
        <v>0.03</v>
      </c>
      <c r="I102" s="289">
        <v>5.5</v>
      </c>
      <c r="J102" s="289">
        <v>4.5</v>
      </c>
      <c r="K102" s="291">
        <v>4.5600000000000002E-2</v>
      </c>
      <c r="L102" s="289" t="s">
        <v>40</v>
      </c>
      <c r="M102" s="14" t="s">
        <v>68</v>
      </c>
      <c r="N102" s="290">
        <v>-1.5800000000000002E-2</v>
      </c>
      <c r="O102" s="18">
        <v>0.2384</v>
      </c>
      <c r="P102" s="291">
        <v>1E-4</v>
      </c>
      <c r="Q102" s="291">
        <v>0.77939999999999998</v>
      </c>
      <c r="R102" s="291">
        <v>-3.5999999999999999E-3</v>
      </c>
      <c r="S102" s="291">
        <v>-3.5999999999999999E-3</v>
      </c>
      <c r="T102" s="291">
        <v>-4.1000000000000003E-3</v>
      </c>
      <c r="U102" s="289">
        <v>48694</v>
      </c>
      <c r="V102" s="289">
        <v>-94</v>
      </c>
      <c r="W102" s="292">
        <v>0.21180555555555555</v>
      </c>
      <c r="X102" s="293">
        <v>42738</v>
      </c>
      <c r="Y102" s="21" t="s">
        <v>38</v>
      </c>
    </row>
    <row r="103" spans="1:25" ht="18.75" thickBot="1" x14ac:dyDescent="0.2">
      <c r="A103" s="7">
        <v>150243</v>
      </c>
      <c r="B103" s="283" t="s">
        <v>128</v>
      </c>
      <c r="C103" s="7">
        <v>1.012</v>
      </c>
      <c r="D103" s="284">
        <v>0</v>
      </c>
      <c r="E103" s="283">
        <v>212.84</v>
      </c>
      <c r="F103" s="7">
        <v>1.0249999999999999</v>
      </c>
      <c r="G103" s="285">
        <v>1.2699999999999999E-2</v>
      </c>
      <c r="H103" s="285">
        <v>0.03</v>
      </c>
      <c r="I103" s="283">
        <v>4.5</v>
      </c>
      <c r="J103" s="283">
        <v>4.5</v>
      </c>
      <c r="K103" s="285">
        <v>4.5589999999999999E-2</v>
      </c>
      <c r="L103" s="283" t="s">
        <v>40</v>
      </c>
      <c r="M103" s="7" t="s">
        <v>129</v>
      </c>
      <c r="N103" s="286">
        <v>-1.09E-2</v>
      </c>
      <c r="O103" s="23">
        <v>0.3574</v>
      </c>
      <c r="P103" s="285">
        <v>4.1000000000000003E-3</v>
      </c>
      <c r="Q103" s="285">
        <v>0.5121</v>
      </c>
      <c r="R103" s="285">
        <v>6.6E-3</v>
      </c>
      <c r="S103" s="285">
        <v>6.6E-3</v>
      </c>
      <c r="T103" s="285">
        <v>2.5000000000000001E-3</v>
      </c>
      <c r="U103" s="283">
        <v>11598</v>
      </c>
      <c r="V103" s="283">
        <v>38</v>
      </c>
      <c r="W103" s="287">
        <v>0.21180555555555555</v>
      </c>
      <c r="X103" s="288">
        <v>42705</v>
      </c>
      <c r="Y103" s="13" t="s">
        <v>38</v>
      </c>
    </row>
    <row r="104" spans="1:25" ht="18.75" thickBot="1" x14ac:dyDescent="0.2">
      <c r="A104" s="14">
        <v>150209</v>
      </c>
      <c r="B104" s="289" t="s">
        <v>47</v>
      </c>
      <c r="C104" s="14">
        <v>1.0149999999999999</v>
      </c>
      <c r="D104" s="290">
        <v>-2.8999999999999998E-3</v>
      </c>
      <c r="E104" s="289">
        <v>13062.72</v>
      </c>
      <c r="F104" s="14">
        <v>1.028</v>
      </c>
      <c r="G104" s="291">
        <v>1.26E-2</v>
      </c>
      <c r="H104" s="291">
        <v>0.03</v>
      </c>
      <c r="I104" s="289">
        <v>4.5</v>
      </c>
      <c r="J104" s="289">
        <v>4.5</v>
      </c>
      <c r="K104" s="291">
        <v>4.5589999999999999E-2</v>
      </c>
      <c r="L104" s="289" t="s">
        <v>40</v>
      </c>
      <c r="M104" s="14" t="s">
        <v>48</v>
      </c>
      <c r="N104" s="290">
        <v>-1.37E-2</v>
      </c>
      <c r="O104" s="18">
        <v>0.2301</v>
      </c>
      <c r="P104" s="291">
        <v>5.0000000000000001E-3</v>
      </c>
      <c r="Q104" s="291">
        <v>0.80720000000000003</v>
      </c>
      <c r="R104" s="291">
        <v>-4.1999999999999997E-3</v>
      </c>
      <c r="S104" s="291">
        <v>-4.1999999999999997E-3</v>
      </c>
      <c r="T104" s="291">
        <v>-3.5999999999999999E-3</v>
      </c>
      <c r="U104" s="289">
        <v>428760</v>
      </c>
      <c r="V104" s="289">
        <v>10678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150200</v>
      </c>
      <c r="B105" s="283" t="s">
        <v>55</v>
      </c>
      <c r="C105" s="7">
        <v>1.0149999999999999</v>
      </c>
      <c r="D105" s="286">
        <v>-2E-3</v>
      </c>
      <c r="E105" s="283">
        <v>16391.490000000002</v>
      </c>
      <c r="F105" s="7">
        <v>1.028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56</v>
      </c>
      <c r="N105" s="286">
        <v>-8.6E-3</v>
      </c>
      <c r="O105" s="23">
        <v>0.16800000000000001</v>
      </c>
      <c r="P105" s="285">
        <v>5.0000000000000001E-3</v>
      </c>
      <c r="Q105" s="285">
        <v>0.95309999999999995</v>
      </c>
      <c r="R105" s="285">
        <v>2E-3</v>
      </c>
      <c r="S105" s="285">
        <v>2E-3</v>
      </c>
      <c r="T105" s="285">
        <v>1.9E-3</v>
      </c>
      <c r="U105" s="283">
        <v>936861</v>
      </c>
      <c r="V105" s="283">
        <v>861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1.0149999999999999</v>
      </c>
      <c r="D106" s="290">
        <v>-1E-3</v>
      </c>
      <c r="E106" s="289">
        <v>111.68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97</v>
      </c>
      <c r="N106" s="290">
        <v>-5.1999999999999998E-3</v>
      </c>
      <c r="O106" s="18">
        <v>0.38500000000000001</v>
      </c>
      <c r="P106" s="291">
        <v>5.0000000000000001E-3</v>
      </c>
      <c r="Q106" s="291">
        <v>0.44369999999999998</v>
      </c>
      <c r="R106" s="291">
        <v>-6.3E-3</v>
      </c>
      <c r="S106" s="291">
        <v>-6.3E-3</v>
      </c>
      <c r="T106" s="291">
        <v>-7.7000000000000002E-3</v>
      </c>
      <c r="U106" s="289">
        <v>8225</v>
      </c>
      <c r="V106" s="289">
        <v>-37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150309</v>
      </c>
      <c r="B107" s="283" t="s">
        <v>73</v>
      </c>
      <c r="C107" s="7">
        <v>1.0169999999999999</v>
      </c>
      <c r="D107" s="286">
        <v>-1E-3</v>
      </c>
      <c r="E107" s="283">
        <v>26.86</v>
      </c>
      <c r="F107" s="7">
        <v>1.03</v>
      </c>
      <c r="G107" s="285">
        <v>1.26E-2</v>
      </c>
      <c r="H107" s="285">
        <v>0.03</v>
      </c>
      <c r="I107" s="283">
        <v>4.5</v>
      </c>
      <c r="J107" s="283">
        <v>4.5</v>
      </c>
      <c r="K107" s="285">
        <v>4.5589999999999999E-2</v>
      </c>
      <c r="L107" s="283" t="s">
        <v>40</v>
      </c>
      <c r="M107" s="7" t="s">
        <v>74</v>
      </c>
      <c r="N107" s="286">
        <v>-1.8100000000000002E-2</v>
      </c>
      <c r="O107" s="23">
        <v>0.33539999999999998</v>
      </c>
      <c r="P107" s="285">
        <v>4.0000000000000001E-3</v>
      </c>
      <c r="Q107" s="285">
        <v>0.55759999999999998</v>
      </c>
      <c r="R107" s="285">
        <v>-3.0999999999999999E-3</v>
      </c>
      <c r="S107" s="285">
        <v>-3.0999999999999999E-3</v>
      </c>
      <c r="T107" s="285">
        <v>-4.1000000000000003E-3</v>
      </c>
      <c r="U107" s="283">
        <v>1540</v>
      </c>
      <c r="V107" s="283">
        <v>-4</v>
      </c>
      <c r="W107" s="287">
        <v>0.21180555555555555</v>
      </c>
      <c r="X107" s="288">
        <v>42709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0.995</v>
      </c>
      <c r="D108" s="290">
        <v>-1E-3</v>
      </c>
      <c r="E108" s="289">
        <v>148.91</v>
      </c>
      <c r="F108" s="14">
        <v>1.0078</v>
      </c>
      <c r="G108" s="291">
        <v>1.2699999999999999E-2</v>
      </c>
      <c r="H108" s="291">
        <v>0.03</v>
      </c>
      <c r="I108" s="289">
        <v>4.5</v>
      </c>
      <c r="J108" s="289">
        <v>4.5</v>
      </c>
      <c r="K108" s="291">
        <v>4.5580000000000002E-2</v>
      </c>
      <c r="L108" s="289" t="s">
        <v>40</v>
      </c>
      <c r="M108" s="14" t="s">
        <v>76</v>
      </c>
      <c r="N108" s="290">
        <v>-1.4999999999999999E-2</v>
      </c>
      <c r="O108" s="18">
        <v>0.30809999999999998</v>
      </c>
      <c r="P108" s="291">
        <v>4.1999999999999997E-3</v>
      </c>
      <c r="Q108" s="303">
        <v>0.6502</v>
      </c>
      <c r="R108" s="291">
        <v>-1.6999999999999999E-3</v>
      </c>
      <c r="S108" s="291">
        <v>-1.6999999999999999E-3</v>
      </c>
      <c r="T108" s="291">
        <v>1.2999999999999999E-3</v>
      </c>
      <c r="U108" s="289">
        <v>38897</v>
      </c>
      <c r="V108" s="289">
        <v>347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0.99299999999999999</v>
      </c>
      <c r="D109" s="286">
        <v>-3.0000000000000001E-3</v>
      </c>
      <c r="E109" s="283">
        <v>112</v>
      </c>
      <c r="F109" s="7">
        <v>1.0052000000000001</v>
      </c>
      <c r="G109" s="285">
        <v>1.21E-2</v>
      </c>
      <c r="H109" s="285">
        <v>0.03</v>
      </c>
      <c r="I109" s="283">
        <v>4.5</v>
      </c>
      <c r="J109" s="283">
        <v>4.5</v>
      </c>
      <c r="K109" s="285">
        <v>4.5560000000000003E-2</v>
      </c>
      <c r="L109" s="283" t="s">
        <v>40</v>
      </c>
      <c r="M109" s="7" t="s">
        <v>64</v>
      </c>
      <c r="N109" s="286">
        <v>-1.7999999999999999E-2</v>
      </c>
      <c r="O109" s="23">
        <v>0.27250000000000002</v>
      </c>
      <c r="P109" s="285">
        <v>4.3E-3</v>
      </c>
      <c r="Q109" s="304">
        <v>0.73870000000000002</v>
      </c>
      <c r="R109" s="285">
        <v>-2.5999999999999999E-3</v>
      </c>
      <c r="S109" s="285">
        <v>-2.5999999999999999E-3</v>
      </c>
      <c r="T109" s="285">
        <v>-5.0000000000000001E-3</v>
      </c>
      <c r="U109" s="283">
        <v>9521</v>
      </c>
      <c r="V109" s="283">
        <v>-16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150186</v>
      </c>
      <c r="B110" s="289" t="s">
        <v>79</v>
      </c>
      <c r="C110" s="14">
        <v>0.98899999999999999</v>
      </c>
      <c r="D110" s="290">
        <v>-2E-3</v>
      </c>
      <c r="E110" s="289">
        <v>2459.06</v>
      </c>
      <c r="F110" s="14">
        <v>1.0008999999999999</v>
      </c>
      <c r="G110" s="291">
        <v>1.1900000000000001E-2</v>
      </c>
      <c r="H110" s="291">
        <v>0.03</v>
      </c>
      <c r="I110" s="289">
        <v>4.5</v>
      </c>
      <c r="J110" s="289">
        <v>4.5</v>
      </c>
      <c r="K110" s="291">
        <v>4.5539999999999997E-2</v>
      </c>
      <c r="L110" s="289" t="s">
        <v>40</v>
      </c>
      <c r="M110" s="14" t="s">
        <v>80</v>
      </c>
      <c r="N110" s="290">
        <v>-2.1299999999999999E-2</v>
      </c>
      <c r="O110" s="18">
        <v>0.33160000000000001</v>
      </c>
      <c r="P110" s="291">
        <v>4.3E-3</v>
      </c>
      <c r="Q110" s="303">
        <v>0.60309999999999997</v>
      </c>
      <c r="R110" s="291">
        <v>-5.5999999999999999E-3</v>
      </c>
      <c r="S110" s="291">
        <v>-5.5999999999999999E-3</v>
      </c>
      <c r="T110" s="291">
        <v>1.9E-3</v>
      </c>
      <c r="U110" s="289">
        <v>48660</v>
      </c>
      <c r="V110" s="289">
        <v>4746</v>
      </c>
      <c r="W110" s="292">
        <v>0.21180555555555555</v>
      </c>
      <c r="X110" s="293">
        <v>42940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1.0369999999999999</v>
      </c>
      <c r="D111" s="305">
        <v>1E-3</v>
      </c>
      <c r="E111" s="283">
        <v>46.37</v>
      </c>
      <c r="F111" s="7">
        <v>1.048</v>
      </c>
      <c r="G111" s="285">
        <v>1.0500000000000001E-2</v>
      </c>
      <c r="H111" s="285">
        <v>0.03</v>
      </c>
      <c r="I111" s="283">
        <v>5</v>
      </c>
      <c r="J111" s="283">
        <v>4.5</v>
      </c>
      <c r="K111" s="285">
        <v>4.5519999999999998E-2</v>
      </c>
      <c r="L111" s="283" t="s">
        <v>40</v>
      </c>
      <c r="M111" s="7" t="s">
        <v>125</v>
      </c>
      <c r="N111" s="286">
        <v>-1.32E-2</v>
      </c>
      <c r="O111" s="23">
        <v>0.26</v>
      </c>
      <c r="P111" s="285">
        <v>2.8999999999999998E-3</v>
      </c>
      <c r="Q111" s="285">
        <v>0.71040000000000003</v>
      </c>
      <c r="R111" s="285">
        <v>2.9100000000000001E-2</v>
      </c>
      <c r="S111" s="285">
        <v>2.9100000000000001E-2</v>
      </c>
      <c r="T111" s="285">
        <v>2.3E-3</v>
      </c>
      <c r="U111" s="283">
        <v>126</v>
      </c>
      <c r="V111" s="283">
        <v>2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1.0189999999999999</v>
      </c>
      <c r="D112" s="290">
        <v>-1E-3</v>
      </c>
      <c r="E112" s="289">
        <v>1559.51</v>
      </c>
      <c r="F112" s="14">
        <v>1.03</v>
      </c>
      <c r="G112" s="291">
        <v>1.0699999999999999E-2</v>
      </c>
      <c r="H112" s="291">
        <v>0.03</v>
      </c>
      <c r="I112" s="289">
        <v>4.5</v>
      </c>
      <c r="J112" s="289">
        <v>4.5</v>
      </c>
      <c r="K112" s="291">
        <v>4.5499999999999999E-2</v>
      </c>
      <c r="L112" s="289" t="s">
        <v>40</v>
      </c>
      <c r="M112" s="14" t="s">
        <v>70</v>
      </c>
      <c r="N112" s="290">
        <v>-3.2000000000000001E-2</v>
      </c>
      <c r="O112" s="18">
        <v>0.27110000000000001</v>
      </c>
      <c r="P112" s="291">
        <v>3.0000000000000001E-3</v>
      </c>
      <c r="Q112" s="291">
        <v>0.70840000000000003</v>
      </c>
      <c r="R112" s="291">
        <v>-2.8E-3</v>
      </c>
      <c r="S112" s="291">
        <v>-2.8E-3</v>
      </c>
      <c r="T112" s="291">
        <v>-3.3E-3</v>
      </c>
      <c r="U112" s="289">
        <v>16425</v>
      </c>
      <c r="V112" s="289">
        <v>-3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150235</v>
      </c>
      <c r="B113" s="283" t="s">
        <v>115</v>
      </c>
      <c r="C113" s="7">
        <v>1.014</v>
      </c>
      <c r="D113" s="286">
        <v>-1E-3</v>
      </c>
      <c r="E113" s="283">
        <v>646.1</v>
      </c>
      <c r="F113" s="7">
        <v>1.0249999999999999</v>
      </c>
      <c r="G113" s="285">
        <v>1.0699999999999999E-2</v>
      </c>
      <c r="H113" s="285">
        <v>0.03</v>
      </c>
      <c r="I113" s="283">
        <v>4.5</v>
      </c>
      <c r="J113" s="283">
        <v>4.5</v>
      </c>
      <c r="K113" s="285">
        <v>4.5499999999999999E-2</v>
      </c>
      <c r="L113" s="283" t="s">
        <v>40</v>
      </c>
      <c r="M113" s="7" t="s">
        <v>56</v>
      </c>
      <c r="N113" s="286">
        <v>-8.6E-3</v>
      </c>
      <c r="O113" s="23">
        <v>0.33040000000000003</v>
      </c>
      <c r="P113" s="285">
        <v>3.0999999999999999E-3</v>
      </c>
      <c r="Q113" s="285">
        <v>0.5756</v>
      </c>
      <c r="R113" s="285">
        <v>-5.0000000000000001E-4</v>
      </c>
      <c r="S113" s="285">
        <v>-5.0000000000000001E-4</v>
      </c>
      <c r="T113" s="285">
        <v>0</v>
      </c>
      <c r="U113" s="283">
        <v>31060</v>
      </c>
      <c r="V113" s="283">
        <v>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1.0169999999999999</v>
      </c>
      <c r="D114" s="295">
        <v>1E-3</v>
      </c>
      <c r="E114" s="289">
        <v>168.16</v>
      </c>
      <c r="F114" s="14">
        <v>1.028</v>
      </c>
      <c r="G114" s="291">
        <v>1.0699999999999999E-2</v>
      </c>
      <c r="H114" s="291">
        <v>0.03</v>
      </c>
      <c r="I114" s="289">
        <v>4.5</v>
      </c>
      <c r="J114" s="289">
        <v>4.5</v>
      </c>
      <c r="K114" s="291">
        <v>4.5499999999999999E-2</v>
      </c>
      <c r="L114" s="289" t="s">
        <v>40</v>
      </c>
      <c r="M114" s="14" t="s">
        <v>95</v>
      </c>
      <c r="N114" s="295">
        <v>5.1999999999999998E-3</v>
      </c>
      <c r="O114" s="18">
        <v>0.29389999999999999</v>
      </c>
      <c r="P114" s="291">
        <v>3.0999999999999999E-3</v>
      </c>
      <c r="Q114" s="291">
        <v>0.65749999999999997</v>
      </c>
      <c r="R114" s="291">
        <v>-5.4999999999999997E-3</v>
      </c>
      <c r="S114" s="291">
        <v>-5.4999999999999997E-3</v>
      </c>
      <c r="T114" s="291">
        <v>-5.5999999999999999E-3</v>
      </c>
      <c r="U114" s="289">
        <v>8986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150269</v>
      </c>
      <c r="B115" s="283" t="s">
        <v>57</v>
      </c>
      <c r="C115" s="7">
        <v>1.0169999999999999</v>
      </c>
      <c r="D115" s="286">
        <v>-2E-3</v>
      </c>
      <c r="E115" s="283">
        <v>687.14</v>
      </c>
      <c r="F115" s="7">
        <v>1.028</v>
      </c>
      <c r="G115" s="285">
        <v>1.0699999999999999E-2</v>
      </c>
      <c r="H115" s="285">
        <v>0.03</v>
      </c>
      <c r="I115" s="283">
        <v>4.5</v>
      </c>
      <c r="J115" s="283">
        <v>4.5</v>
      </c>
      <c r="K115" s="285">
        <v>4.5499999999999999E-2</v>
      </c>
      <c r="L115" s="283" t="s">
        <v>40</v>
      </c>
      <c r="M115" s="7" t="s">
        <v>58</v>
      </c>
      <c r="N115" s="286">
        <v>-3.61E-2</v>
      </c>
      <c r="O115" s="23">
        <v>0.34329999999999999</v>
      </c>
      <c r="P115" s="285">
        <v>3.0999999999999999E-3</v>
      </c>
      <c r="Q115" s="285">
        <v>0.54159999999999997</v>
      </c>
      <c r="R115" s="285">
        <v>2.5999999999999999E-3</v>
      </c>
      <c r="S115" s="285">
        <v>2.5999999999999999E-3</v>
      </c>
      <c r="T115" s="285">
        <v>-2.5000000000000001E-3</v>
      </c>
      <c r="U115" s="283">
        <v>45039</v>
      </c>
      <c r="V115" s="283">
        <v>-51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150329</v>
      </c>
      <c r="B116" s="289" t="s">
        <v>99</v>
      </c>
      <c r="C116" s="14">
        <v>1.0169999999999999</v>
      </c>
      <c r="D116" s="290">
        <v>-1E-3</v>
      </c>
      <c r="E116" s="289">
        <v>239.71</v>
      </c>
      <c r="F116" s="14">
        <v>1.028</v>
      </c>
      <c r="G116" s="291">
        <v>1.0699999999999999E-2</v>
      </c>
      <c r="H116" s="291">
        <v>0.03</v>
      </c>
      <c r="I116" s="289">
        <v>4.5</v>
      </c>
      <c r="J116" s="289">
        <v>4.5</v>
      </c>
      <c r="K116" s="291">
        <v>4.5499999999999999E-2</v>
      </c>
      <c r="L116" s="289" t="s">
        <v>40</v>
      </c>
      <c r="M116" s="14" t="s">
        <v>100</v>
      </c>
      <c r="N116" s="290">
        <v>-3.7000000000000002E-3</v>
      </c>
      <c r="O116" s="18">
        <v>0.3039</v>
      </c>
      <c r="P116" s="291">
        <v>3.0999999999999999E-3</v>
      </c>
      <c r="Q116" s="291">
        <v>0.63400000000000001</v>
      </c>
      <c r="R116" s="291">
        <v>2.2000000000000001E-3</v>
      </c>
      <c r="S116" s="291">
        <v>2.2000000000000001E-3</v>
      </c>
      <c r="T116" s="291">
        <v>3.8E-3</v>
      </c>
      <c r="U116" s="289">
        <v>10678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502004</v>
      </c>
      <c r="B117" s="283" t="s">
        <v>98</v>
      </c>
      <c r="C117" s="7">
        <v>0.99299999999999999</v>
      </c>
      <c r="D117" s="286">
        <v>-1E-3</v>
      </c>
      <c r="E117" s="283">
        <v>5217.25</v>
      </c>
      <c r="F117" s="7">
        <v>1.0031000000000001</v>
      </c>
      <c r="G117" s="285">
        <v>1.01E-2</v>
      </c>
      <c r="H117" s="285">
        <v>0.03</v>
      </c>
      <c r="I117" s="283">
        <v>4.5</v>
      </c>
      <c r="J117" s="283">
        <v>4.5</v>
      </c>
      <c r="K117" s="285">
        <v>4.546E-2</v>
      </c>
      <c r="L117" s="283" t="s">
        <v>40</v>
      </c>
      <c r="M117" s="7" t="s">
        <v>80</v>
      </c>
      <c r="N117" s="286">
        <v>-2.1299999999999999E-2</v>
      </c>
      <c r="O117" s="23">
        <v>0.4244</v>
      </c>
      <c r="P117" s="285">
        <v>2.3E-3</v>
      </c>
      <c r="Q117" s="285">
        <v>0.37790000000000001</v>
      </c>
      <c r="R117" s="285">
        <v>-4.7000000000000002E-3</v>
      </c>
      <c r="S117" s="285">
        <v>-4.7000000000000002E-3</v>
      </c>
      <c r="T117" s="285">
        <v>-1.9E-3</v>
      </c>
      <c r="U117" s="283">
        <v>38739</v>
      </c>
      <c r="V117" s="283">
        <v>-82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1.018</v>
      </c>
      <c r="D118" s="295">
        <v>1E-3</v>
      </c>
      <c r="E118" s="289">
        <v>35.24</v>
      </c>
      <c r="F118" s="14">
        <v>1.028</v>
      </c>
      <c r="G118" s="291">
        <v>9.7000000000000003E-3</v>
      </c>
      <c r="H118" s="291">
        <v>0.03</v>
      </c>
      <c r="I118" s="289">
        <v>4.5</v>
      </c>
      <c r="J118" s="289">
        <v>4.5</v>
      </c>
      <c r="K118" s="291">
        <v>4.5449999999999997E-2</v>
      </c>
      <c r="L118" s="289" t="s">
        <v>40</v>
      </c>
      <c r="M118" s="14" t="s">
        <v>95</v>
      </c>
      <c r="N118" s="295">
        <v>5.1999999999999998E-3</v>
      </c>
      <c r="O118" s="18">
        <v>0.25779999999999997</v>
      </c>
      <c r="P118" s="291">
        <v>2.0999999999999999E-3</v>
      </c>
      <c r="Q118" s="291">
        <v>0.74219999999999997</v>
      </c>
      <c r="R118" s="291">
        <v>-6.4000000000000003E-3</v>
      </c>
      <c r="S118" s="291">
        <v>-6.4000000000000003E-3</v>
      </c>
      <c r="T118" s="291">
        <v>-8.8000000000000005E-3</v>
      </c>
      <c r="U118" s="289">
        <v>4171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150051</v>
      </c>
      <c r="B119" s="283" t="s">
        <v>87</v>
      </c>
      <c r="C119" s="7">
        <v>1.0129999999999999</v>
      </c>
      <c r="D119" s="286">
        <v>-2E-3</v>
      </c>
      <c r="E119" s="283">
        <v>143</v>
      </c>
      <c r="F119" s="7">
        <v>1.0229999999999999</v>
      </c>
      <c r="G119" s="285">
        <v>9.7999999999999997E-3</v>
      </c>
      <c r="H119" s="285">
        <v>0.03</v>
      </c>
      <c r="I119" s="283">
        <v>4.5</v>
      </c>
      <c r="J119" s="283">
        <v>4.5</v>
      </c>
      <c r="K119" s="285">
        <v>4.5449999999999997E-2</v>
      </c>
      <c r="L119" s="283" t="s">
        <v>40</v>
      </c>
      <c r="M119" s="7" t="s">
        <v>88</v>
      </c>
      <c r="N119" s="286">
        <v>-8.5000000000000006E-3</v>
      </c>
      <c r="O119" s="23">
        <v>0.4224</v>
      </c>
      <c r="P119" s="285">
        <v>2.0999999999999999E-3</v>
      </c>
      <c r="Q119" s="285">
        <v>0.36120000000000002</v>
      </c>
      <c r="R119" s="285">
        <v>-5.4000000000000003E-3</v>
      </c>
      <c r="S119" s="285">
        <v>-5.4000000000000003E-3</v>
      </c>
      <c r="T119" s="285">
        <v>-4.8999999999999998E-3</v>
      </c>
      <c r="U119" s="283">
        <v>16502</v>
      </c>
      <c r="V119" s="283">
        <v>31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0.996</v>
      </c>
      <c r="D120" s="290">
        <v>-1E-3</v>
      </c>
      <c r="E120" s="289">
        <v>1358.47</v>
      </c>
      <c r="F120" s="14">
        <v>1.0059</v>
      </c>
      <c r="G120" s="291">
        <v>9.7999999999999997E-3</v>
      </c>
      <c r="H120" s="291">
        <v>0.03</v>
      </c>
      <c r="I120" s="289">
        <v>4.5</v>
      </c>
      <c r="J120" s="289">
        <v>4.5</v>
      </c>
      <c r="K120" s="291">
        <v>4.5449999999999997E-2</v>
      </c>
      <c r="L120" s="289" t="s">
        <v>40</v>
      </c>
      <c r="M120" s="14" t="s">
        <v>48</v>
      </c>
      <c r="N120" s="290">
        <v>-1.37E-2</v>
      </c>
      <c r="O120" s="18">
        <v>0.28239999999999998</v>
      </c>
      <c r="P120" s="291">
        <v>2.2000000000000001E-3</v>
      </c>
      <c r="Q120" s="291">
        <v>0.71409999999999996</v>
      </c>
      <c r="R120" s="291">
        <v>-6.4000000000000003E-3</v>
      </c>
      <c r="S120" s="291">
        <v>-6.4000000000000003E-3</v>
      </c>
      <c r="T120" s="291">
        <v>-4.5999999999999999E-3</v>
      </c>
      <c r="U120" s="289">
        <v>26184</v>
      </c>
      <c r="V120" s="289">
        <v>-136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1.0249999999999999</v>
      </c>
      <c r="D121" s="305">
        <v>1E-3</v>
      </c>
      <c r="E121" s="283">
        <v>4234.49</v>
      </c>
      <c r="F121" s="7">
        <v>1.034</v>
      </c>
      <c r="G121" s="285">
        <v>8.6999999999999994E-3</v>
      </c>
      <c r="H121" s="285">
        <v>0.03</v>
      </c>
      <c r="I121" s="283">
        <v>4.5</v>
      </c>
      <c r="J121" s="283">
        <v>4.5</v>
      </c>
      <c r="K121" s="285">
        <v>4.5409999999999999E-2</v>
      </c>
      <c r="L121" s="283" t="s">
        <v>40</v>
      </c>
      <c r="M121" s="7" t="s">
        <v>95</v>
      </c>
      <c r="N121" s="305">
        <v>5.1999999999999998E-3</v>
      </c>
      <c r="O121" s="23">
        <v>0.2429</v>
      </c>
      <c r="P121" s="285">
        <v>1E-4</v>
      </c>
      <c r="Q121" s="285">
        <v>0.76890000000000003</v>
      </c>
      <c r="R121" s="285">
        <v>-5.9999999999999995E-4</v>
      </c>
      <c r="S121" s="285">
        <v>-5.9999999999999995E-4</v>
      </c>
      <c r="T121" s="285">
        <v>-5.9999999999999995E-4</v>
      </c>
      <c r="U121" s="283">
        <v>254557</v>
      </c>
      <c r="V121" s="283">
        <v>1606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150018</v>
      </c>
      <c r="B122" s="289" t="s">
        <v>122</v>
      </c>
      <c r="C122" s="14">
        <v>1.0169999999999999</v>
      </c>
      <c r="D122" s="290">
        <v>-2E-3</v>
      </c>
      <c r="E122" s="289">
        <v>4021.67</v>
      </c>
      <c r="F122" s="14">
        <v>1.026</v>
      </c>
      <c r="G122" s="291">
        <v>8.8000000000000005E-3</v>
      </c>
      <c r="H122" s="291">
        <v>0.03</v>
      </c>
      <c r="I122" s="289">
        <v>4.5</v>
      </c>
      <c r="J122" s="289">
        <v>4.5</v>
      </c>
      <c r="K122" s="291">
        <v>4.5409999999999999E-2</v>
      </c>
      <c r="L122" s="289" t="s">
        <v>40</v>
      </c>
      <c r="M122" s="14" t="s">
        <v>123</v>
      </c>
      <c r="N122" s="290">
        <v>-1.41E-2</v>
      </c>
      <c r="O122" s="18">
        <v>0.29659999999999997</v>
      </c>
      <c r="P122" s="291">
        <v>1.1000000000000001E-3</v>
      </c>
      <c r="Q122" s="291">
        <v>1.2051000000000001</v>
      </c>
      <c r="R122" s="291">
        <v>7.7000000000000002E-3</v>
      </c>
      <c r="S122" s="291">
        <v>7.7000000000000002E-3</v>
      </c>
      <c r="T122" s="291">
        <v>-5.0000000000000001E-4</v>
      </c>
      <c r="U122" s="289">
        <v>329829</v>
      </c>
      <c r="V122" s="289">
        <v>277</v>
      </c>
      <c r="W122" s="292">
        <v>0.21180555555555555</v>
      </c>
      <c r="X122" s="293">
        <v>42738</v>
      </c>
      <c r="Y122" s="21" t="s">
        <v>38</v>
      </c>
    </row>
    <row r="123" spans="1:25" ht="18.75" thickBot="1" x14ac:dyDescent="0.2">
      <c r="A123" s="7">
        <v>150305</v>
      </c>
      <c r="B123" s="283" t="s">
        <v>104</v>
      </c>
      <c r="C123" s="7">
        <v>1.02</v>
      </c>
      <c r="D123" s="286">
        <v>-2E-3</v>
      </c>
      <c r="E123" s="283">
        <v>0.18</v>
      </c>
      <c r="F123" s="7">
        <v>1.0289999999999999</v>
      </c>
      <c r="G123" s="285">
        <v>8.6999999999999994E-3</v>
      </c>
      <c r="H123" s="285">
        <v>0.03</v>
      </c>
      <c r="I123" s="283">
        <v>4.5</v>
      </c>
      <c r="J123" s="283">
        <v>4.5</v>
      </c>
      <c r="K123" s="285">
        <v>4.5409999999999999E-2</v>
      </c>
      <c r="L123" s="283" t="s">
        <v>40</v>
      </c>
      <c r="M123" s="7" t="s">
        <v>105</v>
      </c>
      <c r="N123" s="286">
        <v>-1.4500000000000001E-2</v>
      </c>
      <c r="O123" s="23">
        <v>0.2046</v>
      </c>
      <c r="P123" s="285">
        <v>1E-4</v>
      </c>
      <c r="Q123" s="285">
        <v>0.86570000000000003</v>
      </c>
      <c r="R123" s="285">
        <v>-6.1999999999999998E-3</v>
      </c>
      <c r="S123" s="285">
        <v>-6.1999999999999998E-3</v>
      </c>
      <c r="T123" s="285">
        <v>-6.1000000000000004E-3</v>
      </c>
      <c r="U123" s="283">
        <v>3271</v>
      </c>
      <c r="V123" s="283">
        <v>-5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502011</v>
      </c>
      <c r="B124" s="289" t="s">
        <v>101</v>
      </c>
      <c r="C124" s="14">
        <v>0.995</v>
      </c>
      <c r="D124" s="302">
        <v>0</v>
      </c>
      <c r="E124" s="289">
        <v>493.15</v>
      </c>
      <c r="F124" s="14">
        <v>1.0031000000000001</v>
      </c>
      <c r="G124" s="291">
        <v>8.0999999999999996E-3</v>
      </c>
      <c r="H124" s="291">
        <v>0.03</v>
      </c>
      <c r="I124" s="289">
        <v>4.5</v>
      </c>
      <c r="J124" s="289">
        <v>4.5</v>
      </c>
      <c r="K124" s="291">
        <v>4.5370000000000001E-2</v>
      </c>
      <c r="L124" s="289" t="s">
        <v>40</v>
      </c>
      <c r="M124" s="14" t="s">
        <v>56</v>
      </c>
      <c r="N124" s="290">
        <v>-8.6E-3</v>
      </c>
      <c r="O124" s="18">
        <v>0.43969999999999998</v>
      </c>
      <c r="P124" s="291">
        <v>2.0000000000000001E-4</v>
      </c>
      <c r="Q124" s="291">
        <v>0.34129999999999999</v>
      </c>
      <c r="R124" s="291">
        <v>-6.9999999999999999E-4</v>
      </c>
      <c r="S124" s="291">
        <v>-6.9999999999999999E-4</v>
      </c>
      <c r="T124" s="291">
        <v>4.8999999999999998E-3</v>
      </c>
      <c r="U124" s="289">
        <v>14007</v>
      </c>
      <c r="V124" s="289">
        <v>69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1.018</v>
      </c>
      <c r="D125" s="286">
        <v>-3.8999999999999998E-3</v>
      </c>
      <c r="E125" s="283">
        <v>739.17</v>
      </c>
      <c r="F125" s="7">
        <v>1.026</v>
      </c>
      <c r="G125" s="285">
        <v>7.7999999999999996E-3</v>
      </c>
      <c r="H125" s="285">
        <v>0.03</v>
      </c>
      <c r="I125" s="283">
        <v>4.5</v>
      </c>
      <c r="J125" s="283">
        <v>4.5</v>
      </c>
      <c r="K125" s="285">
        <v>4.5359999999999998E-2</v>
      </c>
      <c r="L125" s="283" t="s">
        <v>40</v>
      </c>
      <c r="M125" s="7" t="s">
        <v>117</v>
      </c>
      <c r="N125" s="305">
        <v>1.09E-2</v>
      </c>
      <c r="O125" s="23">
        <v>0.34229999999999999</v>
      </c>
      <c r="P125" s="285">
        <v>-8.9999999999999998E-4</v>
      </c>
      <c r="Q125" s="285">
        <v>0.5464</v>
      </c>
      <c r="R125" s="285">
        <v>-4.5999999999999999E-3</v>
      </c>
      <c r="S125" s="285">
        <v>-4.5999999999999999E-3</v>
      </c>
      <c r="T125" s="285">
        <v>-1E-3</v>
      </c>
      <c r="U125" s="283">
        <v>62193</v>
      </c>
      <c r="V125" s="283">
        <v>-38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150181</v>
      </c>
      <c r="B126" s="289" t="s">
        <v>98</v>
      </c>
      <c r="C126" s="14">
        <v>1.0169999999999999</v>
      </c>
      <c r="D126" s="295">
        <v>2E-3</v>
      </c>
      <c r="E126" s="289">
        <v>7052.04</v>
      </c>
      <c r="F126" s="14">
        <v>1.022</v>
      </c>
      <c r="G126" s="291">
        <v>4.8999999999999998E-3</v>
      </c>
      <c r="H126" s="291">
        <v>0.03</v>
      </c>
      <c r="I126" s="289">
        <v>4.5</v>
      </c>
      <c r="J126" s="289">
        <v>4.5</v>
      </c>
      <c r="K126" s="291">
        <v>4.5229999999999999E-2</v>
      </c>
      <c r="L126" s="289" t="s">
        <v>40</v>
      </c>
      <c r="M126" s="14" t="s">
        <v>80</v>
      </c>
      <c r="N126" s="290">
        <v>-2.1299999999999999E-2</v>
      </c>
      <c r="O126" s="18">
        <v>0.41439999999999999</v>
      </c>
      <c r="P126" s="291">
        <v>-2.8E-3</v>
      </c>
      <c r="Q126" s="291">
        <v>0.38119999999999998</v>
      </c>
      <c r="R126" s="291">
        <v>-2.8E-3</v>
      </c>
      <c r="S126" s="291">
        <v>-2.8E-3</v>
      </c>
      <c r="T126" s="291">
        <v>-4.1000000000000003E-3</v>
      </c>
      <c r="U126" s="289">
        <v>311558</v>
      </c>
      <c r="V126" s="289">
        <v>1176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1.014</v>
      </c>
      <c r="D127" s="286">
        <v>-2.8999999999999998E-3</v>
      </c>
      <c r="E127" s="283">
        <v>6982.88</v>
      </c>
      <c r="F127" s="7">
        <v>1.0173000000000001</v>
      </c>
      <c r="G127" s="285">
        <v>3.2000000000000002E-3</v>
      </c>
      <c r="H127" s="285">
        <v>0.03</v>
      </c>
      <c r="I127" s="283">
        <v>4.5</v>
      </c>
      <c r="J127" s="283">
        <v>4.5</v>
      </c>
      <c r="K127" s="285">
        <v>4.5150000000000003E-2</v>
      </c>
      <c r="L127" s="283" t="s">
        <v>40</v>
      </c>
      <c r="M127" s="7" t="s">
        <v>102</v>
      </c>
      <c r="N127" s="286">
        <v>-8.5000000000000006E-3</v>
      </c>
      <c r="O127" s="23">
        <v>0.41889999999999999</v>
      </c>
      <c r="P127" s="285">
        <v>-4.7999999999999996E-3</v>
      </c>
      <c r="Q127" s="304">
        <v>0.3755</v>
      </c>
      <c r="R127" s="285">
        <v>-4.1000000000000003E-3</v>
      </c>
      <c r="S127" s="285">
        <v>-4.1000000000000003E-3</v>
      </c>
      <c r="T127" s="285">
        <v>-2.2000000000000001E-3</v>
      </c>
      <c r="U127" s="283">
        <v>345326</v>
      </c>
      <c r="V127" s="283">
        <v>128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150233</v>
      </c>
      <c r="B128" s="289" t="s">
        <v>81</v>
      </c>
      <c r="C128" s="14">
        <v>1.008</v>
      </c>
      <c r="D128" s="290">
        <v>-6.8999999999999999E-3</v>
      </c>
      <c r="E128" s="289">
        <v>57.95</v>
      </c>
      <c r="F128" s="14">
        <v>1.0078</v>
      </c>
      <c r="G128" s="291">
        <v>-2.0000000000000001E-4</v>
      </c>
      <c r="H128" s="291">
        <v>0.03</v>
      </c>
      <c r="I128" s="289">
        <v>4.5</v>
      </c>
      <c r="J128" s="289">
        <v>4.5</v>
      </c>
      <c r="K128" s="291">
        <v>4.4990000000000002E-2</v>
      </c>
      <c r="L128" s="289" t="s">
        <v>40</v>
      </c>
      <c r="M128" s="14" t="s">
        <v>82</v>
      </c>
      <c r="N128" s="290">
        <v>-1.6199999999999999E-2</v>
      </c>
      <c r="O128" s="18">
        <v>0.26129999999999998</v>
      </c>
      <c r="P128" s="291">
        <v>-8.6999999999999994E-3</v>
      </c>
      <c r="Q128" s="303">
        <v>0.76180000000000003</v>
      </c>
      <c r="R128" s="291">
        <v>8.8999999999999999E-3</v>
      </c>
      <c r="S128" s="291">
        <v>8.8999999999999999E-3</v>
      </c>
      <c r="T128" s="291">
        <v>1.18E-2</v>
      </c>
      <c r="U128" s="289">
        <v>2833</v>
      </c>
      <c r="V128" s="289">
        <v>0</v>
      </c>
      <c r="W128" s="292">
        <v>0.21180555555555555</v>
      </c>
      <c r="X128" s="293">
        <v>42884</v>
      </c>
      <c r="Y128" s="21" t="s">
        <v>38</v>
      </c>
    </row>
    <row r="129" spans="1:25" ht="18.75" thickBot="1" x14ac:dyDescent="0.2">
      <c r="A129" s="7">
        <v>502017</v>
      </c>
      <c r="B129" s="283" t="s">
        <v>45</v>
      </c>
      <c r="C129" s="7">
        <v>1.03</v>
      </c>
      <c r="D129" s="305">
        <v>1.18E-2</v>
      </c>
      <c r="E129" s="283">
        <v>30.32</v>
      </c>
      <c r="F129" s="7">
        <v>1.028</v>
      </c>
      <c r="G129" s="285">
        <v>-1.9E-3</v>
      </c>
      <c r="H129" s="285">
        <v>0.03</v>
      </c>
      <c r="I129" s="283">
        <v>4.5</v>
      </c>
      <c r="J129" s="283">
        <v>4.5</v>
      </c>
      <c r="K129" s="285">
        <v>4.4909999999999999E-2</v>
      </c>
      <c r="L129" s="283" t="s">
        <v>40</v>
      </c>
      <c r="M129" s="7" t="s">
        <v>46</v>
      </c>
      <c r="N129" s="286">
        <v>-1.4999999999999999E-2</v>
      </c>
      <c r="O129" s="23">
        <v>0.33229999999999998</v>
      </c>
      <c r="P129" s="285">
        <v>-9.5999999999999992E-3</v>
      </c>
      <c r="Q129" s="285">
        <v>0.56740000000000002</v>
      </c>
      <c r="R129" s="285">
        <v>0</v>
      </c>
      <c r="S129" s="285">
        <v>0</v>
      </c>
      <c r="T129" s="285">
        <v>-5.1999999999999998E-3</v>
      </c>
      <c r="U129" s="283">
        <v>264</v>
      </c>
      <c r="V129" s="283">
        <v>0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150192</v>
      </c>
      <c r="B130" s="289" t="s">
        <v>107</v>
      </c>
      <c r="C130" s="14">
        <v>1.03</v>
      </c>
      <c r="D130" s="295">
        <v>6.7999999999999996E-3</v>
      </c>
      <c r="E130" s="289">
        <v>1566.98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108</v>
      </c>
      <c r="N130" s="290">
        <v>-1.03E-2</v>
      </c>
      <c r="O130" s="18">
        <v>0.31180000000000002</v>
      </c>
      <c r="P130" s="291">
        <v>-1.15E-2</v>
      </c>
      <c r="Q130" s="291">
        <v>0.61809999999999998</v>
      </c>
      <c r="R130" s="291">
        <v>-7.6E-3</v>
      </c>
      <c r="S130" s="291">
        <v>-7.6E-3</v>
      </c>
      <c r="T130" s="291">
        <v>-1.01E-2</v>
      </c>
      <c r="U130" s="289">
        <v>22415</v>
      </c>
      <c r="V130" s="289">
        <v>-196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1.034</v>
      </c>
      <c r="D131" s="284">
        <v>0</v>
      </c>
      <c r="E131" s="283">
        <v>10.47</v>
      </c>
      <c r="F131" s="7">
        <v>1.03</v>
      </c>
      <c r="G131" s="285">
        <v>-3.8999999999999998E-3</v>
      </c>
      <c r="H131" s="285">
        <v>0.03</v>
      </c>
      <c r="I131" s="283">
        <v>4.5</v>
      </c>
      <c r="J131" s="283">
        <v>4.5</v>
      </c>
      <c r="K131" s="285">
        <v>4.4819999999999999E-2</v>
      </c>
      <c r="L131" s="283" t="s">
        <v>40</v>
      </c>
      <c r="M131" s="7" t="s">
        <v>62</v>
      </c>
      <c r="N131" s="286">
        <v>-2.2000000000000001E-3</v>
      </c>
      <c r="O131" s="23">
        <v>9.8900000000000002E-2</v>
      </c>
      <c r="P131" s="285">
        <v>-1.3599999999999999E-2</v>
      </c>
      <c r="Q131" s="285">
        <v>0.57889999999999997</v>
      </c>
      <c r="R131" s="285">
        <v>-6.6E-3</v>
      </c>
      <c r="S131" s="285">
        <v>-6.6E-3</v>
      </c>
      <c r="T131" s="285">
        <v>-3.7000000000000002E-3</v>
      </c>
      <c r="U131" s="283">
        <v>9592</v>
      </c>
      <c r="V131" s="283">
        <v>0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150279</v>
      </c>
      <c r="B132" s="289" t="s">
        <v>126</v>
      </c>
      <c r="C132" s="14">
        <v>1.06</v>
      </c>
      <c r="D132" s="290">
        <v>-6.6E-3</v>
      </c>
      <c r="E132" s="289">
        <v>1.2</v>
      </c>
      <c r="F132" s="14">
        <v>1.0529999999999999</v>
      </c>
      <c r="G132" s="291">
        <v>-6.6E-3</v>
      </c>
      <c r="H132" s="291">
        <v>0.03</v>
      </c>
      <c r="I132" s="289">
        <v>5</v>
      </c>
      <c r="J132" s="289">
        <v>4.5</v>
      </c>
      <c r="K132" s="291">
        <v>4.471E-2</v>
      </c>
      <c r="L132" s="289" t="s">
        <v>40</v>
      </c>
      <c r="M132" s="14" t="s">
        <v>127</v>
      </c>
      <c r="N132" s="290">
        <v>-1.77E-2</v>
      </c>
      <c r="O132" s="18">
        <v>0.27129999999999999</v>
      </c>
      <c r="P132" s="291">
        <v>-1.4200000000000001E-2</v>
      </c>
      <c r="Q132" s="291">
        <v>0.67789999999999995</v>
      </c>
      <c r="R132" s="291">
        <v>2.8E-3</v>
      </c>
      <c r="S132" s="291">
        <v>2.8E-3</v>
      </c>
      <c r="T132" s="291">
        <v>5.9999999999999995E-4</v>
      </c>
      <c r="U132" s="289">
        <v>1274</v>
      </c>
      <c r="V132" s="289">
        <v>-3</v>
      </c>
      <c r="W132" s="292">
        <v>0.21180555555555555</v>
      </c>
      <c r="X132" s="293">
        <v>42614</v>
      </c>
      <c r="Y132" s="21" t="s">
        <v>38</v>
      </c>
    </row>
    <row r="133" spans="1:25" ht="18.75" thickBot="1" x14ac:dyDescent="0.2">
      <c r="A133" s="7">
        <v>150203</v>
      </c>
      <c r="B133" s="283" t="s">
        <v>109</v>
      </c>
      <c r="C133" s="7">
        <v>1.026</v>
      </c>
      <c r="D133" s="305">
        <v>3.8999999999999998E-3</v>
      </c>
      <c r="E133" s="283">
        <v>1013.83</v>
      </c>
      <c r="F133" s="7">
        <v>1.0189999999999999</v>
      </c>
      <c r="G133" s="285">
        <v>-6.8999999999999999E-3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110</v>
      </c>
      <c r="N133" s="286">
        <v>-1.83E-2</v>
      </c>
      <c r="O133" s="23">
        <v>0.44290000000000002</v>
      </c>
      <c r="P133" s="285">
        <v>-1.54E-2</v>
      </c>
      <c r="Q133" s="285">
        <v>0.31690000000000002</v>
      </c>
      <c r="R133" s="285">
        <v>-6.1000000000000004E-3</v>
      </c>
      <c r="S133" s="285">
        <v>-6.1000000000000004E-3</v>
      </c>
      <c r="T133" s="285">
        <v>-6.4999999999999997E-3</v>
      </c>
      <c r="U133" s="283">
        <v>20469</v>
      </c>
      <c r="V133" s="283">
        <v>-93</v>
      </c>
      <c r="W133" s="287">
        <v>0.21180555555555555</v>
      </c>
      <c r="X133" s="288">
        <v>42705</v>
      </c>
      <c r="Y133" s="13" t="s">
        <v>38</v>
      </c>
    </row>
    <row r="134" spans="1:25" ht="18.75" thickBot="1" x14ac:dyDescent="0.2">
      <c r="A134" s="14">
        <v>150179</v>
      </c>
      <c r="B134" s="289" t="s">
        <v>120</v>
      </c>
      <c r="C134" s="14">
        <v>1.0349999999999999</v>
      </c>
      <c r="D134" s="302">
        <v>0</v>
      </c>
      <c r="E134" s="289">
        <v>82.48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121</v>
      </c>
      <c r="N134" s="290">
        <v>-1.6899999999999998E-2</v>
      </c>
      <c r="O134" s="18">
        <v>0.44330000000000003</v>
      </c>
      <c r="P134" s="291">
        <v>-1.6299999999999999E-2</v>
      </c>
      <c r="Q134" s="291">
        <v>0.30890000000000001</v>
      </c>
      <c r="R134" s="291">
        <v>-6.4999999999999997E-3</v>
      </c>
      <c r="S134" s="291">
        <v>-6.4999999999999997E-3</v>
      </c>
      <c r="T134" s="291">
        <v>-3.8999999999999998E-3</v>
      </c>
      <c r="U134" s="289">
        <v>6728</v>
      </c>
      <c r="V134" s="289">
        <v>-19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150092</v>
      </c>
      <c r="B135" s="283" t="s">
        <v>138</v>
      </c>
      <c r="C135" s="7">
        <v>1.0429999999999999</v>
      </c>
      <c r="D135" s="286">
        <v>-1.9E-3</v>
      </c>
      <c r="E135" s="283">
        <v>1.1100000000000001</v>
      </c>
      <c r="F135" s="7">
        <v>1.026</v>
      </c>
      <c r="G135" s="285">
        <v>-1.66E-2</v>
      </c>
      <c r="H135" s="285">
        <v>0.03</v>
      </c>
      <c r="I135" s="283">
        <v>4.5</v>
      </c>
      <c r="J135" s="283">
        <v>4.5</v>
      </c>
      <c r="K135" s="285">
        <v>4.4249999999999998E-2</v>
      </c>
      <c r="L135" s="283" t="s">
        <v>40</v>
      </c>
      <c r="M135" s="7" t="s">
        <v>139</v>
      </c>
      <c r="N135" s="286">
        <v>-1.37E-2</v>
      </c>
      <c r="O135" s="23">
        <v>0.37819999999999998</v>
      </c>
      <c r="P135" s="285">
        <v>-2.3900000000000001E-2</v>
      </c>
      <c r="Q135" s="285">
        <v>0.94930000000000003</v>
      </c>
      <c r="R135" s="285">
        <v>0.02</v>
      </c>
      <c r="S135" s="285">
        <v>0.02</v>
      </c>
      <c r="T135" s="285">
        <v>1.4E-2</v>
      </c>
      <c r="U135" s="283">
        <v>277</v>
      </c>
      <c r="V135" s="283">
        <v>0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150231</v>
      </c>
      <c r="B136" s="289" t="s">
        <v>130</v>
      </c>
      <c r="C136" s="14">
        <v>1.0269999999999999</v>
      </c>
      <c r="D136" s="290">
        <v>-1.9E-3</v>
      </c>
      <c r="E136" s="289">
        <v>2.4</v>
      </c>
      <c r="F136" s="14">
        <v>1.0098</v>
      </c>
      <c r="G136" s="291">
        <v>-1.7000000000000001E-2</v>
      </c>
      <c r="H136" s="291">
        <v>0.03</v>
      </c>
      <c r="I136" s="289">
        <v>4.5</v>
      </c>
      <c r="J136" s="289">
        <v>4.5</v>
      </c>
      <c r="K136" s="291">
        <v>4.4240000000000002E-2</v>
      </c>
      <c r="L136" s="289" t="s">
        <v>40</v>
      </c>
      <c r="M136" s="14" t="s">
        <v>131</v>
      </c>
      <c r="N136" s="290">
        <v>-1.54E-2</v>
      </c>
      <c r="O136" s="18">
        <v>0.3574</v>
      </c>
      <c r="P136" s="291">
        <v>-2.5100000000000001E-2</v>
      </c>
      <c r="Q136" s="303">
        <v>0.53010000000000002</v>
      </c>
      <c r="R136" s="291">
        <v>-4.4000000000000003E-3</v>
      </c>
      <c r="S136" s="291">
        <v>-4.4000000000000003E-3</v>
      </c>
      <c r="T136" s="291">
        <v>-2.3E-3</v>
      </c>
      <c r="U136" s="289">
        <v>3989</v>
      </c>
      <c r="V136" s="289">
        <v>-25</v>
      </c>
      <c r="W136" s="292">
        <v>0.21180555555555555</v>
      </c>
      <c r="X136" s="293">
        <v>42869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1.054</v>
      </c>
      <c r="D137" s="286">
        <v>-9.4000000000000004E-3</v>
      </c>
      <c r="E137" s="283">
        <v>4.41</v>
      </c>
      <c r="F137" s="7">
        <v>1.03</v>
      </c>
      <c r="G137" s="285">
        <v>-2.3300000000000001E-2</v>
      </c>
      <c r="H137" s="285">
        <v>0.03</v>
      </c>
      <c r="I137" s="283">
        <v>4.5</v>
      </c>
      <c r="J137" s="283">
        <v>4.5</v>
      </c>
      <c r="K137" s="285">
        <v>4.3950000000000003E-2</v>
      </c>
      <c r="L137" s="283" t="s">
        <v>40</v>
      </c>
      <c r="M137" s="7" t="s">
        <v>136</v>
      </c>
      <c r="N137" s="286">
        <v>-1.9400000000000001E-2</v>
      </c>
      <c r="O137" s="23">
        <v>0.35349999999999998</v>
      </c>
      <c r="P137" s="285">
        <v>-3.1199999999999999E-2</v>
      </c>
      <c r="Q137" s="285">
        <v>0.51519999999999999</v>
      </c>
      <c r="R137" s="285">
        <v>-6.1000000000000004E-3</v>
      </c>
      <c r="S137" s="285">
        <v>-6.1000000000000004E-3</v>
      </c>
      <c r="T137" s="285">
        <v>-4.4999999999999997E-3</v>
      </c>
      <c r="U137" s="283">
        <v>1761</v>
      </c>
      <c r="V137" s="283">
        <v>-20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150100</v>
      </c>
      <c r="B138" s="289" t="s">
        <v>133</v>
      </c>
      <c r="C138" s="14">
        <v>1.0509999999999999</v>
      </c>
      <c r="D138" s="295">
        <v>1.9E-3</v>
      </c>
      <c r="E138" s="289">
        <v>0.83</v>
      </c>
      <c r="F138" s="14">
        <v>1.026</v>
      </c>
      <c r="G138" s="291">
        <v>-2.4400000000000002E-2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134</v>
      </c>
      <c r="N138" s="290">
        <v>-4.0000000000000002E-4</v>
      </c>
      <c r="O138" s="18">
        <v>0.43590000000000001</v>
      </c>
      <c r="P138" s="291">
        <v>-3.1300000000000001E-2</v>
      </c>
      <c r="Q138" s="291">
        <v>0.76829999999999998</v>
      </c>
      <c r="R138" s="291">
        <v>2.2000000000000001E-3</v>
      </c>
      <c r="S138" s="291">
        <v>2.2000000000000001E-3</v>
      </c>
      <c r="T138" s="291">
        <v>-1.2999999999999999E-3</v>
      </c>
      <c r="U138" s="289">
        <v>14231</v>
      </c>
      <c r="V138" s="289">
        <v>66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150245</v>
      </c>
      <c r="B139" s="283" t="s">
        <v>132</v>
      </c>
      <c r="C139" s="7">
        <v>1.0780000000000001</v>
      </c>
      <c r="D139" s="305">
        <v>3.7000000000000002E-3</v>
      </c>
      <c r="E139" s="283">
        <v>38.229999999999997</v>
      </c>
      <c r="F139" s="7">
        <v>1.044</v>
      </c>
      <c r="G139" s="285">
        <v>-3.2599999999999997E-2</v>
      </c>
      <c r="H139" s="285">
        <v>0.03</v>
      </c>
      <c r="I139" s="283">
        <v>4.75</v>
      </c>
      <c r="J139" s="283">
        <v>4.5</v>
      </c>
      <c r="K139" s="285">
        <v>4.3549999999999998E-2</v>
      </c>
      <c r="L139" s="283" t="s">
        <v>40</v>
      </c>
      <c r="M139" s="7" t="s">
        <v>86</v>
      </c>
      <c r="N139" s="286">
        <v>-1.3299999999999999E-2</v>
      </c>
      <c r="O139" s="23">
        <v>0.39250000000000002</v>
      </c>
      <c r="P139" s="285">
        <v>-3.8899999999999997E-2</v>
      </c>
      <c r="Q139" s="285">
        <v>0.40849999999999997</v>
      </c>
      <c r="R139" s="285">
        <v>1.3100000000000001E-2</v>
      </c>
      <c r="S139" s="285">
        <v>1.3100000000000001E-2</v>
      </c>
      <c r="T139" s="285">
        <v>9.2999999999999992E-3</v>
      </c>
      <c r="U139" s="283">
        <v>1043</v>
      </c>
      <c r="V139" s="283">
        <v>2</v>
      </c>
      <c r="W139" s="287">
        <v>0.21180555555555555</v>
      </c>
      <c r="X139" s="288">
        <v>42675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1.089</v>
      </c>
      <c r="D140" s="290">
        <v>-0.01</v>
      </c>
      <c r="E140" s="289">
        <v>1.58</v>
      </c>
      <c r="F140" s="14">
        <v>1.0259</v>
      </c>
      <c r="G140" s="291">
        <v>-6.1499999999999999E-2</v>
      </c>
      <c r="H140" s="291">
        <v>0.03</v>
      </c>
      <c r="I140" s="289">
        <v>4.5</v>
      </c>
      <c r="J140" s="289">
        <v>4.5</v>
      </c>
      <c r="K140" s="291">
        <v>4.233E-2</v>
      </c>
      <c r="L140" s="289" t="s">
        <v>40</v>
      </c>
      <c r="M140" s="14" t="s">
        <v>141</v>
      </c>
      <c r="N140" s="290">
        <v>-2.0500000000000001E-2</v>
      </c>
      <c r="O140" s="18">
        <v>0.41070000000000001</v>
      </c>
      <c r="P140" s="291">
        <v>-6.5100000000000005E-2</v>
      </c>
      <c r="Q140" s="291">
        <v>0.38569999999999999</v>
      </c>
      <c r="R140" s="291">
        <v>6.8999999999999999E-3</v>
      </c>
      <c r="S140" s="291">
        <v>6.8999999999999999E-3</v>
      </c>
      <c r="T140" s="291">
        <v>1.29E-2</v>
      </c>
      <c r="U140" s="289">
        <v>2449</v>
      </c>
      <c r="V140" s="289">
        <v>0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AVERAGE(D83:D140)</f>
        <v>-1.7310344827586213E-3</v>
      </c>
      <c r="E141" s="36"/>
      <c r="F141" s="35"/>
      <c r="G141" s="43">
        <f>AVERAGE(G83:G140)</f>
        <v>8.9224137931034515E-3</v>
      </c>
      <c r="H141" s="271">
        <f>COUNTIF($D83:$D140,"&gt;0")/COUNT($D83:$D140)</f>
        <v>0.17241379310344829</v>
      </c>
      <c r="I141" s="270"/>
      <c r="J141" s="270"/>
      <c r="K141" s="43">
        <f>AVERAGE(K83:K140)</f>
        <v>4.5472931034482758E-2</v>
      </c>
      <c r="L141" s="36"/>
      <c r="M141" s="35"/>
      <c r="N141" s="38"/>
      <c r="O141" s="39"/>
      <c r="P141" s="43">
        <f>AVERAGE(P83:P140)</f>
        <v>-2.4017543859649135E-3</v>
      </c>
      <c r="Q141" s="37"/>
      <c r="R141" s="43">
        <f>AVERAGE(R83:R140)</f>
        <v>4.2413793103448274E-4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0.91600000000000004</v>
      </c>
      <c r="D142" s="305">
        <v>1.1000000000000001E-3</v>
      </c>
      <c r="E142" s="283">
        <v>26.39</v>
      </c>
      <c r="F142" s="7">
        <v>1.0169999999999999</v>
      </c>
      <c r="G142" s="285">
        <v>9.9299999999999999E-2</v>
      </c>
      <c r="H142" s="285">
        <v>1.4999999999999999E-2</v>
      </c>
      <c r="I142" s="283">
        <v>3</v>
      </c>
      <c r="J142" s="283">
        <v>3</v>
      </c>
      <c r="K142" s="285">
        <v>3.3369999999999997E-2</v>
      </c>
      <c r="L142" s="283" t="s">
        <v>40</v>
      </c>
      <c r="M142" s="7" t="s">
        <v>41</v>
      </c>
      <c r="N142" s="305">
        <v>1E-4</v>
      </c>
      <c r="O142" s="23">
        <v>0.21890000000000001</v>
      </c>
      <c r="P142" s="285">
        <v>6.3700000000000007E-2</v>
      </c>
      <c r="Q142" s="285">
        <v>0.1192</v>
      </c>
      <c r="R142" s="285">
        <v>-1.9E-3</v>
      </c>
      <c r="S142" s="285">
        <v>-1.9E-3</v>
      </c>
      <c r="T142" s="285">
        <v>-1.6000000000000001E-3</v>
      </c>
      <c r="U142" s="283">
        <v>836</v>
      </c>
      <c r="V142" s="283">
        <v>-6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150188</v>
      </c>
      <c r="B143" s="289" t="s">
        <v>289</v>
      </c>
      <c r="C143" s="14">
        <v>1.0569999999999999</v>
      </c>
      <c r="D143" s="290">
        <v>-1.9E-3</v>
      </c>
      <c r="E143" s="289">
        <v>0.18</v>
      </c>
      <c r="F143" s="14">
        <v>1.0349999999999999</v>
      </c>
      <c r="G143" s="291">
        <v>-2.1299999999999999E-2</v>
      </c>
      <c r="H143" s="289" t="s">
        <v>290</v>
      </c>
      <c r="I143" s="289">
        <v>5.5</v>
      </c>
      <c r="J143" s="289">
        <v>5.5</v>
      </c>
      <c r="K143" s="291">
        <v>-5.11E-3</v>
      </c>
      <c r="L143" s="289">
        <v>0.37</v>
      </c>
      <c r="M143" s="14" t="s">
        <v>291</v>
      </c>
      <c r="N143" s="290">
        <v>-2.2000000000000001E-3</v>
      </c>
      <c r="O143" s="18">
        <v>0.1139</v>
      </c>
      <c r="P143" s="291">
        <v>-4.3700000000000003E-2</v>
      </c>
      <c r="Q143" s="291">
        <v>0.44330000000000003</v>
      </c>
      <c r="R143" s="291">
        <v>0</v>
      </c>
      <c r="S143" s="291">
        <v>0</v>
      </c>
      <c r="T143" s="291">
        <v>3.0999999999999999E-3</v>
      </c>
      <c r="U143" s="289">
        <v>29906</v>
      </c>
      <c r="V143" s="289">
        <v>1</v>
      </c>
      <c r="W143" s="292">
        <v>0.29375000000000001</v>
      </c>
      <c r="X143" s="293">
        <v>42719</v>
      </c>
      <c r="Y143" s="21" t="s">
        <v>38</v>
      </c>
    </row>
    <row r="144" spans="1:25" ht="18.75" thickBot="1" x14ac:dyDescent="0.2">
      <c r="A144" s="7">
        <v>150016</v>
      </c>
      <c r="B144" s="283" t="s">
        <v>34</v>
      </c>
      <c r="C144" s="7">
        <v>1.0369999999999999</v>
      </c>
      <c r="D144" s="305">
        <v>1.9E-3</v>
      </c>
      <c r="E144" s="283">
        <v>12.94</v>
      </c>
      <c r="F144" s="7">
        <v>1</v>
      </c>
      <c r="G144" s="285">
        <v>-3.6999999999999998E-2</v>
      </c>
      <c r="H144" s="283" t="s">
        <v>35</v>
      </c>
      <c r="I144" s="283">
        <v>0</v>
      </c>
      <c r="J144" s="283">
        <v>0</v>
      </c>
      <c r="K144" s="285">
        <v>-1.3310000000000001E-2</v>
      </c>
      <c r="L144" s="283">
        <v>2.71</v>
      </c>
      <c r="M144" s="7" t="s">
        <v>36</v>
      </c>
      <c r="N144" s="286">
        <v>-8.5000000000000006E-3</v>
      </c>
      <c r="O144" s="285">
        <v>0.53280000000000005</v>
      </c>
      <c r="P144" s="283" t="s">
        <v>37</v>
      </c>
      <c r="Q144" s="283" t="s">
        <v>37</v>
      </c>
      <c r="R144" s="285">
        <v>4.7999999999999996E-3</v>
      </c>
      <c r="S144" s="285">
        <v>4.7999999999999996E-3</v>
      </c>
      <c r="T144" s="285">
        <v>6.9999999999999999E-4</v>
      </c>
      <c r="U144" s="283">
        <v>3047</v>
      </c>
      <c r="V144" s="283">
        <v>17</v>
      </c>
      <c r="W144" s="287">
        <v>0.17083333333333331</v>
      </c>
      <c r="X144" s="288">
        <v>43574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87"/>
    <hyperlink ref="C19" r:id="rId77" display="http://finance.sina.com.cn/fund/quotes/150287/bc.shtml"/>
    <hyperlink ref="F19" r:id="rId78" display="http://www.cninfo.com.cn/information/fund/netvalue/150287.html"/>
    <hyperlink ref="M19" r:id="rId79" tooltip="399440" display="http://quote.eastmoney.com/zs399440.html"/>
    <hyperlink ref="O19" r:id="rId80" display="https://www.jisilu.cn/data/utils/lowcalc/150287"/>
    <hyperlink ref="Y19" r:id="rId81" tooltip="加【钢铁A】为自选A类" display="javascript:addOwnedFund('150287');"/>
    <hyperlink ref="A20" r:id="rId82" display="https://www.jisilu.cn/data/sfnew/detail/150289"/>
    <hyperlink ref="C20" r:id="rId83" display="http://finance.sina.com.cn/fund/quotes/150289/bc.shtml"/>
    <hyperlink ref="F20" r:id="rId84" display="http://www.cninfo.com.cn/information/fund/netvalue/150289.html"/>
    <hyperlink ref="M20" r:id="rId85" tooltip="399998" display="http://quote.eastmoney.com/zs399998.html"/>
    <hyperlink ref="O20" r:id="rId86" display="https://www.jisilu.cn/data/utils/lowcalc/150289"/>
    <hyperlink ref="Y20" r:id="rId87" tooltip="加【煤炭A级】为自选A类" display="javascript:addOwnedFund('150289');"/>
    <hyperlink ref="A21" r:id="rId88" display="https://www.jisilu.cn/data/sfnew/detail/150263"/>
    <hyperlink ref="C21" r:id="rId89" display="http://finance.sina.com.cn/fund/quotes/150263/bc.shtml"/>
    <hyperlink ref="F21" r:id="rId90" display="http://www.cninfo.com.cn/information/fund/netvalue/150263.html"/>
    <hyperlink ref="M21" r:id="rId91" tooltip="000852" display="http://quote.eastmoney.com/zs000852.html"/>
    <hyperlink ref="O21" r:id="rId92" display="https://www.jisilu.cn/data/utils/lowcalc/150263"/>
    <hyperlink ref="Y21" r:id="rId93" tooltip="加【1000A】为自选A类" display="javascript:addOwnedFund('150263');"/>
    <hyperlink ref="A22" r:id="rId94" display="https://www.jisilu.cn/data/sfnew/detail/150297"/>
    <hyperlink ref="C22" r:id="rId95" display="http://finance.sina.com.cn/fund/quotes/150297/bc.shtml"/>
    <hyperlink ref="F22" r:id="rId96" display="http://www.cninfo.com.cn/information/fund/netvalue/150297.html"/>
    <hyperlink ref="O22" r:id="rId97" display="https://www.jisilu.cn/data/utils/lowcalc/150297"/>
    <hyperlink ref="Y22" r:id="rId98" tooltip="加【互联A级】为自选A类" display="javascript:addOwnedFund('150297');"/>
    <hyperlink ref="A23" r:id="rId99" display="https://www.jisilu.cn/data/sfnew/detail/150117"/>
    <hyperlink ref="C23" r:id="rId100" display="http://finance.sina.com.cn/fund/quotes/150117/bc.shtml"/>
    <hyperlink ref="F23" r:id="rId101" display="http://www.cninfo.com.cn/information/fund/netvalue/150117.html"/>
    <hyperlink ref="M23" r:id="rId102" tooltip="399393" display="http://quote.eastmoney.com/zs399393.html"/>
    <hyperlink ref="O23" r:id="rId103" display="https://www.jisilu.cn/data/utils/lowcalc/150117"/>
    <hyperlink ref="Y23" r:id="rId104" tooltip="加【房地产A】为自选A类" display="javascript:addOwnedFund('15011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325"/>
    <hyperlink ref="C32" r:id="rId154" display="http://finance.sina.com.cn/fund/quotes/150325/bc.shtml"/>
    <hyperlink ref="F32" r:id="rId155" display="http://www.cninfo.com.cn/information/fund/netvalue/150325.html"/>
    <hyperlink ref="M32" r:id="rId156" tooltip="399807" display="http://quote.eastmoney.com/zs399807.html"/>
    <hyperlink ref="O32" r:id="rId157" display="https://www.jisilu.cn/data/utils/lowcalc/150325"/>
    <hyperlink ref="Y32" r:id="rId158" tooltip="加【高铁A端】为自选A类" display="javascript:addOwnedFund('15032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88"/>
    <hyperlink ref="C44" r:id="rId220" display="http://finance.sina.com.cn/fund/quotes/150088/bc.shtml"/>
    <hyperlink ref="F44" r:id="rId221" display="http://www.cninfo.com.cn/information/fund/netvalue/150088.html"/>
    <hyperlink ref="M44" r:id="rId222" tooltip="399905" display="http://quote.eastmoney.com/zs399905.html"/>
    <hyperlink ref="Y44" r:id="rId223" tooltip="加【金鹰500A】为自选A类" display="javascript:addOwnedFund('150088');"/>
    <hyperlink ref="A45" r:id="rId224" display="https://www.jisilu.cn/data/sfnew/detail/150267"/>
    <hyperlink ref="C45" r:id="rId225" display="http://finance.sina.com.cn/fund/quotes/150267/bc.shtml"/>
    <hyperlink ref="F45" r:id="rId226" display="http://www.cninfo.com.cn/information/fund/netvalue/150267.html"/>
    <hyperlink ref="M45" r:id="rId227" tooltip="399986" display="http://quote.eastmoney.com/zs399986.html"/>
    <hyperlink ref="O45" r:id="rId228" display="https://www.jisilu.cn/data/utils/lowcalc/150267"/>
    <hyperlink ref="Y45" r:id="rId229" tooltip="将【银行A类】从自选中删除" display="javascript:delOwnedFund('150267');"/>
    <hyperlink ref="A46" r:id="rId230" display="https://www.jisilu.cn/data/sfnew/detail/150112"/>
    <hyperlink ref="C46" r:id="rId231" display="http://finance.sina.com.cn/fund/quotes/150112/bc.shtml"/>
    <hyperlink ref="F46" r:id="rId232" display="http://www.cninfo.com.cn/information/fund/netvalue/150112.html"/>
    <hyperlink ref="M46" r:id="rId233" tooltip="399330" display="http://quote.eastmoney.com/zs399330.html"/>
    <hyperlink ref="O46" r:id="rId234" display="https://www.jisilu.cn/data/utils/lowcalc/150112"/>
    <hyperlink ref="Y46" r:id="rId235" tooltip="加【深100A】为自选A类" display="javascript:addOwnedFund('150112');"/>
    <hyperlink ref="A47" r:id="rId236" display="https://www.jisilu.cn/data/sfnew/detail/150121"/>
    <hyperlink ref="C47" r:id="rId237" display="http://finance.sina.com.cn/fund/quotes/150121/bc.shtml"/>
    <hyperlink ref="F47" r:id="rId238" display="http://www.cninfo.com.cn/information/fund/netvalue/150121.html"/>
    <hyperlink ref="M47" r:id="rId239" tooltip="399918" display="http://quote.eastmoney.com/zs399918.html"/>
    <hyperlink ref="O47" r:id="rId240" display="https://www.jisilu.cn/data/utils/lowcalc/150121"/>
    <hyperlink ref="Y47" r:id="rId241" tooltip="加【银河优先】为自选A类" display="javascript:addOwnedFund('150121');"/>
    <hyperlink ref="A48" r:id="rId242" display="https://www.jisilu.cn/data/sfnew/detail/502001"/>
    <hyperlink ref="C48" r:id="rId243" display="http://finance.sina.com.cn/fund/quotes/502001/bc.shtml"/>
    <hyperlink ref="F48" r:id="rId244" display="http://www.cninfo.com.cn/information/fund/netvalue/502001.html"/>
    <hyperlink ref="M48" r:id="rId245" tooltip="399982" display="http://quote.eastmoney.com/zs399982.html"/>
    <hyperlink ref="O48" r:id="rId246" display="https://www.jisilu.cn/data/utils/lowcalc/502001"/>
    <hyperlink ref="Y48" r:id="rId247" tooltip="加【500等权A】为自选A类" display="javascript:addOwnedFund('502001');"/>
    <hyperlink ref="A49" r:id="rId248" display="https://www.jisilu.cn/data/sfnew/detail/502021"/>
    <hyperlink ref="C49" r:id="rId249" display="http://finance.sina.com.cn/fund/quotes/502021/bc.shtml"/>
    <hyperlink ref="F49" r:id="rId250" display="http://www.cninfo.com.cn/information/fund/netvalue/502021.html"/>
    <hyperlink ref="M49" r:id="rId251" tooltip="000016" display="http://quote.eastmoney.com/zs000016.html"/>
    <hyperlink ref="O49" r:id="rId252" display="https://www.jisilu.cn/data/utils/lowcalc/502021"/>
    <hyperlink ref="Y49" r:id="rId253" tooltip="加【国金50A】为自选A类" display="javascript:addOwnedFund('502021');"/>
    <hyperlink ref="A50" r:id="rId254" display="https://www.jisilu.cn/data/sfnew/detail/150167"/>
    <hyperlink ref="C50" r:id="rId255" display="http://finance.sina.com.cn/fund/quotes/150167/bc.shtml"/>
    <hyperlink ref="F50" r:id="rId256" display="http://www.cninfo.com.cn/information/fund/netvalue/150167.html"/>
    <hyperlink ref="M50" r:id="rId257" tooltip="399300" display="http://quote.eastmoney.com/zs399300.html"/>
    <hyperlink ref="O50" r:id="rId258" display="https://www.jisilu.cn/data/utils/lowcalc/150167"/>
    <hyperlink ref="Y50" r:id="rId259" tooltip="加【银华300A】为自选A类" display="javascript:addOwnedFund('150167');"/>
    <hyperlink ref="A51" r:id="rId260" display="https://www.jisilu.cn/data/sfnew/detail/150094"/>
    <hyperlink ref="C51" r:id="rId261" display="http://finance.sina.com.cn/fund/quotes/150094/bc.shtml"/>
    <hyperlink ref="F51" r:id="rId262" display="http://www.cninfo.com.cn/information/fund/netvalue/150094.html"/>
    <hyperlink ref="M51" r:id="rId263" tooltip="000966" display="http://quote.eastmoney.com/zs000966.html"/>
    <hyperlink ref="O51" r:id="rId264" display="https://www.jisilu.cn/data/utils/lowcalc/150094"/>
    <hyperlink ref="Y51" r:id="rId265" tooltip="加【泰信400A】为自选A类" display="javascript:addOwnedFund('150094');"/>
    <hyperlink ref="A52" r:id="rId266" display="https://www.jisilu.cn/data/sfnew/detail/150073"/>
    <hyperlink ref="C52" r:id="rId267" display="http://finance.sina.com.cn/fund/quotes/150073/bc.shtml"/>
    <hyperlink ref="F52" r:id="rId268" display="http://www.cninfo.com.cn/information/fund/netvalue/150073.html"/>
    <hyperlink ref="M52" r:id="rId269" tooltip="399958" display="http://quote.eastmoney.com/zs399958.html"/>
    <hyperlink ref="O52" r:id="rId270" display="https://www.jisilu.cn/data/utils/lowcalc/150073"/>
    <hyperlink ref="Y52" r:id="rId271" tooltip="加【诺安稳健】为自选A类" display="javascript:addOwnedFund('150073');"/>
    <hyperlink ref="A53" r:id="rId272" display="https://www.jisilu.cn/data/sfnew/detail/150104"/>
    <hyperlink ref="C53" r:id="rId273" display="http://finance.sina.com.cn/fund/quotes/150104/bc.shtml"/>
    <hyperlink ref="F53" r:id="rId274" display="http://www.cninfo.com.cn/information/fund/netvalue/150104.html"/>
    <hyperlink ref="M53" r:id="rId275" tooltip="399300" display="http://quote.eastmoney.com/zs399300.html"/>
    <hyperlink ref="O53" r:id="rId276" display="https://www.jisilu.cn/data/utils/lowcalc/150104"/>
    <hyperlink ref="Y53" r:id="rId277" tooltip="加【HS300A】为自选A类" display="javascript:addOwnedFund('150104');"/>
    <hyperlink ref="A54" r:id="rId278" display="https://www.jisilu.cn/data/sfnew/detail/150064"/>
    <hyperlink ref="C54" r:id="rId279" display="http://finance.sina.com.cn/fund/quotes/150064/bc.shtml"/>
    <hyperlink ref="F54" r:id="rId280" display="http://www.cninfo.com.cn/information/fund/netvalue/150064.html"/>
    <hyperlink ref="M54" r:id="rId281" tooltip="399904" display="http://quote.eastmoney.com/zs399904.html"/>
    <hyperlink ref="O54" r:id="rId282" display="https://www.jisilu.cn/data/utils/lowcalc/150064"/>
    <hyperlink ref="Y54" r:id="rId283" tooltip="加【同瑞A】为自选A类" display="javascript:addOwnedFund('150064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030"/>
    <hyperlink ref="C56" r:id="rId291" display="http://finance.sina.com.cn/fund/quotes/150030/bc.shtml"/>
    <hyperlink ref="F56" r:id="rId292" display="http://www.cninfo.com.cn/information/fund/netvalue/150030.html"/>
    <hyperlink ref="M56" r:id="rId293" tooltip="000971" display="http://quote.eastmoney.com/zs000971.html"/>
    <hyperlink ref="O56" r:id="rId294" display="https://www.jisilu.cn/data/utils/lowcalc/150030"/>
    <hyperlink ref="Y56" r:id="rId295" tooltip="加【中证90A】为自选A类" display="javascript:addOwnedFund('150030');"/>
    <hyperlink ref="A57" r:id="rId296" display="https://www.jisilu.cn/data/sfnew/detail/150138"/>
    <hyperlink ref="C57" r:id="rId297" display="http://finance.sina.com.cn/fund/quotes/150138/bc.shtml"/>
    <hyperlink ref="F57" r:id="rId298" display="http://www.cninfo.com.cn/information/fund/netvalue/150138.html"/>
    <hyperlink ref="M57" r:id="rId299" tooltip="000842" display="http://quote.eastmoney.com/zs000842.html"/>
    <hyperlink ref="O57" r:id="rId300" display="https://www.jisilu.cn/data/utils/lowcalc/150138"/>
    <hyperlink ref="Y57" r:id="rId301" tooltip="加【中证800A】为自选A类" display="javascript:addOwnedFund('150138');"/>
    <hyperlink ref="A58" r:id="rId302" display="https://www.jisilu.cn/data/sfnew/detail/150225"/>
    <hyperlink ref="C58" r:id="rId303" display="http://finance.sina.com.cn/fund/quotes/150225/bc.shtml"/>
    <hyperlink ref="F58" r:id="rId304" display="http://www.cninfo.com.cn/information/fund/netvalue/150225.html"/>
    <hyperlink ref="M58" r:id="rId305" tooltip="399966" display="http://quote.eastmoney.com/zs399966.html"/>
    <hyperlink ref="O58" r:id="rId306" display="https://www.jisilu.cn/data/utils/lowcalc/150225"/>
    <hyperlink ref="Y58" r:id="rId307" tooltip="加【证保A级】为自选A类" display="javascript:addOwnedFund('150225');"/>
    <hyperlink ref="A59" r:id="rId308" display="https://www.jisilu.cn/data/sfnew/detail/150140"/>
    <hyperlink ref="C59" r:id="rId309" display="http://finance.sina.com.cn/fund/quotes/150140/bc.shtml"/>
    <hyperlink ref="F59" r:id="rId310" display="http://www.cninfo.com.cn/information/fund/netvalue/150140.html"/>
    <hyperlink ref="M59" r:id="rId311" tooltip="399300" display="http://quote.eastmoney.com/zs399300.html"/>
    <hyperlink ref="O59" r:id="rId312" display="https://www.jisilu.cn/data/utils/lowcalc/150140"/>
    <hyperlink ref="Y59" r:id="rId313" tooltip="加【国金300A】为自选A类" display="javascript:addOwnedFund('150140');"/>
    <hyperlink ref="A60" r:id="rId314" display="https://www.jisilu.cn/data/sfnew/detail/150053"/>
    <hyperlink ref="C60" r:id="rId315" display="http://finance.sina.com.cn/fund/quotes/150053/bc.shtml"/>
    <hyperlink ref="F60" r:id="rId316" display="http://www.cninfo.com.cn/information/fund/netvalue/150053.html"/>
    <hyperlink ref="M60" r:id="rId317" tooltip="399905" display="http://quote.eastmoney.com/zs399905.html"/>
    <hyperlink ref="O60" r:id="rId318" display="https://www.jisilu.cn/data/utils/lowcalc/150053"/>
    <hyperlink ref="Y60" r:id="rId319" tooltip="加【泰达500A】为自选A类" display="javascript:addOwnedFund('150053');"/>
    <hyperlink ref="A61" r:id="rId320" display="https://www.jisilu.cn/data/sfnew/detail/150281"/>
    <hyperlink ref="C61" r:id="rId321" display="http://finance.sina.com.cn/fund/quotes/150281/bc.shtml"/>
    <hyperlink ref="F61" r:id="rId322" display="http://www.cninfo.com.cn/information/fund/netvalue/150281.html"/>
    <hyperlink ref="M61" r:id="rId323" tooltip="399934" display="http://quote.eastmoney.com/zs399934.html"/>
    <hyperlink ref="O61" r:id="rId324" display="https://www.jisilu.cn/data/utils/lowcalc/150281"/>
    <hyperlink ref="Y61" r:id="rId325" tooltip="加【金融地A】为自选A类" display="javascript:addOwnedFund('150281');"/>
    <hyperlink ref="A62" r:id="rId326" display="https://www.jisilu.cn/data/sfnew/detail/502014"/>
    <hyperlink ref="C62" r:id="rId327" display="http://finance.sina.com.cn/fund/quotes/502014/bc.shtml"/>
    <hyperlink ref="F62" r:id="rId328" display="http://www.cninfo.com.cn/information/fund/netvalue/502014.html"/>
    <hyperlink ref="M62" r:id="rId329" tooltip="000853" display="http://quote.eastmoney.com/zs000853.html"/>
    <hyperlink ref="O62" r:id="rId330" display="https://www.jisilu.cn/data/utils/lowcalc/502014"/>
    <hyperlink ref="Y62" r:id="rId331" tooltip="加【一带一A】为自选A类" display="javascript:addOwnedFund('502014');"/>
    <hyperlink ref="A63" r:id="rId332" display="https://www.jisilu.cn/data/sfnew/detail/150295"/>
    <hyperlink ref="C63" r:id="rId333" display="http://finance.sina.com.cn/fund/quotes/150295/bc.shtml"/>
    <hyperlink ref="F63" r:id="rId334" display="http://www.cninfo.com.cn/information/fund/netvalue/150295.html"/>
    <hyperlink ref="M63" r:id="rId335" tooltip="399974" display="http://quote.eastmoney.com/zs399974.html"/>
    <hyperlink ref="O63" r:id="rId336" display="https://www.jisilu.cn/data/utils/lowcalc/150295"/>
    <hyperlink ref="Y63" r:id="rId337" tooltip="加【改革A】为自选A类" display="javascript:addOwnedFund('150295');"/>
    <hyperlink ref="A64" r:id="rId338" display="https://www.jisilu.cn/data/sfnew/detail/150090"/>
    <hyperlink ref="C64" r:id="rId339" display="http://finance.sina.com.cn/fund/quotes/150090/bc.shtml"/>
    <hyperlink ref="F64" r:id="rId340" display="http://www.cninfo.com.cn/information/fund/netvalue/150090.html"/>
    <hyperlink ref="M64" r:id="rId341" tooltip="399958" display="http://quote.eastmoney.com/zs399958.html"/>
    <hyperlink ref="O64" r:id="rId342" display="https://www.jisilu.cn/data/utils/lowcalc/150090"/>
    <hyperlink ref="Y64" r:id="rId343" tooltip="加【成长A】为自选A类" display="javascript:addOwnedFund('150090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3"/>
    <hyperlink ref="C66" r:id="rId351" display="http://finance.sina.com.cn/fund/quotes/150213/bc.shtml"/>
    <hyperlink ref="F66" r:id="rId352" display="http://www.cninfo.com.cn/information/fund/netvalue/150213.html"/>
    <hyperlink ref="M66" r:id="rId353" tooltip="399958" display="http://quote.eastmoney.com/zs399958.html"/>
    <hyperlink ref="O66" r:id="rId354" display="https://www.jisilu.cn/data/utils/lowcalc/150213"/>
    <hyperlink ref="Y66" r:id="rId355" tooltip="加【成长A级】为自选A类" display="javascript:addOwnedFund('150213');"/>
    <hyperlink ref="A67" r:id="rId356" display="https://www.jisilu.cn/data/sfnew/detail/150211"/>
    <hyperlink ref="C67" r:id="rId357" display="http://finance.sina.com.cn/fund/quotes/150211/bc.shtml"/>
    <hyperlink ref="F67" r:id="rId358" display="http://www.cninfo.com.cn/information/fund/netvalue/150211.html"/>
    <hyperlink ref="M67" r:id="rId359" tooltip="399976" display="http://quote.eastmoney.com/zs399976.html"/>
    <hyperlink ref="O67" r:id="rId360" display="https://www.jisilu.cn/data/utils/lowcalc/150211"/>
    <hyperlink ref="Y67" r:id="rId361" tooltip="加【新能车A】为自选A类" display="javascript:addOwnedFund('150211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150083"/>
    <hyperlink ref="C70" r:id="rId375" display="http://finance.sina.com.cn/fund/quotes/150083/bc.shtml"/>
    <hyperlink ref="F70" r:id="rId376" display="http://www.cninfo.com.cn/information/fund/netvalue/150083.html"/>
    <hyperlink ref="M70" r:id="rId377" tooltip="399330" display="http://quote.eastmoney.com/zs399330.html"/>
    <hyperlink ref="O70" r:id="rId378" display="https://www.jisilu.cn/data/utils/lowcalc/150083"/>
    <hyperlink ref="Y70" r:id="rId379" tooltip="加【深证100A】为自选A类" display="javascript:addOwnedFund('150083');"/>
    <hyperlink ref="A71" r:id="rId380" display="https://www.jisilu.cn/data/sfnew/detail/502031"/>
    <hyperlink ref="C71" r:id="rId381" display="http://finance.sina.com.cn/fund/quotes/502031/bc.shtml"/>
    <hyperlink ref="F71" r:id="rId382" display="http://www.cninfo.com.cn/information/fund/netvalue/502031.html"/>
    <hyperlink ref="M71" r:id="rId383" tooltip="399807" display="http://quote.eastmoney.com/zs399807.html"/>
    <hyperlink ref="O71" r:id="rId384" display="https://www.jisilu.cn/data/utils/lowcalc/502031"/>
    <hyperlink ref="Y71" r:id="rId385" tooltip="将【高铁A】从自选中删除" display="javascript:delOwnedFund('502031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5"/>
    <hyperlink ref="C74" r:id="rId399" display="http://finance.sina.com.cn/fund/quotes/150085/bc.shtml"/>
    <hyperlink ref="F74" r:id="rId400" display="http://www.cninfo.com.cn/information/fund/netvalue/150085.html"/>
    <hyperlink ref="M74" r:id="rId401" tooltip="399005" display="http://quote.eastmoney.com/zs399005.html"/>
    <hyperlink ref="Y74" r:id="rId402" tooltip="加【中小板A】为自选A类" display="javascript:addOwnedFund('150085');"/>
    <hyperlink ref="A75" r:id="rId403" display="https://www.jisilu.cn/data/sfnew/detail/150096"/>
    <hyperlink ref="C75" r:id="rId404" display="http://finance.sina.com.cn/fund/quotes/150096/bc.shtml"/>
    <hyperlink ref="F75" r:id="rId405" display="http://www.cninfo.com.cn/information/fund/netvalue/150096.html"/>
    <hyperlink ref="M75" r:id="rId406" tooltip="000979" display="http://quote.eastmoney.com/zs000979.html"/>
    <hyperlink ref="Y75" r:id="rId407" tooltip="加【商品A】为自选A类" display="javascript:addOwnedFund('150096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049"/>
    <hyperlink ref="C78" r:id="rId415" display="http://finance.sina.com.cn/fund/quotes/150049/bc.shtml"/>
    <hyperlink ref="F78" r:id="rId416" display="http://www.cninfo.com.cn/information/fund/netvalue/150049.html"/>
    <hyperlink ref="M78" r:id="rId417" tooltip="399942" display="http://quote.eastmoney.com/zs399942.html"/>
    <hyperlink ref="O78" r:id="rId418" display="https://www.jisilu.cn/data/utils/lowcalc/150049"/>
    <hyperlink ref="Y78" r:id="rId419" tooltip="加【消费收益】为自选A类" display="javascript:addOwnedFund('150049');"/>
    <hyperlink ref="A79" r:id="rId420" display="https://www.jisilu.cn/data/sfnew/detail/150150"/>
    <hyperlink ref="C79" r:id="rId421" display="http://finance.sina.com.cn/fund/quotes/150150/bc.shtml"/>
    <hyperlink ref="F79" r:id="rId422" display="http://www.cninfo.com.cn/information/fund/netvalue/150150.html"/>
    <hyperlink ref="M79" r:id="rId423" tooltip="000823" display="http://quote.eastmoney.com/zs000823.html"/>
    <hyperlink ref="O79" r:id="rId424" display="https://www.jisilu.cn/data/utils/lowcalc/150150"/>
    <hyperlink ref="Y79" r:id="rId425" tooltip="加【有色800A】为自选A类" display="javascript:addOwnedFund('150150');"/>
    <hyperlink ref="A80" r:id="rId426" display="https://www.jisilu.cn/data/sfnew/detail/150157"/>
    <hyperlink ref="C80" r:id="rId427" display="http://finance.sina.com.cn/fund/quotes/150157/bc.shtml"/>
    <hyperlink ref="F80" r:id="rId428" display="http://www.cninfo.com.cn/information/fund/netvalue/150157.html"/>
    <hyperlink ref="M80" r:id="rId429" tooltip="000974" display="http://quote.eastmoney.com/zs000974.html"/>
    <hyperlink ref="O80" r:id="rId430" display="https://www.jisilu.cn/data/utils/lowcalc/150157"/>
    <hyperlink ref="Y80" r:id="rId431" tooltip="加【金融A】为自选A类" display="javascript:addOwnedFund('150157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3" r:id="rId438" display="https://www.jisilu.cn/data/sfnew/detail/150022"/>
    <hyperlink ref="C83" r:id="rId439" display="http://finance.sina.com.cn/fund/quotes/150022/bc.shtml"/>
    <hyperlink ref="F83" r:id="rId440" display="http://www.cninfo.com.cn/information/fund/netvalue/150022.html"/>
    <hyperlink ref="M83" r:id="rId441" tooltip="399001" display="http://quote.eastmoney.com/zs399001.html"/>
    <hyperlink ref="O83" r:id="rId442" display="https://www.jisilu.cn/data/utils/lowcalc/150022"/>
    <hyperlink ref="Y83" r:id="rId443" tooltip="将【深成指A】从自选中删除" display="javascript:delOwnedFund('150022');"/>
    <hyperlink ref="A84" r:id="rId444" display="https://www.jisilu.cn/data/sfnew/detail/150205"/>
    <hyperlink ref="C84" r:id="rId445" display="http://finance.sina.com.cn/fund/quotes/150205/bc.shtml"/>
    <hyperlink ref="F84" r:id="rId446" display="http://www.cninfo.com.cn/information/fund/netvalue/150205.html"/>
    <hyperlink ref="M84" r:id="rId447" tooltip="399973" display="http://quote.eastmoney.com/zs399973.html"/>
    <hyperlink ref="O84" r:id="rId448" display="https://www.jisilu.cn/data/utils/lowcalc/150205"/>
    <hyperlink ref="Y84" r:id="rId449" tooltip="加【国防A】为自选A类" display="javascript:addOwnedFund('150205');"/>
    <hyperlink ref="A85" r:id="rId450" display="https://www.jisilu.cn/data/sfnew/detail/150307"/>
    <hyperlink ref="C85" r:id="rId451" display="http://finance.sina.com.cn/fund/quotes/150307/bc.shtml"/>
    <hyperlink ref="F85" r:id="rId452" display="http://www.cninfo.com.cn/information/fund/netvalue/150307.html"/>
    <hyperlink ref="M85" r:id="rId453" tooltip="399804" display="http://quote.eastmoney.com/zs399804.html"/>
    <hyperlink ref="O85" r:id="rId454" display="https://www.jisilu.cn/data/utils/lowcalc/150307"/>
    <hyperlink ref="Y85" r:id="rId455" tooltip="加【体育A】为自选A类" display="javascript:addOwnedFund('150307');"/>
    <hyperlink ref="A86" r:id="rId456" display="https://www.jisilu.cn/data/sfnew/detail/150173"/>
    <hyperlink ref="C86" r:id="rId457" display="http://finance.sina.com.cn/fund/quotes/150173/bc.shtml"/>
    <hyperlink ref="F86" r:id="rId458" display="http://www.cninfo.com.cn/information/fund/netvalue/150173.html"/>
    <hyperlink ref="M86" r:id="rId459" tooltip="000998" display="http://quote.eastmoney.com/zs000998.html"/>
    <hyperlink ref="O86" r:id="rId460" display="https://www.jisilu.cn/data/utils/lowcalc/150173"/>
    <hyperlink ref="Y86" r:id="rId461" tooltip="加【TMT中证A】为自选A类" display="javascript:addOwnedFund('1501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502024"/>
    <hyperlink ref="C90" r:id="rId481" display="http://finance.sina.com.cn/fund/quotes/502024/bc.shtml"/>
    <hyperlink ref="F90" r:id="rId482" display="http://www.cninfo.com.cn/information/fund/netvalue/502024.html"/>
    <hyperlink ref="M90" r:id="rId483" tooltip="399440" display="http://quote.eastmoney.com/zs399440.html"/>
    <hyperlink ref="O90" r:id="rId484" display="https://www.jisilu.cn/data/utils/lowcalc/502024"/>
    <hyperlink ref="Y90" r:id="rId485" tooltip="加【钢铁A】为自选A类" display="javascript:addOwnedFund('502024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71"/>
    <hyperlink ref="C92" r:id="rId493" display="http://finance.sina.com.cn/fund/quotes/150271/bc.shtml"/>
    <hyperlink ref="F92" r:id="rId494" display="http://www.cninfo.com.cn/information/fund/netvalue/150271.html"/>
    <hyperlink ref="M92" r:id="rId495" tooltip="399441" display="http://quote.eastmoney.com/zs399441.html"/>
    <hyperlink ref="O92" r:id="rId496" display="https://www.jisilu.cn/data/utils/lowcalc/150271"/>
    <hyperlink ref="Y92" r:id="rId497" tooltip="加【生物药A】为自选A类" display="javascript:addOwnedFund('150271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194"/>
    <hyperlink ref="C94" r:id="rId505" display="http://finance.sina.com.cn/fund/quotes/150194/bc.shtml"/>
    <hyperlink ref="F94" r:id="rId506" display="http://www.cninfo.com.cn/information/fund/netvalue/150194.html"/>
    <hyperlink ref="M94" r:id="rId507" tooltip="399970" display="http://quote.eastmoney.com/zs399970.html"/>
    <hyperlink ref="O94" r:id="rId508" display="https://www.jisilu.cn/data/utils/lowcalc/150194"/>
    <hyperlink ref="Y94" r:id="rId509" tooltip="加【互联网A】为自选A类" display="javascript:addOwnedFund('150194');"/>
    <hyperlink ref="A95" r:id="rId510" display="https://www.jisilu.cn/data/sfnew/detail/150315"/>
    <hyperlink ref="C95" r:id="rId511" display="http://finance.sina.com.cn/fund/quotes/150315/bc.shtml"/>
    <hyperlink ref="F95" r:id="rId512" display="http://www.cninfo.com.cn/information/fund/netvalue/150315.html"/>
    <hyperlink ref="M95" r:id="rId513" tooltip="399803" display="http://quote.eastmoney.com/zs399803.html"/>
    <hyperlink ref="O95" r:id="rId514" display="https://www.jisilu.cn/data/utils/lowcalc/150315"/>
    <hyperlink ref="Y95" r:id="rId515" tooltip="加【工业4A】为自选A类" display="javascript:addOwnedFund('150315');"/>
    <hyperlink ref="A96" r:id="rId516" display="https://www.jisilu.cn/data/sfnew/detail/150207"/>
    <hyperlink ref="C96" r:id="rId517" display="http://finance.sina.com.cn/fund/quotes/150207/bc.shtml"/>
    <hyperlink ref="F96" r:id="rId518" display="http://www.cninfo.com.cn/information/fund/netvalue/150207.html"/>
    <hyperlink ref="M96" r:id="rId519" tooltip="399983" display="http://quote.eastmoney.com/zs399983.html"/>
    <hyperlink ref="O96" r:id="rId520" display="https://www.jisilu.cn/data/utils/lowcalc/150207"/>
    <hyperlink ref="Y96" r:id="rId521" tooltip="加【地产A端】为自选A类" display="javascript:addOwnedFund('150207');"/>
    <hyperlink ref="A97" r:id="rId522" display="https://www.jisilu.cn/data/sfnew/detail/150164"/>
    <hyperlink ref="C97" r:id="rId523" display="http://finance.sina.com.cn/fund/quotes/150164/bc.shtml"/>
    <hyperlink ref="F97" r:id="rId524" display="http://www.cninfo.com.cn/information/fund/netvalue/150164.html"/>
    <hyperlink ref="M97" r:id="rId525" tooltip="000832" display="http://quote.eastmoney.com/zs000832.html"/>
    <hyperlink ref="O97" r:id="rId526" display="https://www.jisilu.cn/data/utils/lowcalc/150164"/>
    <hyperlink ref="Y97" r:id="rId527" tooltip="加【可转债A】为自选A类" display="javascript:addOwnedFund('150164');"/>
    <hyperlink ref="A98" r:id="rId528" display="https://www.jisilu.cn/data/sfnew/detail/150275"/>
    <hyperlink ref="C98" r:id="rId529" display="http://finance.sina.com.cn/fund/quotes/150275/bc.shtml"/>
    <hyperlink ref="F98" r:id="rId530" display="http://www.cninfo.com.cn/information/fund/netvalue/150275.html"/>
    <hyperlink ref="M98" r:id="rId531" tooltip="399991" display="http://quote.eastmoney.com/zs399991.html"/>
    <hyperlink ref="O98" r:id="rId532" display="https://www.jisilu.cn/data/utils/lowcalc/150275"/>
    <hyperlink ref="Y98" r:id="rId533" tooltip="将【一带一A】从自选中删除" display="javascript:delOwnedFund('150275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502049"/>
    <hyperlink ref="C101" r:id="rId547" display="http://finance.sina.com.cn/fund/quotes/502049/bc.shtml"/>
    <hyperlink ref="F101" r:id="rId548" display="http://www.cninfo.com.cn/information/fund/netvalue/502049.html"/>
    <hyperlink ref="M101" r:id="rId549" tooltip="000016" display="http://quote.eastmoney.com/zs000016.html"/>
    <hyperlink ref="O101" r:id="rId550" display="https://www.jisilu.cn/data/utils/lowcalc/502049"/>
    <hyperlink ref="Y101" r:id="rId551" tooltip="加【上证50A】为自选A类" display="javascript:addOwnedFund('502049');"/>
    <hyperlink ref="A102" r:id="rId552" display="https://www.jisilu.cn/data/sfnew/detail/150217"/>
    <hyperlink ref="C102" r:id="rId553" display="http://finance.sina.com.cn/fund/quotes/150217/bc.shtml"/>
    <hyperlink ref="F102" r:id="rId554" display="http://www.cninfo.com.cn/information/fund/netvalue/150217.html"/>
    <hyperlink ref="M102" r:id="rId555" tooltip="399412" display="http://quote.eastmoney.com/zs399412.html"/>
    <hyperlink ref="O102" r:id="rId556" display="https://www.jisilu.cn/data/utils/lowcalc/150217"/>
    <hyperlink ref="Y102" r:id="rId557" tooltip="加【新能源A】为自选A类" display="javascript:addOwnedFund('150217');"/>
    <hyperlink ref="A103" r:id="rId558" display="https://www.jisilu.cn/data/sfnew/detail/150243"/>
    <hyperlink ref="C103" r:id="rId559" display="http://finance.sina.com.cn/fund/quotes/150243/bc.shtml"/>
    <hyperlink ref="F103" r:id="rId560" display="http://www.cninfo.com.cn/information/fund/netvalue/150243.html"/>
    <hyperlink ref="M103" r:id="rId561" tooltip="399006" display="http://quote.eastmoney.com/zs399006.html"/>
    <hyperlink ref="O103" r:id="rId562" display="https://www.jisilu.cn/data/utils/lowcalc/150243"/>
    <hyperlink ref="Y103" r:id="rId563" tooltip="加【创业A】为自选A类" display="javascript:addOwnedFund('150243');"/>
    <hyperlink ref="A104" r:id="rId564" display="https://www.jisilu.cn/data/sfnew/detail/150209"/>
    <hyperlink ref="C104" r:id="rId565" display="http://finance.sina.com.cn/fund/quotes/150209/bc.shtml"/>
    <hyperlink ref="F104" r:id="rId566" display="http://www.cninfo.com.cn/information/fund/netvalue/150209.html"/>
    <hyperlink ref="M104" r:id="rId567" tooltip="399974" display="http://quote.eastmoney.com/zs399974.html"/>
    <hyperlink ref="O104" r:id="rId568" display="https://www.jisilu.cn/data/utils/lowcalc/150209"/>
    <hyperlink ref="Y104" r:id="rId569" tooltip="加【国企改A】为自选A类" display="javascript:addOwnedFund('150209');"/>
    <hyperlink ref="A105" r:id="rId570" display="https://www.jisilu.cn/data/sfnew/detail/150200"/>
    <hyperlink ref="C105" r:id="rId571" display="http://finance.sina.com.cn/fund/quotes/150200/bc.shtml"/>
    <hyperlink ref="F105" r:id="rId572" display="http://www.cninfo.com.cn/information/fund/netvalue/150200.html"/>
    <hyperlink ref="M105" r:id="rId573" tooltip="399975" display="http://quote.eastmoney.com/zs399975.html"/>
    <hyperlink ref="O105" r:id="rId574" display="https://www.jisilu.cn/data/utils/lowcalc/150200"/>
    <hyperlink ref="Y105" r:id="rId575" tooltip="加【券商A】为自选A类" display="javascript:addOwnedFund('150200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283"/>
    <hyperlink ref="C109" r:id="rId595" display="http://finance.sina.com.cn/fund/quotes/150283/bc.shtml"/>
    <hyperlink ref="F109" r:id="rId596" display="http://www.cninfo.com.cn/information/fund/netvalue/150283.html"/>
    <hyperlink ref="M109" r:id="rId597" tooltip="000808" display="http://quote.eastmoney.com/zs000808.html"/>
    <hyperlink ref="O109" r:id="rId598" display="https://www.jisilu.cn/data/utils/lowcalc/150283"/>
    <hyperlink ref="Y109" r:id="rId599" tooltip="加【SW医药A】为自选A类" display="javascript:addOwnedFund('150283');"/>
    <hyperlink ref="A110" r:id="rId600" display="https://www.jisilu.cn/data/sfnew/detail/150186"/>
    <hyperlink ref="C110" r:id="rId601" display="http://finance.sina.com.cn/fund/quotes/150186/bc.shtml"/>
    <hyperlink ref="F110" r:id="rId602" display="http://www.cninfo.com.cn/information/fund/netvalue/150186.html"/>
    <hyperlink ref="M110" r:id="rId603" tooltip="399967" display="http://quote.eastmoney.com/zs399967.html"/>
    <hyperlink ref="O110" r:id="rId604" display="https://www.jisilu.cn/data/utils/lowcalc/150186"/>
    <hyperlink ref="Y110" r:id="rId605" tooltip="加【军工A级】为自选A类" display="javascript:addOwnedFund('150186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41"/>
    <hyperlink ref="C114" r:id="rId625" display="http://finance.sina.com.cn/fund/quotes/150241/bc.shtml"/>
    <hyperlink ref="F114" r:id="rId626" display="http://www.cninfo.com.cn/information/fund/netvalue/150241.html"/>
    <hyperlink ref="M114" r:id="rId627" tooltip="399986" display="http://quote.eastmoney.com/zs399986.html"/>
    <hyperlink ref="O114" r:id="rId628" display="https://www.jisilu.cn/data/utils/lowcalc/150241"/>
    <hyperlink ref="Y114" r:id="rId629" tooltip="将【银行A级】从自选中删除" display="javascript:delOwnedFund('150241');"/>
    <hyperlink ref="A115" r:id="rId630" display="https://www.jisilu.cn/data/sfnew/detail/150269"/>
    <hyperlink ref="C115" r:id="rId631" display="http://finance.sina.com.cn/fund/quotes/150269/bc.shtml"/>
    <hyperlink ref="F115" r:id="rId632" display="http://www.cninfo.com.cn/information/fund/netvalue/150269.html"/>
    <hyperlink ref="M115" r:id="rId633" tooltip="399997" display="http://quote.eastmoney.com/zs399997.html"/>
    <hyperlink ref="O115" r:id="rId634" display="https://www.jisilu.cn/data/utils/lowcalc/150269"/>
    <hyperlink ref="Y115" r:id="rId635" tooltip="加【白酒A】为自选A类" display="javascript:addOwnedFund('150269');"/>
    <hyperlink ref="A116" r:id="rId636" display="https://www.jisilu.cn/data/sfnew/detail/150329"/>
    <hyperlink ref="C116" r:id="rId637" display="http://finance.sina.com.cn/fund/quotes/150329/bc.shtml"/>
    <hyperlink ref="F116" r:id="rId638" display="http://www.cninfo.com.cn/information/fund/netvalue/150329.html"/>
    <hyperlink ref="M116" r:id="rId639" tooltip="399809" display="http://quote.eastmoney.com/zs399809.html"/>
    <hyperlink ref="O116" r:id="rId640" display="https://www.jisilu.cn/data/utils/lowcalc/150329"/>
    <hyperlink ref="Y116" r:id="rId641" tooltip="加【保险A】为自选A类" display="javascript:addOwnedFund('150329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150249"/>
    <hyperlink ref="C118" r:id="rId649" display="http://finance.sina.com.cn/fund/quotes/150249/bc.shtml"/>
    <hyperlink ref="F118" r:id="rId650" display="http://www.cninfo.com.cn/information/fund/netvalue/150249.html"/>
    <hyperlink ref="M118" r:id="rId651" tooltip="399986" display="http://quote.eastmoney.com/zs399986.html"/>
    <hyperlink ref="O118" r:id="rId652" display="https://www.jisilu.cn/data/utils/lowcalc/150249"/>
    <hyperlink ref="Y118" r:id="rId653" tooltip="将【银行A端】从自选中删除" display="javascript:delOwnedFund('150249');"/>
    <hyperlink ref="A119" r:id="rId654" display="https://www.jisilu.cn/data/sfnew/detail/150051"/>
    <hyperlink ref="C119" r:id="rId655" display="http://finance.sina.com.cn/fund/quotes/150051/bc.shtml"/>
    <hyperlink ref="F119" r:id="rId656" display="http://www.cninfo.com.cn/information/fund/netvalue/150051.html"/>
    <hyperlink ref="M119" r:id="rId657" tooltip="399300" display="http://quote.eastmoney.com/zs399300.html"/>
    <hyperlink ref="O119" r:id="rId658" display="https://www.jisilu.cn/data/utils/lowcalc/150051"/>
    <hyperlink ref="Y119" r:id="rId659" tooltip="加【沪深300A】为自选A类" display="javascript:addOwnedFund('150051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27"/>
    <hyperlink ref="C121" r:id="rId667" display="http://finance.sina.com.cn/fund/quotes/150227/bc.shtml"/>
    <hyperlink ref="F121" r:id="rId668" display="http://www.cninfo.com.cn/information/fund/netvalue/150227.html"/>
    <hyperlink ref="M121" r:id="rId669" tooltip="399986" display="http://quote.eastmoney.com/zs399986.html"/>
    <hyperlink ref="O121" r:id="rId670" display="https://www.jisilu.cn/data/utils/lowcalc/150227"/>
    <hyperlink ref="Y121" r:id="rId671" tooltip="将【银行A】从自选中删除" display="javascript:delOwnedFund('150227');"/>
    <hyperlink ref="A122" r:id="rId672" display="https://www.jisilu.cn/data/sfnew/detail/150018"/>
    <hyperlink ref="C122" r:id="rId673" display="http://finance.sina.com.cn/fund/quotes/150018/bc.shtml"/>
    <hyperlink ref="F122" r:id="rId674" display="http://www.cninfo.com.cn/information/fund/netvalue/150018.html"/>
    <hyperlink ref="M122" r:id="rId675" tooltip="399004" display="http://quote.eastmoney.com/zs399004.html"/>
    <hyperlink ref="O122" r:id="rId676" display="https://www.jisilu.cn/data/utils/lowcalc/150018"/>
    <hyperlink ref="Y122" r:id="rId677" tooltip="加【银华稳进】为自选A类" display="javascript:addOwnedFund('150018');"/>
    <hyperlink ref="A123" r:id="rId678" display="https://www.jisilu.cn/data/sfnew/detail/150305"/>
    <hyperlink ref="C123" r:id="rId679" display="http://finance.sina.com.cn/fund/quotes/150305/bc.shtml"/>
    <hyperlink ref="F123" r:id="rId680" display="http://www.cninfo.com.cn/information/fund/netvalue/150305.html"/>
    <hyperlink ref="M123" r:id="rId681" tooltip="399812" display="http://quote.eastmoney.com/zs399812.html"/>
    <hyperlink ref="O123" r:id="rId682" display="https://www.jisilu.cn/data/utils/lowcalc/150305"/>
    <hyperlink ref="Y123" r:id="rId683" tooltip="加【养老A】为自选A类" display="javascript:addOwnedFund('150305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69"/>
    <hyperlink ref="C125" r:id="rId691" display="http://finance.sina.com.cn/fund/quotes/150169/bc.shtml"/>
    <hyperlink ref="F125" r:id="rId692" display="http://www.cninfo.com.cn/information/fund/netvalue/150169.html"/>
    <hyperlink ref="M125" r:id="rId693" tooltip="HSI" display="http://quote.eastmoney.com/hk/zs110000.html"/>
    <hyperlink ref="O125" r:id="rId694" display="https://www.jisilu.cn/data/utils/lowcalc/150169"/>
    <hyperlink ref="Y125" r:id="rId695" tooltip="将【恒生A】从自选中删除" display="javascript:delOwnedFund('150169');"/>
    <hyperlink ref="A126" r:id="rId696" display="https://www.jisilu.cn/data/sfnew/detail/150181"/>
    <hyperlink ref="C126" r:id="rId697" display="http://finance.sina.com.cn/fund/quotes/150181/bc.shtml"/>
    <hyperlink ref="F126" r:id="rId698" display="http://www.cninfo.com.cn/information/fund/netvalue/150181.html"/>
    <hyperlink ref="M126" r:id="rId699" tooltip="399967" display="http://quote.eastmoney.com/zs399967.html"/>
    <hyperlink ref="O126" r:id="rId700" display="https://www.jisilu.cn/data/utils/lowcalc/150181"/>
    <hyperlink ref="Y126" r:id="rId701" tooltip="加【军工A】为自选A类" display="javascript:addOwnedFund('150181');"/>
    <hyperlink ref="A127" r:id="rId702" display="https://www.jisilu.cn/data/sfnew/detail/150171"/>
    <hyperlink ref="C127" r:id="rId703" display="http://finance.sina.com.cn/fund/quotes/150171/bc.shtml"/>
    <hyperlink ref="F127" r:id="rId704" display="http://www.cninfo.com.cn/information/fund/netvalue/150171.html"/>
    <hyperlink ref="M127" r:id="rId705" tooltip="399707" display="http://quote.eastmoney.com/zs399707.html"/>
    <hyperlink ref="O127" r:id="rId706" display="https://www.jisilu.cn/data/utils/lowcalc/150171"/>
    <hyperlink ref="Y127" r:id="rId707" tooltip="加【证券A】为自选A类" display="javascript:addOwnedFund('150171');"/>
    <hyperlink ref="A128" r:id="rId708" display="https://www.jisilu.cn/data/sfnew/detail/150233"/>
    <hyperlink ref="C128" r:id="rId709" display="http://finance.sina.com.cn/fund/quotes/150233/bc.shtml"/>
    <hyperlink ref="F128" r:id="rId710" display="http://www.cninfo.com.cn/information/fund/netvalue/150233.html"/>
    <hyperlink ref="M128" r:id="rId711" tooltip="399810" display="http://quote.eastmoney.com/zs399810.html"/>
    <hyperlink ref="O128" r:id="rId712" display="https://www.jisilu.cn/data/utils/lowcalc/150233"/>
    <hyperlink ref="Y128" r:id="rId713" tooltip="加【传媒业A】为自选A类" display="javascript:addOwnedFund('150233');"/>
    <hyperlink ref="A129" r:id="rId714" display="https://www.jisilu.cn/data/sfnew/detail/502017"/>
    <hyperlink ref="C129" r:id="rId715" display="http://finance.sina.com.cn/fund/quotes/502017/bc.shtml"/>
    <hyperlink ref="F129" r:id="rId716" display="http://www.cninfo.com.cn/information/fund/netvalue/502017.html"/>
    <hyperlink ref="M129" r:id="rId717" tooltip="399991" display="http://quote.eastmoney.com/zs399991.html"/>
    <hyperlink ref="O129" r:id="rId718" display="https://www.jisilu.cn/data/utils/lowcalc/502017"/>
    <hyperlink ref="Y129" r:id="rId719" tooltip="加【带路A】为自选A类" display="javascript:addOwnedFund('502017');"/>
    <hyperlink ref="A130" r:id="rId720" display="https://www.jisilu.cn/data/sfnew/detail/150192"/>
    <hyperlink ref="C130" r:id="rId721" display="http://finance.sina.com.cn/fund/quotes/150192/bc.shtml"/>
    <hyperlink ref="F130" r:id="rId722" display="http://www.cninfo.com.cn/information/fund/netvalue/150192.html"/>
    <hyperlink ref="M130" r:id="rId723" tooltip="399965" display="http://quote.eastmoney.com/zs399965.html"/>
    <hyperlink ref="O130" r:id="rId724" display="https://www.jisilu.cn/data/utils/lowcalc/150192"/>
    <hyperlink ref="Y130" r:id="rId725" tooltip="加【地产A】为自选A类" display="javascript:addOwnedFund('150192');"/>
    <hyperlink ref="A131" r:id="rId726" display="https://www.jisilu.cn/data/sfnew/detail/150143"/>
    <hyperlink ref="C131" r:id="rId727" display="http://finance.sina.com.cn/fund/quotes/150143/bc.shtml"/>
    <hyperlink ref="F131" r:id="rId728" display="http://www.cninfo.com.cn/information/fund/netvalue/150143.html"/>
    <hyperlink ref="M131" r:id="rId729" tooltip="000832" display="http://quote.eastmoney.com/zs000832.html"/>
    <hyperlink ref="O131" r:id="rId730" display="https://www.jisilu.cn/data/utils/lowcalc/150143"/>
    <hyperlink ref="Y131" r:id="rId731" tooltip="加【转债A级】为自选A类" display="javascript:addOwnedFund('150143');"/>
    <hyperlink ref="A132" r:id="rId732" display="https://www.jisilu.cn/data/sfnew/detail/150279"/>
    <hyperlink ref="C132" r:id="rId733" display="http://finance.sina.com.cn/fund/quotes/150279/bc.shtml"/>
    <hyperlink ref="F132" r:id="rId734" display="http://www.cninfo.com.cn/information/fund/netvalue/150279.html"/>
    <hyperlink ref="M132" r:id="rId735" tooltip="399808" display="http://quote.eastmoney.com/zs399808.html"/>
    <hyperlink ref="O132" r:id="rId736" display="https://www.jisilu.cn/data/utils/lowcalc/150279"/>
    <hyperlink ref="Y132" r:id="rId737" tooltip="加【新能A】为自选A类" display="javascript:addOwnedFund('150279');"/>
    <hyperlink ref="A133" r:id="rId738" display="https://www.jisilu.cn/data/sfnew/detail/150203"/>
    <hyperlink ref="C133" r:id="rId739" display="http://finance.sina.com.cn/fund/quotes/150203/bc.shtml"/>
    <hyperlink ref="F133" r:id="rId740" display="http://www.cninfo.com.cn/information/fund/netvalue/150203.html"/>
    <hyperlink ref="M133" r:id="rId741" tooltip="399971" display="http://quote.eastmoney.com/zs399971.html"/>
    <hyperlink ref="O133" r:id="rId742" display="https://www.jisilu.cn/data/utils/lowcalc/150203"/>
    <hyperlink ref="Y133" r:id="rId743" tooltip="加【传媒A】为自选A类" display="javascript:addOwnedFund('150203');"/>
    <hyperlink ref="A134" r:id="rId744" display="https://www.jisilu.cn/data/sfnew/detail/150179"/>
    <hyperlink ref="C134" r:id="rId745" display="http://finance.sina.com.cn/fund/quotes/150179/bc.shtml"/>
    <hyperlink ref="F134" r:id="rId746" display="http://www.cninfo.com.cn/information/fund/netvalue/150179.html"/>
    <hyperlink ref="M134" r:id="rId747" tooltip="399935" display="http://quote.eastmoney.com/zs399935.html"/>
    <hyperlink ref="O134" r:id="rId748" display="https://www.jisilu.cn/data/utils/lowcalc/150179"/>
    <hyperlink ref="Y134" r:id="rId749" tooltip="加【信息A】为自选A类" display="javascript:addOwnedFund('15017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31"/>
    <hyperlink ref="C136" r:id="rId757" display="http://finance.sina.com.cn/fund/quotes/150231/bc.shtml"/>
    <hyperlink ref="F136" r:id="rId758" display="http://www.cninfo.com.cn/information/fund/netvalue/150231.html"/>
    <hyperlink ref="M136" r:id="rId759" tooltip="399811" display="http://quote.eastmoney.com/zs399811.html"/>
    <hyperlink ref="O136" r:id="rId760" display="https://www.jisilu.cn/data/utils/lowcalc/150231"/>
    <hyperlink ref="Y136" r:id="rId761" tooltip="加【电子A】为自选A类" display="javascript:addOwnedFund('150231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00"/>
    <hyperlink ref="C138" r:id="rId769" display="http://finance.sina.com.cn/fund/quotes/150100/bc.shtml"/>
    <hyperlink ref="F138" r:id="rId770" display="http://www.cninfo.com.cn/information/fund/netvalue/150100.html"/>
    <hyperlink ref="M138" r:id="rId771" tooltip="000805" display="http://quote.eastmoney.com/zs000805.html"/>
    <hyperlink ref="O138" r:id="rId772" display="https://www.jisilu.cn/data/utils/lowcalc/150100"/>
    <hyperlink ref="Y138" r:id="rId773" tooltip="加【资源A】为自选A类" display="javascript:addOwnedFund('150100');"/>
    <hyperlink ref="A139" r:id="rId774" display="https://www.jisilu.cn/data/sfnew/detail/150245"/>
    <hyperlink ref="C139" r:id="rId775" display="http://finance.sina.com.cn/fund/quotes/150245/bc.shtml"/>
    <hyperlink ref="F139" r:id="rId776" display="http://www.cninfo.com.cn/information/fund/netvalue/150245.html"/>
    <hyperlink ref="M139" r:id="rId777" tooltip="399970" display="http://quote.eastmoney.com/zs399970.html"/>
    <hyperlink ref="O139" r:id="rId778" display="https://www.jisilu.cn/data/utils/lowcalc/150245"/>
    <hyperlink ref="Y139" r:id="rId779" tooltip="加【互联A】为自选A类" display="javascript:addOwnedFund('150245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2" r:id="rId786" display="https://www.jisilu.cn/data/sfnew/detail/150066"/>
    <hyperlink ref="C142" r:id="rId787" display="http://finance.sina.com.cn/fund/quotes/150066/bc.shtml"/>
    <hyperlink ref="F142" r:id="rId788" display="http://www.cninfo.com.cn/information/fund/netvalue/150066.html"/>
    <hyperlink ref="M142" r:id="rId789" tooltip="399481" display="http://quote.eastmoney.com/zs399481.html"/>
    <hyperlink ref="O142" r:id="rId790" display="https://www.jisilu.cn/data/utils/lowcalc/150066"/>
    <hyperlink ref="Y142" r:id="rId791" tooltip="加【互利A】为自选A类" display="javascript:addOwnedFund('150066');"/>
    <hyperlink ref="A143" r:id="rId792" display="https://www.jisilu.cn/data/sfnew/detail/150188"/>
    <hyperlink ref="C143" r:id="rId793" display="http://finance.sina.com.cn/fund/quotes/150188/bc.shtml"/>
    <hyperlink ref="F143" r:id="rId794" display="http://www.cninfo.com.cn/information/fund/netvalue/150188.html"/>
    <hyperlink ref="M143" r:id="rId795" tooltip="000832" display="http://quote.eastmoney.com/zs000832.html"/>
    <hyperlink ref="O143" r:id="rId796" display="https://www.jisilu.cn/data/utils/lowcalc/150188"/>
    <hyperlink ref="Y143" r:id="rId797" tooltip="加【转债优先】为自选A类" display="javascript:addOwnedFund('150188');"/>
    <hyperlink ref="A144" r:id="rId798" display="https://www.jisilu.cn/data/sfnew/detail/150016"/>
    <hyperlink ref="C144" r:id="rId799" display="http://finance.sina.com.cn/fund/quotes/150016/bc.shtml"/>
    <hyperlink ref="F144" r:id="rId800" display="http://www.cninfo.com.cn/information/fund/netvalue/150016.html"/>
    <hyperlink ref="M144" r:id="rId801" tooltip="399300" display="http://quote.eastmoney.com/zs399300.html"/>
    <hyperlink ref="Y144" r:id="rId802" tooltip="加【合润A】为自选A类" display="javascript:addOwnedFund('150016')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35"/>
  <sheetViews>
    <sheetView topLeftCell="A19" workbookViewId="0">
      <selection activeCell="G40" sqref="A1:XFD1048576"/>
    </sheetView>
  </sheetViews>
  <sheetFormatPr defaultRowHeight="13.5" x14ac:dyDescent="0.15"/>
  <cols>
    <col min="1" max="1" width="24.875" bestFit="1" customWidth="1"/>
    <col min="4" max="5" width="8.5" bestFit="1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4.5" customWidth="1"/>
  </cols>
  <sheetData>
    <row r="1" spans="3:10" ht="14.25" thickBot="1" x14ac:dyDescent="0.2"/>
    <row r="2" spans="3:10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3:10" ht="14.25" thickBot="1" x14ac:dyDescent="0.2">
      <c r="C3" s="86" t="s">
        <v>241</v>
      </c>
      <c r="D3" s="48">
        <f>VLOOKUP($C3,'20160801'!$A$3:$Y$207,4,FALSE)</f>
        <v>-1.7310344827586213E-3</v>
      </c>
      <c r="E3" s="48">
        <f>VLOOKUP($C3,'20160801'!$A$3:$Y$207,8,FALSE)</f>
        <v>0.17241379310344829</v>
      </c>
      <c r="F3" s="48">
        <f>VLOOKUP($C3,'20160801'!$A$3:$Y$207,7,FALSE)</f>
        <v>8.9224137931034515E-3</v>
      </c>
      <c r="G3" s="48">
        <f>VLOOKUP($C3,'20160801'!$A$3:$Y$207,11,FALSE)</f>
        <v>4.5472931034482758E-2</v>
      </c>
      <c r="H3" s="48">
        <f>VLOOKUP($C3,'20160801'!$A$3:$Y$207,16,FALSE)</f>
        <v>-2.4017543859649135E-3</v>
      </c>
      <c r="I3" s="48">
        <f>VLOOKUP($C3,'20160801'!$A$3:$Y$207,18,FALSE)</f>
        <v>4.2413793103448274E-4</v>
      </c>
      <c r="J3" s="100" t="s">
        <v>358</v>
      </c>
    </row>
    <row r="4" spans="3:10" ht="14.25" thickBot="1" x14ac:dyDescent="0.2">
      <c r="C4" s="308" t="s">
        <v>242</v>
      </c>
      <c r="D4" s="308">
        <f>VLOOKUP($C4,'20160801'!$A$3:$Y$207,4,FALSE)</f>
        <v>-1.5199999999999999E-3</v>
      </c>
      <c r="E4" s="308">
        <f>VLOOKUP($C4,'20160801'!$A$3:$Y$207,8,FALSE)</f>
        <v>0.2</v>
      </c>
      <c r="F4" s="308">
        <f>VLOOKUP($C4,'20160801'!$A$3:$Y$207,7,FALSE)</f>
        <v>-2.3400000000000005E-3</v>
      </c>
      <c r="G4" s="308">
        <f>VLOOKUP($C4,'20160801'!$A$3:$Y$207,11,FALSE)</f>
        <v>4.6890000000000001E-2</v>
      </c>
      <c r="H4" s="308">
        <f>VLOOKUP($C4,'20160801'!$A$3:$Y$207,16,FALSE)</f>
        <v>-8.0400000000000003E-3</v>
      </c>
      <c r="I4" s="308">
        <f>VLOOKUP($C4,'20160801'!$A$3:$Y$207,18,FALSE)</f>
        <v>-3.0199999999999997E-3</v>
      </c>
      <c r="J4" s="308" t="s">
        <v>359</v>
      </c>
    </row>
    <row r="5" spans="3:10" ht="14.25" thickBot="1" x14ac:dyDescent="0.2">
      <c r="C5" s="186" t="s">
        <v>243</v>
      </c>
      <c r="D5" s="48">
        <f>VLOOKUP($C5,'20160801'!$A$3:$Y$207,4,FALSE)</f>
        <v>-1.684848484848485E-3</v>
      </c>
      <c r="E5" s="48">
        <f>VLOOKUP($C5,'20160801'!$A$3:$Y$207,8,FALSE)</f>
        <v>0.24242424242424243</v>
      </c>
      <c r="F5" s="48">
        <f>VLOOKUP($C5,'20160801'!$A$3:$Y$207,7,FALSE)</f>
        <v>-1.0660606060606061E-2</v>
      </c>
      <c r="G5" s="48">
        <f>VLOOKUP($C5,'20160801'!$A$3:$Y$207,11,FALSE)</f>
        <v>4.6908484848484852E-2</v>
      </c>
      <c r="H5" s="48">
        <f>VLOOKUP($C5,'20160801'!$A$3:$Y$207,16,FALSE)</f>
        <v>-1.5279310344827587E-2</v>
      </c>
      <c r="I5" s="48">
        <f>VLOOKUP($C5,'20160801'!$A$3:$Y$207,18,FALSE)</f>
        <v>4.859375E-3</v>
      </c>
      <c r="J5" t="s">
        <v>381</v>
      </c>
    </row>
    <row r="6" spans="3:10" ht="14.25" thickBot="1" x14ac:dyDescent="0.2">
      <c r="C6" s="87" t="s">
        <v>245</v>
      </c>
      <c r="D6" s="87">
        <f>VLOOKUP($C6,'20160801'!$A$3:$Y$207,4,FALSE)</f>
        <v>-2.2884615384615383E-3</v>
      </c>
      <c r="E6" s="87">
        <f>VLOOKUP($C6,'20160801'!$A$3:$Y$207,8,FALSE)</f>
        <v>0.19230769230769232</v>
      </c>
      <c r="F6" s="87">
        <f>VLOOKUP($C6,'20160801'!$A$3:$Y$207,7,FALSE)</f>
        <v>-5.7653846153846153E-2</v>
      </c>
      <c r="G6" s="87">
        <f>VLOOKUP($C6,'20160801'!$A$3:$Y$207,11,FALSE)</f>
        <v>5.2166923076923062E-2</v>
      </c>
      <c r="H6" s="87">
        <f>VLOOKUP($C6,'20160801'!$A$3:$Y$207,16,FALSE)</f>
        <v>-4.8534615384615377E-2</v>
      </c>
      <c r="I6" s="87">
        <f>VLOOKUP($C6,'20160801'!$A$3:$Y$207,18,FALSE)</f>
        <v>2.7423076923076923E-3</v>
      </c>
      <c r="J6" s="87" t="s">
        <v>300</v>
      </c>
    </row>
    <row r="7" spans="3:10" ht="14.25" thickBot="1" x14ac:dyDescent="0.2">
      <c r="C7" s="86" t="s">
        <v>244</v>
      </c>
      <c r="D7" s="48">
        <f>VLOOKUP($C7,'20160801'!$A$3:$Y$207,4,FALSE)</f>
        <v>-1.2266666666666669E-2</v>
      </c>
      <c r="E7" s="48">
        <f>VLOOKUP($C7,'20160801'!$A$3:$Y$207,8,FALSE)</f>
        <v>0</v>
      </c>
      <c r="F7" s="48">
        <f>VLOOKUP($C7,'20160801'!$A$3:$Y$207,7,FALSE)</f>
        <v>-0.16980000000000003</v>
      </c>
      <c r="G7" s="48">
        <f>VLOOKUP($C7,'20160801'!$A$3:$Y$207,11,FALSE)</f>
        <v>5.1189999999999992E-2</v>
      </c>
      <c r="H7" s="48">
        <f>VLOOKUP($C7,'20160801'!$A$3:$Y$207,16,FALSE)</f>
        <v>-0.12789999999999999</v>
      </c>
      <c r="I7" s="48">
        <f>VLOOKUP($C7,'20160801'!$A$3:$Y$207,18,FALSE)</f>
        <v>2.166666666666667E-3</v>
      </c>
      <c r="J7" t="s">
        <v>368</v>
      </c>
    </row>
    <row r="8" spans="3:10" ht="14.25" thickBot="1" x14ac:dyDescent="0.2">
      <c r="C8" s="86" t="s">
        <v>246</v>
      </c>
      <c r="D8" s="48">
        <f>VLOOKUP($C8,'20160801'!$A$3:$Y$207,4,FALSE)</f>
        <v>1.0666666666666667E-3</v>
      </c>
      <c r="E8" s="48">
        <f>VLOOKUP($C8,'20160801'!$A$3:$Y$207,8,FALSE)</f>
        <v>0.33333333333333331</v>
      </c>
      <c r="F8" s="48">
        <f>VLOOKUP($C8,'20160801'!$A$3:$Y$207,7,FALSE)</f>
        <v>-0.1283</v>
      </c>
      <c r="G8" s="48">
        <f>VLOOKUP($C8,'20160801'!$A$3:$Y$207,11,FALSE)</f>
        <v>5.2763333333333336E-2</v>
      </c>
      <c r="H8" s="48">
        <f>VLOOKUP($C8,'20160801'!$A$3:$Y$207,16,FALSE)</f>
        <v>-8.6833333333333332E-2</v>
      </c>
      <c r="I8" s="48">
        <f>VLOOKUP($C8,'20160801'!$A$3:$Y$207,18,FALSE)</f>
        <v>3.7666666666666664E-3</v>
      </c>
      <c r="J8" t="s">
        <v>368</v>
      </c>
    </row>
    <row r="9" spans="3:10" ht="14.25" thickBot="1" x14ac:dyDescent="0.2"/>
    <row r="10" spans="3:10" ht="14.25" thickBot="1" x14ac:dyDescent="0.2">
      <c r="C10" s="74" t="s">
        <v>260</v>
      </c>
      <c r="D10" s="74">
        <v>399481</v>
      </c>
      <c r="E10" s="74"/>
      <c r="F10" s="74">
        <v>131.86000000000001</v>
      </c>
      <c r="G10" s="47">
        <v>1E-4</v>
      </c>
      <c r="H10" s="74" t="s">
        <v>261</v>
      </c>
      <c r="I10" s="74">
        <v>131.76</v>
      </c>
      <c r="J10" s="206" t="s">
        <v>361</v>
      </c>
    </row>
    <row r="11" spans="3:10" ht="14.25" thickBot="1" x14ac:dyDescent="0.2">
      <c r="C11" s="74" t="s">
        <v>262</v>
      </c>
      <c r="D11" s="75" t="s">
        <v>263</v>
      </c>
      <c r="E11" s="75"/>
      <c r="F11" s="74">
        <v>158.51</v>
      </c>
      <c r="G11" s="47">
        <v>4.0000000000000002E-4</v>
      </c>
      <c r="H11" s="74"/>
      <c r="I11" s="74"/>
      <c r="J11" t="s">
        <v>382</v>
      </c>
    </row>
    <row r="13" spans="3:10" x14ac:dyDescent="0.15">
      <c r="C13" t="s">
        <v>383</v>
      </c>
    </row>
    <row r="14" spans="3:10" x14ac:dyDescent="0.15">
      <c r="C14">
        <v>150307</v>
      </c>
      <c r="D14" t="s">
        <v>384</v>
      </c>
      <c r="E14" s="315">
        <v>3.9800000000000002E-2</v>
      </c>
    </row>
    <row r="15" spans="3:10" x14ac:dyDescent="0.15">
      <c r="C15">
        <v>150293</v>
      </c>
      <c r="D15" t="s">
        <v>385</v>
      </c>
      <c r="E15" s="316">
        <v>0.03</v>
      </c>
    </row>
    <row r="16" spans="3:10" x14ac:dyDescent="0.15">
      <c r="C16">
        <v>150175</v>
      </c>
      <c r="D16" t="s">
        <v>386</v>
      </c>
      <c r="E16" s="315">
        <v>0.1704</v>
      </c>
    </row>
    <row r="17" spans="1:26" x14ac:dyDescent="0.15">
      <c r="C17">
        <v>150267</v>
      </c>
      <c r="D17" t="s">
        <v>387</v>
      </c>
      <c r="E17" s="315">
        <v>0.03</v>
      </c>
    </row>
    <row r="18" spans="1:26" x14ac:dyDescent="0.15">
      <c r="C18">
        <v>150291</v>
      </c>
      <c r="D18" t="s">
        <v>388</v>
      </c>
      <c r="E18" s="315">
        <v>7.9600000000000004E-2</v>
      </c>
    </row>
    <row r="20" spans="1:26" ht="14.25" thickBot="1" x14ac:dyDescent="0.2"/>
    <row r="21" spans="1:26" x14ac:dyDescent="0.15">
      <c r="B21" s="755" t="s">
        <v>309</v>
      </c>
      <c r="C21" s="755" t="s">
        <v>310</v>
      </c>
      <c r="D21" s="755" t="s">
        <v>311</v>
      </c>
      <c r="E21" s="755" t="s">
        <v>297</v>
      </c>
      <c r="F21" s="262" t="s">
        <v>313</v>
      </c>
      <c r="G21" s="755" t="s">
        <v>315</v>
      </c>
      <c r="H21" s="755" t="s">
        <v>316</v>
      </c>
      <c r="I21" s="215" t="s">
        <v>318</v>
      </c>
      <c r="J21" s="262" t="s">
        <v>320</v>
      </c>
      <c r="K21" s="216" t="s">
        <v>321</v>
      </c>
      <c r="L21" s="216" t="s">
        <v>322</v>
      </c>
      <c r="M21" s="262" t="s">
        <v>324</v>
      </c>
      <c r="N21" s="755" t="s">
        <v>326</v>
      </c>
      <c r="O21" s="262" t="s">
        <v>327</v>
      </c>
      <c r="P21" s="262" t="s">
        <v>329</v>
      </c>
      <c r="Q21" s="216" t="s">
        <v>331</v>
      </c>
      <c r="R21" s="262" t="s">
        <v>333</v>
      </c>
      <c r="S21" s="216" t="s">
        <v>335</v>
      </c>
      <c r="T21" s="260" t="s">
        <v>337</v>
      </c>
      <c r="U21" s="260" t="s">
        <v>27</v>
      </c>
      <c r="V21" s="260" t="s">
        <v>343</v>
      </c>
      <c r="W21" s="5" t="s">
        <v>338</v>
      </c>
      <c r="X21" s="739" t="s">
        <v>340</v>
      </c>
      <c r="Y21" s="755" t="s">
        <v>341</v>
      </c>
      <c r="Z21" s="756" t="s">
        <v>342</v>
      </c>
    </row>
    <row r="22" spans="1:26" ht="14.25" thickBot="1" x14ac:dyDescent="0.2">
      <c r="B22" s="740"/>
      <c r="C22" s="740"/>
      <c r="D22" s="740"/>
      <c r="E22" s="740"/>
      <c r="F22" s="261" t="s">
        <v>314</v>
      </c>
      <c r="G22" s="740"/>
      <c r="H22" s="740"/>
      <c r="I22" s="214" t="s">
        <v>317</v>
      </c>
      <c r="J22" s="177" t="s">
        <v>318</v>
      </c>
      <c r="K22" s="217" t="s">
        <v>318</v>
      </c>
      <c r="L22" s="217" t="s">
        <v>323</v>
      </c>
      <c r="M22" s="177" t="s">
        <v>325</v>
      </c>
      <c r="N22" s="740"/>
      <c r="O22" s="177" t="s">
        <v>297</v>
      </c>
      <c r="P22" s="177" t="s">
        <v>330</v>
      </c>
      <c r="Q22" s="217" t="s">
        <v>332</v>
      </c>
      <c r="R22" s="177" t="s">
        <v>334</v>
      </c>
      <c r="S22" s="217" t="s">
        <v>336</v>
      </c>
      <c r="T22" s="177" t="s">
        <v>336</v>
      </c>
      <c r="U22" s="261" t="s">
        <v>25</v>
      </c>
      <c r="V22" s="261" t="s">
        <v>29</v>
      </c>
      <c r="W22" s="6" t="s">
        <v>339</v>
      </c>
      <c r="X22" s="740"/>
      <c r="Y22" s="740"/>
      <c r="Z22" s="742"/>
    </row>
    <row r="23" spans="1:26" s="60" customFormat="1" ht="18.75" thickBot="1" x14ac:dyDescent="0.2">
      <c r="A23" s="73" t="s">
        <v>389</v>
      </c>
      <c r="B23" s="51">
        <v>150307</v>
      </c>
      <c r="C23" s="309" t="s">
        <v>51</v>
      </c>
      <c r="D23" s="51">
        <v>1.014</v>
      </c>
      <c r="E23" s="310">
        <v>-2.8999999999999998E-3</v>
      </c>
      <c r="F23" s="309">
        <v>1267.17</v>
      </c>
      <c r="G23" s="51">
        <v>1.03</v>
      </c>
      <c r="H23" s="311">
        <v>1.55E-2</v>
      </c>
      <c r="I23" s="311">
        <v>0.03</v>
      </c>
      <c r="J23" s="309">
        <v>4.5</v>
      </c>
      <c r="K23" s="309">
        <v>4.5</v>
      </c>
      <c r="L23" s="311">
        <v>4.573E-2</v>
      </c>
      <c r="M23" s="309" t="s">
        <v>40</v>
      </c>
      <c r="N23" s="51" t="s">
        <v>52</v>
      </c>
      <c r="O23" s="310">
        <v>-8.6999999999999994E-3</v>
      </c>
      <c r="P23" s="56">
        <v>0.18260000000000001</v>
      </c>
      <c r="Q23" s="311">
        <v>7.0000000000000001E-3</v>
      </c>
      <c r="R23" s="311">
        <v>0.91569999999999996</v>
      </c>
      <c r="S23" s="311">
        <v>7.0000000000000001E-3</v>
      </c>
      <c r="T23" s="311">
        <v>7.0000000000000001E-3</v>
      </c>
      <c r="U23" s="311">
        <v>1.9E-3</v>
      </c>
      <c r="V23" s="309">
        <v>23345</v>
      </c>
      <c r="W23" s="309">
        <v>-100</v>
      </c>
      <c r="X23" s="312">
        <v>0.21180555555555555</v>
      </c>
      <c r="Y23" s="313">
        <v>42705</v>
      </c>
      <c r="Z23" s="59" t="s">
        <v>38</v>
      </c>
    </row>
    <row r="24" spans="1:26" s="60" customFormat="1" ht="18.75" thickBot="1" x14ac:dyDescent="0.2">
      <c r="A24" s="73" t="s">
        <v>392</v>
      </c>
      <c r="B24" s="51">
        <v>150293</v>
      </c>
      <c r="C24" s="309" t="s">
        <v>204</v>
      </c>
      <c r="D24" s="51">
        <v>1.0900000000000001</v>
      </c>
      <c r="E24" s="314">
        <v>8.9999999999999998E-4</v>
      </c>
      <c r="F24" s="309">
        <v>36.479999999999997</v>
      </c>
      <c r="G24" s="51">
        <v>1.0584</v>
      </c>
      <c r="H24" s="311">
        <v>-2.9899999999999999E-2</v>
      </c>
      <c r="I24" s="311">
        <v>0.04</v>
      </c>
      <c r="J24" s="309">
        <v>6.25</v>
      </c>
      <c r="K24" s="309">
        <v>5.5</v>
      </c>
      <c r="L24" s="311">
        <v>5.3440000000000001E-2</v>
      </c>
      <c r="M24" s="309" t="s">
        <v>40</v>
      </c>
      <c r="N24" s="51" t="s">
        <v>66</v>
      </c>
      <c r="O24" s="310">
        <v>-9.9000000000000008E-3</v>
      </c>
      <c r="P24" s="56">
        <v>0.30740000000000001</v>
      </c>
      <c r="Q24" s="311">
        <v>-2.7300000000000001E-2</v>
      </c>
      <c r="R24" s="311">
        <v>0.58809999999999996</v>
      </c>
      <c r="S24" s="311">
        <v>-2.7000000000000001E-3</v>
      </c>
      <c r="T24" s="311">
        <v>-2.7000000000000001E-3</v>
      </c>
      <c r="U24" s="311">
        <v>-3.5999999999999999E-3</v>
      </c>
      <c r="V24" s="309">
        <v>1255</v>
      </c>
      <c r="W24" s="309">
        <v>0</v>
      </c>
      <c r="X24" s="312">
        <v>0.21180555555555555</v>
      </c>
      <c r="Y24" s="313">
        <v>42705</v>
      </c>
      <c r="Z24" s="59" t="s">
        <v>38</v>
      </c>
    </row>
    <row r="25" spans="1:26" s="60" customFormat="1" ht="19.5" thickBot="1" x14ac:dyDescent="0.2">
      <c r="A25" s="73" t="s">
        <v>391</v>
      </c>
      <c r="B25" s="51">
        <v>150175</v>
      </c>
      <c r="C25" s="317" t="s">
        <v>152</v>
      </c>
      <c r="D25" s="51">
        <v>0.95399999999999996</v>
      </c>
      <c r="E25" s="314">
        <v>4.1999999999999997E-3</v>
      </c>
      <c r="F25" s="309">
        <v>13010.32</v>
      </c>
      <c r="G25" s="51">
        <v>1.0331999999999999</v>
      </c>
      <c r="H25" s="311">
        <v>7.6700000000000004E-2</v>
      </c>
      <c r="I25" s="311">
        <v>3.5000000000000003E-2</v>
      </c>
      <c r="J25" s="309">
        <v>5</v>
      </c>
      <c r="K25" s="309">
        <v>5</v>
      </c>
      <c r="L25" s="311">
        <v>5.4300000000000001E-2</v>
      </c>
      <c r="M25" s="309" t="s">
        <v>40</v>
      </c>
      <c r="N25" s="51" t="s">
        <v>153</v>
      </c>
      <c r="O25" s="314">
        <v>1.9E-2</v>
      </c>
      <c r="P25" s="56">
        <v>0.27989999999999998</v>
      </c>
      <c r="Q25" s="317" t="s">
        <v>44</v>
      </c>
      <c r="R25" s="311">
        <v>0.75129999999999997</v>
      </c>
      <c r="S25" s="311">
        <v>-3.5000000000000001E-3</v>
      </c>
      <c r="T25" s="311">
        <v>-3.5000000000000001E-3</v>
      </c>
      <c r="U25" s="311">
        <v>5.9999999999999995E-4</v>
      </c>
      <c r="V25" s="309">
        <v>406093</v>
      </c>
      <c r="W25" s="309">
        <v>-313</v>
      </c>
      <c r="X25" s="312">
        <v>0.21180555555555555</v>
      </c>
      <c r="Y25" s="318">
        <v>42705</v>
      </c>
      <c r="Z25" s="59" t="s">
        <v>38</v>
      </c>
    </row>
    <row r="26" spans="1:26" s="60" customFormat="1" ht="18.75" thickBot="1" x14ac:dyDescent="0.2">
      <c r="A26" s="73" t="s">
        <v>391</v>
      </c>
      <c r="B26" s="51">
        <v>150267</v>
      </c>
      <c r="C26" s="317" t="s">
        <v>164</v>
      </c>
      <c r="D26" s="51">
        <v>1.032</v>
      </c>
      <c r="E26" s="310">
        <v>-1.9E-3</v>
      </c>
      <c r="F26" s="309">
        <v>3.53</v>
      </c>
      <c r="G26" s="51">
        <v>1.0334000000000001</v>
      </c>
      <c r="H26" s="311">
        <v>1.4E-3</v>
      </c>
      <c r="I26" s="311">
        <v>3.5000000000000003E-2</v>
      </c>
      <c r="J26" s="309">
        <v>5</v>
      </c>
      <c r="K26" s="309">
        <v>5</v>
      </c>
      <c r="L26" s="311">
        <v>5.0070000000000003E-2</v>
      </c>
      <c r="M26" s="309" t="s">
        <v>40</v>
      </c>
      <c r="N26" s="51" t="s">
        <v>95</v>
      </c>
      <c r="O26" s="314">
        <v>5.1999999999999998E-3</v>
      </c>
      <c r="P26" s="56">
        <v>0.2485</v>
      </c>
      <c r="Q26" s="311">
        <v>-3.0999999999999999E-3</v>
      </c>
      <c r="R26" s="311">
        <v>0.75660000000000005</v>
      </c>
      <c r="S26" s="311">
        <v>-6.3E-3</v>
      </c>
      <c r="T26" s="311">
        <v>-6.3E-3</v>
      </c>
      <c r="U26" s="311">
        <v>-2.7000000000000001E-3</v>
      </c>
      <c r="V26" s="309">
        <v>1940</v>
      </c>
      <c r="W26" s="309">
        <v>0</v>
      </c>
      <c r="X26" s="312">
        <v>0.21180555555555555</v>
      </c>
      <c r="Y26" s="313">
        <v>42705</v>
      </c>
      <c r="Z26" s="59" t="s">
        <v>38</v>
      </c>
    </row>
    <row r="27" spans="1:26" s="60" customFormat="1" ht="18.75" thickBot="1" x14ac:dyDescent="0.2">
      <c r="A27" s="73" t="s">
        <v>392</v>
      </c>
      <c r="B27" s="51">
        <v>150291</v>
      </c>
      <c r="C27" s="317" t="s">
        <v>198</v>
      </c>
      <c r="D27" s="51">
        <v>1.0669999999999999</v>
      </c>
      <c r="E27" s="310">
        <v>-8.9999999999999998E-4</v>
      </c>
      <c r="F27" s="309">
        <v>151.41999999999999</v>
      </c>
      <c r="G27" s="51">
        <v>1.0349999999999999</v>
      </c>
      <c r="H27" s="311">
        <v>-3.09E-2</v>
      </c>
      <c r="I27" s="311">
        <v>0.04</v>
      </c>
      <c r="J27" s="309">
        <v>5.5</v>
      </c>
      <c r="K27" s="309">
        <v>5.5</v>
      </c>
      <c r="L27" s="311">
        <v>5.3289999999999997E-2</v>
      </c>
      <c r="M27" s="309" t="s">
        <v>40</v>
      </c>
      <c r="N27" s="51" t="s">
        <v>95</v>
      </c>
      <c r="O27" s="314">
        <v>5.1999999999999998E-3</v>
      </c>
      <c r="P27" s="56">
        <v>0.20480000000000001</v>
      </c>
      <c r="Q27" s="311">
        <v>-2.87E-2</v>
      </c>
      <c r="R27" s="311">
        <v>0.85640000000000005</v>
      </c>
      <c r="S27" s="311">
        <v>0</v>
      </c>
      <c r="T27" s="311">
        <v>0</v>
      </c>
      <c r="U27" s="311">
        <v>1.9E-3</v>
      </c>
      <c r="V27" s="309">
        <v>19267</v>
      </c>
      <c r="W27" s="309">
        <v>13</v>
      </c>
      <c r="X27" s="312">
        <v>0.21180555555555555</v>
      </c>
      <c r="Y27" s="313">
        <v>42719</v>
      </c>
      <c r="Z27" s="59" t="s">
        <v>38</v>
      </c>
    </row>
    <row r="32" spans="1:26" ht="14.25" thickBot="1" x14ac:dyDescent="0.2">
      <c r="A32" t="s">
        <v>390</v>
      </c>
    </row>
    <row r="33" spans="1:26" ht="18.75" thickBot="1" x14ac:dyDescent="0.2">
      <c r="A33" t="s">
        <v>393</v>
      </c>
      <c r="B33" s="14">
        <v>150205</v>
      </c>
      <c r="C33" s="289" t="s">
        <v>49</v>
      </c>
      <c r="D33" s="14">
        <v>1.0149999999999999</v>
      </c>
      <c r="E33" s="290">
        <v>-4.8999999999999998E-3</v>
      </c>
      <c r="F33" s="289">
        <v>8053.35</v>
      </c>
      <c r="G33" s="14">
        <v>1.0309999999999999</v>
      </c>
      <c r="H33" s="291">
        <v>1.55E-2</v>
      </c>
      <c r="I33" s="291">
        <v>0.03</v>
      </c>
      <c r="J33" s="289">
        <v>4.5</v>
      </c>
      <c r="K33" s="289">
        <v>4.5</v>
      </c>
      <c r="L33" s="291">
        <v>4.573E-2</v>
      </c>
      <c r="M33" s="289" t="s">
        <v>40</v>
      </c>
      <c r="N33" s="14" t="s">
        <v>50</v>
      </c>
      <c r="O33" s="290">
        <v>-2.3300000000000001E-2</v>
      </c>
      <c r="P33" s="18">
        <v>0.15609999999999999</v>
      </c>
      <c r="Q33" s="291">
        <v>8.0000000000000002E-3</v>
      </c>
      <c r="R33" s="291">
        <v>0.97629999999999995</v>
      </c>
      <c r="S33" s="291">
        <v>1.4500000000000001E-2</v>
      </c>
      <c r="T33" s="291">
        <v>1.4500000000000001E-2</v>
      </c>
      <c r="U33" s="291">
        <v>1.1599999999999999E-2</v>
      </c>
      <c r="V33" s="289">
        <v>391582</v>
      </c>
      <c r="W33" s="289">
        <v>3108</v>
      </c>
      <c r="X33" s="292">
        <v>0.21180555555555555</v>
      </c>
      <c r="Y33" s="293">
        <v>42705</v>
      </c>
      <c r="Z33" s="21" t="s">
        <v>38</v>
      </c>
    </row>
    <row r="34" spans="1:26" ht="18.75" thickBot="1" x14ac:dyDescent="0.2">
      <c r="B34" s="7">
        <v>150049</v>
      </c>
      <c r="C34" s="283" t="s">
        <v>142</v>
      </c>
      <c r="D34" s="7">
        <v>1.014</v>
      </c>
      <c r="E34" s="286">
        <v>-2.8999999999999998E-3</v>
      </c>
      <c r="F34" s="283">
        <v>32.72</v>
      </c>
      <c r="G34" s="7">
        <v>1.018</v>
      </c>
      <c r="H34" s="285">
        <v>3.8999999999999998E-3</v>
      </c>
      <c r="I34" s="285">
        <v>3.2000000000000001E-2</v>
      </c>
      <c r="J34" s="283">
        <v>4.7</v>
      </c>
      <c r="K34" s="283">
        <v>4.7</v>
      </c>
      <c r="L34" s="285">
        <v>4.7190000000000003E-2</v>
      </c>
      <c r="M34" s="283" t="s">
        <v>40</v>
      </c>
      <c r="N34" s="7" t="s">
        <v>36</v>
      </c>
      <c r="O34" s="284">
        <v>0</v>
      </c>
      <c r="P34" s="23">
        <v>0.49840000000000001</v>
      </c>
      <c r="Q34" s="285">
        <v>-1.1000000000000001E-3</v>
      </c>
      <c r="R34" s="283" t="s">
        <v>37</v>
      </c>
      <c r="S34" s="285">
        <v>-4.0000000000000002E-4</v>
      </c>
      <c r="T34" s="285">
        <v>-4.0000000000000002E-4</v>
      </c>
      <c r="U34" s="285">
        <v>6.1000000000000004E-3</v>
      </c>
      <c r="V34" s="283">
        <v>1934</v>
      </c>
      <c r="W34" s="283">
        <v>3</v>
      </c>
      <c r="X34" s="287">
        <v>0.21180555555555555</v>
      </c>
      <c r="Y34" s="288">
        <v>42807</v>
      </c>
      <c r="Z34" s="13" t="s">
        <v>38</v>
      </c>
    </row>
    <row r="35" spans="1:26" s="60" customFormat="1" ht="18.75" thickBot="1" x14ac:dyDescent="0.2">
      <c r="B35" s="51">
        <v>150198</v>
      </c>
      <c r="C35" s="309" t="s">
        <v>219</v>
      </c>
      <c r="D35" s="51">
        <v>1.07</v>
      </c>
      <c r="E35" s="310">
        <v>-8.9999999999999998E-4</v>
      </c>
      <c r="F35" s="309">
        <v>295.77</v>
      </c>
      <c r="G35" s="51">
        <v>1.0316000000000001</v>
      </c>
      <c r="H35" s="311">
        <v>-3.7199999999999997E-2</v>
      </c>
      <c r="I35" s="311">
        <v>0.04</v>
      </c>
      <c r="J35" s="309">
        <v>5.5</v>
      </c>
      <c r="K35" s="309">
        <v>5.5</v>
      </c>
      <c r="L35" s="311">
        <v>5.2970000000000003E-2</v>
      </c>
      <c r="M35" s="309" t="s">
        <v>40</v>
      </c>
      <c r="N35" s="51" t="s">
        <v>220</v>
      </c>
      <c r="O35" s="310">
        <v>-2.6100000000000002E-2</v>
      </c>
      <c r="P35" s="56">
        <v>0.255</v>
      </c>
      <c r="Q35" s="311">
        <v>-3.4299999999999997E-2</v>
      </c>
      <c r="R35" s="311">
        <v>0.74399999999999999</v>
      </c>
      <c r="S35" s="311">
        <v>3.3999999999999998E-3</v>
      </c>
      <c r="T35" s="311">
        <v>3.3999999999999998E-3</v>
      </c>
      <c r="U35" s="311">
        <v>1.8E-3</v>
      </c>
      <c r="V35" s="309">
        <v>49852</v>
      </c>
      <c r="W35" s="309">
        <v>0</v>
      </c>
      <c r="X35" s="312">
        <v>0.21180555555555555</v>
      </c>
      <c r="Y35" s="313">
        <v>42738</v>
      </c>
      <c r="Z35" s="59" t="s">
        <v>38</v>
      </c>
    </row>
  </sheetData>
  <mergeCells count="10">
    <mergeCell ref="N21:N22"/>
    <mergeCell ref="X21:X22"/>
    <mergeCell ref="Y21:Y22"/>
    <mergeCell ref="Z21:Z22"/>
    <mergeCell ref="B21:B22"/>
    <mergeCell ref="C21:C22"/>
    <mergeCell ref="D21:D22"/>
    <mergeCell ref="E21:E22"/>
    <mergeCell ref="G21:G22"/>
    <mergeCell ref="H21:H22"/>
  </mergeCells>
  <phoneticPr fontId="10" type="noConversion"/>
  <hyperlinks>
    <hyperlink ref="B23" r:id="rId1" display="https://www.jisilu.cn/data/sfnew/detail/150307"/>
    <hyperlink ref="D23" r:id="rId2" display="http://finance.sina.com.cn/fund/quotes/150307/bc.shtml"/>
    <hyperlink ref="G23" r:id="rId3" display="http://www.cninfo.com.cn/information/fund/netvalue/150307.html"/>
    <hyperlink ref="N23" r:id="rId4" tooltip="399804" display="http://quote.eastmoney.com/zs399804.html"/>
    <hyperlink ref="P23" r:id="rId5" display="https://www.jisilu.cn/data/utils/lowcalc/150307"/>
    <hyperlink ref="Z23" r:id="rId6" tooltip="加【体育A】为自选A类" display="javascript:addOwnedFund('150307');"/>
    <hyperlink ref="B24" r:id="rId7" display="https://www.jisilu.cn/data/sfnew/detail/150293"/>
    <hyperlink ref="D24" r:id="rId8" display="http://finance.sina.com.cn/fund/quotes/150293/bc.shtml"/>
    <hyperlink ref="G24" r:id="rId9" display="http://www.cninfo.com.cn/information/fund/netvalue/150293.html"/>
    <hyperlink ref="N24" r:id="rId10" tooltip="399807" display="http://quote.eastmoney.com/zs399807.html"/>
    <hyperlink ref="P24" r:id="rId11" display="https://www.jisilu.cn/data/utils/lowcalc/150293"/>
    <hyperlink ref="Z24" r:id="rId12" tooltip="加【高铁A级】为自选A类" display="javascript:addOwnedFund('150293');"/>
    <hyperlink ref="B25" r:id="rId13" display="https://www.jisilu.cn/data/sfnew/detail/150175"/>
    <hyperlink ref="D25" r:id="rId14" display="http://finance.sina.com.cn/fund/quotes/150175/bc.shtml"/>
    <hyperlink ref="G25" r:id="rId15" display="http://www.cninfo.com.cn/information/fund/netvalue/150175.html"/>
    <hyperlink ref="N25" r:id="rId16" tooltip="HSCEI" display="http://quote.eastmoney.com/hk/zs110010.html"/>
    <hyperlink ref="P25" r:id="rId17" display="https://www.jisilu.cn/data/utils/lowcalc/150175"/>
    <hyperlink ref="Z25" r:id="rId18" tooltip="将【H股A】从自选中删除" display="javascript:delOwnedFund('150175');"/>
    <hyperlink ref="B26" r:id="rId19" display="https://www.jisilu.cn/data/sfnew/detail/150267"/>
    <hyperlink ref="D26" r:id="rId20" display="http://finance.sina.com.cn/fund/quotes/150267/bc.shtml"/>
    <hyperlink ref="G26" r:id="rId21" display="http://www.cninfo.com.cn/information/fund/netvalue/150267.html"/>
    <hyperlink ref="N26" r:id="rId22" tooltip="399986" display="http://quote.eastmoney.com/zs399986.html"/>
    <hyperlink ref="P26" r:id="rId23" display="https://www.jisilu.cn/data/utils/lowcalc/150267"/>
    <hyperlink ref="Z26" r:id="rId24" tooltip="将【银行A类】从自选中删除" display="javascript:delOwnedFund('150267');"/>
    <hyperlink ref="B27" r:id="rId25" display="https://www.jisilu.cn/data/sfnew/detail/150291"/>
    <hyperlink ref="D27" r:id="rId26" display="http://finance.sina.com.cn/fund/quotes/150291/bc.shtml"/>
    <hyperlink ref="G27" r:id="rId27" display="http://www.cninfo.com.cn/information/fund/netvalue/150291.html"/>
    <hyperlink ref="N27" r:id="rId28" tooltip="399986" display="http://quote.eastmoney.com/zs399986.html"/>
    <hyperlink ref="P27" r:id="rId29" display="https://www.jisilu.cn/data/utils/lowcalc/150291"/>
    <hyperlink ref="Z27" r:id="rId30" tooltip="将【银行A份】从自选中删除" display="javascript:delOwnedFund('150291');"/>
    <hyperlink ref="B33" r:id="rId31" display="https://www.jisilu.cn/data/sfnew/detail/150205"/>
    <hyperlink ref="D33" r:id="rId32" display="http://finance.sina.com.cn/fund/quotes/150205/bc.shtml"/>
    <hyperlink ref="G33" r:id="rId33" display="http://www.cninfo.com.cn/information/fund/netvalue/150205.html"/>
    <hyperlink ref="N33" r:id="rId34" tooltip="399973" display="http://quote.eastmoney.com/zs399973.html"/>
    <hyperlink ref="P33" r:id="rId35" display="https://www.jisilu.cn/data/utils/lowcalc/150205"/>
    <hyperlink ref="Z33" r:id="rId36" tooltip="加【国防A】为自选A类" display="javascript:addOwnedFund('150205');"/>
    <hyperlink ref="B34" r:id="rId37" display="https://www.jisilu.cn/data/sfnew/detail/150049"/>
    <hyperlink ref="D34" r:id="rId38" display="http://finance.sina.com.cn/fund/quotes/150049/bc.shtml"/>
    <hyperlink ref="G34" r:id="rId39" display="http://www.cninfo.com.cn/information/fund/netvalue/150049.html"/>
    <hyperlink ref="N34" r:id="rId40" tooltip="399942" display="http://quote.eastmoney.com/zs399942.html"/>
    <hyperlink ref="P34" r:id="rId41" display="https://www.jisilu.cn/data/utils/lowcalc/150049"/>
    <hyperlink ref="Z34" r:id="rId42" tooltip="加【消费收益】为自选A类" display="javascript:addOwnedFund('150049');"/>
    <hyperlink ref="B35" r:id="rId43" display="https://www.jisilu.cn/data/sfnew/detail/150198"/>
    <hyperlink ref="D35" r:id="rId44" display="http://finance.sina.com.cn/fund/quotes/150198/bc.shtml"/>
    <hyperlink ref="G35" r:id="rId45" display="http://www.cninfo.com.cn/information/fund/netvalue/150198.html"/>
    <hyperlink ref="N35" r:id="rId46" tooltip="399396" display="http://quote.eastmoney.com/zs399396.html"/>
    <hyperlink ref="P35" r:id="rId47" display="https://www.jisilu.cn/data/utils/lowcalc/150198"/>
    <hyperlink ref="Z35" r:id="rId48" tooltip="加【食品A】为自选A类" display="javascript:addOwnedFund('150198');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29"/>
  <sheetViews>
    <sheetView topLeftCell="A10" workbookViewId="0">
      <selection activeCell="E28" sqref="E28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8" bestFit="1" customWidth="1"/>
    <col min="11" max="11" width="14.125" bestFit="1" customWidth="1"/>
    <col min="12" max="12" width="14.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VLOOKUP($E3,'20160801'!$A$3:$Y$207,4,FALSE)</f>
        <v>-1.7310344827586213E-3</v>
      </c>
      <c r="G3" s="48">
        <f>VLOOKUP($E3,'20160801'!$A$3:$Y$207,8,FALSE)</f>
        <v>0.17241379310344829</v>
      </c>
      <c r="H3" s="48">
        <f>VLOOKUP($E3,'20160801'!$A$3:$Y$207,7,FALSE)</f>
        <v>8.9224137931034515E-3</v>
      </c>
      <c r="I3" s="48">
        <f>VLOOKUP($E3,'20160801'!$A$3:$Y$207,11,FALSE)</f>
        <v>4.5472931034482758E-2</v>
      </c>
      <c r="J3" s="48">
        <f>VLOOKUP($E3,'20160801'!$A$3:$Y$207,16,FALSE)</f>
        <v>-2.4017543859649135E-3</v>
      </c>
      <c r="K3" s="48">
        <f>VLOOKUP($E3,'20160801'!$A$3:$Y$207,18,FALSE)</f>
        <v>4.2413793103448274E-4</v>
      </c>
      <c r="L3" s="100" t="s">
        <v>358</v>
      </c>
    </row>
    <row r="4" spans="1:29" ht="14.25" thickBot="1" x14ac:dyDescent="0.2">
      <c r="E4" s="308" t="s">
        <v>242</v>
      </c>
      <c r="F4" s="308">
        <f>VLOOKUP($E4,'20160801'!$A$3:$Y$207,4,FALSE)</f>
        <v>-1.5199999999999999E-3</v>
      </c>
      <c r="G4" s="308">
        <f>VLOOKUP($E4,'20160801'!$A$3:$Y$207,8,FALSE)</f>
        <v>0.2</v>
      </c>
      <c r="H4" s="308">
        <f>VLOOKUP($E4,'20160801'!$A$3:$Y$207,7,FALSE)</f>
        <v>-2.3400000000000005E-3</v>
      </c>
      <c r="I4" s="308">
        <f>VLOOKUP($E4,'20160801'!$A$3:$Y$207,11,FALSE)</f>
        <v>4.6890000000000001E-2</v>
      </c>
      <c r="J4" s="308">
        <f>VLOOKUP($E4,'20160801'!$A$3:$Y$207,16,FALSE)</f>
        <v>-8.0400000000000003E-3</v>
      </c>
      <c r="K4" s="308">
        <f>VLOOKUP($E4,'20160801'!$A$3:$Y$207,18,FALSE)</f>
        <v>-3.0199999999999997E-3</v>
      </c>
      <c r="L4" s="308" t="s">
        <v>359</v>
      </c>
    </row>
    <row r="5" spans="1:29" ht="14.25" thickBot="1" x14ac:dyDescent="0.2">
      <c r="E5" s="186" t="s">
        <v>243</v>
      </c>
      <c r="F5" s="48">
        <f>VLOOKUP($E5,'20160801'!$A$3:$Y$207,4,FALSE)</f>
        <v>-1.684848484848485E-3</v>
      </c>
      <c r="G5" s="48">
        <f>VLOOKUP($E5,'20160801'!$A$3:$Y$207,8,FALSE)</f>
        <v>0.24242424242424243</v>
      </c>
      <c r="H5" s="48">
        <f>VLOOKUP($E5,'20160801'!$A$3:$Y$207,7,FALSE)</f>
        <v>-1.0660606060606061E-2</v>
      </c>
      <c r="I5" s="48">
        <f>VLOOKUP($E5,'20160801'!$A$3:$Y$207,11,FALSE)</f>
        <v>4.6908484848484852E-2</v>
      </c>
      <c r="J5" s="48">
        <f>VLOOKUP($E5,'20160801'!$A$3:$Y$207,16,FALSE)</f>
        <v>-1.5279310344827587E-2</v>
      </c>
      <c r="K5" s="48">
        <f>VLOOKUP($E5,'20160801'!$A$3:$Y$207,18,FALSE)</f>
        <v>4.859375E-3</v>
      </c>
      <c r="L5" t="s">
        <v>381</v>
      </c>
    </row>
    <row r="6" spans="1:29" ht="14.25" thickBot="1" x14ac:dyDescent="0.2">
      <c r="E6" s="87" t="s">
        <v>245</v>
      </c>
      <c r="F6" s="87">
        <f>VLOOKUP($E6,'20160801'!$A$3:$Y$207,4,FALSE)</f>
        <v>-2.2884615384615383E-3</v>
      </c>
      <c r="G6" s="87">
        <f>VLOOKUP($E6,'20160801'!$A$3:$Y$207,8,FALSE)</f>
        <v>0.19230769230769232</v>
      </c>
      <c r="H6" s="87">
        <f>VLOOKUP($E6,'20160801'!$A$3:$Y$207,7,FALSE)</f>
        <v>-5.7653846153846153E-2</v>
      </c>
      <c r="I6" s="87">
        <f>VLOOKUP($E6,'20160801'!$A$3:$Y$207,11,FALSE)</f>
        <v>5.2166923076923062E-2</v>
      </c>
      <c r="J6" s="87">
        <f>VLOOKUP($E6,'20160801'!$A$3:$Y$207,16,FALSE)</f>
        <v>-4.8534615384615377E-2</v>
      </c>
      <c r="K6" s="87">
        <f>VLOOKUP($E6,'20160801'!$A$3:$Y$207,18,FALSE)</f>
        <v>2.7423076923076923E-3</v>
      </c>
      <c r="L6" s="87" t="s">
        <v>300</v>
      </c>
    </row>
    <row r="7" spans="1:29" ht="14.25" thickBot="1" x14ac:dyDescent="0.2">
      <c r="E7" s="86" t="s">
        <v>244</v>
      </c>
      <c r="F7" s="48">
        <f>VLOOKUP($E7,'20160801'!$A$3:$Y$207,4,FALSE)</f>
        <v>-1.2266666666666669E-2</v>
      </c>
      <c r="G7" s="48">
        <f>VLOOKUP($E7,'20160801'!$A$3:$Y$207,8,FALSE)</f>
        <v>0</v>
      </c>
      <c r="H7" s="48">
        <f>VLOOKUP($E7,'20160801'!$A$3:$Y$207,7,FALSE)</f>
        <v>-0.16980000000000003</v>
      </c>
      <c r="I7" s="48">
        <f>VLOOKUP($E7,'20160801'!$A$3:$Y$207,11,FALSE)</f>
        <v>5.1189999999999992E-2</v>
      </c>
      <c r="J7" s="48">
        <f>VLOOKUP($E7,'20160801'!$A$3:$Y$207,16,FALSE)</f>
        <v>-0.12789999999999999</v>
      </c>
      <c r="K7" s="48">
        <f>VLOOKUP($E7,'20160801'!$A$3:$Y$207,18,FALSE)</f>
        <v>2.166666666666667E-3</v>
      </c>
      <c r="L7" t="s">
        <v>368</v>
      </c>
    </row>
    <row r="8" spans="1:29" ht="14.25" thickBot="1" x14ac:dyDescent="0.2">
      <c r="E8" s="86" t="s">
        <v>246</v>
      </c>
      <c r="F8" s="48">
        <f>VLOOKUP($E8,'20160801'!$A$3:$Y$207,4,FALSE)</f>
        <v>1.0666666666666667E-3</v>
      </c>
      <c r="G8" s="48">
        <f>VLOOKUP($E8,'20160801'!$A$3:$Y$207,8,FALSE)</f>
        <v>0.33333333333333331</v>
      </c>
      <c r="H8" s="48">
        <f>VLOOKUP($E8,'20160801'!$A$3:$Y$207,7,FALSE)</f>
        <v>-0.1283</v>
      </c>
      <c r="I8" s="48">
        <f>VLOOKUP($E8,'20160801'!$A$3:$Y$207,11,FALSE)</f>
        <v>5.2763333333333336E-2</v>
      </c>
      <c r="J8" s="48">
        <f>VLOOKUP($E8,'20160801'!$A$3:$Y$207,16,FALSE)</f>
        <v>-8.6833333333333332E-2</v>
      </c>
      <c r="K8" s="48">
        <f>VLOOKUP($E8,'20160801'!$A$3:$Y$207,18,FALSE)</f>
        <v>3.7666666666666664E-3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131.86000000000001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158.51</v>
      </c>
      <c r="I11" s="47">
        <v>4.0000000000000002E-4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755" t="s">
        <v>405</v>
      </c>
      <c r="B15" s="755" t="s">
        <v>400</v>
      </c>
      <c r="C15" s="755" t="s">
        <v>402</v>
      </c>
      <c r="D15" s="755" t="s">
        <v>404</v>
      </c>
      <c r="E15" s="755" t="s">
        <v>309</v>
      </c>
      <c r="F15" s="755" t="s">
        <v>310</v>
      </c>
      <c r="G15" s="755" t="s">
        <v>311</v>
      </c>
      <c r="H15" s="755" t="s">
        <v>297</v>
      </c>
      <c r="I15" s="262" t="s">
        <v>313</v>
      </c>
      <c r="J15" s="755" t="s">
        <v>315</v>
      </c>
      <c r="K15" s="755" t="s">
        <v>316</v>
      </c>
      <c r="L15" s="215" t="s">
        <v>318</v>
      </c>
      <c r="M15" s="262" t="s">
        <v>320</v>
      </c>
      <c r="N15" s="216" t="s">
        <v>321</v>
      </c>
      <c r="O15" s="216" t="s">
        <v>322</v>
      </c>
      <c r="P15" s="262" t="s">
        <v>324</v>
      </c>
      <c r="Q15" s="755" t="s">
        <v>326</v>
      </c>
      <c r="R15" s="262" t="s">
        <v>327</v>
      </c>
      <c r="S15" s="262" t="s">
        <v>329</v>
      </c>
      <c r="T15" s="216" t="s">
        <v>331</v>
      </c>
      <c r="U15" s="262" t="s">
        <v>333</v>
      </c>
      <c r="V15" s="216" t="s">
        <v>335</v>
      </c>
      <c r="W15" s="260" t="s">
        <v>337</v>
      </c>
      <c r="X15" s="260" t="s">
        <v>27</v>
      </c>
      <c r="Y15" s="260" t="s">
        <v>343</v>
      </c>
      <c r="Z15" s="5" t="s">
        <v>338</v>
      </c>
      <c r="AA15" s="739" t="s">
        <v>340</v>
      </c>
      <c r="AB15" s="755" t="s">
        <v>341</v>
      </c>
      <c r="AC15" s="756" t="s">
        <v>342</v>
      </c>
    </row>
    <row r="16" spans="1:29" ht="14.25" thickBot="1" x14ac:dyDescent="0.2">
      <c r="A16" s="740"/>
      <c r="B16" s="740" t="s">
        <v>399</v>
      </c>
      <c r="C16" s="740" t="s">
        <v>401</v>
      </c>
      <c r="D16" s="740" t="s">
        <v>403</v>
      </c>
      <c r="E16" s="740"/>
      <c r="F16" s="740"/>
      <c r="G16" s="740"/>
      <c r="H16" s="740"/>
      <c r="I16" s="261" t="s">
        <v>314</v>
      </c>
      <c r="J16" s="740"/>
      <c r="K16" s="740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740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61" t="s">
        <v>25</v>
      </c>
      <c r="Y16" s="261" t="s">
        <v>29</v>
      </c>
      <c r="Z16" s="6" t="s">
        <v>339</v>
      </c>
      <c r="AA16" s="740"/>
      <c r="AB16" s="740"/>
      <c r="AC16" s="742"/>
    </row>
    <row r="17" spans="1:29" s="60" customFormat="1" ht="18.75" thickBot="1" x14ac:dyDescent="0.2">
      <c r="A17" s="73" t="s">
        <v>389</v>
      </c>
      <c r="B17" s="309">
        <v>150307</v>
      </c>
      <c r="C17" s="309" t="s">
        <v>394</v>
      </c>
      <c r="D17" s="310">
        <v>3.9800000000000002E-2</v>
      </c>
      <c r="E17" s="51">
        <f>VLOOKUP($B17,'20160801'!$A$3:$Y$207,COLUMN()-4,0)</f>
        <v>150307</v>
      </c>
      <c r="F17" s="309" t="str">
        <f>VLOOKUP($B17,'20160801'!$A$3:$Y$207,COLUMN()-4,0)</f>
        <v>体育A</v>
      </c>
      <c r="G17" s="51">
        <f>VLOOKUP($B17,'20160801'!$A$3:$Y$207,COLUMN()-4,0)</f>
        <v>1.014</v>
      </c>
      <c r="H17" s="310">
        <f>VLOOKUP($B17,'20160801'!$A$3:$Y$207,COLUMN()-4,0)</f>
        <v>-2.8999999999999998E-3</v>
      </c>
      <c r="I17" s="309">
        <f>VLOOKUP($B17,'20160801'!$A$3:$Y$207,COLUMN()-4,0)</f>
        <v>1267.17</v>
      </c>
      <c r="J17" s="51">
        <f>VLOOKUP($B17,'20160801'!$A$3:$Y$207,COLUMN()-4,0)</f>
        <v>1.03</v>
      </c>
      <c r="K17" s="311">
        <f>VLOOKUP($B17,'20160801'!$A$3:$Y$207,COLUMN()-4,0)</f>
        <v>1.55E-2</v>
      </c>
      <c r="L17" s="311">
        <f>VLOOKUP($B17,'20160801'!$A$3:$Y$207,COLUMN()-4,0)</f>
        <v>0.03</v>
      </c>
      <c r="M17" s="309">
        <f>VLOOKUP($B17,'20160801'!$A$3:$Y$207,COLUMN()-4,0)</f>
        <v>4.5</v>
      </c>
      <c r="N17" s="309">
        <f>VLOOKUP($B17,'20160801'!$A$3:$Y$207,COLUMN()-4,0)</f>
        <v>4.5</v>
      </c>
      <c r="O17" s="311">
        <f>VLOOKUP($B17,'20160801'!$A$3:$Y$207,COLUMN()-4,0)</f>
        <v>4.573E-2</v>
      </c>
      <c r="P17" s="309" t="str">
        <f>VLOOKUP($B17,'20160801'!$A$3:$Y$207,COLUMN()-4,0)</f>
        <v>永续</v>
      </c>
      <c r="Q17" s="51" t="str">
        <f>VLOOKUP($B17,'20160801'!$A$3:$Y$207,COLUMN()-4,0)</f>
        <v>中证体育</v>
      </c>
      <c r="R17" s="310">
        <f>VLOOKUP($B17,'20160801'!$A$3:$Y$207,COLUMN()-4,0)</f>
        <v>-8.6999999999999994E-3</v>
      </c>
      <c r="S17" s="56">
        <f>VLOOKUP($B17,'20160801'!$A$3:$Y$207,COLUMN()-4,0)</f>
        <v>0.18260000000000001</v>
      </c>
      <c r="T17" s="311">
        <f>VLOOKUP($B17,'20160801'!$A$3:$Y$207,COLUMN()-4,0)</f>
        <v>7.0000000000000001E-3</v>
      </c>
      <c r="U17" s="311">
        <f>VLOOKUP($B17,'20160801'!$A$3:$Y$207,COLUMN()-4,0)</f>
        <v>0.91569999999999996</v>
      </c>
      <c r="V17" s="311">
        <f>VLOOKUP($B17,'20160801'!$A$3:$Y$207,COLUMN()-4,0)</f>
        <v>7.0000000000000001E-3</v>
      </c>
      <c r="W17" s="311">
        <f>VLOOKUP($B17,'20160801'!$A$3:$Y$207,COLUMN()-4,0)</f>
        <v>7.0000000000000001E-3</v>
      </c>
      <c r="X17" s="311">
        <f>VLOOKUP($B17,'20160801'!$A$3:$Y$207,COLUMN()-4,0)</f>
        <v>1.9E-3</v>
      </c>
      <c r="Y17" s="309">
        <f>VLOOKUP($B17,'20160801'!$A$3:$Y$207,COLUMN()-4,0)</f>
        <v>23345</v>
      </c>
      <c r="Z17" s="309">
        <f>VLOOKUP($B17,'20160801'!$A$3:$Y$207,COLUMN()-4,0)</f>
        <v>-100</v>
      </c>
      <c r="AA17" s="312">
        <f>VLOOKUP($B17,'20160801'!$A$3:$Y$207,COLUMN()-4,0)</f>
        <v>0.21180555555555555</v>
      </c>
      <c r="AB17" s="313">
        <f>VLOOKUP($B17,'20160801'!$A$3:$Y$207,COLUMN()-4,0)</f>
        <v>42705</v>
      </c>
      <c r="AC17" s="59" t="str">
        <f>VLOOKUP($B17,'20160801'!$A$3:$Y$207,COLUMN()-4,0)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395</v>
      </c>
      <c r="D18" s="310">
        <v>0.03</v>
      </c>
      <c r="E18" s="51">
        <f>VLOOKUP($B18,'20160801'!$A$3:$Y$207,COLUMN()-4,0)</f>
        <v>150293</v>
      </c>
      <c r="F18" s="309" t="str">
        <f>VLOOKUP($B18,'20160801'!$A$3:$Y$207,COLUMN()-4,0)</f>
        <v>高铁A级</v>
      </c>
      <c r="G18" s="51">
        <f>VLOOKUP($B18,'20160801'!$A$3:$Y$207,COLUMN()-4,0)</f>
        <v>1.0900000000000001</v>
      </c>
      <c r="H18" s="310">
        <f>VLOOKUP($B18,'20160801'!$A$3:$Y$207,COLUMN()-4,0)</f>
        <v>8.9999999999999998E-4</v>
      </c>
      <c r="I18" s="309">
        <f>VLOOKUP($B18,'20160801'!$A$3:$Y$207,COLUMN()-4,0)</f>
        <v>36.479999999999997</v>
      </c>
      <c r="J18" s="51">
        <f>VLOOKUP($B18,'20160801'!$A$3:$Y$207,COLUMN()-4,0)</f>
        <v>1.0584</v>
      </c>
      <c r="K18" s="311">
        <f>VLOOKUP($B18,'20160801'!$A$3:$Y$207,COLUMN()-4,0)</f>
        <v>-2.9899999999999999E-2</v>
      </c>
      <c r="L18" s="311">
        <f>VLOOKUP($B18,'20160801'!$A$3:$Y$207,COLUMN()-4,0)</f>
        <v>0.04</v>
      </c>
      <c r="M18" s="309">
        <f>VLOOKUP($B18,'20160801'!$A$3:$Y$207,COLUMN()-4,0)</f>
        <v>6.25</v>
      </c>
      <c r="N18" s="309">
        <f>VLOOKUP($B18,'20160801'!$A$3:$Y$207,COLUMN()-4,0)</f>
        <v>5.5</v>
      </c>
      <c r="O18" s="311">
        <f>VLOOKUP($B18,'20160801'!$A$3:$Y$207,COLUMN()-4,0)</f>
        <v>5.3440000000000001E-2</v>
      </c>
      <c r="P18" s="309" t="str">
        <f>VLOOKUP($B18,'20160801'!$A$3:$Y$207,COLUMN()-4,0)</f>
        <v>永续</v>
      </c>
      <c r="Q18" s="51" t="str">
        <f>VLOOKUP($B18,'20160801'!$A$3:$Y$207,COLUMN()-4,0)</f>
        <v>高铁产业</v>
      </c>
      <c r="R18" s="310">
        <f>VLOOKUP($B18,'20160801'!$A$3:$Y$207,COLUMN()-4,0)</f>
        <v>-9.9000000000000008E-3</v>
      </c>
      <c r="S18" s="56">
        <f>VLOOKUP($B18,'20160801'!$A$3:$Y$207,COLUMN()-4,0)</f>
        <v>0.30740000000000001</v>
      </c>
      <c r="T18" s="311">
        <f>VLOOKUP($B18,'20160801'!$A$3:$Y$207,COLUMN()-4,0)</f>
        <v>-2.7300000000000001E-2</v>
      </c>
      <c r="U18" s="311">
        <f>VLOOKUP($B18,'20160801'!$A$3:$Y$207,COLUMN()-4,0)</f>
        <v>0.58809999999999996</v>
      </c>
      <c r="V18" s="311">
        <f>VLOOKUP($B18,'20160801'!$A$3:$Y$207,COLUMN()-4,0)</f>
        <v>-2.7000000000000001E-3</v>
      </c>
      <c r="W18" s="311">
        <f>VLOOKUP($B18,'20160801'!$A$3:$Y$207,COLUMN()-4,0)</f>
        <v>-2.7000000000000001E-3</v>
      </c>
      <c r="X18" s="311">
        <f>VLOOKUP($B18,'20160801'!$A$3:$Y$207,COLUMN()-4,0)</f>
        <v>-3.5999999999999999E-3</v>
      </c>
      <c r="Y18" s="309">
        <f>VLOOKUP($B18,'20160801'!$A$3:$Y$207,COLUMN()-4,0)</f>
        <v>1255</v>
      </c>
      <c r="Z18" s="309">
        <f>VLOOKUP($B18,'20160801'!$A$3:$Y$207,COLUMN()-4,0)</f>
        <v>0</v>
      </c>
      <c r="AA18" s="312">
        <f>VLOOKUP($B18,'20160801'!$A$3:$Y$207,COLUMN()-4,0)</f>
        <v>0.21180555555555555</v>
      </c>
      <c r="AB18" s="313">
        <f>VLOOKUP($B18,'20160801'!$A$3:$Y$207,COLUMN()-4,0)</f>
        <v>42705</v>
      </c>
      <c r="AC18" s="59" t="str">
        <f>VLOOKUP($B18,'20160801'!$A$3:$Y$207,COLUMN()-4,0)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396</v>
      </c>
      <c r="D19" s="310">
        <v>0.1704</v>
      </c>
      <c r="E19" s="51">
        <f>VLOOKUP($B19,'20160801'!$A$3:$Y$207,COLUMN()-4,0)</f>
        <v>150175</v>
      </c>
      <c r="F19" s="309" t="str">
        <f>VLOOKUP($B19,'20160801'!$A$3:$Y$207,COLUMN()-4,0)</f>
        <v>H股A</v>
      </c>
      <c r="G19" s="51">
        <f>VLOOKUP($B19,'20160801'!$A$3:$Y$207,COLUMN()-4,0)</f>
        <v>0.95399999999999996</v>
      </c>
      <c r="H19" s="310">
        <f>VLOOKUP($B19,'20160801'!$A$3:$Y$207,COLUMN()-4,0)</f>
        <v>4.1999999999999997E-3</v>
      </c>
      <c r="I19" s="309">
        <f>VLOOKUP($B19,'20160801'!$A$3:$Y$207,COLUMN()-4,0)</f>
        <v>13010.32</v>
      </c>
      <c r="J19" s="51">
        <f>VLOOKUP($B19,'20160801'!$A$3:$Y$207,COLUMN()-4,0)</f>
        <v>1.0331999999999999</v>
      </c>
      <c r="K19" s="311">
        <f>VLOOKUP($B19,'20160801'!$A$3:$Y$207,COLUMN()-4,0)</f>
        <v>7.6700000000000004E-2</v>
      </c>
      <c r="L19" s="311">
        <f>VLOOKUP($B19,'20160801'!$A$3:$Y$207,COLUMN()-4,0)</f>
        <v>3.5000000000000003E-2</v>
      </c>
      <c r="M19" s="309">
        <f>VLOOKUP($B19,'20160801'!$A$3:$Y$207,COLUMN()-4,0)</f>
        <v>5</v>
      </c>
      <c r="N19" s="309">
        <f>VLOOKUP($B19,'20160801'!$A$3:$Y$207,COLUMN()-4,0)</f>
        <v>5</v>
      </c>
      <c r="O19" s="311">
        <f>VLOOKUP($B19,'20160801'!$A$3:$Y$207,COLUMN()-4,0)</f>
        <v>5.4300000000000001E-2</v>
      </c>
      <c r="P19" s="309" t="str">
        <f>VLOOKUP($B19,'20160801'!$A$3:$Y$207,COLUMN()-4,0)</f>
        <v>永续</v>
      </c>
      <c r="Q19" s="51" t="str">
        <f>VLOOKUP($B19,'20160801'!$A$3:$Y$207,COLUMN()-4,0)</f>
        <v>恒生国企</v>
      </c>
      <c r="R19" s="310">
        <f>VLOOKUP($B19,'20160801'!$A$3:$Y$207,COLUMN()-4,0)</f>
        <v>1.9E-2</v>
      </c>
      <c r="S19" s="56">
        <f>VLOOKUP($B19,'20160801'!$A$3:$Y$207,COLUMN()-4,0)</f>
        <v>0.27989999999999998</v>
      </c>
      <c r="T19" s="311" t="str">
        <f>VLOOKUP($B19,'20160801'!$A$3:$Y$207,COLUMN()-4,0)</f>
        <v>无下折</v>
      </c>
      <c r="U19" s="311">
        <f>VLOOKUP($B19,'20160801'!$A$3:$Y$207,COLUMN()-4,0)</f>
        <v>0.75129999999999997</v>
      </c>
      <c r="V19" s="311">
        <f>VLOOKUP($B19,'20160801'!$A$3:$Y$207,COLUMN()-4,0)</f>
        <v>-3.5000000000000001E-3</v>
      </c>
      <c r="W19" s="311">
        <f>VLOOKUP($B19,'20160801'!$A$3:$Y$207,COLUMN()-4,0)</f>
        <v>-3.5000000000000001E-3</v>
      </c>
      <c r="X19" s="311">
        <f>VLOOKUP($B19,'20160801'!$A$3:$Y$207,COLUMN()-4,0)</f>
        <v>5.9999999999999995E-4</v>
      </c>
      <c r="Y19" s="309">
        <f>VLOOKUP($B19,'20160801'!$A$3:$Y$207,COLUMN()-4,0)</f>
        <v>406093</v>
      </c>
      <c r="Z19" s="309">
        <f>VLOOKUP($B19,'20160801'!$A$3:$Y$207,COLUMN()-4,0)</f>
        <v>-313</v>
      </c>
      <c r="AA19" s="312">
        <f>VLOOKUP($B19,'20160801'!$A$3:$Y$207,COLUMN()-4,0)</f>
        <v>0.21180555555555555</v>
      </c>
      <c r="AB19" s="313">
        <f>VLOOKUP($B19,'20160801'!$A$3:$Y$207,COLUMN()-4,0)</f>
        <v>42705</v>
      </c>
      <c r="AC19" s="59" t="str">
        <f>VLOOKUP($B19,'20160801'!$A$3:$Y$207,COLUMN()-4,0)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397</v>
      </c>
      <c r="D20" s="310">
        <v>0.03</v>
      </c>
      <c r="E20" s="51">
        <f>VLOOKUP($B20,'20160801'!$A$3:$Y$207,COLUMN()-4,0)</f>
        <v>150267</v>
      </c>
      <c r="F20" s="309" t="str">
        <f>VLOOKUP($B20,'20160801'!$A$3:$Y$207,COLUMN()-4,0)</f>
        <v>银行A类</v>
      </c>
      <c r="G20" s="51">
        <f>VLOOKUP($B20,'20160801'!$A$3:$Y$207,COLUMN()-4,0)</f>
        <v>1.032</v>
      </c>
      <c r="H20" s="310">
        <f>VLOOKUP($B20,'20160801'!$A$3:$Y$207,COLUMN()-4,0)</f>
        <v>-1.9E-3</v>
      </c>
      <c r="I20" s="309">
        <f>VLOOKUP($B20,'20160801'!$A$3:$Y$207,COLUMN()-4,0)</f>
        <v>3.53</v>
      </c>
      <c r="J20" s="51">
        <f>VLOOKUP($B20,'20160801'!$A$3:$Y$207,COLUMN()-4,0)</f>
        <v>1.0334000000000001</v>
      </c>
      <c r="K20" s="311">
        <f>VLOOKUP($B20,'20160801'!$A$3:$Y$207,COLUMN()-4,0)</f>
        <v>1.4E-3</v>
      </c>
      <c r="L20" s="311">
        <f>VLOOKUP($B20,'20160801'!$A$3:$Y$207,COLUMN()-4,0)</f>
        <v>3.5000000000000003E-2</v>
      </c>
      <c r="M20" s="309">
        <f>VLOOKUP($B20,'20160801'!$A$3:$Y$207,COLUMN()-4,0)</f>
        <v>5</v>
      </c>
      <c r="N20" s="309">
        <f>VLOOKUP($B20,'20160801'!$A$3:$Y$207,COLUMN()-4,0)</f>
        <v>5</v>
      </c>
      <c r="O20" s="311">
        <f>VLOOKUP($B20,'20160801'!$A$3:$Y$207,COLUMN()-4,0)</f>
        <v>5.0070000000000003E-2</v>
      </c>
      <c r="P20" s="309" t="str">
        <f>VLOOKUP($B20,'20160801'!$A$3:$Y$207,COLUMN()-4,0)</f>
        <v>永续</v>
      </c>
      <c r="Q20" s="51" t="str">
        <f>VLOOKUP($B20,'20160801'!$A$3:$Y$207,COLUMN()-4,0)</f>
        <v>中证银行</v>
      </c>
      <c r="R20" s="310">
        <f>VLOOKUP($B20,'20160801'!$A$3:$Y$207,COLUMN()-4,0)</f>
        <v>5.1999999999999998E-3</v>
      </c>
      <c r="S20" s="56">
        <f>VLOOKUP($B20,'20160801'!$A$3:$Y$207,COLUMN()-4,0)</f>
        <v>0.2485</v>
      </c>
      <c r="T20" s="311">
        <f>VLOOKUP($B20,'20160801'!$A$3:$Y$207,COLUMN()-4,0)</f>
        <v>-3.0999999999999999E-3</v>
      </c>
      <c r="U20" s="311">
        <f>VLOOKUP($B20,'20160801'!$A$3:$Y$207,COLUMN()-4,0)</f>
        <v>0.75660000000000005</v>
      </c>
      <c r="V20" s="311">
        <f>VLOOKUP($B20,'20160801'!$A$3:$Y$207,COLUMN()-4,0)</f>
        <v>-6.3E-3</v>
      </c>
      <c r="W20" s="311">
        <f>VLOOKUP($B20,'20160801'!$A$3:$Y$207,COLUMN()-4,0)</f>
        <v>-6.3E-3</v>
      </c>
      <c r="X20" s="311">
        <f>VLOOKUP($B20,'20160801'!$A$3:$Y$207,COLUMN()-4,0)</f>
        <v>-2.7000000000000001E-3</v>
      </c>
      <c r="Y20" s="309">
        <f>VLOOKUP($B20,'20160801'!$A$3:$Y$207,COLUMN()-4,0)</f>
        <v>1940</v>
      </c>
      <c r="Z20" s="309">
        <f>VLOOKUP($B20,'20160801'!$A$3:$Y$207,COLUMN()-4,0)</f>
        <v>0</v>
      </c>
      <c r="AA20" s="312">
        <f>VLOOKUP($B20,'20160801'!$A$3:$Y$207,COLUMN()-4,0)</f>
        <v>0.21180555555555555</v>
      </c>
      <c r="AB20" s="313">
        <f>VLOOKUP($B20,'20160801'!$A$3:$Y$207,COLUMN()-4,0)</f>
        <v>42705</v>
      </c>
      <c r="AC20" s="59" t="str">
        <f>VLOOKUP($B20,'20160801'!$A$3:$Y$207,COLUMN()-4,0)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398</v>
      </c>
      <c r="D21" s="310">
        <v>7.9600000000000004E-2</v>
      </c>
      <c r="E21" s="51">
        <f>VLOOKUP($B21,'20160801'!$A$3:$Y$207,COLUMN()-4,0)</f>
        <v>150291</v>
      </c>
      <c r="F21" s="309" t="str">
        <f>VLOOKUP($B21,'20160801'!$A$3:$Y$207,COLUMN()-4,0)</f>
        <v>银行A份</v>
      </c>
      <c r="G21" s="51">
        <f>VLOOKUP($B21,'20160801'!$A$3:$Y$207,COLUMN()-4,0)</f>
        <v>1.0669999999999999</v>
      </c>
      <c r="H21" s="310">
        <f>VLOOKUP($B21,'20160801'!$A$3:$Y$207,COLUMN()-4,0)</f>
        <v>-8.9999999999999998E-4</v>
      </c>
      <c r="I21" s="309">
        <f>VLOOKUP($B21,'20160801'!$A$3:$Y$207,COLUMN()-4,0)</f>
        <v>151.41999999999999</v>
      </c>
      <c r="J21" s="51">
        <f>VLOOKUP($B21,'20160801'!$A$3:$Y$207,COLUMN()-4,0)</f>
        <v>1.0349999999999999</v>
      </c>
      <c r="K21" s="311">
        <f>VLOOKUP($B21,'20160801'!$A$3:$Y$207,COLUMN()-4,0)</f>
        <v>-3.09E-2</v>
      </c>
      <c r="L21" s="311">
        <f>VLOOKUP($B21,'20160801'!$A$3:$Y$207,COLUMN()-4,0)</f>
        <v>0.04</v>
      </c>
      <c r="M21" s="309">
        <f>VLOOKUP($B21,'20160801'!$A$3:$Y$207,COLUMN()-4,0)</f>
        <v>5.5</v>
      </c>
      <c r="N21" s="309">
        <f>VLOOKUP($B21,'20160801'!$A$3:$Y$207,COLUMN()-4,0)</f>
        <v>5.5</v>
      </c>
      <c r="O21" s="311">
        <f>VLOOKUP($B21,'20160801'!$A$3:$Y$207,COLUMN()-4,0)</f>
        <v>5.3289999999999997E-2</v>
      </c>
      <c r="P21" s="309" t="str">
        <f>VLOOKUP($B21,'20160801'!$A$3:$Y$207,COLUMN()-4,0)</f>
        <v>永续</v>
      </c>
      <c r="Q21" s="51" t="str">
        <f>VLOOKUP($B21,'20160801'!$A$3:$Y$207,COLUMN()-4,0)</f>
        <v>中证银行</v>
      </c>
      <c r="R21" s="310">
        <f>VLOOKUP($B21,'20160801'!$A$3:$Y$207,COLUMN()-4,0)</f>
        <v>5.1999999999999998E-3</v>
      </c>
      <c r="S21" s="56">
        <f>VLOOKUP($B21,'20160801'!$A$3:$Y$207,COLUMN()-4,0)</f>
        <v>0.20480000000000001</v>
      </c>
      <c r="T21" s="311">
        <f>VLOOKUP($B21,'20160801'!$A$3:$Y$207,COLUMN()-4,0)</f>
        <v>-2.87E-2</v>
      </c>
      <c r="U21" s="311">
        <f>VLOOKUP($B21,'20160801'!$A$3:$Y$207,COLUMN()-4,0)</f>
        <v>0.85640000000000005</v>
      </c>
      <c r="V21" s="311">
        <f>VLOOKUP($B21,'20160801'!$A$3:$Y$207,COLUMN()-4,0)</f>
        <v>0</v>
      </c>
      <c r="W21" s="311">
        <f>VLOOKUP($B21,'20160801'!$A$3:$Y$207,COLUMN()-4,0)</f>
        <v>0</v>
      </c>
      <c r="X21" s="311">
        <f>VLOOKUP($B21,'20160801'!$A$3:$Y$207,COLUMN()-4,0)</f>
        <v>1.9E-3</v>
      </c>
      <c r="Y21" s="309">
        <f>VLOOKUP($B21,'20160801'!$A$3:$Y$207,COLUMN()-4,0)</f>
        <v>19267</v>
      </c>
      <c r="Z21" s="309">
        <f>VLOOKUP($B21,'20160801'!$A$3:$Y$207,COLUMN()-4,0)</f>
        <v>13</v>
      </c>
      <c r="AA21" s="312">
        <f>VLOOKUP($B21,'20160801'!$A$3:$Y$207,COLUMN()-4,0)</f>
        <v>0.21180555555555555</v>
      </c>
      <c r="AB21" s="313">
        <f>VLOOKUP($B21,'20160801'!$A$3:$Y$207,COLUMN()-4,0)</f>
        <v>42719</v>
      </c>
      <c r="AC21" s="59" t="str">
        <f>VLOOKUP($B21,'20160801'!$A$3:$Y$207,COLUMN()-4,0)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D27" s="14">
        <v>150205</v>
      </c>
      <c r="E27" s="289" t="s">
        <v>49</v>
      </c>
      <c r="F27" s="14">
        <v>1.0149999999999999</v>
      </c>
      <c r="G27" s="290">
        <v>-4.8999999999999998E-3</v>
      </c>
      <c r="H27" s="289">
        <v>8053.35</v>
      </c>
      <c r="I27" s="14">
        <v>1.0309999999999999</v>
      </c>
      <c r="J27" s="291">
        <v>1.55E-2</v>
      </c>
      <c r="K27" s="291">
        <v>0.03</v>
      </c>
      <c r="L27" s="289">
        <v>4.5</v>
      </c>
      <c r="M27" s="289">
        <v>4.5</v>
      </c>
      <c r="N27" s="291">
        <v>4.573E-2</v>
      </c>
      <c r="O27" s="289" t="s">
        <v>40</v>
      </c>
      <c r="P27" s="14" t="s">
        <v>50</v>
      </c>
      <c r="Q27" s="290">
        <v>-2.3300000000000001E-2</v>
      </c>
      <c r="R27" s="18">
        <v>0.15609999999999999</v>
      </c>
      <c r="S27" s="291">
        <v>8.0000000000000002E-3</v>
      </c>
      <c r="T27" s="291">
        <v>0.97629999999999995</v>
      </c>
      <c r="U27" s="291">
        <v>1.4500000000000001E-2</v>
      </c>
      <c r="V27" s="291">
        <v>1.4500000000000001E-2</v>
      </c>
      <c r="W27" s="291">
        <v>1.1599999999999999E-2</v>
      </c>
      <c r="X27" s="289">
        <v>391582</v>
      </c>
      <c r="Y27" s="289">
        <v>3108</v>
      </c>
      <c r="Z27" s="292">
        <v>0.21180555555555555</v>
      </c>
      <c r="AA27" s="293">
        <v>42705</v>
      </c>
      <c r="AB27" s="21" t="s">
        <v>38</v>
      </c>
    </row>
    <row r="28" spans="1:29" ht="19.5" thickBot="1" x14ac:dyDescent="0.2">
      <c r="D28" s="7">
        <v>150049</v>
      </c>
      <c r="E28" s="334" t="s">
        <v>410</v>
      </c>
      <c r="F28" s="7">
        <v>1.014</v>
      </c>
      <c r="G28" s="286">
        <v>-2.8999999999999998E-3</v>
      </c>
      <c r="H28" s="283">
        <v>32.72</v>
      </c>
      <c r="I28" s="7">
        <v>1.018</v>
      </c>
      <c r="J28" s="285">
        <v>3.8999999999999998E-3</v>
      </c>
      <c r="K28" s="285">
        <v>3.2000000000000001E-2</v>
      </c>
      <c r="L28" s="283">
        <v>4.7</v>
      </c>
      <c r="M28" s="283">
        <v>4.7</v>
      </c>
      <c r="N28" s="285">
        <v>4.7190000000000003E-2</v>
      </c>
      <c r="O28" s="283" t="s">
        <v>40</v>
      </c>
      <c r="P28" s="7" t="s">
        <v>36</v>
      </c>
      <c r="Q28" s="284">
        <v>0</v>
      </c>
      <c r="R28" s="23">
        <v>0.49840000000000001</v>
      </c>
      <c r="S28" s="285">
        <v>-1.1000000000000001E-3</v>
      </c>
      <c r="T28" s="283" t="s">
        <v>37</v>
      </c>
      <c r="U28" s="285">
        <v>-4.0000000000000002E-4</v>
      </c>
      <c r="V28" s="285">
        <v>-4.0000000000000002E-4</v>
      </c>
      <c r="W28" s="285">
        <v>6.1000000000000004E-3</v>
      </c>
      <c r="X28" s="283">
        <v>1934</v>
      </c>
      <c r="Y28" s="283">
        <v>3</v>
      </c>
      <c r="Z28" s="287">
        <v>0.21180555555555555</v>
      </c>
      <c r="AA28" s="288">
        <v>42807</v>
      </c>
      <c r="AB28" s="13" t="s">
        <v>38</v>
      </c>
    </row>
    <row r="29" spans="1:29" s="60" customFormat="1" ht="19.5" thickBot="1" x14ac:dyDescent="0.2">
      <c r="D29" s="51">
        <v>150198</v>
      </c>
      <c r="E29" s="309" t="s">
        <v>408</v>
      </c>
      <c r="F29" s="51">
        <v>1.07</v>
      </c>
      <c r="G29" s="310">
        <v>-8.9999999999999998E-4</v>
      </c>
      <c r="H29" s="309">
        <v>295.77</v>
      </c>
      <c r="I29" s="51">
        <v>1.0316000000000001</v>
      </c>
      <c r="J29" s="311">
        <v>-3.7199999999999997E-2</v>
      </c>
      <c r="K29" s="311">
        <v>0.04</v>
      </c>
      <c r="L29" s="309">
        <v>5.5</v>
      </c>
      <c r="M29" s="309">
        <v>5.5</v>
      </c>
      <c r="N29" s="311">
        <v>5.2970000000000003E-2</v>
      </c>
      <c r="O29" s="309" t="s">
        <v>40</v>
      </c>
      <c r="P29" s="51" t="s">
        <v>220</v>
      </c>
      <c r="Q29" s="310">
        <v>-2.6100000000000002E-2</v>
      </c>
      <c r="R29" s="56">
        <v>0.255</v>
      </c>
      <c r="S29" s="311">
        <v>-3.4299999999999997E-2</v>
      </c>
      <c r="T29" s="311">
        <v>0.74399999999999999</v>
      </c>
      <c r="U29" s="311">
        <v>3.3999999999999998E-3</v>
      </c>
      <c r="V29" s="311">
        <v>3.3999999999999998E-3</v>
      </c>
      <c r="W29" s="311">
        <v>1.8E-3</v>
      </c>
      <c r="X29" s="309">
        <v>49852</v>
      </c>
      <c r="Y29" s="309">
        <v>0</v>
      </c>
      <c r="Z29" s="312">
        <v>0.21180555555555555</v>
      </c>
      <c r="AA29" s="313">
        <v>42738</v>
      </c>
      <c r="AB29" s="59" t="s">
        <v>38</v>
      </c>
    </row>
  </sheetData>
  <mergeCells count="14">
    <mergeCell ref="A15:A16"/>
    <mergeCell ref="Q15:Q16"/>
    <mergeCell ref="AA15:AA16"/>
    <mergeCell ref="AB15:AB16"/>
    <mergeCell ref="AC15:AC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D27" r:id="rId7" display="https://www.jisilu.cn/data/sfnew/detail/150205"/>
    <hyperlink ref="F27" r:id="rId8" display="http://finance.sina.com.cn/fund/quotes/150205/bc.shtml"/>
    <hyperlink ref="I27" r:id="rId9" display="http://www.cninfo.com.cn/information/fund/netvalue/150205.html"/>
    <hyperlink ref="P27" r:id="rId10" tooltip="399973" display="http://quote.eastmoney.com/zs399973.html"/>
    <hyperlink ref="R27" r:id="rId11" display="https://www.jisilu.cn/data/utils/lowcalc/150205"/>
    <hyperlink ref="AB27" r:id="rId12" tooltip="加【国防A】为自选A类" display="javascript:addOwnedFund('150205');"/>
    <hyperlink ref="D28" r:id="rId13" display="https://www.jisilu.cn/data/sfnew/detail/150049"/>
    <hyperlink ref="F28" r:id="rId14" display="http://finance.sina.com.cn/fund/quotes/150049/bc.shtml"/>
    <hyperlink ref="I28" r:id="rId15" display="http://www.cninfo.com.cn/information/fund/netvalue/150049.html"/>
    <hyperlink ref="P28" r:id="rId16" tooltip="399942" display="http://quote.eastmoney.com/zs399942.html"/>
    <hyperlink ref="R28" r:id="rId17" display="https://www.jisilu.cn/data/utils/lowcalc/150049"/>
    <hyperlink ref="AB28" r:id="rId18" tooltip="加【消费收益】为自选A类" display="javascript:addOwnedFund('150049');"/>
    <hyperlink ref="D29" r:id="rId19" display="https://www.jisilu.cn/data/sfnew/detail/150198"/>
    <hyperlink ref="F29" r:id="rId20" display="http://finance.sina.com.cn/fund/quotes/150198/bc.shtml"/>
    <hyperlink ref="I29" r:id="rId21" display="http://www.cninfo.com.cn/information/fund/netvalue/150198.html"/>
    <hyperlink ref="P29" r:id="rId22" tooltip="399396" display="http://quote.eastmoney.com/zs399396.html"/>
    <hyperlink ref="R29" r:id="rId23" display="https://www.jisilu.cn/data/utils/lowcalc/150198"/>
    <hyperlink ref="AB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39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6" sqref="A136:XFD136"/>
    </sheetView>
  </sheetViews>
  <sheetFormatPr defaultRowHeight="13.5" x14ac:dyDescent="0.15"/>
  <cols>
    <col min="8" max="8" width="9.375" bestFit="1" customWidth="1"/>
  </cols>
  <sheetData>
    <row r="1" spans="1:25" x14ac:dyDescent="0.15">
      <c r="A1" s="773" t="s">
        <v>0</v>
      </c>
      <c r="B1" s="773" t="s">
        <v>1</v>
      </c>
      <c r="C1" s="773" t="s">
        <v>2</v>
      </c>
      <c r="D1" s="773" t="s">
        <v>3</v>
      </c>
      <c r="E1" s="322" t="s">
        <v>4</v>
      </c>
      <c r="F1" s="773" t="s">
        <v>6</v>
      </c>
      <c r="G1" s="773" t="s">
        <v>7</v>
      </c>
      <c r="H1" s="324" t="s">
        <v>8</v>
      </c>
      <c r="I1" s="322" t="s">
        <v>10</v>
      </c>
      <c r="J1" s="326" t="s">
        <v>11</v>
      </c>
      <c r="K1" s="326" t="s">
        <v>12</v>
      </c>
      <c r="L1" s="322" t="s">
        <v>14</v>
      </c>
      <c r="M1" s="773" t="s">
        <v>16</v>
      </c>
      <c r="N1" s="322" t="s">
        <v>17</v>
      </c>
      <c r="O1" s="322" t="s">
        <v>18</v>
      </c>
      <c r="P1" s="326" t="s">
        <v>20</v>
      </c>
      <c r="Q1" s="322" t="s">
        <v>22</v>
      </c>
      <c r="R1" s="326" t="s">
        <v>24</v>
      </c>
      <c r="S1" s="322" t="s">
        <v>26</v>
      </c>
      <c r="T1" s="322" t="s">
        <v>27</v>
      </c>
      <c r="U1" s="322" t="s">
        <v>28</v>
      </c>
      <c r="V1" s="326" t="s">
        <v>30</v>
      </c>
      <c r="W1" s="773" t="s">
        <v>31</v>
      </c>
      <c r="X1" s="773" t="s">
        <v>32</v>
      </c>
      <c r="Y1" s="775" t="s">
        <v>33</v>
      </c>
    </row>
    <row r="2" spans="1:25" ht="14.25" thickBot="1" x14ac:dyDescent="0.2">
      <c r="A2" s="774"/>
      <c r="B2" s="774"/>
      <c r="C2" s="774"/>
      <c r="D2" s="774"/>
      <c r="E2" s="323" t="s">
        <v>5</v>
      </c>
      <c r="F2" s="774"/>
      <c r="G2" s="774"/>
      <c r="H2" s="325" t="s">
        <v>9</v>
      </c>
      <c r="I2" s="323" t="s">
        <v>8</v>
      </c>
      <c r="J2" s="327" t="s">
        <v>8</v>
      </c>
      <c r="K2" s="327" t="s">
        <v>13</v>
      </c>
      <c r="L2" s="323" t="s">
        <v>15</v>
      </c>
      <c r="M2" s="774"/>
      <c r="N2" s="323" t="s">
        <v>3</v>
      </c>
      <c r="O2" s="323" t="s">
        <v>19</v>
      </c>
      <c r="P2" s="327" t="s">
        <v>21</v>
      </c>
      <c r="Q2" s="323" t="s">
        <v>23</v>
      </c>
      <c r="R2" s="327" t="s">
        <v>25</v>
      </c>
      <c r="S2" s="323" t="s">
        <v>25</v>
      </c>
      <c r="T2" s="323" t="s">
        <v>25</v>
      </c>
      <c r="U2" s="323" t="s">
        <v>29</v>
      </c>
      <c r="V2" s="327" t="s">
        <v>29</v>
      </c>
      <c r="W2" s="774"/>
      <c r="X2" s="774"/>
      <c r="Y2" s="776"/>
    </row>
    <row r="3" spans="1:25" ht="15.75" thickBot="1" x14ac:dyDescent="0.2">
      <c r="A3" s="7">
        <v>150106</v>
      </c>
      <c r="B3" s="144" t="s">
        <v>240</v>
      </c>
      <c r="C3" s="7">
        <v>1.1599999999999999</v>
      </c>
      <c r="D3" s="145">
        <v>-1.6999999999999999E-3</v>
      </c>
      <c r="E3" s="144">
        <v>124.81</v>
      </c>
      <c r="F3" s="7">
        <v>1.0607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3.5909999999999997E-2</v>
      </c>
      <c r="L3" s="144">
        <v>3.13</v>
      </c>
      <c r="M3" s="7" t="s">
        <v>189</v>
      </c>
      <c r="N3" s="147">
        <v>5.7000000000000002E-3</v>
      </c>
      <c r="O3" s="146">
        <v>0.3674</v>
      </c>
      <c r="P3" s="144" t="s">
        <v>37</v>
      </c>
      <c r="Q3" s="146">
        <v>0.93049999999999999</v>
      </c>
      <c r="R3" s="146">
        <v>2E-3</v>
      </c>
      <c r="S3" s="146">
        <v>5.4000000000000003E-3</v>
      </c>
      <c r="T3" s="146">
        <v>1.6000000000000001E-3</v>
      </c>
      <c r="U3" s="144">
        <v>13021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1.173</v>
      </c>
      <c r="D4" s="151">
        <v>1.6999999999999999E-3</v>
      </c>
      <c r="E4" s="150">
        <v>1944.27</v>
      </c>
      <c r="F4" s="14">
        <v>1.0369999999999999</v>
      </c>
      <c r="G4" s="152">
        <v>-0.13109999999999999</v>
      </c>
      <c r="H4" s="152">
        <v>0.06</v>
      </c>
      <c r="I4" s="150">
        <v>6</v>
      </c>
      <c r="J4" s="150">
        <v>6</v>
      </c>
      <c r="K4" s="152">
        <v>5.2819999999999999E-2</v>
      </c>
      <c r="L4" s="150" t="s">
        <v>40</v>
      </c>
      <c r="M4" s="14" t="s">
        <v>56</v>
      </c>
      <c r="N4" s="151">
        <v>4.1000000000000003E-3</v>
      </c>
      <c r="O4" s="18">
        <v>0.38540000000000002</v>
      </c>
      <c r="P4" s="152">
        <v>-9.1399999999999995E-2</v>
      </c>
      <c r="Q4" s="152">
        <v>0.43259999999999998</v>
      </c>
      <c r="R4" s="152">
        <v>4.0000000000000002E-4</v>
      </c>
      <c r="S4" s="152">
        <v>5.0000000000000001E-4</v>
      </c>
      <c r="T4" s="152">
        <v>1.4E-3</v>
      </c>
      <c r="U4" s="150">
        <v>162521</v>
      </c>
      <c r="V4" s="150">
        <v>368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1.1319999999999999</v>
      </c>
      <c r="D5" s="145">
        <v>-8.8000000000000005E-3</v>
      </c>
      <c r="E5" s="144">
        <v>0.01</v>
      </c>
      <c r="F5" s="7">
        <v>1.0289999999999999</v>
      </c>
      <c r="G5" s="146">
        <v>-0.10009999999999999</v>
      </c>
      <c r="H5" s="146">
        <v>5.8000000000000003E-2</v>
      </c>
      <c r="I5" s="144">
        <v>5.8</v>
      </c>
      <c r="J5" s="144">
        <v>5.8</v>
      </c>
      <c r="K5" s="146">
        <v>5.2580000000000002E-2</v>
      </c>
      <c r="L5" s="144" t="s">
        <v>40</v>
      </c>
      <c r="M5" s="7" t="s">
        <v>238</v>
      </c>
      <c r="N5" s="147">
        <v>5.7999999999999996E-3</v>
      </c>
      <c r="O5" s="23">
        <v>0.48670000000000002</v>
      </c>
      <c r="P5" s="146">
        <v>-7.2300000000000003E-2</v>
      </c>
      <c r="Q5" s="146">
        <v>0.82820000000000005</v>
      </c>
      <c r="R5" s="146">
        <v>-7.4999999999999997E-3</v>
      </c>
      <c r="S5" s="146">
        <v>1.1000000000000001E-3</v>
      </c>
      <c r="T5" s="146">
        <v>-5.1000000000000004E-3</v>
      </c>
      <c r="U5" s="144">
        <v>347</v>
      </c>
      <c r="V5" s="144">
        <v>0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5"/>
      <c r="E6" s="144"/>
      <c r="F6" s="7"/>
      <c r="G6" s="146"/>
      <c r="H6" s="146"/>
      <c r="I6" s="144"/>
      <c r="J6" s="144"/>
      <c r="K6" s="146"/>
      <c r="L6" s="144"/>
      <c r="M6" s="7"/>
      <c r="N6" s="147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1.216</v>
      </c>
      <c r="D7" s="156">
        <v>-8.2000000000000007E-3</v>
      </c>
      <c r="E7" s="150">
        <v>7295.74</v>
      </c>
      <c r="F7" s="14">
        <v>1.038</v>
      </c>
      <c r="G7" s="152">
        <v>-0.17150000000000001</v>
      </c>
      <c r="H7" s="152">
        <v>0.05</v>
      </c>
      <c r="I7" s="150">
        <v>6.5</v>
      </c>
      <c r="J7" s="150">
        <v>6.5</v>
      </c>
      <c r="K7" s="152">
        <v>5.518E-2</v>
      </c>
      <c r="L7" s="150" t="s">
        <v>40</v>
      </c>
      <c r="M7" s="14" t="s">
        <v>233</v>
      </c>
      <c r="N7" s="151">
        <v>8.3000000000000001E-3</v>
      </c>
      <c r="O7" s="18">
        <v>0.31219999999999998</v>
      </c>
      <c r="P7" s="152">
        <v>-0.1145</v>
      </c>
      <c r="Q7" s="152">
        <v>0.60199999999999998</v>
      </c>
      <c r="R7" s="152">
        <v>7.1000000000000004E-3</v>
      </c>
      <c r="S7" s="152">
        <v>1.72E-2</v>
      </c>
      <c r="T7" s="152">
        <v>1.06E-2</v>
      </c>
      <c r="U7" s="150">
        <v>308910</v>
      </c>
      <c r="V7" s="150">
        <v>5983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1.2490000000000001</v>
      </c>
      <c r="D8" s="147">
        <v>1.6000000000000001E-3</v>
      </c>
      <c r="E8" s="144">
        <v>414.19</v>
      </c>
      <c r="F8" s="7">
        <v>1.0429999999999999</v>
      </c>
      <c r="G8" s="146">
        <v>-0.19750000000000001</v>
      </c>
      <c r="H8" s="146">
        <v>0.05</v>
      </c>
      <c r="I8" s="144">
        <v>6.5</v>
      </c>
      <c r="J8" s="144">
        <v>6.5</v>
      </c>
      <c r="K8" s="146">
        <v>5.3900000000000003E-2</v>
      </c>
      <c r="L8" s="144" t="s">
        <v>40</v>
      </c>
      <c r="M8" s="7" t="s">
        <v>197</v>
      </c>
      <c r="N8" s="147">
        <v>8.2000000000000007E-3</v>
      </c>
      <c r="O8" s="23">
        <v>0.4158</v>
      </c>
      <c r="P8" s="146">
        <v>-0.13389999999999999</v>
      </c>
      <c r="Q8" s="146">
        <v>0.35560000000000003</v>
      </c>
      <c r="R8" s="146">
        <v>-9.4999999999999998E-3</v>
      </c>
      <c r="S8" s="146">
        <v>-8.2000000000000007E-3</v>
      </c>
      <c r="T8" s="146">
        <v>-8.9999999999999998E-4</v>
      </c>
      <c r="U8" s="144">
        <v>12874</v>
      </c>
      <c r="V8" s="144">
        <v>-87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1.0249999999999999</v>
      </c>
      <c r="D9" s="156">
        <v>-1E-3</v>
      </c>
      <c r="E9" s="150">
        <v>33.979999999999997</v>
      </c>
      <c r="F9" s="14">
        <v>1.0177</v>
      </c>
      <c r="G9" s="152">
        <v>-7.1999999999999998E-3</v>
      </c>
      <c r="H9" s="152">
        <v>0.05</v>
      </c>
      <c r="I9" s="150">
        <v>5</v>
      </c>
      <c r="J9" s="150">
        <v>5</v>
      </c>
      <c r="K9" s="152">
        <v>4.9639999999999997E-2</v>
      </c>
      <c r="L9" s="150" t="s">
        <v>40</v>
      </c>
      <c r="M9" s="14" t="s">
        <v>236</v>
      </c>
      <c r="N9" s="159">
        <v>0</v>
      </c>
      <c r="O9" s="18">
        <v>0.11899999999999999</v>
      </c>
      <c r="P9" s="152">
        <v>-7.1000000000000004E-3</v>
      </c>
      <c r="Q9" s="150" t="s">
        <v>37</v>
      </c>
      <c r="R9" s="152">
        <v>1.1000000000000001E-3</v>
      </c>
      <c r="S9" s="152">
        <v>2.3E-3</v>
      </c>
      <c r="T9" s="152">
        <v>-2.0000000000000001E-4</v>
      </c>
      <c r="U9" s="150">
        <v>2413</v>
      </c>
      <c r="V9" s="150">
        <v>0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-2.5333333333333336E-3</v>
      </c>
      <c r="E10" s="36"/>
      <c r="F10" s="35"/>
      <c r="G10" s="43">
        <f>AVERAGE(G7:G9)</f>
        <v>-0.12539999999999998</v>
      </c>
      <c r="H10" s="272">
        <f>COUNTIF($D7:$D9,"&gt;0")/COUNT($D7:$D9)</f>
        <v>0.33333333333333331</v>
      </c>
      <c r="I10" s="36"/>
      <c r="J10" s="36"/>
      <c r="K10" s="43">
        <f>AVERAGE(K7:K9)</f>
        <v>5.2906666666666664E-2</v>
      </c>
      <c r="L10" s="36"/>
      <c r="M10" s="35"/>
      <c r="N10" s="38"/>
      <c r="O10" s="39"/>
      <c r="P10" s="43">
        <f>AVERAGE(P7:P9)</f>
        <v>-8.5166666666666668E-2</v>
      </c>
      <c r="Q10" s="37"/>
      <c r="R10" s="43">
        <f>AVERAGE(R7:R9)</f>
        <v>-4.333333333333331E-4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1.1259999999999999</v>
      </c>
      <c r="D11" s="145">
        <v>-4.4000000000000003E-3</v>
      </c>
      <c r="E11" s="144">
        <v>602.47</v>
      </c>
      <c r="F11" s="7">
        <v>1.0402</v>
      </c>
      <c r="G11" s="146">
        <v>-8.2500000000000004E-2</v>
      </c>
      <c r="H11" s="146">
        <v>4.4999999999999998E-2</v>
      </c>
      <c r="I11" s="144">
        <v>6</v>
      </c>
      <c r="J11" s="144">
        <v>6</v>
      </c>
      <c r="K11" s="146">
        <v>5.5259999999999997E-2</v>
      </c>
      <c r="L11" s="144" t="s">
        <v>40</v>
      </c>
      <c r="M11" s="7" t="s">
        <v>222</v>
      </c>
      <c r="N11" s="147">
        <v>5.4999999999999997E-3</v>
      </c>
      <c r="O11" s="23">
        <v>0.20430000000000001</v>
      </c>
      <c r="P11" s="146">
        <v>-6.1499999999999999E-2</v>
      </c>
      <c r="Q11" s="146">
        <v>0.85019999999999996</v>
      </c>
      <c r="R11" s="146">
        <v>1E-3</v>
      </c>
      <c r="S11" s="146">
        <v>7.4000000000000003E-3</v>
      </c>
      <c r="T11" s="146">
        <v>4.1000000000000003E-3</v>
      </c>
      <c r="U11" s="144">
        <v>47617</v>
      </c>
      <c r="V11" s="144">
        <v>367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1.22</v>
      </c>
      <c r="D12" s="156">
        <v>-8.0000000000000004E-4</v>
      </c>
      <c r="E12" s="150">
        <v>416.78</v>
      </c>
      <c r="F12" s="14">
        <v>1.0349999999999999</v>
      </c>
      <c r="G12" s="152">
        <v>-0.1787</v>
      </c>
      <c r="H12" s="152">
        <v>4.4999999999999998E-2</v>
      </c>
      <c r="I12" s="150">
        <v>6</v>
      </c>
      <c r="J12" s="150">
        <v>6</v>
      </c>
      <c r="K12" s="152">
        <v>5.0630000000000001E-2</v>
      </c>
      <c r="L12" s="150" t="s">
        <v>40</v>
      </c>
      <c r="M12" s="269" t="s">
        <v>229</v>
      </c>
      <c r="N12" s="151">
        <v>9.1999999999999998E-3</v>
      </c>
      <c r="O12" s="18">
        <v>0.35659999999999997</v>
      </c>
      <c r="P12" s="152">
        <v>-0.13780000000000001</v>
      </c>
      <c r="Q12" s="152">
        <v>0.502</v>
      </c>
      <c r="R12" s="152">
        <v>-7.1999999999999998E-3</v>
      </c>
      <c r="S12" s="152">
        <v>-3.5000000000000001E-3</v>
      </c>
      <c r="T12" s="152">
        <v>1.04E-2</v>
      </c>
      <c r="U12" s="150">
        <v>45866</v>
      </c>
      <c r="V12" s="150">
        <v>-90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1.2629999999999999</v>
      </c>
      <c r="D13" s="145">
        <v>-1.7899999999999999E-2</v>
      </c>
      <c r="E13" s="144">
        <v>0.01</v>
      </c>
      <c r="F13" s="7">
        <v>1.0350999999999999</v>
      </c>
      <c r="G13" s="146">
        <v>-0.22020000000000001</v>
      </c>
      <c r="H13" s="146">
        <v>4.4999999999999998E-2</v>
      </c>
      <c r="I13" s="144">
        <v>6</v>
      </c>
      <c r="J13" s="144">
        <v>6</v>
      </c>
      <c r="K13" s="146">
        <v>4.8860000000000001E-2</v>
      </c>
      <c r="L13" s="144" t="s">
        <v>40</v>
      </c>
      <c r="M13" s="7" t="s">
        <v>231</v>
      </c>
      <c r="N13" s="147">
        <v>2.3E-3</v>
      </c>
      <c r="O13" s="23">
        <v>0.50760000000000005</v>
      </c>
      <c r="P13" s="146">
        <v>-0.16719999999999999</v>
      </c>
      <c r="Q13" s="146">
        <v>0.53259999999999996</v>
      </c>
      <c r="R13" s="146">
        <v>-6.4999999999999997E-3</v>
      </c>
      <c r="S13" s="146">
        <v>2.5999999999999999E-3</v>
      </c>
      <c r="T13" s="146">
        <v>-4.8999999999999998E-3</v>
      </c>
      <c r="U13" s="144">
        <v>6451</v>
      </c>
      <c r="V13" s="144">
        <v>-1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-7.6999999999999994E-3</v>
      </c>
      <c r="E14" s="36"/>
      <c r="F14" s="35"/>
      <c r="G14" s="43">
        <f>AVERAGE(G11:G13)</f>
        <v>-0.16046666666666667</v>
      </c>
      <c r="H14" s="272">
        <f>COUNTIF($D11:$D13,"&gt;0")/COUNT($D11:$D13)</f>
        <v>0</v>
      </c>
      <c r="I14" s="36"/>
      <c r="J14" s="36"/>
      <c r="K14" s="43">
        <f>AVERAGE(K11:K13)</f>
        <v>5.1583333333333335E-2</v>
      </c>
      <c r="L14" s="36"/>
      <c r="M14" s="35"/>
      <c r="N14" s="38"/>
      <c r="O14" s="39"/>
      <c r="P14" s="43">
        <f>AVERAGE(P11:P13)</f>
        <v>-0.12216666666666666</v>
      </c>
      <c r="Q14" s="37"/>
      <c r="R14" s="43">
        <f>AVERAGE(R11:R13)</f>
        <v>-4.2333333333333329E-3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14">
        <v>150323</v>
      </c>
      <c r="B15" s="150" t="s">
        <v>194</v>
      </c>
      <c r="C15" s="14">
        <v>1.0549999999999999</v>
      </c>
      <c r="D15" s="156">
        <v>-1.9E-3</v>
      </c>
      <c r="E15" s="150">
        <v>103.66</v>
      </c>
      <c r="F15" s="14">
        <v>1.0316000000000001</v>
      </c>
      <c r="G15" s="152">
        <v>-2.2700000000000001E-2</v>
      </c>
      <c r="H15" s="152">
        <v>0.04</v>
      </c>
      <c r="I15" s="150">
        <v>5.5</v>
      </c>
      <c r="J15" s="150">
        <v>5.5</v>
      </c>
      <c r="K15" s="152">
        <v>5.3740000000000003E-2</v>
      </c>
      <c r="L15" s="150" t="s">
        <v>40</v>
      </c>
      <c r="M15" s="14" t="s">
        <v>76</v>
      </c>
      <c r="N15" s="151">
        <v>1.04E-2</v>
      </c>
      <c r="O15" s="18">
        <v>0.15509999999999999</v>
      </c>
      <c r="P15" s="152">
        <v>-2.01E-2</v>
      </c>
      <c r="Q15" s="152">
        <v>0.9778</v>
      </c>
      <c r="R15" s="152">
        <v>-3.2000000000000002E-3</v>
      </c>
      <c r="S15" s="152">
        <v>6.7000000000000002E-3</v>
      </c>
      <c r="T15" s="152">
        <v>5.0000000000000001E-3</v>
      </c>
      <c r="U15" s="150">
        <v>3789</v>
      </c>
      <c r="V15" s="150">
        <v>0</v>
      </c>
      <c r="W15" s="153">
        <v>0.21180555555555555</v>
      </c>
      <c r="X15" s="154">
        <v>42738</v>
      </c>
      <c r="Y15" s="21" t="s">
        <v>38</v>
      </c>
    </row>
    <row r="16" spans="1:25" ht="15.75" thickBot="1" x14ac:dyDescent="0.2">
      <c r="A16" s="7">
        <v>150335</v>
      </c>
      <c r="B16" s="144" t="s">
        <v>195</v>
      </c>
      <c r="C16" s="7">
        <v>1.0589999999999999</v>
      </c>
      <c r="D16" s="145">
        <v>-1.9E-3</v>
      </c>
      <c r="E16" s="144">
        <v>964.96</v>
      </c>
      <c r="F16" s="7">
        <v>1.0349999999999999</v>
      </c>
      <c r="G16" s="146">
        <v>-2.3199999999999998E-2</v>
      </c>
      <c r="H16" s="146">
        <v>0.04</v>
      </c>
      <c r="I16" s="144">
        <v>5.5</v>
      </c>
      <c r="J16" s="144">
        <v>5.5</v>
      </c>
      <c r="K16" s="146">
        <v>5.3710000000000001E-2</v>
      </c>
      <c r="L16" s="144" t="s">
        <v>40</v>
      </c>
      <c r="M16" s="7" t="s">
        <v>80</v>
      </c>
      <c r="N16" s="147">
        <v>7.7000000000000002E-3</v>
      </c>
      <c r="O16" s="23">
        <v>0.22589999999999999</v>
      </c>
      <c r="P16" s="146">
        <v>-2.0899999999999998E-2</v>
      </c>
      <c r="Q16" s="160">
        <v>0.80720000000000003</v>
      </c>
      <c r="R16" s="146">
        <v>1.8E-3</v>
      </c>
      <c r="S16" s="146">
        <v>1.21E-2</v>
      </c>
      <c r="T16" s="146">
        <v>1.7299999999999999E-2</v>
      </c>
      <c r="U16" s="144">
        <v>15431</v>
      </c>
      <c r="V16" s="144">
        <v>1078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1.0609999999999999</v>
      </c>
      <c r="D17" s="156">
        <v>-8.9999999999999998E-4</v>
      </c>
      <c r="E17" s="150">
        <v>2376.91</v>
      </c>
      <c r="F17" s="14">
        <v>1.0344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5.3670000000000002E-2</v>
      </c>
      <c r="L17" s="150" t="s">
        <v>40</v>
      </c>
      <c r="M17" s="14" t="s">
        <v>201</v>
      </c>
      <c r="N17" s="151">
        <v>8.0000000000000002E-3</v>
      </c>
      <c r="O17" s="18">
        <v>0.24379999999999999</v>
      </c>
      <c r="P17" s="152">
        <v>-2.3699999999999999E-2</v>
      </c>
      <c r="Q17" s="162">
        <v>0.76639999999999997</v>
      </c>
      <c r="R17" s="152">
        <v>4.0000000000000002E-4</v>
      </c>
      <c r="S17" s="152">
        <v>3.8E-3</v>
      </c>
      <c r="T17" s="152">
        <v>9.9000000000000008E-3</v>
      </c>
      <c r="U17" s="150">
        <v>33178</v>
      </c>
      <c r="V17" s="150">
        <v>1468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1.06</v>
      </c>
      <c r="D18" s="145">
        <v>-1.9E-3</v>
      </c>
      <c r="E18" s="144">
        <v>2051.36</v>
      </c>
      <c r="F18" s="7">
        <v>1.0349999999999999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78</v>
      </c>
      <c r="N18" s="147">
        <v>8.0999999999999996E-3</v>
      </c>
      <c r="O18" s="23">
        <v>0.17299999999999999</v>
      </c>
      <c r="P18" s="146">
        <v>-2.1899999999999999E-2</v>
      </c>
      <c r="Q18" s="146">
        <v>0.93069999999999997</v>
      </c>
      <c r="R18" s="146">
        <v>9.1000000000000004E-3</v>
      </c>
      <c r="S18" s="146">
        <v>1.6199999999999999E-2</v>
      </c>
      <c r="T18" s="146">
        <v>8.9999999999999993E-3</v>
      </c>
      <c r="U18" s="144">
        <v>52833</v>
      </c>
      <c r="V18" s="144">
        <v>912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1.0609999999999999</v>
      </c>
      <c r="D19" s="156">
        <v>-8.9999999999999998E-4</v>
      </c>
      <c r="E19" s="150">
        <v>1927.09</v>
      </c>
      <c r="F19" s="14">
        <v>1.0349999999999999</v>
      </c>
      <c r="G19" s="152">
        <v>-2.5100000000000001E-2</v>
      </c>
      <c r="H19" s="152">
        <v>0.04</v>
      </c>
      <c r="I19" s="150">
        <v>5.5</v>
      </c>
      <c r="J19" s="150">
        <v>5.5</v>
      </c>
      <c r="K19" s="152">
        <v>5.3609999999999998E-2</v>
      </c>
      <c r="L19" s="150" t="s">
        <v>40</v>
      </c>
      <c r="M19" s="14" t="s">
        <v>197</v>
      </c>
      <c r="N19" s="151">
        <v>8.2000000000000007E-3</v>
      </c>
      <c r="O19" s="18">
        <v>0.1431</v>
      </c>
      <c r="P19" s="152">
        <v>-2.2800000000000001E-2</v>
      </c>
      <c r="Q19" s="152">
        <v>1.0004999999999999</v>
      </c>
      <c r="R19" s="152">
        <v>-1.6999999999999999E-3</v>
      </c>
      <c r="S19" s="152">
        <v>6.9999999999999999E-4</v>
      </c>
      <c r="T19" s="152">
        <v>8.0999999999999996E-3</v>
      </c>
      <c r="U19" s="150">
        <v>56346</v>
      </c>
      <c r="V19" s="150">
        <v>1874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1.0609999999999999</v>
      </c>
      <c r="D20" s="145">
        <v>-8.9999999999999998E-4</v>
      </c>
      <c r="E20" s="144">
        <v>20.07</v>
      </c>
      <c r="F20" s="7">
        <v>1.0346</v>
      </c>
      <c r="G20" s="146">
        <v>-2.5499999999999998E-2</v>
      </c>
      <c r="H20" s="146">
        <v>0.04</v>
      </c>
      <c r="I20" s="144">
        <v>5.5</v>
      </c>
      <c r="J20" s="144">
        <v>5.5</v>
      </c>
      <c r="K20" s="146">
        <v>5.3589999999999999E-2</v>
      </c>
      <c r="L20" s="144" t="s">
        <v>40</v>
      </c>
      <c r="M20" s="7" t="s">
        <v>211</v>
      </c>
      <c r="N20" s="147">
        <v>9.7999999999999997E-3</v>
      </c>
      <c r="O20" s="23">
        <v>0.21440000000000001</v>
      </c>
      <c r="P20" s="146">
        <v>-2.2800000000000001E-2</v>
      </c>
      <c r="Q20" s="146">
        <v>0.83450000000000002</v>
      </c>
      <c r="R20" s="146">
        <v>1E-3</v>
      </c>
      <c r="S20" s="146">
        <v>7.3000000000000001E-3</v>
      </c>
      <c r="T20" s="146">
        <v>4.7000000000000002E-3</v>
      </c>
      <c r="U20" s="144">
        <v>1572</v>
      </c>
      <c r="V20" s="144">
        <v>3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1.095</v>
      </c>
      <c r="D21" s="159">
        <v>0</v>
      </c>
      <c r="E21" s="150">
        <v>52.92</v>
      </c>
      <c r="F21" s="14">
        <v>1.0653999999999999</v>
      </c>
      <c r="G21" s="152">
        <v>-2.7799999999999998E-2</v>
      </c>
      <c r="H21" s="152">
        <v>0.04</v>
      </c>
      <c r="I21" s="150">
        <v>6</v>
      </c>
      <c r="J21" s="150">
        <v>5.5</v>
      </c>
      <c r="K21" s="152">
        <v>5.3499999999999999E-2</v>
      </c>
      <c r="L21" s="150" t="s">
        <v>40</v>
      </c>
      <c r="M21" s="269" t="s">
        <v>203</v>
      </c>
      <c r="N21" s="151">
        <v>6.1000000000000004E-3</v>
      </c>
      <c r="O21" s="18">
        <v>0.1464</v>
      </c>
      <c r="P21" s="152">
        <v>-2.5899999999999999E-2</v>
      </c>
      <c r="Q21" s="152">
        <v>0.94669999999999999</v>
      </c>
      <c r="R21" s="152">
        <v>1.1999999999999999E-3</v>
      </c>
      <c r="S21" s="152">
        <v>5.1000000000000004E-3</v>
      </c>
      <c r="T21" s="152">
        <v>2.3999999999999998E-3</v>
      </c>
      <c r="U21" s="150">
        <v>6316</v>
      </c>
      <c r="V21" s="150">
        <v>0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1.06</v>
      </c>
      <c r="D22" s="157">
        <v>0</v>
      </c>
      <c r="E22" s="144">
        <v>828.71</v>
      </c>
      <c r="F22" s="7">
        <v>1.0316000000000001</v>
      </c>
      <c r="G22" s="146">
        <v>-2.75E-2</v>
      </c>
      <c r="H22" s="146">
        <v>0.04</v>
      </c>
      <c r="I22" s="144">
        <v>5.5</v>
      </c>
      <c r="J22" s="144">
        <v>5.5</v>
      </c>
      <c r="K22" s="146">
        <v>5.348E-2</v>
      </c>
      <c r="L22" s="144" t="s">
        <v>40</v>
      </c>
      <c r="M22" s="7" t="s">
        <v>110</v>
      </c>
      <c r="N22" s="147">
        <v>6.8999999999999999E-3</v>
      </c>
      <c r="O22" s="23">
        <v>0.20669999999999999</v>
      </c>
      <c r="P22" s="146">
        <v>-2.47E-2</v>
      </c>
      <c r="Q22" s="146">
        <v>0.85699999999999998</v>
      </c>
      <c r="R22" s="146">
        <v>-7.1000000000000004E-3</v>
      </c>
      <c r="S22" s="146">
        <v>-5.0000000000000001E-3</v>
      </c>
      <c r="T22" s="146">
        <v>-5.7000000000000002E-3</v>
      </c>
      <c r="U22" s="144">
        <v>21820</v>
      </c>
      <c r="V22" s="144">
        <v>-2</v>
      </c>
      <c r="W22" s="148">
        <v>0.21180555555555555</v>
      </c>
      <c r="X22" s="149">
        <v>42738</v>
      </c>
      <c r="Y22" s="13" t="s">
        <v>38</v>
      </c>
    </row>
    <row r="23" spans="1:25" s="60" customFormat="1" ht="15.75" thickBot="1" x14ac:dyDescent="0.2">
      <c r="A23" s="51">
        <v>150291</v>
      </c>
      <c r="B23" s="195" t="s">
        <v>198</v>
      </c>
      <c r="C23" s="51">
        <v>1.0640000000000001</v>
      </c>
      <c r="D23" s="193">
        <v>-2.8E-3</v>
      </c>
      <c r="E23" s="188">
        <v>24.47</v>
      </c>
      <c r="F23" s="51">
        <v>1.0349999999999999</v>
      </c>
      <c r="G23" s="190">
        <v>-2.8000000000000001E-2</v>
      </c>
      <c r="H23" s="190">
        <v>0.04</v>
      </c>
      <c r="I23" s="188">
        <v>5.5</v>
      </c>
      <c r="J23" s="188">
        <v>5.5</v>
      </c>
      <c r="K23" s="190">
        <v>5.3449999999999998E-2</v>
      </c>
      <c r="L23" s="188" t="s">
        <v>40</v>
      </c>
      <c r="M23" s="51" t="s">
        <v>95</v>
      </c>
      <c r="N23" s="193">
        <v>-2.7000000000000001E-3</v>
      </c>
      <c r="O23" s="56">
        <v>0.20280000000000001</v>
      </c>
      <c r="P23" s="190">
        <v>-2.5499999999999998E-2</v>
      </c>
      <c r="Q23" s="190">
        <v>0.86119999999999997</v>
      </c>
      <c r="R23" s="190">
        <v>-1.1999999999999999E-3</v>
      </c>
      <c r="S23" s="190">
        <v>0</v>
      </c>
      <c r="T23" s="190">
        <v>1.9E-3</v>
      </c>
      <c r="U23" s="188">
        <v>19280</v>
      </c>
      <c r="V23" s="188">
        <v>13</v>
      </c>
      <c r="W23" s="191">
        <v>0.21180555555555555</v>
      </c>
      <c r="X23" s="192">
        <v>42719</v>
      </c>
      <c r="Y23" s="59" t="s">
        <v>38</v>
      </c>
    </row>
    <row r="24" spans="1:25" s="60" customFormat="1" ht="15.75" thickBot="1" x14ac:dyDescent="0.2">
      <c r="A24" s="51">
        <v>150293</v>
      </c>
      <c r="B24" s="188" t="s">
        <v>204</v>
      </c>
      <c r="C24" s="51">
        <v>1.0900000000000001</v>
      </c>
      <c r="D24" s="196">
        <v>0</v>
      </c>
      <c r="E24" s="188">
        <v>3.09</v>
      </c>
      <c r="F24" s="51">
        <v>1.0584</v>
      </c>
      <c r="G24" s="190">
        <v>-2.9899999999999999E-2</v>
      </c>
      <c r="H24" s="190">
        <v>0.04</v>
      </c>
      <c r="I24" s="188">
        <v>6.25</v>
      </c>
      <c r="J24" s="188">
        <v>5.5</v>
      </c>
      <c r="K24" s="190">
        <v>5.3440000000000001E-2</v>
      </c>
      <c r="L24" s="188" t="s">
        <v>40</v>
      </c>
      <c r="M24" s="51" t="s">
        <v>66</v>
      </c>
      <c r="N24" s="189">
        <v>5.7999999999999996E-3</v>
      </c>
      <c r="O24" s="56">
        <v>0.31119999999999998</v>
      </c>
      <c r="P24" s="190">
        <v>-2.7799999999999998E-2</v>
      </c>
      <c r="Q24" s="190">
        <v>0.57940000000000003</v>
      </c>
      <c r="R24" s="190">
        <v>-7.1000000000000004E-3</v>
      </c>
      <c r="S24" s="190">
        <v>-2.7000000000000001E-3</v>
      </c>
      <c r="T24" s="190">
        <v>-3.5999999999999999E-3</v>
      </c>
      <c r="U24" s="188">
        <v>1255</v>
      </c>
      <c r="V24" s="188">
        <v>0</v>
      </c>
      <c r="W24" s="191">
        <v>0.21180555555555555</v>
      </c>
      <c r="X24" s="192">
        <v>42705</v>
      </c>
      <c r="Y24" s="59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1.0609999999999999</v>
      </c>
      <c r="D25" s="151">
        <v>8.9999999999999998E-4</v>
      </c>
      <c r="E25" s="150">
        <v>1510.31</v>
      </c>
      <c r="F25" s="14">
        <v>1.0316000000000001</v>
      </c>
      <c r="G25" s="152">
        <v>-2.8500000000000001E-2</v>
      </c>
      <c r="H25" s="152">
        <v>0.04</v>
      </c>
      <c r="I25" s="150">
        <v>5.5</v>
      </c>
      <c r="J25" s="150">
        <v>5.5</v>
      </c>
      <c r="K25" s="152">
        <v>5.3429999999999998E-2</v>
      </c>
      <c r="L25" s="150" t="s">
        <v>40</v>
      </c>
      <c r="M25" s="14" t="s">
        <v>207</v>
      </c>
      <c r="N25" s="151">
        <v>1.4E-2</v>
      </c>
      <c r="O25" s="18">
        <v>0.13109999999999999</v>
      </c>
      <c r="P25" s="152">
        <v>-2.5600000000000001E-2</v>
      </c>
      <c r="Q25" s="152">
        <v>1.7119</v>
      </c>
      <c r="R25" s="152">
        <v>-4.0000000000000001E-3</v>
      </c>
      <c r="S25" s="152">
        <v>2.9999999999999997E-4</v>
      </c>
      <c r="T25" s="152">
        <v>-1.4E-3</v>
      </c>
      <c r="U25" s="150">
        <v>160253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1.0640000000000001</v>
      </c>
      <c r="D26" s="157">
        <v>0</v>
      </c>
      <c r="E26" s="144">
        <v>1392.49</v>
      </c>
      <c r="F26" s="7">
        <v>1.0347</v>
      </c>
      <c r="G26" s="146">
        <v>-2.8299999999999999E-2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95</v>
      </c>
      <c r="N26" s="145">
        <v>-2.7000000000000001E-3</v>
      </c>
      <c r="O26" s="23">
        <v>0.17760000000000001</v>
      </c>
      <c r="P26" s="146">
        <v>-2.5499999999999998E-2</v>
      </c>
      <c r="Q26" s="160">
        <v>0.9204</v>
      </c>
      <c r="R26" s="146">
        <v>5.0000000000000001E-4</v>
      </c>
      <c r="S26" s="146">
        <v>5.0000000000000001E-4</v>
      </c>
      <c r="T26" s="146">
        <v>3.3E-3</v>
      </c>
      <c r="U26" s="144">
        <v>35743</v>
      </c>
      <c r="V26" s="144">
        <v>400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1.0640000000000001</v>
      </c>
      <c r="D27" s="159">
        <v>0</v>
      </c>
      <c r="E27" s="150">
        <v>3203.44</v>
      </c>
      <c r="F27" s="14">
        <v>1.0316000000000001</v>
      </c>
      <c r="G27" s="152">
        <v>-3.1399999999999997E-2</v>
      </c>
      <c r="H27" s="152">
        <v>0.04</v>
      </c>
      <c r="I27" s="150">
        <v>5.5</v>
      </c>
      <c r="J27" s="150">
        <v>5.5</v>
      </c>
      <c r="K27" s="152">
        <v>5.3269999999999998E-2</v>
      </c>
      <c r="L27" s="150" t="s">
        <v>40</v>
      </c>
      <c r="M27" s="14" t="s">
        <v>209</v>
      </c>
      <c r="N27" s="151">
        <v>3.3E-3</v>
      </c>
      <c r="O27" s="18">
        <v>0.1928</v>
      </c>
      <c r="P27" s="152">
        <v>-2.8299999999999999E-2</v>
      </c>
      <c r="Q27" s="152">
        <v>0.88949999999999996</v>
      </c>
      <c r="R27" s="152">
        <v>-4.8999999999999998E-3</v>
      </c>
      <c r="S27" s="152">
        <v>-3.0000000000000001E-3</v>
      </c>
      <c r="T27" s="152">
        <v>-3.7000000000000002E-3</v>
      </c>
      <c r="U27" s="150">
        <v>476650</v>
      </c>
      <c r="V27" s="150">
        <v>-148</v>
      </c>
      <c r="W27" s="153">
        <v>0.21180555555555555</v>
      </c>
      <c r="X27" s="154">
        <v>42738</v>
      </c>
      <c r="Y27" s="21" t="s">
        <v>38</v>
      </c>
    </row>
    <row r="28" spans="1:25" s="121" customFormat="1" ht="15.75" thickBot="1" x14ac:dyDescent="0.2">
      <c r="A28" s="111">
        <v>150198</v>
      </c>
      <c r="B28" s="328" t="s">
        <v>219</v>
      </c>
      <c r="C28" s="111">
        <v>1.0680000000000001</v>
      </c>
      <c r="D28" s="329">
        <v>-1.9E-3</v>
      </c>
      <c r="E28" s="328">
        <v>198.35</v>
      </c>
      <c r="F28" s="111">
        <v>1.0316000000000001</v>
      </c>
      <c r="G28" s="330">
        <v>-3.5299999999999998E-2</v>
      </c>
      <c r="H28" s="330">
        <v>0.04</v>
      </c>
      <c r="I28" s="328">
        <v>5.5</v>
      </c>
      <c r="J28" s="328">
        <v>5.5</v>
      </c>
      <c r="K28" s="330">
        <v>5.3069999999999999E-2</v>
      </c>
      <c r="L28" s="328" t="s">
        <v>40</v>
      </c>
      <c r="M28" s="111" t="s">
        <v>220</v>
      </c>
      <c r="N28" s="331">
        <v>1.4E-3</v>
      </c>
      <c r="O28" s="117">
        <v>0.25600000000000001</v>
      </c>
      <c r="P28" s="330">
        <v>-3.2000000000000001E-2</v>
      </c>
      <c r="Q28" s="330">
        <v>0.74170000000000003</v>
      </c>
      <c r="R28" s="330">
        <v>2.9999999999999997E-4</v>
      </c>
      <c r="S28" s="330">
        <v>3.3999999999999998E-3</v>
      </c>
      <c r="T28" s="330">
        <v>1.8E-3</v>
      </c>
      <c r="U28" s="328">
        <v>50010</v>
      </c>
      <c r="V28" s="328">
        <v>158</v>
      </c>
      <c r="W28" s="332">
        <v>0.21180555555555555</v>
      </c>
      <c r="X28" s="333">
        <v>42738</v>
      </c>
      <c r="Y28" s="120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1.073</v>
      </c>
      <c r="D29" s="156">
        <v>-2.8E-3</v>
      </c>
      <c r="E29" s="150">
        <v>60.12</v>
      </c>
      <c r="F29" s="14">
        <v>1.0347</v>
      </c>
      <c r="G29" s="152">
        <v>-3.6999999999999998E-2</v>
      </c>
      <c r="H29" s="152">
        <v>0.04</v>
      </c>
      <c r="I29" s="150">
        <v>5.5</v>
      </c>
      <c r="J29" s="150">
        <v>5.5</v>
      </c>
      <c r="K29" s="152">
        <v>5.2970000000000003E-2</v>
      </c>
      <c r="L29" s="150" t="s">
        <v>40</v>
      </c>
      <c r="M29" s="14" t="s">
        <v>56</v>
      </c>
      <c r="N29" s="151">
        <v>4.1000000000000003E-3</v>
      </c>
      <c r="O29" s="18">
        <v>0.4118</v>
      </c>
      <c r="P29" s="152">
        <v>-3.3700000000000001E-2</v>
      </c>
      <c r="Q29" s="162">
        <v>0.3735</v>
      </c>
      <c r="R29" s="152">
        <v>-1E-4</v>
      </c>
      <c r="S29" s="152">
        <v>2.3999999999999998E-3</v>
      </c>
      <c r="T29" s="152">
        <v>2.3999999999999998E-3</v>
      </c>
      <c r="U29" s="150">
        <v>5297</v>
      </c>
      <c r="V29" s="150">
        <v>7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1.071</v>
      </c>
      <c r="D30" s="145">
        <v>-3.7000000000000002E-3</v>
      </c>
      <c r="E30" s="144">
        <v>63.01</v>
      </c>
      <c r="F30" s="7">
        <v>1.032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1.04E-2</v>
      </c>
      <c r="O30" s="23">
        <v>0.42709999999999998</v>
      </c>
      <c r="P30" s="146">
        <v>-3.4700000000000002E-2</v>
      </c>
      <c r="Q30" s="146">
        <v>0.34050000000000002</v>
      </c>
      <c r="R30" s="146">
        <v>1.4E-3</v>
      </c>
      <c r="S30" s="146">
        <v>2.3E-3</v>
      </c>
      <c r="T30" s="146">
        <v>-5.7999999999999996E-3</v>
      </c>
      <c r="U30" s="144">
        <v>5779</v>
      </c>
      <c r="V30" s="144">
        <v>0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1.07</v>
      </c>
      <c r="D31" s="159">
        <v>0</v>
      </c>
      <c r="E31" s="150">
        <v>238.55</v>
      </c>
      <c r="F31" s="14">
        <v>1.028</v>
      </c>
      <c r="G31" s="152">
        <v>-4.0899999999999999E-2</v>
      </c>
      <c r="H31" s="152">
        <v>0.04</v>
      </c>
      <c r="I31" s="150">
        <v>5.5</v>
      </c>
      <c r="J31" s="150">
        <v>5.5</v>
      </c>
      <c r="K31" s="152">
        <v>5.2780000000000001E-2</v>
      </c>
      <c r="L31" s="150" t="s">
        <v>40</v>
      </c>
      <c r="M31" s="14" t="s">
        <v>46</v>
      </c>
      <c r="N31" s="151">
        <v>1.12E-2</v>
      </c>
      <c r="O31" s="18">
        <v>0.39729999999999999</v>
      </c>
      <c r="P31" s="152">
        <v>-3.7499999999999999E-2</v>
      </c>
      <c r="Q31" s="152">
        <v>0.41489999999999999</v>
      </c>
      <c r="R31" s="152">
        <v>-6.3E-3</v>
      </c>
      <c r="S31" s="152">
        <v>-7.1000000000000004E-3</v>
      </c>
      <c r="T31" s="152">
        <v>-6.1000000000000004E-3</v>
      </c>
      <c r="U31" s="150">
        <v>13876</v>
      </c>
      <c r="V31" s="150">
        <v>20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1.0740000000000001</v>
      </c>
      <c r="D32" s="145">
        <v>-8.9999999999999998E-4</v>
      </c>
      <c r="E32" s="144">
        <v>2170.02</v>
      </c>
      <c r="F32" s="7">
        <v>1.0316000000000001</v>
      </c>
      <c r="G32" s="146">
        <v>-4.1099999999999998E-2</v>
      </c>
      <c r="H32" s="146">
        <v>0.04</v>
      </c>
      <c r="I32" s="144">
        <v>5.5</v>
      </c>
      <c r="J32" s="144">
        <v>5.5</v>
      </c>
      <c r="K32" s="146">
        <v>5.2760000000000001E-2</v>
      </c>
      <c r="L32" s="144" t="s">
        <v>40</v>
      </c>
      <c r="M32" s="7" t="s">
        <v>216</v>
      </c>
      <c r="N32" s="147">
        <v>6.0000000000000001E-3</v>
      </c>
      <c r="O32" s="23">
        <v>0.43690000000000001</v>
      </c>
      <c r="P32" s="146">
        <v>-3.7400000000000003E-2</v>
      </c>
      <c r="Q32" s="146">
        <v>0.318</v>
      </c>
      <c r="R32" s="146">
        <v>3.5000000000000001E-3</v>
      </c>
      <c r="S32" s="146">
        <v>3.3999999999999998E-3</v>
      </c>
      <c r="T32" s="146">
        <v>-8.9999999999999998E-4</v>
      </c>
      <c r="U32" s="144">
        <v>57126</v>
      </c>
      <c r="V32" s="144">
        <v>290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150325</v>
      </c>
      <c r="B33" s="150" t="s">
        <v>224</v>
      </c>
      <c r="C33" s="14">
        <v>1.071</v>
      </c>
      <c r="D33" s="159">
        <v>0</v>
      </c>
      <c r="E33" s="150">
        <v>30.47</v>
      </c>
      <c r="F33" s="14">
        <v>1.0281</v>
      </c>
      <c r="G33" s="152">
        <v>-4.1700000000000001E-2</v>
      </c>
      <c r="H33" s="152">
        <v>0.04</v>
      </c>
      <c r="I33" s="150">
        <v>5.5</v>
      </c>
      <c r="J33" s="150">
        <v>5.5</v>
      </c>
      <c r="K33" s="152">
        <v>5.2740000000000002E-2</v>
      </c>
      <c r="L33" s="150" t="s">
        <v>40</v>
      </c>
      <c r="M33" s="14" t="s">
        <v>66</v>
      </c>
      <c r="N33" s="151">
        <v>5.7999999999999996E-3</v>
      </c>
      <c r="O33" s="18">
        <v>0.3367</v>
      </c>
      <c r="P33" s="152">
        <v>-3.8399999999999997E-2</v>
      </c>
      <c r="Q33" s="162">
        <v>0.55700000000000005</v>
      </c>
      <c r="R33" s="152">
        <v>2.2000000000000001E-3</v>
      </c>
      <c r="S33" s="152">
        <v>9.2999999999999992E-3</v>
      </c>
      <c r="T33" s="152">
        <v>5.3E-3</v>
      </c>
      <c r="U33" s="150">
        <v>1702</v>
      </c>
      <c r="V33" s="150">
        <v>101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1.075</v>
      </c>
      <c r="D34" s="157">
        <v>0</v>
      </c>
      <c r="E34" s="144">
        <v>122.38</v>
      </c>
      <c r="F34" s="7">
        <v>1.0278</v>
      </c>
      <c r="G34" s="146">
        <v>-4.5900000000000003E-2</v>
      </c>
      <c r="H34" s="146">
        <v>0.04</v>
      </c>
      <c r="I34" s="144">
        <v>5.5</v>
      </c>
      <c r="J34" s="144">
        <v>5.5</v>
      </c>
      <c r="K34" s="146">
        <v>5.2519999999999997E-2</v>
      </c>
      <c r="L34" s="144" t="s">
        <v>40</v>
      </c>
      <c r="M34" s="7" t="s">
        <v>218</v>
      </c>
      <c r="N34" s="147">
        <v>8.3000000000000001E-3</v>
      </c>
      <c r="O34" s="23">
        <v>0.41110000000000002</v>
      </c>
      <c r="P34" s="146">
        <v>-4.2000000000000003E-2</v>
      </c>
      <c r="Q34" s="146">
        <v>0.3826</v>
      </c>
      <c r="R34" s="146">
        <v>-5.0000000000000001E-3</v>
      </c>
      <c r="S34" s="146">
        <v>-8.3000000000000001E-3</v>
      </c>
      <c r="T34" s="146">
        <v>-5.8999999999999999E-3</v>
      </c>
      <c r="U34" s="144">
        <v>16015</v>
      </c>
      <c r="V34" s="144">
        <v>-170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502057</v>
      </c>
      <c r="B35" s="150" t="s">
        <v>217</v>
      </c>
      <c r="C35" s="14">
        <v>1.1000000000000001</v>
      </c>
      <c r="D35" s="156">
        <v>-3.5999999999999999E-3</v>
      </c>
      <c r="E35" s="150">
        <v>11.88</v>
      </c>
      <c r="F35" s="14">
        <v>1.0278</v>
      </c>
      <c r="G35" s="152">
        <v>-7.0199999999999999E-2</v>
      </c>
      <c r="H35" s="152">
        <v>0.04</v>
      </c>
      <c r="I35" s="150">
        <v>5.5</v>
      </c>
      <c r="J35" s="150">
        <v>5.5</v>
      </c>
      <c r="K35" s="152">
        <v>5.1299999999999998E-2</v>
      </c>
      <c r="L35" s="150" t="s">
        <v>40</v>
      </c>
      <c r="M35" s="14" t="s">
        <v>218</v>
      </c>
      <c r="N35" s="151">
        <v>8.3000000000000001E-3</v>
      </c>
      <c r="O35" s="18">
        <v>0.44409999999999999</v>
      </c>
      <c r="P35" s="152">
        <v>-6.3799999999999996E-2</v>
      </c>
      <c r="Q35" s="152">
        <v>0.30499999999999999</v>
      </c>
      <c r="R35" s="152">
        <v>-5.1000000000000004E-3</v>
      </c>
      <c r="S35" s="152">
        <v>-2.0999999999999999E-3</v>
      </c>
      <c r="T35" s="152">
        <v>-5.7000000000000002E-3</v>
      </c>
      <c r="U35" s="150">
        <v>1100</v>
      </c>
      <c r="V35" s="150">
        <v>-15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150317</v>
      </c>
      <c r="B36" s="144" t="s">
        <v>225</v>
      </c>
      <c r="C36" s="7">
        <v>1.119</v>
      </c>
      <c r="D36" s="145">
        <v>-1.84E-2</v>
      </c>
      <c r="E36" s="144">
        <v>6.23</v>
      </c>
      <c r="F36" s="7">
        <v>1.0269999999999999</v>
      </c>
      <c r="G36" s="146">
        <v>-8.9599999999999999E-2</v>
      </c>
      <c r="H36" s="146">
        <v>0.04</v>
      </c>
      <c r="I36" s="144">
        <v>5.5</v>
      </c>
      <c r="J36" s="144">
        <v>5.5</v>
      </c>
      <c r="K36" s="146">
        <v>5.0369999999999998E-2</v>
      </c>
      <c r="L36" s="144" t="s">
        <v>40</v>
      </c>
      <c r="M36" s="7" t="s">
        <v>222</v>
      </c>
      <c r="N36" s="147">
        <v>5.4999999999999997E-3</v>
      </c>
      <c r="O36" s="23">
        <v>0.41570000000000001</v>
      </c>
      <c r="P36" s="146">
        <v>-8.0500000000000002E-2</v>
      </c>
      <c r="Q36" s="146">
        <v>0.37280000000000002</v>
      </c>
      <c r="R36" s="146">
        <v>-1.1599999999999999E-2</v>
      </c>
      <c r="S36" s="146">
        <v>-8.9999999999999998E-4</v>
      </c>
      <c r="T36" s="146">
        <v>7.1999999999999998E-3</v>
      </c>
      <c r="U36" s="144">
        <v>700</v>
      </c>
      <c r="V36" s="144">
        <v>-2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150327</v>
      </c>
      <c r="B37" s="150" t="s">
        <v>284</v>
      </c>
      <c r="C37" s="14">
        <v>1.169</v>
      </c>
      <c r="D37" s="151">
        <v>3.27E-2</v>
      </c>
      <c r="E37" s="150">
        <v>59.07</v>
      </c>
      <c r="F37" s="14">
        <v>1.0278</v>
      </c>
      <c r="G37" s="152">
        <v>-0.13739999999999999</v>
      </c>
      <c r="H37" s="152">
        <v>0.04</v>
      </c>
      <c r="I37" s="150">
        <v>5.5</v>
      </c>
      <c r="J37" s="150">
        <v>5.5</v>
      </c>
      <c r="K37" s="152">
        <v>4.8189999999999997E-2</v>
      </c>
      <c r="L37" s="150" t="s">
        <v>40</v>
      </c>
      <c r="M37" s="14" t="s">
        <v>127</v>
      </c>
      <c r="N37" s="151">
        <v>1.17E-2</v>
      </c>
      <c r="O37" s="18">
        <v>0.4572</v>
      </c>
      <c r="P37" s="152">
        <v>-0.11899999999999999</v>
      </c>
      <c r="Q37" s="152">
        <v>0.27429999999999999</v>
      </c>
      <c r="R37" s="152">
        <v>1.6899999999999998E-2</v>
      </c>
      <c r="S37" s="152">
        <v>-5.3E-3</v>
      </c>
      <c r="T37" s="152">
        <v>2.7000000000000001E-3</v>
      </c>
      <c r="U37" s="150">
        <v>800</v>
      </c>
      <c r="V37" s="150">
        <v>40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150047</v>
      </c>
      <c r="B38" s="144" t="s">
        <v>226</v>
      </c>
      <c r="C38" s="7">
        <v>1.4850000000000001</v>
      </c>
      <c r="D38" s="145">
        <v>-6.0000000000000001E-3</v>
      </c>
      <c r="E38" s="144">
        <v>63.1</v>
      </c>
      <c r="F38" s="7">
        <v>1.032</v>
      </c>
      <c r="G38" s="146">
        <v>-0.439</v>
      </c>
      <c r="H38" s="146">
        <v>0.04</v>
      </c>
      <c r="I38" s="144">
        <v>5.5</v>
      </c>
      <c r="J38" s="144">
        <v>5.5</v>
      </c>
      <c r="K38" s="146">
        <v>3.7850000000000002E-2</v>
      </c>
      <c r="L38" s="144" t="s">
        <v>40</v>
      </c>
      <c r="M38" s="7" t="s">
        <v>36</v>
      </c>
      <c r="N38" s="157">
        <v>0</v>
      </c>
      <c r="O38" s="23">
        <v>0.68469999999999998</v>
      </c>
      <c r="P38" s="146">
        <v>-0.3019</v>
      </c>
      <c r="Q38" s="144" t="s">
        <v>37</v>
      </c>
      <c r="R38" s="146">
        <v>1.6400000000000001E-2</v>
      </c>
      <c r="S38" s="146">
        <v>1.5100000000000001E-2</v>
      </c>
      <c r="T38" s="146">
        <v>4.5999999999999999E-3</v>
      </c>
      <c r="U38" s="144">
        <v>1618</v>
      </c>
      <c r="V38" s="144">
        <v>0</v>
      </c>
      <c r="W38" s="148">
        <v>8.8888888888888892E-2</v>
      </c>
      <c r="X38" s="149">
        <v>42738</v>
      </c>
      <c r="Y38" s="13" t="s">
        <v>38</v>
      </c>
    </row>
    <row r="39" spans="1:25" ht="14.25" thickBot="1" x14ac:dyDescent="0.2">
      <c r="A39" s="44" t="s">
        <v>245</v>
      </c>
      <c r="B39" s="36"/>
      <c r="C39" s="35"/>
      <c r="D39" s="43">
        <f>AVERAGE(D15:D38)</f>
        <v>-6.2083333333333326E-4</v>
      </c>
      <c r="E39" s="36"/>
      <c r="F39" s="35"/>
      <c r="G39" s="43">
        <f>AVERAGE(G15:G38)</f>
        <v>-5.6820833333333327E-2</v>
      </c>
      <c r="H39" s="271">
        <f>COUNTIF($D15:$D38,"&gt;0")/COUNT($D15:$D38)</f>
        <v>8.3333333333333329E-2</v>
      </c>
      <c r="I39" s="36"/>
      <c r="J39" s="36"/>
      <c r="K39" s="43">
        <f>AVERAGE(K15:K38)</f>
        <v>5.2227916666666652E-2</v>
      </c>
      <c r="L39" s="36"/>
      <c r="M39" s="35"/>
      <c r="N39" s="38"/>
      <c r="O39" s="39"/>
      <c r="P39" s="43">
        <f>AVERAGE(P15:P38)</f>
        <v>-4.7350000000000003E-2</v>
      </c>
      <c r="Q39" s="37"/>
      <c r="R39" s="43">
        <f>AVERAGE(R15:R38)</f>
        <v>-1.083333333333334E-4</v>
      </c>
      <c r="S39" s="37"/>
      <c r="T39" s="37"/>
      <c r="U39" s="36"/>
      <c r="V39" s="36"/>
      <c r="W39" s="40"/>
      <c r="X39" s="41"/>
      <c r="Y39" s="42"/>
    </row>
    <row r="40" spans="1:25" ht="15.75" thickBot="1" x14ac:dyDescent="0.2">
      <c r="A40" s="14">
        <v>150088</v>
      </c>
      <c r="B40" s="150" t="s">
        <v>151</v>
      </c>
      <c r="C40" s="14">
        <v>1.0249999999999999</v>
      </c>
      <c r="D40" s="156">
        <v>-3.8999999999999998E-3</v>
      </c>
      <c r="E40" s="150">
        <v>1.69</v>
      </c>
      <c r="F40" s="14">
        <v>1.0291999999999999</v>
      </c>
      <c r="G40" s="152">
        <v>4.1000000000000003E-3</v>
      </c>
      <c r="H40" s="152">
        <v>3.5000000000000003E-2</v>
      </c>
      <c r="I40" s="150">
        <v>5</v>
      </c>
      <c r="J40" s="150">
        <v>5</v>
      </c>
      <c r="K40" s="152">
        <v>0.12339</v>
      </c>
      <c r="L40" s="150">
        <v>0.06</v>
      </c>
      <c r="M40" s="14" t="s">
        <v>148</v>
      </c>
      <c r="N40" s="151">
        <v>9.7000000000000003E-3</v>
      </c>
      <c r="O40" s="152">
        <v>0.4027</v>
      </c>
      <c r="P40" s="150" t="s">
        <v>37</v>
      </c>
      <c r="Q40" s="152">
        <v>0.86780000000000002</v>
      </c>
      <c r="R40" s="152">
        <v>0.01</v>
      </c>
      <c r="S40" s="152">
        <v>1.5100000000000001E-2</v>
      </c>
      <c r="T40" s="152">
        <v>8.3999999999999995E-3</v>
      </c>
      <c r="U40" s="150">
        <v>302</v>
      </c>
      <c r="V40" s="150">
        <v>0</v>
      </c>
      <c r="W40" s="153">
        <v>0.21180555555555555</v>
      </c>
      <c r="X40" s="154">
        <v>42605</v>
      </c>
      <c r="Y40" s="21" t="s">
        <v>38</v>
      </c>
    </row>
    <row r="41" spans="1:25" s="60" customFormat="1" ht="15.75" thickBot="1" x14ac:dyDescent="0.2">
      <c r="A41" s="51">
        <v>150175</v>
      </c>
      <c r="B41" s="195" t="s">
        <v>152</v>
      </c>
      <c r="C41" s="51">
        <v>0.95099999999999996</v>
      </c>
      <c r="D41" s="193">
        <v>-3.0999999999999999E-3</v>
      </c>
      <c r="E41" s="188">
        <v>5784.56</v>
      </c>
      <c r="F41" s="51">
        <v>1.0331999999999999</v>
      </c>
      <c r="G41" s="190">
        <v>7.9600000000000004E-2</v>
      </c>
      <c r="H41" s="190">
        <v>3.5000000000000003E-2</v>
      </c>
      <c r="I41" s="188">
        <v>5</v>
      </c>
      <c r="J41" s="188">
        <v>5</v>
      </c>
      <c r="K41" s="190">
        <v>5.4480000000000001E-2</v>
      </c>
      <c r="L41" s="188" t="s">
        <v>40</v>
      </c>
      <c r="M41" s="51" t="s">
        <v>153</v>
      </c>
      <c r="N41" s="196">
        <v>0</v>
      </c>
      <c r="O41" s="56">
        <v>0.27989999999999998</v>
      </c>
      <c r="P41" s="195" t="s">
        <v>44</v>
      </c>
      <c r="Q41" s="190">
        <v>0.75129999999999997</v>
      </c>
      <c r="R41" s="190">
        <v>-4.1000000000000003E-3</v>
      </c>
      <c r="S41" s="190">
        <v>-3.5000000000000001E-3</v>
      </c>
      <c r="T41" s="190">
        <v>5.9999999999999995E-4</v>
      </c>
      <c r="U41" s="188">
        <v>403412</v>
      </c>
      <c r="V41" s="188">
        <v>-2680</v>
      </c>
      <c r="W41" s="191">
        <v>0.21180555555555555</v>
      </c>
      <c r="X41" s="207">
        <v>42705</v>
      </c>
      <c r="Y41" s="59" t="s">
        <v>38</v>
      </c>
    </row>
    <row r="42" spans="1:25" ht="15.75" thickBot="1" x14ac:dyDescent="0.2">
      <c r="A42" s="14">
        <v>150090</v>
      </c>
      <c r="B42" s="150" t="s">
        <v>173</v>
      </c>
      <c r="C42" s="14">
        <v>1.0269999999999999</v>
      </c>
      <c r="D42" s="156">
        <v>-1.06E-2</v>
      </c>
      <c r="E42" s="150">
        <v>2.48</v>
      </c>
      <c r="F42" s="14">
        <v>1.0291999999999999</v>
      </c>
      <c r="G42" s="152">
        <v>2.0999999999999999E-3</v>
      </c>
      <c r="H42" s="152">
        <v>3.5000000000000003E-2</v>
      </c>
      <c r="I42" s="150">
        <v>5</v>
      </c>
      <c r="J42" s="150">
        <v>5</v>
      </c>
      <c r="K42" s="152">
        <v>5.0110000000000002E-2</v>
      </c>
      <c r="L42" s="150" t="s">
        <v>40</v>
      </c>
      <c r="M42" s="14" t="s">
        <v>174</v>
      </c>
      <c r="N42" s="151">
        <v>4.1999999999999997E-3</v>
      </c>
      <c r="O42" s="18">
        <v>0.38369999999999999</v>
      </c>
      <c r="P42" s="152">
        <v>-2.3E-3</v>
      </c>
      <c r="Q42" s="152">
        <v>0.92730000000000001</v>
      </c>
      <c r="R42" s="152">
        <v>-4.1000000000000003E-3</v>
      </c>
      <c r="S42" s="152">
        <v>9.1000000000000004E-3</v>
      </c>
      <c r="T42" s="152">
        <v>-9.4000000000000004E-3</v>
      </c>
      <c r="U42" s="150">
        <v>1123</v>
      </c>
      <c r="V42" s="150">
        <v>3</v>
      </c>
      <c r="W42" s="153">
        <v>0.21180555555555555</v>
      </c>
      <c r="X42" s="154">
        <v>42738</v>
      </c>
      <c r="Y42" s="21" t="s">
        <v>38</v>
      </c>
    </row>
    <row r="43" spans="1:25" ht="15.75" thickBot="1" x14ac:dyDescent="0.2">
      <c r="A43" s="7">
        <v>502001</v>
      </c>
      <c r="B43" s="144" t="s">
        <v>171</v>
      </c>
      <c r="C43" s="7">
        <v>1.0269999999999999</v>
      </c>
      <c r="D43" s="145">
        <v>-1E-3</v>
      </c>
      <c r="E43" s="144">
        <v>36.340000000000003</v>
      </c>
      <c r="F43" s="7">
        <v>1.0289999999999999</v>
      </c>
      <c r="G43" s="146">
        <v>1.9E-3</v>
      </c>
      <c r="H43" s="146">
        <v>3.5000000000000003E-2</v>
      </c>
      <c r="I43" s="144">
        <v>5</v>
      </c>
      <c r="J43" s="144">
        <v>5</v>
      </c>
      <c r="K43" s="146">
        <v>5.0099999999999999E-2</v>
      </c>
      <c r="L43" s="144" t="s">
        <v>40</v>
      </c>
      <c r="M43" s="7" t="s">
        <v>172</v>
      </c>
      <c r="N43" s="147">
        <v>9.5999999999999992E-3</v>
      </c>
      <c r="O43" s="23">
        <v>0.34670000000000001</v>
      </c>
      <c r="P43" s="146">
        <v>-2.3E-3</v>
      </c>
      <c r="Q43" s="146">
        <v>0.53239999999999998</v>
      </c>
      <c r="R43" s="146">
        <v>2.7000000000000001E-3</v>
      </c>
      <c r="S43" s="146">
        <v>2.47E-2</v>
      </c>
      <c r="T43" s="146">
        <v>3.0499999999999999E-2</v>
      </c>
      <c r="U43" s="144">
        <v>322</v>
      </c>
      <c r="V43" s="144">
        <v>37</v>
      </c>
      <c r="W43" s="148">
        <v>0.21180555555555555</v>
      </c>
      <c r="X43" s="149">
        <v>42738</v>
      </c>
      <c r="Y43" s="13" t="s">
        <v>38</v>
      </c>
    </row>
    <row r="44" spans="1:25" ht="15.75" thickBot="1" x14ac:dyDescent="0.2">
      <c r="A44" s="14">
        <v>502021</v>
      </c>
      <c r="B44" s="150" t="s">
        <v>344</v>
      </c>
      <c r="C44" s="14">
        <v>1.0289999999999999</v>
      </c>
      <c r="D44" s="156">
        <v>-1E-3</v>
      </c>
      <c r="E44" s="150">
        <v>3.1</v>
      </c>
      <c r="F44" s="14">
        <v>1.0309999999999999</v>
      </c>
      <c r="G44" s="152">
        <v>1.9E-3</v>
      </c>
      <c r="H44" s="152">
        <v>3.5000000000000003E-2</v>
      </c>
      <c r="I44" s="150">
        <v>5</v>
      </c>
      <c r="J44" s="150">
        <v>5</v>
      </c>
      <c r="K44" s="152">
        <v>5.0099999999999999E-2</v>
      </c>
      <c r="L44" s="150" t="s">
        <v>40</v>
      </c>
      <c r="M44" s="14" t="s">
        <v>91</v>
      </c>
      <c r="N44" s="151">
        <v>4.0000000000000002E-4</v>
      </c>
      <c r="O44" s="18">
        <v>0.4294</v>
      </c>
      <c r="P44" s="152">
        <v>-2.3E-3</v>
      </c>
      <c r="Q44" s="152">
        <v>0.33639999999999998</v>
      </c>
      <c r="R44" s="152">
        <v>-3.0000000000000001E-3</v>
      </c>
      <c r="S44" s="152">
        <v>9.4000000000000004E-3</v>
      </c>
      <c r="T44" s="152">
        <v>-6.1999999999999998E-3</v>
      </c>
      <c r="U44" s="150">
        <v>389</v>
      </c>
      <c r="V44" s="150">
        <v>2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1.0529999999999999</v>
      </c>
      <c r="D45" s="145">
        <v>-2.8E-3</v>
      </c>
      <c r="E45" s="144">
        <v>0.19</v>
      </c>
      <c r="F45" s="7">
        <v>1.0529999999999999</v>
      </c>
      <c r="G45" s="146">
        <v>0</v>
      </c>
      <c r="H45" s="146">
        <v>3.5000000000000003E-2</v>
      </c>
      <c r="I45" s="144">
        <v>5.5</v>
      </c>
      <c r="J45" s="144">
        <v>5</v>
      </c>
      <c r="K45" s="146">
        <v>5.008E-2</v>
      </c>
      <c r="L45" s="144" t="s">
        <v>40</v>
      </c>
      <c r="M45" s="7" t="s">
        <v>91</v>
      </c>
      <c r="N45" s="147">
        <v>4.0000000000000002E-4</v>
      </c>
      <c r="O45" s="23">
        <v>0.26740000000000003</v>
      </c>
      <c r="P45" s="146">
        <v>-4.3E-3</v>
      </c>
      <c r="Q45" s="160">
        <v>0.68659999999999999</v>
      </c>
      <c r="R45" s="146">
        <v>-8.9999999999999998E-4</v>
      </c>
      <c r="S45" s="146">
        <v>2.3E-3</v>
      </c>
      <c r="T45" s="146">
        <v>-1.6999999999999999E-3</v>
      </c>
      <c r="U45" s="144">
        <v>1134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150225</v>
      </c>
      <c r="B46" s="150" t="s">
        <v>285</v>
      </c>
      <c r="C46" s="14">
        <v>1.032</v>
      </c>
      <c r="D46" s="156">
        <v>-3.8999999999999998E-3</v>
      </c>
      <c r="E46" s="150">
        <v>0.01</v>
      </c>
      <c r="F46" s="14">
        <v>1.0334000000000001</v>
      </c>
      <c r="G46" s="152">
        <v>1.4E-3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84</v>
      </c>
      <c r="N46" s="151">
        <v>4.4999999999999997E-3</v>
      </c>
      <c r="O46" s="18">
        <v>0.39529999999999998</v>
      </c>
      <c r="P46" s="152">
        <v>-3.3E-3</v>
      </c>
      <c r="Q46" s="152">
        <v>0.41360000000000002</v>
      </c>
      <c r="R46" s="152">
        <v>-2.5000000000000001E-3</v>
      </c>
      <c r="S46" s="152">
        <v>4.1999999999999997E-3</v>
      </c>
      <c r="T46" s="152">
        <v>1E-3</v>
      </c>
      <c r="U46" s="150">
        <v>3011</v>
      </c>
      <c r="V46" s="150">
        <v>-1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150112</v>
      </c>
      <c r="B47" s="144" t="s">
        <v>265</v>
      </c>
      <c r="C47" s="7">
        <v>1.0029999999999999</v>
      </c>
      <c r="D47" s="157">
        <v>0</v>
      </c>
      <c r="E47" s="144">
        <v>2.0299999999999998</v>
      </c>
      <c r="F47" s="7">
        <v>1.0043</v>
      </c>
      <c r="G47" s="146">
        <v>1.2999999999999999E-3</v>
      </c>
      <c r="H47" s="146">
        <v>3.5000000000000003E-2</v>
      </c>
      <c r="I47" s="144">
        <v>5</v>
      </c>
      <c r="J47" s="144">
        <v>5</v>
      </c>
      <c r="K47" s="146">
        <v>5.0070000000000003E-2</v>
      </c>
      <c r="L47" s="144" t="s">
        <v>40</v>
      </c>
      <c r="M47" s="7" t="s">
        <v>266</v>
      </c>
      <c r="N47" s="147">
        <v>5.1000000000000004E-3</v>
      </c>
      <c r="O47" s="23">
        <v>0.47389999999999999</v>
      </c>
      <c r="P47" s="146">
        <v>-3.3E-3</v>
      </c>
      <c r="Q47" s="146">
        <v>0.67759999999999998</v>
      </c>
      <c r="R47" s="146">
        <v>7.7999999999999996E-3</v>
      </c>
      <c r="S47" s="146">
        <v>2.92E-2</v>
      </c>
      <c r="T47" s="146">
        <v>1.34E-2</v>
      </c>
      <c r="U47" s="144">
        <v>988</v>
      </c>
      <c r="V47" s="144">
        <v>0</v>
      </c>
      <c r="W47" s="148">
        <v>0.21180555555555555</v>
      </c>
      <c r="X47" s="149">
        <v>42919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6">
        <v>-3.8999999999999998E-3</v>
      </c>
      <c r="E48" s="150">
        <v>1.1299999999999999</v>
      </c>
      <c r="F48" s="14">
        <v>1.0291999999999999</v>
      </c>
      <c r="G48" s="152">
        <v>1.1999999999999999E-3</v>
      </c>
      <c r="H48" s="152">
        <v>3.5000000000000003E-2</v>
      </c>
      <c r="I48" s="150">
        <v>5</v>
      </c>
      <c r="J48" s="150">
        <v>5</v>
      </c>
      <c r="K48" s="152">
        <v>5.006E-2</v>
      </c>
      <c r="L48" s="150" t="s">
        <v>40</v>
      </c>
      <c r="M48" s="14" t="s">
        <v>88</v>
      </c>
      <c r="N48" s="151">
        <v>3.8999999999999998E-3</v>
      </c>
      <c r="O48" s="18">
        <v>0.23910000000000001</v>
      </c>
      <c r="P48" s="152">
        <v>-3.3E-3</v>
      </c>
      <c r="Q48" s="152">
        <v>0.78439999999999999</v>
      </c>
      <c r="R48" s="152">
        <v>5.0000000000000001E-4</v>
      </c>
      <c r="S48" s="152">
        <v>4.1999999999999997E-3</v>
      </c>
      <c r="T48" s="152">
        <v>-1E-3</v>
      </c>
      <c r="U48" s="150">
        <v>665</v>
      </c>
      <c r="V48" s="150">
        <v>1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150121</v>
      </c>
      <c r="B49" s="144" t="s">
        <v>159</v>
      </c>
      <c r="C49" s="7">
        <v>1.028</v>
      </c>
      <c r="D49" s="157">
        <v>0</v>
      </c>
      <c r="E49" s="144">
        <v>2.67</v>
      </c>
      <c r="F49" s="7">
        <v>1.0289999999999999</v>
      </c>
      <c r="G49" s="146">
        <v>1E-3</v>
      </c>
      <c r="H49" s="146">
        <v>3.5000000000000003E-2</v>
      </c>
      <c r="I49" s="144">
        <v>5</v>
      </c>
      <c r="J49" s="144">
        <v>5</v>
      </c>
      <c r="K49" s="146">
        <v>5.0049999999999997E-2</v>
      </c>
      <c r="L49" s="144" t="s">
        <v>40</v>
      </c>
      <c r="M49" s="7" t="s">
        <v>160</v>
      </c>
      <c r="N49" s="147">
        <v>1.8E-3</v>
      </c>
      <c r="O49" s="23">
        <v>0.4345</v>
      </c>
      <c r="P49" s="146">
        <v>-3.3E-3</v>
      </c>
      <c r="Q49" s="146">
        <v>0.76849999999999996</v>
      </c>
      <c r="R49" s="146">
        <v>7.1000000000000004E-3</v>
      </c>
      <c r="S49" s="146">
        <v>1.37E-2</v>
      </c>
      <c r="T49" s="146">
        <v>6.1000000000000004E-3</v>
      </c>
      <c r="U49" s="144">
        <v>439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1.028</v>
      </c>
      <c r="D50" s="156">
        <v>-4.7999999999999996E-3</v>
      </c>
      <c r="E50" s="150">
        <v>0.73</v>
      </c>
      <c r="F50" s="14">
        <v>1.0288999999999999</v>
      </c>
      <c r="G50" s="152">
        <v>8.9999999999999998E-4</v>
      </c>
      <c r="H50" s="152">
        <v>3.5000000000000003E-2</v>
      </c>
      <c r="I50" s="150">
        <v>5</v>
      </c>
      <c r="J50" s="150">
        <v>5</v>
      </c>
      <c r="K50" s="152">
        <v>5.0049999999999997E-2</v>
      </c>
      <c r="L50" s="150" t="s">
        <v>40</v>
      </c>
      <c r="M50" s="14" t="s">
        <v>148</v>
      </c>
      <c r="N50" s="151">
        <v>9.7000000000000003E-3</v>
      </c>
      <c r="O50" s="18">
        <v>0.4209</v>
      </c>
      <c r="P50" s="152">
        <v>-3.3E-3</v>
      </c>
      <c r="Q50" s="152">
        <v>1.0626</v>
      </c>
      <c r="R50" s="152">
        <v>-1.66E-2</v>
      </c>
      <c r="S50" s="152">
        <v>-7.3000000000000001E-3</v>
      </c>
      <c r="T50" s="152">
        <v>-6.3E-3</v>
      </c>
      <c r="U50" s="150">
        <v>528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s="60" customFormat="1" ht="15.75" thickBot="1" x14ac:dyDescent="0.2">
      <c r="A51" s="51">
        <v>150267</v>
      </c>
      <c r="B51" s="195" t="s">
        <v>164</v>
      </c>
      <c r="C51" s="51">
        <v>1.0329999999999999</v>
      </c>
      <c r="D51" s="189">
        <v>1E-3</v>
      </c>
      <c r="E51" s="188">
        <v>44.56</v>
      </c>
      <c r="F51" s="51">
        <v>1.0334000000000001</v>
      </c>
      <c r="G51" s="190">
        <v>4.0000000000000002E-4</v>
      </c>
      <c r="H51" s="190">
        <v>3.5000000000000003E-2</v>
      </c>
      <c r="I51" s="188">
        <v>5</v>
      </c>
      <c r="J51" s="188">
        <v>5</v>
      </c>
      <c r="K51" s="190">
        <v>5.0020000000000002E-2</v>
      </c>
      <c r="L51" s="188" t="s">
        <v>40</v>
      </c>
      <c r="M51" s="51" t="s">
        <v>95</v>
      </c>
      <c r="N51" s="193">
        <v>-2.7000000000000001E-3</v>
      </c>
      <c r="O51" s="56">
        <v>0.24660000000000001</v>
      </c>
      <c r="P51" s="190">
        <v>-4.3E-3</v>
      </c>
      <c r="Q51" s="190">
        <v>0.76119999999999999</v>
      </c>
      <c r="R51" s="190">
        <v>-5.4999999999999997E-3</v>
      </c>
      <c r="S51" s="190">
        <v>-6.3E-3</v>
      </c>
      <c r="T51" s="190">
        <v>-2.7000000000000001E-3</v>
      </c>
      <c r="U51" s="188">
        <v>1940</v>
      </c>
      <c r="V51" s="188">
        <v>0</v>
      </c>
      <c r="W51" s="191">
        <v>0.21180555555555555</v>
      </c>
      <c r="X51" s="192">
        <v>42705</v>
      </c>
      <c r="Y51" s="59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9">
        <v>0</v>
      </c>
      <c r="E52" s="150">
        <v>0.43</v>
      </c>
      <c r="F52" s="14">
        <v>1.0289999999999999</v>
      </c>
      <c r="G52" s="152">
        <v>0</v>
      </c>
      <c r="H52" s="152">
        <v>3.5000000000000003E-2</v>
      </c>
      <c r="I52" s="150">
        <v>5</v>
      </c>
      <c r="J52" s="150">
        <v>5</v>
      </c>
      <c r="K52" s="152">
        <v>0.05</v>
      </c>
      <c r="L52" s="150" t="s">
        <v>40</v>
      </c>
      <c r="M52" s="14" t="s">
        <v>163</v>
      </c>
      <c r="N52" s="151">
        <v>1.04E-2</v>
      </c>
      <c r="O52" s="18">
        <v>0.13250000000000001</v>
      </c>
      <c r="P52" s="152">
        <v>-4.3E-3</v>
      </c>
      <c r="Q52" s="152">
        <v>1.7129000000000001</v>
      </c>
      <c r="R52" s="152">
        <v>1.6999999999999999E-3</v>
      </c>
      <c r="S52" s="152">
        <v>1.4E-3</v>
      </c>
      <c r="T52" s="152">
        <v>-1.4E-3</v>
      </c>
      <c r="U52" s="150">
        <v>965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150064</v>
      </c>
      <c r="B53" s="144" t="s">
        <v>165</v>
      </c>
      <c r="C53" s="7">
        <v>1.03</v>
      </c>
      <c r="D53" s="157">
        <v>0</v>
      </c>
      <c r="E53" s="144">
        <v>0.05</v>
      </c>
      <c r="F53" s="7">
        <v>1.0289999999999999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166</v>
      </c>
      <c r="N53" s="147">
        <v>7.9000000000000008E-3</v>
      </c>
      <c r="O53" s="23">
        <v>0.44429999999999997</v>
      </c>
      <c r="P53" s="146">
        <v>-5.1999999999999998E-3</v>
      </c>
      <c r="Q53" s="146">
        <v>0.97919999999999996</v>
      </c>
      <c r="R53" s="146">
        <v>2.0500000000000001E-2</v>
      </c>
      <c r="S53" s="146">
        <v>3.5900000000000001E-2</v>
      </c>
      <c r="T53" s="146">
        <v>2.1000000000000001E-2</v>
      </c>
      <c r="U53" s="144">
        <v>270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1.034</v>
      </c>
      <c r="D54" s="151">
        <v>1E-3</v>
      </c>
      <c r="E54" s="150">
        <v>23.35</v>
      </c>
      <c r="F54" s="14">
        <v>1.0329999999999999</v>
      </c>
      <c r="G54" s="152">
        <v>-1E-3</v>
      </c>
      <c r="H54" s="152">
        <v>3.5000000000000003E-2</v>
      </c>
      <c r="I54" s="150">
        <v>5</v>
      </c>
      <c r="J54" s="150">
        <v>5</v>
      </c>
      <c r="K54" s="152">
        <v>4.9950000000000001E-2</v>
      </c>
      <c r="L54" s="150" t="s">
        <v>40</v>
      </c>
      <c r="M54" s="14" t="s">
        <v>88</v>
      </c>
      <c r="N54" s="151">
        <v>3.8999999999999998E-3</v>
      </c>
      <c r="O54" s="18">
        <v>0.22620000000000001</v>
      </c>
      <c r="P54" s="152">
        <v>-5.1999999999999998E-3</v>
      </c>
      <c r="Q54" s="152">
        <v>0.80930000000000002</v>
      </c>
      <c r="R54" s="152">
        <v>-4.3E-3</v>
      </c>
      <c r="S54" s="152">
        <v>-2.3999999999999998E-3</v>
      </c>
      <c r="T54" s="152">
        <v>5.9999999999999995E-4</v>
      </c>
      <c r="U54" s="150">
        <v>2978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150138</v>
      </c>
      <c r="B55" s="144" t="s">
        <v>181</v>
      </c>
      <c r="C55" s="7">
        <v>1.034</v>
      </c>
      <c r="D55" s="145">
        <v>-1E-3</v>
      </c>
      <c r="E55" s="144">
        <v>0.64</v>
      </c>
      <c r="F55" s="7">
        <v>1.0329999999999999</v>
      </c>
      <c r="G55" s="146">
        <v>-1E-3</v>
      </c>
      <c r="H55" s="146">
        <v>3.5000000000000003E-2</v>
      </c>
      <c r="I55" s="144">
        <v>5</v>
      </c>
      <c r="J55" s="144">
        <v>5</v>
      </c>
      <c r="K55" s="146">
        <v>4.9950000000000001E-2</v>
      </c>
      <c r="L55" s="144" t="s">
        <v>40</v>
      </c>
      <c r="M55" s="7" t="s">
        <v>182</v>
      </c>
      <c r="N55" s="147">
        <v>8.6E-3</v>
      </c>
      <c r="O55" s="23">
        <v>0.36180000000000001</v>
      </c>
      <c r="P55" s="146">
        <v>-5.1999999999999998E-3</v>
      </c>
      <c r="Q55" s="146">
        <v>0.49230000000000002</v>
      </c>
      <c r="R55" s="146">
        <v>-2.5999999999999999E-3</v>
      </c>
      <c r="S55" s="146">
        <v>9.4999999999999998E-3</v>
      </c>
      <c r="T55" s="146">
        <v>9.9000000000000008E-3</v>
      </c>
      <c r="U55" s="144">
        <v>265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1.071</v>
      </c>
      <c r="D56" s="156">
        <v>-8.9999999999999998E-4</v>
      </c>
      <c r="E56" s="150">
        <v>56.38</v>
      </c>
      <c r="F56" s="14">
        <v>1.0649999999999999</v>
      </c>
      <c r="G56" s="152">
        <v>-5.5999999999999999E-3</v>
      </c>
      <c r="H56" s="152">
        <v>3.5000000000000003E-2</v>
      </c>
      <c r="I56" s="150">
        <v>5.75</v>
      </c>
      <c r="J56" s="150">
        <v>5</v>
      </c>
      <c r="K56" s="152">
        <v>4.9820000000000003E-2</v>
      </c>
      <c r="L56" s="150" t="s">
        <v>40</v>
      </c>
      <c r="M56" s="14" t="s">
        <v>169</v>
      </c>
      <c r="N56" s="151">
        <v>3.0999999999999999E-3</v>
      </c>
      <c r="O56" s="18">
        <v>0.10440000000000001</v>
      </c>
      <c r="P56" s="152">
        <v>-9.9000000000000008E-3</v>
      </c>
      <c r="Q56" s="162">
        <v>1.0431999999999999</v>
      </c>
      <c r="R56" s="152">
        <v>1.8E-3</v>
      </c>
      <c r="S56" s="152">
        <v>4.1000000000000003E-3</v>
      </c>
      <c r="T56" s="152">
        <v>4.1000000000000003E-3</v>
      </c>
      <c r="U56" s="150">
        <v>3715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502014</v>
      </c>
      <c r="B57" s="144" t="s">
        <v>89</v>
      </c>
      <c r="C57" s="7">
        <v>1.0449999999999999</v>
      </c>
      <c r="D57" s="145">
        <v>-1E-3</v>
      </c>
      <c r="E57" s="144">
        <v>236.77</v>
      </c>
      <c r="F57" s="7">
        <v>1.038</v>
      </c>
      <c r="G57" s="146">
        <v>-6.7000000000000002E-3</v>
      </c>
      <c r="H57" s="146">
        <v>3.5000000000000003E-2</v>
      </c>
      <c r="I57" s="144">
        <v>5.75</v>
      </c>
      <c r="J57" s="144">
        <v>5</v>
      </c>
      <c r="K57" s="146">
        <v>4.9770000000000002E-2</v>
      </c>
      <c r="L57" s="144" t="s">
        <v>40</v>
      </c>
      <c r="M57" s="7" t="s">
        <v>154</v>
      </c>
      <c r="N57" s="147">
        <v>8.6E-3</v>
      </c>
      <c r="O57" s="23">
        <v>0.10780000000000001</v>
      </c>
      <c r="P57" s="146">
        <v>-1.09E-2</v>
      </c>
      <c r="Q57" s="160">
        <v>1.0780000000000001</v>
      </c>
      <c r="R57" s="146">
        <v>2.3E-3</v>
      </c>
      <c r="S57" s="146">
        <v>6.3E-3</v>
      </c>
      <c r="T57" s="146">
        <v>6.1999999999999998E-3</v>
      </c>
      <c r="U57" s="144">
        <v>19195</v>
      </c>
      <c r="V57" s="144">
        <v>251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1.0349999999999999</v>
      </c>
      <c r="D58" s="151">
        <v>5.7999999999999996E-3</v>
      </c>
      <c r="E58" s="150">
        <v>0.05</v>
      </c>
      <c r="F58" s="14">
        <v>1.0289999999999999</v>
      </c>
      <c r="G58" s="152">
        <v>-5.7999999999999996E-3</v>
      </c>
      <c r="H58" s="152">
        <v>3.5000000000000003E-2</v>
      </c>
      <c r="I58" s="150">
        <v>5</v>
      </c>
      <c r="J58" s="150">
        <v>5</v>
      </c>
      <c r="K58" s="152">
        <v>4.9700000000000001E-2</v>
      </c>
      <c r="L58" s="150" t="s">
        <v>40</v>
      </c>
      <c r="M58" s="14" t="s">
        <v>174</v>
      </c>
      <c r="N58" s="151">
        <v>4.1999999999999997E-3</v>
      </c>
      <c r="O58" s="18">
        <v>0.51529999999999998</v>
      </c>
      <c r="P58" s="152">
        <v>-0.01</v>
      </c>
      <c r="Q58" s="152">
        <v>0.72619999999999996</v>
      </c>
      <c r="R58" s="152">
        <v>0</v>
      </c>
      <c r="S58" s="152">
        <v>6.6E-3</v>
      </c>
      <c r="T58" s="152">
        <v>6.3E-3</v>
      </c>
      <c r="U58" s="150">
        <v>364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1.071</v>
      </c>
      <c r="D59" s="157">
        <v>0</v>
      </c>
      <c r="E59" s="144">
        <v>55.05</v>
      </c>
      <c r="F59" s="7">
        <v>1.0612999999999999</v>
      </c>
      <c r="G59" s="146">
        <v>-9.1000000000000004E-3</v>
      </c>
      <c r="H59" s="146">
        <v>3.5000000000000003E-2</v>
      </c>
      <c r="I59" s="144">
        <v>5.75</v>
      </c>
      <c r="J59" s="144">
        <v>5</v>
      </c>
      <c r="K59" s="146">
        <v>4.9639999999999997E-2</v>
      </c>
      <c r="L59" s="144" t="s">
        <v>40</v>
      </c>
      <c r="M59" s="7" t="s">
        <v>48</v>
      </c>
      <c r="N59" s="147">
        <v>9.1000000000000004E-3</v>
      </c>
      <c r="O59" s="23">
        <v>0.24</v>
      </c>
      <c r="P59" s="146">
        <v>-1.3599999999999999E-2</v>
      </c>
      <c r="Q59" s="146">
        <v>0.73870000000000002</v>
      </c>
      <c r="R59" s="146">
        <v>-6.0000000000000001E-3</v>
      </c>
      <c r="S59" s="146">
        <v>-5.5999999999999999E-3</v>
      </c>
      <c r="T59" s="146">
        <v>-5.8999999999999999E-3</v>
      </c>
      <c r="U59" s="144">
        <v>22065</v>
      </c>
      <c r="V59" s="144">
        <v>-6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1.0369999999999999</v>
      </c>
      <c r="D60" s="156">
        <v>-2.8999999999999998E-3</v>
      </c>
      <c r="E60" s="150">
        <v>1888.8</v>
      </c>
      <c r="F60" s="14">
        <v>1.0289999999999999</v>
      </c>
      <c r="G60" s="152">
        <v>-7.7999999999999996E-3</v>
      </c>
      <c r="H60" s="152">
        <v>3.5000000000000003E-2</v>
      </c>
      <c r="I60" s="150">
        <v>5</v>
      </c>
      <c r="J60" s="150">
        <v>5</v>
      </c>
      <c r="K60" s="152">
        <v>4.9599999999999998E-2</v>
      </c>
      <c r="L60" s="150" t="s">
        <v>40</v>
      </c>
      <c r="M60" s="14" t="s">
        <v>174</v>
      </c>
      <c r="N60" s="151">
        <v>4.1999999999999997E-3</v>
      </c>
      <c r="O60" s="18">
        <v>0.1275</v>
      </c>
      <c r="P60" s="152">
        <v>-1.2E-2</v>
      </c>
      <c r="Q60" s="152">
        <v>1.7287999999999999</v>
      </c>
      <c r="R60" s="152">
        <v>-4.0000000000000001E-3</v>
      </c>
      <c r="S60" s="152">
        <v>0</v>
      </c>
      <c r="T60" s="152">
        <v>-3.3999999999999998E-3</v>
      </c>
      <c r="U60" s="150">
        <v>100543</v>
      </c>
      <c r="V60" s="150">
        <v>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1.0369999999999999</v>
      </c>
      <c r="D61" s="145">
        <v>-4.7999999999999996E-3</v>
      </c>
      <c r="E61" s="144">
        <v>0.33</v>
      </c>
      <c r="F61" s="7">
        <v>1.0289999999999999</v>
      </c>
      <c r="G61" s="146">
        <v>-7.7999999999999996E-3</v>
      </c>
      <c r="H61" s="146">
        <v>3.5000000000000003E-2</v>
      </c>
      <c r="I61" s="144">
        <v>5</v>
      </c>
      <c r="J61" s="144">
        <v>5</v>
      </c>
      <c r="K61" s="146">
        <v>4.9599999999999998E-2</v>
      </c>
      <c r="L61" s="144" t="s">
        <v>40</v>
      </c>
      <c r="M61" s="7" t="s">
        <v>36</v>
      </c>
      <c r="N61" s="147">
        <v>3.8999999999999998E-3</v>
      </c>
      <c r="O61" s="23">
        <v>0.58140000000000003</v>
      </c>
      <c r="P61" s="146">
        <v>-1.21E-2</v>
      </c>
      <c r="Q61" s="146">
        <v>0.57489999999999997</v>
      </c>
      <c r="R61" s="146">
        <v>2.5399999999999999E-2</v>
      </c>
      <c r="S61" s="146">
        <v>1.9300000000000001E-2</v>
      </c>
      <c r="T61" s="146">
        <v>2.06E-2</v>
      </c>
      <c r="U61" s="144">
        <v>187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1.0629999999999999</v>
      </c>
      <c r="D62" s="156">
        <v>-8.9999999999999998E-4</v>
      </c>
      <c r="E62" s="150">
        <v>13.82</v>
      </c>
      <c r="F62" s="14">
        <v>1.0529999999999999</v>
      </c>
      <c r="G62" s="152">
        <v>-9.4999999999999998E-3</v>
      </c>
      <c r="H62" s="152">
        <v>3.5000000000000003E-2</v>
      </c>
      <c r="I62" s="150">
        <v>5.5</v>
      </c>
      <c r="J62" s="150">
        <v>5</v>
      </c>
      <c r="K62" s="152">
        <v>4.9590000000000002E-2</v>
      </c>
      <c r="L62" s="150" t="s">
        <v>40</v>
      </c>
      <c r="M62" s="14" t="s">
        <v>56</v>
      </c>
      <c r="N62" s="151">
        <v>4.1000000000000003E-3</v>
      </c>
      <c r="O62" s="18">
        <v>0.36809999999999998</v>
      </c>
      <c r="P62" s="152">
        <v>-1.37E-2</v>
      </c>
      <c r="Q62" s="162">
        <v>0.45490000000000003</v>
      </c>
      <c r="R62" s="152">
        <v>3.3999999999999998E-3</v>
      </c>
      <c r="S62" s="152">
        <v>5.4000000000000003E-3</v>
      </c>
      <c r="T62" s="152">
        <v>4.7999999999999996E-3</v>
      </c>
      <c r="U62" s="150">
        <v>8686</v>
      </c>
      <c r="V62" s="150">
        <v>-1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1.0409999999999999</v>
      </c>
      <c r="D63" s="145">
        <v>-1.9E-3</v>
      </c>
      <c r="E63" s="144">
        <v>1679.15</v>
      </c>
      <c r="F63" s="7">
        <v>1.0309999999999999</v>
      </c>
      <c r="G63" s="146">
        <v>-9.7000000000000003E-3</v>
      </c>
      <c r="H63" s="146">
        <v>3.5000000000000003E-2</v>
      </c>
      <c r="I63" s="144">
        <v>5</v>
      </c>
      <c r="J63" s="144">
        <v>5</v>
      </c>
      <c r="K63" s="146">
        <v>4.9500000000000002E-2</v>
      </c>
      <c r="L63" s="144" t="s">
        <v>40</v>
      </c>
      <c r="M63" s="7" t="s">
        <v>176</v>
      </c>
      <c r="N63" s="147">
        <v>5.7999999999999996E-3</v>
      </c>
      <c r="O63" s="23">
        <v>0.30080000000000001</v>
      </c>
      <c r="P63" s="146">
        <v>-1.38E-2</v>
      </c>
      <c r="Q63" s="146">
        <v>0.63749999999999996</v>
      </c>
      <c r="R63" s="146">
        <v>1.6000000000000001E-3</v>
      </c>
      <c r="S63" s="146">
        <v>2.2000000000000001E-3</v>
      </c>
      <c r="T63" s="146">
        <v>5.0000000000000001E-4</v>
      </c>
      <c r="U63" s="144">
        <v>100025</v>
      </c>
      <c r="V63" s="144">
        <v>47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150152</v>
      </c>
      <c r="B64" s="150" t="s">
        <v>183</v>
      </c>
      <c r="C64" s="14">
        <v>1.0449999999999999</v>
      </c>
      <c r="D64" s="156">
        <v>-1.9E-3</v>
      </c>
      <c r="E64" s="150">
        <v>4903.3900000000003</v>
      </c>
      <c r="F64" s="14">
        <v>1.0289999999999999</v>
      </c>
      <c r="G64" s="152">
        <v>-1.55E-2</v>
      </c>
      <c r="H64" s="152">
        <v>3.5000000000000003E-2</v>
      </c>
      <c r="I64" s="150">
        <v>5</v>
      </c>
      <c r="J64" s="150">
        <v>5</v>
      </c>
      <c r="K64" s="152">
        <v>4.9209999999999997E-2</v>
      </c>
      <c r="L64" s="150" t="s">
        <v>40</v>
      </c>
      <c r="M64" s="14" t="s">
        <v>129</v>
      </c>
      <c r="N64" s="151">
        <v>6.7000000000000002E-3</v>
      </c>
      <c r="O64" s="18">
        <v>0.34420000000000001</v>
      </c>
      <c r="P64" s="152">
        <v>-1.95E-2</v>
      </c>
      <c r="Q64" s="152">
        <v>0.53820000000000001</v>
      </c>
      <c r="R64" s="152">
        <v>1.4E-3</v>
      </c>
      <c r="S64" s="152">
        <v>4.1000000000000003E-3</v>
      </c>
      <c r="T64" s="152">
        <v>1E-3</v>
      </c>
      <c r="U64" s="150">
        <v>344208</v>
      </c>
      <c r="V64" s="150">
        <v>1876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150030</v>
      </c>
      <c r="B65" s="144" t="s">
        <v>179</v>
      </c>
      <c r="C65" s="7">
        <v>1.046</v>
      </c>
      <c r="D65" s="147">
        <v>1.4500000000000001E-2</v>
      </c>
      <c r="E65" s="144">
        <v>0.17</v>
      </c>
      <c r="F65" s="7">
        <v>1.0289999999999999</v>
      </c>
      <c r="G65" s="146">
        <v>-1.6500000000000001E-2</v>
      </c>
      <c r="H65" s="146">
        <v>3.5000000000000003E-2</v>
      </c>
      <c r="I65" s="144">
        <v>5</v>
      </c>
      <c r="J65" s="144">
        <v>5</v>
      </c>
      <c r="K65" s="146">
        <v>4.9160000000000002E-2</v>
      </c>
      <c r="L65" s="144" t="s">
        <v>40</v>
      </c>
      <c r="M65" s="7" t="s">
        <v>180</v>
      </c>
      <c r="N65" s="147">
        <v>3.3E-3</v>
      </c>
      <c r="O65" s="23">
        <v>0.37130000000000002</v>
      </c>
      <c r="P65" s="146">
        <v>-2.0500000000000001E-2</v>
      </c>
      <c r="Q65" s="146">
        <v>0.96619999999999995</v>
      </c>
      <c r="R65" s="146">
        <v>-6.6E-3</v>
      </c>
      <c r="S65" s="146">
        <v>-9.9000000000000008E-3</v>
      </c>
      <c r="T65" s="146">
        <v>-8.8000000000000005E-3</v>
      </c>
      <c r="U65" s="144">
        <v>3180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1.0569999999999999</v>
      </c>
      <c r="D66" s="151">
        <v>8.9999999999999998E-4</v>
      </c>
      <c r="E66" s="150">
        <v>0.35</v>
      </c>
      <c r="F66" s="14">
        <v>1.0291999999999999</v>
      </c>
      <c r="G66" s="152">
        <v>-2.7E-2</v>
      </c>
      <c r="H66" s="152">
        <v>3.5000000000000003E-2</v>
      </c>
      <c r="I66" s="150">
        <v>5</v>
      </c>
      <c r="J66" s="150">
        <v>5</v>
      </c>
      <c r="K66" s="152">
        <v>4.8649999999999999E-2</v>
      </c>
      <c r="L66" s="150" t="s">
        <v>40</v>
      </c>
      <c r="M66" s="14" t="s">
        <v>266</v>
      </c>
      <c r="N66" s="151">
        <v>5.1000000000000004E-3</v>
      </c>
      <c r="O66" s="18">
        <v>0.35</v>
      </c>
      <c r="P66" s="152">
        <v>-3.0599999999999999E-2</v>
      </c>
      <c r="Q66" s="152">
        <v>1.0326</v>
      </c>
      <c r="R66" s="152">
        <v>-1.5E-3</v>
      </c>
      <c r="S66" s="152">
        <v>-2.8E-3</v>
      </c>
      <c r="T66" s="152">
        <v>-2.0999999999999999E-3</v>
      </c>
      <c r="U66" s="150">
        <v>695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150012</v>
      </c>
      <c r="B67" s="144" t="s">
        <v>185</v>
      </c>
      <c r="C67" s="7">
        <v>1.034</v>
      </c>
      <c r="D67" s="147">
        <v>1.9E-3</v>
      </c>
      <c r="E67" s="144">
        <v>2</v>
      </c>
      <c r="F67" s="7">
        <v>1.0149999999999999</v>
      </c>
      <c r="G67" s="146">
        <v>-1.8700000000000001E-2</v>
      </c>
      <c r="H67" s="144" t="s">
        <v>186</v>
      </c>
      <c r="I67" s="144">
        <v>5</v>
      </c>
      <c r="J67" s="144">
        <v>5</v>
      </c>
      <c r="K67" s="146">
        <v>4.6739999999999997E-2</v>
      </c>
      <c r="L67" s="144" t="s">
        <v>40</v>
      </c>
      <c r="M67" s="7" t="s">
        <v>187</v>
      </c>
      <c r="N67" s="147">
        <v>1.5E-3</v>
      </c>
      <c r="O67" s="23">
        <v>0.50570000000000004</v>
      </c>
      <c r="P67" s="146">
        <v>-1.9800000000000002E-2</v>
      </c>
      <c r="Q67" s="144" t="s">
        <v>37</v>
      </c>
      <c r="R67" s="146">
        <v>-1.1999999999999999E-3</v>
      </c>
      <c r="S67" s="146">
        <v>-3.5999999999999999E-3</v>
      </c>
      <c r="T67" s="146">
        <v>-3.3999999999999998E-3</v>
      </c>
      <c r="U67" s="144">
        <v>8107</v>
      </c>
      <c r="V67" s="144">
        <v>0</v>
      </c>
      <c r="W67" s="148">
        <v>0.17083333333333331</v>
      </c>
      <c r="X67" s="149">
        <v>43570</v>
      </c>
      <c r="Y67" s="13" t="s">
        <v>38</v>
      </c>
    </row>
    <row r="68" spans="1:25" ht="15.75" thickBot="1" x14ac:dyDescent="0.2">
      <c r="A68" s="14">
        <v>150135</v>
      </c>
      <c r="B68" s="150" t="s">
        <v>345</v>
      </c>
      <c r="C68" s="14">
        <v>1.0289999999999999</v>
      </c>
      <c r="D68" s="159">
        <v>0</v>
      </c>
      <c r="E68" s="150">
        <v>2.13</v>
      </c>
      <c r="F68" s="14">
        <v>1.0289999999999999</v>
      </c>
      <c r="G68" s="152">
        <v>0</v>
      </c>
      <c r="H68" s="152">
        <v>3.5000000000000003E-2</v>
      </c>
      <c r="I68" s="150">
        <v>5</v>
      </c>
      <c r="J68" s="150">
        <v>5</v>
      </c>
      <c r="K68" s="152">
        <v>4.6539999999999998E-2</v>
      </c>
      <c r="L68" s="150">
        <v>3.65</v>
      </c>
      <c r="M68" s="14" t="s">
        <v>187</v>
      </c>
      <c r="N68" s="151">
        <v>1.5E-3</v>
      </c>
      <c r="O68" s="152">
        <v>0.1696</v>
      </c>
      <c r="P68" s="150" t="s">
        <v>37</v>
      </c>
      <c r="Q68" s="152">
        <v>1.5971</v>
      </c>
      <c r="R68" s="152">
        <v>-8.0000000000000004E-4</v>
      </c>
      <c r="S68" s="152">
        <v>-1.2999999999999999E-3</v>
      </c>
      <c r="T68" s="152">
        <v>-6.9999999999999999E-4</v>
      </c>
      <c r="U68" s="150">
        <v>2027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150059</v>
      </c>
      <c r="B69" s="144" t="s">
        <v>190</v>
      </c>
      <c r="C69" s="7">
        <v>1.1739999999999999</v>
      </c>
      <c r="D69" s="145">
        <v>-7.6E-3</v>
      </c>
      <c r="E69" s="144">
        <v>16.62</v>
      </c>
      <c r="F69" s="7">
        <v>1.0289999999999999</v>
      </c>
      <c r="G69" s="146">
        <v>-0.1409</v>
      </c>
      <c r="H69" s="146">
        <v>3.5000000000000003E-2</v>
      </c>
      <c r="I69" s="144">
        <v>5</v>
      </c>
      <c r="J69" s="144">
        <v>5</v>
      </c>
      <c r="K69" s="146">
        <v>4.367E-2</v>
      </c>
      <c r="L69" s="144" t="s">
        <v>40</v>
      </c>
      <c r="M69" s="7" t="s">
        <v>191</v>
      </c>
      <c r="N69" s="147">
        <v>4.4000000000000003E-3</v>
      </c>
      <c r="O69" s="23">
        <v>0.4783</v>
      </c>
      <c r="P69" s="146">
        <v>-0.1273</v>
      </c>
      <c r="Q69" s="146">
        <v>1.3224</v>
      </c>
      <c r="R69" s="146">
        <v>-7.4999999999999997E-3</v>
      </c>
      <c r="S69" s="146">
        <v>-2.2000000000000001E-3</v>
      </c>
      <c r="T69" s="146">
        <v>-5.5999999999999999E-3</v>
      </c>
      <c r="U69" s="144">
        <v>4232</v>
      </c>
      <c r="V69" s="144">
        <v>-10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150085</v>
      </c>
      <c r="B70" s="150" t="s">
        <v>188</v>
      </c>
      <c r="C70" s="14">
        <v>1.022</v>
      </c>
      <c r="D70" s="151">
        <v>1E-3</v>
      </c>
      <c r="E70" s="150">
        <v>783.05</v>
      </c>
      <c r="F70" s="14">
        <v>1.0115000000000001</v>
      </c>
      <c r="G70" s="152">
        <v>-1.04E-2</v>
      </c>
      <c r="H70" s="152">
        <v>3.5000000000000003E-2</v>
      </c>
      <c r="I70" s="150">
        <v>5</v>
      </c>
      <c r="J70" s="150">
        <v>5</v>
      </c>
      <c r="K70" s="152">
        <v>3.5680000000000003E-2</v>
      </c>
      <c r="L70" s="150">
        <v>0.76</v>
      </c>
      <c r="M70" s="14" t="s">
        <v>189</v>
      </c>
      <c r="N70" s="151">
        <v>5.7000000000000002E-3</v>
      </c>
      <c r="O70" s="152">
        <v>0.37859999999999999</v>
      </c>
      <c r="P70" s="150" t="s">
        <v>37</v>
      </c>
      <c r="Q70" s="162">
        <v>0.97030000000000005</v>
      </c>
      <c r="R70" s="152">
        <v>-4.4999999999999997E-3</v>
      </c>
      <c r="S70" s="152">
        <v>-1.1000000000000001E-3</v>
      </c>
      <c r="T70" s="152">
        <v>-1.6000000000000001E-3</v>
      </c>
      <c r="U70" s="150">
        <v>20436</v>
      </c>
      <c r="V70" s="150">
        <v>-8</v>
      </c>
      <c r="W70" s="153">
        <v>0.21180555555555555</v>
      </c>
      <c r="X70" s="154">
        <v>42863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AVERAGE(D40:D70)</f>
        <v>-1.0258064516129031E-3</v>
      </c>
      <c r="E71" s="36"/>
      <c r="F71" s="35"/>
      <c r="G71" s="43">
        <f>AVERAGE(G40:G70)</f>
        <v>-6.3935483870967728E-3</v>
      </c>
      <c r="H71" s="272">
        <f>COUNTIF($D40:$D70,"&gt;0")/COUNT($D40:$D70)</f>
        <v>0.22580645161290322</v>
      </c>
      <c r="I71" s="270"/>
      <c r="J71" s="270"/>
      <c r="K71" s="43">
        <f>AVERAGE(K40:K70)</f>
        <v>5.1461290322580663E-2</v>
      </c>
      <c r="L71" s="36"/>
      <c r="M71" s="35"/>
      <c r="N71" s="38"/>
      <c r="O71" s="39"/>
      <c r="P71" s="43">
        <f>AVERAGE(P40:P70)</f>
        <v>-1.3540740740740739E-2</v>
      </c>
      <c r="Q71" s="37"/>
      <c r="R71" s="43">
        <f>AVERAGE(R40:R70)</f>
        <v>3.387096774193549E-4</v>
      </c>
      <c r="S71" s="37"/>
      <c r="T71" s="37"/>
      <c r="U71" s="36"/>
      <c r="V71" s="36"/>
      <c r="W71" s="40"/>
      <c r="X71" s="41"/>
      <c r="Y71" s="42"/>
    </row>
    <row r="72" spans="1:25" ht="15.75" thickBot="1" x14ac:dyDescent="0.2">
      <c r="A72" s="7">
        <v>150049</v>
      </c>
      <c r="B72" s="144" t="s">
        <v>142</v>
      </c>
      <c r="C72" s="7">
        <v>1.0109999999999999</v>
      </c>
      <c r="D72" s="145">
        <v>-3.0000000000000001E-3</v>
      </c>
      <c r="E72" s="144">
        <v>40.9</v>
      </c>
      <c r="F72" s="7">
        <v>1.018</v>
      </c>
      <c r="G72" s="146">
        <v>6.8999999999999999E-3</v>
      </c>
      <c r="H72" s="146">
        <v>3.2000000000000001E-2</v>
      </c>
      <c r="I72" s="144">
        <v>4.7</v>
      </c>
      <c r="J72" s="144">
        <v>4.7</v>
      </c>
      <c r="K72" s="146">
        <v>4.7329999999999997E-2</v>
      </c>
      <c r="L72" s="144" t="s">
        <v>40</v>
      </c>
      <c r="M72" s="7" t="s">
        <v>36</v>
      </c>
      <c r="N72" s="157">
        <v>0</v>
      </c>
      <c r="O72" s="23">
        <v>0.49840000000000001</v>
      </c>
      <c r="P72" s="146">
        <v>1.5E-3</v>
      </c>
      <c r="Q72" s="144" t="s">
        <v>37</v>
      </c>
      <c r="R72" s="146">
        <v>4.4999999999999997E-3</v>
      </c>
      <c r="S72" s="146">
        <v>-4.0000000000000002E-4</v>
      </c>
      <c r="T72" s="146">
        <v>6.1000000000000004E-3</v>
      </c>
      <c r="U72" s="144">
        <v>1931</v>
      </c>
      <c r="V72" s="144">
        <v>-3</v>
      </c>
      <c r="W72" s="148">
        <v>0.21180555555555555</v>
      </c>
      <c r="X72" s="149">
        <v>42807</v>
      </c>
      <c r="Y72" s="13" t="s">
        <v>38</v>
      </c>
    </row>
    <row r="73" spans="1:25" ht="15.75" thickBot="1" x14ac:dyDescent="0.2">
      <c r="A73" s="14">
        <v>150148</v>
      </c>
      <c r="B73" s="150" t="s">
        <v>143</v>
      </c>
      <c r="C73" s="14">
        <v>1.026</v>
      </c>
      <c r="D73" s="151">
        <v>1E-3</v>
      </c>
      <c r="E73" s="150">
        <v>119.43</v>
      </c>
      <c r="F73" s="14">
        <v>1.03</v>
      </c>
      <c r="G73" s="152">
        <v>3.8999999999999998E-3</v>
      </c>
      <c r="H73" s="152">
        <v>3.2000000000000001E-2</v>
      </c>
      <c r="I73" s="150">
        <v>4.7</v>
      </c>
      <c r="J73" s="150">
        <v>4.7</v>
      </c>
      <c r="K73" s="152">
        <v>4.7190000000000003E-2</v>
      </c>
      <c r="L73" s="150" t="s">
        <v>40</v>
      </c>
      <c r="M73" s="14" t="s">
        <v>144</v>
      </c>
      <c r="N73" s="151">
        <v>6.8999999999999999E-3</v>
      </c>
      <c r="O73" s="18">
        <v>0.1817</v>
      </c>
      <c r="P73" s="152">
        <v>-1.6000000000000001E-3</v>
      </c>
      <c r="Q73" s="152">
        <v>0.91790000000000005</v>
      </c>
      <c r="R73" s="152">
        <v>-5.1999999999999998E-3</v>
      </c>
      <c r="S73" s="152">
        <v>-1.9E-3</v>
      </c>
      <c r="T73" s="152">
        <v>-1.2999999999999999E-3</v>
      </c>
      <c r="U73" s="150">
        <v>13925</v>
      </c>
      <c r="V73" s="150">
        <v>12</v>
      </c>
      <c r="W73" s="153">
        <v>0.21180555555555555</v>
      </c>
      <c r="X73" s="154">
        <v>42719</v>
      </c>
      <c r="Y73" s="21" t="s">
        <v>38</v>
      </c>
    </row>
    <row r="74" spans="1:25" ht="15.75" thickBot="1" x14ac:dyDescent="0.2">
      <c r="A74" s="7">
        <v>150150</v>
      </c>
      <c r="B74" s="144" t="s">
        <v>145</v>
      </c>
      <c r="C74" s="7">
        <v>1.0269999999999999</v>
      </c>
      <c r="D74" s="157">
        <v>0</v>
      </c>
      <c r="E74" s="144">
        <v>55.57</v>
      </c>
      <c r="F74" s="7">
        <v>1.03</v>
      </c>
      <c r="G74" s="146">
        <v>2.8999999999999998E-3</v>
      </c>
      <c r="H74" s="146">
        <v>3.2000000000000001E-2</v>
      </c>
      <c r="I74" s="144">
        <v>4.7</v>
      </c>
      <c r="J74" s="144">
        <v>4.7</v>
      </c>
      <c r="K74" s="146">
        <v>4.7140000000000001E-2</v>
      </c>
      <c r="L74" s="144" t="s">
        <v>40</v>
      </c>
      <c r="M74" s="7" t="s">
        <v>146</v>
      </c>
      <c r="N74" s="147">
        <v>5.4000000000000003E-3</v>
      </c>
      <c r="O74" s="23">
        <v>0.38</v>
      </c>
      <c r="P74" s="146">
        <v>-2.5999999999999999E-3</v>
      </c>
      <c r="Q74" s="146">
        <v>0.4531</v>
      </c>
      <c r="R74" s="146">
        <v>-4.5999999999999999E-3</v>
      </c>
      <c r="S74" s="146">
        <v>-2E-3</v>
      </c>
      <c r="T74" s="146">
        <v>-3.3999999999999998E-3</v>
      </c>
      <c r="U74" s="144">
        <v>9268</v>
      </c>
      <c r="V74" s="144">
        <v>18</v>
      </c>
      <c r="W74" s="148">
        <v>0.21180555555555555</v>
      </c>
      <c r="X74" s="149">
        <v>42719</v>
      </c>
      <c r="Y74" s="13" t="s">
        <v>38</v>
      </c>
    </row>
    <row r="75" spans="1:25" ht="15.75" thickBot="1" x14ac:dyDescent="0.2">
      <c r="A75" s="14">
        <v>150157</v>
      </c>
      <c r="B75" s="150" t="s">
        <v>149</v>
      </c>
      <c r="C75" s="14">
        <v>1.0409999999999999</v>
      </c>
      <c r="D75" s="151">
        <v>1E-3</v>
      </c>
      <c r="E75" s="150">
        <v>103.03</v>
      </c>
      <c r="F75" s="14">
        <v>1.03</v>
      </c>
      <c r="G75" s="152">
        <v>-1.0699999999999999E-2</v>
      </c>
      <c r="H75" s="152">
        <v>3.2000000000000001E-2</v>
      </c>
      <c r="I75" s="150">
        <v>4.7</v>
      </c>
      <c r="J75" s="150">
        <v>4.7</v>
      </c>
      <c r="K75" s="152">
        <v>4.6489999999999997E-2</v>
      </c>
      <c r="L75" s="150" t="s">
        <v>40</v>
      </c>
      <c r="M75" s="14" t="s">
        <v>150</v>
      </c>
      <c r="N75" s="151">
        <v>5.0000000000000001E-4</v>
      </c>
      <c r="O75" s="18">
        <v>0.28760000000000002</v>
      </c>
      <c r="P75" s="152">
        <v>-1.6E-2</v>
      </c>
      <c r="Q75" s="152">
        <v>0.66959999999999997</v>
      </c>
      <c r="R75" s="152">
        <v>-4.8999999999999998E-3</v>
      </c>
      <c r="S75" s="152">
        <v>-5.5999999999999999E-3</v>
      </c>
      <c r="T75" s="152">
        <v>-2.2000000000000001E-3</v>
      </c>
      <c r="U75" s="150">
        <v>116270</v>
      </c>
      <c r="V75" s="150">
        <v>0</v>
      </c>
      <c r="W75" s="153">
        <v>0.21180555555555555</v>
      </c>
      <c r="X75" s="154">
        <v>42719</v>
      </c>
      <c r="Y75" s="21" t="s">
        <v>38</v>
      </c>
    </row>
    <row r="76" spans="1:25" ht="15.75" thickBot="1" x14ac:dyDescent="0.2">
      <c r="A76" s="7">
        <v>150028</v>
      </c>
      <c r="B76" s="144" t="s">
        <v>147</v>
      </c>
      <c r="C76" s="7">
        <v>1.0369999999999999</v>
      </c>
      <c r="D76" s="157">
        <v>0</v>
      </c>
      <c r="E76" s="144">
        <v>10.51</v>
      </c>
      <c r="F76" s="7">
        <v>1.0229999999999999</v>
      </c>
      <c r="G76" s="146">
        <v>-1.37E-2</v>
      </c>
      <c r="H76" s="146">
        <v>3.2000000000000001E-2</v>
      </c>
      <c r="I76" s="144">
        <v>4.7</v>
      </c>
      <c r="J76" s="144">
        <v>4.7</v>
      </c>
      <c r="K76" s="146">
        <v>4.6350000000000002E-2</v>
      </c>
      <c r="L76" s="144" t="s">
        <v>40</v>
      </c>
      <c r="M76" s="7" t="s">
        <v>148</v>
      </c>
      <c r="N76" s="147">
        <v>9.7000000000000003E-3</v>
      </c>
      <c r="O76" s="23">
        <v>0.53159999999999996</v>
      </c>
      <c r="P76" s="146">
        <v>-1.89E-2</v>
      </c>
      <c r="Q76" s="146">
        <v>0.67520000000000002</v>
      </c>
      <c r="R76" s="146">
        <v>-6.7999999999999996E-3</v>
      </c>
      <c r="S76" s="146">
        <v>-5.1999999999999998E-3</v>
      </c>
      <c r="T76" s="146">
        <v>-7.0000000000000001E-3</v>
      </c>
      <c r="U76" s="144">
        <v>4981</v>
      </c>
      <c r="V76" s="144">
        <v>-2</v>
      </c>
      <c r="W76" s="148">
        <v>0.17083333333333331</v>
      </c>
      <c r="X76" s="149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-2.0000000000000001E-4</v>
      </c>
      <c r="E77" s="36"/>
      <c r="F77" s="35"/>
      <c r="G77" s="43">
        <f>AVERAGE(G72:G76)</f>
        <v>-2.14E-3</v>
      </c>
      <c r="H77" s="272">
        <f>COUNTIF($D72:$D76,"&gt;0")/COUNT($D72:$D76)</f>
        <v>0.4</v>
      </c>
      <c r="I77" s="270">
        <f>COUNTIF($D72:$D76,"&lt;0")</f>
        <v>1</v>
      </c>
      <c r="J77" s="270">
        <f>COUNTIF($D72:$D76,"=0")</f>
        <v>2</v>
      </c>
      <c r="K77" s="43">
        <f>AVERAGE(K72:K76)</f>
        <v>4.6900000000000004E-2</v>
      </c>
      <c r="L77" s="36"/>
      <c r="M77" s="35"/>
      <c r="N77" s="38"/>
      <c r="O77" s="39"/>
      <c r="P77" s="43">
        <f>AVERAGE(P72:P76)</f>
        <v>-7.5200000000000006E-3</v>
      </c>
      <c r="Q77" s="37"/>
      <c r="R77" s="43">
        <f>AVERAGE(R72:R76)</f>
        <v>-3.4000000000000002E-3</v>
      </c>
      <c r="S77" s="37"/>
      <c r="T77" s="37"/>
      <c r="U77" s="36"/>
      <c r="V77" s="36"/>
      <c r="W77" s="40"/>
      <c r="X77" s="41"/>
      <c r="Y77" s="42"/>
    </row>
    <row r="78" spans="1:25" ht="15.75" thickBot="1" x14ac:dyDescent="0.2">
      <c r="A78" s="14">
        <v>150022</v>
      </c>
      <c r="B78" s="161" t="s">
        <v>42</v>
      </c>
      <c r="C78" s="14">
        <v>0.81399999999999995</v>
      </c>
      <c r="D78" s="151">
        <v>1.1999999999999999E-3</v>
      </c>
      <c r="E78" s="150">
        <v>3405.44</v>
      </c>
      <c r="F78" s="14">
        <v>1.0263</v>
      </c>
      <c r="G78" s="152">
        <v>0.2069</v>
      </c>
      <c r="H78" s="152">
        <v>0.03</v>
      </c>
      <c r="I78" s="150">
        <v>4.5</v>
      </c>
      <c r="J78" s="150">
        <v>4.5</v>
      </c>
      <c r="K78" s="152">
        <v>5.713E-2</v>
      </c>
      <c r="L78" s="150" t="s">
        <v>40</v>
      </c>
      <c r="M78" s="14" t="s">
        <v>43</v>
      </c>
      <c r="N78" s="151">
        <v>6.4000000000000003E-3</v>
      </c>
      <c r="O78" s="18">
        <v>7.6899999999999996E-2</v>
      </c>
      <c r="P78" s="161" t="s">
        <v>44</v>
      </c>
      <c r="Q78" s="162">
        <v>2.2782</v>
      </c>
      <c r="R78" s="152">
        <v>5.5999999999999999E-3</v>
      </c>
      <c r="S78" s="152">
        <v>8.3999999999999995E-3</v>
      </c>
      <c r="T78" s="152">
        <v>2.0000000000000001E-4</v>
      </c>
      <c r="U78" s="150">
        <v>238071</v>
      </c>
      <c r="V78" s="150">
        <v>1615</v>
      </c>
      <c r="W78" s="153">
        <v>0.21180555555555555</v>
      </c>
      <c r="X78" s="185">
        <v>42738</v>
      </c>
      <c r="Y78" s="21" t="s">
        <v>38</v>
      </c>
    </row>
    <row r="79" spans="1:25" ht="15.75" thickBot="1" x14ac:dyDescent="0.2">
      <c r="A79" s="7">
        <v>150164</v>
      </c>
      <c r="B79" s="144" t="s">
        <v>61</v>
      </c>
      <c r="C79" s="7">
        <v>1.0049999999999999</v>
      </c>
      <c r="D79" s="145">
        <v>-5.8999999999999999E-3</v>
      </c>
      <c r="E79" s="144">
        <v>101.54</v>
      </c>
      <c r="F79" s="7">
        <v>1.0249999999999999</v>
      </c>
      <c r="G79" s="146">
        <v>1.95E-2</v>
      </c>
      <c r="H79" s="146">
        <v>0.03</v>
      </c>
      <c r="I79" s="144">
        <v>4.5</v>
      </c>
      <c r="J79" s="144">
        <v>4.5</v>
      </c>
      <c r="K79" s="146">
        <v>4.5920000000000002E-2</v>
      </c>
      <c r="L79" s="144" t="s">
        <v>40</v>
      </c>
      <c r="M79" s="7" t="s">
        <v>62</v>
      </c>
      <c r="N79" s="147">
        <v>2.0999999999999999E-3</v>
      </c>
      <c r="O79" s="23">
        <v>9.4899999999999998E-2</v>
      </c>
      <c r="P79" s="146">
        <v>8.5000000000000006E-3</v>
      </c>
      <c r="Q79" s="146">
        <v>0.4864</v>
      </c>
      <c r="R79" s="146">
        <v>1.6999999999999999E-3</v>
      </c>
      <c r="S79" s="146">
        <v>1.49E-2</v>
      </c>
      <c r="T79" s="146">
        <v>1.4800000000000001E-2</v>
      </c>
      <c r="U79" s="144">
        <v>3564</v>
      </c>
      <c r="V79" s="144">
        <v>147</v>
      </c>
      <c r="W79" s="148">
        <v>0.29375000000000001</v>
      </c>
      <c r="X79" s="149">
        <v>42705</v>
      </c>
      <c r="Y79" s="13" t="s">
        <v>38</v>
      </c>
    </row>
    <row r="80" spans="1:25" ht="15.75" thickBot="1" x14ac:dyDescent="0.2">
      <c r="A80" s="14">
        <v>150277</v>
      </c>
      <c r="B80" s="161" t="s">
        <v>65</v>
      </c>
      <c r="C80" s="14">
        <v>1.036</v>
      </c>
      <c r="D80" s="156">
        <v>-3.8E-3</v>
      </c>
      <c r="E80" s="150">
        <v>5107.75</v>
      </c>
      <c r="F80" s="14">
        <v>1.054</v>
      </c>
      <c r="G80" s="152">
        <v>1.7100000000000001E-2</v>
      </c>
      <c r="H80" s="152">
        <v>0.03</v>
      </c>
      <c r="I80" s="150">
        <v>5</v>
      </c>
      <c r="J80" s="150">
        <v>4.5</v>
      </c>
      <c r="K80" s="152">
        <v>4.5839999999999999E-2</v>
      </c>
      <c r="L80" s="150" t="s">
        <v>40</v>
      </c>
      <c r="M80" s="14" t="s">
        <v>66</v>
      </c>
      <c r="N80" s="151">
        <v>5.7999999999999996E-3</v>
      </c>
      <c r="O80" s="18">
        <v>0.113</v>
      </c>
      <c r="P80" s="152">
        <v>8.8999999999999999E-3</v>
      </c>
      <c r="Q80" s="152">
        <v>1.0407</v>
      </c>
      <c r="R80" s="152">
        <v>-5.4999999999999997E-3</v>
      </c>
      <c r="S80" s="152">
        <v>4.7999999999999996E-3</v>
      </c>
      <c r="T80" s="152">
        <v>1.0800000000000001E-2</v>
      </c>
      <c r="U80" s="150">
        <v>52373</v>
      </c>
      <c r="V80" s="150">
        <v>5540</v>
      </c>
      <c r="W80" s="153">
        <v>0.21180555555555555</v>
      </c>
      <c r="X80" s="154">
        <v>42614</v>
      </c>
      <c r="Y80" s="21" t="s">
        <v>38</v>
      </c>
    </row>
    <row r="81" spans="1:25" ht="15.75" thickBot="1" x14ac:dyDescent="0.2">
      <c r="A81" s="7">
        <v>502024</v>
      </c>
      <c r="B81" s="144" t="s">
        <v>77</v>
      </c>
      <c r="C81" s="7">
        <v>1.03</v>
      </c>
      <c r="D81" s="145">
        <v>-2.8999999999999998E-3</v>
      </c>
      <c r="E81" s="144">
        <v>118.81</v>
      </c>
      <c r="F81" s="7">
        <v>1.048</v>
      </c>
      <c r="G81" s="146">
        <v>1.72E-2</v>
      </c>
      <c r="H81" s="146">
        <v>0.03</v>
      </c>
      <c r="I81" s="144">
        <v>5</v>
      </c>
      <c r="J81" s="144">
        <v>4.5</v>
      </c>
      <c r="K81" s="146">
        <v>4.5839999999999999E-2</v>
      </c>
      <c r="L81" s="144" t="s">
        <v>40</v>
      </c>
      <c r="M81" s="7" t="s">
        <v>78</v>
      </c>
      <c r="N81" s="147">
        <v>8.0999999999999996E-3</v>
      </c>
      <c r="O81" s="23">
        <v>0.2432</v>
      </c>
      <c r="P81" s="146">
        <v>8.9999999999999993E-3</v>
      </c>
      <c r="Q81" s="146">
        <v>0.74919999999999998</v>
      </c>
      <c r="R81" s="146">
        <v>-5.9999999999999995E-4</v>
      </c>
      <c r="S81" s="146">
        <v>6.4999999999999997E-3</v>
      </c>
      <c r="T81" s="146">
        <v>7.6E-3</v>
      </c>
      <c r="U81" s="144">
        <v>1839</v>
      </c>
      <c r="V81" s="144">
        <v>109</v>
      </c>
      <c r="W81" s="148">
        <v>0.21180555555555555</v>
      </c>
      <c r="X81" s="149">
        <v>42614</v>
      </c>
      <c r="Y81" s="13" t="s">
        <v>38</v>
      </c>
    </row>
    <row r="82" spans="1:25" s="121" customFormat="1" ht="15.75" thickBot="1" x14ac:dyDescent="0.2">
      <c r="A82" s="111">
        <v>150205</v>
      </c>
      <c r="B82" s="328" t="s">
        <v>406</v>
      </c>
      <c r="C82" s="111">
        <v>1.0129999999999999</v>
      </c>
      <c r="D82" s="329">
        <v>-2E-3</v>
      </c>
      <c r="E82" s="328">
        <v>25799.98</v>
      </c>
      <c r="F82" s="111">
        <v>1.0309999999999999</v>
      </c>
      <c r="G82" s="330">
        <v>1.7500000000000002E-2</v>
      </c>
      <c r="H82" s="330">
        <v>0.03</v>
      </c>
      <c r="I82" s="328">
        <v>4.5</v>
      </c>
      <c r="J82" s="328">
        <v>4.5</v>
      </c>
      <c r="K82" s="330">
        <v>4.582E-2</v>
      </c>
      <c r="L82" s="328" t="s">
        <v>40</v>
      </c>
      <c r="M82" s="111" t="s">
        <v>50</v>
      </c>
      <c r="N82" s="331">
        <v>7.6E-3</v>
      </c>
      <c r="O82" s="117">
        <v>0.16220000000000001</v>
      </c>
      <c r="P82" s="330">
        <v>9.1999999999999998E-3</v>
      </c>
      <c r="Q82" s="330">
        <v>0.96209999999999996</v>
      </c>
      <c r="R82" s="330">
        <v>7.9000000000000008E-3</v>
      </c>
      <c r="S82" s="330">
        <v>1.4500000000000001E-2</v>
      </c>
      <c r="T82" s="330">
        <v>1.1599999999999999E-2</v>
      </c>
      <c r="U82" s="328">
        <v>407687</v>
      </c>
      <c r="V82" s="328">
        <v>16106</v>
      </c>
      <c r="W82" s="332">
        <v>0.21180555555555555</v>
      </c>
      <c r="X82" s="333">
        <v>42705</v>
      </c>
      <c r="Y82" s="120" t="s">
        <v>38</v>
      </c>
    </row>
    <row r="83" spans="1:25" ht="15.75" thickBot="1" x14ac:dyDescent="0.2">
      <c r="A83" s="7">
        <v>150194</v>
      </c>
      <c r="B83" s="144" t="s">
        <v>85</v>
      </c>
      <c r="C83" s="7">
        <v>1.01</v>
      </c>
      <c r="D83" s="145">
        <v>-3.8999999999999998E-3</v>
      </c>
      <c r="E83" s="144">
        <v>10196.620000000001</v>
      </c>
      <c r="F83" s="7">
        <v>1.028</v>
      </c>
      <c r="G83" s="146">
        <v>1.7500000000000002E-2</v>
      </c>
      <c r="H83" s="146">
        <v>0.03</v>
      </c>
      <c r="I83" s="144">
        <v>4.5</v>
      </c>
      <c r="J83" s="144">
        <v>4.5</v>
      </c>
      <c r="K83" s="146">
        <v>4.582E-2</v>
      </c>
      <c r="L83" s="144" t="s">
        <v>40</v>
      </c>
      <c r="M83" s="7" t="s">
        <v>86</v>
      </c>
      <c r="N83" s="147">
        <v>5.1000000000000004E-3</v>
      </c>
      <c r="O83" s="23">
        <v>0.1336</v>
      </c>
      <c r="P83" s="146">
        <v>9.2999999999999992E-3</v>
      </c>
      <c r="Q83" s="146">
        <v>1.0337000000000001</v>
      </c>
      <c r="R83" s="146">
        <v>1.2999999999999999E-3</v>
      </c>
      <c r="S83" s="146">
        <v>6.1000000000000004E-3</v>
      </c>
      <c r="T83" s="146">
        <v>8.8000000000000005E-3</v>
      </c>
      <c r="U83" s="144">
        <v>454829</v>
      </c>
      <c r="V83" s="144">
        <v>6129</v>
      </c>
      <c r="W83" s="148">
        <v>0.21180555555555555</v>
      </c>
      <c r="X83" s="149">
        <v>42719</v>
      </c>
      <c r="Y83" s="13" t="s">
        <v>38</v>
      </c>
    </row>
    <row r="84" spans="1:25" s="60" customFormat="1" ht="15.75" thickBot="1" x14ac:dyDescent="0.2">
      <c r="A84" s="51">
        <v>150307</v>
      </c>
      <c r="B84" s="188" t="s">
        <v>51</v>
      </c>
      <c r="C84" s="51">
        <v>1.012</v>
      </c>
      <c r="D84" s="193">
        <v>-2E-3</v>
      </c>
      <c r="E84" s="188">
        <v>889.57</v>
      </c>
      <c r="F84" s="51">
        <v>1.03</v>
      </c>
      <c r="G84" s="190">
        <v>1.7500000000000002E-2</v>
      </c>
      <c r="H84" s="190">
        <v>0.03</v>
      </c>
      <c r="I84" s="188">
        <v>4.5</v>
      </c>
      <c r="J84" s="188">
        <v>4.5</v>
      </c>
      <c r="K84" s="190">
        <v>4.582E-2</v>
      </c>
      <c r="L84" s="188" t="s">
        <v>40</v>
      </c>
      <c r="M84" s="51" t="s">
        <v>52</v>
      </c>
      <c r="N84" s="189">
        <v>8.0999999999999996E-3</v>
      </c>
      <c r="O84" s="56">
        <v>0.18890000000000001</v>
      </c>
      <c r="P84" s="190">
        <v>9.1999999999999998E-3</v>
      </c>
      <c r="Q84" s="190">
        <v>0.90110000000000001</v>
      </c>
      <c r="R84" s="190">
        <v>1.1999999999999999E-3</v>
      </c>
      <c r="S84" s="190">
        <v>7.0000000000000001E-3</v>
      </c>
      <c r="T84" s="190">
        <v>1.9E-3</v>
      </c>
      <c r="U84" s="188">
        <v>23511</v>
      </c>
      <c r="V84" s="188">
        <v>166</v>
      </c>
      <c r="W84" s="191">
        <v>0.21180555555555555</v>
      </c>
      <c r="X84" s="192">
        <v>42705</v>
      </c>
      <c r="Y84" s="59" t="s">
        <v>38</v>
      </c>
    </row>
    <row r="85" spans="1:25" ht="15.75" thickBot="1" x14ac:dyDescent="0.2">
      <c r="A85" s="7">
        <v>502027</v>
      </c>
      <c r="B85" s="144" t="s">
        <v>124</v>
      </c>
      <c r="C85" s="7">
        <v>1.0309999999999999</v>
      </c>
      <c r="D85" s="145">
        <v>-5.7999999999999996E-3</v>
      </c>
      <c r="E85" s="144">
        <v>2.09</v>
      </c>
      <c r="F85" s="7">
        <v>1.048</v>
      </c>
      <c r="G85" s="146">
        <v>1.6199999999999999E-2</v>
      </c>
      <c r="H85" s="146">
        <v>0.03</v>
      </c>
      <c r="I85" s="144">
        <v>5</v>
      </c>
      <c r="J85" s="144">
        <v>4.5</v>
      </c>
      <c r="K85" s="146">
        <v>4.58E-2</v>
      </c>
      <c r="L85" s="144" t="s">
        <v>40</v>
      </c>
      <c r="M85" s="7" t="s">
        <v>125</v>
      </c>
      <c r="N85" s="147">
        <v>6.7999999999999996E-3</v>
      </c>
      <c r="O85" s="23">
        <v>0.26469999999999999</v>
      </c>
      <c r="P85" s="146">
        <v>8.0000000000000002E-3</v>
      </c>
      <c r="Q85" s="146">
        <v>0.69940000000000002</v>
      </c>
      <c r="R85" s="146">
        <v>2.0199999999999999E-2</v>
      </c>
      <c r="S85" s="146">
        <v>2.9100000000000001E-2</v>
      </c>
      <c r="T85" s="146">
        <v>2.3E-3</v>
      </c>
      <c r="U85" s="144">
        <v>124</v>
      </c>
      <c r="V85" s="144">
        <v>-2</v>
      </c>
      <c r="W85" s="148">
        <v>0.21180555555555555</v>
      </c>
      <c r="X85" s="149">
        <v>42614</v>
      </c>
      <c r="Y85" s="13" t="s">
        <v>38</v>
      </c>
    </row>
    <row r="86" spans="1:25" ht="15.75" thickBot="1" x14ac:dyDescent="0.2">
      <c r="A86" s="14">
        <v>150243</v>
      </c>
      <c r="B86" s="150" t="s">
        <v>128</v>
      </c>
      <c r="C86" s="14">
        <v>1.008</v>
      </c>
      <c r="D86" s="156">
        <v>-4.0000000000000001E-3</v>
      </c>
      <c r="E86" s="150">
        <v>201.67</v>
      </c>
      <c r="F86" s="14">
        <v>1.0249999999999999</v>
      </c>
      <c r="G86" s="152">
        <v>1.66E-2</v>
      </c>
      <c r="H86" s="152">
        <v>0.03</v>
      </c>
      <c r="I86" s="150">
        <v>4.5</v>
      </c>
      <c r="J86" s="150">
        <v>4.5</v>
      </c>
      <c r="K86" s="152">
        <v>4.5780000000000001E-2</v>
      </c>
      <c r="L86" s="150" t="s">
        <v>40</v>
      </c>
      <c r="M86" s="14" t="s">
        <v>129</v>
      </c>
      <c r="N86" s="151">
        <v>6.7000000000000002E-3</v>
      </c>
      <c r="O86" s="18">
        <v>0.3614</v>
      </c>
      <c r="P86" s="152">
        <v>8.3000000000000001E-3</v>
      </c>
      <c r="Q86" s="152">
        <v>0.50249999999999995</v>
      </c>
      <c r="R86" s="152">
        <v>2.2000000000000001E-3</v>
      </c>
      <c r="S86" s="152">
        <v>6.6E-3</v>
      </c>
      <c r="T86" s="152">
        <v>2.5000000000000001E-3</v>
      </c>
      <c r="U86" s="150">
        <v>11670</v>
      </c>
      <c r="V86" s="150">
        <v>72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150271</v>
      </c>
      <c r="B87" s="144" t="s">
        <v>59</v>
      </c>
      <c r="C87" s="7">
        <v>1.0109999999999999</v>
      </c>
      <c r="D87" s="145">
        <v>-2E-3</v>
      </c>
      <c r="E87" s="144">
        <v>77.319999999999993</v>
      </c>
      <c r="F87" s="7">
        <v>1.028</v>
      </c>
      <c r="G87" s="146">
        <v>1.6500000000000001E-2</v>
      </c>
      <c r="H87" s="146">
        <v>0.03</v>
      </c>
      <c r="I87" s="144">
        <v>4.5</v>
      </c>
      <c r="J87" s="144">
        <v>4.5</v>
      </c>
      <c r="K87" s="146">
        <v>4.5780000000000001E-2</v>
      </c>
      <c r="L87" s="144" t="s">
        <v>40</v>
      </c>
      <c r="M87" s="7" t="s">
        <v>60</v>
      </c>
      <c r="N87" s="147">
        <v>0.01</v>
      </c>
      <c r="O87" s="23">
        <v>0.38059999999999999</v>
      </c>
      <c r="P87" s="146">
        <v>8.3000000000000001E-3</v>
      </c>
      <c r="Q87" s="146">
        <v>0.45390000000000003</v>
      </c>
      <c r="R87" s="146">
        <v>-6.0000000000000001E-3</v>
      </c>
      <c r="S87" s="146">
        <v>-5.4000000000000003E-3</v>
      </c>
      <c r="T87" s="146">
        <v>3.3999999999999998E-3</v>
      </c>
      <c r="U87" s="144">
        <v>2440</v>
      </c>
      <c r="V87" s="144">
        <v>80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150173</v>
      </c>
      <c r="B88" s="150" t="s">
        <v>113</v>
      </c>
      <c r="C88" s="14">
        <v>1.0109999999999999</v>
      </c>
      <c r="D88" s="156">
        <v>-1E-3</v>
      </c>
      <c r="E88" s="150">
        <v>372.25</v>
      </c>
      <c r="F88" s="14">
        <v>1.028</v>
      </c>
      <c r="G88" s="152">
        <v>1.6500000000000001E-2</v>
      </c>
      <c r="H88" s="152">
        <v>0.03</v>
      </c>
      <c r="I88" s="150">
        <v>4.5</v>
      </c>
      <c r="J88" s="150">
        <v>4.5</v>
      </c>
      <c r="K88" s="152">
        <v>4.5780000000000001E-2</v>
      </c>
      <c r="L88" s="150" t="s">
        <v>40</v>
      </c>
      <c r="M88" s="14" t="s">
        <v>114</v>
      </c>
      <c r="N88" s="151">
        <v>8.6E-3</v>
      </c>
      <c r="O88" s="18">
        <v>0.25609999999999999</v>
      </c>
      <c r="P88" s="152">
        <v>8.3000000000000001E-3</v>
      </c>
      <c r="Q88" s="152">
        <v>0.74629999999999996</v>
      </c>
      <c r="R88" s="152">
        <v>1.1999999999999999E-3</v>
      </c>
      <c r="S88" s="152">
        <v>1.1999999999999999E-3</v>
      </c>
      <c r="T88" s="152">
        <v>-5.9999999999999995E-4</v>
      </c>
      <c r="U88" s="150">
        <v>17238</v>
      </c>
      <c r="V88" s="150">
        <v>6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150309</v>
      </c>
      <c r="B89" s="144" t="s">
        <v>73</v>
      </c>
      <c r="C89" s="7">
        <v>1.0129999999999999</v>
      </c>
      <c r="D89" s="145">
        <v>-3.8999999999999998E-3</v>
      </c>
      <c r="E89" s="144">
        <v>19.739999999999998</v>
      </c>
      <c r="F89" s="7">
        <v>1.03</v>
      </c>
      <c r="G89" s="146">
        <v>1.6500000000000001E-2</v>
      </c>
      <c r="H89" s="146">
        <v>0.03</v>
      </c>
      <c r="I89" s="144">
        <v>4.5</v>
      </c>
      <c r="J89" s="144">
        <v>4.5</v>
      </c>
      <c r="K89" s="146">
        <v>4.5780000000000001E-2</v>
      </c>
      <c r="L89" s="144" t="s">
        <v>40</v>
      </c>
      <c r="M89" s="7" t="s">
        <v>74</v>
      </c>
      <c r="N89" s="147">
        <v>8.8000000000000005E-3</v>
      </c>
      <c r="O89" s="23">
        <v>0.34089999999999998</v>
      </c>
      <c r="P89" s="146">
        <v>8.2000000000000007E-3</v>
      </c>
      <c r="Q89" s="146">
        <v>0.54469999999999996</v>
      </c>
      <c r="R89" s="146">
        <v>-8.3000000000000001E-3</v>
      </c>
      <c r="S89" s="146">
        <v>-3.0999999999999999E-3</v>
      </c>
      <c r="T89" s="146">
        <v>-4.1000000000000003E-3</v>
      </c>
      <c r="U89" s="144">
        <v>1538</v>
      </c>
      <c r="V89" s="144">
        <v>-2</v>
      </c>
      <c r="W89" s="148">
        <v>0.21180555555555555</v>
      </c>
      <c r="X89" s="149">
        <v>42709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</v>
      </c>
      <c r="D90" s="156">
        <v>-1E-3</v>
      </c>
      <c r="E90" s="150">
        <v>9.61</v>
      </c>
      <c r="F90" s="14">
        <v>1.042</v>
      </c>
      <c r="G90" s="152">
        <v>1.54E-2</v>
      </c>
      <c r="H90" s="152">
        <v>0.03</v>
      </c>
      <c r="I90" s="150">
        <v>4.75</v>
      </c>
      <c r="J90" s="150">
        <v>4.5</v>
      </c>
      <c r="K90" s="152">
        <v>4.5760000000000002E-2</v>
      </c>
      <c r="L90" s="150" t="s">
        <v>40</v>
      </c>
      <c r="M90" s="14" t="s">
        <v>76</v>
      </c>
      <c r="N90" s="151">
        <v>1.04E-2</v>
      </c>
      <c r="O90" s="18">
        <v>0.38080000000000003</v>
      </c>
      <c r="P90" s="152">
        <v>7.1000000000000004E-3</v>
      </c>
      <c r="Q90" s="152">
        <v>0.43790000000000001</v>
      </c>
      <c r="R90" s="152">
        <v>-9.7999999999999997E-3</v>
      </c>
      <c r="S90" s="152">
        <v>-1.9E-3</v>
      </c>
      <c r="T90" s="152">
        <v>-3.8E-3</v>
      </c>
      <c r="U90" s="150">
        <v>719</v>
      </c>
      <c r="V90" s="150">
        <v>0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1.022</v>
      </c>
      <c r="D91" s="145">
        <v>-2.8999999999999998E-3</v>
      </c>
      <c r="E91" s="144">
        <v>716.21</v>
      </c>
      <c r="F91" s="7">
        <v>1.034</v>
      </c>
      <c r="G91" s="146">
        <v>1.1599999999999999E-2</v>
      </c>
      <c r="H91" s="146">
        <v>0.03</v>
      </c>
      <c r="I91" s="144">
        <v>5.5</v>
      </c>
      <c r="J91" s="144">
        <v>4.5</v>
      </c>
      <c r="K91" s="146">
        <v>4.5740000000000003E-2</v>
      </c>
      <c r="L91" s="144" t="s">
        <v>40</v>
      </c>
      <c r="M91" s="7" t="s">
        <v>68</v>
      </c>
      <c r="N91" s="147">
        <v>9.4999999999999998E-3</v>
      </c>
      <c r="O91" s="23">
        <v>0.2452</v>
      </c>
      <c r="P91" s="146">
        <v>3.3E-3</v>
      </c>
      <c r="Q91" s="146">
        <v>0.76339999999999997</v>
      </c>
      <c r="R91" s="146">
        <v>-6.6E-3</v>
      </c>
      <c r="S91" s="146">
        <v>-3.5999999999999999E-3</v>
      </c>
      <c r="T91" s="146">
        <v>-4.1000000000000003E-3</v>
      </c>
      <c r="U91" s="144">
        <v>48685</v>
      </c>
      <c r="V91" s="144">
        <v>-9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150315</v>
      </c>
      <c r="B92" s="150" t="s">
        <v>118</v>
      </c>
      <c r="C92" s="14">
        <v>1.014</v>
      </c>
      <c r="D92" s="156">
        <v>-2E-3</v>
      </c>
      <c r="E92" s="150">
        <v>206.5</v>
      </c>
      <c r="F92" s="14">
        <v>1.03</v>
      </c>
      <c r="G92" s="152">
        <v>1.55E-2</v>
      </c>
      <c r="H92" s="152">
        <v>0.03</v>
      </c>
      <c r="I92" s="150">
        <v>4.5</v>
      </c>
      <c r="J92" s="150">
        <v>4.5</v>
      </c>
      <c r="K92" s="152">
        <v>4.573E-2</v>
      </c>
      <c r="L92" s="150" t="s">
        <v>40</v>
      </c>
      <c r="M92" s="14" t="s">
        <v>119</v>
      </c>
      <c r="N92" s="151">
        <v>3.3E-3</v>
      </c>
      <c r="O92" s="18">
        <v>0.3569</v>
      </c>
      <c r="P92" s="152">
        <v>7.1999999999999998E-3</v>
      </c>
      <c r="Q92" s="152">
        <v>0.50739999999999996</v>
      </c>
      <c r="R92" s="152">
        <v>-6.1000000000000004E-3</v>
      </c>
      <c r="S92" s="152">
        <v>-6.6E-3</v>
      </c>
      <c r="T92" s="152">
        <v>-5.4999999999999997E-3</v>
      </c>
      <c r="U92" s="150">
        <v>10565</v>
      </c>
      <c r="V92" s="150">
        <v>-44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150200</v>
      </c>
      <c r="B93" s="144" t="s">
        <v>55</v>
      </c>
      <c r="C93" s="7">
        <v>1.012</v>
      </c>
      <c r="D93" s="145">
        <v>-3.0000000000000001E-3</v>
      </c>
      <c r="E93" s="144">
        <v>14883.09</v>
      </c>
      <c r="F93" s="7">
        <v>1.028</v>
      </c>
      <c r="G93" s="146">
        <v>1.5599999999999999E-2</v>
      </c>
      <c r="H93" s="146">
        <v>0.03</v>
      </c>
      <c r="I93" s="144">
        <v>4.5</v>
      </c>
      <c r="J93" s="144">
        <v>4.5</v>
      </c>
      <c r="K93" s="146">
        <v>4.573E-2</v>
      </c>
      <c r="L93" s="144" t="s">
        <v>40</v>
      </c>
      <c r="M93" s="7" t="s">
        <v>56</v>
      </c>
      <c r="N93" s="147">
        <v>4.1000000000000003E-3</v>
      </c>
      <c r="O93" s="23">
        <v>0.17119999999999999</v>
      </c>
      <c r="P93" s="146">
        <v>7.3000000000000001E-3</v>
      </c>
      <c r="Q93" s="146">
        <v>0.94550000000000001</v>
      </c>
      <c r="R93" s="146">
        <v>-5.9999999999999995E-4</v>
      </c>
      <c r="S93" s="146">
        <v>2E-3</v>
      </c>
      <c r="T93" s="146">
        <v>1.9E-3</v>
      </c>
      <c r="U93" s="144">
        <v>939145</v>
      </c>
      <c r="V93" s="144">
        <v>2286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1.012</v>
      </c>
      <c r="D94" s="156">
        <v>-2E-3</v>
      </c>
      <c r="E94" s="150">
        <v>1958.54</v>
      </c>
      <c r="F94" s="14">
        <v>1.028</v>
      </c>
      <c r="G94" s="152">
        <v>1.5599999999999999E-2</v>
      </c>
      <c r="H94" s="152">
        <v>0.03</v>
      </c>
      <c r="I94" s="150">
        <v>4.5</v>
      </c>
      <c r="J94" s="150">
        <v>4.5</v>
      </c>
      <c r="K94" s="152">
        <v>4.573E-2</v>
      </c>
      <c r="L94" s="150" t="s">
        <v>40</v>
      </c>
      <c r="M94" s="14" t="s">
        <v>72</v>
      </c>
      <c r="N94" s="151">
        <v>1.2500000000000001E-2</v>
      </c>
      <c r="O94" s="18">
        <v>6.3100000000000003E-2</v>
      </c>
      <c r="P94" s="152">
        <v>7.3000000000000001E-3</v>
      </c>
      <c r="Q94" s="152">
        <v>1.1994</v>
      </c>
      <c r="R94" s="152">
        <v>-5.1000000000000004E-3</v>
      </c>
      <c r="S94" s="152">
        <v>-2.2000000000000001E-3</v>
      </c>
      <c r="T94" s="152">
        <v>-4.4000000000000003E-3</v>
      </c>
      <c r="U94" s="150">
        <v>22179</v>
      </c>
      <c r="V94" s="150">
        <v>10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150273</v>
      </c>
      <c r="B95" s="144" t="s">
        <v>45</v>
      </c>
      <c r="C95" s="7">
        <v>1.038</v>
      </c>
      <c r="D95" s="157">
        <v>0</v>
      </c>
      <c r="E95" s="144">
        <v>213.97</v>
      </c>
      <c r="F95" s="7">
        <v>1.0529999999999999</v>
      </c>
      <c r="G95" s="146">
        <v>1.4200000000000001E-2</v>
      </c>
      <c r="H95" s="146">
        <v>0.03</v>
      </c>
      <c r="I95" s="144">
        <v>5</v>
      </c>
      <c r="J95" s="144">
        <v>4.5</v>
      </c>
      <c r="K95" s="146">
        <v>4.5699999999999998E-2</v>
      </c>
      <c r="L95" s="144" t="s">
        <v>40</v>
      </c>
      <c r="M95" s="7" t="s">
        <v>46</v>
      </c>
      <c r="N95" s="147">
        <v>1.12E-2</v>
      </c>
      <c r="O95" s="23">
        <v>0.1084</v>
      </c>
      <c r="P95" s="146">
        <v>6.0000000000000001E-3</v>
      </c>
      <c r="Q95" s="146">
        <v>1.0528</v>
      </c>
      <c r="R95" s="146">
        <v>-7.1000000000000004E-3</v>
      </c>
      <c r="S95" s="146">
        <v>-5.4999999999999997E-3</v>
      </c>
      <c r="T95" s="146">
        <v>-4.1000000000000003E-3</v>
      </c>
      <c r="U95" s="144">
        <v>11287</v>
      </c>
      <c r="V95" s="144">
        <v>-7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0.99199999999999999</v>
      </c>
      <c r="D96" s="156">
        <v>-2E-3</v>
      </c>
      <c r="E96" s="150">
        <v>8.11</v>
      </c>
      <c r="F96" s="14">
        <v>1.0074000000000001</v>
      </c>
      <c r="G96" s="152">
        <v>1.5299999999999999E-2</v>
      </c>
      <c r="H96" s="152">
        <v>0.03</v>
      </c>
      <c r="I96" s="150">
        <v>4.5</v>
      </c>
      <c r="J96" s="150">
        <v>4.5</v>
      </c>
      <c r="K96" s="152">
        <v>4.5699999999999998E-2</v>
      </c>
      <c r="L96" s="150" t="s">
        <v>40</v>
      </c>
      <c r="M96" s="14" t="s">
        <v>54</v>
      </c>
      <c r="N96" s="151">
        <v>7.1999999999999998E-3</v>
      </c>
      <c r="O96" s="18">
        <v>0.39810000000000001</v>
      </c>
      <c r="P96" s="152">
        <v>6.4999999999999997E-3</v>
      </c>
      <c r="Q96" s="152">
        <v>0.43609999999999999</v>
      </c>
      <c r="R96" s="152">
        <v>-3.8E-3</v>
      </c>
      <c r="S96" s="152">
        <v>-4.0000000000000002E-4</v>
      </c>
      <c r="T96" s="152">
        <v>6.1999999999999998E-3</v>
      </c>
      <c r="U96" s="150">
        <v>1594</v>
      </c>
      <c r="V96" s="150">
        <v>0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0.99199999999999999</v>
      </c>
      <c r="D97" s="145">
        <v>-2E-3</v>
      </c>
      <c r="E97" s="144">
        <v>151.66999999999999</v>
      </c>
      <c r="F97" s="7">
        <v>1.0074000000000001</v>
      </c>
      <c r="G97" s="146">
        <v>1.5299999999999999E-2</v>
      </c>
      <c r="H97" s="146">
        <v>0.03</v>
      </c>
      <c r="I97" s="144">
        <v>4.5</v>
      </c>
      <c r="J97" s="144">
        <v>4.5</v>
      </c>
      <c r="K97" s="146">
        <v>4.5699999999999998E-2</v>
      </c>
      <c r="L97" s="144" t="s">
        <v>40</v>
      </c>
      <c r="M97" s="7" t="s">
        <v>93</v>
      </c>
      <c r="N97" s="147">
        <v>4.7000000000000002E-3</v>
      </c>
      <c r="O97" s="23">
        <v>0.3145</v>
      </c>
      <c r="P97" s="146">
        <v>6.4999999999999997E-3</v>
      </c>
      <c r="Q97" s="146">
        <v>0.63560000000000005</v>
      </c>
      <c r="R97" s="146">
        <v>3.7000000000000002E-3</v>
      </c>
      <c r="S97" s="146">
        <v>1.1000000000000001E-3</v>
      </c>
      <c r="T97" s="146">
        <v>1E-4</v>
      </c>
      <c r="U97" s="144">
        <v>10080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150177</v>
      </c>
      <c r="B98" s="150" t="s">
        <v>83</v>
      </c>
      <c r="C98" s="14">
        <v>1.0109999999999999</v>
      </c>
      <c r="D98" s="159">
        <v>0</v>
      </c>
      <c r="E98" s="150">
        <v>30.46</v>
      </c>
      <c r="F98" s="14">
        <v>1.026</v>
      </c>
      <c r="G98" s="152">
        <v>1.46E-2</v>
      </c>
      <c r="H98" s="152">
        <v>0.03</v>
      </c>
      <c r="I98" s="150">
        <v>4.5</v>
      </c>
      <c r="J98" s="150">
        <v>4.5</v>
      </c>
      <c r="K98" s="152">
        <v>4.5690000000000001E-2</v>
      </c>
      <c r="L98" s="150" t="s">
        <v>40</v>
      </c>
      <c r="M98" s="14" t="s">
        <v>84</v>
      </c>
      <c r="N98" s="151">
        <v>4.4999999999999997E-3</v>
      </c>
      <c r="O98" s="18">
        <v>0.43680000000000002</v>
      </c>
      <c r="P98" s="152">
        <v>6.3E-3</v>
      </c>
      <c r="Q98" s="152">
        <v>0.3241</v>
      </c>
      <c r="R98" s="152">
        <v>-5.1000000000000004E-3</v>
      </c>
      <c r="S98" s="152">
        <v>-5.7999999999999996E-3</v>
      </c>
      <c r="T98" s="152">
        <v>-3.0999999999999999E-3</v>
      </c>
      <c r="U98" s="150">
        <v>21889</v>
      </c>
      <c r="V98" s="150">
        <v>-2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1.01</v>
      </c>
      <c r="D99" s="145">
        <v>-3.8999999999999998E-3</v>
      </c>
      <c r="E99" s="144">
        <v>215.86</v>
      </c>
      <c r="F99" s="7">
        <v>1.0249999999999999</v>
      </c>
      <c r="G99" s="146">
        <v>1.46E-2</v>
      </c>
      <c r="H99" s="146">
        <v>0.03</v>
      </c>
      <c r="I99" s="144">
        <v>4.5</v>
      </c>
      <c r="J99" s="144">
        <v>4.5</v>
      </c>
      <c r="K99" s="146">
        <v>4.5690000000000001E-2</v>
      </c>
      <c r="L99" s="144" t="s">
        <v>40</v>
      </c>
      <c r="M99" s="7" t="s">
        <v>56</v>
      </c>
      <c r="N99" s="147">
        <v>4.1000000000000003E-3</v>
      </c>
      <c r="O99" s="23">
        <v>0.33300000000000002</v>
      </c>
      <c r="P99" s="146">
        <v>6.3E-3</v>
      </c>
      <c r="Q99" s="146">
        <v>0.56950000000000001</v>
      </c>
      <c r="R99" s="146">
        <v>-2.3E-3</v>
      </c>
      <c r="S99" s="146">
        <v>-5.0000000000000001E-4</v>
      </c>
      <c r="T99" s="146">
        <v>0</v>
      </c>
      <c r="U99" s="144">
        <v>31060</v>
      </c>
      <c r="V99" s="144">
        <v>0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150209</v>
      </c>
      <c r="B100" s="150" t="s">
        <v>47</v>
      </c>
      <c r="C100" s="14">
        <v>1.0129999999999999</v>
      </c>
      <c r="D100" s="156">
        <v>-2E-3</v>
      </c>
      <c r="E100" s="150">
        <v>5968.51</v>
      </c>
      <c r="F100" s="14">
        <v>1.028</v>
      </c>
      <c r="G100" s="152">
        <v>1.46E-2</v>
      </c>
      <c r="H100" s="152">
        <v>0.03</v>
      </c>
      <c r="I100" s="150">
        <v>4.5</v>
      </c>
      <c r="J100" s="150">
        <v>4.5</v>
      </c>
      <c r="K100" s="152">
        <v>4.5690000000000001E-2</v>
      </c>
      <c r="L100" s="150" t="s">
        <v>40</v>
      </c>
      <c r="M100" s="14" t="s">
        <v>48</v>
      </c>
      <c r="N100" s="151">
        <v>9.1000000000000004E-3</v>
      </c>
      <c r="O100" s="18">
        <v>0.23669999999999999</v>
      </c>
      <c r="P100" s="152">
        <v>6.3E-3</v>
      </c>
      <c r="Q100" s="152">
        <v>0.79169999999999996</v>
      </c>
      <c r="R100" s="152">
        <v>-4.4000000000000003E-3</v>
      </c>
      <c r="S100" s="152">
        <v>-4.1999999999999997E-3</v>
      </c>
      <c r="T100" s="152">
        <v>-3.5999999999999999E-3</v>
      </c>
      <c r="U100" s="150">
        <v>430024</v>
      </c>
      <c r="V100" s="150">
        <v>1265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1.0129999999999999</v>
      </c>
      <c r="D101" s="145">
        <v>-2E-3</v>
      </c>
      <c r="E101" s="144">
        <v>185.23</v>
      </c>
      <c r="F101" s="7">
        <v>1.028</v>
      </c>
      <c r="G101" s="146">
        <v>1.46E-2</v>
      </c>
      <c r="H101" s="146">
        <v>0.03</v>
      </c>
      <c r="I101" s="144">
        <v>4.5</v>
      </c>
      <c r="J101" s="144">
        <v>4.5</v>
      </c>
      <c r="K101" s="146">
        <v>4.5690000000000001E-2</v>
      </c>
      <c r="L101" s="144" t="s">
        <v>40</v>
      </c>
      <c r="M101" s="7" t="s">
        <v>97</v>
      </c>
      <c r="N101" s="147">
        <v>8.8000000000000005E-3</v>
      </c>
      <c r="O101" s="23">
        <v>0.3901</v>
      </c>
      <c r="P101" s="146">
        <v>6.3E-3</v>
      </c>
      <c r="Q101" s="146">
        <v>0.43169999999999997</v>
      </c>
      <c r="R101" s="146">
        <v>-6.8999999999999999E-3</v>
      </c>
      <c r="S101" s="146">
        <v>-6.3E-3</v>
      </c>
      <c r="T101" s="146">
        <v>-7.7000000000000002E-3</v>
      </c>
      <c r="U101" s="144">
        <v>8122</v>
      </c>
      <c r="V101" s="144">
        <v>-103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150269</v>
      </c>
      <c r="B102" s="150" t="s">
        <v>57</v>
      </c>
      <c r="C102" s="14">
        <v>1.0129999999999999</v>
      </c>
      <c r="D102" s="156">
        <v>-3.8999999999999998E-3</v>
      </c>
      <c r="E102" s="150">
        <v>367.68</v>
      </c>
      <c r="F102" s="14">
        <v>1.028</v>
      </c>
      <c r="G102" s="152">
        <v>1.46E-2</v>
      </c>
      <c r="H102" s="152">
        <v>0.03</v>
      </c>
      <c r="I102" s="150">
        <v>4.5</v>
      </c>
      <c r="J102" s="150">
        <v>4.5</v>
      </c>
      <c r="K102" s="152">
        <v>4.5690000000000001E-2</v>
      </c>
      <c r="L102" s="150" t="s">
        <v>40</v>
      </c>
      <c r="M102" s="14" t="s">
        <v>58</v>
      </c>
      <c r="N102" s="151">
        <v>8.0000000000000004E-4</v>
      </c>
      <c r="O102" s="18">
        <v>0.34379999999999999</v>
      </c>
      <c r="P102" s="152">
        <v>6.3E-3</v>
      </c>
      <c r="Q102" s="152">
        <v>0.54049999999999998</v>
      </c>
      <c r="R102" s="152">
        <v>-2.8E-3</v>
      </c>
      <c r="S102" s="152">
        <v>2.5999999999999999E-3</v>
      </c>
      <c r="T102" s="152">
        <v>-2.5000000000000001E-3</v>
      </c>
      <c r="U102" s="150">
        <v>44992</v>
      </c>
      <c r="V102" s="150">
        <v>-47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150329</v>
      </c>
      <c r="B103" s="144" t="s">
        <v>99</v>
      </c>
      <c r="C103" s="7">
        <v>1.0129999999999999</v>
      </c>
      <c r="D103" s="145">
        <v>-3.8999999999999998E-3</v>
      </c>
      <c r="E103" s="144">
        <v>69.69</v>
      </c>
      <c r="F103" s="7">
        <v>1.028</v>
      </c>
      <c r="G103" s="146">
        <v>1.46E-2</v>
      </c>
      <c r="H103" s="146">
        <v>0.03</v>
      </c>
      <c r="I103" s="144">
        <v>4.5</v>
      </c>
      <c r="J103" s="144">
        <v>4.5</v>
      </c>
      <c r="K103" s="146">
        <v>4.5690000000000001E-2</v>
      </c>
      <c r="L103" s="144" t="s">
        <v>40</v>
      </c>
      <c r="M103" s="7" t="s">
        <v>100</v>
      </c>
      <c r="N103" s="147">
        <v>1.1000000000000001E-3</v>
      </c>
      <c r="O103" s="23">
        <v>0.30459999999999998</v>
      </c>
      <c r="P103" s="146">
        <v>6.3E-3</v>
      </c>
      <c r="Q103" s="146">
        <v>0.63229999999999997</v>
      </c>
      <c r="R103" s="146">
        <v>-2.7000000000000001E-3</v>
      </c>
      <c r="S103" s="146">
        <v>2.2000000000000001E-3</v>
      </c>
      <c r="T103" s="146">
        <v>3.8E-3</v>
      </c>
      <c r="U103" s="144">
        <v>10789</v>
      </c>
      <c r="V103" s="144">
        <v>111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502049</v>
      </c>
      <c r="B104" s="150" t="s">
        <v>90</v>
      </c>
      <c r="C104" s="14">
        <v>0.999</v>
      </c>
      <c r="D104" s="156">
        <v>-1E-3</v>
      </c>
      <c r="E104" s="150">
        <v>103.16</v>
      </c>
      <c r="F104" s="14">
        <v>1.0134000000000001</v>
      </c>
      <c r="G104" s="152">
        <v>1.4200000000000001E-2</v>
      </c>
      <c r="H104" s="152">
        <v>0.03</v>
      </c>
      <c r="I104" s="150">
        <v>4.5</v>
      </c>
      <c r="J104" s="150">
        <v>4.5</v>
      </c>
      <c r="K104" s="152">
        <v>4.5659999999999999E-2</v>
      </c>
      <c r="L104" s="150" t="s">
        <v>40</v>
      </c>
      <c r="M104" s="14" t="s">
        <v>91</v>
      </c>
      <c r="N104" s="151">
        <v>4.0000000000000002E-4</v>
      </c>
      <c r="O104" s="18">
        <v>0.40699999999999997</v>
      </c>
      <c r="P104" s="152">
        <v>5.4000000000000003E-3</v>
      </c>
      <c r="Q104" s="152">
        <v>0.40820000000000001</v>
      </c>
      <c r="R104" s="152">
        <v>-2.5000000000000001E-3</v>
      </c>
      <c r="S104" s="152">
        <v>-6.9999999999999999E-4</v>
      </c>
      <c r="T104" s="152">
        <v>-3.5000000000000001E-3</v>
      </c>
      <c r="U104" s="150">
        <v>11902</v>
      </c>
      <c r="V104" s="150">
        <v>5</v>
      </c>
      <c r="W104" s="153">
        <v>0.21180555555555555</v>
      </c>
      <c r="X104" s="154">
        <v>42839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1.014</v>
      </c>
      <c r="D105" s="157">
        <v>0</v>
      </c>
      <c r="E105" s="144">
        <v>538.19000000000005</v>
      </c>
      <c r="F105" s="7">
        <v>1.028</v>
      </c>
      <c r="G105" s="146">
        <v>1.3599999999999999E-2</v>
      </c>
      <c r="H105" s="146">
        <v>0.03</v>
      </c>
      <c r="I105" s="144">
        <v>4.5</v>
      </c>
      <c r="J105" s="144">
        <v>4.5</v>
      </c>
      <c r="K105" s="146">
        <v>4.564E-2</v>
      </c>
      <c r="L105" s="144" t="s">
        <v>40</v>
      </c>
      <c r="M105" s="7" t="s">
        <v>46</v>
      </c>
      <c r="N105" s="147">
        <v>1.12E-2</v>
      </c>
      <c r="O105" s="23">
        <v>0.1032</v>
      </c>
      <c r="P105" s="146">
        <v>5.3E-3</v>
      </c>
      <c r="Q105" s="146">
        <v>1.1052999999999999</v>
      </c>
      <c r="R105" s="146">
        <v>-6.3E-3</v>
      </c>
      <c r="S105" s="146">
        <v>-2.8E-3</v>
      </c>
      <c r="T105" s="146">
        <v>-2.8E-3</v>
      </c>
      <c r="U105" s="144">
        <v>54344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150184</v>
      </c>
      <c r="B106" s="150" t="s">
        <v>106</v>
      </c>
      <c r="C106" s="14">
        <v>0.99399999999999999</v>
      </c>
      <c r="D106" s="156">
        <v>-1E-3</v>
      </c>
      <c r="E106" s="150">
        <v>173.92</v>
      </c>
      <c r="F106" s="14">
        <v>1.0078</v>
      </c>
      <c r="G106" s="152">
        <v>1.37E-2</v>
      </c>
      <c r="H106" s="152">
        <v>0.03</v>
      </c>
      <c r="I106" s="150">
        <v>4.5</v>
      </c>
      <c r="J106" s="150">
        <v>4.5</v>
      </c>
      <c r="K106" s="152">
        <v>4.5629999999999997E-2</v>
      </c>
      <c r="L106" s="150" t="s">
        <v>40</v>
      </c>
      <c r="M106" s="14" t="s">
        <v>76</v>
      </c>
      <c r="N106" s="151">
        <v>1.04E-2</v>
      </c>
      <c r="O106" s="18">
        <v>0.31490000000000001</v>
      </c>
      <c r="P106" s="152">
        <v>5.4999999999999997E-3</v>
      </c>
      <c r="Q106" s="162">
        <v>0.63400000000000001</v>
      </c>
      <c r="R106" s="152">
        <v>-5.0000000000000001E-4</v>
      </c>
      <c r="S106" s="152">
        <v>-1.6999999999999999E-3</v>
      </c>
      <c r="T106" s="152">
        <v>1.2999999999999999E-3</v>
      </c>
      <c r="U106" s="150">
        <v>38897</v>
      </c>
      <c r="V106" s="150">
        <v>0</v>
      </c>
      <c r="W106" s="153">
        <v>0.21180555555555555</v>
      </c>
      <c r="X106" s="154">
        <v>42885</v>
      </c>
      <c r="Y106" s="21" t="s">
        <v>38</v>
      </c>
    </row>
    <row r="107" spans="1:25" ht="15.75" thickBot="1" x14ac:dyDescent="0.2">
      <c r="A107" s="7">
        <v>150255</v>
      </c>
      <c r="B107" s="155" t="s">
        <v>112</v>
      </c>
      <c r="C107" s="7">
        <v>0.99399999999999999</v>
      </c>
      <c r="D107" s="147">
        <v>2E-3</v>
      </c>
      <c r="E107" s="144">
        <v>72.099999999999994</v>
      </c>
      <c r="F107" s="7">
        <v>1.0074000000000001</v>
      </c>
      <c r="G107" s="146">
        <v>1.3299999999999999E-2</v>
      </c>
      <c r="H107" s="146">
        <v>0.03</v>
      </c>
      <c r="I107" s="144">
        <v>4.5</v>
      </c>
      <c r="J107" s="144">
        <v>4.5</v>
      </c>
      <c r="K107" s="146">
        <v>4.5609999999999998E-2</v>
      </c>
      <c r="L107" s="144" t="s">
        <v>40</v>
      </c>
      <c r="M107" s="7" t="s">
        <v>95</v>
      </c>
      <c r="N107" s="145">
        <v>-2.7000000000000001E-3</v>
      </c>
      <c r="O107" s="23">
        <v>0.2132</v>
      </c>
      <c r="P107" s="146">
        <v>4.4999999999999997E-3</v>
      </c>
      <c r="Q107" s="146">
        <v>0.87719999999999998</v>
      </c>
      <c r="R107" s="146">
        <v>-5.7000000000000002E-3</v>
      </c>
      <c r="S107" s="146">
        <v>2.3999999999999998E-3</v>
      </c>
      <c r="T107" s="146">
        <v>-1.6000000000000001E-3</v>
      </c>
      <c r="U107" s="144">
        <v>3617</v>
      </c>
      <c r="V107" s="144">
        <v>21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150283</v>
      </c>
      <c r="B108" s="150" t="s">
        <v>63</v>
      </c>
      <c r="C108" s="14">
        <v>0.99199999999999999</v>
      </c>
      <c r="D108" s="156">
        <v>-1E-3</v>
      </c>
      <c r="E108" s="150">
        <v>59.11</v>
      </c>
      <c r="F108" s="14">
        <v>1.0052000000000001</v>
      </c>
      <c r="G108" s="152">
        <v>1.3100000000000001E-2</v>
      </c>
      <c r="H108" s="152">
        <v>0.03</v>
      </c>
      <c r="I108" s="150">
        <v>4.5</v>
      </c>
      <c r="J108" s="150">
        <v>4.5</v>
      </c>
      <c r="K108" s="152">
        <v>4.5600000000000002E-2</v>
      </c>
      <c r="L108" s="150" t="s">
        <v>40</v>
      </c>
      <c r="M108" s="14" t="s">
        <v>64</v>
      </c>
      <c r="N108" s="151">
        <v>5.0000000000000001E-3</v>
      </c>
      <c r="O108" s="18">
        <v>0.27600000000000002</v>
      </c>
      <c r="P108" s="152">
        <v>4.4999999999999997E-3</v>
      </c>
      <c r="Q108" s="162">
        <v>0.73050000000000004</v>
      </c>
      <c r="R108" s="152">
        <v>-6.1000000000000004E-3</v>
      </c>
      <c r="S108" s="152">
        <v>-2.5999999999999999E-3</v>
      </c>
      <c r="T108" s="152">
        <v>-5.0000000000000001E-3</v>
      </c>
      <c r="U108" s="150">
        <v>9521</v>
      </c>
      <c r="V108" s="150">
        <v>0</v>
      </c>
      <c r="W108" s="153">
        <v>0.21180555555555555</v>
      </c>
      <c r="X108" s="154">
        <v>42905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1.0149999999999999</v>
      </c>
      <c r="D109" s="145">
        <v>-2E-3</v>
      </c>
      <c r="E109" s="144">
        <v>11.31</v>
      </c>
      <c r="F109" s="7">
        <v>1.028</v>
      </c>
      <c r="G109" s="146">
        <v>1.26E-2</v>
      </c>
      <c r="H109" s="146">
        <v>0.03</v>
      </c>
      <c r="I109" s="144">
        <v>4.5</v>
      </c>
      <c r="J109" s="144">
        <v>4.5</v>
      </c>
      <c r="K109" s="146">
        <v>4.5589999999999999E-2</v>
      </c>
      <c r="L109" s="144" t="s">
        <v>40</v>
      </c>
      <c r="M109" s="7" t="s">
        <v>95</v>
      </c>
      <c r="N109" s="145">
        <v>-2.7000000000000001E-3</v>
      </c>
      <c r="O109" s="23">
        <v>0.29210000000000003</v>
      </c>
      <c r="P109" s="146">
        <v>4.3E-3</v>
      </c>
      <c r="Q109" s="146">
        <v>0.66169999999999995</v>
      </c>
      <c r="R109" s="146">
        <v>-6.7999999999999996E-3</v>
      </c>
      <c r="S109" s="146">
        <v>-5.4999999999999997E-3</v>
      </c>
      <c r="T109" s="146">
        <v>-5.5999999999999999E-3</v>
      </c>
      <c r="U109" s="144">
        <v>8933</v>
      </c>
      <c r="V109" s="144">
        <v>-53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502017</v>
      </c>
      <c r="B110" s="150" t="s">
        <v>45</v>
      </c>
      <c r="C110" s="14">
        <v>1.0149999999999999</v>
      </c>
      <c r="D110" s="156">
        <v>-1.46E-2</v>
      </c>
      <c r="E110" s="150">
        <v>5.13</v>
      </c>
      <c r="F110" s="14">
        <v>1.028</v>
      </c>
      <c r="G110" s="152">
        <v>1.26E-2</v>
      </c>
      <c r="H110" s="152">
        <v>0.03</v>
      </c>
      <c r="I110" s="150">
        <v>4.5</v>
      </c>
      <c r="J110" s="150">
        <v>4.5</v>
      </c>
      <c r="K110" s="152">
        <v>4.5589999999999999E-2</v>
      </c>
      <c r="L110" s="150" t="s">
        <v>40</v>
      </c>
      <c r="M110" s="14" t="s">
        <v>46</v>
      </c>
      <c r="N110" s="151">
        <v>1.12E-2</v>
      </c>
      <c r="O110" s="18">
        <v>0.33929999999999999</v>
      </c>
      <c r="P110" s="152">
        <v>4.3E-3</v>
      </c>
      <c r="Q110" s="152">
        <v>0.55089999999999995</v>
      </c>
      <c r="R110" s="152">
        <v>-1.26E-2</v>
      </c>
      <c r="S110" s="152">
        <v>0</v>
      </c>
      <c r="T110" s="152">
        <v>-5.1999999999999998E-3</v>
      </c>
      <c r="U110" s="150">
        <v>267</v>
      </c>
      <c r="V110" s="150">
        <v>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1.018</v>
      </c>
      <c r="D111" s="145">
        <v>-1E-3</v>
      </c>
      <c r="E111" s="144">
        <v>2819.26</v>
      </c>
      <c r="F111" s="7">
        <v>1.03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70</v>
      </c>
      <c r="N111" s="147">
        <v>1.1000000000000001E-3</v>
      </c>
      <c r="O111" s="23">
        <v>0.27179999999999999</v>
      </c>
      <c r="P111" s="146">
        <v>3.3E-3</v>
      </c>
      <c r="Q111" s="146">
        <v>0.70660000000000001</v>
      </c>
      <c r="R111" s="146">
        <v>-4.4999999999999997E-3</v>
      </c>
      <c r="S111" s="146">
        <v>-2.8E-3</v>
      </c>
      <c r="T111" s="146">
        <v>-3.3E-3</v>
      </c>
      <c r="U111" s="144">
        <v>16419</v>
      </c>
      <c r="V111" s="144">
        <v>-6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502004</v>
      </c>
      <c r="B112" s="150" t="s">
        <v>98</v>
      </c>
      <c r="C112" s="14">
        <v>0.99199999999999999</v>
      </c>
      <c r="D112" s="156">
        <v>-1E-3</v>
      </c>
      <c r="E112" s="150">
        <v>3550.12</v>
      </c>
      <c r="F112" s="14">
        <v>1.0031000000000001</v>
      </c>
      <c r="G112" s="152">
        <v>1.11E-2</v>
      </c>
      <c r="H112" s="152">
        <v>0.03</v>
      </c>
      <c r="I112" s="150">
        <v>4.5</v>
      </c>
      <c r="J112" s="150">
        <v>4.5</v>
      </c>
      <c r="K112" s="152">
        <v>4.5510000000000002E-2</v>
      </c>
      <c r="L112" s="150" t="s">
        <v>40</v>
      </c>
      <c r="M112" s="14" t="s">
        <v>80</v>
      </c>
      <c r="N112" s="151">
        <v>7.7000000000000002E-3</v>
      </c>
      <c r="O112" s="18">
        <v>0.42859999999999998</v>
      </c>
      <c r="P112" s="152">
        <v>2.5000000000000001E-3</v>
      </c>
      <c r="Q112" s="152">
        <v>0.3679</v>
      </c>
      <c r="R112" s="152">
        <v>-5.1000000000000004E-3</v>
      </c>
      <c r="S112" s="152">
        <v>-4.7000000000000002E-3</v>
      </c>
      <c r="T112" s="152">
        <v>-1.9E-3</v>
      </c>
      <c r="U112" s="150">
        <v>38172</v>
      </c>
      <c r="V112" s="150">
        <v>-567</v>
      </c>
      <c r="W112" s="153">
        <v>0.21180555555555555</v>
      </c>
      <c r="X112" s="154">
        <v>42923</v>
      </c>
      <c r="Y112" s="21" t="s">
        <v>38</v>
      </c>
    </row>
    <row r="113" spans="1:25" ht="15.75" thickBot="1" x14ac:dyDescent="0.2">
      <c r="A113" s="7">
        <v>150186</v>
      </c>
      <c r="B113" s="144" t="s">
        <v>79</v>
      </c>
      <c r="C113" s="7">
        <v>0.99</v>
      </c>
      <c r="D113" s="147">
        <v>1E-3</v>
      </c>
      <c r="E113" s="144">
        <v>3494.73</v>
      </c>
      <c r="F113" s="7">
        <v>1.0008999999999999</v>
      </c>
      <c r="G113" s="146">
        <v>1.09E-2</v>
      </c>
      <c r="H113" s="146">
        <v>0.03</v>
      </c>
      <c r="I113" s="144">
        <v>4.5</v>
      </c>
      <c r="J113" s="144">
        <v>4.5</v>
      </c>
      <c r="K113" s="146">
        <v>4.5499999999999999E-2</v>
      </c>
      <c r="L113" s="144" t="s">
        <v>40</v>
      </c>
      <c r="M113" s="7" t="s">
        <v>80</v>
      </c>
      <c r="N113" s="147">
        <v>7.7000000000000002E-3</v>
      </c>
      <c r="O113" s="23">
        <v>0.33639999999999998</v>
      </c>
      <c r="P113" s="146">
        <v>2.5000000000000001E-3</v>
      </c>
      <c r="Q113" s="160">
        <v>0.59140000000000004</v>
      </c>
      <c r="R113" s="146">
        <v>-5.4000000000000003E-3</v>
      </c>
      <c r="S113" s="146">
        <v>-5.5999999999999999E-3</v>
      </c>
      <c r="T113" s="146">
        <v>1.9E-3</v>
      </c>
      <c r="U113" s="144">
        <v>47511</v>
      </c>
      <c r="V113" s="144">
        <v>-1149</v>
      </c>
      <c r="W113" s="148">
        <v>0.21180555555555555</v>
      </c>
      <c r="X113" s="149">
        <v>42940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1.018</v>
      </c>
      <c r="D114" s="156">
        <v>-2E-3</v>
      </c>
      <c r="E114" s="150">
        <v>30.93</v>
      </c>
      <c r="F114" s="14">
        <v>1.0289999999999999</v>
      </c>
      <c r="G114" s="152">
        <v>1.0699999999999999E-2</v>
      </c>
      <c r="H114" s="152">
        <v>0.03</v>
      </c>
      <c r="I114" s="150">
        <v>4.5</v>
      </c>
      <c r="J114" s="150">
        <v>4.5</v>
      </c>
      <c r="K114" s="152">
        <v>4.5499999999999999E-2</v>
      </c>
      <c r="L114" s="150" t="s">
        <v>40</v>
      </c>
      <c r="M114" s="14" t="s">
        <v>105</v>
      </c>
      <c r="N114" s="151">
        <v>6.4999999999999997E-3</v>
      </c>
      <c r="O114" s="18">
        <v>0.20949999999999999</v>
      </c>
      <c r="P114" s="152">
        <v>2.3E-3</v>
      </c>
      <c r="Q114" s="152">
        <v>0.85419999999999996</v>
      </c>
      <c r="R114" s="152">
        <v>-6.1000000000000004E-3</v>
      </c>
      <c r="S114" s="152">
        <v>-6.1999999999999998E-3</v>
      </c>
      <c r="T114" s="152">
        <v>-6.1000000000000004E-3</v>
      </c>
      <c r="U114" s="150">
        <v>3271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0.995</v>
      </c>
      <c r="D115" s="145">
        <v>-1E-3</v>
      </c>
      <c r="E115" s="144">
        <v>1156.69</v>
      </c>
      <c r="F115" s="7">
        <v>1.0059</v>
      </c>
      <c r="G115" s="146">
        <v>1.0800000000000001E-2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48</v>
      </c>
      <c r="N115" s="147">
        <v>9.1000000000000004E-3</v>
      </c>
      <c r="O115" s="23">
        <v>0.28860000000000002</v>
      </c>
      <c r="P115" s="146">
        <v>2.5000000000000001E-3</v>
      </c>
      <c r="Q115" s="146">
        <v>0.69940000000000002</v>
      </c>
      <c r="R115" s="146">
        <v>-2.3999999999999998E-3</v>
      </c>
      <c r="S115" s="146">
        <v>-6.4000000000000003E-3</v>
      </c>
      <c r="T115" s="146">
        <v>-4.5999999999999999E-3</v>
      </c>
      <c r="U115" s="144">
        <v>26073</v>
      </c>
      <c r="V115" s="144">
        <v>-111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1.018</v>
      </c>
      <c r="D116" s="159">
        <v>0</v>
      </c>
      <c r="E116" s="150">
        <v>30.56</v>
      </c>
      <c r="F116" s="14">
        <v>1.028</v>
      </c>
      <c r="G116" s="152">
        <v>9.7000000000000003E-3</v>
      </c>
      <c r="H116" s="152">
        <v>0.03</v>
      </c>
      <c r="I116" s="150">
        <v>4.5</v>
      </c>
      <c r="J116" s="150">
        <v>4.5</v>
      </c>
      <c r="K116" s="152">
        <v>4.5449999999999997E-2</v>
      </c>
      <c r="L116" s="150" t="s">
        <v>40</v>
      </c>
      <c r="M116" s="14" t="s">
        <v>95</v>
      </c>
      <c r="N116" s="156">
        <v>-2.7000000000000001E-3</v>
      </c>
      <c r="O116" s="18">
        <v>0.25590000000000002</v>
      </c>
      <c r="P116" s="152">
        <v>1.2999999999999999E-3</v>
      </c>
      <c r="Q116" s="152">
        <v>0.74660000000000004</v>
      </c>
      <c r="R116" s="152">
        <v>-7.9000000000000008E-3</v>
      </c>
      <c r="S116" s="152">
        <v>-6.4000000000000003E-3</v>
      </c>
      <c r="T116" s="152">
        <v>-8.8000000000000005E-3</v>
      </c>
      <c r="U116" s="150">
        <v>4123</v>
      </c>
      <c r="V116" s="150">
        <v>-48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1.0129999999999999</v>
      </c>
      <c r="D117" s="157">
        <v>0</v>
      </c>
      <c r="E117" s="144">
        <v>172.66</v>
      </c>
      <c r="F117" s="7">
        <v>1.0229999999999999</v>
      </c>
      <c r="G117" s="146">
        <v>9.7999999999999997E-3</v>
      </c>
      <c r="H117" s="146">
        <v>0.03</v>
      </c>
      <c r="I117" s="144">
        <v>4.5</v>
      </c>
      <c r="J117" s="144">
        <v>4.5</v>
      </c>
      <c r="K117" s="146">
        <v>4.5449999999999997E-2</v>
      </c>
      <c r="L117" s="144" t="s">
        <v>40</v>
      </c>
      <c r="M117" s="7" t="s">
        <v>88</v>
      </c>
      <c r="N117" s="147">
        <v>3.8999999999999998E-3</v>
      </c>
      <c r="O117" s="23">
        <v>0.42449999999999999</v>
      </c>
      <c r="P117" s="146">
        <v>1.4E-3</v>
      </c>
      <c r="Q117" s="146">
        <v>0.35610000000000003</v>
      </c>
      <c r="R117" s="146">
        <v>-5.4999999999999997E-3</v>
      </c>
      <c r="S117" s="146">
        <v>-5.4000000000000003E-3</v>
      </c>
      <c r="T117" s="146">
        <v>-4.8999999999999998E-3</v>
      </c>
      <c r="U117" s="144">
        <v>16469</v>
      </c>
      <c r="V117" s="144">
        <v>-33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150227</v>
      </c>
      <c r="B118" s="161" t="s">
        <v>111</v>
      </c>
      <c r="C118" s="14">
        <v>1.0249999999999999</v>
      </c>
      <c r="D118" s="159">
        <v>0</v>
      </c>
      <c r="E118" s="150">
        <v>8418.4699999999993</v>
      </c>
      <c r="F118" s="14">
        <v>1.034</v>
      </c>
      <c r="G118" s="152">
        <v>8.6999999999999994E-3</v>
      </c>
      <c r="H118" s="152">
        <v>0.03</v>
      </c>
      <c r="I118" s="150">
        <v>4.5</v>
      </c>
      <c r="J118" s="150">
        <v>4.5</v>
      </c>
      <c r="K118" s="152">
        <v>4.5409999999999999E-2</v>
      </c>
      <c r="L118" s="150" t="s">
        <v>40</v>
      </c>
      <c r="M118" s="14" t="s">
        <v>95</v>
      </c>
      <c r="N118" s="156">
        <v>-2.7000000000000001E-3</v>
      </c>
      <c r="O118" s="18">
        <v>0.24099999999999999</v>
      </c>
      <c r="P118" s="152">
        <v>2.9999999999999997E-4</v>
      </c>
      <c r="Q118" s="152">
        <v>0.77339999999999998</v>
      </c>
      <c r="R118" s="152">
        <v>-1E-3</v>
      </c>
      <c r="S118" s="152">
        <v>-5.9999999999999995E-4</v>
      </c>
      <c r="T118" s="152">
        <v>-5.9999999999999995E-4</v>
      </c>
      <c r="U118" s="150">
        <v>255840</v>
      </c>
      <c r="V118" s="150">
        <v>1283</v>
      </c>
      <c r="W118" s="153">
        <v>0.21180555555555555</v>
      </c>
      <c r="X118" s="154">
        <v>42675</v>
      </c>
      <c r="Y118" s="21" t="s">
        <v>38</v>
      </c>
    </row>
    <row r="119" spans="1:25" ht="15.75" thickBot="1" x14ac:dyDescent="0.2">
      <c r="A119" s="7">
        <v>150018</v>
      </c>
      <c r="B119" s="144" t="s">
        <v>122</v>
      </c>
      <c r="C119" s="7">
        <v>1.0169999999999999</v>
      </c>
      <c r="D119" s="157">
        <v>0</v>
      </c>
      <c r="E119" s="144">
        <v>3180.7</v>
      </c>
      <c r="F119" s="7">
        <v>1.026</v>
      </c>
      <c r="G119" s="146">
        <v>8.8000000000000005E-3</v>
      </c>
      <c r="H119" s="146">
        <v>0.03</v>
      </c>
      <c r="I119" s="144">
        <v>4.5</v>
      </c>
      <c r="J119" s="144">
        <v>4.5</v>
      </c>
      <c r="K119" s="146">
        <v>4.5409999999999999E-2</v>
      </c>
      <c r="L119" s="144" t="s">
        <v>40</v>
      </c>
      <c r="M119" s="7" t="s">
        <v>123</v>
      </c>
      <c r="N119" s="147">
        <v>5.1000000000000004E-3</v>
      </c>
      <c r="O119" s="23">
        <v>0.3</v>
      </c>
      <c r="P119" s="146">
        <v>4.0000000000000002E-4</v>
      </c>
      <c r="Q119" s="146">
        <v>1.1943999999999999</v>
      </c>
      <c r="R119" s="146">
        <v>5.5999999999999999E-3</v>
      </c>
      <c r="S119" s="146">
        <v>7.7000000000000002E-3</v>
      </c>
      <c r="T119" s="146">
        <v>-5.0000000000000001E-4</v>
      </c>
      <c r="U119" s="144">
        <v>329973</v>
      </c>
      <c r="V119" s="144">
        <v>145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0.99399999999999999</v>
      </c>
      <c r="D120" s="156">
        <v>-1E-3</v>
      </c>
      <c r="E120" s="150">
        <v>212.02</v>
      </c>
      <c r="F120" s="14">
        <v>1.0031000000000001</v>
      </c>
      <c r="G120" s="152">
        <v>9.1000000000000004E-3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56</v>
      </c>
      <c r="N120" s="151">
        <v>4.1000000000000003E-3</v>
      </c>
      <c r="O120" s="18">
        <v>0.44190000000000002</v>
      </c>
      <c r="P120" s="152">
        <v>5.0000000000000001E-4</v>
      </c>
      <c r="Q120" s="152">
        <v>0.33610000000000001</v>
      </c>
      <c r="R120" s="152">
        <v>-1E-3</v>
      </c>
      <c r="S120" s="152">
        <v>-6.9999999999999999E-4</v>
      </c>
      <c r="T120" s="152">
        <v>4.8999999999999998E-3</v>
      </c>
      <c r="U120" s="150">
        <v>13999</v>
      </c>
      <c r="V120" s="150">
        <v>-8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150169</v>
      </c>
      <c r="B121" s="155" t="s">
        <v>116</v>
      </c>
      <c r="C121" s="7">
        <v>1.0189999999999999</v>
      </c>
      <c r="D121" s="147">
        <v>1E-3</v>
      </c>
      <c r="E121" s="144">
        <v>355.26</v>
      </c>
      <c r="F121" s="7">
        <v>1.026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117</v>
      </c>
      <c r="N121" s="157">
        <v>0</v>
      </c>
      <c r="O121" s="23">
        <v>0.34229999999999999</v>
      </c>
      <c r="P121" s="146">
        <v>-1.6000000000000001E-3</v>
      </c>
      <c r="Q121" s="146">
        <v>0.5464</v>
      </c>
      <c r="R121" s="146">
        <v>-6.1999999999999998E-3</v>
      </c>
      <c r="S121" s="146">
        <v>-4.5999999999999999E-3</v>
      </c>
      <c r="T121" s="146">
        <v>-1E-3</v>
      </c>
      <c r="U121" s="144">
        <v>61795</v>
      </c>
      <c r="V121" s="144">
        <v>-398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150233</v>
      </c>
      <c r="B122" s="150" t="s">
        <v>81</v>
      </c>
      <c r="C122" s="14">
        <v>1.0009999999999999</v>
      </c>
      <c r="D122" s="156">
        <v>-6.8999999999999999E-3</v>
      </c>
      <c r="E122" s="150">
        <v>22.32</v>
      </c>
      <c r="F122" s="14">
        <v>1.0078</v>
      </c>
      <c r="G122" s="152">
        <v>6.7000000000000002E-3</v>
      </c>
      <c r="H122" s="152">
        <v>0.03</v>
      </c>
      <c r="I122" s="150">
        <v>4.5</v>
      </c>
      <c r="J122" s="150">
        <v>4.5</v>
      </c>
      <c r="K122" s="152">
        <v>4.5310000000000003E-2</v>
      </c>
      <c r="L122" s="150" t="s">
        <v>40</v>
      </c>
      <c r="M122" s="14" t="s">
        <v>82</v>
      </c>
      <c r="N122" s="151">
        <v>6.7000000000000002E-3</v>
      </c>
      <c r="O122" s="18">
        <v>0.26600000000000001</v>
      </c>
      <c r="P122" s="152">
        <v>-1.5E-3</v>
      </c>
      <c r="Q122" s="162">
        <v>0.75070000000000003</v>
      </c>
      <c r="R122" s="152">
        <v>2E-3</v>
      </c>
      <c r="S122" s="152">
        <v>8.8999999999999999E-3</v>
      </c>
      <c r="T122" s="152">
        <v>1.18E-2</v>
      </c>
      <c r="U122" s="150">
        <v>2842</v>
      </c>
      <c r="V122" s="150">
        <v>9</v>
      </c>
      <c r="W122" s="153">
        <v>0.21180555555555555</v>
      </c>
      <c r="X122" s="154">
        <v>42884</v>
      </c>
      <c r="Y122" s="21" t="s">
        <v>38</v>
      </c>
    </row>
    <row r="123" spans="1:25" ht="15.75" thickBot="1" x14ac:dyDescent="0.2">
      <c r="A123" s="7">
        <v>150181</v>
      </c>
      <c r="B123" s="144" t="s">
        <v>98</v>
      </c>
      <c r="C123" s="7">
        <v>1.016</v>
      </c>
      <c r="D123" s="145">
        <v>-1E-3</v>
      </c>
      <c r="E123" s="144">
        <v>4459.2299999999996</v>
      </c>
      <c r="F123" s="7">
        <v>1.022</v>
      </c>
      <c r="G123" s="146">
        <v>5.8999999999999999E-3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80</v>
      </c>
      <c r="N123" s="147">
        <v>7.7000000000000002E-3</v>
      </c>
      <c r="O123" s="23">
        <v>0.41860000000000003</v>
      </c>
      <c r="P123" s="146">
        <v>-2.5999999999999999E-3</v>
      </c>
      <c r="Q123" s="146">
        <v>0.37119999999999997</v>
      </c>
      <c r="R123" s="146">
        <v>-4.4999999999999997E-3</v>
      </c>
      <c r="S123" s="146">
        <v>-2.8E-3</v>
      </c>
      <c r="T123" s="146">
        <v>-4.1000000000000003E-3</v>
      </c>
      <c r="U123" s="144">
        <v>310078</v>
      </c>
      <c r="V123" s="144">
        <v>-1480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150171</v>
      </c>
      <c r="B124" s="150" t="s">
        <v>101</v>
      </c>
      <c r="C124" s="14">
        <v>1.0129999999999999</v>
      </c>
      <c r="D124" s="156">
        <v>-1E-3</v>
      </c>
      <c r="E124" s="150">
        <v>3047.59</v>
      </c>
      <c r="F124" s="14">
        <v>1.0173000000000001</v>
      </c>
      <c r="G124" s="152">
        <v>4.1999999999999997E-3</v>
      </c>
      <c r="H124" s="152">
        <v>0.03</v>
      </c>
      <c r="I124" s="150">
        <v>4.5</v>
      </c>
      <c r="J124" s="150">
        <v>4.5</v>
      </c>
      <c r="K124" s="152">
        <v>4.5190000000000001E-2</v>
      </c>
      <c r="L124" s="150" t="s">
        <v>40</v>
      </c>
      <c r="M124" s="14" t="s">
        <v>102</v>
      </c>
      <c r="N124" s="151">
        <v>3.8999999999999998E-3</v>
      </c>
      <c r="O124" s="18">
        <v>0.42109999999999997</v>
      </c>
      <c r="P124" s="152">
        <v>-4.4999999999999997E-3</v>
      </c>
      <c r="Q124" s="162">
        <v>0.37040000000000001</v>
      </c>
      <c r="R124" s="152">
        <v>-4.1000000000000003E-3</v>
      </c>
      <c r="S124" s="152">
        <v>-4.1000000000000003E-3</v>
      </c>
      <c r="T124" s="152">
        <v>-2.2000000000000001E-3</v>
      </c>
      <c r="U124" s="150">
        <v>348906</v>
      </c>
      <c r="V124" s="150">
        <v>3581</v>
      </c>
      <c r="W124" s="153">
        <v>0.21180555555555555</v>
      </c>
      <c r="X124" s="154">
        <v>42807</v>
      </c>
      <c r="Y124" s="21" t="s">
        <v>38</v>
      </c>
    </row>
    <row r="125" spans="1:25" ht="15.75" thickBot="1" x14ac:dyDescent="0.2">
      <c r="A125" s="7">
        <v>150279</v>
      </c>
      <c r="B125" s="144" t="s">
        <v>126</v>
      </c>
      <c r="C125" s="7">
        <v>1.0569999999999999</v>
      </c>
      <c r="D125" s="145">
        <v>-2.8E-3</v>
      </c>
      <c r="E125" s="144">
        <v>52.34</v>
      </c>
      <c r="F125" s="7">
        <v>1.0529999999999999</v>
      </c>
      <c r="G125" s="146">
        <v>-3.8E-3</v>
      </c>
      <c r="H125" s="146">
        <v>0.03</v>
      </c>
      <c r="I125" s="144">
        <v>5</v>
      </c>
      <c r="J125" s="144">
        <v>4.5</v>
      </c>
      <c r="K125" s="146">
        <v>4.4839999999999998E-2</v>
      </c>
      <c r="L125" s="144" t="s">
        <v>40</v>
      </c>
      <c r="M125" s="7" t="s">
        <v>127</v>
      </c>
      <c r="N125" s="147">
        <v>1.17E-2</v>
      </c>
      <c r="O125" s="23">
        <v>0.27929999999999999</v>
      </c>
      <c r="P125" s="146">
        <v>-1.21E-2</v>
      </c>
      <c r="Q125" s="146">
        <v>0.65939999999999999</v>
      </c>
      <c r="R125" s="146">
        <v>-3.8E-3</v>
      </c>
      <c r="S125" s="146">
        <v>2.8E-3</v>
      </c>
      <c r="T125" s="146">
        <v>5.9999999999999995E-4</v>
      </c>
      <c r="U125" s="144">
        <v>1274</v>
      </c>
      <c r="V125" s="144">
        <v>0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150192</v>
      </c>
      <c r="B126" s="150" t="s">
        <v>107</v>
      </c>
      <c r="C126" s="14">
        <v>1.032</v>
      </c>
      <c r="D126" s="151">
        <v>1.9E-3</v>
      </c>
      <c r="E126" s="150">
        <v>642.97</v>
      </c>
      <c r="F126" s="14">
        <v>1.026</v>
      </c>
      <c r="G126" s="152">
        <v>-5.7999999999999996E-3</v>
      </c>
      <c r="H126" s="152">
        <v>0.03</v>
      </c>
      <c r="I126" s="150">
        <v>4.5</v>
      </c>
      <c r="J126" s="150">
        <v>4.5</v>
      </c>
      <c r="K126" s="152">
        <v>4.4729999999999999E-2</v>
      </c>
      <c r="L126" s="150" t="s">
        <v>40</v>
      </c>
      <c r="M126" s="14" t="s">
        <v>108</v>
      </c>
      <c r="N126" s="151">
        <v>1.3599999999999999E-2</v>
      </c>
      <c r="O126" s="18">
        <v>0.32050000000000001</v>
      </c>
      <c r="P126" s="152">
        <v>-1.4200000000000001E-2</v>
      </c>
      <c r="Q126" s="152">
        <v>0.59750000000000003</v>
      </c>
      <c r="R126" s="152">
        <v>-6.8999999999999999E-3</v>
      </c>
      <c r="S126" s="152">
        <v>-7.6E-3</v>
      </c>
      <c r="T126" s="152">
        <v>-1.01E-2</v>
      </c>
      <c r="U126" s="150">
        <v>20849</v>
      </c>
      <c r="V126" s="150">
        <v>-1566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1.036</v>
      </c>
      <c r="D127" s="147">
        <v>1.9E-3</v>
      </c>
      <c r="E127" s="144">
        <v>1.06</v>
      </c>
      <c r="F127" s="7">
        <v>1.03</v>
      </c>
      <c r="G127" s="146">
        <v>-5.7999999999999996E-3</v>
      </c>
      <c r="H127" s="146">
        <v>0.03</v>
      </c>
      <c r="I127" s="144">
        <v>4.5</v>
      </c>
      <c r="J127" s="144">
        <v>4.5</v>
      </c>
      <c r="K127" s="146">
        <v>4.4729999999999999E-2</v>
      </c>
      <c r="L127" s="144" t="s">
        <v>40</v>
      </c>
      <c r="M127" s="7" t="s">
        <v>62</v>
      </c>
      <c r="N127" s="147">
        <v>2.0999999999999999E-3</v>
      </c>
      <c r="O127" s="23">
        <v>0.1007</v>
      </c>
      <c r="P127" s="146">
        <v>-1.6799999999999999E-2</v>
      </c>
      <c r="Q127" s="146">
        <v>0.57579999999999998</v>
      </c>
      <c r="R127" s="146">
        <v>-6.1999999999999998E-3</v>
      </c>
      <c r="S127" s="146">
        <v>-6.6E-3</v>
      </c>
      <c r="T127" s="146">
        <v>-3.7000000000000002E-3</v>
      </c>
      <c r="U127" s="144">
        <v>9586</v>
      </c>
      <c r="V127" s="144">
        <v>-6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1.0329999999999999</v>
      </c>
      <c r="D128" s="156">
        <v>-1.9E-3</v>
      </c>
      <c r="E128" s="150">
        <v>36.270000000000003</v>
      </c>
      <c r="F128" s="14">
        <v>1.026</v>
      </c>
      <c r="G128" s="152">
        <v>-6.7999999999999996E-3</v>
      </c>
      <c r="H128" s="152">
        <v>0.03</v>
      </c>
      <c r="I128" s="150">
        <v>4.5</v>
      </c>
      <c r="J128" s="150">
        <v>4.5</v>
      </c>
      <c r="K128" s="152">
        <v>4.4690000000000001E-2</v>
      </c>
      <c r="L128" s="150" t="s">
        <v>40</v>
      </c>
      <c r="M128" s="14" t="s">
        <v>121</v>
      </c>
      <c r="N128" s="151">
        <v>6.3E-3</v>
      </c>
      <c r="O128" s="18">
        <v>0.4466</v>
      </c>
      <c r="P128" s="152">
        <v>-1.5100000000000001E-2</v>
      </c>
      <c r="Q128" s="152">
        <v>0.30109999999999998</v>
      </c>
      <c r="R128" s="152">
        <v>-5.4999999999999997E-3</v>
      </c>
      <c r="S128" s="152">
        <v>-6.4999999999999997E-3</v>
      </c>
      <c r="T128" s="152">
        <v>-3.8999999999999998E-3</v>
      </c>
      <c r="U128" s="150">
        <v>6691</v>
      </c>
      <c r="V128" s="150">
        <v>-37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1.0269999999999999</v>
      </c>
      <c r="D129" s="147">
        <v>1E-3</v>
      </c>
      <c r="E129" s="144">
        <v>354.91</v>
      </c>
      <c r="F129" s="7">
        <v>1.0189999999999999</v>
      </c>
      <c r="G129" s="146">
        <v>-7.9000000000000008E-3</v>
      </c>
      <c r="H129" s="146">
        <v>0.03</v>
      </c>
      <c r="I129" s="144">
        <v>4.5</v>
      </c>
      <c r="J129" s="144">
        <v>4.5</v>
      </c>
      <c r="K129" s="146">
        <v>4.4639999999999999E-2</v>
      </c>
      <c r="L129" s="144" t="s">
        <v>40</v>
      </c>
      <c r="M129" s="7" t="s">
        <v>110</v>
      </c>
      <c r="N129" s="147">
        <v>6.8999999999999999E-3</v>
      </c>
      <c r="O129" s="23">
        <v>0.4466</v>
      </c>
      <c r="P129" s="146">
        <v>-1.6199999999999999E-2</v>
      </c>
      <c r="Q129" s="146">
        <v>0.30840000000000001</v>
      </c>
      <c r="R129" s="146">
        <v>-5.5999999999999999E-3</v>
      </c>
      <c r="S129" s="146">
        <v>-6.1000000000000004E-3</v>
      </c>
      <c r="T129" s="146">
        <v>-6.4999999999999997E-3</v>
      </c>
      <c r="U129" s="144">
        <v>19581</v>
      </c>
      <c r="V129" s="144">
        <v>-888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150231</v>
      </c>
      <c r="B130" s="150" t="s">
        <v>130</v>
      </c>
      <c r="C130" s="14">
        <v>1.0249999999999999</v>
      </c>
      <c r="D130" s="156">
        <v>-1.9E-3</v>
      </c>
      <c r="E130" s="150">
        <v>65.5</v>
      </c>
      <c r="F130" s="14">
        <v>1.0098</v>
      </c>
      <c r="G130" s="152">
        <v>-1.5100000000000001E-2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131</v>
      </c>
      <c r="N130" s="151">
        <v>6.7999999999999996E-3</v>
      </c>
      <c r="O130" s="18">
        <v>0.36159999999999998</v>
      </c>
      <c r="P130" s="152">
        <v>-2.3E-2</v>
      </c>
      <c r="Q130" s="162">
        <v>0.52029999999999998</v>
      </c>
      <c r="R130" s="152">
        <v>-6.7000000000000002E-3</v>
      </c>
      <c r="S130" s="152">
        <v>-4.4000000000000003E-3</v>
      </c>
      <c r="T130" s="152">
        <v>-2.3E-3</v>
      </c>
      <c r="U130" s="150">
        <v>3987</v>
      </c>
      <c r="V130" s="150">
        <v>-2</v>
      </c>
      <c r="W130" s="153">
        <v>0.21180555555555555</v>
      </c>
      <c r="X130" s="154">
        <v>42869</v>
      </c>
      <c r="Y130" s="21" t="s">
        <v>38</v>
      </c>
    </row>
    <row r="131" spans="1:25" ht="15.75" thickBot="1" x14ac:dyDescent="0.2">
      <c r="A131" s="7">
        <v>150100</v>
      </c>
      <c r="B131" s="144" t="s">
        <v>133</v>
      </c>
      <c r="C131" s="7">
        <v>1.048</v>
      </c>
      <c r="D131" s="145">
        <v>-2.8999999999999998E-3</v>
      </c>
      <c r="E131" s="144">
        <v>1.07</v>
      </c>
      <c r="F131" s="7">
        <v>1.026</v>
      </c>
      <c r="G131" s="146">
        <v>-2.1399999999999999E-2</v>
      </c>
      <c r="H131" s="146">
        <v>0.03</v>
      </c>
      <c r="I131" s="144">
        <v>4.5</v>
      </c>
      <c r="J131" s="144">
        <v>4.5</v>
      </c>
      <c r="K131" s="146">
        <v>4.403E-2</v>
      </c>
      <c r="L131" s="144" t="s">
        <v>40</v>
      </c>
      <c r="M131" s="7" t="s">
        <v>134</v>
      </c>
      <c r="N131" s="147">
        <v>6.0000000000000001E-3</v>
      </c>
      <c r="O131" s="23">
        <v>0.43909999999999999</v>
      </c>
      <c r="P131" s="146">
        <v>-2.92E-2</v>
      </c>
      <c r="Q131" s="146">
        <v>0.75829999999999997</v>
      </c>
      <c r="R131" s="146">
        <v>1.8E-3</v>
      </c>
      <c r="S131" s="146">
        <v>2.2000000000000001E-3</v>
      </c>
      <c r="T131" s="146">
        <v>-1.2999999999999999E-3</v>
      </c>
      <c r="U131" s="144">
        <v>14234</v>
      </c>
      <c r="V131" s="144">
        <v>3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150311</v>
      </c>
      <c r="B132" s="150" t="s">
        <v>135</v>
      </c>
      <c r="C132" s="14">
        <v>1.0609999999999999</v>
      </c>
      <c r="D132" s="151">
        <v>6.6E-3</v>
      </c>
      <c r="E132" s="150">
        <v>53.51</v>
      </c>
      <c r="F132" s="14">
        <v>1.03</v>
      </c>
      <c r="G132" s="152">
        <v>-3.0099999999999998E-2</v>
      </c>
      <c r="H132" s="152">
        <v>0.03</v>
      </c>
      <c r="I132" s="150">
        <v>4.5</v>
      </c>
      <c r="J132" s="150">
        <v>4.5</v>
      </c>
      <c r="K132" s="152">
        <v>4.3650000000000001E-2</v>
      </c>
      <c r="L132" s="150" t="s">
        <v>40</v>
      </c>
      <c r="M132" s="14" t="s">
        <v>136</v>
      </c>
      <c r="N132" s="151">
        <v>7.3000000000000001E-3</v>
      </c>
      <c r="O132" s="18">
        <v>0.35799999999999998</v>
      </c>
      <c r="P132" s="152">
        <v>-3.7400000000000003E-2</v>
      </c>
      <c r="Q132" s="152">
        <v>0.50470000000000004</v>
      </c>
      <c r="R132" s="152">
        <v>-6.4000000000000003E-3</v>
      </c>
      <c r="S132" s="152">
        <v>-6.1000000000000004E-3</v>
      </c>
      <c r="T132" s="152">
        <v>-4.4999999999999997E-3</v>
      </c>
      <c r="U132" s="150">
        <v>1757</v>
      </c>
      <c r="V132" s="150">
        <v>-4</v>
      </c>
      <c r="W132" s="153">
        <v>0.21180555555555555</v>
      </c>
      <c r="X132" s="154">
        <v>42709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1.0760000000000001</v>
      </c>
      <c r="D133" s="145">
        <v>-1.9E-3</v>
      </c>
      <c r="E133" s="144">
        <v>1.42</v>
      </c>
      <c r="F133" s="7">
        <v>1.044</v>
      </c>
      <c r="G133" s="146">
        <v>-3.0700000000000002E-2</v>
      </c>
      <c r="H133" s="146">
        <v>0.03</v>
      </c>
      <c r="I133" s="144">
        <v>4.75</v>
      </c>
      <c r="J133" s="144">
        <v>4.5</v>
      </c>
      <c r="K133" s="146">
        <v>4.3630000000000002E-2</v>
      </c>
      <c r="L133" s="144" t="s">
        <v>40</v>
      </c>
      <c r="M133" s="7" t="s">
        <v>86</v>
      </c>
      <c r="N133" s="147">
        <v>5.1000000000000004E-3</v>
      </c>
      <c r="O133" s="23">
        <v>0.39539999999999997</v>
      </c>
      <c r="P133" s="146">
        <v>-3.78E-2</v>
      </c>
      <c r="Q133" s="146">
        <v>0.4017</v>
      </c>
      <c r="R133" s="146">
        <v>1.06E-2</v>
      </c>
      <c r="S133" s="146">
        <v>1.3100000000000001E-2</v>
      </c>
      <c r="T133" s="146">
        <v>9.2999999999999992E-3</v>
      </c>
      <c r="U133" s="144">
        <v>1046</v>
      </c>
      <c r="V133" s="144">
        <v>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150215</v>
      </c>
      <c r="B134" s="150" t="s">
        <v>140</v>
      </c>
      <c r="C134" s="14">
        <v>1.0640000000000001</v>
      </c>
      <c r="D134" s="156">
        <v>-2.3E-2</v>
      </c>
      <c r="E134" s="150">
        <v>100.37</v>
      </c>
      <c r="F134" s="14">
        <v>1.0259</v>
      </c>
      <c r="G134" s="152">
        <v>-3.7100000000000001E-2</v>
      </c>
      <c r="H134" s="152">
        <v>0.03</v>
      </c>
      <c r="I134" s="150">
        <v>4.5</v>
      </c>
      <c r="J134" s="150">
        <v>4.5</v>
      </c>
      <c r="K134" s="152">
        <v>4.335E-2</v>
      </c>
      <c r="L134" s="150" t="s">
        <v>40</v>
      </c>
      <c r="M134" s="14" t="s">
        <v>141</v>
      </c>
      <c r="N134" s="151">
        <v>6.1000000000000004E-3</v>
      </c>
      <c r="O134" s="18">
        <v>0.41410000000000002</v>
      </c>
      <c r="P134" s="152">
        <v>-4.3799999999999999E-2</v>
      </c>
      <c r="Q134" s="152">
        <v>0.37769999999999998</v>
      </c>
      <c r="R134" s="152">
        <v>-6.1999999999999998E-3</v>
      </c>
      <c r="S134" s="152">
        <v>6.8999999999999999E-3</v>
      </c>
      <c r="T134" s="152">
        <v>1.29E-2</v>
      </c>
      <c r="U134" s="150">
        <v>2449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1.0660000000000001</v>
      </c>
      <c r="D135" s="145">
        <v>-2.9100000000000001E-2</v>
      </c>
      <c r="E135" s="144">
        <v>0.21</v>
      </c>
      <c r="F135" s="7">
        <v>1.026</v>
      </c>
      <c r="G135" s="146">
        <v>-3.9E-2</v>
      </c>
      <c r="H135" s="146">
        <v>0.03</v>
      </c>
      <c r="I135" s="144">
        <v>4.5</v>
      </c>
      <c r="J135" s="144">
        <v>4.5</v>
      </c>
      <c r="K135" s="146">
        <v>4.3270000000000003E-2</v>
      </c>
      <c r="L135" s="144" t="s">
        <v>40</v>
      </c>
      <c r="M135" s="7" t="s">
        <v>88</v>
      </c>
      <c r="N135" s="147">
        <v>3.8999999999999998E-3</v>
      </c>
      <c r="O135" s="23">
        <v>0.4093</v>
      </c>
      <c r="P135" s="146">
        <v>-4.5900000000000003E-2</v>
      </c>
      <c r="Q135" s="146">
        <v>0.82310000000000005</v>
      </c>
      <c r="R135" s="146">
        <v>-5.0000000000000001E-4</v>
      </c>
      <c r="S135" s="146">
        <v>2.29E-2</v>
      </c>
      <c r="T135" s="146">
        <v>8.6E-3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4.25" thickBot="1" x14ac:dyDescent="0.2">
      <c r="A136" s="44" t="s">
        <v>241</v>
      </c>
      <c r="B136" s="36"/>
      <c r="C136" s="35"/>
      <c r="D136" s="43">
        <f>AVERAGE(D78:D135)</f>
        <v>-2.5724137931034483E-3</v>
      </c>
      <c r="E136" s="36"/>
      <c r="F136" s="35"/>
      <c r="G136" s="43">
        <f>AVERAGE(G78:G135)</f>
        <v>1.0622413793103446E-2</v>
      </c>
      <c r="H136" s="271">
        <f>COUNTIF($D78:$D135,"&gt;0")/COUNT($D78:$D135)</f>
        <v>0.13793103448275862</v>
      </c>
      <c r="I136" s="270"/>
      <c r="J136" s="270"/>
      <c r="K136" s="43">
        <f>AVERAGE(K78:K135)</f>
        <v>4.555224137931034E-2</v>
      </c>
      <c r="L136" s="36"/>
      <c r="M136" s="35"/>
      <c r="N136" s="38"/>
      <c r="O136" s="39"/>
      <c r="P136" s="43">
        <f>AVERAGE(P78:P135)</f>
        <v>-1.1701754385964906E-3</v>
      </c>
      <c r="Q136" s="37"/>
      <c r="R136" s="43">
        <f>AVERAGE(R78:R135)</f>
        <v>-2.7706896551724144E-3</v>
      </c>
      <c r="S136" s="37"/>
      <c r="T136" s="37"/>
      <c r="U136" s="36"/>
      <c r="V136" s="36"/>
      <c r="W136" s="40"/>
      <c r="X136" s="41"/>
      <c r="Y136" s="42"/>
    </row>
    <row r="137" spans="1:25" ht="15.75" thickBot="1" x14ac:dyDescent="0.2">
      <c r="A137" s="14">
        <v>150066</v>
      </c>
      <c r="B137" s="150" t="s">
        <v>39</v>
      </c>
      <c r="C137" s="14">
        <v>0.91900000000000004</v>
      </c>
      <c r="D137" s="151">
        <v>3.3E-3</v>
      </c>
      <c r="E137" s="150">
        <v>27.75</v>
      </c>
      <c r="F137" s="14">
        <v>1.0169999999999999</v>
      </c>
      <c r="G137" s="152">
        <v>9.64E-2</v>
      </c>
      <c r="H137" s="152">
        <v>1.4999999999999999E-2</v>
      </c>
      <c r="I137" s="150">
        <v>3</v>
      </c>
      <c r="J137" s="150">
        <v>3</v>
      </c>
      <c r="K137" s="152">
        <v>3.3259999999999998E-2</v>
      </c>
      <c r="L137" s="150" t="s">
        <v>40</v>
      </c>
      <c r="M137" s="14" t="s">
        <v>41</v>
      </c>
      <c r="N137" s="151">
        <v>2.0000000000000001E-4</v>
      </c>
      <c r="O137" s="18">
        <v>0.219</v>
      </c>
      <c r="P137" s="152">
        <v>6.1499999999999999E-2</v>
      </c>
      <c r="Q137" s="152">
        <v>0.11899999999999999</v>
      </c>
      <c r="R137" s="152">
        <v>9.4999999999999998E-3</v>
      </c>
      <c r="S137" s="152">
        <v>-1.9E-3</v>
      </c>
      <c r="T137" s="152">
        <v>-1.6000000000000001E-3</v>
      </c>
      <c r="U137" s="150">
        <v>836</v>
      </c>
      <c r="V137" s="150">
        <v>0</v>
      </c>
      <c r="W137" s="153">
        <v>0.29375000000000001</v>
      </c>
      <c r="X137" s="154">
        <v>42738</v>
      </c>
      <c r="Y137" s="21" t="s">
        <v>38</v>
      </c>
    </row>
    <row r="138" spans="1:25" ht="15.75" thickBot="1" x14ac:dyDescent="0.2">
      <c r="A138" s="7">
        <v>150188</v>
      </c>
      <c r="B138" s="144" t="s">
        <v>289</v>
      </c>
      <c r="C138" s="7">
        <v>1.0580000000000001</v>
      </c>
      <c r="D138" s="147">
        <v>8.9999999999999998E-4</v>
      </c>
      <c r="E138" s="144">
        <v>398.33</v>
      </c>
      <c r="F138" s="7">
        <v>1.0349999999999999</v>
      </c>
      <c r="G138" s="146">
        <v>-2.2200000000000001E-2</v>
      </c>
      <c r="H138" s="144" t="s">
        <v>290</v>
      </c>
      <c r="I138" s="144">
        <v>5.5</v>
      </c>
      <c r="J138" s="144">
        <v>5.5</v>
      </c>
      <c r="K138" s="146">
        <v>-7.6499999999999997E-3</v>
      </c>
      <c r="L138" s="144">
        <v>0.37</v>
      </c>
      <c r="M138" s="7" t="s">
        <v>291</v>
      </c>
      <c r="N138" s="147">
        <v>2.0999999999999999E-3</v>
      </c>
      <c r="O138" s="23">
        <v>0.1157</v>
      </c>
      <c r="P138" s="146">
        <v>-4.36E-2</v>
      </c>
      <c r="Q138" s="146">
        <v>0.44040000000000001</v>
      </c>
      <c r="R138" s="146">
        <v>0</v>
      </c>
      <c r="S138" s="146">
        <v>0</v>
      </c>
      <c r="T138" s="146">
        <v>3.0999999999999999E-3</v>
      </c>
      <c r="U138" s="144">
        <v>29906</v>
      </c>
      <c r="V138" s="144">
        <v>0</v>
      </c>
      <c r="W138" s="148">
        <v>0.29375000000000001</v>
      </c>
      <c r="X138" s="149">
        <v>42719</v>
      </c>
      <c r="Y138" s="13" t="s">
        <v>38</v>
      </c>
    </row>
    <row r="139" spans="1:25" ht="15.75" thickBot="1" x14ac:dyDescent="0.2">
      <c r="A139" s="14">
        <v>150016</v>
      </c>
      <c r="B139" s="150" t="s">
        <v>34</v>
      </c>
      <c r="C139" s="14">
        <v>1.036</v>
      </c>
      <c r="D139" s="156">
        <v>-1E-3</v>
      </c>
      <c r="E139" s="150">
        <v>41.83</v>
      </c>
      <c r="F139" s="14">
        <v>1</v>
      </c>
      <c r="G139" s="152">
        <v>-3.5999999999999997E-2</v>
      </c>
      <c r="H139" s="150" t="s">
        <v>35</v>
      </c>
      <c r="I139" s="150">
        <v>0</v>
      </c>
      <c r="J139" s="150">
        <v>0</v>
      </c>
      <c r="K139" s="152">
        <v>-1.295E-2</v>
      </c>
      <c r="L139" s="150">
        <v>2.71</v>
      </c>
      <c r="M139" s="14" t="s">
        <v>36</v>
      </c>
      <c r="N139" s="151">
        <v>3.8999999999999998E-3</v>
      </c>
      <c r="O139" s="152">
        <v>0.5343</v>
      </c>
      <c r="P139" s="150" t="s">
        <v>37</v>
      </c>
      <c r="Q139" s="150" t="s">
        <v>37</v>
      </c>
      <c r="R139" s="152">
        <v>4.5999999999999999E-3</v>
      </c>
      <c r="S139" s="152">
        <v>4.7999999999999996E-3</v>
      </c>
      <c r="T139" s="152">
        <v>6.9999999999999999E-4</v>
      </c>
      <c r="U139" s="150">
        <v>3065</v>
      </c>
      <c r="V139" s="150">
        <v>18</v>
      </c>
      <c r="W139" s="153">
        <v>0.17083333333333331</v>
      </c>
      <c r="X139" s="154">
        <v>43574</v>
      </c>
      <c r="Y13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335"/>
    <hyperlink ref="C16" r:id="rId60" display="http://finance.sina.com.cn/fund/quotes/150335/bc.shtml"/>
    <hyperlink ref="F16" r:id="rId61" display="http://www.cninfo.com.cn/information/fund/netvalue/150335.html"/>
    <hyperlink ref="M16" r:id="rId62" tooltip="399967" display="http://quote.eastmoney.com/zs399967.html"/>
    <hyperlink ref="O16" r:id="rId63" display="https://www.jisilu.cn/data/utils/lowcalc/150335"/>
    <hyperlink ref="Y16" r:id="rId64" tooltip="加【军工股A】为自选A类" display="javascript:addOwnedFund('150335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87"/>
    <hyperlink ref="C18" r:id="rId72" display="http://finance.sina.com.cn/fund/quotes/150287/bc.shtml"/>
    <hyperlink ref="F18" r:id="rId73" display="http://www.cninfo.com.cn/information/fund/netvalue/150287.html"/>
    <hyperlink ref="M18" r:id="rId74" tooltip="399440" display="http://quote.eastmoney.com/zs399440.html"/>
    <hyperlink ref="O18" r:id="rId75" display="https://www.jisilu.cn/data/utils/lowcalc/150287"/>
    <hyperlink ref="Y18" r:id="rId76" tooltip="加【钢铁A】为自选A类" display="javascript:addOwnedFund('150287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63"/>
    <hyperlink ref="C20" r:id="rId84" display="http://finance.sina.com.cn/fund/quotes/150263/bc.shtml"/>
    <hyperlink ref="F20" r:id="rId85" display="http://www.cninfo.com.cn/information/fund/netvalue/150263.html"/>
    <hyperlink ref="M20" r:id="rId86" tooltip="000852" display="http://quote.eastmoney.com/zs000852.html"/>
    <hyperlink ref="O20" r:id="rId87" display="https://www.jisilu.cn/data/utils/lowcalc/150263"/>
    <hyperlink ref="Y20" r:id="rId88" tooltip="加【1000A】为自选A类" display="javascript:addOwnedFund('150263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47"/>
    <hyperlink ref="C22" r:id="rId95" display="http://finance.sina.com.cn/fund/quotes/150247/bc.shtml"/>
    <hyperlink ref="F22" r:id="rId96" display="http://www.cninfo.com.cn/information/fund/netvalue/150247.html"/>
    <hyperlink ref="M22" r:id="rId97" tooltip="399971" display="http://quote.eastmoney.com/zs399971.html"/>
    <hyperlink ref="O22" r:id="rId98" display="https://www.jisilu.cn/data/utils/lowcalc/150247"/>
    <hyperlink ref="Y22" r:id="rId99" tooltip="加【传媒A级】为自选A类" display="javascript:addOwnedFund('150247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将【银行A份】从自选中删除" display="javascript:delOwnedFund('150291');"/>
    <hyperlink ref="A24" r:id="rId106" display="https://www.jisilu.cn/data/sfnew/detail/150293"/>
    <hyperlink ref="C24" r:id="rId107" display="http://finance.sina.com.cn/fund/quotes/150293/bc.shtml"/>
    <hyperlink ref="F24" r:id="rId108" display="http://www.cninfo.com.cn/information/fund/netvalue/150293.html"/>
    <hyperlink ref="M24" r:id="rId109" tooltip="399807" display="http://quote.eastmoney.com/zs399807.html"/>
    <hyperlink ref="O24" r:id="rId110" display="https://www.jisilu.cn/data/utils/lowcalc/150293"/>
    <hyperlink ref="Y24" r:id="rId111" tooltip="加【高铁A级】为自选A类" display="javascript:addOwnedFund('150293');"/>
    <hyperlink ref="A25" r:id="rId112" display="https://www.jisilu.cn/data/sfnew/detail/150117"/>
    <hyperlink ref="C25" r:id="rId113" display="http://finance.sina.com.cn/fund/quotes/150117/bc.shtml"/>
    <hyperlink ref="F25" r:id="rId114" display="http://www.cninfo.com.cn/information/fund/netvalue/150117.html"/>
    <hyperlink ref="M25" r:id="rId115" tooltip="399393" display="http://quote.eastmoney.com/zs399393.html"/>
    <hyperlink ref="O25" r:id="rId116" display="https://www.jisilu.cn/data/utils/lowcalc/150117"/>
    <hyperlink ref="Y25" r:id="rId117" tooltip="加【房地产A】为自选A类" display="javascript:addOwnedFund('150117');"/>
    <hyperlink ref="A26" r:id="rId118" display="https://www.jisilu.cn/data/sfnew/detail/150299"/>
    <hyperlink ref="C26" r:id="rId119" display="http://finance.sina.com.cn/fund/quotes/150299/bc.shtml"/>
    <hyperlink ref="F26" r:id="rId120" display="http://www.cninfo.com.cn/information/fund/netvalue/150299.html"/>
    <hyperlink ref="M26" r:id="rId121" tooltip="399986" display="http://quote.eastmoney.com/zs399986.html"/>
    <hyperlink ref="O26" r:id="rId122" display="https://www.jisilu.cn/data/utils/lowcalc/150299"/>
    <hyperlink ref="Y26" r:id="rId123" tooltip="将【银行股A】从自选中删除" display="javascript:delOwnedFund('150299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301"/>
    <hyperlink ref="C29" r:id="rId137" display="http://finance.sina.com.cn/fund/quotes/150301/bc.shtml"/>
    <hyperlink ref="F29" r:id="rId138" display="http://www.cninfo.com.cn/information/fund/netvalue/150301.html"/>
    <hyperlink ref="M29" r:id="rId139" tooltip="399975" display="http://quote.eastmoney.com/zs399975.html"/>
    <hyperlink ref="O29" r:id="rId140" display="https://www.jisilu.cn/data/utils/lowcalc/150301"/>
    <hyperlink ref="Y29" r:id="rId141" tooltip="加【证券股A】为自选A类" display="javascript:addOwnedFund('150301');"/>
    <hyperlink ref="A30" r:id="rId142" display="https://www.jisilu.cn/data/sfnew/detail/150190"/>
    <hyperlink ref="C30" r:id="rId143" display="http://finance.sina.com.cn/fund/quotes/150190/bc.shtml"/>
    <hyperlink ref="F30" r:id="rId144" display="http://www.cninfo.com.cn/information/fund/netvalue/150190.html"/>
    <hyperlink ref="M30" r:id="rId145" tooltip="000827" display="http://quote.eastmoney.com/zs000827.html"/>
    <hyperlink ref="O30" r:id="rId146" display="https://www.jisilu.cn/data/utils/lowcalc/150190"/>
    <hyperlink ref="Y30" r:id="rId147" tooltip="加【NCF环保A】为自选A类" display="javascript:addOwnedFund('150190');"/>
    <hyperlink ref="A31" r:id="rId148" display="https://www.jisilu.cn/data/sfnew/detail/150265"/>
    <hyperlink ref="C31" r:id="rId149" display="http://finance.sina.com.cn/fund/quotes/150265/bc.shtml"/>
    <hyperlink ref="F31" r:id="rId150" display="http://www.cninfo.com.cn/information/fund/netvalue/150265.html"/>
    <hyperlink ref="M31" r:id="rId151" tooltip="399991" display="http://quote.eastmoney.com/zs399991.html"/>
    <hyperlink ref="O31" r:id="rId152" display="https://www.jisilu.cn/data/utils/lowcalc/150265"/>
    <hyperlink ref="Y31" r:id="rId153" tooltip="将【一带A】从自选中删除" display="javascript:delOwnedFund('150265');"/>
    <hyperlink ref="A32" r:id="rId154" display="https://www.jisilu.cn/data/sfnew/detail/150196"/>
    <hyperlink ref="C32" r:id="rId155" display="http://finance.sina.com.cn/fund/quotes/150196/bc.shtml"/>
    <hyperlink ref="F32" r:id="rId156" display="http://www.cninfo.com.cn/information/fund/netvalue/150196.html"/>
    <hyperlink ref="M32" r:id="rId157" tooltip="399395" display="http://quote.eastmoney.com/zs399395.html"/>
    <hyperlink ref="O32" r:id="rId158" display="https://www.jisilu.cn/data/utils/lowcalc/150196"/>
    <hyperlink ref="Y32" r:id="rId159" tooltip="加【有色A】为自选A类" display="javascript:addOwnedFund('150196');"/>
    <hyperlink ref="A33" r:id="rId160" display="https://www.jisilu.cn/data/sfnew/detail/150325"/>
    <hyperlink ref="C33" r:id="rId161" display="http://finance.sina.com.cn/fund/quotes/150325/bc.shtml"/>
    <hyperlink ref="F33" r:id="rId162" display="http://www.cninfo.com.cn/information/fund/netvalue/150325.html"/>
    <hyperlink ref="M33" r:id="rId163" tooltip="399807" display="http://quote.eastmoney.com/zs399807.html"/>
    <hyperlink ref="O33" r:id="rId164" display="https://www.jisilu.cn/data/utils/lowcalc/150325"/>
    <hyperlink ref="Y33" r:id="rId165" tooltip="加【高铁A端】为自选A类" display="javascript:addOwnedFund('150325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57"/>
    <hyperlink ref="C35" r:id="rId173" display="http://finance.sina.com.cn/fund/quotes/502057/bc.shtml"/>
    <hyperlink ref="F35" r:id="rId174" display="http://www.cninfo.com.cn/information/fund/netvalue/502057.html"/>
    <hyperlink ref="M35" r:id="rId175" tooltip="399989" display="http://quote.eastmoney.com/zs399989.html"/>
    <hyperlink ref="O35" r:id="rId176" display="https://www.jisilu.cn/data/utils/lowcalc/502057"/>
    <hyperlink ref="Y35" r:id="rId177" tooltip="加【医疗A】为自选A类" display="javascript:addOwnedFund('502057');"/>
    <hyperlink ref="A36" r:id="rId178" display="https://www.jisilu.cn/data/sfnew/detail/150317"/>
    <hyperlink ref="C36" r:id="rId179" display="http://finance.sina.com.cn/fund/quotes/150317/bc.shtml"/>
    <hyperlink ref="F36" r:id="rId180" display="http://www.cninfo.com.cn/information/fund/netvalue/150317.html"/>
    <hyperlink ref="M36" r:id="rId181" tooltip="399805" display="http://quote.eastmoney.com/zs399805.html"/>
    <hyperlink ref="O36" r:id="rId182" display="https://www.jisilu.cn/data/utils/lowcalc/150317"/>
    <hyperlink ref="Y36" r:id="rId183" tooltip="加【E金融A】为自选A类" display="javascript:addOwnedFund('150317');"/>
    <hyperlink ref="A37" r:id="rId184" display="https://www.jisilu.cn/data/sfnew/detail/150327"/>
    <hyperlink ref="C37" r:id="rId185" display="http://finance.sina.com.cn/fund/quotes/150327/bc.shtml"/>
    <hyperlink ref="F37" r:id="rId186" display="http://www.cninfo.com.cn/information/fund/netvalue/150327.html"/>
    <hyperlink ref="M37" r:id="rId187" tooltip="399808" display="http://quote.eastmoney.com/zs399808.html"/>
    <hyperlink ref="O37" r:id="rId188" display="https://www.jisilu.cn/data/utils/lowcalc/150327"/>
    <hyperlink ref="Y37" r:id="rId189" tooltip="加【新能A级】为自选A类" display="javascript:addOwnedFund('150327');"/>
    <hyperlink ref="A38" r:id="rId190" display="https://www.jisilu.cn/data/sfnew/detail/150047"/>
    <hyperlink ref="C38" r:id="rId191" display="http://finance.sina.com.cn/fund/quotes/150047/bc.shtml"/>
    <hyperlink ref="F38" r:id="rId192" display="http://www.cninfo.com.cn/information/fund/netvalue/150047.html"/>
    <hyperlink ref="M38" r:id="rId193" tooltip="399942" display="http://quote.eastmoney.com/zs399942.html"/>
    <hyperlink ref="O38" r:id="rId194" display="https://www.jisilu.cn/data/utils/lowcalc/150047"/>
    <hyperlink ref="Y38" r:id="rId195" tooltip="加【消费A】为自选A类" display="javascript:addOwnedFund('150047');"/>
    <hyperlink ref="A40" r:id="rId196" display="https://www.jisilu.cn/data/sfnew/detail/150088"/>
    <hyperlink ref="C40" r:id="rId197" display="http://finance.sina.com.cn/fund/quotes/150088/bc.shtml"/>
    <hyperlink ref="F40" r:id="rId198" display="http://www.cninfo.com.cn/information/fund/netvalue/150088.html"/>
    <hyperlink ref="M40" r:id="rId199" tooltip="399905" display="http://quote.eastmoney.com/zs399905.html"/>
    <hyperlink ref="Y40" r:id="rId200" tooltip="加【金鹰500A】为自选A类" display="javascript:addOwnedFund('150088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090"/>
    <hyperlink ref="C42" r:id="rId208" display="http://finance.sina.com.cn/fund/quotes/150090/bc.shtml"/>
    <hyperlink ref="F42" r:id="rId209" display="http://www.cninfo.com.cn/information/fund/netvalue/150090.html"/>
    <hyperlink ref="M42" r:id="rId210" tooltip="399958" display="http://quote.eastmoney.com/zs399958.html"/>
    <hyperlink ref="O42" r:id="rId211" display="https://www.jisilu.cn/data/utils/lowcalc/150090"/>
    <hyperlink ref="Y42" r:id="rId212" tooltip="加【成长A】为自选A类" display="javascript:addOwnedFund('150090');"/>
    <hyperlink ref="A43" r:id="rId213" display="https://www.jisilu.cn/data/sfnew/detail/502001"/>
    <hyperlink ref="C43" r:id="rId214" display="http://finance.sina.com.cn/fund/quotes/502001/bc.shtml"/>
    <hyperlink ref="F43" r:id="rId215" display="http://www.cninfo.com.cn/information/fund/netvalue/502001.html"/>
    <hyperlink ref="M43" r:id="rId216" tooltip="399982" display="http://quote.eastmoney.com/zs399982.html"/>
    <hyperlink ref="O43" r:id="rId217" display="https://www.jisilu.cn/data/utils/lowcalc/502001"/>
    <hyperlink ref="Y43" r:id="rId218" tooltip="加【500等权A】为自选A类" display="javascript:addOwnedFund('502001');"/>
    <hyperlink ref="A44" r:id="rId219" display="https://www.jisilu.cn/data/sfnew/detail/502021"/>
    <hyperlink ref="C44" r:id="rId220" display="http://finance.sina.com.cn/fund/quotes/502021/bc.shtml"/>
    <hyperlink ref="F44" r:id="rId221" display="http://www.cninfo.com.cn/information/fund/netvalue/502021.html"/>
    <hyperlink ref="M44" r:id="rId222" tooltip="000016" display="http://quote.eastmoney.com/zs000016.html"/>
    <hyperlink ref="O44" r:id="rId223" display="https://www.jisilu.cn/data/utils/lowcalc/502021"/>
    <hyperlink ref="Y44" r:id="rId224" tooltip="加【国金50A】为自选A类" display="javascript:addOwnedFund('502021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225"/>
    <hyperlink ref="C46" r:id="rId232" display="http://finance.sina.com.cn/fund/quotes/150225/bc.shtml"/>
    <hyperlink ref="F46" r:id="rId233" display="http://www.cninfo.com.cn/information/fund/netvalue/150225.html"/>
    <hyperlink ref="M46" r:id="rId234" tooltip="399966" display="http://quote.eastmoney.com/zs399966.html"/>
    <hyperlink ref="O46" r:id="rId235" display="https://www.jisilu.cn/data/utils/lowcalc/150225"/>
    <hyperlink ref="Y46" r:id="rId236" tooltip="加【证保A级】为自选A类" display="javascript:addOwnedFund('150225');"/>
    <hyperlink ref="A47" r:id="rId237" display="https://www.jisilu.cn/data/sfnew/detail/150112"/>
    <hyperlink ref="C47" r:id="rId238" display="http://finance.sina.com.cn/fund/quotes/150112/bc.shtml"/>
    <hyperlink ref="F47" r:id="rId239" display="http://www.cninfo.com.cn/information/fund/netvalue/150112.html"/>
    <hyperlink ref="M47" r:id="rId240" tooltip="399330" display="http://quote.eastmoney.com/zs399330.html"/>
    <hyperlink ref="O47" r:id="rId241" display="https://www.jisilu.cn/data/utils/lowcalc/150112"/>
    <hyperlink ref="Y47" r:id="rId242" tooltip="加【深100A】为自选A类" display="javascript:addOwnedFund('150112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21"/>
    <hyperlink ref="C49" r:id="rId250" display="http://finance.sina.com.cn/fund/quotes/150121/bc.shtml"/>
    <hyperlink ref="F49" r:id="rId251" display="http://www.cninfo.com.cn/information/fund/netvalue/150121.html"/>
    <hyperlink ref="M49" r:id="rId252" tooltip="399918" display="http://quote.eastmoney.com/zs399918.html"/>
    <hyperlink ref="O49" r:id="rId253" display="https://www.jisilu.cn/data/utils/lowcalc/150121"/>
    <hyperlink ref="Y49" r:id="rId254" tooltip="加【银河优先】为自选A类" display="javascript:addOwnedFund('15012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267"/>
    <hyperlink ref="C51" r:id="rId262" display="http://finance.sina.com.cn/fund/quotes/150267/bc.shtml"/>
    <hyperlink ref="F51" r:id="rId263" display="http://www.cninfo.com.cn/information/fund/netvalue/150267.html"/>
    <hyperlink ref="M51" r:id="rId264" tooltip="399986" display="http://quote.eastmoney.com/zs399986.html"/>
    <hyperlink ref="O51" r:id="rId265" display="https://www.jisilu.cn/data/utils/lowcalc/150267"/>
    <hyperlink ref="Y51" r:id="rId266" tooltip="将【银行A类】从自选中删除" display="javascript:delOwnedFund('150267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64"/>
    <hyperlink ref="C53" r:id="rId274" display="http://finance.sina.com.cn/fund/quotes/150064/bc.shtml"/>
    <hyperlink ref="F53" r:id="rId275" display="http://www.cninfo.com.cn/information/fund/netvalue/150064.html"/>
    <hyperlink ref="M53" r:id="rId276" tooltip="399904" display="http://quote.eastmoney.com/zs399904.html"/>
    <hyperlink ref="O53" r:id="rId277" display="https://www.jisilu.cn/data/utils/lowcalc/150064"/>
    <hyperlink ref="Y53" r:id="rId278" tooltip="加【同瑞A】为自选A类" display="javascript:addOwnedFund('150064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138"/>
    <hyperlink ref="C55" r:id="rId286" display="http://finance.sina.com.cn/fund/quotes/150138/bc.shtml"/>
    <hyperlink ref="F55" r:id="rId287" display="http://www.cninfo.com.cn/information/fund/netvalue/150138.html"/>
    <hyperlink ref="M55" r:id="rId288" tooltip="000842" display="http://quote.eastmoney.com/zs000842.html"/>
    <hyperlink ref="O55" r:id="rId289" display="https://www.jisilu.cn/data/utils/lowcalc/150138"/>
    <hyperlink ref="Y55" r:id="rId290" tooltip="加【中证800A】为自选A类" display="javascript:addOwnedFund('150138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152"/>
    <hyperlink ref="C64" r:id="rId340" display="http://finance.sina.com.cn/fund/quotes/150152/bc.shtml"/>
    <hyperlink ref="F64" r:id="rId341" display="http://www.cninfo.com.cn/information/fund/netvalue/150152.html"/>
    <hyperlink ref="M64" r:id="rId342" tooltip="399006" display="http://quote.eastmoney.com/zs399006.html"/>
    <hyperlink ref="O64" r:id="rId343" display="https://www.jisilu.cn/data/utils/lowcalc/150152"/>
    <hyperlink ref="Y64" r:id="rId344" tooltip="加【创业板A】为自选A类" display="javascript:addOwnedFund('150152');"/>
    <hyperlink ref="A65" r:id="rId345" display="https://www.jisilu.cn/data/sfnew/detail/150030"/>
    <hyperlink ref="C65" r:id="rId346" display="http://finance.sina.com.cn/fund/quotes/150030/bc.shtml"/>
    <hyperlink ref="F65" r:id="rId347" display="http://www.cninfo.com.cn/information/fund/netvalue/150030.html"/>
    <hyperlink ref="M65" r:id="rId348" tooltip="000971" display="http://quote.eastmoney.com/zs000971.html"/>
    <hyperlink ref="O65" r:id="rId349" display="https://www.jisilu.cn/data/utils/lowcalc/150030"/>
    <hyperlink ref="Y65" r:id="rId350" tooltip="加【中证90A】为自选A类" display="javascript:addOwnedFund('150030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135"/>
    <hyperlink ref="C68" r:id="rId364" display="http://finance.sina.com.cn/fund/quotes/150135/bc.shtml"/>
    <hyperlink ref="F68" r:id="rId365" display="http://www.cninfo.com.cn/information/fund/netvalue/150135.html"/>
    <hyperlink ref="M68" r:id="rId366" tooltip="399903" display="http://quote.eastmoney.com/zs399903.html"/>
    <hyperlink ref="Y68" r:id="rId367" tooltip="加【国富100A】为自选A类" display="javascript:addOwnedFund('150135');"/>
    <hyperlink ref="A69" r:id="rId368" display="https://www.jisilu.cn/data/sfnew/detail/150059"/>
    <hyperlink ref="C69" r:id="rId369" display="http://finance.sina.com.cn/fund/quotes/150059/bc.shtml"/>
    <hyperlink ref="F69" r:id="rId370" display="http://www.cninfo.com.cn/information/fund/netvalue/150059.html"/>
    <hyperlink ref="M69" r:id="rId371" tooltip="399944" display="http://quote.eastmoney.com/zs399944.html"/>
    <hyperlink ref="O69" r:id="rId372" display="https://www.jisilu.cn/data/utils/lowcalc/150059"/>
    <hyperlink ref="Y69" r:id="rId373" tooltip="加【资源A级】为自选A类" display="javascript:addOwnedFund('150059');"/>
    <hyperlink ref="A70" r:id="rId374" display="https://www.jisilu.cn/data/sfnew/detail/150085"/>
    <hyperlink ref="C70" r:id="rId375" display="http://finance.sina.com.cn/fund/quotes/150085/bc.shtml"/>
    <hyperlink ref="F70" r:id="rId376" display="http://www.cninfo.com.cn/information/fund/netvalue/150085.html"/>
    <hyperlink ref="M70" r:id="rId377" tooltip="399005" display="http://quote.eastmoney.com/zs399005.html"/>
    <hyperlink ref="Y70" r:id="rId378" tooltip="加【中小板A】为自选A类" display="javascript:addOwnedFund('150085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164"/>
    <hyperlink ref="C79" r:id="rId416" display="http://finance.sina.com.cn/fund/quotes/150164/bc.shtml"/>
    <hyperlink ref="F79" r:id="rId417" display="http://www.cninfo.com.cn/information/fund/netvalue/150164.html"/>
    <hyperlink ref="M79" r:id="rId418" tooltip="000832" display="http://quote.eastmoney.com/zs000832.html"/>
    <hyperlink ref="O79" r:id="rId419" display="https://www.jisilu.cn/data/utils/lowcalc/150164"/>
    <hyperlink ref="Y79" r:id="rId420" tooltip="加【可转债A】为自选A类" display="javascript:addOwnedFund('150164');"/>
    <hyperlink ref="A80" r:id="rId421" display="https://www.jisilu.cn/data/sfnew/detail/150277"/>
    <hyperlink ref="C80" r:id="rId422" display="http://finance.sina.com.cn/fund/quotes/150277/bc.shtml"/>
    <hyperlink ref="F80" r:id="rId423" display="http://www.cninfo.com.cn/information/fund/netvalue/150277.html"/>
    <hyperlink ref="M80" r:id="rId424" tooltip="399807" display="http://quote.eastmoney.com/zs399807.html"/>
    <hyperlink ref="O80" r:id="rId425" display="https://www.jisilu.cn/data/utils/lowcalc/150277"/>
    <hyperlink ref="Y80" r:id="rId426" tooltip="将【高铁A】从自选中删除" display="javascript:delOwnedFund('150277');"/>
    <hyperlink ref="A81" r:id="rId427" display="https://www.jisilu.cn/data/sfnew/detail/502024"/>
    <hyperlink ref="C81" r:id="rId428" display="http://finance.sina.com.cn/fund/quotes/502024/bc.shtml"/>
    <hyperlink ref="F81" r:id="rId429" display="http://www.cninfo.com.cn/information/fund/netvalue/502024.html"/>
    <hyperlink ref="M81" r:id="rId430" tooltip="399440" display="http://quote.eastmoney.com/zs399440.html"/>
    <hyperlink ref="O81" r:id="rId431" display="https://www.jisilu.cn/data/utils/lowcalc/502024"/>
    <hyperlink ref="Y81" r:id="rId432" tooltip="加【钢铁A】为自选A类" display="javascript:addOwnedFund('502024');"/>
    <hyperlink ref="A82" r:id="rId433" display="https://www.jisilu.cn/data/sfnew/detail/150205"/>
    <hyperlink ref="C82" r:id="rId434" display="http://finance.sina.com.cn/fund/quotes/150205/bc.shtml"/>
    <hyperlink ref="F82" r:id="rId435" display="http://www.cninfo.com.cn/information/fund/netvalue/150205.html"/>
    <hyperlink ref="M82" r:id="rId436" tooltip="399973" display="http://quote.eastmoney.com/zs399973.html"/>
    <hyperlink ref="O82" r:id="rId437" display="https://www.jisilu.cn/data/utils/lowcalc/150205"/>
    <hyperlink ref="Y82" r:id="rId438" tooltip="加【国防A】为自选A类" display="javascript:addOwnedFund('150205');"/>
    <hyperlink ref="A83" r:id="rId439" display="https://www.jisilu.cn/data/sfnew/detail/150194"/>
    <hyperlink ref="C83" r:id="rId440" display="http://finance.sina.com.cn/fund/quotes/150194/bc.shtml"/>
    <hyperlink ref="F83" r:id="rId441" display="http://www.cninfo.com.cn/information/fund/netvalue/150194.html"/>
    <hyperlink ref="M83" r:id="rId442" tooltip="399970" display="http://quote.eastmoney.com/zs399970.html"/>
    <hyperlink ref="O83" r:id="rId443" display="https://www.jisilu.cn/data/utils/lowcalc/150194"/>
    <hyperlink ref="Y83" r:id="rId444" tooltip="加【互联网A】为自选A类" display="javascript:addOwnedFund('150194');"/>
    <hyperlink ref="A84" r:id="rId445" display="https://www.jisilu.cn/data/sfnew/detail/150307"/>
    <hyperlink ref="C84" r:id="rId446" display="http://finance.sina.com.cn/fund/quotes/150307/bc.shtml"/>
    <hyperlink ref="F84" r:id="rId447" display="http://www.cninfo.com.cn/information/fund/netvalue/150307.html"/>
    <hyperlink ref="M84" r:id="rId448" tooltip="399804" display="http://quote.eastmoney.com/zs399804.html"/>
    <hyperlink ref="O84" r:id="rId449" display="https://www.jisilu.cn/data/utils/lowcalc/150307"/>
    <hyperlink ref="Y84" r:id="rId450" tooltip="加【体育A】为自选A类" display="javascript:addOwnedFund('150307');"/>
    <hyperlink ref="A85" r:id="rId451" display="https://www.jisilu.cn/data/sfnew/detail/502027"/>
    <hyperlink ref="C85" r:id="rId452" display="http://finance.sina.com.cn/fund/quotes/502027/bc.shtml"/>
    <hyperlink ref="F85" r:id="rId453" display="http://www.cninfo.com.cn/information/fund/netvalue/502027.html"/>
    <hyperlink ref="M85" r:id="rId454" tooltip="399429" display="http://quote.eastmoney.com/zs399429.html"/>
    <hyperlink ref="O85" r:id="rId455" display="https://www.jisilu.cn/data/utils/lowcalc/502027"/>
    <hyperlink ref="Y85" r:id="rId456" tooltip="加【新丝路A】为自选A类" display="javascript:addOwnedFund('502027');"/>
    <hyperlink ref="A86" r:id="rId457" display="https://www.jisilu.cn/data/sfnew/detail/150243"/>
    <hyperlink ref="C86" r:id="rId458" display="http://finance.sina.com.cn/fund/quotes/150243/bc.shtml"/>
    <hyperlink ref="F86" r:id="rId459" display="http://www.cninfo.com.cn/information/fund/netvalue/150243.html"/>
    <hyperlink ref="M86" r:id="rId460" tooltip="399006" display="http://quote.eastmoney.com/zs399006.html"/>
    <hyperlink ref="O86" r:id="rId461" display="https://www.jisilu.cn/data/utils/lowcalc/150243"/>
    <hyperlink ref="Y86" r:id="rId462" tooltip="加【创业A】为自选A类" display="javascript:addOwnedFund('150243');"/>
    <hyperlink ref="A87" r:id="rId463" display="https://www.jisilu.cn/data/sfnew/detail/150271"/>
    <hyperlink ref="C87" r:id="rId464" display="http://finance.sina.com.cn/fund/quotes/150271/bc.shtml"/>
    <hyperlink ref="F87" r:id="rId465" display="http://www.cninfo.com.cn/information/fund/netvalue/150271.html"/>
    <hyperlink ref="M87" r:id="rId466" tooltip="399441" display="http://quote.eastmoney.com/zs399441.html"/>
    <hyperlink ref="O87" r:id="rId467" display="https://www.jisilu.cn/data/utils/lowcalc/150271"/>
    <hyperlink ref="Y87" r:id="rId468" tooltip="加【生物药A】为自选A类" display="javascript:addOwnedFund('150271');"/>
    <hyperlink ref="A88" r:id="rId469" display="https://www.jisilu.cn/data/sfnew/detail/150173"/>
    <hyperlink ref="C88" r:id="rId470" display="http://finance.sina.com.cn/fund/quotes/150173/bc.shtml"/>
    <hyperlink ref="F88" r:id="rId471" display="http://www.cninfo.com.cn/information/fund/netvalue/150173.html"/>
    <hyperlink ref="M88" r:id="rId472" tooltip="000998" display="http://quote.eastmoney.com/zs000998.html"/>
    <hyperlink ref="O88" r:id="rId473" display="https://www.jisilu.cn/data/utils/lowcalc/150173"/>
    <hyperlink ref="Y88" r:id="rId474" tooltip="加【TMT中证A】为自选A类" display="javascript:addOwnedFund('150173');"/>
    <hyperlink ref="A89" r:id="rId475" display="https://www.jisilu.cn/data/sfnew/detail/150309"/>
    <hyperlink ref="C89" r:id="rId476" display="http://finance.sina.com.cn/fund/quotes/150309/bc.shtml"/>
    <hyperlink ref="F89" r:id="rId477" display="http://www.cninfo.com.cn/information/fund/netvalue/150309.html"/>
    <hyperlink ref="M89" r:id="rId478" tooltip="399994" display="http://quote.eastmoney.com/zs399994.html"/>
    <hyperlink ref="O89" r:id="rId479" display="https://www.jisilu.cn/data/utils/lowcalc/150309"/>
    <hyperlink ref="Y89" r:id="rId480" tooltip="加【信息安A】为自选A类" display="javascript:addOwnedFund('150309');"/>
    <hyperlink ref="A90" r:id="rId481" display="https://www.jisilu.cn/data/sfnew/detail/150237"/>
    <hyperlink ref="C90" r:id="rId482" display="http://finance.sina.com.cn/fund/quotes/150237/bc.shtml"/>
    <hyperlink ref="F90" r:id="rId483" display="http://www.cninfo.com.cn/information/fund/netvalue/150237.html"/>
    <hyperlink ref="M90" r:id="rId484" tooltip="000827" display="http://quote.eastmoney.com/zs000827.html"/>
    <hyperlink ref="O90" r:id="rId485" display="https://www.jisilu.cn/data/utils/lowcalc/150237"/>
    <hyperlink ref="Y90" r:id="rId486" tooltip="加【环保A级】为自选A类" display="javascript:addOwnedFund('150237');"/>
    <hyperlink ref="A91" r:id="rId487" display="https://www.jisilu.cn/data/sfnew/detail/150217"/>
    <hyperlink ref="C91" r:id="rId488" display="http://finance.sina.com.cn/fund/quotes/150217/bc.shtml"/>
    <hyperlink ref="F91" r:id="rId489" display="http://www.cninfo.com.cn/information/fund/netvalue/150217.html"/>
    <hyperlink ref="M91" r:id="rId490" tooltip="399412" display="http://quote.eastmoney.com/zs399412.html"/>
    <hyperlink ref="O91" r:id="rId491" display="https://www.jisilu.cn/data/utils/lowcalc/150217"/>
    <hyperlink ref="Y91" r:id="rId492" tooltip="加【新能源A】为自选A类" display="javascript:addOwnedFund('150217');"/>
    <hyperlink ref="A92" r:id="rId493" display="https://www.jisilu.cn/data/sfnew/detail/150315"/>
    <hyperlink ref="C92" r:id="rId494" display="http://finance.sina.com.cn/fund/quotes/150315/bc.shtml"/>
    <hyperlink ref="F92" r:id="rId495" display="http://www.cninfo.com.cn/information/fund/netvalue/150315.html"/>
    <hyperlink ref="M92" r:id="rId496" tooltip="399803" display="http://quote.eastmoney.com/zs399803.html"/>
    <hyperlink ref="O92" r:id="rId497" display="https://www.jisilu.cn/data/utils/lowcalc/150315"/>
    <hyperlink ref="Y92" r:id="rId498" tooltip="加【工业4A】为自选A类" display="javascript:addOwnedFund('150315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07"/>
    <hyperlink ref="C94" r:id="rId506" display="http://finance.sina.com.cn/fund/quotes/150207/bc.shtml"/>
    <hyperlink ref="F94" r:id="rId507" display="http://www.cninfo.com.cn/information/fund/netvalue/150207.html"/>
    <hyperlink ref="M94" r:id="rId508" tooltip="399983" display="http://quote.eastmoney.com/zs399983.html"/>
    <hyperlink ref="O94" r:id="rId509" display="https://www.jisilu.cn/data/utils/lowcalc/150207"/>
    <hyperlink ref="Y94" r:id="rId510" tooltip="加【地产A端】为自选A类" display="javascript:addOwnedFund('150207');"/>
    <hyperlink ref="A95" r:id="rId511" display="https://www.jisilu.cn/data/sfnew/detail/150273"/>
    <hyperlink ref="C95" r:id="rId512" display="http://finance.sina.com.cn/fund/quotes/150273/bc.shtml"/>
    <hyperlink ref="F95" r:id="rId513" display="http://www.cninfo.com.cn/information/fund/netvalue/150273.html"/>
    <hyperlink ref="M95" r:id="rId514" tooltip="399991" display="http://quote.eastmoney.com/zs399991.html"/>
    <hyperlink ref="O95" r:id="rId515" display="https://www.jisilu.cn/data/utils/lowcalc/150273"/>
    <hyperlink ref="Y95" r:id="rId516" tooltip="加【带路A】为自选A类" display="javascript:addOwnedFund('150273');"/>
    <hyperlink ref="A96" r:id="rId517" display="https://www.jisilu.cn/data/sfnew/detail/150257"/>
    <hyperlink ref="C96" r:id="rId518" display="http://finance.sina.com.cn/fund/quotes/150257/bc.shtml"/>
    <hyperlink ref="F96" r:id="rId519" display="http://www.cninfo.com.cn/information/fund/netvalue/150257.html"/>
    <hyperlink ref="M96" r:id="rId520" tooltip="399993" display="http://quote.eastmoney.com/zs399993.html"/>
    <hyperlink ref="O96" r:id="rId521" display="https://www.jisilu.cn/data/utils/lowcalc/150257"/>
    <hyperlink ref="Y96" r:id="rId522" tooltip="加【生物A】为自选A类" display="javascript:addOwnedFund('150257');"/>
    <hyperlink ref="A97" r:id="rId523" display="https://www.jisilu.cn/data/sfnew/detail/150259"/>
    <hyperlink ref="C97" r:id="rId524" display="http://finance.sina.com.cn/fund/quotes/150259/bc.shtml"/>
    <hyperlink ref="F97" r:id="rId525" display="http://www.cninfo.com.cn/information/fund/netvalue/150259.html"/>
    <hyperlink ref="M97" r:id="rId526" tooltip="399992" display="http://quote.eastmoney.com/zs399992.html"/>
    <hyperlink ref="O97" r:id="rId527" display="https://www.jisilu.cn/data/utils/lowcalc/150259"/>
    <hyperlink ref="Y97" r:id="rId528" tooltip="加【重组A】为自选A类" display="javascript:addOwnedFund('150259');"/>
    <hyperlink ref="A98" r:id="rId529" display="https://www.jisilu.cn/data/sfnew/detail/150177"/>
    <hyperlink ref="C98" r:id="rId530" display="http://finance.sina.com.cn/fund/quotes/150177/bc.shtml"/>
    <hyperlink ref="F98" r:id="rId531" display="http://www.cninfo.com.cn/information/fund/netvalue/150177.html"/>
    <hyperlink ref="M98" r:id="rId532" tooltip="399966" display="http://quote.eastmoney.com/zs399966.html"/>
    <hyperlink ref="O98" r:id="rId533" display="https://www.jisilu.cn/data/utils/lowcalc/150177"/>
    <hyperlink ref="Y98" r:id="rId534" tooltip="加【证保A】为自选A类" display="javascript:addOwnedFund('150177');"/>
    <hyperlink ref="A99" r:id="rId535" display="https://www.jisilu.cn/data/sfnew/detail/150235"/>
    <hyperlink ref="C99" r:id="rId536" display="http://finance.sina.com.cn/fund/quotes/150235/bc.shtml"/>
    <hyperlink ref="F99" r:id="rId537" display="http://www.cninfo.com.cn/information/fund/netvalue/150235.html"/>
    <hyperlink ref="M99" r:id="rId538" tooltip="399975" display="http://quote.eastmoney.com/zs399975.html"/>
    <hyperlink ref="O99" r:id="rId539" display="https://www.jisilu.cn/data/utils/lowcalc/150235"/>
    <hyperlink ref="Y99" r:id="rId540" tooltip="加【券商A级】为自选A类" display="javascript:addOwnedFund('150235');"/>
    <hyperlink ref="A100" r:id="rId541" display="https://www.jisilu.cn/data/sfnew/detail/150209"/>
    <hyperlink ref="C100" r:id="rId542" display="http://finance.sina.com.cn/fund/quotes/150209/bc.shtml"/>
    <hyperlink ref="F100" r:id="rId543" display="http://www.cninfo.com.cn/information/fund/netvalue/150209.html"/>
    <hyperlink ref="M100" r:id="rId544" tooltip="399974" display="http://quote.eastmoney.com/zs399974.html"/>
    <hyperlink ref="O100" r:id="rId545" display="https://www.jisilu.cn/data/utils/lowcalc/150209"/>
    <hyperlink ref="Y100" r:id="rId546" tooltip="加【国企改A】为自选A类" display="javascript:addOwnedFund('150209');"/>
    <hyperlink ref="A101" r:id="rId547" display="https://www.jisilu.cn/data/sfnew/detail/150251"/>
    <hyperlink ref="C101" r:id="rId548" display="http://finance.sina.com.cn/fund/quotes/150251/bc.shtml"/>
    <hyperlink ref="F101" r:id="rId549" display="http://www.cninfo.com.cn/information/fund/netvalue/150251.html"/>
    <hyperlink ref="M101" r:id="rId550" tooltip="399990" display="http://quote.eastmoney.com/zs399990.html"/>
    <hyperlink ref="O101" r:id="rId551" display="https://www.jisilu.cn/data/utils/lowcalc/150251"/>
    <hyperlink ref="Y101" r:id="rId552" tooltip="加【煤炭A】为自选A类" display="javascript:addOwnedFund('150251');"/>
    <hyperlink ref="A102" r:id="rId553" display="https://www.jisilu.cn/data/sfnew/detail/150269"/>
    <hyperlink ref="C102" r:id="rId554" display="http://finance.sina.com.cn/fund/quotes/150269/bc.shtml"/>
    <hyperlink ref="F102" r:id="rId555" display="http://www.cninfo.com.cn/information/fund/netvalue/150269.html"/>
    <hyperlink ref="M102" r:id="rId556" tooltip="399997" display="http://quote.eastmoney.com/zs399997.html"/>
    <hyperlink ref="O102" r:id="rId557" display="https://www.jisilu.cn/data/utils/lowcalc/150269"/>
    <hyperlink ref="Y102" r:id="rId558" tooltip="加【白酒A】为自选A类" display="javascript:addOwnedFund('150269');"/>
    <hyperlink ref="A103" r:id="rId559" display="https://www.jisilu.cn/data/sfnew/detail/150329"/>
    <hyperlink ref="C103" r:id="rId560" display="http://finance.sina.com.cn/fund/quotes/150329/bc.shtml"/>
    <hyperlink ref="F103" r:id="rId561" display="http://www.cninfo.com.cn/information/fund/netvalue/150329.html"/>
    <hyperlink ref="M103" r:id="rId562" tooltip="399809" display="http://quote.eastmoney.com/zs399809.html"/>
    <hyperlink ref="O103" r:id="rId563" display="https://www.jisilu.cn/data/utils/lowcalc/150329"/>
    <hyperlink ref="Y103" r:id="rId564" tooltip="加【保险A】为自选A类" display="javascript:addOwnedFund('150329');"/>
    <hyperlink ref="A104" r:id="rId565" display="https://www.jisilu.cn/data/sfnew/detail/502049"/>
    <hyperlink ref="C104" r:id="rId566" display="http://finance.sina.com.cn/fund/quotes/502049/bc.shtml"/>
    <hyperlink ref="F104" r:id="rId567" display="http://www.cninfo.com.cn/information/fund/netvalue/502049.html"/>
    <hyperlink ref="M104" r:id="rId568" tooltip="000016" display="http://quote.eastmoney.com/zs000016.html"/>
    <hyperlink ref="O104" r:id="rId569" display="https://www.jisilu.cn/data/utils/lowcalc/502049"/>
    <hyperlink ref="Y104" r:id="rId570" tooltip="加【上证50A】为自选A类" display="javascript:addOwnedFund('502049');"/>
    <hyperlink ref="A105" r:id="rId571" display="https://www.jisilu.cn/data/sfnew/detail/150275"/>
    <hyperlink ref="C105" r:id="rId572" display="http://finance.sina.com.cn/fund/quotes/150275/bc.shtml"/>
    <hyperlink ref="F105" r:id="rId573" display="http://www.cninfo.com.cn/information/fund/netvalue/150275.html"/>
    <hyperlink ref="M105" r:id="rId574" tooltip="399991" display="http://quote.eastmoney.com/zs399991.html"/>
    <hyperlink ref="O105" r:id="rId575" display="https://www.jisilu.cn/data/utils/lowcalc/150275"/>
    <hyperlink ref="Y105" r:id="rId576" tooltip="将【一带一A】从自选中删除" display="javascript:delOwnedFund('150275');"/>
    <hyperlink ref="A106" r:id="rId577" display="https://www.jisilu.cn/data/sfnew/detail/150184"/>
    <hyperlink ref="C106" r:id="rId578" display="http://finance.sina.com.cn/fund/quotes/150184/bc.shtml"/>
    <hyperlink ref="F106" r:id="rId579" display="http://www.cninfo.com.cn/information/fund/netvalue/150184.html"/>
    <hyperlink ref="M106" r:id="rId580" tooltip="000827" display="http://quote.eastmoney.com/zs000827.html"/>
    <hyperlink ref="O106" r:id="rId581" display="https://www.jisilu.cn/data/utils/lowcalc/150184"/>
    <hyperlink ref="Y106" r:id="rId582" tooltip="加【环保A】为自选A类" display="javascript:addOwnedFund('150184');"/>
    <hyperlink ref="A107" r:id="rId583" display="https://www.jisilu.cn/data/sfnew/detail/150255"/>
    <hyperlink ref="C107" r:id="rId584" display="http://finance.sina.com.cn/fund/quotes/150255/bc.shtml"/>
    <hyperlink ref="F107" r:id="rId585" display="http://www.cninfo.com.cn/information/fund/netvalue/150255.html"/>
    <hyperlink ref="M107" r:id="rId586" tooltip="399986" display="http://quote.eastmoney.com/zs399986.html"/>
    <hyperlink ref="O107" r:id="rId587" display="https://www.jisilu.cn/data/utils/lowcalc/150255"/>
    <hyperlink ref="Y107" r:id="rId588" tooltip="将【银行业A】从自选中删除" display="javascript:delOwnedFund('150255');"/>
    <hyperlink ref="A108" r:id="rId589" display="https://www.jisilu.cn/data/sfnew/detail/150283"/>
    <hyperlink ref="C108" r:id="rId590" display="http://finance.sina.com.cn/fund/quotes/150283/bc.shtml"/>
    <hyperlink ref="F108" r:id="rId591" display="http://www.cninfo.com.cn/information/fund/netvalue/150283.html"/>
    <hyperlink ref="M108" r:id="rId592" tooltip="000808" display="http://quote.eastmoney.com/zs000808.html"/>
    <hyperlink ref="O108" r:id="rId593" display="https://www.jisilu.cn/data/utils/lowcalc/150283"/>
    <hyperlink ref="Y108" r:id="rId594" tooltip="加【SW医药A】为自选A类" display="javascript:addOwnedFund('150283');"/>
    <hyperlink ref="A109" r:id="rId595" display="https://www.jisilu.cn/data/sfnew/detail/150241"/>
    <hyperlink ref="C109" r:id="rId596" display="http://finance.sina.com.cn/fund/quotes/150241/bc.shtml"/>
    <hyperlink ref="F109" r:id="rId597" display="http://www.cninfo.com.cn/information/fund/netvalue/150241.html"/>
    <hyperlink ref="M109" r:id="rId598" tooltip="399986" display="http://quote.eastmoney.com/zs399986.html"/>
    <hyperlink ref="O109" r:id="rId599" display="https://www.jisilu.cn/data/utils/lowcalc/150241"/>
    <hyperlink ref="Y109" r:id="rId600" tooltip="将【银行A级】从自选中删除" display="javascript:delOwnedFund('150241');"/>
    <hyperlink ref="A110" r:id="rId601" display="https://www.jisilu.cn/data/sfnew/detail/502017"/>
    <hyperlink ref="C110" r:id="rId602" display="http://finance.sina.com.cn/fund/quotes/502017/bc.shtml"/>
    <hyperlink ref="F110" r:id="rId603" display="http://www.cninfo.com.cn/information/fund/netvalue/502017.html"/>
    <hyperlink ref="M110" r:id="rId604" tooltip="399991" display="http://quote.eastmoney.com/zs399991.html"/>
    <hyperlink ref="O110" r:id="rId605" display="https://www.jisilu.cn/data/utils/lowcalc/502017"/>
    <hyperlink ref="Y110" r:id="rId606" tooltip="加【带路A】为自选A类" display="javascript:addOwnedFund('502017');"/>
    <hyperlink ref="A111" r:id="rId607" display="https://www.jisilu.cn/data/sfnew/detail/150229"/>
    <hyperlink ref="C111" r:id="rId608" display="http://finance.sina.com.cn/fund/quotes/150229/bc.shtml"/>
    <hyperlink ref="F111" r:id="rId609" display="http://www.cninfo.com.cn/information/fund/netvalue/150229.html"/>
    <hyperlink ref="M111" r:id="rId610" tooltip="399987" display="http://quote.eastmoney.com/zs399987.html"/>
    <hyperlink ref="O111" r:id="rId611" display="https://www.jisilu.cn/data/utils/lowcalc/150229"/>
    <hyperlink ref="Y111" r:id="rId612" tooltip="加【酒A】为自选A类" display="javascript:addOwnedFund('150229');"/>
    <hyperlink ref="A112" r:id="rId613" display="https://www.jisilu.cn/data/sfnew/detail/502004"/>
    <hyperlink ref="C112" r:id="rId614" display="http://finance.sina.com.cn/fund/quotes/502004/bc.shtml"/>
    <hyperlink ref="F112" r:id="rId615" display="http://www.cninfo.com.cn/information/fund/netvalue/502004.html"/>
    <hyperlink ref="M112" r:id="rId616" tooltip="399967" display="http://quote.eastmoney.com/zs399967.html"/>
    <hyperlink ref="O112" r:id="rId617" display="https://www.jisilu.cn/data/utils/lowcalc/502004"/>
    <hyperlink ref="Y112" r:id="rId618" tooltip="加【军工A】为自选A类" display="javascript:addOwnedFund('502004');"/>
    <hyperlink ref="A113" r:id="rId619" display="https://www.jisilu.cn/data/sfnew/detail/150186"/>
    <hyperlink ref="C113" r:id="rId620" display="http://finance.sina.com.cn/fund/quotes/150186/bc.shtml"/>
    <hyperlink ref="F113" r:id="rId621" display="http://www.cninfo.com.cn/information/fund/netvalue/150186.html"/>
    <hyperlink ref="M113" r:id="rId622" tooltip="399967" display="http://quote.eastmoney.com/zs399967.html"/>
    <hyperlink ref="O113" r:id="rId623" display="https://www.jisilu.cn/data/utils/lowcalc/150186"/>
    <hyperlink ref="Y113" r:id="rId624" tooltip="加【军工A级】为自选A类" display="javascript:addOwnedFund('150186');"/>
    <hyperlink ref="A114" r:id="rId625" display="https://www.jisilu.cn/data/sfnew/detail/150305"/>
    <hyperlink ref="C114" r:id="rId626" display="http://finance.sina.com.cn/fund/quotes/150305/bc.shtml"/>
    <hyperlink ref="F114" r:id="rId627" display="http://www.cninfo.com.cn/information/fund/netvalue/150305.html"/>
    <hyperlink ref="M114" r:id="rId628" tooltip="399812" display="http://quote.eastmoney.com/zs399812.html"/>
    <hyperlink ref="O114" r:id="rId629" display="https://www.jisilu.cn/data/utils/lowcalc/150305"/>
    <hyperlink ref="Y114" r:id="rId630" tooltip="加【养老A】为自选A类" display="javascript:addOwnedFund('150305');"/>
    <hyperlink ref="A115" r:id="rId631" display="https://www.jisilu.cn/data/sfnew/detail/502007"/>
    <hyperlink ref="C115" r:id="rId632" display="http://finance.sina.com.cn/fund/quotes/502007/bc.shtml"/>
    <hyperlink ref="F115" r:id="rId633" display="http://www.cninfo.com.cn/information/fund/netvalue/502007.html"/>
    <hyperlink ref="M115" r:id="rId634" tooltip="399974" display="http://quote.eastmoney.com/zs399974.html"/>
    <hyperlink ref="O115" r:id="rId635" display="https://www.jisilu.cn/data/utils/lowcalc/502007"/>
    <hyperlink ref="Y115" r:id="rId636" tooltip="加【国企改A】为自选A类" display="javascript:addOwnedFund('502007');"/>
    <hyperlink ref="A116" r:id="rId637" display="https://www.jisilu.cn/data/sfnew/detail/150249"/>
    <hyperlink ref="C116" r:id="rId638" display="http://finance.sina.com.cn/fund/quotes/150249/bc.shtml"/>
    <hyperlink ref="F116" r:id="rId639" display="http://www.cninfo.com.cn/information/fund/netvalue/150249.html"/>
    <hyperlink ref="M116" r:id="rId640" tooltip="399986" display="http://quote.eastmoney.com/zs399986.html"/>
    <hyperlink ref="O116" r:id="rId641" display="https://www.jisilu.cn/data/utils/lowcalc/150249"/>
    <hyperlink ref="Y116" r:id="rId642" tooltip="将【银行A端】从自选中删除" display="javascript:delOwnedFund('150249');"/>
    <hyperlink ref="A117" r:id="rId643" display="https://www.jisilu.cn/data/sfnew/detail/150051"/>
    <hyperlink ref="C117" r:id="rId644" display="http://finance.sina.com.cn/fund/quotes/150051/bc.shtml"/>
    <hyperlink ref="F117" r:id="rId645" display="http://www.cninfo.com.cn/information/fund/netvalue/150051.html"/>
    <hyperlink ref="M117" r:id="rId646" tooltip="399300" display="http://quote.eastmoney.com/zs399300.html"/>
    <hyperlink ref="O117" r:id="rId647" display="https://www.jisilu.cn/data/utils/lowcalc/150051"/>
    <hyperlink ref="Y117" r:id="rId648" tooltip="加【沪深300A】为自选A类" display="javascript:addOwnedFund('150051');"/>
    <hyperlink ref="A118" r:id="rId649" display="https://www.jisilu.cn/data/sfnew/detail/150227"/>
    <hyperlink ref="C118" r:id="rId650" display="http://finance.sina.com.cn/fund/quotes/150227/bc.shtml"/>
    <hyperlink ref="F118" r:id="rId651" display="http://www.cninfo.com.cn/information/fund/netvalue/150227.html"/>
    <hyperlink ref="M118" r:id="rId652" tooltip="399986" display="http://quote.eastmoney.com/zs399986.html"/>
    <hyperlink ref="O118" r:id="rId653" display="https://www.jisilu.cn/data/utils/lowcalc/150227"/>
    <hyperlink ref="Y118" r:id="rId654" tooltip="将【银行A】从自选中删除" display="javascript:delOwnedFund('150227');"/>
    <hyperlink ref="A119" r:id="rId655" display="https://www.jisilu.cn/data/sfnew/detail/150018"/>
    <hyperlink ref="C119" r:id="rId656" display="http://finance.sina.com.cn/fund/quotes/150018/bc.shtml"/>
    <hyperlink ref="F119" r:id="rId657" display="http://www.cninfo.com.cn/information/fund/netvalue/150018.html"/>
    <hyperlink ref="M119" r:id="rId658" tooltip="399004" display="http://quote.eastmoney.com/zs399004.html"/>
    <hyperlink ref="O119" r:id="rId659" display="https://www.jisilu.cn/data/utils/lowcalc/150018"/>
    <hyperlink ref="Y119" r:id="rId660" tooltip="加【银华稳进】为自选A类" display="javascript:addOwnedFund('150018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69"/>
    <hyperlink ref="C121" r:id="rId668" display="http://finance.sina.com.cn/fund/quotes/150169/bc.shtml"/>
    <hyperlink ref="F121" r:id="rId669" display="http://www.cninfo.com.cn/information/fund/netvalue/150169.html"/>
    <hyperlink ref="M121" r:id="rId670" tooltip="HSI" display="http://quote.eastmoney.com/hk/zs110000.html"/>
    <hyperlink ref="O121" r:id="rId671" display="https://www.jisilu.cn/data/utils/lowcalc/150169"/>
    <hyperlink ref="Y121" r:id="rId672" tooltip="将【恒生A】从自选中删除" display="javascript:delOwnedFund('150169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81"/>
    <hyperlink ref="C123" r:id="rId680" display="http://finance.sina.com.cn/fund/quotes/150181/bc.shtml"/>
    <hyperlink ref="F123" r:id="rId681" display="http://www.cninfo.com.cn/information/fund/netvalue/150181.html"/>
    <hyperlink ref="M123" r:id="rId682" tooltip="399967" display="http://quote.eastmoney.com/zs399967.html"/>
    <hyperlink ref="O123" r:id="rId683" display="https://www.jisilu.cn/data/utils/lowcalc/150181"/>
    <hyperlink ref="Y123" r:id="rId684" tooltip="加【军工A】为自选A类" display="javascript:addOwnedFund('150181');"/>
    <hyperlink ref="A124" r:id="rId685" display="https://www.jisilu.cn/data/sfnew/detail/150171"/>
    <hyperlink ref="C124" r:id="rId686" display="http://finance.sina.com.cn/fund/quotes/150171/bc.shtml"/>
    <hyperlink ref="F124" r:id="rId687" display="http://www.cninfo.com.cn/information/fund/netvalue/150171.html"/>
    <hyperlink ref="M124" r:id="rId688" tooltip="399707" display="http://quote.eastmoney.com/zs399707.html"/>
    <hyperlink ref="O124" r:id="rId689" display="https://www.jisilu.cn/data/utils/lowcalc/150171"/>
    <hyperlink ref="Y124" r:id="rId690" tooltip="加【证券A】为自选A类" display="javascript:addOwnedFund('150171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43"/>
    <hyperlink ref="C127" r:id="rId704" display="http://finance.sina.com.cn/fund/quotes/150143/bc.shtml"/>
    <hyperlink ref="F127" r:id="rId705" display="http://www.cninfo.com.cn/information/fund/netvalue/150143.html"/>
    <hyperlink ref="M127" r:id="rId706" tooltip="000832" display="http://quote.eastmoney.com/zs000832.html"/>
    <hyperlink ref="O127" r:id="rId707" display="https://www.jisilu.cn/data/utils/lowcalc/150143"/>
    <hyperlink ref="Y127" r:id="rId708" tooltip="加【转债A级】为自选A类" display="javascript:addOwnedFund('150143');"/>
    <hyperlink ref="A128" r:id="rId709" display="https://www.jisilu.cn/data/sfnew/detail/150179"/>
    <hyperlink ref="C128" r:id="rId710" display="http://finance.sina.com.cn/fund/quotes/150179/bc.shtml"/>
    <hyperlink ref="F128" r:id="rId711" display="http://www.cninfo.com.cn/information/fund/netvalue/150179.html"/>
    <hyperlink ref="M128" r:id="rId712" tooltip="399935" display="http://quote.eastmoney.com/zs399935.html"/>
    <hyperlink ref="O128" r:id="rId713" display="https://www.jisilu.cn/data/utils/lowcalc/150179"/>
    <hyperlink ref="Y128" r:id="rId714" tooltip="加【信息A】为自选A类" display="javascript:addOwnedFund('150179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231"/>
    <hyperlink ref="C130" r:id="rId722" display="http://finance.sina.com.cn/fund/quotes/150231/bc.shtml"/>
    <hyperlink ref="F130" r:id="rId723" display="http://www.cninfo.com.cn/information/fund/netvalue/150231.html"/>
    <hyperlink ref="M130" r:id="rId724" tooltip="399811" display="http://quote.eastmoney.com/zs399811.html"/>
    <hyperlink ref="O130" r:id="rId725" display="https://www.jisilu.cn/data/utils/lowcalc/150231"/>
    <hyperlink ref="Y130" r:id="rId726" tooltip="加【电子A】为自选A类" display="javascript:addOwnedFund('150231');"/>
    <hyperlink ref="A131" r:id="rId727" display="https://www.jisilu.cn/data/sfnew/detail/150100"/>
    <hyperlink ref="C131" r:id="rId728" display="http://finance.sina.com.cn/fund/quotes/150100/bc.shtml"/>
    <hyperlink ref="F131" r:id="rId729" display="http://www.cninfo.com.cn/information/fund/netvalue/150100.html"/>
    <hyperlink ref="M131" r:id="rId730" tooltip="000805" display="http://quote.eastmoney.com/zs000805.html"/>
    <hyperlink ref="O131" r:id="rId731" display="https://www.jisilu.cn/data/utils/lowcalc/150100"/>
    <hyperlink ref="Y131" r:id="rId732" tooltip="加【资源A】为自选A类" display="javascript:addOwnedFund('150100');"/>
    <hyperlink ref="A132" r:id="rId733" display="https://www.jisilu.cn/data/sfnew/detail/150311"/>
    <hyperlink ref="C132" r:id="rId734" display="http://finance.sina.com.cn/fund/quotes/150311/bc.shtml"/>
    <hyperlink ref="F132" r:id="rId735" display="http://www.cninfo.com.cn/information/fund/netvalue/150311.html"/>
    <hyperlink ref="M132" r:id="rId736" tooltip="399996" display="http://quote.eastmoney.com/zs399996.html"/>
    <hyperlink ref="O132" r:id="rId737" display="https://www.jisilu.cn/data/utils/lowcalc/150311"/>
    <hyperlink ref="Y132" r:id="rId738" tooltip="加【智能A】为自选A类" display="javascript:addOwnedFund('15031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7" r:id="rId757" display="https://www.jisilu.cn/data/sfnew/detail/150066"/>
    <hyperlink ref="C137" r:id="rId758" display="http://finance.sina.com.cn/fund/quotes/150066/bc.shtml"/>
    <hyperlink ref="F137" r:id="rId759" display="http://www.cninfo.com.cn/information/fund/netvalue/150066.html"/>
    <hyperlink ref="M137" r:id="rId760" tooltip="399481" display="http://quote.eastmoney.com/zs399481.html"/>
    <hyperlink ref="O137" r:id="rId761" display="https://www.jisilu.cn/data/utils/lowcalc/150066"/>
    <hyperlink ref="Y137" r:id="rId762" tooltip="加【互利A】为自选A类" display="javascript:addOwnedFund('150066');"/>
    <hyperlink ref="A138" r:id="rId763" display="https://www.jisilu.cn/data/sfnew/detail/150188"/>
    <hyperlink ref="C138" r:id="rId764" display="http://finance.sina.com.cn/fund/quotes/150188/bc.shtml"/>
    <hyperlink ref="F138" r:id="rId765" display="http://www.cninfo.com.cn/information/fund/netvalue/150188.html"/>
    <hyperlink ref="M138" r:id="rId766" tooltip="000832" display="http://quote.eastmoney.com/zs000832.html"/>
    <hyperlink ref="O138" r:id="rId767" display="https://www.jisilu.cn/data/utils/lowcalc/150188"/>
    <hyperlink ref="Y138" r:id="rId768" tooltip="加【转债优先】为自选A类" display="javascript:addOwnedFund('150188');"/>
    <hyperlink ref="A139" r:id="rId769" display="https://www.jisilu.cn/data/sfnew/detail/150016"/>
    <hyperlink ref="C139" r:id="rId770" display="http://finance.sina.com.cn/fund/quotes/150016/bc.shtml"/>
    <hyperlink ref="F139" r:id="rId771" display="http://www.cninfo.com.cn/information/fund/netvalue/150016.html"/>
    <hyperlink ref="M139" r:id="rId772" tooltip="399300" display="http://quote.eastmoney.com/zs399300.html"/>
    <hyperlink ref="Y139" r:id="rId773" tooltip="加【合润A】为自选A类" display="javascript:addOwnedFund('150016')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29"/>
  <sheetViews>
    <sheetView workbookViewId="0">
      <selection activeCell="I13" sqref="A1:XFD1048576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12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VLOOKUP($E3,'20160802'!$A$3:$Y$207,4,FALSE)</f>
        <v>-2.5724137931034483E-3</v>
      </c>
      <c r="G3" s="48">
        <f>VLOOKUP($E3,'20160802'!$A$3:$Y$207,8,FALSE)</f>
        <v>0.13793103448275862</v>
      </c>
      <c r="H3" s="48">
        <f>VLOOKUP($E3,'20160802'!$A$3:$Y$207,7,FALSE)</f>
        <v>1.0622413793103446E-2</v>
      </c>
      <c r="I3" s="48">
        <f>VLOOKUP($E3,'20160802'!$A$3:$Y$207,11,FALSE)</f>
        <v>4.555224137931034E-2</v>
      </c>
      <c r="J3" s="48">
        <f>VLOOKUP($E3,'20160802'!$A$3:$Y$207,16,FALSE)</f>
        <v>-1.1701754385964906E-3</v>
      </c>
      <c r="K3" s="48">
        <f>VLOOKUP($E3,'20160802'!$A$3:$Y$207,18,FALSE)</f>
        <v>-2.7706896551724144E-3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VLOOKUP($E4,'20160802'!$A$3:$Y$207,4,FALSE)</f>
        <v>-2.0000000000000001E-4</v>
      </c>
      <c r="G4" s="48">
        <f>VLOOKUP($E4,'20160802'!$A$3:$Y$207,8,FALSE)</f>
        <v>0.4</v>
      </c>
      <c r="H4" s="48">
        <f>VLOOKUP($E4,'20160802'!$A$3:$Y$207,7,FALSE)</f>
        <v>-2.14E-3</v>
      </c>
      <c r="I4" s="48">
        <f>VLOOKUP($E4,'20160802'!$A$3:$Y$207,11,FALSE)</f>
        <v>4.6900000000000004E-2</v>
      </c>
      <c r="J4" s="48">
        <f>VLOOKUP($E4,'20160802'!$A$3:$Y$207,16,FALSE)</f>
        <v>-7.5200000000000006E-3</v>
      </c>
      <c r="K4" s="48">
        <f>VLOOKUP($E4,'20160802'!$A$3:$Y$207,18,FALSE)</f>
        <v>-3.4000000000000002E-3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VLOOKUP($E5,'20160802'!$A$3:$Y$207,4,FALSE)</f>
        <v>-1.0258064516129031E-3</v>
      </c>
      <c r="G5" s="87">
        <f>VLOOKUP($E5,'20160802'!$A$3:$Y$207,8,FALSE)</f>
        <v>0.22580645161290322</v>
      </c>
      <c r="H5" s="87">
        <f>VLOOKUP($E5,'20160802'!$A$3:$Y$207,7,FALSE)</f>
        <v>-6.3935483870967728E-3</v>
      </c>
      <c r="I5" s="87">
        <f>VLOOKUP($E5,'20160802'!$A$3:$Y$207,11,FALSE)</f>
        <v>5.1461290322580663E-2</v>
      </c>
      <c r="J5" s="87">
        <f>VLOOKUP($E5,'20160802'!$A$3:$Y$207,16,FALSE)</f>
        <v>-1.3540740740740739E-2</v>
      </c>
      <c r="K5" s="87">
        <f>VLOOKUP($E5,'20160802'!$A$3:$Y$207,18,FALSE)</f>
        <v>3.387096774193549E-4</v>
      </c>
      <c r="L5" t="s">
        <v>381</v>
      </c>
    </row>
    <row r="6" spans="1:29" ht="14.25" thickBot="1" x14ac:dyDescent="0.2">
      <c r="E6" s="87" t="s">
        <v>245</v>
      </c>
      <c r="F6" s="87">
        <f>VLOOKUP($E6,'20160802'!$A$3:$Y$207,4,FALSE)</f>
        <v>-6.2083333333333326E-4</v>
      </c>
      <c r="G6" s="87">
        <f>VLOOKUP($E6,'20160802'!$A$3:$Y$207,8,FALSE)</f>
        <v>8.3333333333333329E-2</v>
      </c>
      <c r="H6" s="87">
        <f>VLOOKUP($E6,'20160802'!$A$3:$Y$207,7,FALSE)</f>
        <v>-5.6820833333333327E-2</v>
      </c>
      <c r="I6" s="87">
        <f>VLOOKUP($E6,'20160802'!$A$3:$Y$207,11,FALSE)</f>
        <v>5.2227916666666652E-2</v>
      </c>
      <c r="J6" s="87">
        <f>VLOOKUP($E6,'20160802'!$A$3:$Y$207,16,FALSE)</f>
        <v>-4.7350000000000003E-2</v>
      </c>
      <c r="K6" s="87">
        <f>VLOOKUP($E6,'20160802'!$A$3:$Y$207,18,FALSE)</f>
        <v>-1.083333333333334E-4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VLOOKUP($E7,'20160802'!$A$3:$Y$207,4,FALSE)</f>
        <v>-7.6999999999999994E-3</v>
      </c>
      <c r="G7" s="48">
        <f>VLOOKUP($E7,'20160802'!$A$3:$Y$207,8,FALSE)</f>
        <v>0</v>
      </c>
      <c r="H7" s="48">
        <f>VLOOKUP($E7,'20160802'!$A$3:$Y$207,7,FALSE)</f>
        <v>-0.16046666666666667</v>
      </c>
      <c r="I7" s="48">
        <f>VLOOKUP($E7,'20160802'!$A$3:$Y$207,11,FALSE)</f>
        <v>5.1583333333333335E-2</v>
      </c>
      <c r="J7" s="48">
        <f>VLOOKUP($E7,'20160802'!$A$3:$Y$207,16,FALSE)</f>
        <v>-0.12216666666666666</v>
      </c>
      <c r="K7" s="48">
        <f>VLOOKUP($E7,'20160802'!$A$3:$Y$207,18,FALSE)</f>
        <v>-4.2333333333333329E-3</v>
      </c>
      <c r="L7" t="s">
        <v>368</v>
      </c>
    </row>
    <row r="8" spans="1:29" ht="14.25" thickBot="1" x14ac:dyDescent="0.2">
      <c r="E8" s="86" t="s">
        <v>246</v>
      </c>
      <c r="F8" s="48">
        <f>VLOOKUP($E8,'20160802'!$A$3:$Y$207,4,FALSE)</f>
        <v>-2.5333333333333336E-3</v>
      </c>
      <c r="G8" s="48">
        <f>VLOOKUP($E8,'20160802'!$A$3:$Y$207,8,FALSE)</f>
        <v>0.33333333333333331</v>
      </c>
      <c r="H8" s="48">
        <f>VLOOKUP($E8,'20160802'!$A$3:$Y$207,7,FALSE)</f>
        <v>-0.12539999999999998</v>
      </c>
      <c r="I8" s="48">
        <f>VLOOKUP($E8,'20160802'!$A$3:$Y$207,11,FALSE)</f>
        <v>5.2906666666666664E-2</v>
      </c>
      <c r="J8" s="48">
        <f>VLOOKUP($E8,'20160802'!$A$3:$Y$207,16,FALSE)</f>
        <v>-8.5166666666666668E-2</v>
      </c>
      <c r="K8" s="48">
        <f>VLOOKUP($E8,'20160802'!$A$3:$Y$207,18,FALSE)</f>
        <v>-4.333333333333331E-4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131.88999999999999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158.54</v>
      </c>
      <c r="I11" s="47">
        <v>2.0000000000000001E-4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755" t="s">
        <v>405</v>
      </c>
      <c r="B15" s="755" t="s">
        <v>399</v>
      </c>
      <c r="C15" s="755" t="s">
        <v>401</v>
      </c>
      <c r="D15" s="755" t="s">
        <v>403</v>
      </c>
      <c r="E15" s="755" t="s">
        <v>309</v>
      </c>
      <c r="F15" s="755" t="s">
        <v>310</v>
      </c>
      <c r="G15" s="755" t="s">
        <v>311</v>
      </c>
      <c r="H15" s="755" t="s">
        <v>297</v>
      </c>
      <c r="I15" s="276" t="s">
        <v>313</v>
      </c>
      <c r="J15" s="755" t="s">
        <v>315</v>
      </c>
      <c r="K15" s="755" t="s">
        <v>316</v>
      </c>
      <c r="L15" s="215" t="s">
        <v>318</v>
      </c>
      <c r="M15" s="276" t="s">
        <v>320</v>
      </c>
      <c r="N15" s="216" t="s">
        <v>321</v>
      </c>
      <c r="O15" s="216" t="s">
        <v>322</v>
      </c>
      <c r="P15" s="276" t="s">
        <v>324</v>
      </c>
      <c r="Q15" s="755" t="s">
        <v>326</v>
      </c>
      <c r="R15" s="276" t="s">
        <v>327</v>
      </c>
      <c r="S15" s="276" t="s">
        <v>329</v>
      </c>
      <c r="T15" s="216" t="s">
        <v>331</v>
      </c>
      <c r="U15" s="276" t="s">
        <v>333</v>
      </c>
      <c r="V15" s="216" t="s">
        <v>335</v>
      </c>
      <c r="W15" s="274" t="s">
        <v>337</v>
      </c>
      <c r="X15" s="274" t="s">
        <v>27</v>
      </c>
      <c r="Y15" s="274" t="s">
        <v>343</v>
      </c>
      <c r="Z15" s="5" t="s">
        <v>338</v>
      </c>
      <c r="AA15" s="739" t="s">
        <v>340</v>
      </c>
      <c r="AB15" s="755" t="s">
        <v>341</v>
      </c>
      <c r="AC15" s="756" t="s">
        <v>342</v>
      </c>
    </row>
    <row r="16" spans="1:29" ht="14.25" thickBot="1" x14ac:dyDescent="0.2">
      <c r="A16" s="740"/>
      <c r="B16" s="740" t="s">
        <v>399</v>
      </c>
      <c r="C16" s="740" t="s">
        <v>401</v>
      </c>
      <c r="D16" s="740" t="s">
        <v>403</v>
      </c>
      <c r="E16" s="740"/>
      <c r="F16" s="740"/>
      <c r="G16" s="740"/>
      <c r="H16" s="740"/>
      <c r="I16" s="275" t="s">
        <v>314</v>
      </c>
      <c r="J16" s="740"/>
      <c r="K16" s="740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740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75" t="s">
        <v>25</v>
      </c>
      <c r="Y16" s="275" t="s">
        <v>29</v>
      </c>
      <c r="Z16" s="6" t="s">
        <v>339</v>
      </c>
      <c r="AA16" s="740"/>
      <c r="AB16" s="740"/>
      <c r="AC16" s="742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3.9699999999999999E-2</v>
      </c>
      <c r="E17" s="51">
        <f>VLOOKUP($B17,'20160802'!$A$3:$Y$207,COLUMN()-4,0)</f>
        <v>150307</v>
      </c>
      <c r="F17" s="309" t="str">
        <f>VLOOKUP($B17,'20160802'!$A$3:$Y$207,COLUMN()-4,0)</f>
        <v>体育A</v>
      </c>
      <c r="G17" s="51">
        <f>VLOOKUP($B17,'20160802'!$A$3:$Y$207,COLUMN()-4,0)</f>
        <v>1.012</v>
      </c>
      <c r="H17" s="310">
        <f>VLOOKUP($B17,'20160802'!$A$3:$Y$207,COLUMN()-4,0)</f>
        <v>-2E-3</v>
      </c>
      <c r="I17" s="309">
        <f>VLOOKUP($B17,'20160802'!$A$3:$Y$207,COLUMN()-4,0)</f>
        <v>889.57</v>
      </c>
      <c r="J17" s="51">
        <f>VLOOKUP($B17,'20160802'!$A$3:$Y$207,COLUMN()-4,0)</f>
        <v>1.03</v>
      </c>
      <c r="K17" s="311">
        <f>VLOOKUP($B17,'20160802'!$A$3:$Y$207,COLUMN()-4,0)</f>
        <v>1.7500000000000002E-2</v>
      </c>
      <c r="L17" s="311">
        <f>VLOOKUP($B17,'20160802'!$A$3:$Y$207,COLUMN()-4,0)</f>
        <v>0.03</v>
      </c>
      <c r="M17" s="309">
        <f>VLOOKUP($B17,'20160802'!$A$3:$Y$207,COLUMN()-4,0)</f>
        <v>4.5</v>
      </c>
      <c r="N17" s="309">
        <f>VLOOKUP($B17,'20160802'!$A$3:$Y$207,COLUMN()-4,0)</f>
        <v>4.5</v>
      </c>
      <c r="O17" s="311">
        <f>VLOOKUP($B17,'20160802'!$A$3:$Y$207,COLUMN()-4,0)</f>
        <v>4.582E-2</v>
      </c>
      <c r="P17" s="309" t="str">
        <f>VLOOKUP($B17,'20160802'!$A$3:$Y$207,COLUMN()-4,0)</f>
        <v>永续</v>
      </c>
      <c r="Q17" s="51" t="str">
        <f>VLOOKUP($B17,'20160802'!$A$3:$Y$207,COLUMN()-4,0)</f>
        <v>中证体育</v>
      </c>
      <c r="R17" s="310">
        <f>VLOOKUP($B17,'20160802'!$A$3:$Y$207,COLUMN()-4,0)</f>
        <v>8.0999999999999996E-3</v>
      </c>
      <c r="S17" s="56">
        <f>VLOOKUP($B17,'20160802'!$A$3:$Y$207,COLUMN()-4,0)</f>
        <v>0.18890000000000001</v>
      </c>
      <c r="T17" s="311">
        <f>VLOOKUP($B17,'20160802'!$A$3:$Y$207,COLUMN()-4,0)</f>
        <v>9.1999999999999998E-3</v>
      </c>
      <c r="U17" s="311">
        <f>VLOOKUP($B17,'20160802'!$A$3:$Y$207,COLUMN()-4,0)</f>
        <v>0.90110000000000001</v>
      </c>
      <c r="V17" s="311">
        <f>VLOOKUP($B17,'20160802'!$A$3:$Y$207,COLUMN()-4,0)</f>
        <v>1.1999999999999999E-3</v>
      </c>
      <c r="W17" s="311">
        <f>VLOOKUP($B17,'20160802'!$A$3:$Y$207,COLUMN()-4,0)</f>
        <v>7.0000000000000001E-3</v>
      </c>
      <c r="X17" s="311">
        <f>VLOOKUP($B17,'20160802'!$A$3:$Y$207,COLUMN()-4,0)</f>
        <v>1.9E-3</v>
      </c>
      <c r="Y17" s="309">
        <f>VLOOKUP($B17,'20160802'!$A$3:$Y$207,COLUMN()-4,0)</f>
        <v>23511</v>
      </c>
      <c r="Z17" s="309">
        <f>VLOOKUP($B17,'20160802'!$A$3:$Y$207,COLUMN()-4,0)</f>
        <v>166</v>
      </c>
      <c r="AA17" s="312">
        <f>VLOOKUP($B17,'20160802'!$A$3:$Y$207,COLUMN()-4,0)</f>
        <v>0.21180555555555555</v>
      </c>
      <c r="AB17" s="313">
        <f>VLOOKUP($B17,'20160802'!$A$3:$Y$207,COLUMN()-4,0)</f>
        <v>42705</v>
      </c>
      <c r="AC17" s="59" t="str">
        <f>VLOOKUP($B17,'20160802'!$A$3:$Y$207,COLUMN()-4,0)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VLOOKUP($B18,'20160802'!$A$3:$Y$207,COLUMN()-4,0)</f>
        <v>150293</v>
      </c>
      <c r="F18" s="309" t="str">
        <f>VLOOKUP($B18,'20160802'!$A$3:$Y$207,COLUMN()-4,0)</f>
        <v>高铁A级</v>
      </c>
      <c r="G18" s="51">
        <f>VLOOKUP($B18,'20160802'!$A$3:$Y$207,COLUMN()-4,0)</f>
        <v>1.0900000000000001</v>
      </c>
      <c r="H18" s="310">
        <f>VLOOKUP($B18,'20160802'!$A$3:$Y$207,COLUMN()-4,0)</f>
        <v>0</v>
      </c>
      <c r="I18" s="309">
        <f>VLOOKUP($B18,'20160802'!$A$3:$Y$207,COLUMN()-4,0)</f>
        <v>3.09</v>
      </c>
      <c r="J18" s="51">
        <f>VLOOKUP($B18,'20160802'!$A$3:$Y$207,COLUMN()-4,0)</f>
        <v>1.0584</v>
      </c>
      <c r="K18" s="311">
        <f>VLOOKUP($B18,'20160802'!$A$3:$Y$207,COLUMN()-4,0)</f>
        <v>-2.9899999999999999E-2</v>
      </c>
      <c r="L18" s="311">
        <f>VLOOKUP($B18,'20160802'!$A$3:$Y$207,COLUMN()-4,0)</f>
        <v>0.04</v>
      </c>
      <c r="M18" s="309">
        <f>VLOOKUP($B18,'20160802'!$A$3:$Y$207,COLUMN()-4,0)</f>
        <v>6.25</v>
      </c>
      <c r="N18" s="309">
        <f>VLOOKUP($B18,'20160802'!$A$3:$Y$207,COLUMN()-4,0)</f>
        <v>5.5</v>
      </c>
      <c r="O18" s="311">
        <f>VLOOKUP($B18,'20160802'!$A$3:$Y$207,COLUMN()-4,0)</f>
        <v>5.3440000000000001E-2</v>
      </c>
      <c r="P18" s="309" t="str">
        <f>VLOOKUP($B18,'20160802'!$A$3:$Y$207,COLUMN()-4,0)</f>
        <v>永续</v>
      </c>
      <c r="Q18" s="51" t="str">
        <f>VLOOKUP($B18,'20160802'!$A$3:$Y$207,COLUMN()-4,0)</f>
        <v>高铁产业</v>
      </c>
      <c r="R18" s="310">
        <f>VLOOKUP($B18,'20160802'!$A$3:$Y$207,COLUMN()-4,0)</f>
        <v>5.7999999999999996E-3</v>
      </c>
      <c r="S18" s="56">
        <f>VLOOKUP($B18,'20160802'!$A$3:$Y$207,COLUMN()-4,0)</f>
        <v>0.31119999999999998</v>
      </c>
      <c r="T18" s="311">
        <f>VLOOKUP($B18,'20160802'!$A$3:$Y$207,COLUMN()-4,0)</f>
        <v>-2.7799999999999998E-2</v>
      </c>
      <c r="U18" s="311">
        <f>VLOOKUP($B18,'20160802'!$A$3:$Y$207,COLUMN()-4,0)</f>
        <v>0.57940000000000003</v>
      </c>
      <c r="V18" s="311">
        <f>VLOOKUP($B18,'20160802'!$A$3:$Y$207,COLUMN()-4,0)</f>
        <v>-7.1000000000000004E-3</v>
      </c>
      <c r="W18" s="311">
        <f>VLOOKUP($B18,'20160802'!$A$3:$Y$207,COLUMN()-4,0)</f>
        <v>-2.7000000000000001E-3</v>
      </c>
      <c r="X18" s="311">
        <f>VLOOKUP($B18,'20160802'!$A$3:$Y$207,COLUMN()-4,0)</f>
        <v>-3.5999999999999999E-3</v>
      </c>
      <c r="Y18" s="309">
        <f>VLOOKUP($B18,'20160802'!$A$3:$Y$207,COLUMN()-4,0)</f>
        <v>1255</v>
      </c>
      <c r="Z18" s="309">
        <f>VLOOKUP($B18,'20160802'!$A$3:$Y$207,COLUMN()-4,0)</f>
        <v>0</v>
      </c>
      <c r="AA18" s="312">
        <f>VLOOKUP($B18,'20160802'!$A$3:$Y$207,COLUMN()-4,0)</f>
        <v>0.21180555555555555</v>
      </c>
      <c r="AB18" s="313">
        <f>VLOOKUP($B18,'20160802'!$A$3:$Y$207,COLUMN()-4,0)</f>
        <v>42705</v>
      </c>
      <c r="AC18" s="59" t="str">
        <f>VLOOKUP($B18,'20160802'!$A$3:$Y$207,COLUMN()-4,0)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0.1699</v>
      </c>
      <c r="E19" s="51">
        <f>VLOOKUP($B19,'20160802'!$A$3:$Y$207,COLUMN()-4,0)</f>
        <v>150175</v>
      </c>
      <c r="F19" s="309" t="str">
        <f>VLOOKUP($B19,'20160802'!$A$3:$Y$207,COLUMN()-4,0)</f>
        <v>H股A</v>
      </c>
      <c r="G19" s="51">
        <f>VLOOKUP($B19,'20160802'!$A$3:$Y$207,COLUMN()-4,0)</f>
        <v>0.95099999999999996</v>
      </c>
      <c r="H19" s="310">
        <f>VLOOKUP($B19,'20160802'!$A$3:$Y$207,COLUMN()-4,0)</f>
        <v>-3.0999999999999999E-3</v>
      </c>
      <c r="I19" s="309">
        <f>VLOOKUP($B19,'20160802'!$A$3:$Y$207,COLUMN()-4,0)</f>
        <v>5784.56</v>
      </c>
      <c r="J19" s="51">
        <f>VLOOKUP($B19,'20160802'!$A$3:$Y$207,COLUMN()-4,0)</f>
        <v>1.0331999999999999</v>
      </c>
      <c r="K19" s="311">
        <f>VLOOKUP($B19,'20160802'!$A$3:$Y$207,COLUMN()-4,0)</f>
        <v>7.9600000000000004E-2</v>
      </c>
      <c r="L19" s="311">
        <f>VLOOKUP($B19,'20160802'!$A$3:$Y$207,COLUMN()-4,0)</f>
        <v>3.5000000000000003E-2</v>
      </c>
      <c r="M19" s="309">
        <f>VLOOKUP($B19,'20160802'!$A$3:$Y$207,COLUMN()-4,0)</f>
        <v>5</v>
      </c>
      <c r="N19" s="309">
        <f>VLOOKUP($B19,'20160802'!$A$3:$Y$207,COLUMN()-4,0)</f>
        <v>5</v>
      </c>
      <c r="O19" s="311">
        <f>VLOOKUP($B19,'20160802'!$A$3:$Y$207,COLUMN()-4,0)</f>
        <v>5.4480000000000001E-2</v>
      </c>
      <c r="P19" s="309" t="str">
        <f>VLOOKUP($B19,'20160802'!$A$3:$Y$207,COLUMN()-4,0)</f>
        <v>永续</v>
      </c>
      <c r="Q19" s="51" t="str">
        <f>VLOOKUP($B19,'20160802'!$A$3:$Y$207,COLUMN()-4,0)</f>
        <v>恒生国企</v>
      </c>
      <c r="R19" s="310">
        <f>VLOOKUP($B19,'20160802'!$A$3:$Y$207,COLUMN()-4,0)</f>
        <v>0</v>
      </c>
      <c r="S19" s="56">
        <f>VLOOKUP($B19,'20160802'!$A$3:$Y$207,COLUMN()-4,0)</f>
        <v>0.27989999999999998</v>
      </c>
      <c r="T19" s="311" t="str">
        <f>VLOOKUP($B19,'20160802'!$A$3:$Y$207,COLUMN()-4,0)</f>
        <v>无下折</v>
      </c>
      <c r="U19" s="311">
        <f>VLOOKUP($B19,'20160802'!$A$3:$Y$207,COLUMN()-4,0)</f>
        <v>0.75129999999999997</v>
      </c>
      <c r="V19" s="311">
        <f>VLOOKUP($B19,'20160802'!$A$3:$Y$207,COLUMN()-4,0)</f>
        <v>-4.1000000000000003E-3</v>
      </c>
      <c r="W19" s="311">
        <f>VLOOKUP($B19,'20160802'!$A$3:$Y$207,COLUMN()-4,0)</f>
        <v>-3.5000000000000001E-3</v>
      </c>
      <c r="X19" s="311">
        <f>VLOOKUP($B19,'20160802'!$A$3:$Y$207,COLUMN()-4,0)</f>
        <v>5.9999999999999995E-4</v>
      </c>
      <c r="Y19" s="309">
        <f>VLOOKUP($B19,'20160802'!$A$3:$Y$207,COLUMN()-4,0)</f>
        <v>403412</v>
      </c>
      <c r="Z19" s="309">
        <f>VLOOKUP($B19,'20160802'!$A$3:$Y$207,COLUMN()-4,0)</f>
        <v>-2680</v>
      </c>
      <c r="AA19" s="312">
        <f>VLOOKUP($B19,'20160802'!$A$3:$Y$207,COLUMN()-4,0)</f>
        <v>0.21180555555555555</v>
      </c>
      <c r="AB19" s="313">
        <f>VLOOKUP($B19,'20160802'!$A$3:$Y$207,COLUMN()-4,0)</f>
        <v>42705</v>
      </c>
      <c r="AC19" s="59" t="str">
        <f>VLOOKUP($B19,'20160802'!$A$3:$Y$207,COLUMN()-4,0)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VLOOKUP($B20,'20160802'!$A$3:$Y$207,COLUMN()-4,0)</f>
        <v>150267</v>
      </c>
      <c r="F20" s="309" t="str">
        <f>VLOOKUP($B20,'20160802'!$A$3:$Y$207,COLUMN()-4,0)</f>
        <v>银行A类</v>
      </c>
      <c r="G20" s="51">
        <f>VLOOKUP($B20,'20160802'!$A$3:$Y$207,COLUMN()-4,0)</f>
        <v>1.0329999999999999</v>
      </c>
      <c r="H20" s="310">
        <f>VLOOKUP($B20,'20160802'!$A$3:$Y$207,COLUMN()-4,0)</f>
        <v>1E-3</v>
      </c>
      <c r="I20" s="309">
        <f>VLOOKUP($B20,'20160802'!$A$3:$Y$207,COLUMN()-4,0)</f>
        <v>44.56</v>
      </c>
      <c r="J20" s="51">
        <f>VLOOKUP($B20,'20160802'!$A$3:$Y$207,COLUMN()-4,0)</f>
        <v>1.0334000000000001</v>
      </c>
      <c r="K20" s="311">
        <f>VLOOKUP($B20,'20160802'!$A$3:$Y$207,COLUMN()-4,0)</f>
        <v>4.0000000000000002E-4</v>
      </c>
      <c r="L20" s="311">
        <f>VLOOKUP($B20,'20160802'!$A$3:$Y$207,COLUMN()-4,0)</f>
        <v>3.5000000000000003E-2</v>
      </c>
      <c r="M20" s="309">
        <f>VLOOKUP($B20,'20160802'!$A$3:$Y$207,COLUMN()-4,0)</f>
        <v>5</v>
      </c>
      <c r="N20" s="309">
        <f>VLOOKUP($B20,'20160802'!$A$3:$Y$207,COLUMN()-4,0)</f>
        <v>5</v>
      </c>
      <c r="O20" s="311">
        <f>VLOOKUP($B20,'20160802'!$A$3:$Y$207,COLUMN()-4,0)</f>
        <v>5.0020000000000002E-2</v>
      </c>
      <c r="P20" s="309" t="str">
        <f>VLOOKUP($B20,'20160802'!$A$3:$Y$207,COLUMN()-4,0)</f>
        <v>永续</v>
      </c>
      <c r="Q20" s="51" t="str">
        <f>VLOOKUP($B20,'20160802'!$A$3:$Y$207,COLUMN()-4,0)</f>
        <v>中证银行</v>
      </c>
      <c r="R20" s="310">
        <f>VLOOKUP($B20,'20160802'!$A$3:$Y$207,COLUMN()-4,0)</f>
        <v>-2.7000000000000001E-3</v>
      </c>
      <c r="S20" s="56">
        <f>VLOOKUP($B20,'20160802'!$A$3:$Y$207,COLUMN()-4,0)</f>
        <v>0.24660000000000001</v>
      </c>
      <c r="T20" s="311">
        <f>VLOOKUP($B20,'20160802'!$A$3:$Y$207,COLUMN()-4,0)</f>
        <v>-4.3E-3</v>
      </c>
      <c r="U20" s="311">
        <f>VLOOKUP($B20,'20160802'!$A$3:$Y$207,COLUMN()-4,0)</f>
        <v>0.76119999999999999</v>
      </c>
      <c r="V20" s="311">
        <f>VLOOKUP($B20,'20160802'!$A$3:$Y$207,COLUMN()-4,0)</f>
        <v>-5.4999999999999997E-3</v>
      </c>
      <c r="W20" s="311">
        <f>VLOOKUP($B20,'20160802'!$A$3:$Y$207,COLUMN()-4,0)</f>
        <v>-6.3E-3</v>
      </c>
      <c r="X20" s="311">
        <f>VLOOKUP($B20,'20160802'!$A$3:$Y$207,COLUMN()-4,0)</f>
        <v>-2.7000000000000001E-3</v>
      </c>
      <c r="Y20" s="309">
        <f>VLOOKUP($B20,'20160802'!$A$3:$Y$207,COLUMN()-4,0)</f>
        <v>1940</v>
      </c>
      <c r="Z20" s="309">
        <f>VLOOKUP($B20,'20160802'!$A$3:$Y$207,COLUMN()-4,0)</f>
        <v>0</v>
      </c>
      <c r="AA20" s="312">
        <f>VLOOKUP($B20,'20160802'!$A$3:$Y$207,COLUMN()-4,0)</f>
        <v>0.21180555555555555</v>
      </c>
      <c r="AB20" s="313">
        <f>VLOOKUP($B20,'20160802'!$A$3:$Y$207,COLUMN()-4,0)</f>
        <v>42705</v>
      </c>
      <c r="AC20" s="59" t="str">
        <f>VLOOKUP($B20,'20160802'!$A$3:$Y$207,COLUMN()-4,0)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7.9399999999999998E-2</v>
      </c>
      <c r="E21" s="51">
        <f>VLOOKUP($B21,'20160802'!$A$3:$Y$207,COLUMN()-4,0)</f>
        <v>150291</v>
      </c>
      <c r="F21" s="309" t="str">
        <f>VLOOKUP($B21,'20160802'!$A$3:$Y$207,COLUMN()-4,0)</f>
        <v>银行A份</v>
      </c>
      <c r="G21" s="51">
        <f>VLOOKUP($B21,'20160802'!$A$3:$Y$207,COLUMN()-4,0)</f>
        <v>1.0640000000000001</v>
      </c>
      <c r="H21" s="310">
        <f>VLOOKUP($B21,'20160802'!$A$3:$Y$207,COLUMN()-4,0)</f>
        <v>-2.8E-3</v>
      </c>
      <c r="I21" s="309">
        <f>VLOOKUP($B21,'20160802'!$A$3:$Y$207,COLUMN()-4,0)</f>
        <v>24.47</v>
      </c>
      <c r="J21" s="51">
        <f>VLOOKUP($B21,'20160802'!$A$3:$Y$207,COLUMN()-4,0)</f>
        <v>1.0349999999999999</v>
      </c>
      <c r="K21" s="311">
        <f>VLOOKUP($B21,'20160802'!$A$3:$Y$207,COLUMN()-4,0)</f>
        <v>-2.8000000000000001E-2</v>
      </c>
      <c r="L21" s="311">
        <f>VLOOKUP($B21,'20160802'!$A$3:$Y$207,COLUMN()-4,0)</f>
        <v>0.04</v>
      </c>
      <c r="M21" s="309">
        <f>VLOOKUP($B21,'20160802'!$A$3:$Y$207,COLUMN()-4,0)</f>
        <v>5.5</v>
      </c>
      <c r="N21" s="309">
        <f>VLOOKUP($B21,'20160802'!$A$3:$Y$207,COLUMN()-4,0)</f>
        <v>5.5</v>
      </c>
      <c r="O21" s="311">
        <f>VLOOKUP($B21,'20160802'!$A$3:$Y$207,COLUMN()-4,0)</f>
        <v>5.3449999999999998E-2</v>
      </c>
      <c r="P21" s="309" t="str">
        <f>VLOOKUP($B21,'20160802'!$A$3:$Y$207,COLUMN()-4,0)</f>
        <v>永续</v>
      </c>
      <c r="Q21" s="51" t="str">
        <f>VLOOKUP($B21,'20160802'!$A$3:$Y$207,COLUMN()-4,0)</f>
        <v>中证银行</v>
      </c>
      <c r="R21" s="310">
        <f>VLOOKUP($B21,'20160802'!$A$3:$Y$207,COLUMN()-4,0)</f>
        <v>-2.7000000000000001E-3</v>
      </c>
      <c r="S21" s="56">
        <f>VLOOKUP($B21,'20160802'!$A$3:$Y$207,COLUMN()-4,0)</f>
        <v>0.20280000000000001</v>
      </c>
      <c r="T21" s="311">
        <f>VLOOKUP($B21,'20160802'!$A$3:$Y$207,COLUMN()-4,0)</f>
        <v>-2.5499999999999998E-2</v>
      </c>
      <c r="U21" s="311">
        <f>VLOOKUP($B21,'20160802'!$A$3:$Y$207,COLUMN()-4,0)</f>
        <v>0.86119999999999997</v>
      </c>
      <c r="V21" s="311">
        <f>VLOOKUP($B21,'20160802'!$A$3:$Y$207,COLUMN()-4,0)</f>
        <v>-1.1999999999999999E-3</v>
      </c>
      <c r="W21" s="311">
        <f>VLOOKUP($B21,'20160802'!$A$3:$Y$207,COLUMN()-4,0)</f>
        <v>0</v>
      </c>
      <c r="X21" s="311">
        <f>VLOOKUP($B21,'20160802'!$A$3:$Y$207,COLUMN()-4,0)</f>
        <v>1.9E-3</v>
      </c>
      <c r="Y21" s="309">
        <f>VLOOKUP($B21,'20160802'!$A$3:$Y$207,COLUMN()-4,0)</f>
        <v>19280</v>
      </c>
      <c r="Z21" s="309">
        <f>VLOOKUP($B21,'20160802'!$A$3:$Y$207,COLUMN()-4,0)</f>
        <v>13</v>
      </c>
      <c r="AA21" s="312">
        <f>VLOOKUP($B21,'20160802'!$A$3:$Y$207,COLUMN()-4,0)</f>
        <v>0.21180555555555555</v>
      </c>
      <c r="AB21" s="313">
        <f>VLOOKUP($B21,'20160802'!$A$3:$Y$207,COLUMN()-4,0)</f>
        <v>42719</v>
      </c>
      <c r="AC21" s="59" t="str">
        <f>VLOOKUP($B21,'20160802'!$A$3:$Y$207,COLUMN()-4,0)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B27">
        <v>150205</v>
      </c>
      <c r="C27" t="s">
        <v>407</v>
      </c>
      <c r="D27">
        <v>0</v>
      </c>
      <c r="E27" s="14">
        <f>VLOOKUP($B27,'20160802'!$A$3:$Y$207,COLUMN()-4,0)</f>
        <v>150205</v>
      </c>
      <c r="F27" s="289" t="str">
        <f>VLOOKUP($B27,'20160802'!$A$3:$Y$207,COLUMN()-4,0)</f>
        <v>国防A</v>
      </c>
      <c r="G27" s="14">
        <f>VLOOKUP($B27,'20160802'!$A$3:$Y$207,COLUMN()-4,0)</f>
        <v>1.0129999999999999</v>
      </c>
      <c r="H27" s="290">
        <f>VLOOKUP($B27,'20160802'!$A$3:$Y$207,COLUMN()-4,0)</f>
        <v>-2E-3</v>
      </c>
      <c r="I27" s="289">
        <f>VLOOKUP($B27,'20160802'!$A$3:$Y$207,COLUMN()-4,0)</f>
        <v>25799.98</v>
      </c>
      <c r="J27" s="14">
        <f>VLOOKUP($B27,'20160802'!$A$3:$Y$207,COLUMN()-4,0)</f>
        <v>1.0309999999999999</v>
      </c>
      <c r="K27" s="291">
        <f>VLOOKUP($B27,'20160802'!$A$3:$Y$207,COLUMN()-4,0)</f>
        <v>1.7500000000000002E-2</v>
      </c>
      <c r="L27" s="291">
        <f>VLOOKUP($B27,'20160802'!$A$3:$Y$207,COLUMN()-4,0)</f>
        <v>0.03</v>
      </c>
      <c r="M27" s="289">
        <f>VLOOKUP($B27,'20160802'!$A$3:$Y$207,COLUMN()-4,0)</f>
        <v>4.5</v>
      </c>
      <c r="N27" s="289">
        <f>VLOOKUP($B27,'20160802'!$A$3:$Y$207,COLUMN()-4,0)</f>
        <v>4.5</v>
      </c>
      <c r="O27" s="291">
        <f>VLOOKUP($B27,'20160802'!$A$3:$Y$207,COLUMN()-4,0)</f>
        <v>4.582E-2</v>
      </c>
      <c r="P27" s="289" t="str">
        <f>VLOOKUP($B27,'20160802'!$A$3:$Y$207,COLUMN()-4,0)</f>
        <v>永续</v>
      </c>
      <c r="Q27" s="14" t="str">
        <f>VLOOKUP($B27,'20160802'!$A$3:$Y$207,COLUMN()-4,0)</f>
        <v>中证国防</v>
      </c>
      <c r="R27" s="290">
        <f>VLOOKUP($B27,'20160802'!$A$3:$Y$207,COLUMN()-4,0)</f>
        <v>7.6E-3</v>
      </c>
      <c r="S27" s="18">
        <f>VLOOKUP($B27,'20160802'!$A$3:$Y$207,COLUMN()-4,0)</f>
        <v>0.16220000000000001</v>
      </c>
      <c r="T27" s="291">
        <f>VLOOKUP($B27,'20160802'!$A$3:$Y$207,COLUMN()-4,0)</f>
        <v>9.1999999999999998E-3</v>
      </c>
      <c r="U27" s="291">
        <f>VLOOKUP($B27,'20160802'!$A$3:$Y$207,COLUMN()-4,0)</f>
        <v>0.96209999999999996</v>
      </c>
      <c r="V27" s="291">
        <f>VLOOKUP($B27,'20160802'!$A$3:$Y$207,COLUMN()-4,0)</f>
        <v>7.9000000000000008E-3</v>
      </c>
      <c r="W27" s="291">
        <f>VLOOKUP($B27,'20160802'!$A$3:$Y$207,COLUMN()-4,0)</f>
        <v>1.4500000000000001E-2</v>
      </c>
      <c r="X27" s="291">
        <f>VLOOKUP($B27,'20160802'!$A$3:$Y$207,COLUMN()-4,0)</f>
        <v>1.1599999999999999E-2</v>
      </c>
      <c r="Y27" s="289">
        <f>VLOOKUP($B27,'20160802'!$A$3:$Y$207,COLUMN()-4,0)</f>
        <v>407687</v>
      </c>
      <c r="Z27" s="289">
        <f>VLOOKUP($B27,'20160802'!$A$3:$Y$207,COLUMN()-4,0)</f>
        <v>16106</v>
      </c>
      <c r="AA27" s="292">
        <f>VLOOKUP($B27,'20160802'!$A$3:$Y$207,COLUMN()-4,0)</f>
        <v>0.21180555555555555</v>
      </c>
      <c r="AB27" s="293">
        <f>VLOOKUP($B27,'20160802'!$A$3:$Y$207,COLUMN()-4,0)</f>
        <v>42705</v>
      </c>
      <c r="AC27" s="21" t="str">
        <f>VLOOKUP($B27,'20160802'!$A$3:$Y$207,COLUMN()-4,0)</f>
        <v>   </v>
      </c>
    </row>
    <row r="28" spans="1:29" ht="18.75" thickBot="1" x14ac:dyDescent="0.2">
      <c r="A28" t="s">
        <v>411</v>
      </c>
      <c r="B28">
        <v>150049</v>
      </c>
      <c r="C28" t="s">
        <v>142</v>
      </c>
      <c r="E28" s="7">
        <f>VLOOKUP($B28,'20160802'!$A$3:$Y$207,COLUMN()-4,0)</f>
        <v>150049</v>
      </c>
      <c r="F28" s="283" t="str">
        <f>VLOOKUP($B28,'20160802'!$A$3:$Y$207,COLUMN()-4,0)</f>
        <v>消费收益</v>
      </c>
      <c r="G28" s="7">
        <f>VLOOKUP($B28,'20160802'!$A$3:$Y$207,COLUMN()-4,0)</f>
        <v>1.0109999999999999</v>
      </c>
      <c r="H28" s="286">
        <f>VLOOKUP($B28,'20160802'!$A$3:$Y$207,COLUMN()-4,0)</f>
        <v>-3.0000000000000001E-3</v>
      </c>
      <c r="I28" s="283">
        <f>VLOOKUP($B28,'20160802'!$A$3:$Y$207,COLUMN()-4,0)</f>
        <v>40.9</v>
      </c>
      <c r="J28" s="7">
        <f>VLOOKUP($B28,'20160802'!$A$3:$Y$207,COLUMN()-4,0)</f>
        <v>1.018</v>
      </c>
      <c r="K28" s="285">
        <f>VLOOKUP($B28,'20160802'!$A$3:$Y$207,COLUMN()-4,0)</f>
        <v>6.8999999999999999E-3</v>
      </c>
      <c r="L28" s="285">
        <f>VLOOKUP($B28,'20160802'!$A$3:$Y$207,COLUMN()-4,0)</f>
        <v>3.2000000000000001E-2</v>
      </c>
      <c r="M28" s="283">
        <f>VLOOKUP($B28,'20160802'!$A$3:$Y$207,COLUMN()-4,0)</f>
        <v>4.7</v>
      </c>
      <c r="N28" s="283">
        <f>VLOOKUP($B28,'20160802'!$A$3:$Y$207,COLUMN()-4,0)</f>
        <v>4.7</v>
      </c>
      <c r="O28" s="285">
        <f>VLOOKUP($B28,'20160802'!$A$3:$Y$207,COLUMN()-4,0)</f>
        <v>4.7329999999999997E-2</v>
      </c>
      <c r="P28" s="283" t="str">
        <f>VLOOKUP($B28,'20160802'!$A$3:$Y$207,COLUMN()-4,0)</f>
        <v>永续</v>
      </c>
      <c r="Q28" s="7" t="str">
        <f>VLOOKUP($B28,'20160802'!$A$3:$Y$207,COLUMN()-4,0)</f>
        <v>主动基金</v>
      </c>
      <c r="R28" s="284">
        <f>VLOOKUP($B28,'20160802'!$A$3:$Y$207,COLUMN()-4,0)</f>
        <v>0</v>
      </c>
      <c r="S28" s="23">
        <f>VLOOKUP($B28,'20160802'!$A$3:$Y$207,COLUMN()-4,0)</f>
        <v>0.49840000000000001</v>
      </c>
      <c r="T28" s="285">
        <f>VLOOKUP($B28,'20160802'!$A$3:$Y$207,COLUMN()-4,0)</f>
        <v>1.5E-3</v>
      </c>
      <c r="U28" s="283" t="str">
        <f>VLOOKUP($B28,'20160802'!$A$3:$Y$207,COLUMN()-4,0)</f>
        <v>-</v>
      </c>
      <c r="V28" s="285">
        <f>VLOOKUP($B28,'20160802'!$A$3:$Y$207,COLUMN()-4,0)</f>
        <v>4.4999999999999997E-3</v>
      </c>
      <c r="W28" s="285">
        <f>VLOOKUP($B28,'20160802'!$A$3:$Y$207,COLUMN()-4,0)</f>
        <v>-4.0000000000000002E-4</v>
      </c>
      <c r="X28" s="285">
        <f>VLOOKUP($B28,'20160802'!$A$3:$Y$207,COLUMN()-4,0)</f>
        <v>6.1000000000000004E-3</v>
      </c>
      <c r="Y28" s="283">
        <f>VLOOKUP($B28,'20160802'!$A$3:$Y$207,COLUMN()-4,0)</f>
        <v>1931</v>
      </c>
      <c r="Z28" s="283">
        <f>VLOOKUP($B28,'20160802'!$A$3:$Y$207,COLUMN()-4,0)</f>
        <v>-3</v>
      </c>
      <c r="AA28" s="287">
        <f>VLOOKUP($B28,'20160802'!$A$3:$Y$207,COLUMN()-4,0)</f>
        <v>0.21180555555555555</v>
      </c>
      <c r="AB28" s="288">
        <f>VLOOKUP($B28,'20160802'!$A$3:$Y$207,COLUMN()-4,0)</f>
        <v>42807</v>
      </c>
      <c r="AC28" s="13" t="str">
        <f>VLOOKUP($B28,'20160802'!$A$3:$Y$207,COLUMN()-4,0)</f>
        <v>   </v>
      </c>
    </row>
    <row r="29" spans="1:29" s="60" customFormat="1" ht="18.75" thickBot="1" x14ac:dyDescent="0.2">
      <c r="A29" s="60" t="s">
        <v>412</v>
      </c>
      <c r="B29" s="60">
        <v>150198</v>
      </c>
      <c r="C29" s="60" t="s">
        <v>409</v>
      </c>
      <c r="E29" s="51">
        <f>VLOOKUP($B29,'20160802'!$A$3:$Y$207,COLUMN()-4,0)</f>
        <v>150198</v>
      </c>
      <c r="F29" s="309" t="str">
        <f>VLOOKUP($B29,'20160802'!$A$3:$Y$207,COLUMN()-4,0)</f>
        <v>食品A</v>
      </c>
      <c r="G29" s="51">
        <f>VLOOKUP($B29,'20160802'!$A$3:$Y$207,COLUMN()-4,0)</f>
        <v>1.0680000000000001</v>
      </c>
      <c r="H29" s="310">
        <f>VLOOKUP($B29,'20160802'!$A$3:$Y$207,COLUMN()-4,0)</f>
        <v>-1.9E-3</v>
      </c>
      <c r="I29" s="309">
        <f>VLOOKUP($B29,'20160802'!$A$3:$Y$207,COLUMN()-4,0)</f>
        <v>198.35</v>
      </c>
      <c r="J29" s="51">
        <f>VLOOKUP($B29,'20160802'!$A$3:$Y$207,COLUMN()-4,0)</f>
        <v>1.0316000000000001</v>
      </c>
      <c r="K29" s="311">
        <f>VLOOKUP($B29,'20160802'!$A$3:$Y$207,COLUMN()-4,0)</f>
        <v>-3.5299999999999998E-2</v>
      </c>
      <c r="L29" s="311">
        <f>VLOOKUP($B29,'20160802'!$A$3:$Y$207,COLUMN()-4,0)</f>
        <v>0.04</v>
      </c>
      <c r="M29" s="309">
        <f>VLOOKUP($B29,'20160802'!$A$3:$Y$207,COLUMN()-4,0)</f>
        <v>5.5</v>
      </c>
      <c r="N29" s="309">
        <f>VLOOKUP($B29,'20160802'!$A$3:$Y$207,COLUMN()-4,0)</f>
        <v>5.5</v>
      </c>
      <c r="O29" s="311">
        <f>VLOOKUP($B29,'20160802'!$A$3:$Y$207,COLUMN()-4,0)</f>
        <v>5.3069999999999999E-2</v>
      </c>
      <c r="P29" s="309" t="str">
        <f>VLOOKUP($B29,'20160802'!$A$3:$Y$207,COLUMN()-4,0)</f>
        <v>永续</v>
      </c>
      <c r="Q29" s="51" t="str">
        <f>VLOOKUP($B29,'20160802'!$A$3:$Y$207,COLUMN()-4,0)</f>
        <v>国证食品</v>
      </c>
      <c r="R29" s="310">
        <f>VLOOKUP($B29,'20160802'!$A$3:$Y$207,COLUMN()-4,0)</f>
        <v>1.4E-3</v>
      </c>
      <c r="S29" s="56">
        <f>VLOOKUP($B29,'20160802'!$A$3:$Y$207,COLUMN()-4,0)</f>
        <v>0.25600000000000001</v>
      </c>
      <c r="T29" s="311">
        <f>VLOOKUP($B29,'20160802'!$A$3:$Y$207,COLUMN()-4,0)</f>
        <v>-3.2000000000000001E-2</v>
      </c>
      <c r="U29" s="311">
        <f>VLOOKUP($B29,'20160802'!$A$3:$Y$207,COLUMN()-4,0)</f>
        <v>0.74170000000000003</v>
      </c>
      <c r="V29" s="311">
        <f>VLOOKUP($B29,'20160802'!$A$3:$Y$207,COLUMN()-4,0)</f>
        <v>2.9999999999999997E-4</v>
      </c>
      <c r="W29" s="311">
        <f>VLOOKUP($B29,'20160802'!$A$3:$Y$207,COLUMN()-4,0)</f>
        <v>3.3999999999999998E-3</v>
      </c>
      <c r="X29" s="311">
        <f>VLOOKUP($B29,'20160802'!$A$3:$Y$207,COLUMN()-4,0)</f>
        <v>1.8E-3</v>
      </c>
      <c r="Y29" s="309">
        <f>VLOOKUP($B29,'20160802'!$A$3:$Y$207,COLUMN()-4,0)</f>
        <v>50010</v>
      </c>
      <c r="Z29" s="309">
        <f>VLOOKUP($B29,'20160802'!$A$3:$Y$207,COLUMN()-4,0)</f>
        <v>158</v>
      </c>
      <c r="AA29" s="312">
        <f>VLOOKUP($B29,'20160802'!$A$3:$Y$207,COLUMN()-4,0)</f>
        <v>0.21180555555555555</v>
      </c>
      <c r="AB29" s="313">
        <f>VLOOKUP($B29,'20160802'!$A$3:$Y$207,COLUMN()-4,0)</f>
        <v>42738</v>
      </c>
      <c r="AC29" s="59" t="str">
        <f>VLOOKUP($B29,'20160802'!$A$3:$Y$207,COLUMN()-4,0)</f>
        <v>   </v>
      </c>
    </row>
  </sheetData>
  <mergeCells count="14">
    <mergeCell ref="AC15:AC16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  <mergeCell ref="Q15:Q16"/>
    <mergeCell ref="AA15:AA16"/>
    <mergeCell ref="AB15:AB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7" r:id="rId7" display="https://www.jisilu.cn/data/sfnew/detail/150205"/>
    <hyperlink ref="G27" r:id="rId8" display="http://finance.sina.com.cn/fund/quotes/150205/bc.shtml"/>
    <hyperlink ref="J27" r:id="rId9" display="http://www.cninfo.com.cn/information/fund/netvalue/150205.html"/>
    <hyperlink ref="Q27" r:id="rId10" tooltip="399973" display="http://quote.eastmoney.com/zs399973.html"/>
    <hyperlink ref="S27" r:id="rId11" display="https://www.jisilu.cn/data/utils/lowcalc/150205"/>
    <hyperlink ref="AC27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"/>
  <sheetViews>
    <sheetView workbookViewId="0">
      <selection activeCell="A13" sqref="A13:XFD14"/>
    </sheetView>
  </sheetViews>
  <sheetFormatPr defaultRowHeight="13.5" x14ac:dyDescent="0.15"/>
  <cols>
    <col min="1" max="1" width="10.25" bestFit="1" customWidth="1"/>
    <col min="4" max="4" width="11" bestFit="1" customWidth="1"/>
    <col min="5" max="5" width="15.1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45" t="s">
        <v>253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VLOOKUP($C3,'20160721'!$A$3:$Y$200,4,FALSE)</f>
        <v>2.3448275862068971E-3</v>
      </c>
      <c r="E3" s="47">
        <f>VLOOKUP($C3,'20160721'!$A$3:$Y$200,7,FALSE)</f>
        <v>1.8099999999999998E-2</v>
      </c>
      <c r="F3" s="48">
        <f>VLOOKUP($C3,'20160721'!$A$3:$Y$200,11,FALSE)</f>
        <v>4.5899655172413782E-2</v>
      </c>
      <c r="G3" s="47">
        <f>VLOOKUP($C3,'20160721'!$A$3:$Y$200,16,FALSE)</f>
        <v>5.2228070175438564E-3</v>
      </c>
      <c r="H3" s="47">
        <f>VLOOKUP($C3,'20160721'!$A$3:$Y$200,18,FALSE)</f>
        <v>-1.9896551724137932E-3</v>
      </c>
    </row>
    <row r="4" spans="1:26" ht="14.25" thickBot="1" x14ac:dyDescent="0.2">
      <c r="C4" s="46" t="s">
        <v>242</v>
      </c>
      <c r="D4" s="47">
        <f>VLOOKUP($C4,'20160721'!$A$3:$Y$200,4,FALSE)</f>
        <v>1E-3</v>
      </c>
      <c r="E4" s="47">
        <f>VLOOKUP($C4,'20160721'!$A$3:$Y$200,7,FALSE)</f>
        <v>5.6999999999999993E-3</v>
      </c>
      <c r="F4" s="47">
        <f>VLOOKUP($C4,'20160721'!$A$3:$Y$200,11,FALSE)</f>
        <v>4.7280000000000003E-2</v>
      </c>
      <c r="G4" s="47">
        <f>VLOOKUP($C4,'20160721'!$A$3:$Y$200,16,FALSE)</f>
        <v>-3.2000000000000002E-3</v>
      </c>
      <c r="H4" s="47">
        <f>VLOOKUP($C4,'20160721'!$A$3:$Y$200,18,FALSE)</f>
        <v>-2.9000000000000002E-3</v>
      </c>
    </row>
    <row r="5" spans="1:26" ht="14.25" thickBot="1" x14ac:dyDescent="0.2">
      <c r="C5" s="46" t="s">
        <v>247</v>
      </c>
      <c r="D5" s="47">
        <f>VLOOKUP($C5,'20160721'!$A$3:$Y$200,4,FALSE)</f>
        <v>1.5034482758620694E-3</v>
      </c>
      <c r="E5" s="47">
        <f>VLOOKUP($C5,'20160721'!$A$3:$Y$200,7,FALSE)</f>
        <v>-7.9551724137931022E-3</v>
      </c>
      <c r="F5" s="47">
        <f>VLOOKUP($C5,'20160721'!$A$3:$Y$200,11,FALSE)</f>
        <v>4.750793103448276E-2</v>
      </c>
      <c r="G5" s="47">
        <f>VLOOKUP($C5,'20160721'!$A$3:$Y$200,16,FALSE)</f>
        <v>-1.5216E-2</v>
      </c>
      <c r="H5" s="47">
        <f>VLOOKUP($C5,'20160721'!$A$3:$Y$200,18,FALSE)</f>
        <v>1.8000000000000002E-3</v>
      </c>
    </row>
    <row r="6" spans="1:26" ht="14.25" thickBot="1" x14ac:dyDescent="0.2">
      <c r="C6" s="49" t="s">
        <v>248</v>
      </c>
      <c r="D6" s="50">
        <f>VLOOKUP($C6,'20160721'!$A$3:$Y$200,4,FALSE)</f>
        <v>3.8599999999999988E-3</v>
      </c>
      <c r="E6" s="50">
        <f>VLOOKUP($C6,'20160721'!$A$3:$Y$200,7,FALSE)</f>
        <v>-5.6412000000000004E-2</v>
      </c>
      <c r="F6" s="50">
        <f>VLOOKUP($C6,'20160721'!$A$3:$Y$200,11,FALSE)</f>
        <v>5.2293199999999998E-2</v>
      </c>
      <c r="G6" s="50">
        <f>VLOOKUP($C6,'20160721'!$A$3:$Y$200,16,FALSE)</f>
        <v>-4.7351999999999998E-2</v>
      </c>
      <c r="H6" s="50">
        <f>VLOOKUP($C6,'20160721'!$A$3:$Y$200,18,FALSE)</f>
        <v>8.5999999999999998E-4</v>
      </c>
    </row>
    <row r="7" spans="1:26" ht="14.25" thickBot="1" x14ac:dyDescent="0.2">
      <c r="C7" s="46" t="s">
        <v>249</v>
      </c>
      <c r="D7" s="47">
        <f>VLOOKUP($C7,'20160721'!$A$3:$Y$200,4,FALSE)</f>
        <v>3.3666666666666667E-3</v>
      </c>
      <c r="E7" s="47">
        <f>VLOOKUP($C7,'20160721'!$A$3:$Y$200,7,FALSE)</f>
        <v>-0.1643</v>
      </c>
      <c r="F7" s="47">
        <f>VLOOKUP($C7,'20160721'!$A$3:$Y$200,11,FALSE)</f>
        <v>5.1439999999999993E-2</v>
      </c>
      <c r="G7" s="48">
        <f>VLOOKUP($C7,'20160721'!$A$3:$Y$200,16,FALSE)</f>
        <v>-0.12483333333333334</v>
      </c>
      <c r="H7" s="47">
        <f>VLOOKUP($C7,'20160721'!$A$3:$Y$200,18,FALSE)</f>
        <v>-5.1999999999999998E-3</v>
      </c>
    </row>
    <row r="8" spans="1:26" ht="14.25" thickBot="1" x14ac:dyDescent="0.2">
      <c r="C8" s="46" t="s">
        <v>250</v>
      </c>
      <c r="D8" s="50">
        <f>VLOOKUP($C8,'20160721'!$A$3:$Y$200,4,FALSE)</f>
        <v>4.1999999999999997E-3</v>
      </c>
      <c r="E8" s="47">
        <f>VLOOKUP($C8,'20160721'!$A$3:$Y$200,7,FALSE)</f>
        <v>-0.12586666666666668</v>
      </c>
      <c r="F8" s="47">
        <f>VLOOKUP($C8,'20160721'!$A$3:$Y$200,11,FALSE)</f>
        <v>5.2886666666666665E-2</v>
      </c>
      <c r="G8" s="47">
        <f>VLOOKUP($C8,'20160721'!$A$3:$Y$200,16,FALSE)</f>
        <v>-8.4000000000000005E-2</v>
      </c>
      <c r="H8" s="47">
        <f>VLOOKUP($C8,'20160721'!$A$3:$Y$200,18,FALSE)</f>
        <v>-1.1666666666666665E-3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131.72</v>
      </c>
      <c r="F10" s="47">
        <v>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158.28</v>
      </c>
      <c r="F11" s="47">
        <v>5.9999999999999995E-4</v>
      </c>
      <c r="G11" s="74"/>
      <c r="H11" s="74"/>
    </row>
    <row r="12" spans="1:26" ht="14.25" thickBot="1" x14ac:dyDescent="0.2"/>
    <row r="13" spans="1:26" x14ac:dyDescent="0.15">
      <c r="B13" s="739" t="s">
        <v>0</v>
      </c>
      <c r="C13" s="739" t="s">
        <v>1</v>
      </c>
      <c r="D13" s="739" t="s">
        <v>2</v>
      </c>
      <c r="E13" s="739" t="s">
        <v>3</v>
      </c>
      <c r="F13" s="1" t="s">
        <v>4</v>
      </c>
      <c r="G13" s="739" t="s">
        <v>6</v>
      </c>
      <c r="H13" s="739" t="s">
        <v>7</v>
      </c>
      <c r="I13" s="3" t="s">
        <v>8</v>
      </c>
      <c r="J13" s="1" t="s">
        <v>10</v>
      </c>
      <c r="K13" s="5" t="s">
        <v>11</v>
      </c>
      <c r="L13" s="5" t="s">
        <v>12</v>
      </c>
      <c r="M13" s="1" t="s">
        <v>14</v>
      </c>
      <c r="N13" s="739" t="s">
        <v>16</v>
      </c>
      <c r="O13" s="1" t="s">
        <v>17</v>
      </c>
      <c r="P13" s="1" t="s">
        <v>18</v>
      </c>
      <c r="Q13" s="5" t="s">
        <v>20</v>
      </c>
      <c r="R13" s="1" t="s">
        <v>22</v>
      </c>
      <c r="S13" s="5" t="s">
        <v>24</v>
      </c>
      <c r="T13" s="1" t="s">
        <v>26</v>
      </c>
      <c r="U13" s="1" t="s">
        <v>27</v>
      </c>
      <c r="V13" s="1" t="s">
        <v>28</v>
      </c>
      <c r="W13" s="5" t="s">
        <v>30</v>
      </c>
      <c r="X13" s="739" t="s">
        <v>31</v>
      </c>
      <c r="Y13" s="739" t="s">
        <v>32</v>
      </c>
      <c r="Z13" s="741" t="s">
        <v>33</v>
      </c>
    </row>
    <row r="14" spans="1:26" ht="14.25" thickBot="1" x14ac:dyDescent="0.2">
      <c r="B14" s="740"/>
      <c r="C14" s="740"/>
      <c r="D14" s="740"/>
      <c r="E14" s="740"/>
      <c r="F14" s="2" t="s">
        <v>5</v>
      </c>
      <c r="G14" s="740"/>
      <c r="H14" s="740"/>
      <c r="I14" s="4" t="s">
        <v>9</v>
      </c>
      <c r="J14" s="2" t="s">
        <v>8</v>
      </c>
      <c r="K14" s="6" t="s">
        <v>8</v>
      </c>
      <c r="L14" s="6" t="s">
        <v>13</v>
      </c>
      <c r="M14" s="2" t="s">
        <v>15</v>
      </c>
      <c r="N14" s="740"/>
      <c r="O14" s="2" t="s">
        <v>3</v>
      </c>
      <c r="P14" s="2" t="s">
        <v>19</v>
      </c>
      <c r="Q14" s="6" t="s">
        <v>21</v>
      </c>
      <c r="R14" s="2" t="s">
        <v>23</v>
      </c>
      <c r="S14" s="6" t="s">
        <v>25</v>
      </c>
      <c r="T14" s="2" t="s">
        <v>25</v>
      </c>
      <c r="U14" s="2" t="s">
        <v>25</v>
      </c>
      <c r="V14" s="2" t="s">
        <v>29</v>
      </c>
      <c r="W14" s="6" t="s">
        <v>29</v>
      </c>
      <c r="X14" s="740"/>
      <c r="Y14" s="740"/>
      <c r="Z14" s="742"/>
    </row>
    <row r="15" spans="1:26" s="60" customFormat="1" ht="14.25" thickBot="1" x14ac:dyDescent="0.2">
      <c r="A15" s="60" t="s">
        <v>259</v>
      </c>
      <c r="B15" s="51">
        <v>150175</v>
      </c>
      <c r="C15" s="61" t="s">
        <v>152</v>
      </c>
      <c r="D15" s="51">
        <v>0.93500000000000005</v>
      </c>
      <c r="E15" s="53">
        <v>6.4999999999999997E-3</v>
      </c>
      <c r="F15" s="52">
        <v>5962.02</v>
      </c>
      <c r="G15" s="51">
        <v>1.0315000000000001</v>
      </c>
      <c r="H15" s="54">
        <v>9.3600000000000003E-2</v>
      </c>
      <c r="I15" s="54">
        <v>3.5000000000000003E-2</v>
      </c>
      <c r="J15" s="52">
        <v>5</v>
      </c>
      <c r="K15" s="52">
        <v>5</v>
      </c>
      <c r="L15" s="54">
        <v>5.534E-2</v>
      </c>
      <c r="M15" s="52" t="s">
        <v>40</v>
      </c>
      <c r="N15" s="51" t="s">
        <v>153</v>
      </c>
      <c r="O15" s="53">
        <v>2.8E-3</v>
      </c>
      <c r="P15" s="56">
        <v>0.27979999999999999</v>
      </c>
      <c r="Q15" s="61" t="s">
        <v>44</v>
      </c>
      <c r="R15" s="54">
        <v>0.75390000000000001</v>
      </c>
      <c r="S15" s="54">
        <v>-2E-3</v>
      </c>
      <c r="T15" s="54">
        <v>-5.4999999999999997E-3</v>
      </c>
      <c r="U15" s="54">
        <v>-5.4000000000000003E-3</v>
      </c>
      <c r="V15" s="52">
        <v>418353</v>
      </c>
      <c r="W15" s="52">
        <v>-2369</v>
      </c>
      <c r="X15" s="57">
        <v>0.21180555555555555</v>
      </c>
      <c r="Y15" s="62">
        <v>42705</v>
      </c>
      <c r="Z15" s="59" t="s">
        <v>38</v>
      </c>
    </row>
    <row r="16" spans="1:26" s="60" customFormat="1" ht="14.25" thickBot="1" x14ac:dyDescent="0.2">
      <c r="B16" s="51">
        <v>150291</v>
      </c>
      <c r="C16" s="61" t="s">
        <v>198</v>
      </c>
      <c r="D16" s="51">
        <v>1.054</v>
      </c>
      <c r="E16" s="53">
        <v>3.8E-3</v>
      </c>
      <c r="F16" s="52">
        <v>565.15</v>
      </c>
      <c r="G16" s="51">
        <v>1.0329999999999999</v>
      </c>
      <c r="H16" s="54">
        <v>-2.0299999999999999E-2</v>
      </c>
      <c r="I16" s="54">
        <v>0.04</v>
      </c>
      <c r="J16" s="52">
        <v>5.5</v>
      </c>
      <c r="K16" s="52">
        <v>5.5</v>
      </c>
      <c r="L16" s="54">
        <v>5.3870000000000001E-2</v>
      </c>
      <c r="M16" s="52" t="s">
        <v>40</v>
      </c>
      <c r="N16" s="51" t="s">
        <v>95</v>
      </c>
      <c r="O16" s="53">
        <v>4.4999999999999997E-3</v>
      </c>
      <c r="P16" s="56">
        <v>0.20549999999999999</v>
      </c>
      <c r="Q16" s="54">
        <v>-1.9099999999999999E-2</v>
      </c>
      <c r="R16" s="54">
        <v>0.85770000000000002</v>
      </c>
      <c r="S16" s="54">
        <v>-5.0000000000000001E-4</v>
      </c>
      <c r="T16" s="54">
        <v>0</v>
      </c>
      <c r="U16" s="54">
        <v>-2.5000000000000001E-3</v>
      </c>
      <c r="V16" s="52">
        <v>19216</v>
      </c>
      <c r="W16" s="52">
        <v>0</v>
      </c>
      <c r="X16" s="57">
        <v>0.21180555555555555</v>
      </c>
      <c r="Y16" s="58">
        <v>42719</v>
      </c>
      <c r="Z16" s="59" t="s">
        <v>38</v>
      </c>
    </row>
    <row r="17" spans="1:26" s="60" customFormat="1" ht="14.25" thickBot="1" x14ac:dyDescent="0.2">
      <c r="B17" s="51">
        <v>150297</v>
      </c>
      <c r="C17" s="52" t="s">
        <v>202</v>
      </c>
      <c r="D17" s="51">
        <v>1.087</v>
      </c>
      <c r="E17" s="53">
        <v>7.4000000000000003E-3</v>
      </c>
      <c r="F17" s="52">
        <v>289.56</v>
      </c>
      <c r="G17" s="51">
        <v>1.0634999999999999</v>
      </c>
      <c r="H17" s="54">
        <v>-2.2100000000000002E-2</v>
      </c>
      <c r="I17" s="54">
        <v>0.04</v>
      </c>
      <c r="J17" s="52">
        <v>6</v>
      </c>
      <c r="K17" s="52">
        <v>5.5</v>
      </c>
      <c r="L17" s="54">
        <v>5.3830000000000003E-2</v>
      </c>
      <c r="M17" s="52" t="s">
        <v>40</v>
      </c>
      <c r="N17" s="55" t="s">
        <v>203</v>
      </c>
      <c r="O17" s="53">
        <v>5.4999999999999997E-3</v>
      </c>
      <c r="P17" s="56">
        <v>0.18729999999999999</v>
      </c>
      <c r="Q17" s="54">
        <v>-2.0500000000000001E-2</v>
      </c>
      <c r="R17" s="54">
        <v>0.85619999999999996</v>
      </c>
      <c r="S17" s="54">
        <v>-1.4E-3</v>
      </c>
      <c r="T17" s="54">
        <v>-2.3999999999999998E-3</v>
      </c>
      <c r="U17" s="54">
        <v>-1.1999999999999999E-3</v>
      </c>
      <c r="V17" s="52">
        <v>6282</v>
      </c>
      <c r="W17" s="52">
        <v>0</v>
      </c>
      <c r="X17" s="57">
        <v>0.21180555555555555</v>
      </c>
      <c r="Y17" s="58">
        <v>42705</v>
      </c>
      <c r="Z17" s="59" t="s">
        <v>38</v>
      </c>
    </row>
    <row r="18" spans="1:26" s="60" customFormat="1" ht="14.25" thickBot="1" x14ac:dyDescent="0.2">
      <c r="B18" s="51">
        <v>150287</v>
      </c>
      <c r="C18" s="52" t="s">
        <v>77</v>
      </c>
      <c r="D18" s="51">
        <v>1.0549999999999999</v>
      </c>
      <c r="E18" s="53">
        <v>6.7000000000000002E-3</v>
      </c>
      <c r="F18" s="52">
        <v>4609.68</v>
      </c>
      <c r="G18" s="51">
        <v>1.0329999999999999</v>
      </c>
      <c r="H18" s="54">
        <v>-2.1299999999999999E-2</v>
      </c>
      <c r="I18" s="54">
        <v>0.04</v>
      </c>
      <c r="J18" s="52">
        <v>5.5</v>
      </c>
      <c r="K18" s="52">
        <v>5.5</v>
      </c>
      <c r="L18" s="54">
        <v>5.382E-2</v>
      </c>
      <c r="M18" s="52" t="s">
        <v>40</v>
      </c>
      <c r="N18" s="51" t="s">
        <v>78</v>
      </c>
      <c r="O18" s="53">
        <v>9.1999999999999998E-3</v>
      </c>
      <c r="P18" s="56">
        <v>0.2001</v>
      </c>
      <c r="Q18" s="54">
        <v>-2.01E-2</v>
      </c>
      <c r="R18" s="54">
        <v>0.87039999999999995</v>
      </c>
      <c r="S18" s="54">
        <v>1.9E-3</v>
      </c>
      <c r="T18" s="54">
        <v>0</v>
      </c>
      <c r="U18" s="54">
        <v>1.1999999999999999E-3</v>
      </c>
      <c r="V18" s="52">
        <v>51379</v>
      </c>
      <c r="W18" s="52">
        <v>16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73" t="s">
        <v>258</v>
      </c>
      <c r="B19" s="51">
        <v>150331</v>
      </c>
      <c r="C19" s="52" t="s">
        <v>227</v>
      </c>
      <c r="D19" s="51">
        <v>1.1240000000000001</v>
      </c>
      <c r="E19" s="53">
        <v>3.5999999999999999E-3</v>
      </c>
      <c r="F19" s="52">
        <v>1754.03</v>
      </c>
      <c r="G19" s="51">
        <v>1.0382</v>
      </c>
      <c r="H19" s="54">
        <v>-8.2600000000000007E-2</v>
      </c>
      <c r="I19" s="54">
        <v>4.4999999999999998E-2</v>
      </c>
      <c r="J19" s="52">
        <v>6</v>
      </c>
      <c r="K19" s="52">
        <v>6</v>
      </c>
      <c r="L19" s="54">
        <v>5.5259999999999997E-2</v>
      </c>
      <c r="M19" s="52" t="s">
        <v>40</v>
      </c>
      <c r="N19" s="51" t="s">
        <v>222</v>
      </c>
      <c r="O19" s="53">
        <v>3.8E-3</v>
      </c>
      <c r="P19" s="56">
        <v>0.2581</v>
      </c>
      <c r="Q19" s="54">
        <v>-6.1600000000000002E-2</v>
      </c>
      <c r="R19" s="54">
        <v>0.72789999999999999</v>
      </c>
      <c r="S19" s="54">
        <v>-4.7000000000000002E-3</v>
      </c>
      <c r="T19" s="54">
        <v>-5.1999999999999998E-3</v>
      </c>
      <c r="U19" s="54">
        <v>-5.1999999999999998E-3</v>
      </c>
      <c r="V19" s="52">
        <v>48155</v>
      </c>
      <c r="W19" s="52">
        <v>-870</v>
      </c>
      <c r="X19" s="57">
        <v>0.21180555555555555</v>
      </c>
      <c r="Y19" s="58">
        <v>42705</v>
      </c>
      <c r="Z19" s="59" t="s">
        <v>38</v>
      </c>
    </row>
    <row r="20" spans="1:26" ht="14.25" thickBot="1" x14ac:dyDescent="0.2">
      <c r="A20" t="s">
        <v>264</v>
      </c>
    </row>
    <row r="21" spans="1:26" s="71" customFormat="1" ht="14.25" thickBot="1" x14ac:dyDescent="0.2">
      <c r="A21" s="72" t="s">
        <v>257</v>
      </c>
      <c r="B21" s="63">
        <v>150323</v>
      </c>
      <c r="C21" s="64" t="s">
        <v>194</v>
      </c>
      <c r="D21" s="63">
        <v>1.0489999999999999</v>
      </c>
      <c r="E21" s="65">
        <v>3.8E-3</v>
      </c>
      <c r="F21" s="64">
        <v>133.51</v>
      </c>
      <c r="G21" s="63">
        <v>1.0298</v>
      </c>
      <c r="H21" s="66">
        <v>-1.8599999999999998E-2</v>
      </c>
      <c r="I21" s="66">
        <v>0.04</v>
      </c>
      <c r="J21" s="64">
        <v>5.5</v>
      </c>
      <c r="K21" s="64">
        <v>5.5</v>
      </c>
      <c r="L21" s="66">
        <v>5.3960000000000001E-2</v>
      </c>
      <c r="M21" s="64" t="s">
        <v>40</v>
      </c>
      <c r="N21" s="63" t="s">
        <v>76</v>
      </c>
      <c r="O21" s="65">
        <v>4.8999999999999998E-3</v>
      </c>
      <c r="P21" s="67">
        <v>0.1923</v>
      </c>
      <c r="Q21" s="66">
        <v>-1.7299999999999999E-2</v>
      </c>
      <c r="R21" s="66">
        <v>0.89329999999999998</v>
      </c>
      <c r="S21" s="66">
        <v>-4.1000000000000003E-3</v>
      </c>
      <c r="T21" s="66">
        <v>-2.7000000000000001E-3</v>
      </c>
      <c r="U21" s="66">
        <v>-4.5999999999999999E-3</v>
      </c>
      <c r="V21" s="64">
        <v>3883</v>
      </c>
      <c r="W21" s="64">
        <v>0</v>
      </c>
      <c r="X21" s="68">
        <v>0.21180555555555555</v>
      </c>
      <c r="Y21" s="69">
        <v>42738</v>
      </c>
      <c r="Z21" s="70" t="s">
        <v>38</v>
      </c>
    </row>
  </sheetData>
  <mergeCells count="10">
    <mergeCell ref="N13:N14"/>
    <mergeCell ref="X13:X14"/>
    <mergeCell ref="Y13:Y14"/>
    <mergeCell ref="Z13:Z14"/>
    <mergeCell ref="B13:B14"/>
    <mergeCell ref="C13:C14"/>
    <mergeCell ref="D13:D14"/>
    <mergeCell ref="E13:E14"/>
    <mergeCell ref="G13:G14"/>
    <mergeCell ref="H13:H14"/>
  </mergeCells>
  <phoneticPr fontId="10" type="noConversion"/>
  <hyperlinks>
    <hyperlink ref="B15" r:id="rId1" display="https://www.jisilu.cn/data/sfnew/detail/150175"/>
    <hyperlink ref="D15" r:id="rId2" display="http://finance.sina.com.cn/fund/quotes/150175/bc.shtml"/>
    <hyperlink ref="G15" r:id="rId3" display="http://www.cninfo.com.cn/information/fund/netvalue/150175.html"/>
    <hyperlink ref="N15" r:id="rId4" tooltip="HSCEI" display="http://quote.eastmoney.com/hk/zs110010.html"/>
    <hyperlink ref="P15" r:id="rId5" display="https://www.jisilu.cn/data/utils/lowcalc/150175"/>
    <hyperlink ref="Z15" r:id="rId6" tooltip="将【H股A】从自选中删除" display="javascript:delOwnedFund('150175');"/>
    <hyperlink ref="B16" r:id="rId7" display="https://www.jisilu.cn/data/sfnew/detail/150291"/>
    <hyperlink ref="D16" r:id="rId8" display="http://finance.sina.com.cn/fund/quotes/150291/bc.shtml"/>
    <hyperlink ref="G16" r:id="rId9" display="http://www.cninfo.com.cn/information/fund/netvalue/150291.html"/>
    <hyperlink ref="N16" r:id="rId10" tooltip="399986" display="http://quote.eastmoney.com/zs399986.html"/>
    <hyperlink ref="P16" r:id="rId11" display="https://www.jisilu.cn/data/utils/lowcalc/150291"/>
    <hyperlink ref="Z16" r:id="rId12" tooltip="将【银行A份】从自选中删除" display="javascript:delOwnedFund('150291');"/>
    <hyperlink ref="B17" r:id="rId13" display="https://www.jisilu.cn/data/sfnew/detail/150297"/>
    <hyperlink ref="D17" r:id="rId14" display="http://finance.sina.com.cn/fund/quotes/150297/bc.shtml"/>
    <hyperlink ref="G17" r:id="rId15" display="http://www.cninfo.com.cn/information/fund/netvalue/150297.html"/>
    <hyperlink ref="P17" r:id="rId16" display="https://www.jisilu.cn/data/utils/lowcalc/150297"/>
    <hyperlink ref="Z17" r:id="rId17" tooltip="加【互联A级】为自选A类" display="javascript:addOwnedFund('150297');"/>
    <hyperlink ref="B18" r:id="rId18" display="https://www.jisilu.cn/data/sfnew/detail/150287"/>
    <hyperlink ref="D18" r:id="rId19" display="http://finance.sina.com.cn/fund/quotes/150287/bc.shtml"/>
    <hyperlink ref="G18" r:id="rId20" display="http://www.cninfo.com.cn/information/fund/netvalue/150287.html"/>
    <hyperlink ref="N18" r:id="rId21" tooltip="399440" display="http://quote.eastmoney.com/zs399440.html"/>
    <hyperlink ref="P18" r:id="rId22" display="https://www.jisilu.cn/data/utils/lowcalc/150287"/>
    <hyperlink ref="Z18" r:id="rId23" tooltip="加【钢铁A】为自选A类" display="javascript:addOwnedFund('150287');"/>
    <hyperlink ref="B19" r:id="rId24" display="https://www.jisilu.cn/data/sfnew/detail/150331"/>
    <hyperlink ref="D19" r:id="rId25" display="http://finance.sina.com.cn/fund/quotes/150331/bc.shtml"/>
    <hyperlink ref="G19" r:id="rId26" display="http://www.cninfo.com.cn/information/fund/netvalue/150331.html"/>
    <hyperlink ref="N19" r:id="rId27" tooltip="399805" display="http://quote.eastmoney.com/zs399805.html"/>
    <hyperlink ref="P19" r:id="rId28" display="https://www.jisilu.cn/data/utils/lowcalc/150331"/>
    <hyperlink ref="Z19" r:id="rId29" tooltip="加【网金融A】为自选A类" display="javascript:addOwnedFund('150331');"/>
    <hyperlink ref="B21" r:id="rId30" display="https://www.jisilu.cn/data/sfnew/detail/150323"/>
    <hyperlink ref="D21" r:id="rId31" display="http://finance.sina.com.cn/fund/quotes/150323/bc.shtml"/>
    <hyperlink ref="G21" r:id="rId32" display="http://www.cninfo.com.cn/information/fund/netvalue/150323.html"/>
    <hyperlink ref="N21" r:id="rId33" tooltip="000827" display="http://quote.eastmoney.com/zs000827.html"/>
    <hyperlink ref="P21" r:id="rId34" display="https://www.jisilu.cn/data/utils/lowcalc/150323"/>
    <hyperlink ref="Z21" r:id="rId35" tooltip="加【环保A端】为自选A类" display="javascript:addOwnedFund('150323')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39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777" t="s">
        <v>0</v>
      </c>
      <c r="B1" s="777" t="s">
        <v>1</v>
      </c>
      <c r="C1" s="777" t="s">
        <v>2</v>
      </c>
      <c r="D1" s="777" t="s">
        <v>3</v>
      </c>
      <c r="E1" s="338" t="s">
        <v>4</v>
      </c>
      <c r="F1" s="777" t="s">
        <v>6</v>
      </c>
      <c r="G1" s="777" t="s">
        <v>7</v>
      </c>
      <c r="H1" s="340" t="s">
        <v>8</v>
      </c>
      <c r="I1" s="338" t="s">
        <v>10</v>
      </c>
      <c r="J1" s="342" t="s">
        <v>11</v>
      </c>
      <c r="K1" s="342" t="s">
        <v>12</v>
      </c>
      <c r="L1" s="338" t="s">
        <v>14</v>
      </c>
      <c r="M1" s="777" t="s">
        <v>16</v>
      </c>
      <c r="N1" s="338" t="s">
        <v>17</v>
      </c>
      <c r="O1" s="338" t="s">
        <v>18</v>
      </c>
      <c r="P1" s="342" t="s">
        <v>20</v>
      </c>
      <c r="Q1" s="338" t="s">
        <v>22</v>
      </c>
      <c r="R1" s="342" t="s">
        <v>24</v>
      </c>
      <c r="S1" s="338" t="s">
        <v>26</v>
      </c>
      <c r="T1" s="338" t="s">
        <v>27</v>
      </c>
      <c r="U1" s="338" t="s">
        <v>28</v>
      </c>
      <c r="V1" s="342" t="s">
        <v>30</v>
      </c>
      <c r="W1" s="777" t="s">
        <v>31</v>
      </c>
      <c r="X1" s="777" t="s">
        <v>32</v>
      </c>
      <c r="Y1" s="779" t="s">
        <v>33</v>
      </c>
    </row>
    <row r="2" spans="1:25" ht="14.25" thickBot="1" x14ac:dyDescent="0.2">
      <c r="A2" s="778"/>
      <c r="B2" s="778"/>
      <c r="C2" s="778"/>
      <c r="D2" s="778"/>
      <c r="E2" s="339" t="s">
        <v>5</v>
      </c>
      <c r="F2" s="778"/>
      <c r="G2" s="778"/>
      <c r="H2" s="341" t="s">
        <v>9</v>
      </c>
      <c r="I2" s="339" t="s">
        <v>8</v>
      </c>
      <c r="J2" s="343" t="s">
        <v>8</v>
      </c>
      <c r="K2" s="343" t="s">
        <v>13</v>
      </c>
      <c r="L2" s="339" t="s">
        <v>15</v>
      </c>
      <c r="M2" s="778"/>
      <c r="N2" s="339" t="s">
        <v>3</v>
      </c>
      <c r="O2" s="339" t="s">
        <v>19</v>
      </c>
      <c r="P2" s="343" t="s">
        <v>21</v>
      </c>
      <c r="Q2" s="339" t="s">
        <v>23</v>
      </c>
      <c r="R2" s="343" t="s">
        <v>25</v>
      </c>
      <c r="S2" s="339" t="s">
        <v>25</v>
      </c>
      <c r="T2" s="339" t="s">
        <v>25</v>
      </c>
      <c r="U2" s="339" t="s">
        <v>29</v>
      </c>
      <c r="V2" s="343" t="s">
        <v>29</v>
      </c>
      <c r="W2" s="778"/>
      <c r="X2" s="778"/>
      <c r="Y2" s="780"/>
    </row>
    <row r="3" spans="1:25" ht="18.75" thickBot="1" x14ac:dyDescent="0.2">
      <c r="A3" s="7">
        <v>150106</v>
      </c>
      <c r="B3" s="283" t="s">
        <v>240</v>
      </c>
      <c r="C3" s="7">
        <v>1.1579999999999999</v>
      </c>
      <c r="D3" s="286">
        <v>-1.6999999999999999E-3</v>
      </c>
      <c r="E3" s="283">
        <v>238.7</v>
      </c>
      <c r="F3" s="7">
        <v>1.0609</v>
      </c>
      <c r="G3" s="285">
        <v>-9.1499999999999998E-2</v>
      </c>
      <c r="H3" s="285">
        <v>7.0000000000000007E-2</v>
      </c>
      <c r="I3" s="283">
        <v>7</v>
      </c>
      <c r="J3" s="283">
        <v>7</v>
      </c>
      <c r="K3" s="285">
        <v>3.6600000000000001E-2</v>
      </c>
      <c r="L3" s="283">
        <v>3.13</v>
      </c>
      <c r="M3" s="7" t="s">
        <v>189</v>
      </c>
      <c r="N3" s="305">
        <v>3.3999999999999998E-3</v>
      </c>
      <c r="O3" s="285">
        <v>0.36940000000000001</v>
      </c>
      <c r="P3" s="283" t="s">
        <v>37</v>
      </c>
      <c r="Q3" s="285">
        <v>0.92430000000000001</v>
      </c>
      <c r="R3" s="285">
        <v>-3.7000000000000002E-3</v>
      </c>
      <c r="S3" s="285">
        <v>1.9E-3</v>
      </c>
      <c r="T3" s="285">
        <v>5.4000000000000003E-3</v>
      </c>
      <c r="U3" s="283">
        <v>13048</v>
      </c>
      <c r="V3" s="283">
        <v>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150223</v>
      </c>
      <c r="B4" s="306" t="s">
        <v>239</v>
      </c>
      <c r="C4" s="14">
        <v>1.179</v>
      </c>
      <c r="D4" s="295">
        <v>5.1000000000000004E-3</v>
      </c>
      <c r="E4" s="289">
        <v>2703.39</v>
      </c>
      <c r="F4" s="14">
        <v>1.0369999999999999</v>
      </c>
      <c r="G4" s="291">
        <v>-0.13689999999999999</v>
      </c>
      <c r="H4" s="291">
        <v>0.06</v>
      </c>
      <c r="I4" s="289">
        <v>6</v>
      </c>
      <c r="J4" s="289">
        <v>6</v>
      </c>
      <c r="K4" s="291">
        <v>5.2540000000000003E-2</v>
      </c>
      <c r="L4" s="289" t="s">
        <v>40</v>
      </c>
      <c r="M4" s="14" t="s">
        <v>56</v>
      </c>
      <c r="N4" s="290">
        <v>-1.9E-3</v>
      </c>
      <c r="O4" s="18">
        <v>0.38429999999999997</v>
      </c>
      <c r="P4" s="291">
        <v>-9.4700000000000006E-2</v>
      </c>
      <c r="Q4" s="291">
        <v>0.43530000000000002</v>
      </c>
      <c r="R4" s="291">
        <v>2.3E-3</v>
      </c>
      <c r="S4" s="291">
        <v>5.0000000000000001E-4</v>
      </c>
      <c r="T4" s="291">
        <v>5.0000000000000001E-4</v>
      </c>
      <c r="U4" s="289">
        <v>162570</v>
      </c>
      <c r="V4" s="289">
        <v>49</v>
      </c>
      <c r="W4" s="292">
        <v>0.21180555555555555</v>
      </c>
      <c r="X4" s="293">
        <v>42719</v>
      </c>
      <c r="Y4" s="21" t="s">
        <v>38</v>
      </c>
    </row>
    <row r="5" spans="1:25" ht="18.75" thickBot="1" x14ac:dyDescent="0.2">
      <c r="A5" s="7">
        <v>150057</v>
      </c>
      <c r="B5" s="283" t="s">
        <v>237</v>
      </c>
      <c r="C5" s="7">
        <v>1.141</v>
      </c>
      <c r="D5" s="305">
        <v>8.0000000000000002E-3</v>
      </c>
      <c r="E5" s="283">
        <v>0.18</v>
      </c>
      <c r="F5" s="7">
        <v>1.03</v>
      </c>
      <c r="G5" s="285">
        <v>-0.10780000000000001</v>
      </c>
      <c r="H5" s="285">
        <v>5.8000000000000003E-2</v>
      </c>
      <c r="I5" s="283">
        <v>5.8</v>
      </c>
      <c r="J5" s="283">
        <v>5.8</v>
      </c>
      <c r="K5" s="285">
        <v>5.2209999999999999E-2</v>
      </c>
      <c r="L5" s="283" t="s">
        <v>40</v>
      </c>
      <c r="M5" s="7" t="s">
        <v>238</v>
      </c>
      <c r="N5" s="305">
        <v>2E-3</v>
      </c>
      <c r="O5" s="23">
        <v>0.48680000000000001</v>
      </c>
      <c r="P5" s="285">
        <v>-7.6999999999999999E-2</v>
      </c>
      <c r="Q5" s="285">
        <v>0.82640000000000002</v>
      </c>
      <c r="R5" s="285">
        <v>-6.3E-3</v>
      </c>
      <c r="S5" s="285">
        <v>-6.6E-3</v>
      </c>
      <c r="T5" s="285">
        <v>1.1000000000000001E-3</v>
      </c>
      <c r="U5" s="283">
        <v>347</v>
      </c>
      <c r="V5" s="283">
        <v>0</v>
      </c>
      <c r="W5" s="287">
        <v>0.17083333333333331</v>
      </c>
      <c r="X5" s="288">
        <v>42765</v>
      </c>
      <c r="Y5" s="13" t="s">
        <v>38</v>
      </c>
    </row>
    <row r="6" spans="1:25" ht="18.75" thickBot="1" x14ac:dyDescent="0.2">
      <c r="A6" s="7"/>
      <c r="B6" s="283"/>
      <c r="C6" s="7"/>
      <c r="D6" s="305"/>
      <c r="E6" s="283"/>
      <c r="F6" s="7"/>
      <c r="G6" s="285"/>
      <c r="H6" s="285"/>
      <c r="I6" s="283"/>
      <c r="J6" s="283"/>
      <c r="K6" s="285"/>
      <c r="L6" s="283"/>
      <c r="M6" s="7"/>
      <c r="N6" s="305"/>
      <c r="O6" s="23"/>
      <c r="P6" s="285"/>
      <c r="Q6" s="285"/>
      <c r="R6" s="285"/>
      <c r="S6" s="285"/>
      <c r="T6" s="285"/>
      <c r="U6" s="283"/>
      <c r="V6" s="283"/>
      <c r="W6" s="287"/>
      <c r="X6" s="288"/>
      <c r="Y6" s="13"/>
    </row>
    <row r="7" spans="1:25" ht="18.75" thickBot="1" x14ac:dyDescent="0.2">
      <c r="A7" s="14">
        <v>150221</v>
      </c>
      <c r="B7" s="306" t="s">
        <v>232</v>
      </c>
      <c r="C7" s="14">
        <v>1.2130000000000001</v>
      </c>
      <c r="D7" s="290">
        <v>-2.5000000000000001E-3</v>
      </c>
      <c r="E7" s="289">
        <v>6692.78</v>
      </c>
      <c r="F7" s="14">
        <v>1.038</v>
      </c>
      <c r="G7" s="291">
        <v>-0.1686</v>
      </c>
      <c r="H7" s="291">
        <v>0.05</v>
      </c>
      <c r="I7" s="289">
        <v>6.5</v>
      </c>
      <c r="J7" s="289">
        <v>6.5</v>
      </c>
      <c r="K7" s="291">
        <v>5.5320000000000001E-2</v>
      </c>
      <c r="L7" s="289" t="s">
        <v>40</v>
      </c>
      <c r="M7" s="14" t="s">
        <v>233</v>
      </c>
      <c r="N7" s="295">
        <v>2.8E-3</v>
      </c>
      <c r="O7" s="18">
        <v>0.31380000000000002</v>
      </c>
      <c r="P7" s="291">
        <v>-0.11269999999999999</v>
      </c>
      <c r="Q7" s="291">
        <v>0.59830000000000005</v>
      </c>
      <c r="R7" s="291">
        <v>-5.0000000000000001E-4</v>
      </c>
      <c r="S7" s="291">
        <v>7.4999999999999997E-3</v>
      </c>
      <c r="T7" s="291">
        <v>1.72E-2</v>
      </c>
      <c r="U7" s="289">
        <v>315160</v>
      </c>
      <c r="V7" s="289">
        <v>6249</v>
      </c>
      <c r="W7" s="292">
        <v>0.21180555555555555</v>
      </c>
      <c r="X7" s="293">
        <v>42738</v>
      </c>
      <c r="Y7" s="21" t="s">
        <v>38</v>
      </c>
    </row>
    <row r="8" spans="1:25" ht="18.75" thickBot="1" x14ac:dyDescent="0.2">
      <c r="A8" s="7">
        <v>150321</v>
      </c>
      <c r="B8" s="283" t="s">
        <v>234</v>
      </c>
      <c r="C8" s="7">
        <v>1.25</v>
      </c>
      <c r="D8" s="305">
        <v>8.0000000000000004E-4</v>
      </c>
      <c r="E8" s="283">
        <v>176.19</v>
      </c>
      <c r="F8" s="7">
        <v>1.0429999999999999</v>
      </c>
      <c r="G8" s="285">
        <v>-0.19850000000000001</v>
      </c>
      <c r="H8" s="285">
        <v>0.05</v>
      </c>
      <c r="I8" s="283">
        <v>6.5</v>
      </c>
      <c r="J8" s="283">
        <v>6.5</v>
      </c>
      <c r="K8" s="285">
        <v>5.3850000000000002E-2</v>
      </c>
      <c r="L8" s="283" t="s">
        <v>40</v>
      </c>
      <c r="M8" s="7" t="s">
        <v>197</v>
      </c>
      <c r="N8" s="305">
        <v>1.5E-3</v>
      </c>
      <c r="O8" s="23">
        <v>0.4163</v>
      </c>
      <c r="P8" s="285">
        <v>-0.13500000000000001</v>
      </c>
      <c r="Q8" s="285">
        <v>0.3543</v>
      </c>
      <c r="R8" s="285">
        <v>-9.4999999999999998E-3</v>
      </c>
      <c r="S8" s="285">
        <v>-8.9999999999999993E-3</v>
      </c>
      <c r="T8" s="285">
        <v>-8.2000000000000007E-3</v>
      </c>
      <c r="U8" s="283">
        <v>12650</v>
      </c>
      <c r="V8" s="283">
        <v>-224</v>
      </c>
      <c r="W8" s="287">
        <v>0.21180555555555555</v>
      </c>
      <c r="X8" s="288">
        <v>42705</v>
      </c>
      <c r="Y8" s="13" t="s">
        <v>38</v>
      </c>
    </row>
    <row r="9" spans="1:25" ht="18.75" thickBot="1" x14ac:dyDescent="0.2">
      <c r="A9" s="14">
        <v>150032</v>
      </c>
      <c r="B9" s="289" t="s">
        <v>235</v>
      </c>
      <c r="C9" s="14">
        <v>1.026</v>
      </c>
      <c r="D9" s="295">
        <v>1E-3</v>
      </c>
      <c r="E9" s="289">
        <v>43.64</v>
      </c>
      <c r="F9" s="14">
        <v>1.0178</v>
      </c>
      <c r="G9" s="291">
        <v>-8.0999999999999996E-3</v>
      </c>
      <c r="H9" s="291">
        <v>0.05</v>
      </c>
      <c r="I9" s="289">
        <v>5</v>
      </c>
      <c r="J9" s="289">
        <v>5</v>
      </c>
      <c r="K9" s="291">
        <v>4.9590000000000002E-2</v>
      </c>
      <c r="L9" s="289" t="s">
        <v>40</v>
      </c>
      <c r="M9" s="14" t="s">
        <v>236</v>
      </c>
      <c r="N9" s="302">
        <v>0</v>
      </c>
      <c r="O9" s="18">
        <v>0.12</v>
      </c>
      <c r="P9" s="291">
        <v>-7.7000000000000002E-3</v>
      </c>
      <c r="Q9" s="289" t="s">
        <v>37</v>
      </c>
      <c r="R9" s="291">
        <v>5.9999999999999995E-4</v>
      </c>
      <c r="S9" s="291">
        <v>-2.0000000000000001E-4</v>
      </c>
      <c r="T9" s="291">
        <v>2.3E-3</v>
      </c>
      <c r="U9" s="289">
        <v>2413</v>
      </c>
      <c r="V9" s="289">
        <v>0</v>
      </c>
      <c r="W9" s="292">
        <v>0.3347222222222222</v>
      </c>
      <c r="X9" s="293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-2.3333333333333336E-4</v>
      </c>
      <c r="E10" s="36"/>
      <c r="F10" s="35"/>
      <c r="G10" s="43">
        <f>AVERAGE(G7:G9)</f>
        <v>-0.12506666666666666</v>
      </c>
      <c r="H10" s="272">
        <f>COUNTIF($D7:$D9,"&gt;0")/COUNT($D7:$D9)</f>
        <v>0.66666666666666663</v>
      </c>
      <c r="I10" s="36"/>
      <c r="J10" s="36"/>
      <c r="K10" s="43">
        <f>AVERAGE(K7:K9)</f>
        <v>5.2920000000000002E-2</v>
      </c>
      <c r="L10" s="36"/>
      <c r="M10" s="35"/>
      <c r="N10" s="38"/>
      <c r="O10" s="39"/>
      <c r="P10" s="43">
        <f>AVERAGE(P7:P9)</f>
        <v>-8.5133333333333339E-2</v>
      </c>
      <c r="Q10" s="37"/>
      <c r="R10" s="43">
        <f>AVERAGE(R7:R9)</f>
        <v>-3.1333333333333335E-3</v>
      </c>
      <c r="S10" s="37"/>
      <c r="T10" s="37"/>
      <c r="U10" s="36"/>
      <c r="V10" s="36"/>
      <c r="W10" s="40"/>
      <c r="X10" s="41"/>
      <c r="Y10" s="42"/>
    </row>
    <row r="11" spans="1:25" ht="18.75" thickBot="1" x14ac:dyDescent="0.2">
      <c r="A11" s="7">
        <v>150331</v>
      </c>
      <c r="B11" s="283" t="s">
        <v>227</v>
      </c>
      <c r="C11" s="7">
        <v>1.125</v>
      </c>
      <c r="D11" s="286">
        <v>-8.9999999999999998E-4</v>
      </c>
      <c r="E11" s="283">
        <v>1729.95</v>
      </c>
      <c r="F11" s="7">
        <v>1.0403</v>
      </c>
      <c r="G11" s="285">
        <v>-8.14E-2</v>
      </c>
      <c r="H11" s="285">
        <v>4.4999999999999998E-2</v>
      </c>
      <c r="I11" s="283">
        <v>6</v>
      </c>
      <c r="J11" s="283">
        <v>6</v>
      </c>
      <c r="K11" s="285">
        <v>5.5309999999999998E-2</v>
      </c>
      <c r="L11" s="283" t="s">
        <v>40</v>
      </c>
      <c r="M11" s="7" t="s">
        <v>222</v>
      </c>
      <c r="N11" s="305">
        <v>2.9999999999999997E-4</v>
      </c>
      <c r="O11" s="23">
        <v>0.2041</v>
      </c>
      <c r="P11" s="285">
        <v>-6.1100000000000002E-2</v>
      </c>
      <c r="Q11" s="285">
        <v>0.85040000000000004</v>
      </c>
      <c r="R11" s="285">
        <v>-5.1000000000000004E-3</v>
      </c>
      <c r="S11" s="285">
        <v>1.4E-3</v>
      </c>
      <c r="T11" s="285">
        <v>7.4000000000000003E-3</v>
      </c>
      <c r="U11" s="283">
        <v>49897</v>
      </c>
      <c r="V11" s="283">
        <v>2280</v>
      </c>
      <c r="W11" s="287">
        <v>0.21180555555555555</v>
      </c>
      <c r="X11" s="288">
        <v>42705</v>
      </c>
      <c r="Y11" s="13" t="s">
        <v>38</v>
      </c>
    </row>
    <row r="12" spans="1:25" ht="19.5" thickBot="1" x14ac:dyDescent="0.2">
      <c r="A12" s="14">
        <v>150219</v>
      </c>
      <c r="B12" s="289" t="s">
        <v>228</v>
      </c>
      <c r="C12" s="14">
        <v>1.22</v>
      </c>
      <c r="D12" s="302">
        <v>0</v>
      </c>
      <c r="E12" s="289">
        <v>122.59</v>
      </c>
      <c r="F12" s="14">
        <v>1.0349999999999999</v>
      </c>
      <c r="G12" s="291">
        <v>-0.1787</v>
      </c>
      <c r="H12" s="291">
        <v>4.4999999999999998E-2</v>
      </c>
      <c r="I12" s="289">
        <v>6</v>
      </c>
      <c r="J12" s="289">
        <v>6</v>
      </c>
      <c r="K12" s="291">
        <v>5.0630000000000001E-2</v>
      </c>
      <c r="L12" s="289" t="s">
        <v>40</v>
      </c>
      <c r="M12" s="344" t="s">
        <v>229</v>
      </c>
      <c r="N12" s="295">
        <v>3.0999999999999999E-3</v>
      </c>
      <c r="O12" s="18">
        <v>0.35809999999999997</v>
      </c>
      <c r="P12" s="291">
        <v>-0.13830000000000001</v>
      </c>
      <c r="Q12" s="291">
        <v>0.49859999999999999</v>
      </c>
      <c r="R12" s="291">
        <v>-6.8999999999999999E-3</v>
      </c>
      <c r="S12" s="291">
        <v>-6.4999999999999997E-3</v>
      </c>
      <c r="T12" s="291">
        <v>-3.5000000000000001E-3</v>
      </c>
      <c r="U12" s="289">
        <v>45626</v>
      </c>
      <c r="V12" s="289">
        <v>-240</v>
      </c>
      <c r="W12" s="292">
        <v>0.21180555555555555</v>
      </c>
      <c r="X12" s="293">
        <v>42738</v>
      </c>
      <c r="Y12" s="21" t="s">
        <v>38</v>
      </c>
    </row>
    <row r="13" spans="1:25" ht="18.75" thickBot="1" x14ac:dyDescent="0.2">
      <c r="A13" s="7">
        <v>150123</v>
      </c>
      <c r="B13" s="283" t="s">
        <v>230</v>
      </c>
      <c r="C13" s="7">
        <v>1.2669999999999999</v>
      </c>
      <c r="D13" s="305">
        <v>3.2000000000000002E-3</v>
      </c>
      <c r="E13" s="283">
        <v>3.07</v>
      </c>
      <c r="F13" s="7">
        <v>1.0351999999999999</v>
      </c>
      <c r="G13" s="285">
        <v>-0.22389999999999999</v>
      </c>
      <c r="H13" s="285">
        <v>4.4999999999999998E-2</v>
      </c>
      <c r="I13" s="283">
        <v>6</v>
      </c>
      <c r="J13" s="283">
        <v>6</v>
      </c>
      <c r="K13" s="285">
        <v>4.8710000000000003E-2</v>
      </c>
      <c r="L13" s="283" t="s">
        <v>40</v>
      </c>
      <c r="M13" s="7" t="s">
        <v>231</v>
      </c>
      <c r="N13" s="305">
        <v>2.0999999999999999E-3</v>
      </c>
      <c r="O13" s="23">
        <v>0.50880000000000003</v>
      </c>
      <c r="P13" s="285">
        <v>-0.17019999999999999</v>
      </c>
      <c r="Q13" s="285">
        <v>0.52880000000000005</v>
      </c>
      <c r="R13" s="285">
        <v>-7.7999999999999996E-3</v>
      </c>
      <c r="S13" s="285">
        <v>-7.0000000000000001E-3</v>
      </c>
      <c r="T13" s="285">
        <v>2.5999999999999999E-3</v>
      </c>
      <c r="U13" s="283">
        <v>6451</v>
      </c>
      <c r="V13" s="283">
        <v>0</v>
      </c>
      <c r="W13" s="287">
        <v>0.21180555555555555</v>
      </c>
      <c r="X13" s="288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7.6666666666666669E-4</v>
      </c>
      <c r="E14" s="36"/>
      <c r="F14" s="35"/>
      <c r="G14" s="43">
        <f>AVERAGE(G11:G13)</f>
        <v>-0.16133333333333333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5.1550000000000006E-2</v>
      </c>
      <c r="L14" s="36"/>
      <c r="M14" s="35"/>
      <c r="N14" s="38"/>
      <c r="O14" s="39"/>
      <c r="P14" s="43">
        <f>AVERAGE(P11:P13)</f>
        <v>-0.12320000000000002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8.75" thickBot="1" x14ac:dyDescent="0.2">
      <c r="A15" s="14">
        <v>150323</v>
      </c>
      <c r="B15" s="289" t="s">
        <v>194</v>
      </c>
      <c r="C15" s="14">
        <v>1.056</v>
      </c>
      <c r="D15" s="295">
        <v>8.9999999999999998E-4</v>
      </c>
      <c r="E15" s="289">
        <v>77.47</v>
      </c>
      <c r="F15" s="14">
        <v>1.0317000000000001</v>
      </c>
      <c r="G15" s="291">
        <v>-2.3599999999999999E-2</v>
      </c>
      <c r="H15" s="291">
        <v>0.04</v>
      </c>
      <c r="I15" s="289">
        <v>5.5</v>
      </c>
      <c r="J15" s="289">
        <v>5.5</v>
      </c>
      <c r="K15" s="291">
        <v>5.3699999999999998E-2</v>
      </c>
      <c r="L15" s="289" t="s">
        <v>40</v>
      </c>
      <c r="M15" s="14" t="s">
        <v>76</v>
      </c>
      <c r="N15" s="295">
        <v>3.8999999999999998E-3</v>
      </c>
      <c r="O15" s="18">
        <v>0.15790000000000001</v>
      </c>
      <c r="P15" s="291">
        <v>-2.07E-2</v>
      </c>
      <c r="Q15" s="291">
        <v>0.97109999999999996</v>
      </c>
      <c r="R15" s="291">
        <v>-5.3E-3</v>
      </c>
      <c r="S15" s="291">
        <v>-2.8999999999999998E-3</v>
      </c>
      <c r="T15" s="291">
        <v>6.7000000000000002E-3</v>
      </c>
      <c r="U15" s="289">
        <v>3789</v>
      </c>
      <c r="V15" s="289">
        <v>0</v>
      </c>
      <c r="W15" s="292">
        <v>0.21180555555555555</v>
      </c>
      <c r="X15" s="293">
        <v>42738</v>
      </c>
      <c r="Y15" s="21" t="s">
        <v>38</v>
      </c>
    </row>
    <row r="16" spans="1:25" ht="18.75" thickBot="1" x14ac:dyDescent="0.2">
      <c r="A16" s="7">
        <v>150263</v>
      </c>
      <c r="B16" s="283" t="s">
        <v>210</v>
      </c>
      <c r="C16" s="7">
        <v>1.0609999999999999</v>
      </c>
      <c r="D16" s="284">
        <v>0</v>
      </c>
      <c r="E16" s="283">
        <v>3.75</v>
      </c>
      <c r="F16" s="7">
        <v>1.0347</v>
      </c>
      <c r="G16" s="285">
        <v>-2.5399999999999999E-2</v>
      </c>
      <c r="H16" s="285">
        <v>0.04</v>
      </c>
      <c r="I16" s="283">
        <v>5.5</v>
      </c>
      <c r="J16" s="283">
        <v>5.5</v>
      </c>
      <c r="K16" s="285">
        <v>5.3589999999999999E-2</v>
      </c>
      <c r="L16" s="283" t="s">
        <v>40</v>
      </c>
      <c r="M16" s="7" t="s">
        <v>211</v>
      </c>
      <c r="N16" s="305">
        <v>4.3E-3</v>
      </c>
      <c r="O16" s="23">
        <v>0.21740000000000001</v>
      </c>
      <c r="P16" s="285">
        <v>-2.2499999999999999E-2</v>
      </c>
      <c r="Q16" s="285">
        <v>0.8276</v>
      </c>
      <c r="R16" s="285">
        <v>-3.3E-3</v>
      </c>
      <c r="S16" s="285">
        <v>1.4E-3</v>
      </c>
      <c r="T16" s="285">
        <v>7.3000000000000001E-3</v>
      </c>
      <c r="U16" s="283">
        <v>1572</v>
      </c>
      <c r="V16" s="283">
        <v>0</v>
      </c>
      <c r="W16" s="287">
        <v>0.21180555555555555</v>
      </c>
      <c r="X16" s="288">
        <v>42719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1.0640000000000001</v>
      </c>
      <c r="D17" s="295">
        <v>2.8E-3</v>
      </c>
      <c r="E17" s="289">
        <v>768.26</v>
      </c>
      <c r="F17" s="14">
        <v>1.0345</v>
      </c>
      <c r="G17" s="291">
        <v>-2.8500000000000001E-2</v>
      </c>
      <c r="H17" s="291">
        <v>0.04</v>
      </c>
      <c r="I17" s="289">
        <v>6</v>
      </c>
      <c r="J17" s="289">
        <v>5.5</v>
      </c>
      <c r="K17" s="291">
        <v>5.3519999999999998E-2</v>
      </c>
      <c r="L17" s="289" t="s">
        <v>40</v>
      </c>
      <c r="M17" s="14" t="s">
        <v>201</v>
      </c>
      <c r="N17" s="290">
        <v>-3.5999999999999999E-3</v>
      </c>
      <c r="O17" s="18">
        <v>0.2402</v>
      </c>
      <c r="P17" s="291">
        <v>-2.53E-2</v>
      </c>
      <c r="Q17" s="303">
        <v>0.77449999999999997</v>
      </c>
      <c r="R17" s="291">
        <v>2.0000000000000001E-4</v>
      </c>
      <c r="S17" s="291">
        <v>1.5E-3</v>
      </c>
      <c r="T17" s="291">
        <v>3.8E-3</v>
      </c>
      <c r="U17" s="289">
        <v>33836</v>
      </c>
      <c r="V17" s="289">
        <v>658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1.0629999999999999</v>
      </c>
      <c r="D18" s="305">
        <v>3.8E-3</v>
      </c>
      <c r="E18" s="283">
        <v>481.1</v>
      </c>
      <c r="F18" s="7">
        <v>1.0349999999999999</v>
      </c>
      <c r="G18" s="285">
        <v>-2.7099999999999999E-2</v>
      </c>
      <c r="H18" s="285">
        <v>0.04</v>
      </c>
      <c r="I18" s="283">
        <v>5.5</v>
      </c>
      <c r="J18" s="283">
        <v>5.5</v>
      </c>
      <c r="K18" s="285">
        <v>5.3499999999999999E-2</v>
      </c>
      <c r="L18" s="283" t="s">
        <v>40</v>
      </c>
      <c r="M18" s="7" t="s">
        <v>80</v>
      </c>
      <c r="N18" s="305">
        <v>3.7000000000000002E-3</v>
      </c>
      <c r="O18" s="23">
        <v>0.22770000000000001</v>
      </c>
      <c r="P18" s="285">
        <v>-2.4400000000000002E-2</v>
      </c>
      <c r="Q18" s="304">
        <v>0.80310000000000004</v>
      </c>
      <c r="R18" s="285">
        <v>-3.5000000000000001E-3</v>
      </c>
      <c r="S18" s="285">
        <v>3.0000000000000001E-3</v>
      </c>
      <c r="T18" s="285">
        <v>1.21E-2</v>
      </c>
      <c r="U18" s="283">
        <v>16168</v>
      </c>
      <c r="V18" s="283">
        <v>737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1.0629999999999999</v>
      </c>
      <c r="D19" s="295">
        <v>1.9E-3</v>
      </c>
      <c r="E19" s="289">
        <v>1467.89</v>
      </c>
      <c r="F19" s="14">
        <v>1.0349999999999999</v>
      </c>
      <c r="G19" s="291">
        <v>-2.7099999999999999E-2</v>
      </c>
      <c r="H19" s="291">
        <v>0.04</v>
      </c>
      <c r="I19" s="289">
        <v>5.5</v>
      </c>
      <c r="J19" s="289">
        <v>5.5</v>
      </c>
      <c r="K19" s="291">
        <v>5.3499999999999999E-2</v>
      </c>
      <c r="L19" s="289" t="s">
        <v>40</v>
      </c>
      <c r="M19" s="14" t="s">
        <v>197</v>
      </c>
      <c r="N19" s="295">
        <v>1.5E-3</v>
      </c>
      <c r="O19" s="18">
        <v>0.1434</v>
      </c>
      <c r="P19" s="291">
        <v>-2.4400000000000002E-2</v>
      </c>
      <c r="Q19" s="291">
        <v>0.99980000000000002</v>
      </c>
      <c r="R19" s="291">
        <v>-4.1000000000000003E-3</v>
      </c>
      <c r="S19" s="291">
        <v>-6.9999999999999999E-4</v>
      </c>
      <c r="T19" s="291">
        <v>6.9999999999999999E-4</v>
      </c>
      <c r="U19" s="289">
        <v>57474</v>
      </c>
      <c r="V19" s="289">
        <v>1128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150287</v>
      </c>
      <c r="B20" s="283" t="s">
        <v>77</v>
      </c>
      <c r="C20" s="7">
        <v>1.0640000000000001</v>
      </c>
      <c r="D20" s="305">
        <v>3.8E-3</v>
      </c>
      <c r="E20" s="283">
        <v>7208.24</v>
      </c>
      <c r="F20" s="7">
        <v>1.0349999999999999</v>
      </c>
      <c r="G20" s="285">
        <v>-2.8000000000000001E-2</v>
      </c>
      <c r="H20" s="285">
        <v>0.04</v>
      </c>
      <c r="I20" s="283">
        <v>5.5</v>
      </c>
      <c r="J20" s="283">
        <v>5.5</v>
      </c>
      <c r="K20" s="285">
        <v>5.3449999999999998E-2</v>
      </c>
      <c r="L20" s="283" t="s">
        <v>40</v>
      </c>
      <c r="M20" s="7" t="s">
        <v>78</v>
      </c>
      <c r="N20" s="305">
        <v>3.5000000000000001E-3</v>
      </c>
      <c r="O20" s="23">
        <v>0.17480000000000001</v>
      </c>
      <c r="P20" s="285">
        <v>-2.53E-2</v>
      </c>
      <c r="Q20" s="285">
        <v>0.92659999999999998</v>
      </c>
      <c r="R20" s="285">
        <v>7.6E-3</v>
      </c>
      <c r="S20" s="285">
        <v>1.03E-2</v>
      </c>
      <c r="T20" s="285">
        <v>1.6199999999999999E-2</v>
      </c>
      <c r="U20" s="283">
        <v>57693</v>
      </c>
      <c r="V20" s="283">
        <v>4860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150299</v>
      </c>
      <c r="B21" s="306" t="s">
        <v>199</v>
      </c>
      <c r="C21" s="14">
        <v>1.0640000000000001</v>
      </c>
      <c r="D21" s="302">
        <v>0</v>
      </c>
      <c r="E21" s="289">
        <v>265.5</v>
      </c>
      <c r="F21" s="14">
        <v>1.0347999999999999</v>
      </c>
      <c r="G21" s="291">
        <v>-2.8199999999999999E-2</v>
      </c>
      <c r="H21" s="291">
        <v>0.04</v>
      </c>
      <c r="I21" s="289">
        <v>5.5</v>
      </c>
      <c r="J21" s="289">
        <v>5.5</v>
      </c>
      <c r="K21" s="291">
        <v>5.3440000000000001E-2</v>
      </c>
      <c r="L21" s="289" t="s">
        <v>40</v>
      </c>
      <c r="M21" s="14" t="s">
        <v>95</v>
      </c>
      <c r="N21" s="290">
        <v>-4.7999999999999996E-3</v>
      </c>
      <c r="O21" s="18">
        <v>0.17380000000000001</v>
      </c>
      <c r="P21" s="291">
        <v>-2.53E-2</v>
      </c>
      <c r="Q21" s="303">
        <v>0.92920000000000003</v>
      </c>
      <c r="R21" s="291">
        <v>1.9E-3</v>
      </c>
      <c r="S21" s="291">
        <v>5.0000000000000001E-4</v>
      </c>
      <c r="T21" s="291">
        <v>5.0000000000000001E-4</v>
      </c>
      <c r="U21" s="289">
        <v>35746</v>
      </c>
      <c r="V21" s="289">
        <v>3</v>
      </c>
      <c r="W21" s="292">
        <v>0.21180555555555555</v>
      </c>
      <c r="X21" s="293">
        <v>42719</v>
      </c>
      <c r="Y21" s="21" t="s">
        <v>38</v>
      </c>
    </row>
    <row r="22" spans="1:25" s="60" customFormat="1" ht="18.75" thickBot="1" x14ac:dyDescent="0.2">
      <c r="A22" s="51">
        <v>150293</v>
      </c>
      <c r="B22" s="309" t="s">
        <v>204</v>
      </c>
      <c r="C22" s="51">
        <v>1.091</v>
      </c>
      <c r="D22" s="314">
        <v>8.9999999999999998E-4</v>
      </c>
      <c r="E22" s="309">
        <v>8.76</v>
      </c>
      <c r="F22" s="51">
        <v>1.0586</v>
      </c>
      <c r="G22" s="311">
        <v>-3.0599999999999999E-2</v>
      </c>
      <c r="H22" s="311">
        <v>0.04</v>
      </c>
      <c r="I22" s="309">
        <v>6.25</v>
      </c>
      <c r="J22" s="309">
        <v>5.5</v>
      </c>
      <c r="K22" s="311">
        <v>5.3400000000000003E-2</v>
      </c>
      <c r="L22" s="309" t="s">
        <v>40</v>
      </c>
      <c r="M22" s="51" t="s">
        <v>66</v>
      </c>
      <c r="N22" s="310">
        <v>-6.9999999999999999E-4</v>
      </c>
      <c r="O22" s="56">
        <v>0.31069999999999998</v>
      </c>
      <c r="P22" s="311">
        <v>-2.75E-2</v>
      </c>
      <c r="Q22" s="311">
        <v>0.58020000000000005</v>
      </c>
      <c r="R22" s="311">
        <v>1.2999999999999999E-3</v>
      </c>
      <c r="S22" s="311">
        <v>-7.3000000000000001E-3</v>
      </c>
      <c r="T22" s="311">
        <v>-2.7000000000000001E-3</v>
      </c>
      <c r="U22" s="309">
        <v>1251</v>
      </c>
      <c r="V22" s="309">
        <v>-4</v>
      </c>
      <c r="W22" s="312">
        <v>0.21180555555555555</v>
      </c>
      <c r="X22" s="313">
        <v>42705</v>
      </c>
      <c r="Y22" s="59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1.0620000000000001</v>
      </c>
      <c r="D23" s="295">
        <v>8.9999999999999998E-4</v>
      </c>
      <c r="E23" s="289">
        <v>5063.3</v>
      </c>
      <c r="F23" s="14">
        <v>1.0318000000000001</v>
      </c>
      <c r="G23" s="291">
        <v>-2.93E-2</v>
      </c>
      <c r="H23" s="291">
        <v>0.04</v>
      </c>
      <c r="I23" s="289">
        <v>5.5</v>
      </c>
      <c r="J23" s="289">
        <v>5.5</v>
      </c>
      <c r="K23" s="291">
        <v>5.339E-2</v>
      </c>
      <c r="L23" s="289" t="s">
        <v>40</v>
      </c>
      <c r="M23" s="14" t="s">
        <v>207</v>
      </c>
      <c r="N23" s="295">
        <v>1.1900000000000001E-2</v>
      </c>
      <c r="O23" s="18">
        <v>0.1406</v>
      </c>
      <c r="P23" s="291">
        <v>-2.63E-2</v>
      </c>
      <c r="Q23" s="291">
        <v>1.6819</v>
      </c>
      <c r="R23" s="291">
        <v>-7.7000000000000002E-3</v>
      </c>
      <c r="S23" s="291">
        <v>-3.8999999999999998E-3</v>
      </c>
      <c r="T23" s="291">
        <v>2.9999999999999997E-4</v>
      </c>
      <c r="U23" s="289">
        <v>160313</v>
      </c>
      <c r="V23" s="289">
        <v>59</v>
      </c>
      <c r="W23" s="292">
        <v>0.21180555555555555</v>
      </c>
      <c r="X23" s="293">
        <v>42738</v>
      </c>
      <c r="Y23" s="21" t="s">
        <v>38</v>
      </c>
    </row>
    <row r="24" spans="1:25" s="121" customFormat="1" ht="19.5" thickBot="1" x14ac:dyDescent="0.2">
      <c r="A24" s="111">
        <v>150247</v>
      </c>
      <c r="B24" s="350" t="s">
        <v>428</v>
      </c>
      <c r="C24" s="111">
        <v>1.0620000000000001</v>
      </c>
      <c r="D24" s="351">
        <v>1.9E-3</v>
      </c>
      <c r="E24" s="350">
        <v>602.6</v>
      </c>
      <c r="F24" s="111">
        <v>1.0317000000000001</v>
      </c>
      <c r="G24" s="352">
        <v>-2.9399999999999999E-2</v>
      </c>
      <c r="H24" s="352">
        <v>0.04</v>
      </c>
      <c r="I24" s="350">
        <v>5.5</v>
      </c>
      <c r="J24" s="350">
        <v>5.5</v>
      </c>
      <c r="K24" s="352">
        <v>5.3379999999999997E-2</v>
      </c>
      <c r="L24" s="350" t="s">
        <v>40</v>
      </c>
      <c r="M24" s="111" t="s">
        <v>110</v>
      </c>
      <c r="N24" s="353">
        <v>-1E-3</v>
      </c>
      <c r="O24" s="117">
        <v>0.20580000000000001</v>
      </c>
      <c r="P24" s="352">
        <v>-2.63E-2</v>
      </c>
      <c r="Q24" s="352">
        <v>0.8589</v>
      </c>
      <c r="R24" s="352">
        <v>-6.7000000000000002E-3</v>
      </c>
      <c r="S24" s="352">
        <v>-7.1000000000000004E-3</v>
      </c>
      <c r="T24" s="352">
        <v>-5.0000000000000001E-3</v>
      </c>
      <c r="U24" s="350">
        <v>21780</v>
      </c>
      <c r="V24" s="350">
        <v>-40</v>
      </c>
      <c r="W24" s="354">
        <v>0.21180555555555555</v>
      </c>
      <c r="X24" s="355">
        <v>42738</v>
      </c>
      <c r="Y24" s="120" t="s">
        <v>38</v>
      </c>
    </row>
    <row r="25" spans="1:25" ht="19.5" thickBot="1" x14ac:dyDescent="0.2">
      <c r="A25" s="14">
        <v>150297</v>
      </c>
      <c r="B25" s="289" t="s">
        <v>202</v>
      </c>
      <c r="C25" s="14">
        <v>1.0980000000000001</v>
      </c>
      <c r="D25" s="295">
        <v>2.7000000000000001E-3</v>
      </c>
      <c r="E25" s="289">
        <v>81.02</v>
      </c>
      <c r="F25" s="14">
        <v>1.0656000000000001</v>
      </c>
      <c r="G25" s="291">
        <v>-3.04E-2</v>
      </c>
      <c r="H25" s="291">
        <v>0.04</v>
      </c>
      <c r="I25" s="289">
        <v>6</v>
      </c>
      <c r="J25" s="289">
        <v>5.5</v>
      </c>
      <c r="K25" s="291">
        <v>5.3359999999999998E-2</v>
      </c>
      <c r="L25" s="289" t="s">
        <v>40</v>
      </c>
      <c r="M25" s="344" t="s">
        <v>203</v>
      </c>
      <c r="N25" s="295">
        <v>2.0999999999999999E-3</v>
      </c>
      <c r="O25" s="18">
        <v>0.1477</v>
      </c>
      <c r="P25" s="291">
        <v>-2.7400000000000001E-2</v>
      </c>
      <c r="Q25" s="291">
        <v>0.94340000000000002</v>
      </c>
      <c r="R25" s="291">
        <v>-3.0000000000000001E-3</v>
      </c>
      <c r="S25" s="291">
        <v>1.6000000000000001E-3</v>
      </c>
      <c r="T25" s="291">
        <v>5.1000000000000004E-3</v>
      </c>
      <c r="U25" s="289">
        <v>6316</v>
      </c>
      <c r="V25" s="289">
        <v>0</v>
      </c>
      <c r="W25" s="292">
        <v>0.21180555555555555</v>
      </c>
      <c r="X25" s="293">
        <v>42705</v>
      </c>
      <c r="Y25" s="21" t="s">
        <v>38</v>
      </c>
    </row>
    <row r="26" spans="1:25" s="60" customFormat="1" ht="18.75" thickBot="1" x14ac:dyDescent="0.2">
      <c r="A26" s="51">
        <v>150291</v>
      </c>
      <c r="B26" s="317" t="s">
        <v>198</v>
      </c>
      <c r="C26" s="51">
        <v>1.0680000000000001</v>
      </c>
      <c r="D26" s="314">
        <v>3.8E-3</v>
      </c>
      <c r="E26" s="309">
        <v>172.97</v>
      </c>
      <c r="F26" s="51">
        <v>1.0349999999999999</v>
      </c>
      <c r="G26" s="311">
        <v>-3.1899999999999998E-2</v>
      </c>
      <c r="H26" s="311">
        <v>0.04</v>
      </c>
      <c r="I26" s="309">
        <v>5.5</v>
      </c>
      <c r="J26" s="309">
        <v>5.5</v>
      </c>
      <c r="K26" s="311">
        <v>5.3240000000000003E-2</v>
      </c>
      <c r="L26" s="309" t="s">
        <v>40</v>
      </c>
      <c r="M26" s="51" t="s">
        <v>95</v>
      </c>
      <c r="N26" s="310">
        <v>-4.7999999999999996E-3</v>
      </c>
      <c r="O26" s="56">
        <v>0.19919999999999999</v>
      </c>
      <c r="P26" s="311">
        <v>-2.9000000000000001E-2</v>
      </c>
      <c r="Q26" s="311">
        <v>0.86960000000000004</v>
      </c>
      <c r="R26" s="311">
        <v>4.5999999999999999E-3</v>
      </c>
      <c r="S26" s="311">
        <v>-1.1999999999999999E-3</v>
      </c>
      <c r="T26" s="311">
        <v>0</v>
      </c>
      <c r="U26" s="309">
        <v>19280</v>
      </c>
      <c r="V26" s="309">
        <v>0</v>
      </c>
      <c r="W26" s="312">
        <v>0.21180555555555555</v>
      </c>
      <c r="X26" s="313">
        <v>42719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1.0660000000000001</v>
      </c>
      <c r="D27" s="295">
        <v>1.9E-3</v>
      </c>
      <c r="E27" s="289">
        <v>5500.04</v>
      </c>
      <c r="F27" s="14">
        <v>1.0318000000000001</v>
      </c>
      <c r="G27" s="291">
        <v>-3.3099999999999997E-2</v>
      </c>
      <c r="H27" s="291">
        <v>0.04</v>
      </c>
      <c r="I27" s="289">
        <v>5.5</v>
      </c>
      <c r="J27" s="289">
        <v>5.5</v>
      </c>
      <c r="K27" s="291">
        <v>5.3179999999999998E-2</v>
      </c>
      <c r="L27" s="289" t="s">
        <v>40</v>
      </c>
      <c r="M27" s="14" t="s">
        <v>209</v>
      </c>
      <c r="N27" s="295">
        <v>1E-3</v>
      </c>
      <c r="O27" s="18">
        <v>0.19339999999999999</v>
      </c>
      <c r="P27" s="291">
        <v>-2.9899999999999999E-2</v>
      </c>
      <c r="Q27" s="291">
        <v>0.88790000000000002</v>
      </c>
      <c r="R27" s="291">
        <v>-4.4999999999999997E-3</v>
      </c>
      <c r="S27" s="291">
        <v>-4.7999999999999996E-3</v>
      </c>
      <c r="T27" s="291">
        <v>-3.0000000000000001E-3</v>
      </c>
      <c r="U27" s="289">
        <v>476623</v>
      </c>
      <c r="V27" s="289">
        <v>-29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1.0669999999999999</v>
      </c>
      <c r="D28" s="286">
        <v>-3.7000000000000002E-3</v>
      </c>
      <c r="E28" s="283">
        <v>4.0999999999999996</v>
      </c>
      <c r="F28" s="7">
        <v>1.0283</v>
      </c>
      <c r="G28" s="285">
        <v>-3.7600000000000001E-2</v>
      </c>
      <c r="H28" s="285">
        <v>0.04</v>
      </c>
      <c r="I28" s="283">
        <v>5.5</v>
      </c>
      <c r="J28" s="283">
        <v>5.5</v>
      </c>
      <c r="K28" s="285">
        <v>5.2949999999999997E-2</v>
      </c>
      <c r="L28" s="283" t="s">
        <v>40</v>
      </c>
      <c r="M28" s="7" t="s">
        <v>66</v>
      </c>
      <c r="N28" s="286">
        <v>-6.9999999999999999E-4</v>
      </c>
      <c r="O28" s="23">
        <v>0.33610000000000001</v>
      </c>
      <c r="P28" s="285">
        <v>-3.4599999999999999E-2</v>
      </c>
      <c r="Q28" s="304">
        <v>0.55800000000000005</v>
      </c>
      <c r="R28" s="285">
        <v>8.0000000000000004E-4</v>
      </c>
      <c r="S28" s="285">
        <v>2.2000000000000001E-3</v>
      </c>
      <c r="T28" s="285">
        <v>9.2999999999999992E-3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s="121" customFormat="1" ht="19.5" thickBot="1" x14ac:dyDescent="0.2">
      <c r="A29" s="111">
        <v>150198</v>
      </c>
      <c r="B29" s="350" t="s">
        <v>427</v>
      </c>
      <c r="C29" s="111">
        <v>1.071</v>
      </c>
      <c r="D29" s="351">
        <v>2.8E-3</v>
      </c>
      <c r="E29" s="350">
        <v>880.38</v>
      </c>
      <c r="F29" s="111">
        <v>1.0318000000000001</v>
      </c>
      <c r="G29" s="352">
        <v>-3.7999999999999999E-2</v>
      </c>
      <c r="H29" s="352">
        <v>0.04</v>
      </c>
      <c r="I29" s="350">
        <v>5.5</v>
      </c>
      <c r="J29" s="350">
        <v>5.5</v>
      </c>
      <c r="K29" s="352">
        <v>5.2929999999999998E-2</v>
      </c>
      <c r="L29" s="350" t="s">
        <v>40</v>
      </c>
      <c r="M29" s="111" t="s">
        <v>220</v>
      </c>
      <c r="N29" s="351">
        <v>4.3E-3</v>
      </c>
      <c r="O29" s="117">
        <v>0.2591</v>
      </c>
      <c r="P29" s="352">
        <v>-3.4500000000000003E-2</v>
      </c>
      <c r="Q29" s="352">
        <v>0.73409999999999997</v>
      </c>
      <c r="R29" s="352">
        <v>-4.1000000000000003E-3</v>
      </c>
      <c r="S29" s="352">
        <v>0</v>
      </c>
      <c r="T29" s="352">
        <v>3.3999999999999998E-3</v>
      </c>
      <c r="U29" s="350">
        <v>50653</v>
      </c>
      <c r="V29" s="350">
        <v>643</v>
      </c>
      <c r="W29" s="354">
        <v>0.21180555555555555</v>
      </c>
      <c r="X29" s="355">
        <v>42738</v>
      </c>
      <c r="Y29" s="120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1.0740000000000001</v>
      </c>
      <c r="D30" s="305">
        <v>8.9999999999999998E-4</v>
      </c>
      <c r="E30" s="283">
        <v>58.07</v>
      </c>
      <c r="F30" s="7">
        <v>1.0347999999999999</v>
      </c>
      <c r="G30" s="285">
        <v>-3.7900000000000003E-2</v>
      </c>
      <c r="H30" s="285">
        <v>0.04</v>
      </c>
      <c r="I30" s="283">
        <v>5.5</v>
      </c>
      <c r="J30" s="283">
        <v>5.5</v>
      </c>
      <c r="K30" s="285">
        <v>5.2929999999999998E-2</v>
      </c>
      <c r="L30" s="283" t="s">
        <v>40</v>
      </c>
      <c r="M30" s="7" t="s">
        <v>56</v>
      </c>
      <c r="N30" s="286">
        <v>-1.9E-3</v>
      </c>
      <c r="O30" s="23">
        <v>0.41070000000000001</v>
      </c>
      <c r="P30" s="285">
        <v>-3.44E-2</v>
      </c>
      <c r="Q30" s="304">
        <v>0.37609999999999999</v>
      </c>
      <c r="R30" s="285">
        <v>4.0000000000000002E-4</v>
      </c>
      <c r="S30" s="285">
        <v>0</v>
      </c>
      <c r="T30" s="285">
        <v>2.3999999999999998E-3</v>
      </c>
      <c r="U30" s="283">
        <v>5297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1.075</v>
      </c>
      <c r="D31" s="295">
        <v>3.7000000000000002E-3</v>
      </c>
      <c r="E31" s="289">
        <v>111.22</v>
      </c>
      <c r="F31" s="14">
        <v>1.032</v>
      </c>
      <c r="G31" s="291">
        <v>-4.1700000000000001E-2</v>
      </c>
      <c r="H31" s="291">
        <v>0.04</v>
      </c>
      <c r="I31" s="289">
        <v>5.5</v>
      </c>
      <c r="J31" s="289">
        <v>5.5</v>
      </c>
      <c r="K31" s="291">
        <v>5.2729999999999999E-2</v>
      </c>
      <c r="L31" s="289" t="s">
        <v>40</v>
      </c>
      <c r="M31" s="14" t="s">
        <v>76</v>
      </c>
      <c r="N31" s="295">
        <v>3.8999999999999998E-3</v>
      </c>
      <c r="O31" s="18">
        <v>0.42930000000000001</v>
      </c>
      <c r="P31" s="291">
        <v>-3.8100000000000002E-2</v>
      </c>
      <c r="Q31" s="291">
        <v>0.33550000000000002</v>
      </c>
      <c r="R31" s="291">
        <v>-5.9999999999999995E-4</v>
      </c>
      <c r="S31" s="291">
        <v>1.2999999999999999E-3</v>
      </c>
      <c r="T31" s="291">
        <v>2.3E-3</v>
      </c>
      <c r="U31" s="289">
        <v>5780</v>
      </c>
      <c r="V31" s="289">
        <v>1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1.0720000000000001</v>
      </c>
      <c r="D32" s="305">
        <v>1.9E-3</v>
      </c>
      <c r="E32" s="283">
        <v>55.41</v>
      </c>
      <c r="F32" s="7">
        <v>1.028</v>
      </c>
      <c r="G32" s="285">
        <v>-4.2799999999999998E-2</v>
      </c>
      <c r="H32" s="285">
        <v>0.04</v>
      </c>
      <c r="I32" s="283">
        <v>5.5</v>
      </c>
      <c r="J32" s="283">
        <v>5.5</v>
      </c>
      <c r="K32" s="285">
        <v>5.2679999999999998E-2</v>
      </c>
      <c r="L32" s="283" t="s">
        <v>40</v>
      </c>
      <c r="M32" s="7" t="s">
        <v>46</v>
      </c>
      <c r="N32" s="305">
        <v>2E-3</v>
      </c>
      <c r="O32" s="23">
        <v>0.39829999999999999</v>
      </c>
      <c r="P32" s="285">
        <v>-3.9100000000000003E-2</v>
      </c>
      <c r="Q32" s="285">
        <v>0.41239999999999999</v>
      </c>
      <c r="R32" s="285">
        <v>-8.9999999999999993E-3</v>
      </c>
      <c r="S32" s="285">
        <v>-6.1000000000000004E-3</v>
      </c>
      <c r="T32" s="285">
        <v>-7.1000000000000004E-3</v>
      </c>
      <c r="U32" s="283">
        <v>13698</v>
      </c>
      <c r="V32" s="283">
        <v>-178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150196</v>
      </c>
      <c r="B33" s="289" t="s">
        <v>215</v>
      </c>
      <c r="C33" s="14">
        <v>1.0760000000000001</v>
      </c>
      <c r="D33" s="295">
        <v>1.9E-3</v>
      </c>
      <c r="E33" s="289">
        <v>2513.38</v>
      </c>
      <c r="F33" s="14">
        <v>1.0318000000000001</v>
      </c>
      <c r="G33" s="291">
        <v>-4.2799999999999998E-2</v>
      </c>
      <c r="H33" s="291">
        <v>0.04</v>
      </c>
      <c r="I33" s="289">
        <v>5.5</v>
      </c>
      <c r="J33" s="289">
        <v>5.5</v>
      </c>
      <c r="K33" s="291">
        <v>5.2670000000000002E-2</v>
      </c>
      <c r="L33" s="289" t="s">
        <v>40</v>
      </c>
      <c r="M33" s="14" t="s">
        <v>216</v>
      </c>
      <c r="N33" s="295">
        <v>4.0000000000000001E-3</v>
      </c>
      <c r="O33" s="18">
        <v>0.43890000000000001</v>
      </c>
      <c r="P33" s="291">
        <v>-3.8899999999999997E-2</v>
      </c>
      <c r="Q33" s="291">
        <v>0.31330000000000002</v>
      </c>
      <c r="R33" s="291">
        <v>-1E-4</v>
      </c>
      <c r="S33" s="291">
        <v>3.7000000000000002E-3</v>
      </c>
      <c r="T33" s="291">
        <v>3.3999999999999998E-3</v>
      </c>
      <c r="U33" s="289">
        <v>59142</v>
      </c>
      <c r="V33" s="289">
        <v>2016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150261</v>
      </c>
      <c r="B34" s="283" t="s">
        <v>217</v>
      </c>
      <c r="C34" s="7">
        <v>1.0760000000000001</v>
      </c>
      <c r="D34" s="305">
        <v>8.9999999999999998E-4</v>
      </c>
      <c r="E34" s="283">
        <v>230.89</v>
      </c>
      <c r="F34" s="7">
        <v>1.028</v>
      </c>
      <c r="G34" s="285">
        <v>-4.6699999999999998E-2</v>
      </c>
      <c r="H34" s="285">
        <v>0.04</v>
      </c>
      <c r="I34" s="283">
        <v>5.5</v>
      </c>
      <c r="J34" s="283">
        <v>5.5</v>
      </c>
      <c r="K34" s="285">
        <v>5.2479999999999999E-2</v>
      </c>
      <c r="L34" s="283" t="s">
        <v>40</v>
      </c>
      <c r="M34" s="7" t="s">
        <v>218</v>
      </c>
      <c r="N34" s="305">
        <v>6.7000000000000002E-3</v>
      </c>
      <c r="O34" s="23">
        <v>0.41470000000000001</v>
      </c>
      <c r="P34" s="285">
        <v>-4.2599999999999999E-2</v>
      </c>
      <c r="Q34" s="285">
        <v>0.37390000000000001</v>
      </c>
      <c r="R34" s="285">
        <v>-8.0999999999999996E-3</v>
      </c>
      <c r="S34" s="285">
        <v>-5.0000000000000001E-3</v>
      </c>
      <c r="T34" s="285">
        <v>-8.3000000000000001E-3</v>
      </c>
      <c r="U34" s="283">
        <v>15910</v>
      </c>
      <c r="V34" s="283">
        <v>-105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1.0840000000000001</v>
      </c>
      <c r="D35" s="290">
        <v>-6.4000000000000003E-3</v>
      </c>
      <c r="E35" s="289">
        <v>12.71</v>
      </c>
      <c r="F35" s="14">
        <v>1.0281</v>
      </c>
      <c r="G35" s="291">
        <v>-5.4399999999999997E-2</v>
      </c>
      <c r="H35" s="291">
        <v>0.04</v>
      </c>
      <c r="I35" s="289">
        <v>5.5</v>
      </c>
      <c r="J35" s="289">
        <v>5.5</v>
      </c>
      <c r="K35" s="291">
        <v>5.2089999999999997E-2</v>
      </c>
      <c r="L35" s="289" t="s">
        <v>40</v>
      </c>
      <c r="M35" s="14" t="s">
        <v>222</v>
      </c>
      <c r="N35" s="295">
        <v>2.9999999999999997E-4</v>
      </c>
      <c r="O35" s="18">
        <v>0.41710000000000003</v>
      </c>
      <c r="P35" s="291">
        <v>-4.9700000000000001E-2</v>
      </c>
      <c r="Q35" s="291">
        <v>0.36809999999999998</v>
      </c>
      <c r="R35" s="291">
        <v>2.8E-3</v>
      </c>
      <c r="S35" s="291">
        <v>7.1999999999999998E-3</v>
      </c>
      <c r="T35" s="291">
        <v>1.7600000000000001E-2</v>
      </c>
      <c r="U35" s="289">
        <v>600</v>
      </c>
      <c r="V35" s="289">
        <v>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1.1100000000000001</v>
      </c>
      <c r="D36" s="305">
        <v>9.1000000000000004E-3</v>
      </c>
      <c r="E36" s="283">
        <v>35.47</v>
      </c>
      <c r="F36" s="7">
        <v>1.028</v>
      </c>
      <c r="G36" s="285">
        <v>-7.9799999999999996E-2</v>
      </c>
      <c r="H36" s="285">
        <v>0.04</v>
      </c>
      <c r="I36" s="283">
        <v>5.5</v>
      </c>
      <c r="J36" s="283">
        <v>5.5</v>
      </c>
      <c r="K36" s="285">
        <v>5.083E-2</v>
      </c>
      <c r="L36" s="283" t="s">
        <v>40</v>
      </c>
      <c r="M36" s="7" t="s">
        <v>218</v>
      </c>
      <c r="N36" s="305">
        <v>6.7000000000000002E-3</v>
      </c>
      <c r="O36" s="23">
        <v>0.4476</v>
      </c>
      <c r="P36" s="285">
        <v>-7.1999999999999995E-2</v>
      </c>
      <c r="Q36" s="285">
        <v>0.29670000000000002</v>
      </c>
      <c r="R36" s="285">
        <v>-7.1999999999999998E-3</v>
      </c>
      <c r="S36" s="285">
        <v>-5.1999999999999998E-3</v>
      </c>
      <c r="T36" s="285">
        <v>-2.0999999999999999E-3</v>
      </c>
      <c r="U36" s="283">
        <v>1097</v>
      </c>
      <c r="V36" s="283">
        <v>-3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150317</v>
      </c>
      <c r="B37" s="289" t="s">
        <v>225</v>
      </c>
      <c r="C37" s="14">
        <v>1.129</v>
      </c>
      <c r="D37" s="295">
        <v>8.8999999999999999E-3</v>
      </c>
      <c r="E37" s="289">
        <v>4.3899999999999997</v>
      </c>
      <c r="F37" s="14">
        <v>1.028</v>
      </c>
      <c r="G37" s="291">
        <v>-9.8199999999999996E-2</v>
      </c>
      <c r="H37" s="291">
        <v>0.04</v>
      </c>
      <c r="I37" s="289">
        <v>5.5</v>
      </c>
      <c r="J37" s="289">
        <v>5.5</v>
      </c>
      <c r="K37" s="291">
        <v>4.9950000000000001E-2</v>
      </c>
      <c r="L37" s="289" t="s">
        <v>40</v>
      </c>
      <c r="M37" s="14" t="s">
        <v>222</v>
      </c>
      <c r="N37" s="295">
        <v>2.9999999999999997E-4</v>
      </c>
      <c r="O37" s="18">
        <v>0.41549999999999998</v>
      </c>
      <c r="P37" s="291">
        <v>-8.7599999999999997E-2</v>
      </c>
      <c r="Q37" s="291">
        <v>0.372</v>
      </c>
      <c r="R37" s="291">
        <v>-7.6E-3</v>
      </c>
      <c r="S37" s="291">
        <v>-1.1900000000000001E-2</v>
      </c>
      <c r="T37" s="291">
        <v>-8.9999999999999998E-4</v>
      </c>
      <c r="U37" s="289">
        <v>696</v>
      </c>
      <c r="V37" s="289">
        <v>-4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1.181</v>
      </c>
      <c r="D38" s="305">
        <v>1.03E-2</v>
      </c>
      <c r="E38" s="283">
        <v>0.02</v>
      </c>
      <c r="F38" s="7">
        <v>1.028</v>
      </c>
      <c r="G38" s="285">
        <v>-0.14879999999999999</v>
      </c>
      <c r="H38" s="285">
        <v>0.04</v>
      </c>
      <c r="I38" s="283">
        <v>5.5</v>
      </c>
      <c r="J38" s="283">
        <v>5.5</v>
      </c>
      <c r="K38" s="285">
        <v>4.7699999999999999E-2</v>
      </c>
      <c r="L38" s="283" t="s">
        <v>40</v>
      </c>
      <c r="M38" s="7" t="s">
        <v>127</v>
      </c>
      <c r="N38" s="305">
        <v>1E-3</v>
      </c>
      <c r="O38" s="23">
        <v>0.45739999999999997</v>
      </c>
      <c r="P38" s="285">
        <v>-0.1278</v>
      </c>
      <c r="Q38" s="285">
        <v>0.27360000000000001</v>
      </c>
      <c r="R38" s="285">
        <v>1.89E-2</v>
      </c>
      <c r="S38" s="285">
        <v>1.7299999999999999E-2</v>
      </c>
      <c r="T38" s="285">
        <v>-5.3E-3</v>
      </c>
      <c r="U38" s="283">
        <v>800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</v>
      </c>
      <c r="D39" s="290">
        <v>-1.01E-2</v>
      </c>
      <c r="E39" s="289">
        <v>466.07</v>
      </c>
      <c r="F39" s="14">
        <v>1.032</v>
      </c>
      <c r="G39" s="291">
        <v>-0.4244</v>
      </c>
      <c r="H39" s="291">
        <v>0.04</v>
      </c>
      <c r="I39" s="289">
        <v>5.5</v>
      </c>
      <c r="J39" s="289">
        <v>5.5</v>
      </c>
      <c r="K39" s="291">
        <v>3.8249999999999999E-2</v>
      </c>
      <c r="L39" s="289" t="s">
        <v>40</v>
      </c>
      <c r="M39" s="14" t="s">
        <v>36</v>
      </c>
      <c r="N39" s="302">
        <v>0</v>
      </c>
      <c r="O39" s="18">
        <v>0.68469999999999998</v>
      </c>
      <c r="P39" s="291">
        <v>-0.29459999999999997</v>
      </c>
      <c r="Q39" s="289" t="s">
        <v>37</v>
      </c>
      <c r="R39" s="291">
        <v>1.15E-2</v>
      </c>
      <c r="S39" s="291">
        <v>1.6400000000000001E-2</v>
      </c>
      <c r="T39" s="291">
        <v>1.5100000000000001E-2</v>
      </c>
      <c r="U39" s="289">
        <v>1628</v>
      </c>
      <c r="V39" s="289">
        <v>10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1.82E-3</v>
      </c>
      <c r="E40" s="36"/>
      <c r="F40" s="35"/>
      <c r="G40" s="43">
        <f>AVERAGE(G15:G39)</f>
        <v>-5.8627999999999986E-2</v>
      </c>
      <c r="H40" s="272">
        <f>COUNTIF($D15:$D39,"&gt;0")/COUNT($D15:$D39)</f>
        <v>0.8</v>
      </c>
      <c r="I40" s="36"/>
      <c r="J40" s="36"/>
      <c r="K40" s="43">
        <f>AVERAGE(K15:K39)</f>
        <v>5.2113599999999989E-2</v>
      </c>
      <c r="L40" s="36"/>
      <c r="M40" s="35"/>
      <c r="N40" s="38"/>
      <c r="O40" s="39"/>
      <c r="P40" s="43">
        <f>AVERAGE(P15:P39)</f>
        <v>-4.9127999999999998E-2</v>
      </c>
      <c r="Q40" s="37"/>
      <c r="R40" s="43">
        <f>AVERAGE(R15:R39)</f>
        <v>-9.9200000000000026E-4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0.94499999999999995</v>
      </c>
      <c r="D41" s="310">
        <v>-6.3E-3</v>
      </c>
      <c r="E41" s="309">
        <v>9426.81</v>
      </c>
      <c r="F41" s="51">
        <v>1.0331999999999999</v>
      </c>
      <c r="G41" s="311">
        <v>8.5400000000000004E-2</v>
      </c>
      <c r="H41" s="311">
        <v>3.5000000000000003E-2</v>
      </c>
      <c r="I41" s="309">
        <v>5</v>
      </c>
      <c r="J41" s="309">
        <v>5</v>
      </c>
      <c r="K41" s="311">
        <v>5.484E-2</v>
      </c>
      <c r="L41" s="309" t="s">
        <v>40</v>
      </c>
      <c r="M41" s="51" t="s">
        <v>153</v>
      </c>
      <c r="N41" s="310">
        <v>-1.5599999999999999E-2</v>
      </c>
      <c r="O41" s="56">
        <v>0.26900000000000002</v>
      </c>
      <c r="P41" s="317" t="s">
        <v>44</v>
      </c>
      <c r="Q41" s="311">
        <v>0.77749999999999997</v>
      </c>
      <c r="R41" s="311">
        <v>-1E-3</v>
      </c>
      <c r="S41" s="311">
        <v>-4.1000000000000003E-3</v>
      </c>
      <c r="T41" s="311">
        <v>-3.5000000000000001E-3</v>
      </c>
      <c r="U41" s="309">
        <v>399538</v>
      </c>
      <c r="V41" s="309">
        <v>-3873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150053</v>
      </c>
      <c r="B42" s="289" t="s">
        <v>170</v>
      </c>
      <c r="C42" s="14">
        <v>1.0249999999999999</v>
      </c>
      <c r="D42" s="290">
        <v>-2.8999999999999998E-3</v>
      </c>
      <c r="E42" s="289">
        <v>47.16</v>
      </c>
      <c r="F42" s="14">
        <v>1.0290999999999999</v>
      </c>
      <c r="G42" s="291">
        <v>4.0000000000000001E-3</v>
      </c>
      <c r="H42" s="291">
        <v>3.5000000000000003E-2</v>
      </c>
      <c r="I42" s="289">
        <v>5</v>
      </c>
      <c r="J42" s="289">
        <v>5</v>
      </c>
      <c r="K42" s="291">
        <v>5.0209999999999998E-2</v>
      </c>
      <c r="L42" s="289" t="s">
        <v>40</v>
      </c>
      <c r="M42" s="14" t="s">
        <v>148</v>
      </c>
      <c r="N42" s="295">
        <v>4.7999999999999996E-3</v>
      </c>
      <c r="O42" s="18">
        <v>0.42280000000000001</v>
      </c>
      <c r="P42" s="291">
        <v>-8.9999999999999998E-4</v>
      </c>
      <c r="Q42" s="291">
        <v>1.0552999999999999</v>
      </c>
      <c r="R42" s="291">
        <v>-8.3000000000000001E-3</v>
      </c>
      <c r="S42" s="291">
        <v>-1.5599999999999999E-2</v>
      </c>
      <c r="T42" s="291">
        <v>-7.3000000000000001E-3</v>
      </c>
      <c r="U42" s="289">
        <v>528</v>
      </c>
      <c r="V42" s="289">
        <v>0</v>
      </c>
      <c r="W42" s="292">
        <v>0.17083333333333331</v>
      </c>
      <c r="X42" s="293">
        <v>42738</v>
      </c>
      <c r="Y42" s="21" t="s">
        <v>38</v>
      </c>
    </row>
    <row r="43" spans="1:25" ht="18.75" thickBot="1" x14ac:dyDescent="0.2">
      <c r="A43" s="7">
        <v>150225</v>
      </c>
      <c r="B43" s="283" t="s">
        <v>285</v>
      </c>
      <c r="C43" s="7">
        <v>1.03</v>
      </c>
      <c r="D43" s="286">
        <v>-1.9E-3</v>
      </c>
      <c r="E43" s="283">
        <v>0.01</v>
      </c>
      <c r="F43" s="7">
        <v>1.0336000000000001</v>
      </c>
      <c r="G43" s="285">
        <v>3.5000000000000001E-3</v>
      </c>
      <c r="H43" s="285">
        <v>3.5000000000000003E-2</v>
      </c>
      <c r="I43" s="283">
        <v>5</v>
      </c>
      <c r="J43" s="283">
        <v>5</v>
      </c>
      <c r="K43" s="285">
        <v>5.0180000000000002E-2</v>
      </c>
      <c r="L43" s="283" t="s">
        <v>40</v>
      </c>
      <c r="M43" s="7" t="s">
        <v>84</v>
      </c>
      <c r="N43" s="286">
        <v>-1.1000000000000001E-3</v>
      </c>
      <c r="O43" s="23">
        <v>0.39450000000000002</v>
      </c>
      <c r="P43" s="285">
        <v>-8.9999999999999998E-4</v>
      </c>
      <c r="Q43" s="285">
        <v>0.41520000000000001</v>
      </c>
      <c r="R43" s="285">
        <v>5.9999999999999995E-4</v>
      </c>
      <c r="S43" s="285">
        <v>-2.3999999999999998E-3</v>
      </c>
      <c r="T43" s="285">
        <v>4.1999999999999997E-3</v>
      </c>
      <c r="U43" s="283">
        <v>3011</v>
      </c>
      <c r="V43" s="283">
        <v>0</v>
      </c>
      <c r="W43" s="287">
        <v>0.21180555555555555</v>
      </c>
      <c r="X43" s="288">
        <v>42705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1.026</v>
      </c>
      <c r="D44" s="290">
        <v>-1.9E-3</v>
      </c>
      <c r="E44" s="289">
        <v>0.01</v>
      </c>
      <c r="F44" s="14">
        <v>1.0294000000000001</v>
      </c>
      <c r="G44" s="291">
        <v>3.3E-3</v>
      </c>
      <c r="H44" s="291">
        <v>3.5000000000000003E-2</v>
      </c>
      <c r="I44" s="289">
        <v>5</v>
      </c>
      <c r="J44" s="289">
        <v>5</v>
      </c>
      <c r="K44" s="291">
        <v>5.0169999999999999E-2</v>
      </c>
      <c r="L44" s="289" t="s">
        <v>40</v>
      </c>
      <c r="M44" s="14" t="s">
        <v>88</v>
      </c>
      <c r="N44" s="295">
        <v>1.4E-3</v>
      </c>
      <c r="O44" s="18">
        <v>0.2399</v>
      </c>
      <c r="P44" s="291">
        <v>-1.8E-3</v>
      </c>
      <c r="Q44" s="291">
        <v>0.7823</v>
      </c>
      <c r="R44" s="291">
        <v>-7.9000000000000008E-3</v>
      </c>
      <c r="S44" s="291">
        <v>5.9999999999999995E-4</v>
      </c>
      <c r="T44" s="291">
        <v>4.1999999999999997E-3</v>
      </c>
      <c r="U44" s="289">
        <v>664</v>
      </c>
      <c r="V44" s="289">
        <v>-1</v>
      </c>
      <c r="W44" s="292">
        <v>0.21180555555555555</v>
      </c>
      <c r="X44" s="293">
        <v>42738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-1E-3</v>
      </c>
      <c r="E45" s="309">
        <v>77.64</v>
      </c>
      <c r="F45" s="51">
        <v>1.0336000000000001</v>
      </c>
      <c r="G45" s="311">
        <v>1.5E-3</v>
      </c>
      <c r="H45" s="311">
        <v>3.5000000000000003E-2</v>
      </c>
      <c r="I45" s="309">
        <v>5</v>
      </c>
      <c r="J45" s="309">
        <v>5</v>
      </c>
      <c r="K45" s="311">
        <v>5.008E-2</v>
      </c>
      <c r="L45" s="309" t="s">
        <v>40</v>
      </c>
      <c r="M45" s="51" t="s">
        <v>95</v>
      </c>
      <c r="N45" s="310">
        <v>-4.7999999999999996E-3</v>
      </c>
      <c r="O45" s="56">
        <v>0.2429</v>
      </c>
      <c r="P45" s="311">
        <v>-2.8E-3</v>
      </c>
      <c r="Q45" s="311">
        <v>0.76949999999999996</v>
      </c>
      <c r="R45" s="311">
        <v>8.9999999999999998E-4</v>
      </c>
      <c r="S45" s="311">
        <v>-5.4000000000000003E-3</v>
      </c>
      <c r="T45" s="311">
        <v>-6.3E-3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1.0309999999999999</v>
      </c>
      <c r="D46" s="295">
        <v>1.9E-3</v>
      </c>
      <c r="E46" s="289">
        <v>2.06</v>
      </c>
      <c r="F46" s="14">
        <v>1.032</v>
      </c>
      <c r="G46" s="291">
        <v>1E-3</v>
      </c>
      <c r="H46" s="291">
        <v>3.5000000000000003E-2</v>
      </c>
      <c r="I46" s="289">
        <v>5</v>
      </c>
      <c r="J46" s="289">
        <v>5</v>
      </c>
      <c r="K46" s="291">
        <v>5.0049999999999997E-2</v>
      </c>
      <c r="L46" s="289" t="s">
        <v>40</v>
      </c>
      <c r="M46" s="14" t="s">
        <v>91</v>
      </c>
      <c r="N46" s="290">
        <v>-1.1999999999999999E-3</v>
      </c>
      <c r="O46" s="18">
        <v>0.42859999999999998</v>
      </c>
      <c r="P46" s="291">
        <v>-3.8E-3</v>
      </c>
      <c r="Q46" s="291">
        <v>0.3372</v>
      </c>
      <c r="R46" s="291">
        <v>-2.3999999999999998E-3</v>
      </c>
      <c r="S46" s="291">
        <v>-3.5999999999999999E-3</v>
      </c>
      <c r="T46" s="291">
        <v>9.4000000000000004E-3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1.054</v>
      </c>
      <c r="D47" s="305">
        <v>8.9999999999999998E-4</v>
      </c>
      <c r="E47" s="283">
        <v>7.9</v>
      </c>
      <c r="F47" s="7">
        <v>1.0529999999999999</v>
      </c>
      <c r="G47" s="285">
        <v>-8.9999999999999998E-4</v>
      </c>
      <c r="H47" s="285">
        <v>3.5000000000000003E-2</v>
      </c>
      <c r="I47" s="283">
        <v>5.5</v>
      </c>
      <c r="J47" s="283">
        <v>5</v>
      </c>
      <c r="K47" s="285">
        <v>5.0029999999999998E-2</v>
      </c>
      <c r="L47" s="283" t="s">
        <v>40</v>
      </c>
      <c r="M47" s="7" t="s">
        <v>91</v>
      </c>
      <c r="N47" s="286">
        <v>-1.1999999999999999E-3</v>
      </c>
      <c r="O47" s="23">
        <v>0.26800000000000002</v>
      </c>
      <c r="P47" s="285">
        <v>-5.7000000000000002E-3</v>
      </c>
      <c r="Q47" s="304">
        <v>0.68540000000000001</v>
      </c>
      <c r="R47" s="285">
        <v>-2.8E-3</v>
      </c>
      <c r="S47" s="285">
        <v>-2.8E-3</v>
      </c>
      <c r="T47" s="285">
        <v>2.3E-3</v>
      </c>
      <c r="U47" s="283">
        <v>1123</v>
      </c>
      <c r="V47" s="283">
        <v>-11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150104</v>
      </c>
      <c r="B48" s="289" t="s">
        <v>286</v>
      </c>
      <c r="C48" s="14">
        <v>1.0289999999999999</v>
      </c>
      <c r="D48" s="290">
        <v>-1E-3</v>
      </c>
      <c r="E48" s="289">
        <v>19.25</v>
      </c>
      <c r="F48" s="14">
        <v>1.0289999999999999</v>
      </c>
      <c r="G48" s="291">
        <v>0</v>
      </c>
      <c r="H48" s="291">
        <v>3.5000000000000003E-2</v>
      </c>
      <c r="I48" s="289">
        <v>5</v>
      </c>
      <c r="J48" s="289">
        <v>5</v>
      </c>
      <c r="K48" s="291">
        <v>0.05</v>
      </c>
      <c r="L48" s="289" t="s">
        <v>40</v>
      </c>
      <c r="M48" s="14" t="s">
        <v>88</v>
      </c>
      <c r="N48" s="295">
        <v>1.4E-3</v>
      </c>
      <c r="O48" s="18">
        <v>0.4163</v>
      </c>
      <c r="P48" s="291">
        <v>-4.7000000000000002E-3</v>
      </c>
      <c r="Q48" s="291">
        <v>0.75670000000000004</v>
      </c>
      <c r="R48" s="291">
        <v>-6.1999999999999998E-3</v>
      </c>
      <c r="S48" s="291">
        <v>-1.8E-3</v>
      </c>
      <c r="T48" s="291">
        <v>1.8E-3</v>
      </c>
      <c r="U48" s="289">
        <v>757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502001</v>
      </c>
      <c r="B49" s="283" t="s">
        <v>171</v>
      </c>
      <c r="C49" s="7">
        <v>1.0289999999999999</v>
      </c>
      <c r="D49" s="305">
        <v>1.9E-3</v>
      </c>
      <c r="E49" s="283">
        <v>13.56</v>
      </c>
      <c r="F49" s="7">
        <v>1.0289999999999999</v>
      </c>
      <c r="G49" s="285">
        <v>0</v>
      </c>
      <c r="H49" s="285">
        <v>3.5000000000000003E-2</v>
      </c>
      <c r="I49" s="283">
        <v>5</v>
      </c>
      <c r="J49" s="283">
        <v>5</v>
      </c>
      <c r="K49" s="285">
        <v>0.05</v>
      </c>
      <c r="L49" s="283" t="s">
        <v>40</v>
      </c>
      <c r="M49" s="7" t="s">
        <v>172</v>
      </c>
      <c r="N49" s="305">
        <v>5.4999999999999997E-3</v>
      </c>
      <c r="O49" s="23">
        <v>0.35020000000000001</v>
      </c>
      <c r="P49" s="285">
        <v>-4.7999999999999996E-3</v>
      </c>
      <c r="Q49" s="285">
        <v>0.5242</v>
      </c>
      <c r="R49" s="285">
        <v>-5.7000000000000002E-3</v>
      </c>
      <c r="S49" s="285">
        <v>2.5999999999999999E-3</v>
      </c>
      <c r="T49" s="285">
        <v>2.47E-2</v>
      </c>
      <c r="U49" s="283">
        <v>354</v>
      </c>
      <c r="V49" s="283">
        <v>32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1.034</v>
      </c>
      <c r="D50" s="302">
        <v>0</v>
      </c>
      <c r="E50" s="289">
        <v>0.64</v>
      </c>
      <c r="F50" s="14">
        <v>1.0329999999999999</v>
      </c>
      <c r="G50" s="291">
        <v>-1E-3</v>
      </c>
      <c r="H50" s="291">
        <v>3.5000000000000003E-2</v>
      </c>
      <c r="I50" s="289">
        <v>5</v>
      </c>
      <c r="J50" s="289">
        <v>5</v>
      </c>
      <c r="K50" s="291">
        <v>4.9950000000000001E-2</v>
      </c>
      <c r="L50" s="289" t="s">
        <v>40</v>
      </c>
      <c r="M50" s="14" t="s">
        <v>182</v>
      </c>
      <c r="N50" s="295">
        <v>4.4000000000000003E-3</v>
      </c>
      <c r="O50" s="18">
        <v>0.36430000000000001</v>
      </c>
      <c r="P50" s="291">
        <v>-5.7000000000000002E-3</v>
      </c>
      <c r="Q50" s="291">
        <v>0.48630000000000001</v>
      </c>
      <c r="R50" s="291">
        <v>-9.1000000000000004E-3</v>
      </c>
      <c r="S50" s="291">
        <v>-2.5000000000000001E-3</v>
      </c>
      <c r="T50" s="291">
        <v>9.4999999999999998E-3</v>
      </c>
      <c r="U50" s="289">
        <v>265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150064</v>
      </c>
      <c r="B51" s="283" t="s">
        <v>165</v>
      </c>
      <c r="C51" s="7">
        <v>1.032</v>
      </c>
      <c r="D51" s="305">
        <v>1.9E-3</v>
      </c>
      <c r="E51" s="283">
        <v>0.02</v>
      </c>
      <c r="F51" s="7">
        <v>1.0289999999999999</v>
      </c>
      <c r="G51" s="285">
        <v>-2.8999999999999998E-3</v>
      </c>
      <c r="H51" s="285">
        <v>3.5000000000000003E-2</v>
      </c>
      <c r="I51" s="283">
        <v>5</v>
      </c>
      <c r="J51" s="283">
        <v>5</v>
      </c>
      <c r="K51" s="285">
        <v>4.9849999999999998E-2</v>
      </c>
      <c r="L51" s="283" t="s">
        <v>40</v>
      </c>
      <c r="M51" s="7" t="s">
        <v>166</v>
      </c>
      <c r="N51" s="305">
        <v>3.2000000000000002E-3</v>
      </c>
      <c r="O51" s="23">
        <v>0.44619999999999999</v>
      </c>
      <c r="P51" s="285">
        <v>-7.7000000000000002E-3</v>
      </c>
      <c r="Q51" s="285">
        <v>0.97219999999999995</v>
      </c>
      <c r="R51" s="285">
        <v>1.83E-2</v>
      </c>
      <c r="S51" s="285">
        <v>0.02</v>
      </c>
      <c r="T51" s="285">
        <v>3.5900000000000001E-2</v>
      </c>
      <c r="U51" s="283">
        <v>271</v>
      </c>
      <c r="V51" s="283">
        <v>1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150090</v>
      </c>
      <c r="B52" s="289" t="s">
        <v>173</v>
      </c>
      <c r="C52" s="14">
        <v>1.0329999999999999</v>
      </c>
      <c r="D52" s="295">
        <v>5.7999999999999996E-3</v>
      </c>
      <c r="E52" s="289">
        <v>52.97</v>
      </c>
      <c r="F52" s="14">
        <v>1.0294000000000001</v>
      </c>
      <c r="G52" s="291">
        <v>-3.5000000000000001E-3</v>
      </c>
      <c r="H52" s="291">
        <v>3.5000000000000003E-2</v>
      </c>
      <c r="I52" s="289">
        <v>5</v>
      </c>
      <c r="J52" s="289">
        <v>5</v>
      </c>
      <c r="K52" s="291">
        <v>4.9820000000000003E-2</v>
      </c>
      <c r="L52" s="289" t="s">
        <v>40</v>
      </c>
      <c r="M52" s="14" t="s">
        <v>174</v>
      </c>
      <c r="N52" s="295">
        <v>1.6999999999999999E-3</v>
      </c>
      <c r="O52" s="18">
        <v>0.38450000000000001</v>
      </c>
      <c r="P52" s="291">
        <v>-8.6E-3</v>
      </c>
      <c r="Q52" s="291">
        <v>0.92420000000000002</v>
      </c>
      <c r="R52" s="291">
        <v>-3.3E-3</v>
      </c>
      <c r="S52" s="291">
        <v>-4.1000000000000003E-3</v>
      </c>
      <c r="T52" s="291">
        <v>9.1000000000000004E-3</v>
      </c>
      <c r="U52" s="289">
        <v>1123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1.0369999999999999</v>
      </c>
      <c r="D53" s="305">
        <v>2.8999999999999998E-3</v>
      </c>
      <c r="E53" s="283">
        <v>7.36</v>
      </c>
      <c r="F53" s="7">
        <v>1.0329999999999999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1.4E-3</v>
      </c>
      <c r="O53" s="23">
        <v>0.22720000000000001</v>
      </c>
      <c r="P53" s="285">
        <v>-8.6E-3</v>
      </c>
      <c r="Q53" s="285">
        <v>0.80700000000000005</v>
      </c>
      <c r="R53" s="285">
        <v>-2.5000000000000001E-3</v>
      </c>
      <c r="S53" s="285">
        <v>-4.1999999999999997E-3</v>
      </c>
      <c r="T53" s="285">
        <v>-2.3999999999999998E-3</v>
      </c>
      <c r="U53" s="283">
        <v>2976</v>
      </c>
      <c r="V53" s="283">
        <v>-2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1.0469999999999999</v>
      </c>
      <c r="D54" s="295">
        <v>1.9E-3</v>
      </c>
      <c r="E54" s="289">
        <v>579.16999999999996</v>
      </c>
      <c r="F54" s="14">
        <v>1.0389999999999999</v>
      </c>
      <c r="G54" s="291">
        <v>-7.7000000000000002E-3</v>
      </c>
      <c r="H54" s="291">
        <v>3.5000000000000003E-2</v>
      </c>
      <c r="I54" s="289">
        <v>5.75</v>
      </c>
      <c r="J54" s="289">
        <v>5</v>
      </c>
      <c r="K54" s="291">
        <v>4.972E-2</v>
      </c>
      <c r="L54" s="289" t="s">
        <v>40</v>
      </c>
      <c r="M54" s="14" t="s">
        <v>154</v>
      </c>
      <c r="N54" s="295">
        <v>5.1000000000000004E-3</v>
      </c>
      <c r="O54" s="18">
        <v>0.1104</v>
      </c>
      <c r="P54" s="291">
        <v>-1.24E-2</v>
      </c>
      <c r="Q54" s="303">
        <v>1.0704</v>
      </c>
      <c r="R54" s="291">
        <v>-6.9999999999999999E-4</v>
      </c>
      <c r="S54" s="291">
        <v>3.5000000000000001E-3</v>
      </c>
      <c r="T54" s="291">
        <v>6.3E-3</v>
      </c>
      <c r="U54" s="289">
        <v>19197</v>
      </c>
      <c r="V54" s="289">
        <v>2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150073</v>
      </c>
      <c r="B55" s="283" t="s">
        <v>178</v>
      </c>
      <c r="C55" s="7">
        <v>1.0349999999999999</v>
      </c>
      <c r="D55" s="284">
        <v>0</v>
      </c>
      <c r="E55" s="283">
        <v>10.29</v>
      </c>
      <c r="F55" s="7">
        <v>1.0289999999999999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174</v>
      </c>
      <c r="N55" s="305">
        <v>1.6999999999999999E-3</v>
      </c>
      <c r="O55" s="23">
        <v>0.51619999999999999</v>
      </c>
      <c r="P55" s="285">
        <v>-1.0500000000000001E-2</v>
      </c>
      <c r="Q55" s="285">
        <v>0.7228</v>
      </c>
      <c r="R55" s="285">
        <v>-6.6E-3</v>
      </c>
      <c r="S55" s="285">
        <v>-4.0000000000000002E-4</v>
      </c>
      <c r="T55" s="285">
        <v>6.6E-3</v>
      </c>
      <c r="U55" s="283">
        <v>364</v>
      </c>
      <c r="V55" s="283">
        <v>0</v>
      </c>
      <c r="W55" s="287">
        <v>0.17083333333333331</v>
      </c>
      <c r="X55" s="288">
        <v>42738</v>
      </c>
      <c r="Y55" s="13" t="s">
        <v>38</v>
      </c>
    </row>
    <row r="56" spans="1:25" ht="18.75" thickBot="1" x14ac:dyDescent="0.2">
      <c r="A56" s="14">
        <v>150281</v>
      </c>
      <c r="B56" s="289" t="s">
        <v>168</v>
      </c>
      <c r="C56" s="14">
        <v>1.0740000000000001</v>
      </c>
      <c r="D56" s="295">
        <v>2.8E-3</v>
      </c>
      <c r="E56" s="289">
        <v>59.54</v>
      </c>
      <c r="F56" s="14">
        <v>1.0649999999999999</v>
      </c>
      <c r="G56" s="291">
        <v>-8.5000000000000006E-3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169</v>
      </c>
      <c r="N56" s="295">
        <v>1E-4</v>
      </c>
      <c r="O56" s="18">
        <v>0.1043</v>
      </c>
      <c r="P56" s="291">
        <v>-1.3100000000000001E-2</v>
      </c>
      <c r="Q56" s="303">
        <v>1.0434000000000001</v>
      </c>
      <c r="R56" s="291">
        <v>2.5999999999999999E-3</v>
      </c>
      <c r="S56" s="291">
        <v>2E-3</v>
      </c>
      <c r="T56" s="291">
        <v>4.1000000000000003E-3</v>
      </c>
      <c r="U56" s="289">
        <v>3715</v>
      </c>
      <c r="V56" s="289">
        <v>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150295</v>
      </c>
      <c r="B57" s="283" t="s">
        <v>167</v>
      </c>
      <c r="C57" s="7">
        <v>1.0720000000000001</v>
      </c>
      <c r="D57" s="305">
        <v>8.9999999999999998E-4</v>
      </c>
      <c r="E57" s="283">
        <v>301.08999999999997</v>
      </c>
      <c r="F57" s="7">
        <v>1.0613999999999999</v>
      </c>
      <c r="G57" s="285">
        <v>-0.01</v>
      </c>
      <c r="H57" s="285">
        <v>3.5000000000000003E-2</v>
      </c>
      <c r="I57" s="283">
        <v>5.75</v>
      </c>
      <c r="J57" s="283">
        <v>5</v>
      </c>
      <c r="K57" s="285">
        <v>4.9599999999999998E-2</v>
      </c>
      <c r="L57" s="283" t="s">
        <v>40</v>
      </c>
      <c r="M57" s="7" t="s">
        <v>48</v>
      </c>
      <c r="N57" s="305">
        <v>5.4999999999999997E-3</v>
      </c>
      <c r="O57" s="23">
        <v>0.24390000000000001</v>
      </c>
      <c r="P57" s="285">
        <v>-1.4999999999999999E-2</v>
      </c>
      <c r="Q57" s="285">
        <v>0.72970000000000002</v>
      </c>
      <c r="R57" s="285">
        <v>2.0999999999999999E-3</v>
      </c>
      <c r="S57" s="285">
        <v>-6.0000000000000001E-3</v>
      </c>
      <c r="T57" s="285">
        <v>-5.5999999999999999E-3</v>
      </c>
      <c r="U57" s="283">
        <v>22060</v>
      </c>
      <c r="V57" s="283">
        <v>-5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1.0369999999999999</v>
      </c>
      <c r="D58" s="302">
        <v>0</v>
      </c>
      <c r="E58" s="289">
        <v>0.17</v>
      </c>
      <c r="F58" s="14">
        <v>1.0289999999999999</v>
      </c>
      <c r="G58" s="291">
        <v>-7.7999999999999996E-3</v>
      </c>
      <c r="H58" s="291">
        <v>3.5000000000000003E-2</v>
      </c>
      <c r="I58" s="289">
        <v>5</v>
      </c>
      <c r="J58" s="289">
        <v>5</v>
      </c>
      <c r="K58" s="291">
        <v>4.9599999999999998E-2</v>
      </c>
      <c r="L58" s="289" t="s">
        <v>40</v>
      </c>
      <c r="M58" s="14" t="s">
        <v>36</v>
      </c>
      <c r="N58" s="295">
        <v>1.4E-3</v>
      </c>
      <c r="O58" s="18">
        <v>0.58189999999999997</v>
      </c>
      <c r="P58" s="291">
        <v>-1.2500000000000001E-2</v>
      </c>
      <c r="Q58" s="291">
        <v>0.57299999999999995</v>
      </c>
      <c r="R58" s="291">
        <v>2.2800000000000001E-2</v>
      </c>
      <c r="S58" s="291">
        <v>2.5399999999999999E-2</v>
      </c>
      <c r="T58" s="291">
        <v>1.9300000000000001E-2</v>
      </c>
      <c r="U58" s="289">
        <v>187</v>
      </c>
      <c r="V58" s="289">
        <v>0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150211</v>
      </c>
      <c r="B59" s="283" t="s">
        <v>175</v>
      </c>
      <c r="C59" s="7">
        <v>1.0409999999999999</v>
      </c>
      <c r="D59" s="284">
        <v>0</v>
      </c>
      <c r="E59" s="283">
        <v>795.07</v>
      </c>
      <c r="F59" s="7">
        <v>1.0309999999999999</v>
      </c>
      <c r="G59" s="285">
        <v>-9.7000000000000003E-3</v>
      </c>
      <c r="H59" s="285">
        <v>3.5000000000000003E-2</v>
      </c>
      <c r="I59" s="283">
        <v>5</v>
      </c>
      <c r="J59" s="283">
        <v>5</v>
      </c>
      <c r="K59" s="285">
        <v>4.9500000000000002E-2</v>
      </c>
      <c r="L59" s="283" t="s">
        <v>40</v>
      </c>
      <c r="M59" s="7" t="s">
        <v>176</v>
      </c>
      <c r="N59" s="286">
        <v>-1E-4</v>
      </c>
      <c r="O59" s="23">
        <v>0.30070000000000002</v>
      </c>
      <c r="P59" s="285">
        <v>-1.43E-2</v>
      </c>
      <c r="Q59" s="285">
        <v>0.63770000000000004</v>
      </c>
      <c r="R59" s="285">
        <v>2.8E-3</v>
      </c>
      <c r="S59" s="285">
        <v>1.6000000000000001E-3</v>
      </c>
      <c r="T59" s="285">
        <v>2.2000000000000001E-3</v>
      </c>
      <c r="U59" s="283">
        <v>100177</v>
      </c>
      <c r="V59" s="283">
        <v>152</v>
      </c>
      <c r="W59" s="287">
        <v>0.21180555555555555</v>
      </c>
      <c r="X59" s="288">
        <v>42719</v>
      </c>
      <c r="Y59" s="13" t="s">
        <v>38</v>
      </c>
    </row>
    <row r="60" spans="1:25" ht="18.75" thickBot="1" x14ac:dyDescent="0.2">
      <c r="A60" s="14">
        <v>502054</v>
      </c>
      <c r="B60" s="289" t="s">
        <v>55</v>
      </c>
      <c r="C60" s="14">
        <v>1.0649999999999999</v>
      </c>
      <c r="D60" s="295">
        <v>1.9E-3</v>
      </c>
      <c r="E60" s="289">
        <v>23.41</v>
      </c>
      <c r="F60" s="14">
        <v>1.0529999999999999</v>
      </c>
      <c r="G60" s="291">
        <v>-1.14E-2</v>
      </c>
      <c r="H60" s="291">
        <v>3.5000000000000003E-2</v>
      </c>
      <c r="I60" s="289">
        <v>5.5</v>
      </c>
      <c r="J60" s="289">
        <v>5</v>
      </c>
      <c r="K60" s="291">
        <v>4.9489999999999999E-2</v>
      </c>
      <c r="L60" s="289" t="s">
        <v>40</v>
      </c>
      <c r="M60" s="14" t="s">
        <v>56</v>
      </c>
      <c r="N60" s="290">
        <v>-1.9E-3</v>
      </c>
      <c r="O60" s="18">
        <v>0.3669</v>
      </c>
      <c r="P60" s="291">
        <v>-1.6E-2</v>
      </c>
      <c r="Q60" s="303">
        <v>0.45750000000000002</v>
      </c>
      <c r="R60" s="291">
        <v>3.3E-3</v>
      </c>
      <c r="S60" s="291">
        <v>3.3999999999999998E-3</v>
      </c>
      <c r="T60" s="291">
        <v>5.4000000000000003E-3</v>
      </c>
      <c r="U60" s="289">
        <v>8686</v>
      </c>
      <c r="V60" s="289">
        <v>0</v>
      </c>
      <c r="W60" s="292">
        <v>0.21180555555555555</v>
      </c>
      <c r="X60" s="293">
        <v>42704</v>
      </c>
      <c r="Y60" s="21" t="s">
        <v>38</v>
      </c>
    </row>
    <row r="61" spans="1:25" ht="18.75" thickBot="1" x14ac:dyDescent="0.2">
      <c r="A61" s="7">
        <v>150213</v>
      </c>
      <c r="B61" s="283" t="s">
        <v>177</v>
      </c>
      <c r="C61" s="7">
        <v>1.04</v>
      </c>
      <c r="D61" s="305">
        <v>2.8999999999999998E-3</v>
      </c>
      <c r="E61" s="283">
        <v>784.93</v>
      </c>
      <c r="F61" s="7">
        <v>1.0289999999999999</v>
      </c>
      <c r="G61" s="285">
        <v>-1.0699999999999999E-2</v>
      </c>
      <c r="H61" s="285">
        <v>3.5000000000000003E-2</v>
      </c>
      <c r="I61" s="283">
        <v>5</v>
      </c>
      <c r="J61" s="283">
        <v>5</v>
      </c>
      <c r="K61" s="285">
        <v>4.9459999999999997E-2</v>
      </c>
      <c r="L61" s="283" t="s">
        <v>40</v>
      </c>
      <c r="M61" s="7" t="s">
        <v>174</v>
      </c>
      <c r="N61" s="305">
        <v>1.6999999999999999E-3</v>
      </c>
      <c r="O61" s="23">
        <v>0.129</v>
      </c>
      <c r="P61" s="285">
        <v>-1.5299999999999999E-2</v>
      </c>
      <c r="Q61" s="285">
        <v>1.7241</v>
      </c>
      <c r="R61" s="285">
        <v>-7.7000000000000002E-3</v>
      </c>
      <c r="S61" s="285">
        <v>-4.1000000000000003E-3</v>
      </c>
      <c r="T61" s="285">
        <v>0</v>
      </c>
      <c r="U61" s="283">
        <v>100544</v>
      </c>
      <c r="V61" s="283">
        <v>1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150030</v>
      </c>
      <c r="B62" s="289" t="s">
        <v>179</v>
      </c>
      <c r="C62" s="14">
        <v>1.05</v>
      </c>
      <c r="D62" s="295">
        <v>3.8E-3</v>
      </c>
      <c r="E62" s="289">
        <v>2.12</v>
      </c>
      <c r="F62" s="14">
        <v>1.0289999999999999</v>
      </c>
      <c r="G62" s="291">
        <v>-2.0400000000000001E-2</v>
      </c>
      <c r="H62" s="291">
        <v>3.5000000000000003E-2</v>
      </c>
      <c r="I62" s="289">
        <v>5</v>
      </c>
      <c r="J62" s="289">
        <v>5</v>
      </c>
      <c r="K62" s="291">
        <v>4.897E-2</v>
      </c>
      <c r="L62" s="289" t="s">
        <v>40</v>
      </c>
      <c r="M62" s="14" t="s">
        <v>180</v>
      </c>
      <c r="N62" s="295">
        <v>1.5E-3</v>
      </c>
      <c r="O62" s="18">
        <v>0.37209999999999999</v>
      </c>
      <c r="P62" s="291">
        <v>-2.47E-2</v>
      </c>
      <c r="Q62" s="291">
        <v>0.96379999999999999</v>
      </c>
      <c r="R62" s="291">
        <v>-5.7999999999999996E-3</v>
      </c>
      <c r="S62" s="291">
        <v>-6.4000000000000003E-3</v>
      </c>
      <c r="T62" s="291">
        <v>-9.9000000000000008E-3</v>
      </c>
      <c r="U62" s="289">
        <v>3180</v>
      </c>
      <c r="V62" s="289">
        <v>0</v>
      </c>
      <c r="W62" s="292">
        <v>0.21180555555555555</v>
      </c>
      <c r="X62" s="293">
        <v>42738</v>
      </c>
      <c r="Y62" s="21" t="s">
        <v>38</v>
      </c>
    </row>
    <row r="63" spans="1:25" ht="18.75" thickBot="1" x14ac:dyDescent="0.2">
      <c r="A63" s="7">
        <v>150055</v>
      </c>
      <c r="B63" s="283" t="s">
        <v>184</v>
      </c>
      <c r="C63" s="7">
        <v>1.0509999999999999</v>
      </c>
      <c r="D63" s="284">
        <v>0</v>
      </c>
      <c r="E63" s="283">
        <v>0.32</v>
      </c>
      <c r="F63" s="7">
        <v>1.0290999999999999</v>
      </c>
      <c r="G63" s="285">
        <v>-2.1299999999999999E-2</v>
      </c>
      <c r="H63" s="285">
        <v>3.5000000000000003E-2</v>
      </c>
      <c r="I63" s="283">
        <v>5</v>
      </c>
      <c r="J63" s="283">
        <v>5</v>
      </c>
      <c r="K63" s="285">
        <v>4.8930000000000001E-2</v>
      </c>
      <c r="L63" s="283" t="s">
        <v>40</v>
      </c>
      <c r="M63" s="7" t="s">
        <v>148</v>
      </c>
      <c r="N63" s="305">
        <v>4.7999999999999996E-3</v>
      </c>
      <c r="O63" s="23">
        <v>0.57330000000000003</v>
      </c>
      <c r="P63" s="285">
        <v>-2.5600000000000001E-2</v>
      </c>
      <c r="Q63" s="283" t="s">
        <v>37</v>
      </c>
      <c r="R63" s="285">
        <v>0</v>
      </c>
      <c r="S63" s="285">
        <v>2.3E-3</v>
      </c>
      <c r="T63" s="285">
        <v>1.9900000000000001E-2</v>
      </c>
      <c r="U63" s="283">
        <v>320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150152</v>
      </c>
      <c r="B64" s="289" t="s">
        <v>183</v>
      </c>
      <c r="C64" s="14">
        <v>1.0509999999999999</v>
      </c>
      <c r="D64" s="295">
        <v>5.7000000000000002E-3</v>
      </c>
      <c r="E64" s="289">
        <v>2064.37</v>
      </c>
      <c r="F64" s="14">
        <v>1.0289999999999999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129</v>
      </c>
      <c r="N64" s="290">
        <v>-2.3E-3</v>
      </c>
      <c r="O64" s="18">
        <v>0.34329999999999999</v>
      </c>
      <c r="P64" s="291">
        <v>-2.5600000000000001E-2</v>
      </c>
      <c r="Q64" s="291">
        <v>0.5403</v>
      </c>
      <c r="R64" s="291">
        <v>-4.0000000000000002E-4</v>
      </c>
      <c r="S64" s="291">
        <v>5.0000000000000001E-4</v>
      </c>
      <c r="T64" s="291">
        <v>4.1000000000000003E-3</v>
      </c>
      <c r="U64" s="289">
        <v>346676</v>
      </c>
      <c r="V64" s="289">
        <v>2468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1.0349999999999999</v>
      </c>
      <c r="D65" s="305">
        <v>3.5000000000000003E-2</v>
      </c>
      <c r="E65" s="283">
        <v>1.41</v>
      </c>
      <c r="F65" s="7">
        <v>1</v>
      </c>
      <c r="G65" s="285">
        <v>-3.5000000000000003E-2</v>
      </c>
      <c r="H65" s="285">
        <v>3.5000000000000003E-2</v>
      </c>
      <c r="I65" s="283">
        <v>5.5</v>
      </c>
      <c r="J65" s="283">
        <v>5</v>
      </c>
      <c r="K65" s="285">
        <v>4.8309999999999999E-2</v>
      </c>
      <c r="L65" s="283" t="s">
        <v>40</v>
      </c>
      <c r="M65" s="7" t="s">
        <v>66</v>
      </c>
      <c r="N65" s="286">
        <v>-6.9999999999999999E-4</v>
      </c>
      <c r="O65" s="23">
        <v>0.34439999999999998</v>
      </c>
      <c r="P65" s="285">
        <v>-3.8399999999999997E-2</v>
      </c>
      <c r="Q65" s="285">
        <v>0.57340000000000002</v>
      </c>
      <c r="R65" s="285">
        <v>7.4999999999999997E-3</v>
      </c>
      <c r="S65" s="285">
        <v>1.4999999999999999E-2</v>
      </c>
      <c r="T65" s="285">
        <v>4.7999999999999996E-3</v>
      </c>
      <c r="U65" s="283">
        <v>920</v>
      </c>
      <c r="V65" s="283">
        <v>0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150012</v>
      </c>
      <c r="B66" s="289" t="s">
        <v>185</v>
      </c>
      <c r="C66" s="14">
        <v>1.0309999999999999</v>
      </c>
      <c r="D66" s="290">
        <v>-2.8999999999999998E-3</v>
      </c>
      <c r="E66" s="289">
        <v>61.94</v>
      </c>
      <c r="F66" s="14">
        <v>1.0149999999999999</v>
      </c>
      <c r="G66" s="291">
        <v>-1.5800000000000002E-2</v>
      </c>
      <c r="H66" s="289" t="s">
        <v>186</v>
      </c>
      <c r="I66" s="289">
        <v>5</v>
      </c>
      <c r="J66" s="289">
        <v>5</v>
      </c>
      <c r="K66" s="291">
        <v>4.6890000000000001E-2</v>
      </c>
      <c r="L66" s="289" t="s">
        <v>40</v>
      </c>
      <c r="M66" s="14" t="s">
        <v>187</v>
      </c>
      <c r="N66" s="295">
        <v>2.9999999999999997E-4</v>
      </c>
      <c r="O66" s="18">
        <v>0.50609999999999999</v>
      </c>
      <c r="P66" s="291">
        <v>-1.7399999999999999E-2</v>
      </c>
      <c r="Q66" s="289" t="s">
        <v>37</v>
      </c>
      <c r="R66" s="291">
        <v>-8.9999999999999998E-4</v>
      </c>
      <c r="S66" s="291">
        <v>-1.8E-3</v>
      </c>
      <c r="T66" s="291">
        <v>-3.5999999999999999E-3</v>
      </c>
      <c r="U66" s="289">
        <v>8107</v>
      </c>
      <c r="V66" s="289">
        <v>0</v>
      </c>
      <c r="W66" s="292">
        <v>0.17083333333333331</v>
      </c>
      <c r="X66" s="293">
        <v>43570</v>
      </c>
      <c r="Y66" s="21" t="s">
        <v>38</v>
      </c>
    </row>
    <row r="67" spans="1:25" ht="18.75" thickBot="1" x14ac:dyDescent="0.2">
      <c r="A67" s="7">
        <v>150059</v>
      </c>
      <c r="B67" s="283" t="s">
        <v>190</v>
      </c>
      <c r="C67" s="7">
        <v>1.17</v>
      </c>
      <c r="D67" s="286">
        <v>-3.3999999999999998E-3</v>
      </c>
      <c r="E67" s="283">
        <v>24.48</v>
      </c>
      <c r="F67" s="7">
        <v>1.0289999999999999</v>
      </c>
      <c r="G67" s="285">
        <v>-0.13700000000000001</v>
      </c>
      <c r="H67" s="285">
        <v>3.5000000000000003E-2</v>
      </c>
      <c r="I67" s="283">
        <v>5</v>
      </c>
      <c r="J67" s="283">
        <v>5</v>
      </c>
      <c r="K67" s="285">
        <v>4.3819999999999998E-2</v>
      </c>
      <c r="L67" s="283" t="s">
        <v>40</v>
      </c>
      <c r="M67" s="7" t="s">
        <v>191</v>
      </c>
      <c r="N67" s="305">
        <v>6.9999999999999999E-4</v>
      </c>
      <c r="O67" s="23">
        <v>0.47839999999999999</v>
      </c>
      <c r="P67" s="285">
        <v>-0.12470000000000001</v>
      </c>
      <c r="Q67" s="285">
        <v>1.3219000000000001</v>
      </c>
      <c r="R67" s="285">
        <v>-1.2E-2</v>
      </c>
      <c r="S67" s="285">
        <v>-7.1000000000000004E-3</v>
      </c>
      <c r="T67" s="285">
        <v>-2.2000000000000001E-3</v>
      </c>
      <c r="U67" s="283">
        <v>4220</v>
      </c>
      <c r="V67" s="283">
        <v>-12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150085</v>
      </c>
      <c r="B68" s="289" t="s">
        <v>188</v>
      </c>
      <c r="C68" s="14">
        <v>1.0229999999999999</v>
      </c>
      <c r="D68" s="295">
        <v>1E-3</v>
      </c>
      <c r="E68" s="289">
        <v>408.83</v>
      </c>
      <c r="F68" s="14">
        <v>1.0117</v>
      </c>
      <c r="G68" s="291">
        <v>-1.12E-2</v>
      </c>
      <c r="H68" s="291">
        <v>3.5000000000000003E-2</v>
      </c>
      <c r="I68" s="289">
        <v>5</v>
      </c>
      <c r="J68" s="289">
        <v>5</v>
      </c>
      <c r="K68" s="291">
        <v>3.456E-2</v>
      </c>
      <c r="L68" s="289">
        <v>0.76</v>
      </c>
      <c r="M68" s="14" t="s">
        <v>189</v>
      </c>
      <c r="N68" s="295">
        <v>3.3999999999999998E-3</v>
      </c>
      <c r="O68" s="291">
        <v>0.38040000000000002</v>
      </c>
      <c r="P68" s="289" t="s">
        <v>37</v>
      </c>
      <c r="Q68" s="303">
        <v>0.96450000000000002</v>
      </c>
      <c r="R68" s="291">
        <v>-6.4999999999999997E-3</v>
      </c>
      <c r="S68" s="291">
        <v>-4.1999999999999997E-3</v>
      </c>
      <c r="T68" s="291">
        <v>-1.1000000000000001E-3</v>
      </c>
      <c r="U68" s="289">
        <v>20352</v>
      </c>
      <c r="V68" s="289">
        <v>-84</v>
      </c>
      <c r="W68" s="292">
        <v>0.21180555555555555</v>
      </c>
      <c r="X68" s="293">
        <v>42863</v>
      </c>
      <c r="Y68" s="21" t="s">
        <v>38</v>
      </c>
    </row>
    <row r="69" spans="1:25" ht="19.5" thickBot="1" x14ac:dyDescent="0.2">
      <c r="A69" s="7">
        <v>150088</v>
      </c>
      <c r="B69" s="283" t="s">
        <v>418</v>
      </c>
      <c r="C69" s="7">
        <v>1.034</v>
      </c>
      <c r="D69" s="305">
        <v>8.8000000000000005E-3</v>
      </c>
      <c r="E69" s="283">
        <v>1.03</v>
      </c>
      <c r="F69" s="7">
        <v>1.0294000000000001</v>
      </c>
      <c r="G69" s="285">
        <v>-4.4999999999999997E-3</v>
      </c>
      <c r="H69" s="285">
        <v>3.5000000000000003E-2</v>
      </c>
      <c r="I69" s="283">
        <v>5</v>
      </c>
      <c r="J69" s="283">
        <v>5</v>
      </c>
      <c r="K69" s="285">
        <v>-2.8580000000000001E-2</v>
      </c>
      <c r="L69" s="283">
        <v>0.05</v>
      </c>
      <c r="M69" s="7" t="s">
        <v>148</v>
      </c>
      <c r="N69" s="305">
        <v>4.7999999999999996E-3</v>
      </c>
      <c r="O69" s="285">
        <v>0.40500000000000003</v>
      </c>
      <c r="P69" s="283" t="s">
        <v>37</v>
      </c>
      <c r="Q69" s="285">
        <v>0.86029999999999995</v>
      </c>
      <c r="R69" s="285">
        <v>6.0000000000000001E-3</v>
      </c>
      <c r="S69" s="285">
        <v>1.06E-2</v>
      </c>
      <c r="T69" s="285">
        <v>1.5100000000000001E-2</v>
      </c>
      <c r="U69" s="283">
        <v>299</v>
      </c>
      <c r="V69" s="283">
        <v>-3</v>
      </c>
      <c r="W69" s="287">
        <v>0.21180555555555555</v>
      </c>
      <c r="X69" s="288">
        <v>42605</v>
      </c>
      <c r="Y69" s="13" t="s">
        <v>38</v>
      </c>
    </row>
    <row r="70" spans="1:25" ht="19.5" thickBot="1" x14ac:dyDescent="0.2">
      <c r="A70" s="14">
        <v>150096</v>
      </c>
      <c r="B70" s="289" t="s">
        <v>419</v>
      </c>
      <c r="C70" s="14">
        <v>1.105</v>
      </c>
      <c r="D70" s="295">
        <v>1.0999999999999999E-2</v>
      </c>
      <c r="E70" s="289">
        <v>3.38</v>
      </c>
      <c r="F70" s="14">
        <v>1.0289999999999999</v>
      </c>
      <c r="G70" s="291">
        <v>-7.3899999999999993E-2</v>
      </c>
      <c r="H70" s="291">
        <v>3.5000000000000003E-2</v>
      </c>
      <c r="I70" s="289">
        <v>5</v>
      </c>
      <c r="J70" s="289">
        <v>5</v>
      </c>
      <c r="K70" s="291">
        <v>-3.2009999999999997E-2</v>
      </c>
      <c r="L70" s="289">
        <v>0.9</v>
      </c>
      <c r="M70" s="14" t="s">
        <v>193</v>
      </c>
      <c r="N70" s="295">
        <v>3.2000000000000002E-3</v>
      </c>
      <c r="O70" s="291">
        <v>0.34470000000000001</v>
      </c>
      <c r="P70" s="289" t="s">
        <v>37</v>
      </c>
      <c r="Q70" s="291">
        <v>1.0492999999999999</v>
      </c>
      <c r="R70" s="291">
        <v>-7.6E-3</v>
      </c>
      <c r="S70" s="291">
        <v>-1.44E-2</v>
      </c>
      <c r="T70" s="291">
        <v>-8.3000000000000001E-3</v>
      </c>
      <c r="U70" s="289">
        <v>12373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AVERAGE(D41:D70)</f>
        <v>2.3233333333333331E-3</v>
      </c>
      <c r="E71" s="36"/>
      <c r="F71" s="35"/>
      <c r="G71" s="43">
        <f>AVERAGE(G41:G70)</f>
        <v>-1.0853333333333333E-2</v>
      </c>
      <c r="H71" s="272">
        <f>COUNTIF($D41:$D70,"&gt;0")/COUNT($D41:$D70)</f>
        <v>0.56666666666666665</v>
      </c>
      <c r="I71" s="270"/>
      <c r="J71" s="270"/>
      <c r="K71" s="347">
        <f>AVERAGE(K41:K70)</f>
        <v>4.3717666666666655E-2</v>
      </c>
      <c r="L71" s="36"/>
      <c r="M71" s="35"/>
      <c r="N71" s="38"/>
      <c r="O71" s="39"/>
      <c r="P71" s="43">
        <f>AVERAGE(P41:P70)</f>
        <v>-1.6211538461538465E-2</v>
      </c>
      <c r="Q71" s="37"/>
      <c r="R71" s="43">
        <f>AVERAGE(R41:R70)</f>
        <v>-1.0166666666666666E-3</v>
      </c>
      <c r="S71" s="37"/>
      <c r="T71" s="37"/>
      <c r="U71" s="36"/>
      <c r="V71" s="36"/>
      <c r="W71" s="40"/>
      <c r="X71" s="41"/>
      <c r="Y71" s="42"/>
    </row>
    <row r="72" spans="1:25" s="60" customFormat="1" ht="18.75" thickBot="1" x14ac:dyDescent="0.2">
      <c r="A72" s="51">
        <v>150049</v>
      </c>
      <c r="B72" s="309" t="s">
        <v>142</v>
      </c>
      <c r="C72" s="51">
        <v>1.0129999999999999</v>
      </c>
      <c r="D72" s="314">
        <v>2E-3</v>
      </c>
      <c r="E72" s="309">
        <v>76.78</v>
      </c>
      <c r="F72" s="51">
        <v>1.018</v>
      </c>
      <c r="G72" s="311">
        <v>4.8999999999999998E-3</v>
      </c>
      <c r="H72" s="311">
        <v>3.2000000000000001E-2</v>
      </c>
      <c r="I72" s="309">
        <v>4.7</v>
      </c>
      <c r="J72" s="309">
        <v>4.7</v>
      </c>
      <c r="K72" s="311">
        <v>4.7239999999999997E-2</v>
      </c>
      <c r="L72" s="309" t="s">
        <v>40</v>
      </c>
      <c r="M72" s="51" t="s">
        <v>36</v>
      </c>
      <c r="N72" s="349">
        <v>0</v>
      </c>
      <c r="O72" s="56">
        <v>0.50039999999999996</v>
      </c>
      <c r="P72" s="311">
        <v>-1E-4</v>
      </c>
      <c r="Q72" s="309" t="s">
        <v>37</v>
      </c>
      <c r="R72" s="311">
        <v>4.1000000000000003E-3</v>
      </c>
      <c r="S72" s="311">
        <v>4.0000000000000002E-4</v>
      </c>
      <c r="T72" s="311">
        <v>-4.0000000000000002E-4</v>
      </c>
      <c r="U72" s="309">
        <v>1934</v>
      </c>
      <c r="V72" s="309">
        <v>3</v>
      </c>
      <c r="W72" s="312">
        <v>0.21180555555555555</v>
      </c>
      <c r="X72" s="313">
        <v>42807</v>
      </c>
      <c r="Y72" s="59" t="s">
        <v>38</v>
      </c>
    </row>
    <row r="73" spans="1:25" ht="18.75" thickBot="1" x14ac:dyDescent="0.2">
      <c r="A73" s="14">
        <v>150148</v>
      </c>
      <c r="B73" s="289" t="s">
        <v>143</v>
      </c>
      <c r="C73" s="14">
        <v>1.028</v>
      </c>
      <c r="D73" s="295">
        <v>1.9E-3</v>
      </c>
      <c r="E73" s="289">
        <v>176.86</v>
      </c>
      <c r="F73" s="14">
        <v>1.03</v>
      </c>
      <c r="G73" s="291">
        <v>1.9E-3</v>
      </c>
      <c r="H73" s="291">
        <v>3.2000000000000001E-2</v>
      </c>
      <c r="I73" s="289">
        <v>4.7</v>
      </c>
      <c r="J73" s="289">
        <v>4.7</v>
      </c>
      <c r="K73" s="291">
        <v>4.709E-2</v>
      </c>
      <c r="L73" s="289" t="s">
        <v>40</v>
      </c>
      <c r="M73" s="14" t="s">
        <v>144</v>
      </c>
      <c r="N73" s="295">
        <v>1E-3</v>
      </c>
      <c r="O73" s="18">
        <v>0.18240000000000001</v>
      </c>
      <c r="P73" s="291">
        <v>-3.0999999999999999E-3</v>
      </c>
      <c r="Q73" s="291">
        <v>0.9163</v>
      </c>
      <c r="R73" s="291">
        <v>-6.7000000000000002E-3</v>
      </c>
      <c r="S73" s="291">
        <v>-5.1000000000000004E-3</v>
      </c>
      <c r="T73" s="291">
        <v>-1.9E-3</v>
      </c>
      <c r="U73" s="289">
        <v>13883</v>
      </c>
      <c r="V73" s="289">
        <v>-42</v>
      </c>
      <c r="W73" s="292">
        <v>0.21180555555555555</v>
      </c>
      <c r="X73" s="293">
        <v>42719</v>
      </c>
      <c r="Y73" s="21" t="s">
        <v>38</v>
      </c>
    </row>
    <row r="74" spans="1:25" ht="18.75" thickBot="1" x14ac:dyDescent="0.2">
      <c r="A74" s="7">
        <v>150150</v>
      </c>
      <c r="B74" s="283" t="s">
        <v>145</v>
      </c>
      <c r="C74" s="7">
        <v>1.028</v>
      </c>
      <c r="D74" s="305">
        <v>1E-3</v>
      </c>
      <c r="E74" s="283">
        <v>133.33000000000001</v>
      </c>
      <c r="F74" s="7">
        <v>1.03</v>
      </c>
      <c r="G74" s="285">
        <v>1.9E-3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146</v>
      </c>
      <c r="N74" s="305">
        <v>4.8999999999999998E-3</v>
      </c>
      <c r="O74" s="23">
        <v>0.38269999999999998</v>
      </c>
      <c r="P74" s="285">
        <v>-3.0999999999999999E-3</v>
      </c>
      <c r="Q74" s="285">
        <v>0.44679999999999997</v>
      </c>
      <c r="R74" s="285">
        <v>-7.0000000000000001E-3</v>
      </c>
      <c r="S74" s="285">
        <v>-4.4000000000000003E-3</v>
      </c>
      <c r="T74" s="285">
        <v>-2E-3</v>
      </c>
      <c r="U74" s="283">
        <v>9265</v>
      </c>
      <c r="V74" s="283">
        <v>-3</v>
      </c>
      <c r="W74" s="287">
        <v>0.21180555555555555</v>
      </c>
      <c r="X74" s="288">
        <v>42719</v>
      </c>
      <c r="Y74" s="13" t="s">
        <v>38</v>
      </c>
    </row>
    <row r="75" spans="1:25" ht="18.75" thickBot="1" x14ac:dyDescent="0.2">
      <c r="A75" s="14">
        <v>150157</v>
      </c>
      <c r="B75" s="289" t="s">
        <v>149</v>
      </c>
      <c r="C75" s="14">
        <v>1.04</v>
      </c>
      <c r="D75" s="290">
        <v>-1E-3</v>
      </c>
      <c r="E75" s="289">
        <v>236.92</v>
      </c>
      <c r="F75" s="14">
        <v>1.03</v>
      </c>
      <c r="G75" s="291">
        <v>-9.7000000000000003E-3</v>
      </c>
      <c r="H75" s="291">
        <v>3.2000000000000001E-2</v>
      </c>
      <c r="I75" s="289">
        <v>4.7</v>
      </c>
      <c r="J75" s="289">
        <v>4.7</v>
      </c>
      <c r="K75" s="291">
        <v>4.6530000000000002E-2</v>
      </c>
      <c r="L75" s="289" t="s">
        <v>40</v>
      </c>
      <c r="M75" s="14" t="s">
        <v>150</v>
      </c>
      <c r="N75" s="290">
        <v>-3.0999999999999999E-3</v>
      </c>
      <c r="O75" s="18">
        <v>0.28520000000000001</v>
      </c>
      <c r="P75" s="291">
        <v>-1.46E-2</v>
      </c>
      <c r="Q75" s="291">
        <v>0.67530000000000001</v>
      </c>
      <c r="R75" s="291">
        <v>-3.8E-3</v>
      </c>
      <c r="S75" s="291">
        <v>-4.4999999999999997E-3</v>
      </c>
      <c r="T75" s="291">
        <v>-5.5999999999999999E-3</v>
      </c>
      <c r="U75" s="289">
        <v>116270</v>
      </c>
      <c r="V75" s="289">
        <v>0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150028</v>
      </c>
      <c r="B76" s="283" t="s">
        <v>147</v>
      </c>
      <c r="C76" s="7">
        <v>1.034</v>
      </c>
      <c r="D76" s="286">
        <v>-2.8999999999999998E-3</v>
      </c>
      <c r="E76" s="283">
        <v>52.46</v>
      </c>
      <c r="F76" s="7">
        <v>1.0229999999999999</v>
      </c>
      <c r="G76" s="285">
        <v>-1.0800000000000001E-2</v>
      </c>
      <c r="H76" s="285">
        <v>3.2000000000000001E-2</v>
      </c>
      <c r="I76" s="283">
        <v>4.7</v>
      </c>
      <c r="J76" s="283">
        <v>4.7</v>
      </c>
      <c r="K76" s="285">
        <v>4.6489999999999997E-2</v>
      </c>
      <c r="L76" s="283" t="s">
        <v>40</v>
      </c>
      <c r="M76" s="7" t="s">
        <v>148</v>
      </c>
      <c r="N76" s="305">
        <v>4.7999999999999996E-3</v>
      </c>
      <c r="O76" s="23">
        <v>0.53380000000000005</v>
      </c>
      <c r="P76" s="285">
        <v>-1.5599999999999999E-2</v>
      </c>
      <c r="Q76" s="285">
        <v>0.66739999999999999</v>
      </c>
      <c r="R76" s="285">
        <v>-9.9000000000000008E-3</v>
      </c>
      <c r="S76" s="285">
        <v>-6.8999999999999999E-3</v>
      </c>
      <c r="T76" s="285">
        <v>-5.1999999999999998E-3</v>
      </c>
      <c r="U76" s="283">
        <v>4967</v>
      </c>
      <c r="V76" s="283">
        <v>-14</v>
      </c>
      <c r="W76" s="287">
        <v>0.17083333333333331</v>
      </c>
      <c r="X76" s="288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2.0000000000000001E-4</v>
      </c>
      <c r="E77" s="36"/>
      <c r="F77" s="35"/>
      <c r="G77" s="43">
        <f>AVERAGE(G72:G76)</f>
        <v>-2.3600000000000001E-3</v>
      </c>
      <c r="H77" s="272">
        <f>COUNTIF($D72:$D76,"&gt;0")/COUNT($D72:$D76)</f>
        <v>0.6</v>
      </c>
      <c r="I77" s="270">
        <f>COUNTIF($D72:$D76,"&lt;0")</f>
        <v>2</v>
      </c>
      <c r="J77" s="270">
        <f>COUNTIF($D72:$D76,"=0")</f>
        <v>0</v>
      </c>
      <c r="K77" s="43">
        <f>AVERAGE(K72:K76)</f>
        <v>4.6887999999999999E-2</v>
      </c>
      <c r="L77" s="36"/>
      <c r="M77" s="35"/>
      <c r="N77" s="38"/>
      <c r="O77" s="39"/>
      <c r="P77" s="43">
        <f>AVERAGE(P72:P76)</f>
        <v>-7.3000000000000009E-3</v>
      </c>
      <c r="Q77" s="37"/>
      <c r="R77" s="43">
        <f>AVERAGE(R72:R76)</f>
        <v>-4.6600000000000001E-3</v>
      </c>
      <c r="S77" s="37"/>
      <c r="T77" s="37"/>
      <c r="U77" s="36"/>
      <c r="V77" s="36"/>
      <c r="W77" s="40"/>
      <c r="X77" s="41"/>
      <c r="Y77" s="42"/>
    </row>
    <row r="78" spans="1:25" ht="19.5" thickBot="1" x14ac:dyDescent="0.2">
      <c r="A78" s="14">
        <v>150022</v>
      </c>
      <c r="B78" s="306" t="s">
        <v>42</v>
      </c>
      <c r="C78" s="14">
        <v>0.81100000000000005</v>
      </c>
      <c r="D78" s="290">
        <v>-3.7000000000000002E-3</v>
      </c>
      <c r="E78" s="289">
        <v>4765.5</v>
      </c>
      <c r="F78" s="14">
        <v>1.0264</v>
      </c>
      <c r="G78" s="291">
        <v>0.2099</v>
      </c>
      <c r="H78" s="291">
        <v>0.03</v>
      </c>
      <c r="I78" s="289">
        <v>4.5</v>
      </c>
      <c r="J78" s="289">
        <v>4.5</v>
      </c>
      <c r="K78" s="291">
        <v>5.7349999999999998E-2</v>
      </c>
      <c r="L78" s="289" t="s">
        <v>40</v>
      </c>
      <c r="M78" s="14" t="s">
        <v>43</v>
      </c>
      <c r="N78" s="295">
        <v>3.0000000000000001E-3</v>
      </c>
      <c r="O78" s="18">
        <v>7.9100000000000004E-2</v>
      </c>
      <c r="P78" s="306" t="s">
        <v>44</v>
      </c>
      <c r="Q78" s="303">
        <v>2.2698999999999998</v>
      </c>
      <c r="R78" s="291">
        <v>-1.9E-3</v>
      </c>
      <c r="S78" s="291">
        <v>5.8999999999999999E-3</v>
      </c>
      <c r="T78" s="291">
        <v>8.3999999999999995E-3</v>
      </c>
      <c r="U78" s="289">
        <v>245453</v>
      </c>
      <c r="V78" s="289">
        <v>7383</v>
      </c>
      <c r="W78" s="292">
        <v>0.21180555555555555</v>
      </c>
      <c r="X78" s="345">
        <v>42738</v>
      </c>
      <c r="Y78" s="21" t="s">
        <v>38</v>
      </c>
    </row>
    <row r="79" spans="1:25" ht="19.5" thickBot="1" x14ac:dyDescent="0.2">
      <c r="A79" s="7">
        <v>150237</v>
      </c>
      <c r="B79" s="283" t="s">
        <v>423</v>
      </c>
      <c r="C79" s="7">
        <v>1.026</v>
      </c>
      <c r="D79" s="284">
        <v>0</v>
      </c>
      <c r="E79" s="283">
        <v>80.2</v>
      </c>
      <c r="F79" s="7">
        <v>1.042</v>
      </c>
      <c r="G79" s="285">
        <v>1.54E-2</v>
      </c>
      <c r="H79" s="285">
        <v>0.03</v>
      </c>
      <c r="I79" s="283">
        <v>4.75</v>
      </c>
      <c r="J79" s="283">
        <v>4.5</v>
      </c>
      <c r="K79" s="285">
        <v>4.5760000000000002E-2</v>
      </c>
      <c r="L79" s="283" t="s">
        <v>40</v>
      </c>
      <c r="M79" s="7" t="s">
        <v>76</v>
      </c>
      <c r="N79" s="305">
        <v>3.8999999999999998E-3</v>
      </c>
      <c r="O79" s="23">
        <v>0.38290000000000002</v>
      </c>
      <c r="P79" s="285">
        <v>7.7999999999999996E-3</v>
      </c>
      <c r="Q79" s="285">
        <v>0.43290000000000001</v>
      </c>
      <c r="R79" s="285">
        <v>-6.1000000000000004E-3</v>
      </c>
      <c r="S79" s="285">
        <v>-9.5999999999999992E-3</v>
      </c>
      <c r="T79" s="285">
        <v>-1.9E-3</v>
      </c>
      <c r="U79" s="283">
        <v>718</v>
      </c>
      <c r="V79" s="283">
        <v>-1</v>
      </c>
      <c r="W79" s="287">
        <v>0.21180555555555555</v>
      </c>
      <c r="X79" s="288">
        <v>42675</v>
      </c>
      <c r="Y79" s="13" t="s">
        <v>38</v>
      </c>
    </row>
    <row r="80" spans="1:25" ht="18.75" thickBot="1" x14ac:dyDescent="0.2">
      <c r="A80" s="14">
        <v>502024</v>
      </c>
      <c r="B80" s="289" t="s">
        <v>77</v>
      </c>
      <c r="C80" s="14">
        <v>1.0329999999999999</v>
      </c>
      <c r="D80" s="295">
        <v>2.8999999999999998E-3</v>
      </c>
      <c r="E80" s="289">
        <v>153.41</v>
      </c>
      <c r="F80" s="14">
        <v>1.0489999999999999</v>
      </c>
      <c r="G80" s="291">
        <v>1.5299999999999999E-2</v>
      </c>
      <c r="H80" s="291">
        <v>0.03</v>
      </c>
      <c r="I80" s="289">
        <v>5</v>
      </c>
      <c r="J80" s="289">
        <v>4.5</v>
      </c>
      <c r="K80" s="291">
        <v>4.5749999999999999E-2</v>
      </c>
      <c r="L80" s="289" t="s">
        <v>40</v>
      </c>
      <c r="M80" s="14" t="s">
        <v>78</v>
      </c>
      <c r="N80" s="295">
        <v>3.5000000000000001E-3</v>
      </c>
      <c r="O80" s="18">
        <v>0.2455</v>
      </c>
      <c r="P80" s="291">
        <v>7.7000000000000002E-3</v>
      </c>
      <c r="Q80" s="291">
        <v>0.74250000000000005</v>
      </c>
      <c r="R80" s="291">
        <v>-2.7000000000000001E-3</v>
      </c>
      <c r="S80" s="291">
        <v>-1.1999999999999999E-3</v>
      </c>
      <c r="T80" s="291">
        <v>6.4999999999999997E-3</v>
      </c>
      <c r="U80" s="289">
        <v>1836</v>
      </c>
      <c r="V80" s="289">
        <v>-3</v>
      </c>
      <c r="W80" s="292">
        <v>0.21180555555555555</v>
      </c>
      <c r="X80" s="293">
        <v>42614</v>
      </c>
      <c r="Y80" s="21" t="s">
        <v>38</v>
      </c>
    </row>
    <row r="81" spans="1:25" s="60" customFormat="1" ht="18.75" thickBot="1" x14ac:dyDescent="0.2">
      <c r="A81" s="51">
        <v>150205</v>
      </c>
      <c r="B81" s="309" t="s">
        <v>49</v>
      </c>
      <c r="C81" s="51">
        <v>1.0149999999999999</v>
      </c>
      <c r="D81" s="314">
        <v>2E-3</v>
      </c>
      <c r="E81" s="309">
        <v>33430.379999999997</v>
      </c>
      <c r="F81" s="51">
        <v>1.0309999999999999</v>
      </c>
      <c r="G81" s="311">
        <v>1.55E-2</v>
      </c>
      <c r="H81" s="311">
        <v>0.03</v>
      </c>
      <c r="I81" s="309">
        <v>4.5</v>
      </c>
      <c r="J81" s="309">
        <v>4.5</v>
      </c>
      <c r="K81" s="311">
        <v>4.573E-2</v>
      </c>
      <c r="L81" s="309" t="s">
        <v>40</v>
      </c>
      <c r="M81" s="51" t="s">
        <v>50</v>
      </c>
      <c r="N81" s="314">
        <v>3.0999999999999999E-3</v>
      </c>
      <c r="O81" s="56">
        <v>0.16520000000000001</v>
      </c>
      <c r="P81" s="311">
        <v>8.0000000000000002E-3</v>
      </c>
      <c r="Q81" s="311">
        <v>0.95499999999999996</v>
      </c>
      <c r="R81" s="311">
        <v>2.9999999999999997E-4</v>
      </c>
      <c r="S81" s="311">
        <v>7.1999999999999998E-3</v>
      </c>
      <c r="T81" s="311">
        <v>1.4500000000000001E-2</v>
      </c>
      <c r="U81" s="309">
        <v>425270</v>
      </c>
      <c r="V81" s="309">
        <v>17584</v>
      </c>
      <c r="W81" s="312">
        <v>0.21180555555555555</v>
      </c>
      <c r="X81" s="313">
        <v>42705</v>
      </c>
      <c r="Y81" s="59" t="s">
        <v>38</v>
      </c>
    </row>
    <row r="82" spans="1:25" s="60" customFormat="1" ht="18.75" thickBot="1" x14ac:dyDescent="0.2">
      <c r="A82" s="51">
        <v>150307</v>
      </c>
      <c r="B82" s="309" t="s">
        <v>51</v>
      </c>
      <c r="C82" s="51">
        <v>1.014</v>
      </c>
      <c r="D82" s="314">
        <v>2E-3</v>
      </c>
      <c r="E82" s="309">
        <v>1241.9100000000001</v>
      </c>
      <c r="F82" s="51">
        <v>1.03</v>
      </c>
      <c r="G82" s="311">
        <v>1.55E-2</v>
      </c>
      <c r="H82" s="311">
        <v>0.03</v>
      </c>
      <c r="I82" s="309">
        <v>4.5</v>
      </c>
      <c r="J82" s="309">
        <v>4.5</v>
      </c>
      <c r="K82" s="311">
        <v>4.573E-2</v>
      </c>
      <c r="L82" s="309" t="s">
        <v>40</v>
      </c>
      <c r="M82" s="51" t="s">
        <v>52</v>
      </c>
      <c r="N82" s="314">
        <v>7.0000000000000001E-3</v>
      </c>
      <c r="O82" s="56">
        <v>0.19420000000000001</v>
      </c>
      <c r="P82" s="311">
        <v>8.0000000000000002E-3</v>
      </c>
      <c r="Q82" s="311">
        <v>0.88859999999999995</v>
      </c>
      <c r="R82" s="311">
        <v>-5.4000000000000003E-3</v>
      </c>
      <c r="S82" s="311">
        <v>1.2999999999999999E-3</v>
      </c>
      <c r="T82" s="311">
        <v>7.0000000000000001E-3</v>
      </c>
      <c r="U82" s="309">
        <v>23579</v>
      </c>
      <c r="V82" s="309">
        <v>68</v>
      </c>
      <c r="W82" s="312">
        <v>0.21180555555555555</v>
      </c>
      <c r="X82" s="313">
        <v>42705</v>
      </c>
      <c r="Y82" s="59" t="s">
        <v>38</v>
      </c>
    </row>
    <row r="83" spans="1:25" ht="18.75" thickBot="1" x14ac:dyDescent="0.2">
      <c r="A83" s="7">
        <v>150309</v>
      </c>
      <c r="B83" s="283" t="s">
        <v>73</v>
      </c>
      <c r="C83" s="7">
        <v>1.014</v>
      </c>
      <c r="D83" s="305">
        <v>1E-3</v>
      </c>
      <c r="E83" s="283">
        <v>11.16</v>
      </c>
      <c r="F83" s="7">
        <v>1.03</v>
      </c>
      <c r="G83" s="285">
        <v>1.55E-2</v>
      </c>
      <c r="H83" s="285">
        <v>0.03</v>
      </c>
      <c r="I83" s="283">
        <v>4.5</v>
      </c>
      <c r="J83" s="283">
        <v>4.5</v>
      </c>
      <c r="K83" s="285">
        <v>4.573E-2</v>
      </c>
      <c r="L83" s="283" t="s">
        <v>40</v>
      </c>
      <c r="M83" s="7" t="s">
        <v>74</v>
      </c>
      <c r="N83" s="286">
        <v>-8.0000000000000004E-4</v>
      </c>
      <c r="O83" s="23">
        <v>0.34039999999999998</v>
      </c>
      <c r="P83" s="285">
        <v>8.0000000000000002E-3</v>
      </c>
      <c r="Q83" s="285">
        <v>0.54600000000000004</v>
      </c>
      <c r="R83" s="285">
        <v>-8.5000000000000006E-3</v>
      </c>
      <c r="S83" s="285">
        <v>-8.2000000000000007E-3</v>
      </c>
      <c r="T83" s="285">
        <v>-3.0999999999999999E-3</v>
      </c>
      <c r="U83" s="283">
        <v>1499</v>
      </c>
      <c r="V83" s="283">
        <v>-39</v>
      </c>
      <c r="W83" s="287">
        <v>0.21180555555555555</v>
      </c>
      <c r="X83" s="288">
        <v>42709</v>
      </c>
      <c r="Y83" s="13" t="s">
        <v>38</v>
      </c>
    </row>
    <row r="84" spans="1:25" ht="18.75" thickBot="1" x14ac:dyDescent="0.2">
      <c r="A84" s="14">
        <v>150164</v>
      </c>
      <c r="B84" s="289" t="s">
        <v>61</v>
      </c>
      <c r="C84" s="14">
        <v>1.0089999999999999</v>
      </c>
      <c r="D84" s="295">
        <v>4.0000000000000001E-3</v>
      </c>
      <c r="E84" s="289">
        <v>666.6</v>
      </c>
      <c r="F84" s="14">
        <v>1.0249999999999999</v>
      </c>
      <c r="G84" s="291">
        <v>1.5599999999999999E-2</v>
      </c>
      <c r="H84" s="291">
        <v>0.03</v>
      </c>
      <c r="I84" s="289">
        <v>4.5</v>
      </c>
      <c r="J84" s="289">
        <v>4.5</v>
      </c>
      <c r="K84" s="291">
        <v>4.573E-2</v>
      </c>
      <c r="L84" s="289" t="s">
        <v>40</v>
      </c>
      <c r="M84" s="14" t="s">
        <v>62</v>
      </c>
      <c r="N84" s="295">
        <v>4.5999999999999999E-3</v>
      </c>
      <c r="O84" s="18">
        <v>9.8900000000000002E-2</v>
      </c>
      <c r="P84" s="291">
        <v>5.8999999999999999E-3</v>
      </c>
      <c r="Q84" s="291">
        <v>0.47970000000000002</v>
      </c>
      <c r="R84" s="291">
        <v>2.0999999999999999E-3</v>
      </c>
      <c r="S84" s="291">
        <v>1.6000000000000001E-3</v>
      </c>
      <c r="T84" s="291">
        <v>1.49E-2</v>
      </c>
      <c r="U84" s="289">
        <v>3564</v>
      </c>
      <c r="V84" s="289">
        <v>0</v>
      </c>
      <c r="W84" s="292">
        <v>0.29375000000000001</v>
      </c>
      <c r="X84" s="293">
        <v>42705</v>
      </c>
      <c r="Y84" s="21" t="s">
        <v>38</v>
      </c>
    </row>
    <row r="85" spans="1:25" ht="18.75" thickBot="1" x14ac:dyDescent="0.2">
      <c r="A85" s="7">
        <v>150329</v>
      </c>
      <c r="B85" s="283" t="s">
        <v>99</v>
      </c>
      <c r="C85" s="7">
        <v>1.012</v>
      </c>
      <c r="D85" s="286">
        <v>-1E-3</v>
      </c>
      <c r="E85" s="283">
        <v>376.04</v>
      </c>
      <c r="F85" s="7">
        <v>1.028</v>
      </c>
      <c r="G85" s="285">
        <v>1.5599999999999999E-2</v>
      </c>
      <c r="H85" s="285">
        <v>0.03</v>
      </c>
      <c r="I85" s="283">
        <v>4.5</v>
      </c>
      <c r="J85" s="283">
        <v>4.5</v>
      </c>
      <c r="K85" s="285">
        <v>4.573E-2</v>
      </c>
      <c r="L85" s="283" t="s">
        <v>40</v>
      </c>
      <c r="M85" s="7" t="s">
        <v>100</v>
      </c>
      <c r="N85" s="286">
        <v>-3.3E-3</v>
      </c>
      <c r="O85" s="23">
        <v>0.30249999999999999</v>
      </c>
      <c r="P85" s="285">
        <v>8.0000000000000002E-3</v>
      </c>
      <c r="Q85" s="285">
        <v>0.63729999999999998</v>
      </c>
      <c r="R85" s="285">
        <v>-1.1999999999999999E-3</v>
      </c>
      <c r="S85" s="285">
        <v>-2.7000000000000001E-3</v>
      </c>
      <c r="T85" s="285">
        <v>2.2000000000000001E-3</v>
      </c>
      <c r="U85" s="283">
        <v>10763</v>
      </c>
      <c r="V85" s="283">
        <v>-26</v>
      </c>
      <c r="W85" s="287">
        <v>0.21180555555555555</v>
      </c>
      <c r="X85" s="288">
        <v>42719</v>
      </c>
      <c r="Y85" s="13" t="s">
        <v>38</v>
      </c>
    </row>
    <row r="86" spans="1:25" ht="18.75" thickBot="1" x14ac:dyDescent="0.2">
      <c r="A86" s="14">
        <v>150257</v>
      </c>
      <c r="B86" s="289" t="s">
        <v>53</v>
      </c>
      <c r="C86" s="14">
        <v>0.99199999999999999</v>
      </c>
      <c r="D86" s="302">
        <v>0</v>
      </c>
      <c r="E86" s="289">
        <v>14.66</v>
      </c>
      <c r="F86" s="14">
        <v>1.0075000000000001</v>
      </c>
      <c r="G86" s="291">
        <v>1.54E-2</v>
      </c>
      <c r="H86" s="291">
        <v>0.03</v>
      </c>
      <c r="I86" s="289">
        <v>4.5</v>
      </c>
      <c r="J86" s="289">
        <v>4.5</v>
      </c>
      <c r="K86" s="291">
        <v>4.5710000000000001E-2</v>
      </c>
      <c r="L86" s="289" t="s">
        <v>40</v>
      </c>
      <c r="M86" s="14" t="s">
        <v>54</v>
      </c>
      <c r="N86" s="295">
        <v>8.8000000000000005E-3</v>
      </c>
      <c r="O86" s="18">
        <v>0.4032</v>
      </c>
      <c r="P86" s="291">
        <v>8.3000000000000001E-3</v>
      </c>
      <c r="Q86" s="291">
        <v>0.42380000000000001</v>
      </c>
      <c r="R86" s="291">
        <v>-4.3E-3</v>
      </c>
      <c r="S86" s="291">
        <v>-4.1000000000000003E-3</v>
      </c>
      <c r="T86" s="291">
        <v>-4.0000000000000002E-4</v>
      </c>
      <c r="U86" s="289">
        <v>1593</v>
      </c>
      <c r="V86" s="289">
        <v>-1</v>
      </c>
      <c r="W86" s="292">
        <v>0.21180555555555555</v>
      </c>
      <c r="X86" s="293">
        <v>42888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1.034</v>
      </c>
      <c r="D87" s="305">
        <v>2.8999999999999998E-3</v>
      </c>
      <c r="E87" s="283">
        <v>0.61</v>
      </c>
      <c r="F87" s="7">
        <v>1.0489999999999999</v>
      </c>
      <c r="G87" s="285">
        <v>1.43E-2</v>
      </c>
      <c r="H87" s="285">
        <v>0.03</v>
      </c>
      <c r="I87" s="283">
        <v>5</v>
      </c>
      <c r="J87" s="283">
        <v>4.5</v>
      </c>
      <c r="K87" s="285">
        <v>4.5699999999999998E-2</v>
      </c>
      <c r="L87" s="283" t="s">
        <v>40</v>
      </c>
      <c r="M87" s="7" t="s">
        <v>125</v>
      </c>
      <c r="N87" s="305">
        <v>1E-3</v>
      </c>
      <c r="O87" s="23">
        <v>0.26429999999999998</v>
      </c>
      <c r="P87" s="285">
        <v>6.7999999999999996E-3</v>
      </c>
      <c r="Q87" s="285">
        <v>0.69910000000000005</v>
      </c>
      <c r="R87" s="285">
        <v>2.1700000000000001E-2</v>
      </c>
      <c r="S87" s="285">
        <v>2.1000000000000001E-2</v>
      </c>
      <c r="T87" s="285">
        <v>2.9100000000000001E-2</v>
      </c>
      <c r="U87" s="283">
        <v>129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150177</v>
      </c>
      <c r="B88" s="289" t="s">
        <v>83</v>
      </c>
      <c r="C88" s="14">
        <v>1.0109999999999999</v>
      </c>
      <c r="D88" s="302">
        <v>0</v>
      </c>
      <c r="E88" s="289">
        <v>83.95</v>
      </c>
      <c r="F88" s="14">
        <v>1.026</v>
      </c>
      <c r="G88" s="291">
        <v>1.46E-2</v>
      </c>
      <c r="H88" s="291">
        <v>0.03</v>
      </c>
      <c r="I88" s="289">
        <v>4.5</v>
      </c>
      <c r="J88" s="289">
        <v>4.5</v>
      </c>
      <c r="K88" s="291">
        <v>4.5690000000000001E-2</v>
      </c>
      <c r="L88" s="289" t="s">
        <v>40</v>
      </c>
      <c r="M88" s="14" t="s">
        <v>84</v>
      </c>
      <c r="N88" s="290">
        <v>-1.1000000000000001E-3</v>
      </c>
      <c r="O88" s="18">
        <v>0.43630000000000002</v>
      </c>
      <c r="P88" s="291">
        <v>7.0000000000000001E-3</v>
      </c>
      <c r="Q88" s="291">
        <v>0.32529999999999998</v>
      </c>
      <c r="R88" s="291">
        <v>-5.5999999999999999E-3</v>
      </c>
      <c r="S88" s="291">
        <v>-5.3E-3</v>
      </c>
      <c r="T88" s="291">
        <v>-5.7999999999999996E-3</v>
      </c>
      <c r="U88" s="289">
        <v>21842</v>
      </c>
      <c r="V88" s="289">
        <v>-47</v>
      </c>
      <c r="W88" s="292">
        <v>0.21180555555555555</v>
      </c>
      <c r="X88" s="293">
        <v>42738</v>
      </c>
      <c r="Y88" s="21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</v>
      </c>
      <c r="D89" s="284">
        <v>0</v>
      </c>
      <c r="E89" s="283">
        <v>98.82</v>
      </c>
      <c r="F89" s="7">
        <v>1.0249999999999999</v>
      </c>
      <c r="G89" s="285">
        <v>1.46E-2</v>
      </c>
      <c r="H89" s="285">
        <v>0.03</v>
      </c>
      <c r="I89" s="283">
        <v>4.5</v>
      </c>
      <c r="J89" s="283">
        <v>4.5</v>
      </c>
      <c r="K89" s="285">
        <v>4.5690000000000001E-2</v>
      </c>
      <c r="L89" s="283" t="s">
        <v>40</v>
      </c>
      <c r="M89" s="7" t="s">
        <v>56</v>
      </c>
      <c r="N89" s="286">
        <v>-1.9E-3</v>
      </c>
      <c r="O89" s="23">
        <v>0.33129999999999998</v>
      </c>
      <c r="P89" s="285">
        <v>7.1000000000000004E-3</v>
      </c>
      <c r="Q89" s="285">
        <v>0.57350000000000001</v>
      </c>
      <c r="R89" s="285">
        <v>-2.3999999999999998E-3</v>
      </c>
      <c r="S89" s="285">
        <v>-1.6000000000000001E-3</v>
      </c>
      <c r="T89" s="285">
        <v>-5.0000000000000001E-4</v>
      </c>
      <c r="U89" s="283">
        <v>31073</v>
      </c>
      <c r="V89" s="283">
        <v>13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150194</v>
      </c>
      <c r="B90" s="289" t="s">
        <v>85</v>
      </c>
      <c r="C90" s="14">
        <v>1.0129999999999999</v>
      </c>
      <c r="D90" s="295">
        <v>3.0000000000000001E-3</v>
      </c>
      <c r="E90" s="289">
        <v>16597.27</v>
      </c>
      <c r="F90" s="14">
        <v>1.028</v>
      </c>
      <c r="G90" s="291">
        <v>1.46E-2</v>
      </c>
      <c r="H90" s="291">
        <v>0.03</v>
      </c>
      <c r="I90" s="289">
        <v>4.5</v>
      </c>
      <c r="J90" s="289">
        <v>4.5</v>
      </c>
      <c r="K90" s="291">
        <v>4.5690000000000001E-2</v>
      </c>
      <c r="L90" s="289" t="s">
        <v>40</v>
      </c>
      <c r="M90" s="14" t="s">
        <v>86</v>
      </c>
      <c r="N90" s="295">
        <v>3.0999999999999999E-3</v>
      </c>
      <c r="O90" s="18">
        <v>0.13550000000000001</v>
      </c>
      <c r="P90" s="291">
        <v>7.0000000000000001E-3</v>
      </c>
      <c r="Q90" s="291">
        <v>1.0293000000000001</v>
      </c>
      <c r="R90" s="291">
        <v>-5.5999999999999999E-3</v>
      </c>
      <c r="S90" s="291">
        <v>2E-3</v>
      </c>
      <c r="T90" s="291">
        <v>6.1000000000000004E-3</v>
      </c>
      <c r="U90" s="289">
        <v>463920</v>
      </c>
      <c r="V90" s="289">
        <v>9092</v>
      </c>
      <c r="W90" s="292">
        <v>0.21180555555555555</v>
      </c>
      <c r="X90" s="293">
        <v>42719</v>
      </c>
      <c r="Y90" s="21" t="s">
        <v>38</v>
      </c>
    </row>
    <row r="91" spans="1:25" ht="18.75" thickBot="1" x14ac:dyDescent="0.2">
      <c r="A91" s="7">
        <v>150209</v>
      </c>
      <c r="B91" s="283" t="s">
        <v>47</v>
      </c>
      <c r="C91" s="7">
        <v>1.0129999999999999</v>
      </c>
      <c r="D91" s="284">
        <v>0</v>
      </c>
      <c r="E91" s="283">
        <v>7413.46</v>
      </c>
      <c r="F91" s="7">
        <v>1.028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48</v>
      </c>
      <c r="N91" s="305">
        <v>5.4999999999999997E-3</v>
      </c>
      <c r="O91" s="23">
        <v>0.24049999999999999</v>
      </c>
      <c r="P91" s="285">
        <v>7.0000000000000001E-3</v>
      </c>
      <c r="Q91" s="285">
        <v>0.78280000000000005</v>
      </c>
      <c r="R91" s="285">
        <v>1E-4</v>
      </c>
      <c r="S91" s="285">
        <v>-4.1999999999999997E-3</v>
      </c>
      <c r="T91" s="285">
        <v>-4.1999999999999997E-3</v>
      </c>
      <c r="U91" s="283">
        <v>431464</v>
      </c>
      <c r="V91" s="283">
        <v>1441</v>
      </c>
      <c r="W91" s="287">
        <v>0.21180555555555555</v>
      </c>
      <c r="X91" s="288">
        <v>42719</v>
      </c>
      <c r="Y91" s="13" t="s">
        <v>38</v>
      </c>
    </row>
    <row r="92" spans="1:25" ht="18.75" thickBot="1" x14ac:dyDescent="0.2">
      <c r="A92" s="14">
        <v>150241</v>
      </c>
      <c r="B92" s="306" t="s">
        <v>94</v>
      </c>
      <c r="C92" s="14">
        <v>1.0129999999999999</v>
      </c>
      <c r="D92" s="290">
        <v>-2E-3</v>
      </c>
      <c r="E92" s="289">
        <v>30.02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95</v>
      </c>
      <c r="N92" s="290">
        <v>-4.7999999999999996E-3</v>
      </c>
      <c r="O92" s="18">
        <v>0.28910000000000002</v>
      </c>
      <c r="P92" s="291">
        <v>7.0000000000000001E-3</v>
      </c>
      <c r="Q92" s="291">
        <v>0.66869999999999996</v>
      </c>
      <c r="R92" s="291">
        <v>-7.1000000000000004E-3</v>
      </c>
      <c r="S92" s="291">
        <v>-7.1999999999999998E-3</v>
      </c>
      <c r="T92" s="291">
        <v>-5.4999999999999997E-3</v>
      </c>
      <c r="U92" s="289">
        <v>8922</v>
      </c>
      <c r="V92" s="289">
        <v>-11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1.0129999999999999</v>
      </c>
      <c r="D93" s="305">
        <v>1E-3</v>
      </c>
      <c r="E93" s="283">
        <v>22604.68</v>
      </c>
      <c r="F93" s="7">
        <v>1.028</v>
      </c>
      <c r="G93" s="285">
        <v>1.46E-2</v>
      </c>
      <c r="H93" s="285">
        <v>0.03</v>
      </c>
      <c r="I93" s="283">
        <v>4.5</v>
      </c>
      <c r="J93" s="283">
        <v>4.5</v>
      </c>
      <c r="K93" s="285">
        <v>4.5690000000000001E-2</v>
      </c>
      <c r="L93" s="283" t="s">
        <v>40</v>
      </c>
      <c r="M93" s="7" t="s">
        <v>56</v>
      </c>
      <c r="N93" s="286">
        <v>-1.9E-3</v>
      </c>
      <c r="O93" s="23">
        <v>0.16969999999999999</v>
      </c>
      <c r="P93" s="285">
        <v>7.0000000000000001E-3</v>
      </c>
      <c r="Q93" s="285">
        <v>0.94899999999999995</v>
      </c>
      <c r="R93" s="285">
        <v>-2.0999999999999999E-3</v>
      </c>
      <c r="S93" s="285">
        <v>-6.9999999999999999E-4</v>
      </c>
      <c r="T93" s="285">
        <v>2E-3</v>
      </c>
      <c r="U93" s="283">
        <v>940130</v>
      </c>
      <c r="V93" s="283">
        <v>986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150251</v>
      </c>
      <c r="B94" s="289" t="s">
        <v>96</v>
      </c>
      <c r="C94" s="14">
        <v>1.0129999999999999</v>
      </c>
      <c r="D94" s="302">
        <v>0</v>
      </c>
      <c r="E94" s="289">
        <v>354.37</v>
      </c>
      <c r="F94" s="14">
        <v>1.028</v>
      </c>
      <c r="G94" s="291">
        <v>1.46E-2</v>
      </c>
      <c r="H94" s="291">
        <v>0.03</v>
      </c>
      <c r="I94" s="289">
        <v>4.5</v>
      </c>
      <c r="J94" s="289">
        <v>4.5</v>
      </c>
      <c r="K94" s="291">
        <v>4.5690000000000001E-2</v>
      </c>
      <c r="L94" s="289" t="s">
        <v>40</v>
      </c>
      <c r="M94" s="14" t="s">
        <v>97</v>
      </c>
      <c r="N94" s="295">
        <v>7.4000000000000003E-3</v>
      </c>
      <c r="O94" s="18">
        <v>0.39389999999999997</v>
      </c>
      <c r="P94" s="291">
        <v>7.0000000000000001E-3</v>
      </c>
      <c r="Q94" s="291">
        <v>0.42270000000000002</v>
      </c>
      <c r="R94" s="291">
        <v>-7.4999999999999997E-3</v>
      </c>
      <c r="S94" s="291">
        <v>-6.1999999999999998E-3</v>
      </c>
      <c r="T94" s="291">
        <v>-6.3E-3</v>
      </c>
      <c r="U94" s="289">
        <v>7960</v>
      </c>
      <c r="V94" s="289">
        <v>-162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150271</v>
      </c>
      <c r="B95" s="283" t="s">
        <v>59</v>
      </c>
      <c r="C95" s="7">
        <v>1.0129999999999999</v>
      </c>
      <c r="D95" s="305">
        <v>2E-3</v>
      </c>
      <c r="E95" s="283">
        <v>75.349999999999994</v>
      </c>
      <c r="F95" s="7">
        <v>1.028</v>
      </c>
      <c r="G95" s="285">
        <v>1.46E-2</v>
      </c>
      <c r="H95" s="285">
        <v>0.03</v>
      </c>
      <c r="I95" s="283">
        <v>4.5</v>
      </c>
      <c r="J95" s="283">
        <v>4.5</v>
      </c>
      <c r="K95" s="285">
        <v>4.5690000000000001E-2</v>
      </c>
      <c r="L95" s="283" t="s">
        <v>40</v>
      </c>
      <c r="M95" s="7" t="s">
        <v>60</v>
      </c>
      <c r="N95" s="305">
        <v>1.12E-2</v>
      </c>
      <c r="O95" s="23">
        <v>0.38729999999999998</v>
      </c>
      <c r="P95" s="285">
        <v>7.0000000000000001E-3</v>
      </c>
      <c r="Q95" s="285">
        <v>0.43819999999999998</v>
      </c>
      <c r="R95" s="285">
        <v>-4.3E-3</v>
      </c>
      <c r="S95" s="285">
        <v>-6.3E-3</v>
      </c>
      <c r="T95" s="285">
        <v>-5.4000000000000003E-3</v>
      </c>
      <c r="U95" s="283">
        <v>2403</v>
      </c>
      <c r="V95" s="283">
        <v>-37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150173</v>
      </c>
      <c r="B96" s="289" t="s">
        <v>113</v>
      </c>
      <c r="C96" s="14">
        <v>1.0129999999999999</v>
      </c>
      <c r="D96" s="295">
        <v>2E-3</v>
      </c>
      <c r="E96" s="289">
        <v>1166.46</v>
      </c>
      <c r="F96" s="14">
        <v>1.028</v>
      </c>
      <c r="G96" s="291">
        <v>1.46E-2</v>
      </c>
      <c r="H96" s="291">
        <v>0.03</v>
      </c>
      <c r="I96" s="289">
        <v>4.5</v>
      </c>
      <c r="J96" s="289">
        <v>4.5</v>
      </c>
      <c r="K96" s="291">
        <v>4.5690000000000001E-2</v>
      </c>
      <c r="L96" s="289" t="s">
        <v>40</v>
      </c>
      <c r="M96" s="14" t="s">
        <v>114</v>
      </c>
      <c r="N96" s="295">
        <v>2.0999999999999999E-3</v>
      </c>
      <c r="O96" s="18">
        <v>0.2576</v>
      </c>
      <c r="P96" s="291">
        <v>7.0000000000000001E-3</v>
      </c>
      <c r="Q96" s="291">
        <v>0.74270000000000003</v>
      </c>
      <c r="R96" s="291">
        <v>-6.1000000000000004E-3</v>
      </c>
      <c r="S96" s="291">
        <v>1.1999999999999999E-3</v>
      </c>
      <c r="T96" s="291">
        <v>1.1999999999999999E-3</v>
      </c>
      <c r="U96" s="289">
        <v>17486</v>
      </c>
      <c r="V96" s="289">
        <v>248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502049</v>
      </c>
      <c r="B97" s="283" t="s">
        <v>90</v>
      </c>
      <c r="C97" s="7">
        <v>0.999</v>
      </c>
      <c r="D97" s="284">
        <v>0</v>
      </c>
      <c r="E97" s="283">
        <v>15.9</v>
      </c>
      <c r="F97" s="7">
        <v>1.0136000000000001</v>
      </c>
      <c r="G97" s="285">
        <v>1.44E-2</v>
      </c>
      <c r="H97" s="285">
        <v>0.03</v>
      </c>
      <c r="I97" s="283">
        <v>4.5</v>
      </c>
      <c r="J97" s="283">
        <v>4.5</v>
      </c>
      <c r="K97" s="285">
        <v>4.5670000000000002E-2</v>
      </c>
      <c r="L97" s="283" t="s">
        <v>40</v>
      </c>
      <c r="M97" s="7" t="s">
        <v>91</v>
      </c>
      <c r="N97" s="286">
        <v>-1.1999999999999999E-3</v>
      </c>
      <c r="O97" s="23">
        <v>0.40610000000000002</v>
      </c>
      <c r="P97" s="285">
        <v>7.1999999999999998E-3</v>
      </c>
      <c r="Q97" s="285">
        <v>0.41010000000000002</v>
      </c>
      <c r="R97" s="285">
        <v>-2.5999999999999999E-3</v>
      </c>
      <c r="S97" s="285">
        <v>-2.3E-3</v>
      </c>
      <c r="T97" s="285">
        <v>-6.9999999999999999E-4</v>
      </c>
      <c r="U97" s="283">
        <v>11915</v>
      </c>
      <c r="V97" s="283">
        <v>13</v>
      </c>
      <c r="W97" s="287">
        <v>0.21180555555555555</v>
      </c>
      <c r="X97" s="288">
        <v>42839</v>
      </c>
      <c r="Y97" s="13" t="s">
        <v>38</v>
      </c>
    </row>
    <row r="98" spans="1:25" ht="18.75" thickBot="1" x14ac:dyDescent="0.2">
      <c r="A98" s="14">
        <v>150273</v>
      </c>
      <c r="B98" s="289" t="s">
        <v>45</v>
      </c>
      <c r="C98" s="14">
        <v>1.0389999999999999</v>
      </c>
      <c r="D98" s="295">
        <v>1E-3</v>
      </c>
      <c r="E98" s="289">
        <v>162.11000000000001</v>
      </c>
      <c r="F98" s="14">
        <v>1.0529999999999999</v>
      </c>
      <c r="G98" s="291">
        <v>1.3299999999999999E-2</v>
      </c>
      <c r="H98" s="291">
        <v>0.03</v>
      </c>
      <c r="I98" s="289">
        <v>5</v>
      </c>
      <c r="J98" s="289">
        <v>4.5</v>
      </c>
      <c r="K98" s="291">
        <v>4.5659999999999999E-2</v>
      </c>
      <c r="L98" s="289" t="s">
        <v>40</v>
      </c>
      <c r="M98" s="14" t="s">
        <v>46</v>
      </c>
      <c r="N98" s="295">
        <v>2E-3</v>
      </c>
      <c r="O98" s="18">
        <v>0.10920000000000001</v>
      </c>
      <c r="P98" s="291">
        <v>5.7999999999999996E-3</v>
      </c>
      <c r="Q98" s="291">
        <v>1.0508999999999999</v>
      </c>
      <c r="R98" s="291">
        <v>-8.0999999999999996E-3</v>
      </c>
      <c r="S98" s="291">
        <v>-6.1999999999999998E-3</v>
      </c>
      <c r="T98" s="291">
        <v>-5.4999999999999997E-3</v>
      </c>
      <c r="U98" s="289">
        <v>11276</v>
      </c>
      <c r="V98" s="289">
        <v>-11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150277</v>
      </c>
      <c r="B99" s="294" t="s">
        <v>65</v>
      </c>
      <c r="C99" s="7">
        <v>1.04</v>
      </c>
      <c r="D99" s="305">
        <v>3.8999999999999998E-3</v>
      </c>
      <c r="E99" s="283">
        <v>4579.1400000000003</v>
      </c>
      <c r="F99" s="7">
        <v>1.054</v>
      </c>
      <c r="G99" s="285">
        <v>1.3299999999999999E-2</v>
      </c>
      <c r="H99" s="285">
        <v>0.03</v>
      </c>
      <c r="I99" s="283">
        <v>5</v>
      </c>
      <c r="J99" s="283">
        <v>4.5</v>
      </c>
      <c r="K99" s="285">
        <v>4.5659999999999999E-2</v>
      </c>
      <c r="L99" s="283" t="s">
        <v>40</v>
      </c>
      <c r="M99" s="7" t="s">
        <v>66</v>
      </c>
      <c r="N99" s="286">
        <v>-6.9999999999999999E-4</v>
      </c>
      <c r="O99" s="23">
        <v>0.1135</v>
      </c>
      <c r="P99" s="285">
        <v>5.7000000000000002E-3</v>
      </c>
      <c r="Q99" s="285">
        <v>1.0394000000000001</v>
      </c>
      <c r="R99" s="285">
        <v>-4.7999999999999996E-3</v>
      </c>
      <c r="S99" s="285">
        <v>-6.7999999999999996E-3</v>
      </c>
      <c r="T99" s="285">
        <v>4.7999999999999996E-3</v>
      </c>
      <c r="U99" s="283">
        <v>52618</v>
      </c>
      <c r="V99" s="283">
        <v>245</v>
      </c>
      <c r="W99" s="287">
        <v>0.21180555555555555</v>
      </c>
      <c r="X99" s="288">
        <v>42614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0.99299999999999999</v>
      </c>
      <c r="D100" s="295">
        <v>1E-3</v>
      </c>
      <c r="E100" s="289">
        <v>116.32</v>
      </c>
      <c r="F100" s="14">
        <v>1.0075000000000001</v>
      </c>
      <c r="G100" s="291">
        <v>1.44E-2</v>
      </c>
      <c r="H100" s="291">
        <v>0.03</v>
      </c>
      <c r="I100" s="289">
        <v>4.5</v>
      </c>
      <c r="J100" s="289">
        <v>4.5</v>
      </c>
      <c r="K100" s="291">
        <v>4.5659999999999999E-2</v>
      </c>
      <c r="L100" s="289" t="s">
        <v>40</v>
      </c>
      <c r="M100" s="14" t="s">
        <v>93</v>
      </c>
      <c r="N100" s="295">
        <v>5.5999999999999999E-3</v>
      </c>
      <c r="O100" s="18">
        <v>0.318</v>
      </c>
      <c r="P100" s="291">
        <v>7.3000000000000001E-3</v>
      </c>
      <c r="Q100" s="291">
        <v>0.62690000000000001</v>
      </c>
      <c r="R100" s="291">
        <v>0</v>
      </c>
      <c r="S100" s="291">
        <v>3.7000000000000002E-3</v>
      </c>
      <c r="T100" s="291">
        <v>1.1000000000000001E-3</v>
      </c>
      <c r="U100" s="289">
        <v>10087</v>
      </c>
      <c r="V100" s="289">
        <v>7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1.0109999999999999</v>
      </c>
      <c r="D101" s="305">
        <v>3.0000000000000001E-3</v>
      </c>
      <c r="E101" s="283">
        <v>305.37</v>
      </c>
      <c r="F101" s="7">
        <v>1.0249999999999999</v>
      </c>
      <c r="G101" s="285">
        <v>1.37E-2</v>
      </c>
      <c r="H101" s="285">
        <v>0.03</v>
      </c>
      <c r="I101" s="283">
        <v>4.5</v>
      </c>
      <c r="J101" s="283">
        <v>4.5</v>
      </c>
      <c r="K101" s="285">
        <v>4.564E-2</v>
      </c>
      <c r="L101" s="283" t="s">
        <v>40</v>
      </c>
      <c r="M101" s="7" t="s">
        <v>129</v>
      </c>
      <c r="N101" s="286">
        <v>-2.3E-3</v>
      </c>
      <c r="O101" s="23">
        <v>0.35980000000000001</v>
      </c>
      <c r="P101" s="285">
        <v>6.1000000000000004E-3</v>
      </c>
      <c r="Q101" s="285">
        <v>0.50629999999999997</v>
      </c>
      <c r="R101" s="285">
        <v>1.1999999999999999E-3</v>
      </c>
      <c r="S101" s="285">
        <v>2.5000000000000001E-3</v>
      </c>
      <c r="T101" s="285">
        <v>6.6E-3</v>
      </c>
      <c r="U101" s="283">
        <v>11944</v>
      </c>
      <c r="V101" s="283">
        <v>274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150207</v>
      </c>
      <c r="B102" s="289" t="s">
        <v>71</v>
      </c>
      <c r="C102" s="14">
        <v>1.014</v>
      </c>
      <c r="D102" s="295">
        <v>2E-3</v>
      </c>
      <c r="E102" s="289">
        <v>880.65</v>
      </c>
      <c r="F102" s="14">
        <v>1.028</v>
      </c>
      <c r="G102" s="291">
        <v>1.3599999999999999E-2</v>
      </c>
      <c r="H102" s="291">
        <v>0.03</v>
      </c>
      <c r="I102" s="289">
        <v>4.5</v>
      </c>
      <c r="J102" s="289">
        <v>4.5</v>
      </c>
      <c r="K102" s="291">
        <v>4.564E-2</v>
      </c>
      <c r="L102" s="289" t="s">
        <v>40</v>
      </c>
      <c r="M102" s="14" t="s">
        <v>72</v>
      </c>
      <c r="N102" s="295">
        <v>9.2999999999999992E-3</v>
      </c>
      <c r="O102" s="18">
        <v>7.1300000000000002E-2</v>
      </c>
      <c r="P102" s="291">
        <v>6.0000000000000001E-3</v>
      </c>
      <c r="Q102" s="291">
        <v>1.1801999999999999</v>
      </c>
      <c r="R102" s="291">
        <v>-6.6E-3</v>
      </c>
      <c r="S102" s="291">
        <v>-5.1000000000000004E-3</v>
      </c>
      <c r="T102" s="291">
        <v>-2.2000000000000001E-3</v>
      </c>
      <c r="U102" s="289">
        <v>22172</v>
      </c>
      <c r="V102" s="289">
        <v>-7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150275</v>
      </c>
      <c r="B103" s="294" t="s">
        <v>89</v>
      </c>
      <c r="C103" s="7">
        <v>1.014</v>
      </c>
      <c r="D103" s="284">
        <v>0</v>
      </c>
      <c r="E103" s="283">
        <v>165.66</v>
      </c>
      <c r="F103" s="7">
        <v>1.028</v>
      </c>
      <c r="G103" s="285">
        <v>1.3599999999999999E-2</v>
      </c>
      <c r="H103" s="285">
        <v>0.03</v>
      </c>
      <c r="I103" s="283">
        <v>4.5</v>
      </c>
      <c r="J103" s="283">
        <v>4.5</v>
      </c>
      <c r="K103" s="285">
        <v>4.564E-2</v>
      </c>
      <c r="L103" s="283" t="s">
        <v>40</v>
      </c>
      <c r="M103" s="7" t="s">
        <v>46</v>
      </c>
      <c r="N103" s="305">
        <v>2E-3</v>
      </c>
      <c r="O103" s="23">
        <v>0.1042</v>
      </c>
      <c r="P103" s="285">
        <v>6.0000000000000001E-3</v>
      </c>
      <c r="Q103" s="285">
        <v>1.1027</v>
      </c>
      <c r="R103" s="285">
        <v>-7.4999999999999997E-3</v>
      </c>
      <c r="S103" s="285">
        <v>-5.5999999999999999E-3</v>
      </c>
      <c r="T103" s="285">
        <v>-2.8E-3</v>
      </c>
      <c r="U103" s="283">
        <v>54381</v>
      </c>
      <c r="V103" s="283">
        <v>37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150255</v>
      </c>
      <c r="B104" s="306" t="s">
        <v>112</v>
      </c>
      <c r="C104" s="14">
        <v>0.99399999999999999</v>
      </c>
      <c r="D104" s="302">
        <v>0</v>
      </c>
      <c r="E104" s="289">
        <v>103.84</v>
      </c>
      <c r="F104" s="14">
        <v>1.0075000000000001</v>
      </c>
      <c r="G104" s="291">
        <v>1.34E-2</v>
      </c>
      <c r="H104" s="291">
        <v>0.03</v>
      </c>
      <c r="I104" s="289">
        <v>4.5</v>
      </c>
      <c r="J104" s="289">
        <v>4.5</v>
      </c>
      <c r="K104" s="291">
        <v>4.5620000000000001E-2</v>
      </c>
      <c r="L104" s="289" t="s">
        <v>40</v>
      </c>
      <c r="M104" s="14" t="s">
        <v>95</v>
      </c>
      <c r="N104" s="290">
        <v>-4.7999999999999996E-3</v>
      </c>
      <c r="O104" s="18">
        <v>0.2097</v>
      </c>
      <c r="P104" s="291">
        <v>6.1999999999999998E-3</v>
      </c>
      <c r="Q104" s="291">
        <v>0.88549999999999995</v>
      </c>
      <c r="R104" s="291">
        <v>-7.6E-3</v>
      </c>
      <c r="S104" s="291">
        <v>-5.8999999999999999E-3</v>
      </c>
      <c r="T104" s="291">
        <v>2.3999999999999998E-3</v>
      </c>
      <c r="U104" s="289">
        <v>3570</v>
      </c>
      <c r="V104" s="289">
        <v>-47</v>
      </c>
      <c r="W104" s="292">
        <v>0.21180555555555555</v>
      </c>
      <c r="X104" s="293">
        <v>42888</v>
      </c>
      <c r="Y104" s="21" t="s">
        <v>38</v>
      </c>
    </row>
    <row r="105" spans="1:25" ht="18.75" thickBot="1" x14ac:dyDescent="0.2">
      <c r="A105" s="7">
        <v>150315</v>
      </c>
      <c r="B105" s="283" t="s">
        <v>118</v>
      </c>
      <c r="C105" s="7">
        <v>1.0169999999999999</v>
      </c>
      <c r="D105" s="305">
        <v>3.0000000000000001E-3</v>
      </c>
      <c r="E105" s="283">
        <v>304.94</v>
      </c>
      <c r="F105" s="7">
        <v>1.03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119</v>
      </c>
      <c r="N105" s="305">
        <v>5.1000000000000004E-3</v>
      </c>
      <c r="O105" s="23">
        <v>0.3599</v>
      </c>
      <c r="P105" s="285">
        <v>5.0000000000000001E-3</v>
      </c>
      <c r="Q105" s="285">
        <v>0.50029999999999997</v>
      </c>
      <c r="R105" s="285">
        <v>-7.3000000000000001E-3</v>
      </c>
      <c r="S105" s="285">
        <v>-6.0000000000000001E-3</v>
      </c>
      <c r="T105" s="285">
        <v>-6.6E-3</v>
      </c>
      <c r="U105" s="283">
        <v>10549</v>
      </c>
      <c r="V105" s="283">
        <v>-16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150269</v>
      </c>
      <c r="B106" s="289" t="s">
        <v>57</v>
      </c>
      <c r="C106" s="14">
        <v>1.0149999999999999</v>
      </c>
      <c r="D106" s="295">
        <v>2E-3</v>
      </c>
      <c r="E106" s="289">
        <v>649.30999999999995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58</v>
      </c>
      <c r="N106" s="295">
        <v>1.1000000000000001E-3</v>
      </c>
      <c r="O106" s="18">
        <v>0.34460000000000002</v>
      </c>
      <c r="P106" s="291">
        <v>5.0000000000000001E-3</v>
      </c>
      <c r="Q106" s="291">
        <v>0.53839999999999999</v>
      </c>
      <c r="R106" s="291">
        <v>-7.1999999999999998E-3</v>
      </c>
      <c r="S106" s="291">
        <v>-3.0999999999999999E-3</v>
      </c>
      <c r="T106" s="291">
        <v>2.5999999999999999E-3</v>
      </c>
      <c r="U106" s="289">
        <v>45008</v>
      </c>
      <c r="V106" s="289">
        <v>16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150217</v>
      </c>
      <c r="B107" s="283" t="s">
        <v>67</v>
      </c>
      <c r="C107" s="7">
        <v>1.026</v>
      </c>
      <c r="D107" s="305">
        <v>3.8999999999999998E-3</v>
      </c>
      <c r="E107" s="283">
        <v>771.38</v>
      </c>
      <c r="F107" s="7">
        <v>1.034</v>
      </c>
      <c r="G107" s="285">
        <v>7.7000000000000002E-3</v>
      </c>
      <c r="H107" s="285">
        <v>0.03</v>
      </c>
      <c r="I107" s="283">
        <v>5.5</v>
      </c>
      <c r="J107" s="283">
        <v>4.5</v>
      </c>
      <c r="K107" s="285">
        <v>4.5560000000000003E-2</v>
      </c>
      <c r="L107" s="283" t="s">
        <v>40</v>
      </c>
      <c r="M107" s="7" t="s">
        <v>68</v>
      </c>
      <c r="N107" s="305">
        <v>1.9E-3</v>
      </c>
      <c r="O107" s="23">
        <v>0.247</v>
      </c>
      <c r="P107" s="285">
        <v>1E-4</v>
      </c>
      <c r="Q107" s="285">
        <v>0.75949999999999995</v>
      </c>
      <c r="R107" s="285">
        <v>-6.4999999999999997E-3</v>
      </c>
      <c r="S107" s="285">
        <v>-7.0000000000000001E-3</v>
      </c>
      <c r="T107" s="285">
        <v>-3.5999999999999999E-3</v>
      </c>
      <c r="U107" s="283">
        <v>48541</v>
      </c>
      <c r="V107" s="283">
        <v>-144</v>
      </c>
      <c r="W107" s="287">
        <v>0.21180555555555555</v>
      </c>
      <c r="X107" s="288">
        <v>42738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0.996</v>
      </c>
      <c r="D108" s="295">
        <v>2E-3</v>
      </c>
      <c r="E108" s="289">
        <v>98.32</v>
      </c>
      <c r="F108" s="14">
        <v>1.0079</v>
      </c>
      <c r="G108" s="291">
        <v>1.18E-2</v>
      </c>
      <c r="H108" s="291">
        <v>0.03</v>
      </c>
      <c r="I108" s="289">
        <v>4.5</v>
      </c>
      <c r="J108" s="289">
        <v>4.5</v>
      </c>
      <c r="K108" s="291">
        <v>4.5539999999999997E-2</v>
      </c>
      <c r="L108" s="289" t="s">
        <v>40</v>
      </c>
      <c r="M108" s="14" t="s">
        <v>76</v>
      </c>
      <c r="N108" s="295">
        <v>3.8999999999999998E-3</v>
      </c>
      <c r="O108" s="18">
        <v>0.31719999999999998</v>
      </c>
      <c r="P108" s="291">
        <v>4.1999999999999997E-3</v>
      </c>
      <c r="Q108" s="303">
        <v>0.62849999999999995</v>
      </c>
      <c r="R108" s="291">
        <v>-3.3999999999999998E-3</v>
      </c>
      <c r="S108" s="291">
        <v>-2.0000000000000001E-4</v>
      </c>
      <c r="T108" s="291">
        <v>-1.6999999999999999E-3</v>
      </c>
      <c r="U108" s="289">
        <v>38886</v>
      </c>
      <c r="V108" s="289">
        <v>-11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0.99399999999999999</v>
      </c>
      <c r="D109" s="305">
        <v>2E-3</v>
      </c>
      <c r="E109" s="283">
        <v>55.66</v>
      </c>
      <c r="F109" s="7">
        <v>1.0053000000000001</v>
      </c>
      <c r="G109" s="285">
        <v>1.12E-2</v>
      </c>
      <c r="H109" s="285">
        <v>0.03</v>
      </c>
      <c r="I109" s="283">
        <v>4.5</v>
      </c>
      <c r="J109" s="283">
        <v>4.5</v>
      </c>
      <c r="K109" s="285">
        <v>4.5510000000000002E-2</v>
      </c>
      <c r="L109" s="283" t="s">
        <v>40</v>
      </c>
      <c r="M109" s="7" t="s">
        <v>64</v>
      </c>
      <c r="N109" s="305">
        <v>2.2000000000000001E-3</v>
      </c>
      <c r="O109" s="23">
        <v>0.27729999999999999</v>
      </c>
      <c r="P109" s="285">
        <v>3.2000000000000002E-3</v>
      </c>
      <c r="Q109" s="304">
        <v>0.72709999999999997</v>
      </c>
      <c r="R109" s="285">
        <v>-5.1999999999999998E-3</v>
      </c>
      <c r="S109" s="285">
        <v>-6.0000000000000001E-3</v>
      </c>
      <c r="T109" s="285">
        <v>-2.5999999999999999E-3</v>
      </c>
      <c r="U109" s="283">
        <v>9514</v>
      </c>
      <c r="V109" s="283">
        <v>-7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150229</v>
      </c>
      <c r="B110" s="289" t="s">
        <v>69</v>
      </c>
      <c r="C110" s="14">
        <v>1.0189999999999999</v>
      </c>
      <c r="D110" s="295">
        <v>1E-3</v>
      </c>
      <c r="E110" s="289">
        <v>984.17</v>
      </c>
      <c r="F110" s="14">
        <v>1.03</v>
      </c>
      <c r="G110" s="291">
        <v>1.0699999999999999E-2</v>
      </c>
      <c r="H110" s="291">
        <v>0.03</v>
      </c>
      <c r="I110" s="289">
        <v>4.5</v>
      </c>
      <c r="J110" s="289">
        <v>4.5</v>
      </c>
      <c r="K110" s="291">
        <v>4.5499999999999999E-2</v>
      </c>
      <c r="L110" s="289" t="s">
        <v>40</v>
      </c>
      <c r="M110" s="14" t="s">
        <v>70</v>
      </c>
      <c r="N110" s="295">
        <v>1.1000000000000001E-3</v>
      </c>
      <c r="O110" s="18">
        <v>0.2727</v>
      </c>
      <c r="P110" s="291">
        <v>3.0000000000000001E-3</v>
      </c>
      <c r="Q110" s="291">
        <v>0.70469999999999999</v>
      </c>
      <c r="R110" s="291">
        <v>-7.3000000000000001E-3</v>
      </c>
      <c r="S110" s="291">
        <v>-4.5999999999999999E-3</v>
      </c>
      <c r="T110" s="291">
        <v>-2.8E-3</v>
      </c>
      <c r="U110" s="289">
        <v>16398</v>
      </c>
      <c r="V110" s="289">
        <v>-21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502007</v>
      </c>
      <c r="B111" s="283" t="s">
        <v>47</v>
      </c>
      <c r="C111" s="7">
        <v>0.995</v>
      </c>
      <c r="D111" s="284">
        <v>0</v>
      </c>
      <c r="E111" s="283">
        <v>2668.32</v>
      </c>
      <c r="F111" s="7">
        <v>1.006</v>
      </c>
      <c r="G111" s="285">
        <v>1.09E-2</v>
      </c>
      <c r="H111" s="285">
        <v>0.03</v>
      </c>
      <c r="I111" s="283">
        <v>4.5</v>
      </c>
      <c r="J111" s="283">
        <v>4.5</v>
      </c>
      <c r="K111" s="285">
        <v>4.5499999999999999E-2</v>
      </c>
      <c r="L111" s="283" t="s">
        <v>40</v>
      </c>
      <c r="M111" s="7" t="s">
        <v>48</v>
      </c>
      <c r="N111" s="305">
        <v>5.4999999999999997E-3</v>
      </c>
      <c r="O111" s="23">
        <v>0.29220000000000002</v>
      </c>
      <c r="P111" s="285">
        <v>3.2000000000000002E-3</v>
      </c>
      <c r="Q111" s="285">
        <v>0.6905</v>
      </c>
      <c r="R111" s="285">
        <v>4.7000000000000002E-3</v>
      </c>
      <c r="S111" s="285">
        <v>-2.5000000000000001E-3</v>
      </c>
      <c r="T111" s="285">
        <v>-6.4000000000000003E-3</v>
      </c>
      <c r="U111" s="283">
        <v>26172</v>
      </c>
      <c r="V111" s="283">
        <v>99</v>
      </c>
      <c r="W111" s="287">
        <v>0.21180555555555555</v>
      </c>
      <c r="X111" s="288">
        <v>42900</v>
      </c>
      <c r="Y111" s="13" t="s">
        <v>38</v>
      </c>
    </row>
    <row r="112" spans="1:25" ht="18.75" thickBot="1" x14ac:dyDescent="0.2">
      <c r="A112" s="14">
        <v>502011</v>
      </c>
      <c r="B112" s="289" t="s">
        <v>101</v>
      </c>
      <c r="C112" s="14">
        <v>0.99399999999999999</v>
      </c>
      <c r="D112" s="302">
        <v>0</v>
      </c>
      <c r="E112" s="289">
        <v>113</v>
      </c>
      <c r="F112" s="14">
        <v>1.0032000000000001</v>
      </c>
      <c r="G112" s="291">
        <v>9.1999999999999998E-3</v>
      </c>
      <c r="H112" s="291">
        <v>0.03</v>
      </c>
      <c r="I112" s="289">
        <v>4.5</v>
      </c>
      <c r="J112" s="289">
        <v>4.5</v>
      </c>
      <c r="K112" s="291">
        <v>4.5420000000000002E-2</v>
      </c>
      <c r="L112" s="289" t="s">
        <v>40</v>
      </c>
      <c r="M112" s="14" t="s">
        <v>56</v>
      </c>
      <c r="N112" s="290">
        <v>-1.9E-3</v>
      </c>
      <c r="O112" s="18">
        <v>0.44090000000000001</v>
      </c>
      <c r="P112" s="291">
        <v>1.1999999999999999E-3</v>
      </c>
      <c r="Q112" s="291">
        <v>0.33839999999999998</v>
      </c>
      <c r="R112" s="291">
        <v>-2.5000000000000001E-3</v>
      </c>
      <c r="S112" s="291">
        <v>-1.1999999999999999E-3</v>
      </c>
      <c r="T112" s="291">
        <v>-6.9999999999999999E-4</v>
      </c>
      <c r="U112" s="289">
        <v>14076</v>
      </c>
      <c r="V112" s="289">
        <v>77</v>
      </c>
      <c r="W112" s="292">
        <v>0.21180555555555555</v>
      </c>
      <c r="X112" s="293">
        <v>42923</v>
      </c>
      <c r="Y112" s="21" t="s">
        <v>38</v>
      </c>
    </row>
    <row r="113" spans="1:25" ht="18.75" thickBot="1" x14ac:dyDescent="0.2">
      <c r="A113" s="7">
        <v>150227</v>
      </c>
      <c r="B113" s="294" t="s">
        <v>111</v>
      </c>
      <c r="C113" s="7">
        <v>1.0249999999999999</v>
      </c>
      <c r="D113" s="284">
        <v>0</v>
      </c>
      <c r="E113" s="283">
        <v>1415.2</v>
      </c>
      <c r="F113" s="7">
        <v>1.034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-4.7999999999999996E-3</v>
      </c>
      <c r="O113" s="23">
        <v>0.23769999999999999</v>
      </c>
      <c r="P113" s="285">
        <v>1.1000000000000001E-3</v>
      </c>
      <c r="Q113" s="285">
        <v>0.78120000000000001</v>
      </c>
      <c r="R113" s="285">
        <v>-8.0000000000000004E-4</v>
      </c>
      <c r="S113" s="285">
        <v>-1.1999999999999999E-3</v>
      </c>
      <c r="T113" s="285">
        <v>-5.9999999999999995E-4</v>
      </c>
      <c r="U113" s="283">
        <v>256962</v>
      </c>
      <c r="V113" s="283">
        <v>1123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150018</v>
      </c>
      <c r="B114" s="289" t="s">
        <v>122</v>
      </c>
      <c r="C114" s="14">
        <v>1.0169999999999999</v>
      </c>
      <c r="D114" s="302">
        <v>0</v>
      </c>
      <c r="E114" s="289">
        <v>2605.2600000000002</v>
      </c>
      <c r="F114" s="14">
        <v>1.026</v>
      </c>
      <c r="G114" s="291">
        <v>8.8000000000000005E-3</v>
      </c>
      <c r="H114" s="291">
        <v>0.03</v>
      </c>
      <c r="I114" s="289">
        <v>4.5</v>
      </c>
      <c r="J114" s="289">
        <v>4.5</v>
      </c>
      <c r="K114" s="291">
        <v>4.5409999999999999E-2</v>
      </c>
      <c r="L114" s="289" t="s">
        <v>40</v>
      </c>
      <c r="M114" s="14" t="s">
        <v>123</v>
      </c>
      <c r="N114" s="295">
        <v>4.1999999999999997E-3</v>
      </c>
      <c r="O114" s="18">
        <v>0.30320000000000003</v>
      </c>
      <c r="P114" s="291">
        <v>1.1000000000000001E-3</v>
      </c>
      <c r="Q114" s="291">
        <v>1.1842999999999999</v>
      </c>
      <c r="R114" s="291">
        <v>-2.8999999999999998E-3</v>
      </c>
      <c r="S114" s="291">
        <v>4.8999999999999998E-3</v>
      </c>
      <c r="T114" s="291">
        <v>7.7000000000000002E-3</v>
      </c>
      <c r="U114" s="289">
        <v>333804</v>
      </c>
      <c r="V114" s="289">
        <v>3831</v>
      </c>
      <c r="W114" s="292">
        <v>0.21180555555555555</v>
      </c>
      <c r="X114" s="293">
        <v>42738</v>
      </c>
      <c r="Y114" s="21" t="s">
        <v>38</v>
      </c>
    </row>
    <row r="115" spans="1:25" ht="18.75" thickBot="1" x14ac:dyDescent="0.2">
      <c r="A115" s="7">
        <v>150186</v>
      </c>
      <c r="B115" s="283" t="s">
        <v>79</v>
      </c>
      <c r="C115" s="7">
        <v>0.99199999999999999</v>
      </c>
      <c r="D115" s="305">
        <v>2E-3</v>
      </c>
      <c r="E115" s="283">
        <v>1553.93</v>
      </c>
      <c r="F115" s="7">
        <v>1.0009999999999999</v>
      </c>
      <c r="G115" s="285">
        <v>8.9999999999999993E-3</v>
      </c>
      <c r="H115" s="285">
        <v>0.03</v>
      </c>
      <c r="I115" s="283">
        <v>4.5</v>
      </c>
      <c r="J115" s="283">
        <v>4.5</v>
      </c>
      <c r="K115" s="285">
        <v>4.5409999999999999E-2</v>
      </c>
      <c r="L115" s="283" t="s">
        <v>40</v>
      </c>
      <c r="M115" s="7" t="s">
        <v>80</v>
      </c>
      <c r="N115" s="305">
        <v>3.7000000000000002E-3</v>
      </c>
      <c r="O115" s="23">
        <v>0.33860000000000001</v>
      </c>
      <c r="P115" s="285">
        <v>1.2999999999999999E-3</v>
      </c>
      <c r="Q115" s="304">
        <v>0.58609999999999995</v>
      </c>
      <c r="R115" s="285">
        <v>-7.1000000000000004E-3</v>
      </c>
      <c r="S115" s="285">
        <v>-5.1999999999999998E-3</v>
      </c>
      <c r="T115" s="285">
        <v>-5.5999999999999999E-3</v>
      </c>
      <c r="U115" s="283">
        <v>47479</v>
      </c>
      <c r="V115" s="283">
        <v>-32</v>
      </c>
      <c r="W115" s="287">
        <v>0.21180555555555555</v>
      </c>
      <c r="X115" s="288">
        <v>42940</v>
      </c>
      <c r="Y115" s="13" t="s">
        <v>38</v>
      </c>
    </row>
    <row r="116" spans="1:25" ht="18.75" thickBot="1" x14ac:dyDescent="0.2">
      <c r="A116" s="14">
        <v>150051</v>
      </c>
      <c r="B116" s="289" t="s">
        <v>87</v>
      </c>
      <c r="C116" s="14">
        <v>1.014</v>
      </c>
      <c r="D116" s="295">
        <v>1E-3</v>
      </c>
      <c r="E116" s="289">
        <v>407.85</v>
      </c>
      <c r="F116" s="14">
        <v>1.0229999999999999</v>
      </c>
      <c r="G116" s="291">
        <v>8.8000000000000005E-3</v>
      </c>
      <c r="H116" s="291">
        <v>0.03</v>
      </c>
      <c r="I116" s="289">
        <v>4.5</v>
      </c>
      <c r="J116" s="289">
        <v>4.5</v>
      </c>
      <c r="K116" s="291">
        <v>4.5409999999999999E-2</v>
      </c>
      <c r="L116" s="289" t="s">
        <v>40</v>
      </c>
      <c r="M116" s="14" t="s">
        <v>88</v>
      </c>
      <c r="N116" s="295">
        <v>1.4E-3</v>
      </c>
      <c r="O116" s="18">
        <v>0.42530000000000001</v>
      </c>
      <c r="P116" s="291">
        <v>1.1000000000000001E-3</v>
      </c>
      <c r="Q116" s="291">
        <v>0.35439999999999999</v>
      </c>
      <c r="R116" s="291">
        <v>-4.8999999999999998E-3</v>
      </c>
      <c r="S116" s="291">
        <v>-5.4000000000000003E-3</v>
      </c>
      <c r="T116" s="291">
        <v>-5.4000000000000003E-3</v>
      </c>
      <c r="U116" s="289">
        <v>16278</v>
      </c>
      <c r="V116" s="289">
        <v>-191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150305</v>
      </c>
      <c r="B117" s="283" t="s">
        <v>104</v>
      </c>
      <c r="C117" s="7">
        <v>1.02</v>
      </c>
      <c r="D117" s="305">
        <v>2E-3</v>
      </c>
      <c r="E117" s="283">
        <v>88.28</v>
      </c>
      <c r="F117" s="7">
        <v>1.0289999999999999</v>
      </c>
      <c r="G117" s="285">
        <v>8.6999999999999994E-3</v>
      </c>
      <c r="H117" s="285">
        <v>0.03</v>
      </c>
      <c r="I117" s="283">
        <v>4.5</v>
      </c>
      <c r="J117" s="283">
        <v>4.5</v>
      </c>
      <c r="K117" s="285">
        <v>4.5409999999999999E-2</v>
      </c>
      <c r="L117" s="283" t="s">
        <v>40</v>
      </c>
      <c r="M117" s="7" t="s">
        <v>105</v>
      </c>
      <c r="N117" s="305">
        <v>8.0000000000000004E-4</v>
      </c>
      <c r="O117" s="23">
        <v>0.21010000000000001</v>
      </c>
      <c r="P117" s="285">
        <v>1.1000000000000001E-3</v>
      </c>
      <c r="Q117" s="285">
        <v>0.85270000000000001</v>
      </c>
      <c r="R117" s="285">
        <v>-5.1000000000000004E-3</v>
      </c>
      <c r="S117" s="285">
        <v>-6.1999999999999998E-3</v>
      </c>
      <c r="T117" s="285">
        <v>-6.1999999999999998E-3</v>
      </c>
      <c r="U117" s="283">
        <v>3245</v>
      </c>
      <c r="V117" s="283">
        <v>-26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1.02</v>
      </c>
      <c r="D118" s="295">
        <v>2E-3</v>
      </c>
      <c r="E118" s="289">
        <v>54.01</v>
      </c>
      <c r="F118" s="14">
        <v>1.028</v>
      </c>
      <c r="G118" s="291">
        <v>7.7999999999999996E-3</v>
      </c>
      <c r="H118" s="291">
        <v>0.03</v>
      </c>
      <c r="I118" s="289">
        <v>4.5</v>
      </c>
      <c r="J118" s="289">
        <v>4.5</v>
      </c>
      <c r="K118" s="291">
        <v>4.5359999999999998E-2</v>
      </c>
      <c r="L118" s="289" t="s">
        <v>40</v>
      </c>
      <c r="M118" s="14" t="s">
        <v>95</v>
      </c>
      <c r="N118" s="290">
        <v>-4.7999999999999996E-3</v>
      </c>
      <c r="O118" s="18">
        <v>0.25269999999999998</v>
      </c>
      <c r="P118" s="291">
        <v>1E-4</v>
      </c>
      <c r="Q118" s="291">
        <v>0.75419999999999998</v>
      </c>
      <c r="R118" s="291">
        <v>-4.7999999999999996E-3</v>
      </c>
      <c r="S118" s="291">
        <v>-8.0999999999999996E-3</v>
      </c>
      <c r="T118" s="291">
        <v>-6.4000000000000003E-3</v>
      </c>
      <c r="U118" s="289">
        <v>4092</v>
      </c>
      <c r="V118" s="289">
        <v>-31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150169</v>
      </c>
      <c r="B119" s="294" t="s">
        <v>116</v>
      </c>
      <c r="C119" s="7">
        <v>1.0189999999999999</v>
      </c>
      <c r="D119" s="284">
        <v>0</v>
      </c>
      <c r="E119" s="283">
        <v>289.33</v>
      </c>
      <c r="F119" s="7">
        <v>1.026</v>
      </c>
      <c r="G119" s="285">
        <v>6.7999999999999996E-3</v>
      </c>
      <c r="H119" s="285">
        <v>0.03</v>
      </c>
      <c r="I119" s="283">
        <v>4.5</v>
      </c>
      <c r="J119" s="283">
        <v>4.5</v>
      </c>
      <c r="K119" s="285">
        <v>4.5319999999999999E-2</v>
      </c>
      <c r="L119" s="283" t="s">
        <v>40</v>
      </c>
      <c r="M119" s="7" t="s">
        <v>117</v>
      </c>
      <c r="N119" s="286">
        <v>-1.6400000000000001E-2</v>
      </c>
      <c r="O119" s="23">
        <v>0.3332</v>
      </c>
      <c r="P119" s="285">
        <v>-8.9999999999999998E-4</v>
      </c>
      <c r="Q119" s="285">
        <v>0.56759999999999999</v>
      </c>
      <c r="R119" s="285">
        <v>-5.5999999999999999E-3</v>
      </c>
      <c r="S119" s="285">
        <v>-8.2000000000000007E-3</v>
      </c>
      <c r="T119" s="285">
        <v>-4.5999999999999999E-3</v>
      </c>
      <c r="U119" s="283">
        <v>61470</v>
      </c>
      <c r="V119" s="283">
        <v>-325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502004</v>
      </c>
      <c r="B120" s="289" t="s">
        <v>98</v>
      </c>
      <c r="C120" s="14">
        <v>0.998</v>
      </c>
      <c r="D120" s="295">
        <v>6.0000000000000001E-3</v>
      </c>
      <c r="E120" s="289">
        <v>2245.83</v>
      </c>
      <c r="F120" s="14">
        <v>1.0032000000000001</v>
      </c>
      <c r="G120" s="291">
        <v>5.1999999999999998E-3</v>
      </c>
      <c r="H120" s="291">
        <v>0.03</v>
      </c>
      <c r="I120" s="289">
        <v>4.5</v>
      </c>
      <c r="J120" s="289">
        <v>4.5</v>
      </c>
      <c r="K120" s="291">
        <v>4.5240000000000002E-2</v>
      </c>
      <c r="L120" s="289" t="s">
        <v>40</v>
      </c>
      <c r="M120" s="14" t="s">
        <v>80</v>
      </c>
      <c r="N120" s="295">
        <v>3.7000000000000002E-3</v>
      </c>
      <c r="O120" s="18">
        <v>0.43070000000000003</v>
      </c>
      <c r="P120" s="291">
        <v>-2.8E-3</v>
      </c>
      <c r="Q120" s="291">
        <v>0.3629</v>
      </c>
      <c r="R120" s="291">
        <v>-5.4999999999999997E-3</v>
      </c>
      <c r="S120" s="291">
        <v>-5.1999999999999998E-3</v>
      </c>
      <c r="T120" s="291">
        <v>-4.7000000000000002E-3</v>
      </c>
      <c r="U120" s="289">
        <v>37552</v>
      </c>
      <c r="V120" s="289">
        <v>-620</v>
      </c>
      <c r="W120" s="292">
        <v>0.21180555555555555</v>
      </c>
      <c r="X120" s="293">
        <v>42923</v>
      </c>
      <c r="Y120" s="21" t="s">
        <v>38</v>
      </c>
    </row>
    <row r="121" spans="1:25" ht="18.75" thickBot="1" x14ac:dyDescent="0.2">
      <c r="A121" s="7">
        <v>150181</v>
      </c>
      <c r="B121" s="283" t="s">
        <v>98</v>
      </c>
      <c r="C121" s="7">
        <v>1.018</v>
      </c>
      <c r="D121" s="305">
        <v>2E-3</v>
      </c>
      <c r="E121" s="283">
        <v>6852.91</v>
      </c>
      <c r="F121" s="7">
        <v>1.0229999999999999</v>
      </c>
      <c r="G121" s="285">
        <v>4.8999999999999998E-3</v>
      </c>
      <c r="H121" s="285">
        <v>0.03</v>
      </c>
      <c r="I121" s="283">
        <v>4.5</v>
      </c>
      <c r="J121" s="283">
        <v>4.5</v>
      </c>
      <c r="K121" s="285">
        <v>4.5229999999999999E-2</v>
      </c>
      <c r="L121" s="283" t="s">
        <v>40</v>
      </c>
      <c r="M121" s="7" t="s">
        <v>80</v>
      </c>
      <c r="N121" s="305">
        <v>3.7000000000000002E-3</v>
      </c>
      <c r="O121" s="23">
        <v>0.42020000000000002</v>
      </c>
      <c r="P121" s="285">
        <v>-2.8E-3</v>
      </c>
      <c r="Q121" s="285">
        <v>0.36630000000000001</v>
      </c>
      <c r="R121" s="285">
        <v>-7.6E-3</v>
      </c>
      <c r="S121" s="285">
        <v>-4.5999999999999999E-3</v>
      </c>
      <c r="T121" s="285">
        <v>-2.8E-3</v>
      </c>
      <c r="U121" s="283">
        <v>309882</v>
      </c>
      <c r="V121" s="283">
        <v>-195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150233</v>
      </c>
      <c r="B122" s="289" t="s">
        <v>81</v>
      </c>
      <c r="C122" s="14">
        <v>1.0029999999999999</v>
      </c>
      <c r="D122" s="295">
        <v>2E-3</v>
      </c>
      <c r="E122" s="289">
        <v>30.01</v>
      </c>
      <c r="F122" s="14">
        <v>1.0079</v>
      </c>
      <c r="G122" s="291">
        <v>4.8999999999999998E-3</v>
      </c>
      <c r="H122" s="291">
        <v>0.03</v>
      </c>
      <c r="I122" s="289">
        <v>4.5</v>
      </c>
      <c r="J122" s="289">
        <v>4.5</v>
      </c>
      <c r="K122" s="291">
        <v>4.5220000000000003E-2</v>
      </c>
      <c r="L122" s="289" t="s">
        <v>40</v>
      </c>
      <c r="M122" s="14" t="s">
        <v>82</v>
      </c>
      <c r="N122" s="290">
        <v>-8.0000000000000004E-4</v>
      </c>
      <c r="O122" s="18">
        <v>0.26540000000000002</v>
      </c>
      <c r="P122" s="291">
        <v>-2.8E-3</v>
      </c>
      <c r="Q122" s="303">
        <v>0.752</v>
      </c>
      <c r="R122" s="291">
        <v>1E-3</v>
      </c>
      <c r="S122" s="291">
        <v>2E-3</v>
      </c>
      <c r="T122" s="291">
        <v>8.8999999999999999E-3</v>
      </c>
      <c r="U122" s="289">
        <v>2840</v>
      </c>
      <c r="V122" s="289">
        <v>-2</v>
      </c>
      <c r="W122" s="292">
        <v>0.21180555555555555</v>
      </c>
      <c r="X122" s="293">
        <v>42884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1.014</v>
      </c>
      <c r="D123" s="305">
        <v>1E-3</v>
      </c>
      <c r="E123" s="283">
        <v>1590.09</v>
      </c>
      <c r="F123" s="7">
        <v>1.0174000000000001</v>
      </c>
      <c r="G123" s="285">
        <v>3.3E-3</v>
      </c>
      <c r="H123" s="285">
        <v>0.03</v>
      </c>
      <c r="I123" s="283">
        <v>4.5</v>
      </c>
      <c r="J123" s="283">
        <v>4.5</v>
      </c>
      <c r="K123" s="285">
        <v>4.5150000000000003E-2</v>
      </c>
      <c r="L123" s="283" t="s">
        <v>40</v>
      </c>
      <c r="M123" s="7" t="s">
        <v>102</v>
      </c>
      <c r="N123" s="286">
        <v>-1.9E-3</v>
      </c>
      <c r="O123" s="23">
        <v>0.4199</v>
      </c>
      <c r="P123" s="285">
        <v>-4.7999999999999996E-3</v>
      </c>
      <c r="Q123" s="304">
        <v>0.37309999999999999</v>
      </c>
      <c r="R123" s="285">
        <v>-4.1000000000000003E-3</v>
      </c>
      <c r="S123" s="285">
        <v>-4.0000000000000001E-3</v>
      </c>
      <c r="T123" s="285">
        <v>-4.1000000000000003E-3</v>
      </c>
      <c r="U123" s="283">
        <v>348690</v>
      </c>
      <c r="V123" s="283">
        <v>-216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502017</v>
      </c>
      <c r="B124" s="289" t="s">
        <v>45</v>
      </c>
      <c r="C124" s="14">
        <v>1.0249999999999999</v>
      </c>
      <c r="D124" s="295">
        <v>9.9000000000000008E-3</v>
      </c>
      <c r="E124" s="289">
        <v>7.91</v>
      </c>
      <c r="F124" s="14">
        <v>1.028</v>
      </c>
      <c r="G124" s="291">
        <v>2.8999999999999998E-3</v>
      </c>
      <c r="H124" s="291">
        <v>0.03</v>
      </c>
      <c r="I124" s="289">
        <v>4.5</v>
      </c>
      <c r="J124" s="289">
        <v>4.5</v>
      </c>
      <c r="K124" s="291">
        <v>4.514E-2</v>
      </c>
      <c r="L124" s="289" t="s">
        <v>40</v>
      </c>
      <c r="M124" s="14" t="s">
        <v>46</v>
      </c>
      <c r="N124" s="295">
        <v>2E-3</v>
      </c>
      <c r="O124" s="18">
        <v>0.34039999999999998</v>
      </c>
      <c r="P124" s="291">
        <v>-4.7999999999999996E-3</v>
      </c>
      <c r="Q124" s="291">
        <v>0.54820000000000002</v>
      </c>
      <c r="R124" s="291">
        <v>-9.1000000000000004E-3</v>
      </c>
      <c r="S124" s="291">
        <v>-1.24E-2</v>
      </c>
      <c r="T124" s="291">
        <v>0</v>
      </c>
      <c r="U124" s="289">
        <v>264</v>
      </c>
      <c r="V124" s="289">
        <v>-3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150279</v>
      </c>
      <c r="B125" s="283" t="s">
        <v>126</v>
      </c>
      <c r="C125" s="7">
        <v>1.0549999999999999</v>
      </c>
      <c r="D125" s="286">
        <v>-1.9E-3</v>
      </c>
      <c r="E125" s="283">
        <v>0.85</v>
      </c>
      <c r="F125" s="7">
        <v>1.0529999999999999</v>
      </c>
      <c r="G125" s="285">
        <v>-1.9E-3</v>
      </c>
      <c r="H125" s="285">
        <v>0.03</v>
      </c>
      <c r="I125" s="283">
        <v>5</v>
      </c>
      <c r="J125" s="283">
        <v>4.5</v>
      </c>
      <c r="K125" s="285">
        <v>4.4929999999999998E-2</v>
      </c>
      <c r="L125" s="283" t="s">
        <v>40</v>
      </c>
      <c r="M125" s="7" t="s">
        <v>127</v>
      </c>
      <c r="N125" s="305">
        <v>1E-3</v>
      </c>
      <c r="O125" s="23">
        <v>0.28000000000000003</v>
      </c>
      <c r="P125" s="285">
        <v>-9.4999999999999998E-3</v>
      </c>
      <c r="Q125" s="285">
        <v>0.65769999999999995</v>
      </c>
      <c r="R125" s="285">
        <v>-4.3E-3</v>
      </c>
      <c r="S125" s="285">
        <v>-3.8999999999999998E-3</v>
      </c>
      <c r="T125" s="285">
        <v>2.8E-3</v>
      </c>
      <c r="U125" s="283">
        <v>1274</v>
      </c>
      <c r="V125" s="283">
        <v>0</v>
      </c>
      <c r="W125" s="287">
        <v>0.21180555555555555</v>
      </c>
      <c r="X125" s="288">
        <v>42614</v>
      </c>
      <c r="Y125" s="13" t="s">
        <v>38</v>
      </c>
    </row>
    <row r="126" spans="1:25" ht="18.75" thickBot="1" x14ac:dyDescent="0.2">
      <c r="A126" s="14">
        <v>150192</v>
      </c>
      <c r="B126" s="289" t="s">
        <v>107</v>
      </c>
      <c r="C126" s="14">
        <v>1.0309999999999999</v>
      </c>
      <c r="D126" s="290">
        <v>-1E-3</v>
      </c>
      <c r="E126" s="289">
        <v>502.8</v>
      </c>
      <c r="F126" s="14">
        <v>1.026</v>
      </c>
      <c r="G126" s="291">
        <v>-4.8999999999999998E-3</v>
      </c>
      <c r="H126" s="291">
        <v>0.03</v>
      </c>
      <c r="I126" s="289">
        <v>4.5</v>
      </c>
      <c r="J126" s="289">
        <v>4.5</v>
      </c>
      <c r="K126" s="291">
        <v>4.478E-2</v>
      </c>
      <c r="L126" s="289" t="s">
        <v>40</v>
      </c>
      <c r="M126" s="14" t="s">
        <v>108</v>
      </c>
      <c r="N126" s="295">
        <v>1.4800000000000001E-2</v>
      </c>
      <c r="O126" s="18">
        <v>0.33</v>
      </c>
      <c r="P126" s="291">
        <v>-1.2500000000000001E-2</v>
      </c>
      <c r="Q126" s="291">
        <v>0.57530000000000003</v>
      </c>
      <c r="R126" s="291">
        <v>-7.6E-3</v>
      </c>
      <c r="S126" s="291">
        <v>-6.8999999999999999E-3</v>
      </c>
      <c r="T126" s="291">
        <v>-7.6E-3</v>
      </c>
      <c r="U126" s="289">
        <v>20172</v>
      </c>
      <c r="V126" s="289">
        <v>-677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150179</v>
      </c>
      <c r="B127" s="283" t="s">
        <v>120</v>
      </c>
      <c r="C127" s="7">
        <v>1.0329999999999999</v>
      </c>
      <c r="D127" s="284">
        <v>0</v>
      </c>
      <c r="E127" s="283">
        <v>83.89</v>
      </c>
      <c r="F127" s="7">
        <v>1.026</v>
      </c>
      <c r="G127" s="285">
        <v>-6.7999999999999996E-3</v>
      </c>
      <c r="H127" s="285">
        <v>0.03</v>
      </c>
      <c r="I127" s="283">
        <v>4.5</v>
      </c>
      <c r="J127" s="283">
        <v>4.5</v>
      </c>
      <c r="K127" s="285">
        <v>4.4690000000000001E-2</v>
      </c>
      <c r="L127" s="283" t="s">
        <v>40</v>
      </c>
      <c r="M127" s="7" t="s">
        <v>121</v>
      </c>
      <c r="N127" s="305">
        <v>5.4000000000000003E-3</v>
      </c>
      <c r="O127" s="23">
        <v>0.44900000000000001</v>
      </c>
      <c r="P127" s="285">
        <v>-1.44E-2</v>
      </c>
      <c r="Q127" s="285">
        <v>0.2954</v>
      </c>
      <c r="R127" s="285">
        <v>-8.0999999999999996E-3</v>
      </c>
      <c r="S127" s="285">
        <v>-4.7999999999999996E-3</v>
      </c>
      <c r="T127" s="285">
        <v>-6.4999999999999997E-3</v>
      </c>
      <c r="U127" s="283">
        <v>6640</v>
      </c>
      <c r="V127" s="283">
        <v>-51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150100</v>
      </c>
      <c r="B128" s="289" t="s">
        <v>133</v>
      </c>
      <c r="C128" s="14">
        <v>1.0349999999999999</v>
      </c>
      <c r="D128" s="290">
        <v>-1.24E-2</v>
      </c>
      <c r="E128" s="289">
        <v>1.58</v>
      </c>
      <c r="F128" s="14">
        <v>1.026</v>
      </c>
      <c r="G128" s="291">
        <v>-8.8000000000000005E-3</v>
      </c>
      <c r="H128" s="291">
        <v>0.03</v>
      </c>
      <c r="I128" s="289">
        <v>4.5</v>
      </c>
      <c r="J128" s="289">
        <v>4.5</v>
      </c>
      <c r="K128" s="291">
        <v>4.4600000000000001E-2</v>
      </c>
      <c r="L128" s="289" t="s">
        <v>40</v>
      </c>
      <c r="M128" s="14" t="s">
        <v>134</v>
      </c>
      <c r="N128" s="295">
        <v>2.2000000000000001E-3</v>
      </c>
      <c r="O128" s="18">
        <v>0.4405</v>
      </c>
      <c r="P128" s="291">
        <v>-1.6299999999999999E-2</v>
      </c>
      <c r="Q128" s="291">
        <v>0.75380000000000003</v>
      </c>
      <c r="R128" s="291">
        <v>-8.2000000000000007E-3</v>
      </c>
      <c r="S128" s="291">
        <v>1.2999999999999999E-3</v>
      </c>
      <c r="T128" s="291">
        <v>2.2000000000000001E-3</v>
      </c>
      <c r="U128" s="289">
        <v>14217</v>
      </c>
      <c r="V128" s="289">
        <v>-17</v>
      </c>
      <c r="W128" s="292">
        <v>0.21180555555555555</v>
      </c>
      <c r="X128" s="293">
        <v>42738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1.0309999999999999</v>
      </c>
      <c r="D129" s="305">
        <v>3.8999999999999998E-3</v>
      </c>
      <c r="E129" s="283">
        <v>724.45</v>
      </c>
      <c r="F129" s="7">
        <v>1.0189999999999999</v>
      </c>
      <c r="G129" s="285">
        <v>-1.18E-2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110</v>
      </c>
      <c r="N129" s="286">
        <v>-1E-3</v>
      </c>
      <c r="O129" s="23">
        <v>0.44629999999999997</v>
      </c>
      <c r="P129" s="285">
        <v>-1.9199999999999998E-2</v>
      </c>
      <c r="Q129" s="285">
        <v>0.309</v>
      </c>
      <c r="R129" s="285">
        <v>-7.3000000000000001E-3</v>
      </c>
      <c r="S129" s="285">
        <v>-6.1000000000000004E-3</v>
      </c>
      <c r="T129" s="285">
        <v>-6.1000000000000004E-3</v>
      </c>
      <c r="U129" s="283">
        <v>19196</v>
      </c>
      <c r="V129" s="283">
        <v>-385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150143</v>
      </c>
      <c r="B130" s="289" t="s">
        <v>137</v>
      </c>
      <c r="C130" s="14">
        <v>1.05</v>
      </c>
      <c r="D130" s="295">
        <v>1.35E-2</v>
      </c>
      <c r="E130" s="289">
        <v>0.02</v>
      </c>
      <c r="F130" s="14">
        <v>1.03</v>
      </c>
      <c r="G130" s="291">
        <v>-1.9400000000000001E-2</v>
      </c>
      <c r="H130" s="291">
        <v>0.03</v>
      </c>
      <c r="I130" s="289">
        <v>4.5</v>
      </c>
      <c r="J130" s="289">
        <v>4.5</v>
      </c>
      <c r="K130" s="291">
        <v>4.4119999999999999E-2</v>
      </c>
      <c r="L130" s="289" t="s">
        <v>40</v>
      </c>
      <c r="M130" s="14" t="s">
        <v>62</v>
      </c>
      <c r="N130" s="295">
        <v>4.5999999999999999E-3</v>
      </c>
      <c r="O130" s="18">
        <v>0.1048</v>
      </c>
      <c r="P130" s="291">
        <v>-2.87E-2</v>
      </c>
      <c r="Q130" s="291">
        <v>0.56879999999999997</v>
      </c>
      <c r="R130" s="291">
        <v>3.0999999999999999E-3</v>
      </c>
      <c r="S130" s="291">
        <v>-6.3E-3</v>
      </c>
      <c r="T130" s="291">
        <v>-6.6E-3</v>
      </c>
      <c r="U130" s="289">
        <v>9585</v>
      </c>
      <c r="V130" s="289">
        <v>-1</v>
      </c>
      <c r="W130" s="292">
        <v>0.29375000000000001</v>
      </c>
      <c r="X130" s="293">
        <v>42705</v>
      </c>
      <c r="Y130" s="21" t="s">
        <v>38</v>
      </c>
    </row>
    <row r="131" spans="1:25" ht="18.75" thickBot="1" x14ac:dyDescent="0.2">
      <c r="A131" s="7">
        <v>150231</v>
      </c>
      <c r="B131" s="283" t="s">
        <v>130</v>
      </c>
      <c r="C131" s="7">
        <v>1.03</v>
      </c>
      <c r="D131" s="305">
        <v>4.8999999999999998E-3</v>
      </c>
      <c r="E131" s="283">
        <v>24.28</v>
      </c>
      <c r="F131" s="7">
        <v>1.0099</v>
      </c>
      <c r="G131" s="285">
        <v>-1.9900000000000001E-2</v>
      </c>
      <c r="H131" s="285">
        <v>0.03</v>
      </c>
      <c r="I131" s="283">
        <v>4.5</v>
      </c>
      <c r="J131" s="283">
        <v>4.5</v>
      </c>
      <c r="K131" s="285">
        <v>4.4110000000000003E-2</v>
      </c>
      <c r="L131" s="283" t="s">
        <v>40</v>
      </c>
      <c r="M131" s="7" t="s">
        <v>131</v>
      </c>
      <c r="N131" s="305">
        <v>3.8999999999999998E-3</v>
      </c>
      <c r="O131" s="23">
        <v>0.3639</v>
      </c>
      <c r="P131" s="285">
        <v>-2.7E-2</v>
      </c>
      <c r="Q131" s="304">
        <v>0.51480000000000004</v>
      </c>
      <c r="R131" s="285">
        <v>-8.3000000000000001E-3</v>
      </c>
      <c r="S131" s="285">
        <v>-6.7000000000000002E-3</v>
      </c>
      <c r="T131" s="285">
        <v>-4.4000000000000003E-3</v>
      </c>
      <c r="U131" s="283">
        <v>3951</v>
      </c>
      <c r="V131" s="283">
        <v>-36</v>
      </c>
      <c r="W131" s="287">
        <v>0.21180555555555555</v>
      </c>
      <c r="X131" s="288">
        <v>42869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1.073</v>
      </c>
      <c r="D132" s="290">
        <v>-2.8E-3</v>
      </c>
      <c r="E132" s="289">
        <v>0.01</v>
      </c>
      <c r="F132" s="14">
        <v>1.044</v>
      </c>
      <c r="G132" s="291">
        <v>-2.7799999999999998E-2</v>
      </c>
      <c r="H132" s="291">
        <v>0.03</v>
      </c>
      <c r="I132" s="289">
        <v>4.75</v>
      </c>
      <c r="J132" s="289">
        <v>4.5</v>
      </c>
      <c r="K132" s="291">
        <v>4.376E-2</v>
      </c>
      <c r="L132" s="289" t="s">
        <v>40</v>
      </c>
      <c r="M132" s="14" t="s">
        <v>86</v>
      </c>
      <c r="N132" s="295">
        <v>3.0999999999999999E-3</v>
      </c>
      <c r="O132" s="18">
        <v>0.39710000000000001</v>
      </c>
      <c r="P132" s="291">
        <v>-3.4500000000000003E-2</v>
      </c>
      <c r="Q132" s="291">
        <v>0.39779999999999999</v>
      </c>
      <c r="R132" s="291">
        <v>2.2000000000000001E-3</v>
      </c>
      <c r="S132" s="291">
        <v>1.0699999999999999E-2</v>
      </c>
      <c r="T132" s="291">
        <v>1.3100000000000001E-2</v>
      </c>
      <c r="U132" s="289">
        <v>1048</v>
      </c>
      <c r="V132" s="289">
        <v>2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150311</v>
      </c>
      <c r="B133" s="283" t="s">
        <v>135</v>
      </c>
      <c r="C133" s="7">
        <v>1.0649999999999999</v>
      </c>
      <c r="D133" s="305">
        <v>3.8E-3</v>
      </c>
      <c r="E133" s="283">
        <v>5.65</v>
      </c>
      <c r="F133" s="7">
        <v>1.03</v>
      </c>
      <c r="G133" s="285">
        <v>-3.4000000000000002E-2</v>
      </c>
      <c r="H133" s="285">
        <v>0.03</v>
      </c>
      <c r="I133" s="283">
        <v>4.5</v>
      </c>
      <c r="J133" s="283">
        <v>4.5</v>
      </c>
      <c r="K133" s="285">
        <v>4.3479999999999998E-2</v>
      </c>
      <c r="L133" s="283" t="s">
        <v>40</v>
      </c>
      <c r="M133" s="7" t="s">
        <v>136</v>
      </c>
      <c r="N133" s="305">
        <v>3.0000000000000001E-3</v>
      </c>
      <c r="O133" s="23">
        <v>0.3599</v>
      </c>
      <c r="P133" s="285">
        <v>-4.0300000000000002E-2</v>
      </c>
      <c r="Q133" s="285">
        <v>0.50019999999999998</v>
      </c>
      <c r="R133" s="285">
        <v>-1.0800000000000001E-2</v>
      </c>
      <c r="S133" s="285">
        <v>-6.4999999999999997E-3</v>
      </c>
      <c r="T133" s="285">
        <v>-6.1000000000000004E-3</v>
      </c>
      <c r="U133" s="283">
        <v>1757</v>
      </c>
      <c r="V133" s="283">
        <v>0</v>
      </c>
      <c r="W133" s="287">
        <v>0.21180555555555555</v>
      </c>
      <c r="X133" s="288">
        <v>42709</v>
      </c>
      <c r="Y133" s="13" t="s">
        <v>38</v>
      </c>
    </row>
    <row r="134" spans="1:25" ht="18.75" thickBot="1" x14ac:dyDescent="0.2">
      <c r="A134" s="14">
        <v>150215</v>
      </c>
      <c r="B134" s="289" t="s">
        <v>140</v>
      </c>
      <c r="C134" s="14">
        <v>1.0660000000000001</v>
      </c>
      <c r="D134" s="295">
        <v>1.9E-3</v>
      </c>
      <c r="E134" s="289">
        <v>6.75</v>
      </c>
      <c r="F134" s="14">
        <v>1.026</v>
      </c>
      <c r="G134" s="291">
        <v>-3.9E-2</v>
      </c>
      <c r="H134" s="291">
        <v>0.03</v>
      </c>
      <c r="I134" s="289">
        <v>4.5</v>
      </c>
      <c r="J134" s="289">
        <v>4.5</v>
      </c>
      <c r="K134" s="291">
        <v>4.3270000000000003E-2</v>
      </c>
      <c r="L134" s="289" t="s">
        <v>40</v>
      </c>
      <c r="M134" s="14" t="s">
        <v>141</v>
      </c>
      <c r="N134" s="295">
        <v>5.1999999999999998E-3</v>
      </c>
      <c r="O134" s="18">
        <v>0.4168</v>
      </c>
      <c r="P134" s="291">
        <v>-4.4900000000000002E-2</v>
      </c>
      <c r="Q134" s="291">
        <v>0.37109999999999999</v>
      </c>
      <c r="R134" s="291">
        <v>-7.3000000000000001E-3</v>
      </c>
      <c r="S134" s="291">
        <v>-6.1000000000000004E-3</v>
      </c>
      <c r="T134" s="291">
        <v>6.8999999999999999E-3</v>
      </c>
      <c r="U134" s="289">
        <v>2448</v>
      </c>
      <c r="V134" s="289">
        <v>-1</v>
      </c>
      <c r="W134" s="292">
        <v>0.21180555555555555</v>
      </c>
      <c r="X134" s="293">
        <v>42738</v>
      </c>
      <c r="Y134" s="21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AVERAGE(D78:D134)</f>
        <v>1.3807017543859652E-3</v>
      </c>
      <c r="E135" s="36"/>
      <c r="F135" s="35"/>
      <c r="G135" s="43">
        <f>AVERAGE(G78:G134)</f>
        <v>1.0198245614035087E-2</v>
      </c>
      <c r="H135" s="271">
        <f>COUNTIF($D78:$D134,"&gt;0")/COUNT($D78:$D134)</f>
        <v>0.61403508771929827</v>
      </c>
      <c r="I135" s="270"/>
      <c r="J135" s="270"/>
      <c r="K135" s="43">
        <f>AVERAGE(K78:K134)</f>
        <v>4.5534210526315781E-2</v>
      </c>
      <c r="L135" s="36"/>
      <c r="M135" s="35"/>
      <c r="N135" s="38"/>
      <c r="O135" s="39"/>
      <c r="P135" s="43">
        <f>AVERAGE(P78:P134)</f>
        <v>-9.5714285714285639E-4</v>
      </c>
      <c r="Q135" s="37"/>
      <c r="R135" s="43">
        <f>AVERAGE(R78:R134)</f>
        <v>-4.0421052631578946E-3</v>
      </c>
      <c r="S135" s="37"/>
      <c r="T135" s="37"/>
      <c r="U135" s="36"/>
      <c r="V135" s="36"/>
      <c r="W135" s="40"/>
      <c r="X135" s="41"/>
      <c r="Y135" s="42"/>
    </row>
    <row r="136" spans="1:25" ht="18.75" thickBot="1" x14ac:dyDescent="0.2">
      <c r="A136" s="7">
        <v>150066</v>
      </c>
      <c r="B136" s="283" t="s">
        <v>39</v>
      </c>
      <c r="C136" s="7">
        <v>0.91500000000000004</v>
      </c>
      <c r="D136" s="286">
        <v>-4.4000000000000003E-3</v>
      </c>
      <c r="E136" s="283">
        <v>52.49</v>
      </c>
      <c r="F136" s="7">
        <v>1.0169999999999999</v>
      </c>
      <c r="G136" s="285">
        <v>0.1003</v>
      </c>
      <c r="H136" s="285">
        <v>1.4999999999999999E-2</v>
      </c>
      <c r="I136" s="283">
        <v>3</v>
      </c>
      <c r="J136" s="283">
        <v>3</v>
      </c>
      <c r="K136" s="285">
        <v>3.3410000000000002E-2</v>
      </c>
      <c r="L136" s="283" t="s">
        <v>40</v>
      </c>
      <c r="M136" s="7" t="s">
        <v>41</v>
      </c>
      <c r="N136" s="305">
        <v>1E-4</v>
      </c>
      <c r="O136" s="23">
        <v>0.21890000000000001</v>
      </c>
      <c r="P136" s="285">
        <v>6.4399999999999999E-2</v>
      </c>
      <c r="Q136" s="285">
        <v>0.1191</v>
      </c>
      <c r="R136" s="285">
        <v>-1.1999999999999999E-3</v>
      </c>
      <c r="S136" s="285">
        <v>9.7000000000000003E-3</v>
      </c>
      <c r="T136" s="285">
        <v>-1.9E-3</v>
      </c>
      <c r="U136" s="283">
        <v>828</v>
      </c>
      <c r="V136" s="283">
        <v>-8</v>
      </c>
      <c r="W136" s="287">
        <v>0.29375000000000001</v>
      </c>
      <c r="X136" s="288">
        <v>42738</v>
      </c>
      <c r="Y136" s="13" t="s">
        <v>38</v>
      </c>
    </row>
    <row r="137" spans="1:25" ht="18.75" thickBot="1" x14ac:dyDescent="0.2">
      <c r="A137" s="14">
        <v>150133</v>
      </c>
      <c r="B137" s="289" t="s">
        <v>413</v>
      </c>
      <c r="C137" s="14">
        <v>1.0469999999999999</v>
      </c>
      <c r="D137" s="295">
        <v>1.9E-3</v>
      </c>
      <c r="E137" s="289">
        <v>5.22</v>
      </c>
      <c r="F137" s="14">
        <v>1.0469999999999999</v>
      </c>
      <c r="G137" s="291">
        <v>0</v>
      </c>
      <c r="H137" s="289" t="s">
        <v>414</v>
      </c>
      <c r="I137" s="289">
        <v>3.7</v>
      </c>
      <c r="J137" s="289">
        <v>3.7</v>
      </c>
      <c r="K137" s="291">
        <v>3.569E-2</v>
      </c>
      <c r="L137" s="289">
        <v>0.73</v>
      </c>
      <c r="M137" s="14" t="s">
        <v>415</v>
      </c>
      <c r="N137" s="295">
        <v>5.0000000000000001E-4</v>
      </c>
      <c r="O137" s="291">
        <v>0.23330000000000001</v>
      </c>
      <c r="P137" s="289" t="s">
        <v>37</v>
      </c>
      <c r="Q137" s="289" t="s">
        <v>37</v>
      </c>
      <c r="R137" s="291">
        <v>-1.1999999999999999E-3</v>
      </c>
      <c r="S137" s="291">
        <v>-1.1999999999999999E-3</v>
      </c>
      <c r="T137" s="291">
        <v>-2.3999999999999998E-3</v>
      </c>
      <c r="U137" s="289">
        <v>618</v>
      </c>
      <c r="V137" s="289">
        <v>0</v>
      </c>
      <c r="W137" s="292">
        <v>0.29375000000000001</v>
      </c>
      <c r="X137" s="293">
        <v>42850</v>
      </c>
      <c r="Y137" s="21" t="s">
        <v>38</v>
      </c>
    </row>
    <row r="138" spans="1:25" ht="18.75" thickBot="1" x14ac:dyDescent="0.2">
      <c r="A138" s="7">
        <v>150016</v>
      </c>
      <c r="B138" s="283" t="s">
        <v>34</v>
      </c>
      <c r="C138" s="7">
        <v>1.0389999999999999</v>
      </c>
      <c r="D138" s="305">
        <v>2.8999999999999998E-3</v>
      </c>
      <c r="E138" s="283">
        <v>21.99</v>
      </c>
      <c r="F138" s="7">
        <v>1</v>
      </c>
      <c r="G138" s="285">
        <v>-3.9E-2</v>
      </c>
      <c r="H138" s="283" t="s">
        <v>35</v>
      </c>
      <c r="I138" s="283">
        <v>0</v>
      </c>
      <c r="J138" s="283">
        <v>0</v>
      </c>
      <c r="K138" s="285">
        <v>-1.4019999999999999E-2</v>
      </c>
      <c r="L138" s="283">
        <v>2.71</v>
      </c>
      <c r="M138" s="7" t="s">
        <v>36</v>
      </c>
      <c r="N138" s="305">
        <v>1.4E-3</v>
      </c>
      <c r="O138" s="285">
        <v>0.53810000000000002</v>
      </c>
      <c r="P138" s="283" t="s">
        <v>37</v>
      </c>
      <c r="Q138" s="283" t="s">
        <v>37</v>
      </c>
      <c r="R138" s="285">
        <v>-1.2999999999999999E-3</v>
      </c>
      <c r="S138" s="285">
        <v>-2.3999999999999998E-3</v>
      </c>
      <c r="T138" s="285">
        <v>4.7999999999999996E-3</v>
      </c>
      <c r="U138" s="283">
        <v>3069</v>
      </c>
      <c r="V138" s="283">
        <v>4</v>
      </c>
      <c r="W138" s="287">
        <v>0.17083333333333331</v>
      </c>
      <c r="X138" s="288">
        <v>43574</v>
      </c>
      <c r="Y138" s="13" t="s">
        <v>38</v>
      </c>
    </row>
    <row r="139" spans="1:25" ht="18.75" thickBot="1" x14ac:dyDescent="0.2">
      <c r="A139" s="14">
        <v>150188</v>
      </c>
      <c r="B139" s="289" t="s">
        <v>289</v>
      </c>
      <c r="C139" s="14">
        <v>1.0620000000000001</v>
      </c>
      <c r="D139" s="295">
        <v>3.8E-3</v>
      </c>
      <c r="E139" s="289">
        <v>125.31</v>
      </c>
      <c r="F139" s="14">
        <v>1.0349999999999999</v>
      </c>
      <c r="G139" s="291">
        <v>-2.6100000000000002E-2</v>
      </c>
      <c r="H139" s="289" t="s">
        <v>290</v>
      </c>
      <c r="I139" s="289">
        <v>5.5</v>
      </c>
      <c r="J139" s="289">
        <v>5.5</v>
      </c>
      <c r="K139" s="291">
        <v>-1.7850000000000001E-2</v>
      </c>
      <c r="L139" s="289">
        <v>0.37</v>
      </c>
      <c r="M139" s="14" t="s">
        <v>291</v>
      </c>
      <c r="N139" s="295">
        <v>4.5999999999999999E-3</v>
      </c>
      <c r="O139" s="18">
        <v>0.12230000000000001</v>
      </c>
      <c r="P139" s="291">
        <v>-4.7199999999999999E-2</v>
      </c>
      <c r="Q139" s="291">
        <v>0.42959999999999998</v>
      </c>
      <c r="R139" s="291">
        <v>-3.7000000000000002E-3</v>
      </c>
      <c r="S139" s="291">
        <v>-3.2000000000000002E-3</v>
      </c>
      <c r="T139" s="291">
        <v>0</v>
      </c>
      <c r="U139" s="289">
        <v>29748</v>
      </c>
      <c r="V139" s="289">
        <v>-158</v>
      </c>
      <c r="W139" s="292">
        <v>0.29375000000000001</v>
      </c>
      <c r="X139" s="293">
        <v>42719</v>
      </c>
      <c r="Y139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335"/>
    <hyperlink ref="C18" r:id="rId72" display="http://finance.sina.com.cn/fund/quotes/150335/bc.shtml"/>
    <hyperlink ref="F18" r:id="rId73" display="http://www.cninfo.com.cn/information/fund/netvalue/150335.html"/>
    <hyperlink ref="M18" r:id="rId74" tooltip="399967" display="http://quote.eastmoney.com/zs399967.html"/>
    <hyperlink ref="O18" r:id="rId75" display="https://www.jisilu.cn/data/utils/lowcalc/150335"/>
    <hyperlink ref="Y18" r:id="rId76" tooltip="加【军工股A】为自选A类" display="javascript:addOwnedFund('150335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99"/>
    <hyperlink ref="C21" r:id="rId90" display="http://finance.sina.com.cn/fund/quotes/150299/bc.shtml"/>
    <hyperlink ref="F21" r:id="rId91" display="http://www.cninfo.com.cn/information/fund/netvalue/150299.html"/>
    <hyperlink ref="M21" r:id="rId92" tooltip="399986" display="http://quote.eastmoney.com/zs399986.html"/>
    <hyperlink ref="O21" r:id="rId93" display="https://www.jisilu.cn/data/utils/lowcalc/150299"/>
    <hyperlink ref="Y21" r:id="rId94" tooltip="将【银行股A】从自选中删除" display="javascript:delOwnedFund('150299');"/>
    <hyperlink ref="A22" r:id="rId95" display="https://www.jisilu.cn/data/sfnew/detail/150293"/>
    <hyperlink ref="C22" r:id="rId96" display="http://finance.sina.com.cn/fund/quotes/150293/bc.shtml"/>
    <hyperlink ref="F22" r:id="rId97" display="http://www.cninfo.com.cn/information/fund/netvalue/150293.html"/>
    <hyperlink ref="M22" r:id="rId98" tooltip="399807" display="http://quote.eastmoney.com/zs399807.html"/>
    <hyperlink ref="O22" r:id="rId99" display="https://www.jisilu.cn/data/utils/lowcalc/150293"/>
    <hyperlink ref="Y22" r:id="rId100" tooltip="加【高铁A级】为自选A类" display="javascript:addOwnedFund('150293');"/>
    <hyperlink ref="A23" r:id="rId101" display="https://www.jisilu.cn/data/sfnew/detail/150117"/>
    <hyperlink ref="C23" r:id="rId102" display="http://finance.sina.com.cn/fund/quotes/150117/bc.shtml"/>
    <hyperlink ref="F23" r:id="rId103" display="http://www.cninfo.com.cn/information/fund/netvalue/150117.html"/>
    <hyperlink ref="M23" r:id="rId104" tooltip="399393" display="http://quote.eastmoney.com/zs399393.html"/>
    <hyperlink ref="O23" r:id="rId105" display="https://www.jisilu.cn/data/utils/lowcalc/150117"/>
    <hyperlink ref="Y23" r:id="rId106" tooltip="加【房地产A】为自选A类" display="javascript:addOwnedFund('150117');"/>
    <hyperlink ref="A24" r:id="rId107" display="https://www.jisilu.cn/data/sfnew/detail/150247"/>
    <hyperlink ref="C24" r:id="rId108" display="http://finance.sina.com.cn/fund/quotes/150247/bc.shtml"/>
    <hyperlink ref="F24" r:id="rId109" display="http://www.cninfo.com.cn/information/fund/netvalue/150247.html"/>
    <hyperlink ref="M24" r:id="rId110" tooltip="399971" display="http://quote.eastmoney.com/zs399971.html"/>
    <hyperlink ref="O24" r:id="rId111" display="https://www.jisilu.cn/data/utils/lowcalc/150247"/>
    <hyperlink ref="Y24" r:id="rId112" tooltip="加【传媒A级】为自选A类" display="javascript:addOwnedFund('150247');"/>
    <hyperlink ref="A25" r:id="rId113" display="https://www.jisilu.cn/data/sfnew/detail/150297"/>
    <hyperlink ref="C25" r:id="rId114" display="http://finance.sina.com.cn/fund/quotes/150297/bc.shtml"/>
    <hyperlink ref="F25" r:id="rId115" display="http://www.cninfo.com.cn/information/fund/netvalue/150297.html"/>
    <hyperlink ref="O25" r:id="rId116" display="https://www.jisilu.cn/data/utils/lowcalc/150297"/>
    <hyperlink ref="Y25" r:id="rId117" tooltip="加【互联A级】为自选A类" display="javascript:addOwnedFund('150297');"/>
    <hyperlink ref="A26" r:id="rId118" display="https://www.jisilu.cn/data/sfnew/detail/150291"/>
    <hyperlink ref="C26" r:id="rId119" display="http://finance.sina.com.cn/fund/quotes/150291/bc.shtml"/>
    <hyperlink ref="F26" r:id="rId120" display="http://www.cninfo.com.cn/information/fund/netvalue/150291.html"/>
    <hyperlink ref="M26" r:id="rId121" tooltip="399986" display="http://quote.eastmoney.com/zs399986.html"/>
    <hyperlink ref="O26" r:id="rId122" display="https://www.jisilu.cn/data/utils/lowcalc/150291"/>
    <hyperlink ref="Y26" r:id="rId123" tooltip="将【银行A份】从自选中删除" display="javascript:delOwnedFund('150291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325"/>
    <hyperlink ref="C28" r:id="rId131" display="http://finance.sina.com.cn/fund/quotes/150325/bc.shtml"/>
    <hyperlink ref="F28" r:id="rId132" display="http://www.cninfo.com.cn/information/fund/netvalue/150325.html"/>
    <hyperlink ref="M28" r:id="rId133" tooltip="399807" display="http://quote.eastmoney.com/zs399807.html"/>
    <hyperlink ref="O28" r:id="rId134" display="https://www.jisilu.cn/data/utils/lowcalc/150325"/>
    <hyperlink ref="Y28" r:id="rId135" tooltip="加【高铁A端】为自选A类" display="javascript:addOwnedFund('150325');"/>
    <hyperlink ref="A29" r:id="rId136" display="https://www.jisilu.cn/data/sfnew/detail/150198"/>
    <hyperlink ref="C29" r:id="rId137" display="http://finance.sina.com.cn/fund/quotes/150198/bc.shtml"/>
    <hyperlink ref="F29" r:id="rId138" display="http://www.cninfo.com.cn/information/fund/netvalue/150198.html"/>
    <hyperlink ref="M29" r:id="rId139" tooltip="399396" display="http://quote.eastmoney.com/zs399396.html"/>
    <hyperlink ref="O29" r:id="rId140" display="https://www.jisilu.cn/data/utils/lowcalc/150198"/>
    <hyperlink ref="Y29" r:id="rId141" tooltip="加【食品A】为自选A类" display="javascript:addOwnedFund('150198');"/>
    <hyperlink ref="A30" r:id="rId142" display="https://www.jisilu.cn/data/sfnew/detail/150301"/>
    <hyperlink ref="C30" r:id="rId143" display="http://finance.sina.com.cn/fund/quotes/150301/bc.shtml"/>
    <hyperlink ref="F30" r:id="rId144" display="http://www.cninfo.com.cn/information/fund/netvalue/150301.html"/>
    <hyperlink ref="M30" r:id="rId145" tooltip="399975" display="http://quote.eastmoney.com/zs399975.html"/>
    <hyperlink ref="O30" r:id="rId146" display="https://www.jisilu.cn/data/utils/lowcalc/150301"/>
    <hyperlink ref="Y30" r:id="rId147" tooltip="加【证券股A】为自选A类" display="javascript:addOwnedFund('150301');"/>
    <hyperlink ref="A31" r:id="rId148" display="https://www.jisilu.cn/data/sfnew/detail/150190"/>
    <hyperlink ref="C31" r:id="rId149" display="http://finance.sina.com.cn/fund/quotes/150190/bc.shtml"/>
    <hyperlink ref="F31" r:id="rId150" display="http://www.cninfo.com.cn/information/fund/netvalue/150190.html"/>
    <hyperlink ref="M31" r:id="rId151" tooltip="000827" display="http://quote.eastmoney.com/zs000827.html"/>
    <hyperlink ref="O31" r:id="rId152" display="https://www.jisilu.cn/data/utils/lowcalc/150190"/>
    <hyperlink ref="Y31" r:id="rId153" tooltip="加【NCF环保A】为自选A类" display="javascript:addOwnedFund('150190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196"/>
    <hyperlink ref="C33" r:id="rId161" display="http://finance.sina.com.cn/fund/quotes/150196/bc.shtml"/>
    <hyperlink ref="F33" r:id="rId162" display="http://www.cninfo.com.cn/information/fund/netvalue/150196.html"/>
    <hyperlink ref="M33" r:id="rId163" tooltip="399395" display="http://quote.eastmoney.com/zs399395.html"/>
    <hyperlink ref="O33" r:id="rId164" display="https://www.jisilu.cn/data/utils/lowcalc/150196"/>
    <hyperlink ref="Y33" r:id="rId165" tooltip="加【有色A】为自选A类" display="javascript:addOwnedFund('150196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502057"/>
    <hyperlink ref="C36" r:id="rId179" display="http://finance.sina.com.cn/fund/quotes/502057/bc.shtml"/>
    <hyperlink ref="F36" r:id="rId180" display="http://www.cninfo.com.cn/information/fund/netvalue/502057.html"/>
    <hyperlink ref="M36" r:id="rId181" tooltip="399989" display="http://quote.eastmoney.com/zs399989.html"/>
    <hyperlink ref="O36" r:id="rId182" display="https://www.jisilu.cn/data/utils/lowcalc/502057"/>
    <hyperlink ref="Y36" r:id="rId183" tooltip="加【医疗A】为自选A类" display="javascript:addOwnedFund('502057');"/>
    <hyperlink ref="A37" r:id="rId184" display="https://www.jisilu.cn/data/sfnew/detail/150317"/>
    <hyperlink ref="C37" r:id="rId185" display="http://finance.sina.com.cn/fund/quotes/150317/bc.shtml"/>
    <hyperlink ref="F37" r:id="rId186" display="http://www.cninfo.com.cn/information/fund/netvalue/150317.html"/>
    <hyperlink ref="M37" r:id="rId187" tooltip="399805" display="http://quote.eastmoney.com/zs399805.html"/>
    <hyperlink ref="O37" r:id="rId188" display="https://www.jisilu.cn/data/utils/lowcalc/150317"/>
    <hyperlink ref="Y37" r:id="rId189" tooltip="加【E金融A】为自选A类" display="javascript:addOwnedFund('150317');"/>
    <hyperlink ref="A38" r:id="rId190" display="https://www.jisilu.cn/data/sfnew/detail/150327"/>
    <hyperlink ref="C38" r:id="rId191" display="http://finance.sina.com.cn/fund/quotes/150327/bc.shtml"/>
    <hyperlink ref="F38" r:id="rId192" display="http://www.cninfo.com.cn/information/fund/netvalue/150327.html"/>
    <hyperlink ref="M38" r:id="rId193" tooltip="399808" display="http://quote.eastmoney.com/zs399808.html"/>
    <hyperlink ref="O38" r:id="rId194" display="https://www.jisilu.cn/data/utils/lowcalc/150327"/>
    <hyperlink ref="Y38" r:id="rId195" tooltip="加【新能A级】为自选A类" display="javascript:addOwnedFund('150327');"/>
    <hyperlink ref="A39" r:id="rId196" display="https://www.jisilu.cn/data/sfnew/detail/150047"/>
    <hyperlink ref="C39" r:id="rId197" display="http://finance.sina.com.cn/fund/quotes/150047/bc.shtml"/>
    <hyperlink ref="F39" r:id="rId198" display="http://www.cninfo.com.cn/information/fund/netvalue/150047.html"/>
    <hyperlink ref="M39" r:id="rId199" tooltip="399942" display="http://quote.eastmoney.com/zs399942.html"/>
    <hyperlink ref="O39" r:id="rId200" display="https://www.jisilu.cn/data/utils/lowcalc/150047"/>
    <hyperlink ref="Y39" r:id="rId201" tooltip="加【消费A】为自选A类" display="javascript:addOwnedFund('150047');"/>
    <hyperlink ref="A41" r:id="rId202" display="https://www.jisilu.cn/data/sfnew/detail/150175"/>
    <hyperlink ref="C41" r:id="rId203" display="http://finance.sina.com.cn/fund/quotes/150175/bc.shtml"/>
    <hyperlink ref="F41" r:id="rId204" display="http://www.cninfo.com.cn/information/fund/netvalue/150175.html"/>
    <hyperlink ref="M41" r:id="rId205" tooltip="HSCEI" display="http://quote.eastmoney.com/hk/zs110010.html"/>
    <hyperlink ref="O41" r:id="rId206" display="https://www.jisilu.cn/data/utils/lowcalc/150175"/>
    <hyperlink ref="Y41" r:id="rId207" tooltip="将【H股A】从自选中删除" display="javascript:delOwnedFund('150175');"/>
    <hyperlink ref="A42" r:id="rId208" display="https://www.jisilu.cn/data/sfnew/detail/150053"/>
    <hyperlink ref="C42" r:id="rId209" display="http://finance.sina.com.cn/fund/quotes/150053/bc.shtml"/>
    <hyperlink ref="F42" r:id="rId210" display="http://www.cninfo.com.cn/information/fund/netvalue/150053.html"/>
    <hyperlink ref="M42" r:id="rId211" tooltip="399905" display="http://quote.eastmoney.com/zs399905.html"/>
    <hyperlink ref="O42" r:id="rId212" display="https://www.jisilu.cn/data/utils/lowcalc/150053"/>
    <hyperlink ref="Y42" r:id="rId213" tooltip="加【泰达500A】为自选A类" display="javascript:addOwnedFund('150053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140"/>
    <hyperlink ref="C44" r:id="rId221" display="http://finance.sina.com.cn/fund/quotes/150140/bc.shtml"/>
    <hyperlink ref="F44" r:id="rId222" display="http://www.cninfo.com.cn/information/fund/netvalue/150140.html"/>
    <hyperlink ref="M44" r:id="rId223" tooltip="399300" display="http://quote.eastmoney.com/zs399300.html"/>
    <hyperlink ref="O44" r:id="rId224" display="https://www.jisilu.cn/data/utils/lowcalc/150140"/>
    <hyperlink ref="Y44" r:id="rId225" tooltip="加【国金300A】为自选A类" display="javascript:addOwnedFund('150140');"/>
    <hyperlink ref="A45" r:id="rId226" display="https://www.jisilu.cn/data/sfnew/detail/150267"/>
    <hyperlink ref="C45" r:id="rId227" display="http://finance.sina.com.cn/fund/quotes/150267/bc.shtml"/>
    <hyperlink ref="F45" r:id="rId228" display="http://www.cninfo.com.cn/information/fund/netvalue/150267.html"/>
    <hyperlink ref="M45" r:id="rId229" tooltip="399986" display="http://quote.eastmoney.com/zs399986.html"/>
    <hyperlink ref="O45" r:id="rId230" display="https://www.jisilu.cn/data/utils/lowcalc/150267"/>
    <hyperlink ref="Y45" r:id="rId231" tooltip="将【银行A类】从自选中删除" display="javascript:delOwnedFund('150267');"/>
    <hyperlink ref="A46" r:id="rId232" display="https://www.jisilu.cn/data/sfnew/detail/502021"/>
    <hyperlink ref="C46" r:id="rId233" display="http://finance.sina.com.cn/fund/quotes/502021/bc.shtml"/>
    <hyperlink ref="F46" r:id="rId234" display="http://www.cninfo.com.cn/information/fund/netvalue/502021.html"/>
    <hyperlink ref="M46" r:id="rId235" tooltip="000016" display="http://quote.eastmoney.com/zs000016.html"/>
    <hyperlink ref="O46" r:id="rId236" display="https://www.jisilu.cn/data/utils/lowcalc/502021"/>
    <hyperlink ref="Y46" r:id="rId237" tooltip="加【国金50A】为自选A类" display="javascript:addOwnedFund('502021');"/>
    <hyperlink ref="A47" r:id="rId238" display="https://www.jisilu.cn/data/sfnew/detail/502041"/>
    <hyperlink ref="C47" r:id="rId239" display="http://finance.sina.com.cn/fund/quotes/502041/bc.shtml"/>
    <hyperlink ref="F47" r:id="rId240" display="http://www.cninfo.com.cn/information/fund/netvalue/502041.html"/>
    <hyperlink ref="M47" r:id="rId241" tooltip="000016" display="http://quote.eastmoney.com/zs000016.html"/>
    <hyperlink ref="O47" r:id="rId242" display="https://www.jisilu.cn/data/utils/lowcalc/502041"/>
    <hyperlink ref="Y47" r:id="rId243" tooltip="加【上50A】为自选A类" display="javascript:addOwnedFund('502041');"/>
    <hyperlink ref="A48" r:id="rId244" display="https://www.jisilu.cn/data/sfnew/detail/150104"/>
    <hyperlink ref="C48" r:id="rId245" display="http://finance.sina.com.cn/fund/quotes/150104/bc.shtml"/>
    <hyperlink ref="F48" r:id="rId246" display="http://www.cninfo.com.cn/information/fund/netvalue/150104.html"/>
    <hyperlink ref="M48" r:id="rId247" tooltip="399300" display="http://quote.eastmoney.com/zs399300.html"/>
    <hyperlink ref="O48" r:id="rId248" display="https://www.jisilu.cn/data/utils/lowcalc/150104"/>
    <hyperlink ref="Y48" r:id="rId249" tooltip="加【HS300A】为自选A类" display="javascript:addOwnedFund('150104');"/>
    <hyperlink ref="A49" r:id="rId250" display="https://www.jisilu.cn/data/sfnew/detail/502001"/>
    <hyperlink ref="C49" r:id="rId251" display="http://finance.sina.com.cn/fund/quotes/502001/bc.shtml"/>
    <hyperlink ref="F49" r:id="rId252" display="http://www.cninfo.com.cn/information/fund/netvalue/502001.html"/>
    <hyperlink ref="M49" r:id="rId253" tooltip="399982" display="http://quote.eastmoney.com/zs399982.html"/>
    <hyperlink ref="O49" r:id="rId254" display="https://www.jisilu.cn/data/utils/lowcalc/502001"/>
    <hyperlink ref="Y49" r:id="rId255" tooltip="加【500等权A】为自选A类" display="javascript:addOwnedFund('502001');"/>
    <hyperlink ref="A50" r:id="rId256" display="https://www.jisilu.cn/data/sfnew/detail/150138"/>
    <hyperlink ref="C50" r:id="rId257" display="http://finance.sina.com.cn/fund/quotes/150138/bc.shtml"/>
    <hyperlink ref="F50" r:id="rId258" display="http://www.cninfo.com.cn/information/fund/netvalue/150138.html"/>
    <hyperlink ref="M50" r:id="rId259" tooltip="000842" display="http://quote.eastmoney.com/zs000842.html"/>
    <hyperlink ref="O50" r:id="rId260" display="https://www.jisilu.cn/data/utils/lowcalc/150138"/>
    <hyperlink ref="Y50" r:id="rId261" tooltip="加【中证800A】为自选A类" display="javascript:addOwnedFund('150138');"/>
    <hyperlink ref="A51" r:id="rId262" display="https://www.jisilu.cn/data/sfnew/detail/150064"/>
    <hyperlink ref="C51" r:id="rId263" display="http://finance.sina.com.cn/fund/quotes/150064/bc.shtml"/>
    <hyperlink ref="F51" r:id="rId264" display="http://www.cninfo.com.cn/information/fund/netvalue/150064.html"/>
    <hyperlink ref="M51" r:id="rId265" tooltip="399904" display="http://quote.eastmoney.com/zs399904.html"/>
    <hyperlink ref="O51" r:id="rId266" display="https://www.jisilu.cn/data/utils/lowcalc/150064"/>
    <hyperlink ref="Y51" r:id="rId267" tooltip="加【同瑞A】为自选A类" display="javascript:addOwnedFund('150064');"/>
    <hyperlink ref="A52" r:id="rId268" display="https://www.jisilu.cn/data/sfnew/detail/150090"/>
    <hyperlink ref="C52" r:id="rId269" display="http://finance.sina.com.cn/fund/quotes/150090/bc.shtml"/>
    <hyperlink ref="F52" r:id="rId270" display="http://www.cninfo.com.cn/information/fund/netvalue/150090.html"/>
    <hyperlink ref="M52" r:id="rId271" tooltip="399958" display="http://quote.eastmoney.com/zs399958.html"/>
    <hyperlink ref="O52" r:id="rId272" display="https://www.jisilu.cn/data/utils/lowcalc/150090"/>
    <hyperlink ref="Y52" r:id="rId273" tooltip="加【成长A】为自选A类" display="javascript:addOwnedFund('150090');"/>
    <hyperlink ref="A53" r:id="rId274" display="https://www.jisilu.cn/data/sfnew/detail/150167"/>
    <hyperlink ref="C53" r:id="rId275" display="http://finance.sina.com.cn/fund/quotes/150167/bc.shtml"/>
    <hyperlink ref="F53" r:id="rId276" display="http://www.cninfo.com.cn/information/fund/netvalue/150167.html"/>
    <hyperlink ref="M53" r:id="rId277" tooltip="399300" display="http://quote.eastmoney.com/zs399300.html"/>
    <hyperlink ref="O53" r:id="rId278" display="https://www.jisilu.cn/data/utils/lowcalc/150167"/>
    <hyperlink ref="Y53" r:id="rId279" tooltip="加【银华300A】为自选A类" display="javascript:addOwnedFund('150167');"/>
    <hyperlink ref="A54" r:id="rId280" display="https://www.jisilu.cn/data/sfnew/detail/502014"/>
    <hyperlink ref="C54" r:id="rId281" display="http://finance.sina.com.cn/fund/quotes/502014/bc.shtml"/>
    <hyperlink ref="F54" r:id="rId282" display="http://www.cninfo.com.cn/information/fund/netvalue/502014.html"/>
    <hyperlink ref="M54" r:id="rId283" tooltip="000853" display="http://quote.eastmoney.com/zs000853.html"/>
    <hyperlink ref="O54" r:id="rId284" display="https://www.jisilu.cn/data/utils/lowcalc/502014"/>
    <hyperlink ref="Y54" r:id="rId285" tooltip="加【一带一A】为自选A类" display="javascript:addOwnedFund('502014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150281"/>
    <hyperlink ref="C56" r:id="rId293" display="http://finance.sina.com.cn/fund/quotes/150281/bc.shtml"/>
    <hyperlink ref="F56" r:id="rId294" display="http://www.cninfo.com.cn/information/fund/netvalue/150281.html"/>
    <hyperlink ref="M56" r:id="rId295" tooltip="399934" display="http://quote.eastmoney.com/zs399934.html"/>
    <hyperlink ref="O56" r:id="rId296" display="https://www.jisilu.cn/data/utils/lowcalc/150281"/>
    <hyperlink ref="Y56" r:id="rId297" tooltip="加【金融地A】为自选A类" display="javascript:addOwnedFund('150281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150036"/>
    <hyperlink ref="C58" r:id="rId305" display="http://finance.sina.com.cn/fund/quotes/150036/bc.shtml"/>
    <hyperlink ref="F58" r:id="rId306" display="http://www.cninfo.com.cn/information/fund/netvalue/150036.html"/>
    <hyperlink ref="M58" r:id="rId307" tooltip="399300" display="http://quote.eastmoney.com/zs399300.html"/>
    <hyperlink ref="O58" r:id="rId308" display="https://www.jisilu.cn/data/utils/lowcalc/150036"/>
    <hyperlink ref="Y58" r:id="rId309" tooltip="加【建信稳健】为自选A类" display="javascript:addOwnedFund('150036');"/>
    <hyperlink ref="A59" r:id="rId310" display="https://www.jisilu.cn/data/sfnew/detail/150211"/>
    <hyperlink ref="C59" r:id="rId311" display="http://finance.sina.com.cn/fund/quotes/150211/bc.shtml"/>
    <hyperlink ref="F59" r:id="rId312" display="http://www.cninfo.com.cn/information/fund/netvalue/150211.html"/>
    <hyperlink ref="M59" r:id="rId313" tooltip="399976" display="http://quote.eastmoney.com/zs399976.html"/>
    <hyperlink ref="O59" r:id="rId314" display="https://www.jisilu.cn/data/utils/lowcalc/150211"/>
    <hyperlink ref="Y59" r:id="rId315" tooltip="加【新能车A】为自选A类" display="javascript:addOwnedFund('150211');"/>
    <hyperlink ref="A60" r:id="rId316" display="https://www.jisilu.cn/data/sfnew/detail/502054"/>
    <hyperlink ref="C60" r:id="rId317" display="http://finance.sina.com.cn/fund/quotes/502054/bc.shtml"/>
    <hyperlink ref="F60" r:id="rId318" display="http://www.cninfo.com.cn/information/fund/netvalue/502054.html"/>
    <hyperlink ref="M60" r:id="rId319" tooltip="399975" display="http://quote.eastmoney.com/zs399975.html"/>
    <hyperlink ref="O60" r:id="rId320" display="https://www.jisilu.cn/data/utils/lowcalc/502054"/>
    <hyperlink ref="Y60" r:id="rId321" tooltip="加【券商A】为自选A类" display="javascript:addOwnedFund('502054');"/>
    <hyperlink ref="A61" r:id="rId322" display="https://www.jisilu.cn/data/sfnew/detail/150213"/>
    <hyperlink ref="C61" r:id="rId323" display="http://finance.sina.com.cn/fund/quotes/150213/bc.shtml"/>
    <hyperlink ref="F61" r:id="rId324" display="http://www.cninfo.com.cn/information/fund/netvalue/150213.html"/>
    <hyperlink ref="M61" r:id="rId325" tooltip="399958" display="http://quote.eastmoney.com/zs399958.html"/>
    <hyperlink ref="O61" r:id="rId326" display="https://www.jisilu.cn/data/utils/lowcalc/150213"/>
    <hyperlink ref="Y61" r:id="rId327" tooltip="加【成长A级】为自选A类" display="javascript:addOwnedFund('150213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055"/>
    <hyperlink ref="C63" r:id="rId335" display="http://finance.sina.com.cn/fund/quotes/150055/bc.shtml"/>
    <hyperlink ref="F63" r:id="rId336" display="http://www.cninfo.com.cn/information/fund/netvalue/150055.html"/>
    <hyperlink ref="M63" r:id="rId337" tooltip="399905" display="http://quote.eastmoney.com/zs399905.html"/>
    <hyperlink ref="O63" r:id="rId338" display="https://www.jisilu.cn/data/utils/lowcalc/150055"/>
    <hyperlink ref="Y63" r:id="rId339" tooltip="加【500A】为自选A类" display="javascript:addOwnedFund('150055');"/>
    <hyperlink ref="A64" r:id="rId340" display="https://www.jisilu.cn/data/sfnew/detail/150152"/>
    <hyperlink ref="C64" r:id="rId341" display="http://finance.sina.com.cn/fund/quotes/150152/bc.shtml"/>
    <hyperlink ref="F64" r:id="rId342" display="http://www.cninfo.com.cn/information/fund/netvalue/150152.html"/>
    <hyperlink ref="M64" r:id="rId343" tooltip="399006" display="http://quote.eastmoney.com/zs399006.html"/>
    <hyperlink ref="O64" r:id="rId344" display="https://www.jisilu.cn/data/utils/lowcalc/150152"/>
    <hyperlink ref="Y64" r:id="rId345" tooltip="加【创业板A】为自选A类" display="javascript:addOwnedFund('150152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012"/>
    <hyperlink ref="C66" r:id="rId353" display="http://finance.sina.com.cn/fund/quotes/150012/bc.shtml"/>
    <hyperlink ref="F66" r:id="rId354" display="http://www.cninfo.com.cn/information/fund/netvalue/150012.html"/>
    <hyperlink ref="M66" r:id="rId355" tooltip="399903" display="http://quote.eastmoney.com/zs399903.html"/>
    <hyperlink ref="O66" r:id="rId356" display="https://www.jisilu.cn/data/utils/lowcalc/150012"/>
    <hyperlink ref="Y66" r:id="rId357" tooltip="加【中证100A】为自选A类" display="javascript:addOwnedFund('150012');"/>
    <hyperlink ref="A67" r:id="rId358" display="https://www.jisilu.cn/data/sfnew/detail/150059"/>
    <hyperlink ref="C67" r:id="rId359" display="http://finance.sina.com.cn/fund/quotes/150059/bc.shtml"/>
    <hyperlink ref="F67" r:id="rId360" display="http://www.cninfo.com.cn/information/fund/netvalue/150059.html"/>
    <hyperlink ref="M67" r:id="rId361" tooltip="399944" display="http://quote.eastmoney.com/zs399944.html"/>
    <hyperlink ref="O67" r:id="rId362" display="https://www.jisilu.cn/data/utils/lowcalc/150059"/>
    <hyperlink ref="Y67" r:id="rId363" tooltip="加【资源A级】为自选A类" display="javascript:addOwnedFund('150059');"/>
    <hyperlink ref="A68" r:id="rId364" display="https://www.jisilu.cn/data/sfnew/detail/150085"/>
    <hyperlink ref="C68" r:id="rId365" display="http://finance.sina.com.cn/fund/quotes/150085/bc.shtml"/>
    <hyperlink ref="F68" r:id="rId366" display="http://www.cninfo.com.cn/information/fund/netvalue/150085.html"/>
    <hyperlink ref="M68" r:id="rId367" tooltip="399005" display="http://quote.eastmoney.com/zs399005.html"/>
    <hyperlink ref="Y68" r:id="rId368" tooltip="加【中小板A】为自选A类" display="javascript:addOwnedFund('150085');"/>
    <hyperlink ref="A69" r:id="rId369" display="https://www.jisilu.cn/data/sfnew/detail/150088"/>
    <hyperlink ref="C69" r:id="rId370" display="http://finance.sina.com.cn/fund/quotes/150088/bc.shtml"/>
    <hyperlink ref="F69" r:id="rId371" display="http://www.cninfo.com.cn/information/fund/netvalue/150088.html"/>
    <hyperlink ref="M69" r:id="rId372" tooltip="399905" display="http://quote.eastmoney.com/zs399905.html"/>
    <hyperlink ref="Y69" r:id="rId373" tooltip="加【金鹰500A】为自选A类" display="javascript:addOwnedFund('150088');"/>
    <hyperlink ref="A70" r:id="rId374" display="https://www.jisilu.cn/data/sfnew/detail/150096"/>
    <hyperlink ref="C70" r:id="rId375" display="http://finance.sina.com.cn/fund/quotes/150096/bc.shtml"/>
    <hyperlink ref="F70" r:id="rId376" display="http://www.cninfo.com.cn/information/fund/netvalue/150096.html"/>
    <hyperlink ref="M70" r:id="rId377" tooltip="000979" display="http://quote.eastmoney.com/zs000979.html"/>
    <hyperlink ref="Y70" r:id="rId378" tooltip="加【商品A】为自选A类" display="javascript:addOwnedFund('150096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237"/>
    <hyperlink ref="C79" r:id="rId416" display="http://finance.sina.com.cn/fund/quotes/150237/bc.shtml"/>
    <hyperlink ref="F79" r:id="rId417" display="http://www.cninfo.com.cn/information/fund/netvalue/150237.html"/>
    <hyperlink ref="M79" r:id="rId418" tooltip="000827" display="http://quote.eastmoney.com/zs000827.html"/>
    <hyperlink ref="O79" r:id="rId419" display="https://www.jisilu.cn/data/utils/lowcalc/150237"/>
    <hyperlink ref="Y79" r:id="rId420" tooltip="加【环保A级】为自选A类" display="javascript:addOwnedFund('150237');"/>
    <hyperlink ref="A80" r:id="rId421" display="https://www.jisilu.cn/data/sfnew/detail/502024"/>
    <hyperlink ref="C80" r:id="rId422" display="http://finance.sina.com.cn/fund/quotes/502024/bc.shtml"/>
    <hyperlink ref="F80" r:id="rId423" display="http://www.cninfo.com.cn/information/fund/netvalue/502024.html"/>
    <hyperlink ref="M80" r:id="rId424" tooltip="399440" display="http://quote.eastmoney.com/zs399440.html"/>
    <hyperlink ref="O80" r:id="rId425" display="https://www.jisilu.cn/data/utils/lowcalc/502024"/>
    <hyperlink ref="Y80" r:id="rId426" tooltip="加【钢铁A】为自选A类" display="javascript:addOwnedFund('502024');"/>
    <hyperlink ref="A81" r:id="rId427" display="https://www.jisilu.cn/data/sfnew/detail/150205"/>
    <hyperlink ref="C81" r:id="rId428" display="http://finance.sina.com.cn/fund/quotes/150205/bc.shtml"/>
    <hyperlink ref="F81" r:id="rId429" display="http://www.cninfo.com.cn/information/fund/netvalue/150205.html"/>
    <hyperlink ref="M81" r:id="rId430" tooltip="399973" display="http://quote.eastmoney.com/zs399973.html"/>
    <hyperlink ref="O81" r:id="rId431" display="https://www.jisilu.cn/data/utils/lowcalc/150205"/>
    <hyperlink ref="Y81" r:id="rId432" tooltip="加【国防A】为自选A类" display="javascript:addOwnedFund('150205');"/>
    <hyperlink ref="A82" r:id="rId433" display="https://www.jisilu.cn/data/sfnew/detail/150307"/>
    <hyperlink ref="C82" r:id="rId434" display="http://finance.sina.com.cn/fund/quotes/150307/bc.shtml"/>
    <hyperlink ref="F82" r:id="rId435" display="http://www.cninfo.com.cn/information/fund/netvalue/150307.html"/>
    <hyperlink ref="M82" r:id="rId436" tooltip="399804" display="http://quote.eastmoney.com/zs399804.html"/>
    <hyperlink ref="O82" r:id="rId437" display="https://www.jisilu.cn/data/utils/lowcalc/150307"/>
    <hyperlink ref="Y82" r:id="rId438" tooltip="加【体育A】为自选A类" display="javascript:addOwnedFund('150307');"/>
    <hyperlink ref="A83" r:id="rId439" display="https://www.jisilu.cn/data/sfnew/detail/150309"/>
    <hyperlink ref="C83" r:id="rId440" display="http://finance.sina.com.cn/fund/quotes/150309/bc.shtml"/>
    <hyperlink ref="F83" r:id="rId441" display="http://www.cninfo.com.cn/information/fund/netvalue/150309.html"/>
    <hyperlink ref="M83" r:id="rId442" tooltip="399994" display="http://quote.eastmoney.com/zs399994.html"/>
    <hyperlink ref="O83" r:id="rId443" display="https://www.jisilu.cn/data/utils/lowcalc/150309"/>
    <hyperlink ref="Y83" r:id="rId444" tooltip="加【信息安A】为自选A类" display="javascript:addOwnedFund('150309');"/>
    <hyperlink ref="A84" r:id="rId445" display="https://www.jisilu.cn/data/sfnew/detail/150164"/>
    <hyperlink ref="C84" r:id="rId446" display="http://finance.sina.com.cn/fund/quotes/150164/bc.shtml"/>
    <hyperlink ref="F84" r:id="rId447" display="http://www.cninfo.com.cn/information/fund/netvalue/150164.html"/>
    <hyperlink ref="M84" r:id="rId448" tooltip="000832" display="http://quote.eastmoney.com/zs000832.html"/>
    <hyperlink ref="O84" r:id="rId449" display="https://www.jisilu.cn/data/utils/lowcalc/150164"/>
    <hyperlink ref="Y84" r:id="rId450" tooltip="加【可转债A】为自选A类" display="javascript:addOwnedFund('150164');"/>
    <hyperlink ref="A85" r:id="rId451" display="https://www.jisilu.cn/data/sfnew/detail/150329"/>
    <hyperlink ref="C85" r:id="rId452" display="http://finance.sina.com.cn/fund/quotes/150329/bc.shtml"/>
    <hyperlink ref="F85" r:id="rId453" display="http://www.cninfo.com.cn/information/fund/netvalue/150329.html"/>
    <hyperlink ref="M85" r:id="rId454" tooltip="399809" display="http://quote.eastmoney.com/zs399809.html"/>
    <hyperlink ref="O85" r:id="rId455" display="https://www.jisilu.cn/data/utils/lowcalc/150329"/>
    <hyperlink ref="Y85" r:id="rId456" tooltip="加【保险A】为自选A类" display="javascript:addOwnedFund('150329');"/>
    <hyperlink ref="A86" r:id="rId457" display="https://www.jisilu.cn/data/sfnew/detail/150257"/>
    <hyperlink ref="C86" r:id="rId458" display="http://finance.sina.com.cn/fund/quotes/150257/bc.shtml"/>
    <hyperlink ref="F86" r:id="rId459" display="http://www.cninfo.com.cn/information/fund/netvalue/150257.html"/>
    <hyperlink ref="M86" r:id="rId460" tooltip="399993" display="http://quote.eastmoney.com/zs399993.html"/>
    <hyperlink ref="O86" r:id="rId461" display="https://www.jisilu.cn/data/utils/lowcalc/150257"/>
    <hyperlink ref="Y86" r:id="rId462" tooltip="加【生物A】为自选A类" display="javascript:addOwnedFund('150257');"/>
    <hyperlink ref="A87" r:id="rId463" display="https://www.jisilu.cn/data/sfnew/detail/502027"/>
    <hyperlink ref="C87" r:id="rId464" display="http://finance.sina.com.cn/fund/quotes/502027/bc.shtml"/>
    <hyperlink ref="F87" r:id="rId465" display="http://www.cninfo.com.cn/information/fund/netvalue/502027.html"/>
    <hyperlink ref="M87" r:id="rId466" tooltip="399429" display="http://quote.eastmoney.com/zs399429.html"/>
    <hyperlink ref="O87" r:id="rId467" display="https://www.jisilu.cn/data/utils/lowcalc/502027"/>
    <hyperlink ref="Y87" r:id="rId468" tooltip="加【新丝路A】为自选A类" display="javascript:addOwnedFund('502027');"/>
    <hyperlink ref="A88" r:id="rId469" display="https://www.jisilu.cn/data/sfnew/detail/150177"/>
    <hyperlink ref="C88" r:id="rId470" display="http://finance.sina.com.cn/fund/quotes/150177/bc.shtml"/>
    <hyperlink ref="F88" r:id="rId471" display="http://www.cninfo.com.cn/information/fund/netvalue/150177.html"/>
    <hyperlink ref="M88" r:id="rId472" tooltip="399966" display="http://quote.eastmoney.com/zs399966.html"/>
    <hyperlink ref="O88" r:id="rId473" display="https://www.jisilu.cn/data/utils/lowcalc/150177"/>
    <hyperlink ref="Y88" r:id="rId474" tooltip="加【证保A】为自选A类" display="javascript:addOwnedFund('150177');"/>
    <hyperlink ref="A89" r:id="rId475" display="https://www.jisilu.cn/data/sfnew/detail/150235"/>
    <hyperlink ref="C89" r:id="rId476" display="http://finance.sina.com.cn/fund/quotes/150235/bc.shtml"/>
    <hyperlink ref="F89" r:id="rId477" display="http://www.cninfo.com.cn/information/fund/netvalue/150235.html"/>
    <hyperlink ref="M89" r:id="rId478" tooltip="399975" display="http://quote.eastmoney.com/zs399975.html"/>
    <hyperlink ref="O89" r:id="rId479" display="https://www.jisilu.cn/data/utils/lowcalc/150235"/>
    <hyperlink ref="Y89" r:id="rId480" tooltip="加【券商A级】为自选A类" display="javascript:addOwnedFund('150235');"/>
    <hyperlink ref="A90" r:id="rId481" display="https://www.jisilu.cn/data/sfnew/detail/150194"/>
    <hyperlink ref="C90" r:id="rId482" display="http://finance.sina.com.cn/fund/quotes/150194/bc.shtml"/>
    <hyperlink ref="F90" r:id="rId483" display="http://www.cninfo.com.cn/information/fund/netvalue/150194.html"/>
    <hyperlink ref="M90" r:id="rId484" tooltip="399970" display="http://quote.eastmoney.com/zs399970.html"/>
    <hyperlink ref="O90" r:id="rId485" display="https://www.jisilu.cn/data/utils/lowcalc/150194"/>
    <hyperlink ref="Y90" r:id="rId486" tooltip="加【互联网A】为自选A类" display="javascript:addOwnedFund('150194');"/>
    <hyperlink ref="A91" r:id="rId487" display="https://www.jisilu.cn/data/sfnew/detail/150209"/>
    <hyperlink ref="C91" r:id="rId488" display="http://finance.sina.com.cn/fund/quotes/150209/bc.shtml"/>
    <hyperlink ref="F91" r:id="rId489" display="http://www.cninfo.com.cn/information/fund/netvalue/150209.html"/>
    <hyperlink ref="M91" r:id="rId490" tooltip="399974" display="http://quote.eastmoney.com/zs399974.html"/>
    <hyperlink ref="O91" r:id="rId491" display="https://www.jisilu.cn/data/utils/lowcalc/150209"/>
    <hyperlink ref="Y91" r:id="rId492" tooltip="加【国企改A】为自选A类" display="javascript:addOwnedFund('150209');"/>
    <hyperlink ref="A92" r:id="rId493" display="https://www.jisilu.cn/data/sfnew/detail/150241"/>
    <hyperlink ref="C92" r:id="rId494" display="http://finance.sina.com.cn/fund/quotes/150241/bc.shtml"/>
    <hyperlink ref="F92" r:id="rId495" display="http://www.cninfo.com.cn/information/fund/netvalue/150241.html"/>
    <hyperlink ref="M92" r:id="rId496" tooltip="399986" display="http://quote.eastmoney.com/zs399986.html"/>
    <hyperlink ref="O92" r:id="rId497" display="https://www.jisilu.cn/data/utils/lowcalc/150241"/>
    <hyperlink ref="Y92" r:id="rId498" tooltip="将【银行A级】从自选中删除" display="javascript:delOwnedFund('150241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51"/>
    <hyperlink ref="C94" r:id="rId506" display="http://finance.sina.com.cn/fund/quotes/150251/bc.shtml"/>
    <hyperlink ref="F94" r:id="rId507" display="http://www.cninfo.com.cn/information/fund/netvalue/150251.html"/>
    <hyperlink ref="M94" r:id="rId508" tooltip="399990" display="http://quote.eastmoney.com/zs399990.html"/>
    <hyperlink ref="O94" r:id="rId509" display="https://www.jisilu.cn/data/utils/lowcalc/150251"/>
    <hyperlink ref="Y94" r:id="rId510" tooltip="加【煤炭A】为自选A类" display="javascript:addOwnedFund('150251');"/>
    <hyperlink ref="A95" r:id="rId511" display="https://www.jisilu.cn/data/sfnew/detail/150271"/>
    <hyperlink ref="C95" r:id="rId512" display="http://finance.sina.com.cn/fund/quotes/150271/bc.shtml"/>
    <hyperlink ref="F95" r:id="rId513" display="http://www.cninfo.com.cn/information/fund/netvalue/150271.html"/>
    <hyperlink ref="M95" r:id="rId514" tooltip="399441" display="http://quote.eastmoney.com/zs399441.html"/>
    <hyperlink ref="O95" r:id="rId515" display="https://www.jisilu.cn/data/utils/lowcalc/150271"/>
    <hyperlink ref="Y95" r:id="rId516" tooltip="加【生物药A】为自选A类" display="javascript:addOwnedFund('150271');"/>
    <hyperlink ref="A96" r:id="rId517" display="https://www.jisilu.cn/data/sfnew/detail/150173"/>
    <hyperlink ref="C96" r:id="rId518" display="http://finance.sina.com.cn/fund/quotes/150173/bc.shtml"/>
    <hyperlink ref="F96" r:id="rId519" display="http://www.cninfo.com.cn/information/fund/netvalue/150173.html"/>
    <hyperlink ref="M96" r:id="rId520" tooltip="000998" display="http://quote.eastmoney.com/zs000998.html"/>
    <hyperlink ref="O96" r:id="rId521" display="https://www.jisilu.cn/data/utils/lowcalc/150173"/>
    <hyperlink ref="Y96" r:id="rId522" tooltip="加【TMT中证A】为自选A类" display="javascript:addOwnedFund('150173');"/>
    <hyperlink ref="A97" r:id="rId523" display="https://www.jisilu.cn/data/sfnew/detail/502049"/>
    <hyperlink ref="C97" r:id="rId524" display="http://finance.sina.com.cn/fund/quotes/502049/bc.shtml"/>
    <hyperlink ref="F97" r:id="rId525" display="http://www.cninfo.com.cn/information/fund/netvalue/502049.html"/>
    <hyperlink ref="M97" r:id="rId526" tooltip="000016" display="http://quote.eastmoney.com/zs000016.html"/>
    <hyperlink ref="O97" r:id="rId527" display="https://www.jisilu.cn/data/utils/lowcalc/502049"/>
    <hyperlink ref="Y97" r:id="rId528" tooltip="加【上证50A】为自选A类" display="javascript:addOwnedFund('502049');"/>
    <hyperlink ref="A98" r:id="rId529" display="https://www.jisilu.cn/data/sfnew/detail/150273"/>
    <hyperlink ref="C98" r:id="rId530" display="http://finance.sina.com.cn/fund/quotes/150273/bc.shtml"/>
    <hyperlink ref="F98" r:id="rId531" display="http://www.cninfo.com.cn/information/fund/netvalue/150273.html"/>
    <hyperlink ref="M98" r:id="rId532" tooltip="399991" display="http://quote.eastmoney.com/zs399991.html"/>
    <hyperlink ref="O98" r:id="rId533" display="https://www.jisilu.cn/data/utils/lowcalc/150273"/>
    <hyperlink ref="Y98" r:id="rId534" tooltip="加【带路A】为自选A类" display="javascript:addOwnedFund('150273');"/>
    <hyperlink ref="A99" r:id="rId535" display="https://www.jisilu.cn/data/sfnew/detail/150277"/>
    <hyperlink ref="C99" r:id="rId536" display="http://finance.sina.com.cn/fund/quotes/150277/bc.shtml"/>
    <hyperlink ref="F99" r:id="rId537" display="http://www.cninfo.com.cn/information/fund/netvalue/150277.html"/>
    <hyperlink ref="M99" r:id="rId538" tooltip="399807" display="http://quote.eastmoney.com/zs399807.html"/>
    <hyperlink ref="O99" r:id="rId539" display="https://www.jisilu.cn/data/utils/lowcalc/150277"/>
    <hyperlink ref="Y99" r:id="rId540" tooltip="将【高铁A】从自选中删除" display="javascript:delOwnedFund('150277');"/>
    <hyperlink ref="A100" r:id="rId541" display="https://www.jisilu.cn/data/sfnew/detail/150259"/>
    <hyperlink ref="C100" r:id="rId542" display="http://finance.sina.com.cn/fund/quotes/150259/bc.shtml"/>
    <hyperlink ref="F100" r:id="rId543" display="http://www.cninfo.com.cn/information/fund/netvalue/150259.html"/>
    <hyperlink ref="M100" r:id="rId544" tooltip="399992" display="http://quote.eastmoney.com/zs399992.html"/>
    <hyperlink ref="O100" r:id="rId545" display="https://www.jisilu.cn/data/utils/lowcalc/150259"/>
    <hyperlink ref="Y100" r:id="rId546" tooltip="加【重组A】为自选A类" display="javascript:addOwnedFund('150259');"/>
    <hyperlink ref="A101" r:id="rId547" display="https://www.jisilu.cn/data/sfnew/detail/150243"/>
    <hyperlink ref="C101" r:id="rId548" display="http://finance.sina.com.cn/fund/quotes/150243/bc.shtml"/>
    <hyperlink ref="F101" r:id="rId549" display="http://www.cninfo.com.cn/information/fund/netvalue/150243.html"/>
    <hyperlink ref="M101" r:id="rId550" tooltip="399006" display="http://quote.eastmoney.com/zs399006.html"/>
    <hyperlink ref="O101" r:id="rId551" display="https://www.jisilu.cn/data/utils/lowcalc/150243"/>
    <hyperlink ref="Y101" r:id="rId552" tooltip="加【创业A】为自选A类" display="javascript:addOwnedFund('150243');"/>
    <hyperlink ref="A102" r:id="rId553" display="https://www.jisilu.cn/data/sfnew/detail/150207"/>
    <hyperlink ref="C102" r:id="rId554" display="http://finance.sina.com.cn/fund/quotes/150207/bc.shtml"/>
    <hyperlink ref="F102" r:id="rId555" display="http://www.cninfo.com.cn/information/fund/netvalue/150207.html"/>
    <hyperlink ref="M102" r:id="rId556" tooltip="399983" display="http://quote.eastmoney.com/zs399983.html"/>
    <hyperlink ref="O102" r:id="rId557" display="https://www.jisilu.cn/data/utils/lowcalc/150207"/>
    <hyperlink ref="Y102" r:id="rId558" tooltip="加【地产A端】为自选A类" display="javascript:addOwnedFund('150207');"/>
    <hyperlink ref="A103" r:id="rId559" display="https://www.jisilu.cn/data/sfnew/detail/150275"/>
    <hyperlink ref="C103" r:id="rId560" display="http://finance.sina.com.cn/fund/quotes/150275/bc.shtml"/>
    <hyperlink ref="F103" r:id="rId561" display="http://www.cninfo.com.cn/information/fund/netvalue/150275.html"/>
    <hyperlink ref="M103" r:id="rId562" tooltip="399991" display="http://quote.eastmoney.com/zs399991.html"/>
    <hyperlink ref="O103" r:id="rId563" display="https://www.jisilu.cn/data/utils/lowcalc/150275"/>
    <hyperlink ref="Y103" r:id="rId564" tooltip="将【一带一A】从自选中删除" display="javascript:delOwnedFund('150275');"/>
    <hyperlink ref="A104" r:id="rId565" display="https://www.jisilu.cn/data/sfnew/detail/150255"/>
    <hyperlink ref="C104" r:id="rId566" display="http://finance.sina.com.cn/fund/quotes/150255/bc.shtml"/>
    <hyperlink ref="F104" r:id="rId567" display="http://www.cninfo.com.cn/information/fund/netvalue/150255.html"/>
    <hyperlink ref="M104" r:id="rId568" tooltip="399986" display="http://quote.eastmoney.com/zs399986.html"/>
    <hyperlink ref="O104" r:id="rId569" display="https://www.jisilu.cn/data/utils/lowcalc/150255"/>
    <hyperlink ref="Y104" r:id="rId570" tooltip="将【银行业A】从自选中删除" display="javascript:delOwnedFund('150255');"/>
    <hyperlink ref="A105" r:id="rId571" display="https://www.jisilu.cn/data/sfnew/detail/150315"/>
    <hyperlink ref="C105" r:id="rId572" display="http://finance.sina.com.cn/fund/quotes/150315/bc.shtml"/>
    <hyperlink ref="F105" r:id="rId573" display="http://www.cninfo.com.cn/information/fund/netvalue/150315.html"/>
    <hyperlink ref="M105" r:id="rId574" tooltip="399803" display="http://quote.eastmoney.com/zs399803.html"/>
    <hyperlink ref="O105" r:id="rId575" display="https://www.jisilu.cn/data/utils/lowcalc/150315"/>
    <hyperlink ref="Y105" r:id="rId576" tooltip="加【工业4A】为自选A类" display="javascript:addOwnedFund('150315');"/>
    <hyperlink ref="A106" r:id="rId577" display="https://www.jisilu.cn/data/sfnew/detail/150269"/>
    <hyperlink ref="C106" r:id="rId578" display="http://finance.sina.com.cn/fund/quotes/150269/bc.shtml"/>
    <hyperlink ref="F106" r:id="rId579" display="http://www.cninfo.com.cn/information/fund/netvalue/150269.html"/>
    <hyperlink ref="M106" r:id="rId580" tooltip="399997" display="http://quote.eastmoney.com/zs399997.html"/>
    <hyperlink ref="O106" r:id="rId581" display="https://www.jisilu.cn/data/utils/lowcalc/150269"/>
    <hyperlink ref="Y106" r:id="rId582" tooltip="加【白酒A】为自选A类" display="javascript:addOwnedFund('150269');"/>
    <hyperlink ref="A107" r:id="rId583" display="https://www.jisilu.cn/data/sfnew/detail/150217"/>
    <hyperlink ref="C107" r:id="rId584" display="http://finance.sina.com.cn/fund/quotes/150217/bc.shtml"/>
    <hyperlink ref="F107" r:id="rId585" display="http://www.cninfo.com.cn/information/fund/netvalue/150217.html"/>
    <hyperlink ref="M107" r:id="rId586" tooltip="399412" display="http://quote.eastmoney.com/zs399412.html"/>
    <hyperlink ref="O107" r:id="rId587" display="https://www.jisilu.cn/data/utils/lowcalc/150217"/>
    <hyperlink ref="Y107" r:id="rId588" tooltip="加【新能源A】为自选A类" display="javascript:addOwnedFund('150217');"/>
    <hyperlink ref="A108" r:id="rId589" display="https://www.jisilu.cn/data/sfnew/detail/150184"/>
    <hyperlink ref="C108" r:id="rId590" display="http://finance.sina.com.cn/fund/quotes/150184/bc.shtml"/>
    <hyperlink ref="F108" r:id="rId591" display="http://www.cninfo.com.cn/information/fund/netvalue/150184.html"/>
    <hyperlink ref="M108" r:id="rId592" tooltip="000827" display="http://quote.eastmoney.com/zs000827.html"/>
    <hyperlink ref="O108" r:id="rId593" display="https://www.jisilu.cn/data/utils/lowcalc/150184"/>
    <hyperlink ref="Y108" r:id="rId594" tooltip="加【环保A】为自选A类" display="javascript:addOwnedFund('150184');"/>
    <hyperlink ref="A109" r:id="rId595" display="https://www.jisilu.cn/data/sfnew/detail/150283"/>
    <hyperlink ref="C109" r:id="rId596" display="http://finance.sina.com.cn/fund/quotes/150283/bc.shtml"/>
    <hyperlink ref="F109" r:id="rId597" display="http://www.cninfo.com.cn/information/fund/netvalue/150283.html"/>
    <hyperlink ref="M109" r:id="rId598" tooltip="000808" display="http://quote.eastmoney.com/zs000808.html"/>
    <hyperlink ref="O109" r:id="rId599" display="https://www.jisilu.cn/data/utils/lowcalc/150283"/>
    <hyperlink ref="Y109" r:id="rId600" tooltip="加【SW医药A】为自选A类" display="javascript:addOwnedFund('150283');"/>
    <hyperlink ref="A110" r:id="rId601" display="https://www.jisilu.cn/data/sfnew/detail/150229"/>
    <hyperlink ref="C110" r:id="rId602" display="http://finance.sina.com.cn/fund/quotes/150229/bc.shtml"/>
    <hyperlink ref="F110" r:id="rId603" display="http://www.cninfo.com.cn/information/fund/netvalue/150229.html"/>
    <hyperlink ref="M110" r:id="rId604" tooltip="399987" display="http://quote.eastmoney.com/zs399987.html"/>
    <hyperlink ref="O110" r:id="rId605" display="https://www.jisilu.cn/data/utils/lowcalc/150229"/>
    <hyperlink ref="Y110" r:id="rId606" tooltip="加【酒A】为自选A类" display="javascript:addOwnedFund('150229');"/>
    <hyperlink ref="A111" r:id="rId607" display="https://www.jisilu.cn/data/sfnew/detail/502007"/>
    <hyperlink ref="C111" r:id="rId608" display="http://finance.sina.com.cn/fund/quotes/502007/bc.shtml"/>
    <hyperlink ref="F111" r:id="rId609" display="http://www.cninfo.com.cn/information/fund/netvalue/502007.html"/>
    <hyperlink ref="M111" r:id="rId610" tooltip="399974" display="http://quote.eastmoney.com/zs399974.html"/>
    <hyperlink ref="O111" r:id="rId611" display="https://www.jisilu.cn/data/utils/lowcalc/502007"/>
    <hyperlink ref="Y111" r:id="rId612" tooltip="加【国企改A】为自选A类" display="javascript:addOwnedFund('502007');"/>
    <hyperlink ref="A112" r:id="rId613" display="https://www.jisilu.cn/data/sfnew/detail/502011"/>
    <hyperlink ref="C112" r:id="rId614" display="http://finance.sina.com.cn/fund/quotes/502011/bc.shtml"/>
    <hyperlink ref="F112" r:id="rId615" display="http://www.cninfo.com.cn/information/fund/netvalue/502011.html"/>
    <hyperlink ref="M112" r:id="rId616" tooltip="399975" display="http://quote.eastmoney.com/zs399975.html"/>
    <hyperlink ref="O112" r:id="rId617" display="https://www.jisilu.cn/data/utils/lowcalc/502011"/>
    <hyperlink ref="Y112" r:id="rId618" tooltip="加【证券A】为自选A类" display="javascript:addOwnedFund('502011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018"/>
    <hyperlink ref="C114" r:id="rId626" display="http://finance.sina.com.cn/fund/quotes/150018/bc.shtml"/>
    <hyperlink ref="F114" r:id="rId627" display="http://www.cninfo.com.cn/information/fund/netvalue/150018.html"/>
    <hyperlink ref="M114" r:id="rId628" tooltip="399004" display="http://quote.eastmoney.com/zs399004.html"/>
    <hyperlink ref="O114" r:id="rId629" display="https://www.jisilu.cn/data/utils/lowcalc/150018"/>
    <hyperlink ref="Y114" r:id="rId630" tooltip="加【银华稳进】为自选A类" display="javascript:addOwnedFund('150018');"/>
    <hyperlink ref="A115" r:id="rId631" display="https://www.jisilu.cn/data/sfnew/detail/150186"/>
    <hyperlink ref="C115" r:id="rId632" display="http://finance.sina.com.cn/fund/quotes/150186/bc.shtml"/>
    <hyperlink ref="F115" r:id="rId633" display="http://www.cninfo.com.cn/information/fund/netvalue/150186.html"/>
    <hyperlink ref="M115" r:id="rId634" tooltip="399967" display="http://quote.eastmoney.com/zs399967.html"/>
    <hyperlink ref="O115" r:id="rId635" display="https://www.jisilu.cn/data/utils/lowcalc/150186"/>
    <hyperlink ref="Y115" r:id="rId636" tooltip="加【军工A级】为自选A类" display="javascript:addOwnedFund('150186');"/>
    <hyperlink ref="A116" r:id="rId637" display="https://www.jisilu.cn/data/sfnew/detail/150051"/>
    <hyperlink ref="C116" r:id="rId638" display="http://finance.sina.com.cn/fund/quotes/150051/bc.shtml"/>
    <hyperlink ref="F116" r:id="rId639" display="http://www.cninfo.com.cn/information/fund/netvalue/150051.html"/>
    <hyperlink ref="M116" r:id="rId640" tooltip="399300" display="http://quote.eastmoney.com/zs399300.html"/>
    <hyperlink ref="O116" r:id="rId641" display="https://www.jisilu.cn/data/utils/lowcalc/150051"/>
    <hyperlink ref="Y116" r:id="rId642" tooltip="加【沪深300A】为自选A类" display="javascript:addOwnedFund('150051');"/>
    <hyperlink ref="A117" r:id="rId643" display="https://www.jisilu.cn/data/sfnew/detail/150305"/>
    <hyperlink ref="C117" r:id="rId644" display="http://finance.sina.com.cn/fund/quotes/150305/bc.shtml"/>
    <hyperlink ref="F117" r:id="rId645" display="http://www.cninfo.com.cn/information/fund/netvalue/150305.html"/>
    <hyperlink ref="M117" r:id="rId646" tooltip="399812" display="http://quote.eastmoney.com/zs399812.html"/>
    <hyperlink ref="O117" r:id="rId647" display="https://www.jisilu.cn/data/utils/lowcalc/150305"/>
    <hyperlink ref="Y117" r:id="rId648" tooltip="加【养老A】为自选A类" display="javascript:addOwnedFund('150305');"/>
    <hyperlink ref="A118" r:id="rId649" display="https://www.jisilu.cn/data/sfnew/detail/150249"/>
    <hyperlink ref="C118" r:id="rId650" display="http://finance.sina.com.cn/fund/quotes/150249/bc.shtml"/>
    <hyperlink ref="F118" r:id="rId651" display="http://www.cninfo.com.cn/information/fund/netvalue/150249.html"/>
    <hyperlink ref="M118" r:id="rId652" tooltip="399986" display="http://quote.eastmoney.com/zs399986.html"/>
    <hyperlink ref="O118" r:id="rId653" display="https://www.jisilu.cn/data/utils/lowcalc/150249"/>
    <hyperlink ref="Y118" r:id="rId654" tooltip="将【银行A端】从自选中删除" display="javascript:delOwnedFund('150249');"/>
    <hyperlink ref="A119" r:id="rId655" display="https://www.jisilu.cn/data/sfnew/detail/150169"/>
    <hyperlink ref="C119" r:id="rId656" display="http://finance.sina.com.cn/fund/quotes/150169/bc.shtml"/>
    <hyperlink ref="F119" r:id="rId657" display="http://www.cninfo.com.cn/information/fund/netvalue/150169.html"/>
    <hyperlink ref="M119" r:id="rId658" tooltip="HSI" display="http://quote.eastmoney.com/hk/zs110000.html"/>
    <hyperlink ref="O119" r:id="rId659" display="https://www.jisilu.cn/data/utils/lowcalc/150169"/>
    <hyperlink ref="Y119" r:id="rId660" tooltip="将【恒生A】从自选中删除" display="javascript:delOwnedFund('150169');"/>
    <hyperlink ref="A120" r:id="rId661" display="https://www.jisilu.cn/data/sfnew/detail/502004"/>
    <hyperlink ref="C120" r:id="rId662" display="http://finance.sina.com.cn/fund/quotes/502004/bc.shtml"/>
    <hyperlink ref="F120" r:id="rId663" display="http://www.cninfo.com.cn/information/fund/netvalue/502004.html"/>
    <hyperlink ref="M120" r:id="rId664" tooltip="399967" display="http://quote.eastmoney.com/zs399967.html"/>
    <hyperlink ref="O120" r:id="rId665" display="https://www.jisilu.cn/data/utils/lowcalc/502004"/>
    <hyperlink ref="Y120" r:id="rId666" tooltip="加【军工A】为自选A类" display="javascript:addOwnedFund('502004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71"/>
    <hyperlink ref="C123" r:id="rId680" display="http://finance.sina.com.cn/fund/quotes/150171/bc.shtml"/>
    <hyperlink ref="F123" r:id="rId681" display="http://www.cninfo.com.cn/information/fund/netvalue/150171.html"/>
    <hyperlink ref="M123" r:id="rId682" tooltip="399707" display="http://quote.eastmoney.com/zs399707.html"/>
    <hyperlink ref="O123" r:id="rId683" display="https://www.jisilu.cn/data/utils/lowcalc/150171"/>
    <hyperlink ref="Y123" r:id="rId684" tooltip="加【证券A】为自选A类" display="javascript:addOwnedFund('150171');"/>
    <hyperlink ref="A124" r:id="rId685" display="https://www.jisilu.cn/data/sfnew/detail/502017"/>
    <hyperlink ref="C124" r:id="rId686" display="http://finance.sina.com.cn/fund/quotes/502017/bc.shtml"/>
    <hyperlink ref="F124" r:id="rId687" display="http://www.cninfo.com.cn/information/fund/netvalue/502017.html"/>
    <hyperlink ref="M124" r:id="rId688" tooltip="399991" display="http://quote.eastmoney.com/zs399991.html"/>
    <hyperlink ref="O124" r:id="rId689" display="https://www.jisilu.cn/data/utils/lowcalc/502017"/>
    <hyperlink ref="Y124" r:id="rId690" tooltip="加【带路A】为自选A类" display="javascript:addOwnedFund('502017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79"/>
    <hyperlink ref="C127" r:id="rId704" display="http://finance.sina.com.cn/fund/quotes/150179/bc.shtml"/>
    <hyperlink ref="F127" r:id="rId705" display="http://www.cninfo.com.cn/information/fund/netvalue/150179.html"/>
    <hyperlink ref="M127" r:id="rId706" tooltip="399935" display="http://quote.eastmoney.com/zs399935.html"/>
    <hyperlink ref="O127" r:id="rId707" display="https://www.jisilu.cn/data/utils/lowcalc/150179"/>
    <hyperlink ref="Y127" r:id="rId708" tooltip="加【信息A】为自选A类" display="javascript:addOwnedFund('150179');"/>
    <hyperlink ref="A128" r:id="rId709" display="https://www.jisilu.cn/data/sfnew/detail/150100"/>
    <hyperlink ref="C128" r:id="rId710" display="http://finance.sina.com.cn/fund/quotes/150100/bc.shtml"/>
    <hyperlink ref="F128" r:id="rId711" display="http://www.cninfo.com.cn/information/fund/netvalue/150100.html"/>
    <hyperlink ref="M128" r:id="rId712" tooltip="000805" display="http://quote.eastmoney.com/zs000805.html"/>
    <hyperlink ref="O128" r:id="rId713" display="https://www.jisilu.cn/data/utils/lowcalc/150100"/>
    <hyperlink ref="Y128" r:id="rId714" tooltip="加【资源A】为自选A类" display="javascript:addOwnedFund('150100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143"/>
    <hyperlink ref="C130" r:id="rId722" display="http://finance.sina.com.cn/fund/quotes/150143/bc.shtml"/>
    <hyperlink ref="F130" r:id="rId723" display="http://www.cninfo.com.cn/information/fund/netvalue/150143.html"/>
    <hyperlink ref="M130" r:id="rId724" tooltip="000832" display="http://quote.eastmoney.com/zs000832.html"/>
    <hyperlink ref="O130" r:id="rId725" display="https://www.jisilu.cn/data/utils/lowcalc/150143"/>
    <hyperlink ref="Y130" r:id="rId726" tooltip="加【转债A级】为自选A类" display="javascript:addOwnedFund('150143');"/>
    <hyperlink ref="A131" r:id="rId727" display="https://www.jisilu.cn/data/sfnew/detail/150231"/>
    <hyperlink ref="C131" r:id="rId728" display="http://finance.sina.com.cn/fund/quotes/150231/bc.shtml"/>
    <hyperlink ref="F131" r:id="rId729" display="http://www.cninfo.com.cn/information/fund/netvalue/150231.html"/>
    <hyperlink ref="M131" r:id="rId730" tooltip="399811" display="http://quote.eastmoney.com/zs399811.html"/>
    <hyperlink ref="O131" r:id="rId731" display="https://www.jisilu.cn/data/utils/lowcalc/150231"/>
    <hyperlink ref="Y131" r:id="rId732" tooltip="加【电子A】为自选A类" display="javascript:addOwnedFund('150231');"/>
    <hyperlink ref="A132" r:id="rId733" display="https://www.jisilu.cn/data/sfnew/detail/150245"/>
    <hyperlink ref="C132" r:id="rId734" display="http://finance.sina.com.cn/fund/quotes/150245/bc.shtml"/>
    <hyperlink ref="F132" r:id="rId735" display="http://www.cninfo.com.cn/information/fund/netvalue/150245.html"/>
    <hyperlink ref="M132" r:id="rId736" tooltip="399970" display="http://quote.eastmoney.com/zs399970.html"/>
    <hyperlink ref="O132" r:id="rId737" display="https://www.jisilu.cn/data/utils/lowcalc/150245"/>
    <hyperlink ref="Y132" r:id="rId738" tooltip="加【互联A】为自选A类" display="javascript:addOwnedFund('150245');"/>
    <hyperlink ref="A133" r:id="rId739" display="https://www.jisilu.cn/data/sfnew/detail/150311"/>
    <hyperlink ref="C133" r:id="rId740" display="http://finance.sina.com.cn/fund/quotes/150311/bc.shtml"/>
    <hyperlink ref="F133" r:id="rId741" display="http://www.cninfo.com.cn/information/fund/netvalue/150311.html"/>
    <hyperlink ref="M133" r:id="rId742" tooltip="399996" display="http://quote.eastmoney.com/zs399996.html"/>
    <hyperlink ref="O133" r:id="rId743" display="https://www.jisilu.cn/data/utils/lowcalc/150311"/>
    <hyperlink ref="Y133" r:id="rId744" tooltip="加【智能A】为自选A类" display="javascript:addOwnedFund('150311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6" r:id="rId751" display="https://www.jisilu.cn/data/sfnew/detail/150066"/>
    <hyperlink ref="C136" r:id="rId752" display="http://finance.sina.com.cn/fund/quotes/150066/bc.shtml"/>
    <hyperlink ref="F136" r:id="rId753" display="http://www.cninfo.com.cn/information/fund/netvalue/150066.html"/>
    <hyperlink ref="M136" r:id="rId754" tooltip="399481" display="http://quote.eastmoney.com/zs399481.html"/>
    <hyperlink ref="O136" r:id="rId755" display="https://www.jisilu.cn/data/utils/lowcalc/150066"/>
    <hyperlink ref="Y136" r:id="rId756" tooltip="加【互利A】为自选A类" display="javascript:addOwnedFund('150066');"/>
    <hyperlink ref="A137" r:id="rId757" display="https://www.jisilu.cn/data/sfnew/detail/150133"/>
    <hyperlink ref="C137" r:id="rId758" display="http://finance.sina.com.cn/fund/quotes/150133/bc.shtml"/>
    <hyperlink ref="F137" r:id="rId759" display="http://www.cninfo.com.cn/information/fund/netvalue/150133.html"/>
    <hyperlink ref="M137" r:id="rId760" tooltip="000833" display="http://quote.eastmoney.com/zs000833.html"/>
    <hyperlink ref="Y137" r:id="rId761" tooltip="加【德信A】为自选A类" display="javascript:addOwnedFund('150133');"/>
    <hyperlink ref="A138" r:id="rId762" display="https://www.jisilu.cn/data/sfnew/detail/150016"/>
    <hyperlink ref="C138" r:id="rId763" display="http://finance.sina.com.cn/fund/quotes/150016/bc.shtml"/>
    <hyperlink ref="F138" r:id="rId764" display="http://www.cninfo.com.cn/information/fund/netvalue/150016.html"/>
    <hyperlink ref="M138" r:id="rId765" tooltip="399300" display="http://quote.eastmoney.com/zs399300.html"/>
    <hyperlink ref="Y138" r:id="rId766" tooltip="加【合润A】为自选A类" display="javascript:addOwnedFund('150016');"/>
    <hyperlink ref="A139" r:id="rId767" display="https://www.jisilu.cn/data/sfnew/detail/150188"/>
    <hyperlink ref="C139" r:id="rId768" display="http://finance.sina.com.cn/fund/quotes/150188/bc.shtml"/>
    <hyperlink ref="F139" r:id="rId769" display="http://www.cninfo.com.cn/information/fund/netvalue/150188.html"/>
    <hyperlink ref="M139" r:id="rId770" tooltip="000832" display="http://quote.eastmoney.com/zs000832.html"/>
    <hyperlink ref="O139" r:id="rId771" display="https://www.jisilu.cn/data/utils/lowcalc/15018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33"/>
  <sheetViews>
    <sheetView topLeftCell="B1" workbookViewId="0">
      <selection activeCell="J23" sqref="A1:XFD1048576"/>
    </sheetView>
  </sheetViews>
  <sheetFormatPr defaultRowHeight="13.5" x14ac:dyDescent="0.15"/>
  <cols>
    <col min="1" max="1" width="27" customWidth="1"/>
    <col min="2" max="2" width="10.37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VLOOKUP($E3,'20160803'!$A$3:$Y$207,4,FALSE)</f>
        <v>1.3807017543859652E-3</v>
      </c>
      <c r="G3" s="48">
        <f>VLOOKUP($E3,'20160803'!$A$3:$Y$207,8,FALSE)</f>
        <v>0.61403508771929827</v>
      </c>
      <c r="H3" s="48">
        <f>VLOOKUP($E3,'20160803'!$A$3:$Y$207,7,FALSE)</f>
        <v>1.0198245614035087E-2</v>
      </c>
      <c r="I3" s="48">
        <f>VLOOKUP($E3,'20160803'!$A$3:$Y$207,11,FALSE)</f>
        <v>4.5534210526315781E-2</v>
      </c>
      <c r="J3" s="48">
        <f>VLOOKUP($E3,'20160803'!$A$3:$Y$207,16,FALSE)</f>
        <v>-9.5714285714285639E-4</v>
      </c>
      <c r="K3" s="48">
        <f>VLOOKUP($E3,'20160803'!$A$3:$Y$207,18,FALSE)</f>
        <v>-4.0421052631578946E-3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VLOOKUP($E4,'20160803'!$A$3:$Y$207,4,FALSE)</f>
        <v>2.0000000000000001E-4</v>
      </c>
      <c r="G4" s="48">
        <f>VLOOKUP($E4,'20160803'!$A$3:$Y$207,8,FALSE)</f>
        <v>0.6</v>
      </c>
      <c r="H4" s="48">
        <f>VLOOKUP($E4,'20160803'!$A$3:$Y$207,7,FALSE)</f>
        <v>-2.3600000000000001E-3</v>
      </c>
      <c r="I4" s="48">
        <f>VLOOKUP($E4,'20160803'!$A$3:$Y$207,11,FALSE)</f>
        <v>4.6887999999999999E-2</v>
      </c>
      <c r="J4" s="48">
        <f>VLOOKUP($E4,'20160803'!$A$3:$Y$207,16,FALSE)</f>
        <v>-7.3000000000000009E-3</v>
      </c>
      <c r="K4" s="48">
        <f>VLOOKUP($E4,'20160803'!$A$3:$Y$207,18,FALSE)</f>
        <v>-4.6600000000000001E-3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VLOOKUP($E5,'20160803'!$A$3:$Y$207,4,FALSE)</f>
        <v>2.3233333333333331E-3</v>
      </c>
      <c r="G5" s="87">
        <f>VLOOKUP($E5,'20160803'!$A$3:$Y$207,8,FALSE)</f>
        <v>0.56666666666666665</v>
      </c>
      <c r="H5" s="87">
        <f>VLOOKUP($E5,'20160803'!$A$3:$Y$207,7,FALSE)</f>
        <v>-1.0853333333333333E-2</v>
      </c>
      <c r="I5" s="87">
        <f>VLOOKUP($E5,'20160803'!$A$3:$Y$207,11,FALSE)</f>
        <v>4.3717666666666655E-2</v>
      </c>
      <c r="J5" s="87">
        <f>VLOOKUP($E5,'20160803'!$A$3:$Y$207,16,FALSE)</f>
        <v>-1.6211538461538465E-2</v>
      </c>
      <c r="K5" s="87">
        <f>VLOOKUP($E5,'20160803'!$A$3:$Y$207,18,FALSE)</f>
        <v>-1.0166666666666666E-3</v>
      </c>
      <c r="L5" t="s">
        <v>416</v>
      </c>
    </row>
    <row r="6" spans="1:29" ht="14.25" thickBot="1" x14ac:dyDescent="0.2">
      <c r="E6" s="87" t="s">
        <v>245</v>
      </c>
      <c r="F6" s="87">
        <f>VLOOKUP($E6,'20160803'!$A$3:$Y$207,4,FALSE)</f>
        <v>1.82E-3</v>
      </c>
      <c r="G6" s="87">
        <f>VLOOKUP($E6,'20160803'!$A$3:$Y$207,8,FALSE)</f>
        <v>0.8</v>
      </c>
      <c r="H6" s="87">
        <f>VLOOKUP($E6,'20160803'!$A$3:$Y$207,7,FALSE)</f>
        <v>-5.8627999999999986E-2</v>
      </c>
      <c r="I6" s="87">
        <f>VLOOKUP($E6,'20160803'!$A$3:$Y$207,11,FALSE)</f>
        <v>5.2113599999999989E-2</v>
      </c>
      <c r="J6" s="87">
        <f>VLOOKUP($E6,'20160803'!$A$3:$Y$207,16,FALSE)</f>
        <v>-4.9127999999999998E-2</v>
      </c>
      <c r="K6" s="87">
        <f>VLOOKUP($E6,'20160803'!$A$3:$Y$207,18,FALSE)</f>
        <v>-9.9200000000000026E-4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VLOOKUP($E7,'20160803'!$A$3:$Y$207,4,FALSE)</f>
        <v>7.6666666666666669E-4</v>
      </c>
      <c r="G7" s="48">
        <f>VLOOKUP($E7,'20160803'!$A$3:$Y$207,8,FALSE)</f>
        <v>0.33333333333333331</v>
      </c>
      <c r="H7" s="48">
        <f>VLOOKUP($E7,'20160803'!$A$3:$Y$207,7,FALSE)</f>
        <v>-0.16133333333333333</v>
      </c>
      <c r="I7" s="48">
        <f>VLOOKUP($E7,'20160803'!$A$3:$Y$207,11,FALSE)</f>
        <v>5.1550000000000006E-2</v>
      </c>
      <c r="J7" s="48">
        <f>VLOOKUP($E7,'20160803'!$A$3:$Y$207,16,FALSE)</f>
        <v>-0.12320000000000002</v>
      </c>
      <c r="K7" s="48">
        <f>VLOOKUP($E7,'20160803'!$A$3:$Y$207,18,FALSE)</f>
        <v>-6.5999999999999991E-3</v>
      </c>
      <c r="L7" t="s">
        <v>368</v>
      </c>
    </row>
    <row r="8" spans="1:29" ht="14.25" thickBot="1" x14ac:dyDescent="0.2">
      <c r="E8" s="86" t="s">
        <v>246</v>
      </c>
      <c r="F8" s="48">
        <f>VLOOKUP($E8,'20160803'!$A$3:$Y$207,4,FALSE)</f>
        <v>-2.3333333333333336E-4</v>
      </c>
      <c r="G8" s="48">
        <f>VLOOKUP($E8,'20160803'!$A$3:$Y$207,8,FALSE)</f>
        <v>0.66666666666666663</v>
      </c>
      <c r="H8" s="48">
        <f>VLOOKUP($E8,'20160803'!$A$3:$Y$207,7,FALSE)</f>
        <v>-0.12506666666666666</v>
      </c>
      <c r="I8" s="48">
        <f>VLOOKUP($E8,'20160803'!$A$3:$Y$207,11,FALSE)</f>
        <v>5.2920000000000002E-2</v>
      </c>
      <c r="J8" s="48">
        <f>VLOOKUP($E8,'20160803'!$A$3:$Y$207,16,FALSE)</f>
        <v>-8.5133333333333339E-2</v>
      </c>
      <c r="K8" s="48">
        <f>VLOOKUP($E8,'20160803'!$A$3:$Y$207,18,FALSE)</f>
        <v>-3.1333333333333335E-3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158.57</v>
      </c>
      <c r="I11" s="47">
        <v>2.0000000000000001E-4</v>
      </c>
      <c r="J11" s="74"/>
      <c r="K11" s="74"/>
      <c r="L11" t="s">
        <v>382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755" t="s">
        <v>405</v>
      </c>
      <c r="B15" s="755" t="s">
        <v>399</v>
      </c>
      <c r="C15" s="755" t="s">
        <v>401</v>
      </c>
      <c r="D15" s="755" t="s">
        <v>403</v>
      </c>
      <c r="E15" s="755" t="s">
        <v>309</v>
      </c>
      <c r="F15" s="755" t="s">
        <v>310</v>
      </c>
      <c r="G15" s="755" t="s">
        <v>311</v>
      </c>
      <c r="H15" s="755" t="s">
        <v>297</v>
      </c>
      <c r="I15" s="321" t="s">
        <v>313</v>
      </c>
      <c r="J15" s="755" t="s">
        <v>315</v>
      </c>
      <c r="K15" s="755" t="s">
        <v>316</v>
      </c>
      <c r="L15" s="215" t="s">
        <v>318</v>
      </c>
      <c r="M15" s="321" t="s">
        <v>320</v>
      </c>
      <c r="N15" s="216" t="s">
        <v>321</v>
      </c>
      <c r="O15" s="216" t="s">
        <v>322</v>
      </c>
      <c r="P15" s="321" t="s">
        <v>324</v>
      </c>
      <c r="Q15" s="755" t="s">
        <v>326</v>
      </c>
      <c r="R15" s="321" t="s">
        <v>327</v>
      </c>
      <c r="S15" s="321" t="s">
        <v>329</v>
      </c>
      <c r="T15" s="216" t="s">
        <v>331</v>
      </c>
      <c r="U15" s="321" t="s">
        <v>333</v>
      </c>
      <c r="V15" s="216" t="s">
        <v>335</v>
      </c>
      <c r="W15" s="319" t="s">
        <v>337</v>
      </c>
      <c r="X15" s="319" t="s">
        <v>27</v>
      </c>
      <c r="Y15" s="319" t="s">
        <v>343</v>
      </c>
      <c r="Z15" s="5" t="s">
        <v>338</v>
      </c>
      <c r="AA15" s="739" t="s">
        <v>340</v>
      </c>
      <c r="AB15" s="755" t="s">
        <v>341</v>
      </c>
      <c r="AC15" s="756" t="s">
        <v>342</v>
      </c>
    </row>
    <row r="16" spans="1:29" ht="14.25" thickBot="1" x14ac:dyDescent="0.2">
      <c r="A16" s="740"/>
      <c r="B16" s="740" t="s">
        <v>399</v>
      </c>
      <c r="C16" s="740" t="s">
        <v>401</v>
      </c>
      <c r="D16" s="740" t="s">
        <v>403</v>
      </c>
      <c r="E16" s="740"/>
      <c r="F16" s="740"/>
      <c r="G16" s="740"/>
      <c r="H16" s="740"/>
      <c r="I16" s="320" t="s">
        <v>314</v>
      </c>
      <c r="J16" s="740"/>
      <c r="K16" s="740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740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20" t="s">
        <v>25</v>
      </c>
      <c r="Y16" s="320" t="s">
        <v>29</v>
      </c>
      <c r="Z16" s="6" t="s">
        <v>339</v>
      </c>
      <c r="AA16" s="740"/>
      <c r="AB16" s="740"/>
      <c r="AC16" s="742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>VLOOKUP($B17,'20160803'!$A$3:$Y$207,COLUMN()-4,0)</f>
        <v>150307</v>
      </c>
      <c r="F17" s="309" t="str">
        <f>VLOOKUP($B17,'20160803'!$A$3:$Y$207,COLUMN()-4,0)</f>
        <v>体育A</v>
      </c>
      <c r="G17" s="51">
        <f>VLOOKUP($B17,'20160803'!$A$3:$Y$207,COLUMN()-4,0)</f>
        <v>1.014</v>
      </c>
      <c r="H17" s="310">
        <f>VLOOKUP($B17,'20160803'!$A$3:$Y$207,COLUMN()-4,0)</f>
        <v>2E-3</v>
      </c>
      <c r="I17" s="309">
        <f>VLOOKUP($B17,'20160803'!$A$3:$Y$207,COLUMN()-4,0)</f>
        <v>1241.9100000000001</v>
      </c>
      <c r="J17" s="51">
        <f>VLOOKUP($B17,'20160803'!$A$3:$Y$207,COLUMN()-4,0)</f>
        <v>1.03</v>
      </c>
      <c r="K17" s="311">
        <f>VLOOKUP($B17,'20160803'!$A$3:$Y$207,COLUMN()-4,0)</f>
        <v>1.55E-2</v>
      </c>
      <c r="L17" s="311">
        <f>VLOOKUP($B17,'20160803'!$A$3:$Y$207,COLUMN()-4,0)</f>
        <v>0.03</v>
      </c>
      <c r="M17" s="309">
        <f>VLOOKUP($B17,'20160803'!$A$3:$Y$207,COLUMN()-4,0)</f>
        <v>4.5</v>
      </c>
      <c r="N17" s="309">
        <f>VLOOKUP($B17,'20160803'!$A$3:$Y$207,COLUMN()-4,0)</f>
        <v>4.5</v>
      </c>
      <c r="O17" s="311">
        <f>VLOOKUP($B17,'20160803'!$A$3:$Y$207,COLUMN()-4,0)</f>
        <v>4.573E-2</v>
      </c>
      <c r="P17" s="309" t="str">
        <f>VLOOKUP($B17,'20160803'!$A$3:$Y$207,COLUMN()-4,0)</f>
        <v>永续</v>
      </c>
      <c r="Q17" s="51" t="str">
        <f>VLOOKUP($B17,'20160803'!$A$3:$Y$207,COLUMN()-4,0)</f>
        <v>中证体育</v>
      </c>
      <c r="R17" s="310">
        <f>VLOOKUP($B17,'20160803'!$A$3:$Y$207,COLUMN()-4,0)</f>
        <v>7.0000000000000001E-3</v>
      </c>
      <c r="S17" s="56">
        <f>VLOOKUP($B17,'20160803'!$A$3:$Y$207,COLUMN()-4,0)</f>
        <v>0.19420000000000001</v>
      </c>
      <c r="T17" s="311">
        <f>VLOOKUP($B17,'20160803'!$A$3:$Y$207,COLUMN()-4,0)</f>
        <v>8.0000000000000002E-3</v>
      </c>
      <c r="U17" s="311">
        <f>VLOOKUP($B17,'20160803'!$A$3:$Y$207,COLUMN()-4,0)</f>
        <v>0.88859999999999995</v>
      </c>
      <c r="V17" s="311">
        <f>VLOOKUP($B17,'20160803'!$A$3:$Y$207,COLUMN()-4,0)</f>
        <v>-5.4000000000000003E-3</v>
      </c>
      <c r="W17" s="311">
        <f>VLOOKUP($B17,'20160803'!$A$3:$Y$207,COLUMN()-4,0)</f>
        <v>1.2999999999999999E-3</v>
      </c>
      <c r="X17" s="311">
        <f>VLOOKUP($B17,'20160803'!$A$3:$Y$207,COLUMN()-4,0)</f>
        <v>7.0000000000000001E-3</v>
      </c>
      <c r="Y17" s="309">
        <f>VLOOKUP($B17,'20160803'!$A$3:$Y$207,COLUMN()-4,0)</f>
        <v>23579</v>
      </c>
      <c r="Z17" s="309">
        <f>VLOOKUP($B17,'20160803'!$A$3:$Y$207,COLUMN()-4,0)</f>
        <v>68</v>
      </c>
      <c r="AA17" s="312">
        <f>VLOOKUP($B17,'20160803'!$A$3:$Y$207,COLUMN()-4,0)</f>
        <v>0.21180555555555555</v>
      </c>
      <c r="AB17" s="313">
        <f>VLOOKUP($B17,'20160803'!$A$3:$Y$207,COLUMN()-4,0)</f>
        <v>42705</v>
      </c>
      <c r="AC17" s="59" t="str">
        <f>VLOOKUP($B17,'20160803'!$A$3:$Y$207,COLUMN()-4,0)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VLOOKUP($B18,'20160803'!$A$3:$Y$207,COLUMN()-4,0)</f>
        <v>150293</v>
      </c>
      <c r="F18" s="309" t="str">
        <f>VLOOKUP($B18,'20160803'!$A$3:$Y$207,COLUMN()-4,0)</f>
        <v>高铁A级</v>
      </c>
      <c r="G18" s="51">
        <f>VLOOKUP($B18,'20160803'!$A$3:$Y$207,COLUMN()-4,0)</f>
        <v>1.091</v>
      </c>
      <c r="H18" s="310">
        <f>VLOOKUP($B18,'20160803'!$A$3:$Y$207,COLUMN()-4,0)</f>
        <v>8.9999999999999998E-4</v>
      </c>
      <c r="I18" s="309">
        <f>VLOOKUP($B18,'20160803'!$A$3:$Y$207,COLUMN()-4,0)</f>
        <v>8.76</v>
      </c>
      <c r="J18" s="51">
        <f>VLOOKUP($B18,'20160803'!$A$3:$Y$207,COLUMN()-4,0)</f>
        <v>1.0586</v>
      </c>
      <c r="K18" s="311">
        <f>VLOOKUP($B18,'20160803'!$A$3:$Y$207,COLUMN()-4,0)</f>
        <v>-3.0599999999999999E-2</v>
      </c>
      <c r="L18" s="311">
        <f>VLOOKUP($B18,'20160803'!$A$3:$Y$207,COLUMN()-4,0)</f>
        <v>0.04</v>
      </c>
      <c r="M18" s="309">
        <f>VLOOKUP($B18,'20160803'!$A$3:$Y$207,COLUMN()-4,0)</f>
        <v>6.25</v>
      </c>
      <c r="N18" s="309">
        <f>VLOOKUP($B18,'20160803'!$A$3:$Y$207,COLUMN()-4,0)</f>
        <v>5.5</v>
      </c>
      <c r="O18" s="311">
        <f>VLOOKUP($B18,'20160803'!$A$3:$Y$207,COLUMN()-4,0)</f>
        <v>5.3400000000000003E-2</v>
      </c>
      <c r="P18" s="309" t="str">
        <f>VLOOKUP($B18,'20160803'!$A$3:$Y$207,COLUMN()-4,0)</f>
        <v>永续</v>
      </c>
      <c r="Q18" s="51" t="str">
        <f>VLOOKUP($B18,'20160803'!$A$3:$Y$207,COLUMN()-4,0)</f>
        <v>高铁产业</v>
      </c>
      <c r="R18" s="310">
        <f>VLOOKUP($B18,'20160803'!$A$3:$Y$207,COLUMN()-4,0)</f>
        <v>-6.9999999999999999E-4</v>
      </c>
      <c r="S18" s="56">
        <f>VLOOKUP($B18,'20160803'!$A$3:$Y$207,COLUMN()-4,0)</f>
        <v>0.31069999999999998</v>
      </c>
      <c r="T18" s="311">
        <f>VLOOKUP($B18,'20160803'!$A$3:$Y$207,COLUMN()-4,0)</f>
        <v>-2.75E-2</v>
      </c>
      <c r="U18" s="311">
        <f>VLOOKUP($B18,'20160803'!$A$3:$Y$207,COLUMN()-4,0)</f>
        <v>0.58020000000000005</v>
      </c>
      <c r="V18" s="311">
        <f>VLOOKUP($B18,'20160803'!$A$3:$Y$207,COLUMN()-4,0)</f>
        <v>1.2999999999999999E-3</v>
      </c>
      <c r="W18" s="311">
        <f>VLOOKUP($B18,'20160803'!$A$3:$Y$207,COLUMN()-4,0)</f>
        <v>-7.3000000000000001E-3</v>
      </c>
      <c r="X18" s="311">
        <f>VLOOKUP($B18,'20160803'!$A$3:$Y$207,COLUMN()-4,0)</f>
        <v>-2.7000000000000001E-3</v>
      </c>
      <c r="Y18" s="309">
        <f>VLOOKUP($B18,'20160803'!$A$3:$Y$207,COLUMN()-4,0)</f>
        <v>1251</v>
      </c>
      <c r="Z18" s="309">
        <f>VLOOKUP($B18,'20160803'!$A$3:$Y$207,COLUMN()-4,0)</f>
        <v>-4</v>
      </c>
      <c r="AA18" s="312">
        <f>VLOOKUP($B18,'20160803'!$A$3:$Y$207,COLUMN()-4,0)</f>
        <v>0.21180555555555555</v>
      </c>
      <c r="AB18" s="313">
        <f>VLOOKUP($B18,'20160803'!$A$3:$Y$207,COLUMN()-4,0)</f>
        <v>42705</v>
      </c>
      <c r="AC18" s="59" t="str">
        <f>VLOOKUP($B18,'20160803'!$A$3:$Y$207,COLUMN()-4,0)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>VLOOKUP($B19,'20160803'!$A$3:$Y$207,COLUMN()-4,0)</f>
        <v>150175</v>
      </c>
      <c r="F19" s="309" t="str">
        <f>VLOOKUP($B19,'20160803'!$A$3:$Y$207,COLUMN()-4,0)</f>
        <v>H股A</v>
      </c>
      <c r="G19" s="51">
        <f>VLOOKUP($B19,'20160803'!$A$3:$Y$207,COLUMN()-4,0)</f>
        <v>0.94499999999999995</v>
      </c>
      <c r="H19" s="310">
        <f>VLOOKUP($B19,'20160803'!$A$3:$Y$207,COLUMN()-4,0)</f>
        <v>-6.3E-3</v>
      </c>
      <c r="I19" s="309">
        <f>VLOOKUP($B19,'20160803'!$A$3:$Y$207,COLUMN()-4,0)</f>
        <v>9426.81</v>
      </c>
      <c r="J19" s="51">
        <f>VLOOKUP($B19,'20160803'!$A$3:$Y$207,COLUMN()-4,0)</f>
        <v>1.0331999999999999</v>
      </c>
      <c r="K19" s="311">
        <f>VLOOKUP($B19,'20160803'!$A$3:$Y$207,COLUMN()-4,0)</f>
        <v>8.5400000000000004E-2</v>
      </c>
      <c r="L19" s="311">
        <f>VLOOKUP($B19,'20160803'!$A$3:$Y$207,COLUMN()-4,0)</f>
        <v>3.5000000000000003E-2</v>
      </c>
      <c r="M19" s="309">
        <f>VLOOKUP($B19,'20160803'!$A$3:$Y$207,COLUMN()-4,0)</f>
        <v>5</v>
      </c>
      <c r="N19" s="309">
        <f>VLOOKUP($B19,'20160803'!$A$3:$Y$207,COLUMN()-4,0)</f>
        <v>5</v>
      </c>
      <c r="O19" s="311">
        <f>VLOOKUP($B19,'20160803'!$A$3:$Y$207,COLUMN()-4,0)</f>
        <v>5.484E-2</v>
      </c>
      <c r="P19" s="309" t="str">
        <f>VLOOKUP($B19,'20160803'!$A$3:$Y$207,COLUMN()-4,0)</f>
        <v>永续</v>
      </c>
      <c r="Q19" s="51" t="str">
        <f>VLOOKUP($B19,'20160803'!$A$3:$Y$207,COLUMN()-4,0)</f>
        <v>恒生国企</v>
      </c>
      <c r="R19" s="310">
        <f>VLOOKUP($B19,'20160803'!$A$3:$Y$207,COLUMN()-4,0)</f>
        <v>-1.5599999999999999E-2</v>
      </c>
      <c r="S19" s="56">
        <f>VLOOKUP($B19,'20160803'!$A$3:$Y$207,COLUMN()-4,0)</f>
        <v>0.26900000000000002</v>
      </c>
      <c r="T19" s="311" t="str">
        <f>VLOOKUP($B19,'20160803'!$A$3:$Y$207,COLUMN()-4,0)</f>
        <v>无下折</v>
      </c>
      <c r="U19" s="311">
        <f>VLOOKUP($B19,'20160803'!$A$3:$Y$207,COLUMN()-4,0)</f>
        <v>0.77749999999999997</v>
      </c>
      <c r="V19" s="311">
        <f>VLOOKUP($B19,'20160803'!$A$3:$Y$207,COLUMN()-4,0)</f>
        <v>-1E-3</v>
      </c>
      <c r="W19" s="311">
        <f>VLOOKUP($B19,'20160803'!$A$3:$Y$207,COLUMN()-4,0)</f>
        <v>-4.1000000000000003E-3</v>
      </c>
      <c r="X19" s="311">
        <f>VLOOKUP($B19,'20160803'!$A$3:$Y$207,COLUMN()-4,0)</f>
        <v>-3.5000000000000001E-3</v>
      </c>
      <c r="Y19" s="309">
        <f>VLOOKUP($B19,'20160803'!$A$3:$Y$207,COLUMN()-4,0)</f>
        <v>399538</v>
      </c>
      <c r="Z19" s="309">
        <f>VLOOKUP($B19,'20160803'!$A$3:$Y$207,COLUMN()-4,0)</f>
        <v>-3873</v>
      </c>
      <c r="AA19" s="312">
        <f>VLOOKUP($B19,'20160803'!$A$3:$Y$207,COLUMN()-4,0)</f>
        <v>0.21180555555555555</v>
      </c>
      <c r="AB19" s="313">
        <f>VLOOKUP($B19,'20160803'!$A$3:$Y$207,COLUMN()-4,0)</f>
        <v>42705</v>
      </c>
      <c r="AC19" s="59" t="str">
        <f>VLOOKUP($B19,'20160803'!$A$3:$Y$207,COLUMN()-4,0)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VLOOKUP($B20,'20160803'!$A$3:$Y$207,COLUMN()-4,0)</f>
        <v>150267</v>
      </c>
      <c r="F20" s="309" t="str">
        <f>VLOOKUP($B20,'20160803'!$A$3:$Y$207,COLUMN()-4,0)</f>
        <v>银行A类</v>
      </c>
      <c r="G20" s="51">
        <f>VLOOKUP($B20,'20160803'!$A$3:$Y$207,COLUMN()-4,0)</f>
        <v>1.032</v>
      </c>
      <c r="H20" s="310">
        <f>VLOOKUP($B20,'20160803'!$A$3:$Y$207,COLUMN()-4,0)</f>
        <v>-1E-3</v>
      </c>
      <c r="I20" s="309">
        <f>VLOOKUP($B20,'20160803'!$A$3:$Y$207,COLUMN()-4,0)</f>
        <v>77.64</v>
      </c>
      <c r="J20" s="51">
        <f>VLOOKUP($B20,'20160803'!$A$3:$Y$207,COLUMN()-4,0)</f>
        <v>1.0336000000000001</v>
      </c>
      <c r="K20" s="311">
        <f>VLOOKUP($B20,'20160803'!$A$3:$Y$207,COLUMN()-4,0)</f>
        <v>1.5E-3</v>
      </c>
      <c r="L20" s="311">
        <f>VLOOKUP($B20,'20160803'!$A$3:$Y$207,COLUMN()-4,0)</f>
        <v>3.5000000000000003E-2</v>
      </c>
      <c r="M20" s="309">
        <f>VLOOKUP($B20,'20160803'!$A$3:$Y$207,COLUMN()-4,0)</f>
        <v>5</v>
      </c>
      <c r="N20" s="309">
        <f>VLOOKUP($B20,'20160803'!$A$3:$Y$207,COLUMN()-4,0)</f>
        <v>5</v>
      </c>
      <c r="O20" s="311">
        <f>VLOOKUP($B20,'20160803'!$A$3:$Y$207,COLUMN()-4,0)</f>
        <v>5.008E-2</v>
      </c>
      <c r="P20" s="309" t="str">
        <f>VLOOKUP($B20,'20160803'!$A$3:$Y$207,COLUMN()-4,0)</f>
        <v>永续</v>
      </c>
      <c r="Q20" s="51" t="str">
        <f>VLOOKUP($B20,'20160803'!$A$3:$Y$207,COLUMN()-4,0)</f>
        <v>中证银行</v>
      </c>
      <c r="R20" s="310">
        <f>VLOOKUP($B20,'20160803'!$A$3:$Y$207,COLUMN()-4,0)</f>
        <v>-4.7999999999999996E-3</v>
      </c>
      <c r="S20" s="56">
        <f>VLOOKUP($B20,'20160803'!$A$3:$Y$207,COLUMN()-4,0)</f>
        <v>0.2429</v>
      </c>
      <c r="T20" s="311">
        <f>VLOOKUP($B20,'20160803'!$A$3:$Y$207,COLUMN()-4,0)</f>
        <v>-2.8E-3</v>
      </c>
      <c r="U20" s="311">
        <f>VLOOKUP($B20,'20160803'!$A$3:$Y$207,COLUMN()-4,0)</f>
        <v>0.76949999999999996</v>
      </c>
      <c r="V20" s="311">
        <f>VLOOKUP($B20,'20160803'!$A$3:$Y$207,COLUMN()-4,0)</f>
        <v>8.9999999999999998E-4</v>
      </c>
      <c r="W20" s="311">
        <f>VLOOKUP($B20,'20160803'!$A$3:$Y$207,COLUMN()-4,0)</f>
        <v>-5.4000000000000003E-3</v>
      </c>
      <c r="X20" s="311">
        <f>VLOOKUP($B20,'20160803'!$A$3:$Y$207,COLUMN()-4,0)</f>
        <v>-6.3E-3</v>
      </c>
      <c r="Y20" s="309">
        <f>VLOOKUP($B20,'20160803'!$A$3:$Y$207,COLUMN()-4,0)</f>
        <v>1940</v>
      </c>
      <c r="Z20" s="309">
        <f>VLOOKUP($B20,'20160803'!$A$3:$Y$207,COLUMN()-4,0)</f>
        <v>0</v>
      </c>
      <c r="AA20" s="312">
        <f>VLOOKUP($B20,'20160803'!$A$3:$Y$207,COLUMN()-4,0)</f>
        <v>0.21180555555555555</v>
      </c>
      <c r="AB20" s="313">
        <f>VLOOKUP($B20,'20160803'!$A$3:$Y$207,COLUMN()-4,0)</f>
        <v>42705</v>
      </c>
      <c r="AC20" s="59" t="str">
        <f>VLOOKUP($B20,'20160803'!$A$3:$Y$207,COLUMN()-4,0)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>VLOOKUP($B21,'20160803'!$A$3:$Y$207,COLUMN()-4,0)</f>
        <v>150291</v>
      </c>
      <c r="F21" s="309" t="str">
        <f>VLOOKUP($B21,'20160803'!$A$3:$Y$207,COLUMN()-4,0)</f>
        <v>银行A份</v>
      </c>
      <c r="G21" s="51">
        <f>VLOOKUP($B21,'20160803'!$A$3:$Y$207,COLUMN()-4,0)</f>
        <v>1.0680000000000001</v>
      </c>
      <c r="H21" s="310">
        <f>VLOOKUP($B21,'20160803'!$A$3:$Y$207,COLUMN()-4,0)</f>
        <v>3.8E-3</v>
      </c>
      <c r="I21" s="309">
        <f>VLOOKUP($B21,'20160803'!$A$3:$Y$207,COLUMN()-4,0)</f>
        <v>172.97</v>
      </c>
      <c r="J21" s="51">
        <f>VLOOKUP($B21,'20160803'!$A$3:$Y$207,COLUMN()-4,0)</f>
        <v>1.0349999999999999</v>
      </c>
      <c r="K21" s="311">
        <f>VLOOKUP($B21,'20160803'!$A$3:$Y$207,COLUMN()-4,0)</f>
        <v>-3.1899999999999998E-2</v>
      </c>
      <c r="L21" s="311">
        <f>VLOOKUP($B21,'20160803'!$A$3:$Y$207,COLUMN()-4,0)</f>
        <v>0.04</v>
      </c>
      <c r="M21" s="309">
        <f>VLOOKUP($B21,'20160803'!$A$3:$Y$207,COLUMN()-4,0)</f>
        <v>5.5</v>
      </c>
      <c r="N21" s="309">
        <f>VLOOKUP($B21,'20160803'!$A$3:$Y$207,COLUMN()-4,0)</f>
        <v>5.5</v>
      </c>
      <c r="O21" s="311">
        <f>VLOOKUP($B21,'20160803'!$A$3:$Y$207,COLUMN()-4,0)</f>
        <v>5.3240000000000003E-2</v>
      </c>
      <c r="P21" s="309" t="str">
        <f>VLOOKUP($B21,'20160803'!$A$3:$Y$207,COLUMN()-4,0)</f>
        <v>永续</v>
      </c>
      <c r="Q21" s="51" t="str">
        <f>VLOOKUP($B21,'20160803'!$A$3:$Y$207,COLUMN()-4,0)</f>
        <v>中证银行</v>
      </c>
      <c r="R21" s="310">
        <f>VLOOKUP($B21,'20160803'!$A$3:$Y$207,COLUMN()-4,0)</f>
        <v>-4.7999999999999996E-3</v>
      </c>
      <c r="S21" s="56">
        <f>VLOOKUP($B21,'20160803'!$A$3:$Y$207,COLUMN()-4,0)</f>
        <v>0.19919999999999999</v>
      </c>
      <c r="T21" s="311">
        <f>VLOOKUP($B21,'20160803'!$A$3:$Y$207,COLUMN()-4,0)</f>
        <v>-2.9000000000000001E-2</v>
      </c>
      <c r="U21" s="311">
        <f>VLOOKUP($B21,'20160803'!$A$3:$Y$207,COLUMN()-4,0)</f>
        <v>0.86960000000000004</v>
      </c>
      <c r="V21" s="311">
        <f>VLOOKUP($B21,'20160803'!$A$3:$Y$207,COLUMN()-4,0)</f>
        <v>4.5999999999999999E-3</v>
      </c>
      <c r="W21" s="311">
        <f>VLOOKUP($B21,'20160803'!$A$3:$Y$207,COLUMN()-4,0)</f>
        <v>-1.1999999999999999E-3</v>
      </c>
      <c r="X21" s="311">
        <f>VLOOKUP($B21,'20160803'!$A$3:$Y$207,COLUMN()-4,0)</f>
        <v>0</v>
      </c>
      <c r="Y21" s="309">
        <f>VLOOKUP($B21,'20160803'!$A$3:$Y$207,COLUMN()-4,0)</f>
        <v>19280</v>
      </c>
      <c r="Z21" s="309">
        <f>VLOOKUP($B21,'20160803'!$A$3:$Y$207,COLUMN()-4,0)</f>
        <v>0</v>
      </c>
      <c r="AA21" s="312">
        <f>VLOOKUP($B21,'20160803'!$A$3:$Y$207,COLUMN()-4,0)</f>
        <v>0.21180555555555555</v>
      </c>
      <c r="AB21" s="313">
        <f>VLOOKUP($B21,'20160803'!$A$3:$Y$207,COLUMN()-4,0)</f>
        <v>42719</v>
      </c>
      <c r="AC21" s="59" t="str">
        <f>VLOOKUP($B21,'20160803'!$A$3:$Y$207,COLUMN()-4,0)</f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>VLOOKUP($B25,'20160803'!$A$3:$Y$207,COLUMN()-4,0)</f>
        <v>150205</v>
      </c>
      <c r="F25" s="289" t="str">
        <f>VLOOKUP($B25,'20160803'!$A$3:$Y$207,COLUMN()-4,0)</f>
        <v>国防A</v>
      </c>
      <c r="G25" s="14">
        <f>VLOOKUP($B25,'20160803'!$A$3:$Y$207,COLUMN()-4,0)</f>
        <v>1.0149999999999999</v>
      </c>
      <c r="H25" s="290">
        <f>VLOOKUP($B25,'20160803'!$A$3:$Y$207,COLUMN()-4,0)</f>
        <v>2E-3</v>
      </c>
      <c r="I25" s="289">
        <f>VLOOKUP($B25,'20160803'!$A$3:$Y$207,COLUMN()-4,0)</f>
        <v>33430.379999999997</v>
      </c>
      <c r="J25" s="14">
        <f>VLOOKUP($B25,'20160803'!$A$3:$Y$207,COLUMN()-4,0)</f>
        <v>1.0309999999999999</v>
      </c>
      <c r="K25" s="291">
        <f>VLOOKUP($B25,'20160803'!$A$3:$Y$207,COLUMN()-4,0)</f>
        <v>1.55E-2</v>
      </c>
      <c r="L25" s="291">
        <f>VLOOKUP($B25,'20160803'!$A$3:$Y$207,COLUMN()-4,0)</f>
        <v>0.03</v>
      </c>
      <c r="M25" s="289">
        <f>VLOOKUP($B25,'20160803'!$A$3:$Y$207,COLUMN()-4,0)</f>
        <v>4.5</v>
      </c>
      <c r="N25" s="289">
        <f>VLOOKUP($B25,'20160803'!$A$3:$Y$207,COLUMN()-4,0)</f>
        <v>4.5</v>
      </c>
      <c r="O25" s="291">
        <f>VLOOKUP($B25,'20160803'!$A$3:$Y$207,COLUMN()-4,0)</f>
        <v>4.573E-2</v>
      </c>
      <c r="P25" s="289" t="str">
        <f>VLOOKUP($B25,'20160803'!$A$3:$Y$207,COLUMN()-4,0)</f>
        <v>永续</v>
      </c>
      <c r="Q25" s="14" t="str">
        <f>VLOOKUP($B25,'20160803'!$A$3:$Y$207,COLUMN()-4,0)</f>
        <v>中证国防</v>
      </c>
      <c r="R25" s="290">
        <f>VLOOKUP($B25,'20160803'!$A$3:$Y$207,COLUMN()-4,0)</f>
        <v>3.0999999999999999E-3</v>
      </c>
      <c r="S25" s="18">
        <f>VLOOKUP($B25,'20160803'!$A$3:$Y$207,COLUMN()-4,0)</f>
        <v>0.16520000000000001</v>
      </c>
      <c r="T25" s="291">
        <f>VLOOKUP($B25,'20160803'!$A$3:$Y$207,COLUMN()-4,0)</f>
        <v>8.0000000000000002E-3</v>
      </c>
      <c r="U25" s="291">
        <f>VLOOKUP($B25,'20160803'!$A$3:$Y$207,COLUMN()-4,0)</f>
        <v>0.95499999999999996</v>
      </c>
      <c r="V25" s="291">
        <f>VLOOKUP($B25,'20160803'!$A$3:$Y$207,COLUMN()-4,0)</f>
        <v>2.9999999999999997E-4</v>
      </c>
      <c r="W25" s="291">
        <f>VLOOKUP($B25,'20160803'!$A$3:$Y$207,COLUMN()-4,0)</f>
        <v>7.1999999999999998E-3</v>
      </c>
      <c r="X25" s="291">
        <f>VLOOKUP($B25,'20160803'!$A$3:$Y$207,COLUMN()-4,0)</f>
        <v>1.4500000000000001E-2</v>
      </c>
      <c r="Y25" s="289">
        <f>VLOOKUP($B25,'20160803'!$A$3:$Y$207,COLUMN()-4,0)</f>
        <v>425270</v>
      </c>
      <c r="Z25" s="289">
        <f>VLOOKUP($B25,'20160803'!$A$3:$Y$207,COLUMN()-4,0)</f>
        <v>17584</v>
      </c>
      <c r="AA25" s="292">
        <f>VLOOKUP($B25,'20160803'!$A$3:$Y$207,COLUMN()-4,0)</f>
        <v>0.21180555555555555</v>
      </c>
      <c r="AB25" s="293">
        <f>VLOOKUP($B25,'20160803'!$A$3:$Y$207,COLUMN()-4,0)</f>
        <v>42705</v>
      </c>
      <c r="AC25" s="21" t="str">
        <f>VLOOKUP($B25,'20160803'!$A$3:$Y$207,COLUMN()-4,0)</f>
        <v>   </v>
      </c>
    </row>
    <row r="26" spans="1:29" ht="18.75" thickBot="1" x14ac:dyDescent="0.2">
      <c r="A26" t="s">
        <v>426</v>
      </c>
      <c r="B26">
        <v>150049</v>
      </c>
      <c r="C26" t="s">
        <v>142</v>
      </c>
      <c r="E26" s="7">
        <f>VLOOKUP($B26,'20160803'!$A$3:$Y$207,COLUMN()-4,0)</f>
        <v>150049</v>
      </c>
      <c r="F26" s="283" t="str">
        <f>VLOOKUP($B26,'20160803'!$A$3:$Y$207,COLUMN()-4,0)</f>
        <v>消费收益</v>
      </c>
      <c r="G26" s="7">
        <f>VLOOKUP($B26,'20160803'!$A$3:$Y$207,COLUMN()-4,0)</f>
        <v>1.0129999999999999</v>
      </c>
      <c r="H26" s="286">
        <f>VLOOKUP($B26,'20160803'!$A$3:$Y$207,COLUMN()-4,0)</f>
        <v>2E-3</v>
      </c>
      <c r="I26" s="283">
        <f>VLOOKUP($B26,'20160803'!$A$3:$Y$207,COLUMN()-4,0)</f>
        <v>76.78</v>
      </c>
      <c r="J26" s="7">
        <f>VLOOKUP($B26,'20160803'!$A$3:$Y$207,COLUMN()-4,0)</f>
        <v>1.018</v>
      </c>
      <c r="K26" s="285">
        <f>VLOOKUP($B26,'20160803'!$A$3:$Y$207,COLUMN()-4,0)</f>
        <v>4.8999999999999998E-3</v>
      </c>
      <c r="L26" s="285">
        <f>VLOOKUP($B26,'20160803'!$A$3:$Y$207,COLUMN()-4,0)</f>
        <v>3.2000000000000001E-2</v>
      </c>
      <c r="M26" s="283">
        <f>VLOOKUP($B26,'20160803'!$A$3:$Y$207,COLUMN()-4,0)</f>
        <v>4.7</v>
      </c>
      <c r="N26" s="283">
        <f>VLOOKUP($B26,'20160803'!$A$3:$Y$207,COLUMN()-4,0)</f>
        <v>4.7</v>
      </c>
      <c r="O26" s="285">
        <f>VLOOKUP($B26,'20160803'!$A$3:$Y$207,COLUMN()-4,0)</f>
        <v>4.7239999999999997E-2</v>
      </c>
      <c r="P26" s="283" t="str">
        <f>VLOOKUP($B26,'20160803'!$A$3:$Y$207,COLUMN()-4,0)</f>
        <v>永续</v>
      </c>
      <c r="Q26" s="7" t="str">
        <f>VLOOKUP($B26,'20160803'!$A$3:$Y$207,COLUMN()-4,0)</f>
        <v>主动基金</v>
      </c>
      <c r="R26" s="284">
        <f>VLOOKUP($B26,'20160803'!$A$3:$Y$207,COLUMN()-4,0)</f>
        <v>0</v>
      </c>
      <c r="S26" s="23">
        <f>VLOOKUP($B26,'20160803'!$A$3:$Y$207,COLUMN()-4,0)</f>
        <v>0.50039999999999996</v>
      </c>
      <c r="T26" s="285">
        <f>VLOOKUP($B26,'20160803'!$A$3:$Y$207,COLUMN()-4,0)</f>
        <v>-1E-4</v>
      </c>
      <c r="U26" s="283" t="str">
        <f>VLOOKUP($B26,'20160803'!$A$3:$Y$207,COLUMN()-4,0)</f>
        <v>-</v>
      </c>
      <c r="V26" s="285">
        <f>VLOOKUP($B26,'20160803'!$A$3:$Y$207,COLUMN()-4,0)</f>
        <v>4.1000000000000003E-3</v>
      </c>
      <c r="W26" s="285">
        <f>VLOOKUP($B26,'20160803'!$A$3:$Y$207,COLUMN()-4,0)</f>
        <v>4.0000000000000002E-4</v>
      </c>
      <c r="X26" s="285">
        <f>VLOOKUP($B26,'20160803'!$A$3:$Y$207,COLUMN()-4,0)</f>
        <v>-4.0000000000000002E-4</v>
      </c>
      <c r="Y26" s="283">
        <f>VLOOKUP($B26,'20160803'!$A$3:$Y$207,COLUMN()-4,0)</f>
        <v>1934</v>
      </c>
      <c r="Z26" s="283">
        <f>VLOOKUP($B26,'20160803'!$A$3:$Y$207,COLUMN()-4,0)</f>
        <v>3</v>
      </c>
      <c r="AA26" s="287">
        <f>VLOOKUP($B26,'20160803'!$A$3:$Y$207,COLUMN()-4,0)</f>
        <v>0.21180555555555555</v>
      </c>
      <c r="AB26" s="288">
        <f>VLOOKUP($B26,'20160803'!$A$3:$Y$207,COLUMN()-4,0)</f>
        <v>42807</v>
      </c>
      <c r="AC26" s="13" t="str">
        <f>VLOOKUP($B26,'20160803'!$A$3:$Y$207,COLUMN()-4,0)</f>
        <v>   </v>
      </c>
    </row>
    <row r="27" spans="1:29" s="60" customFormat="1" ht="18.75" thickBot="1" x14ac:dyDescent="0.2">
      <c r="A27" s="60" t="s">
        <v>412</v>
      </c>
      <c r="B27" s="60">
        <v>150198</v>
      </c>
      <c r="C27" s="60" t="s">
        <v>409</v>
      </c>
      <c r="E27" s="51">
        <f>VLOOKUP($B27,'20160803'!$A$3:$Y$207,COLUMN()-4,0)</f>
        <v>150198</v>
      </c>
      <c r="F27" s="309" t="str">
        <f>VLOOKUP($B27,'20160803'!$A$3:$Y$207,COLUMN()-4,0)</f>
        <v>食品A</v>
      </c>
      <c r="G27" s="51">
        <f>VLOOKUP($B27,'20160803'!$A$3:$Y$207,COLUMN()-4,0)</f>
        <v>1.071</v>
      </c>
      <c r="H27" s="310">
        <f>VLOOKUP($B27,'20160803'!$A$3:$Y$207,COLUMN()-4,0)</f>
        <v>2.8E-3</v>
      </c>
      <c r="I27" s="309">
        <f>VLOOKUP($B27,'20160803'!$A$3:$Y$207,COLUMN()-4,0)</f>
        <v>880.38</v>
      </c>
      <c r="J27" s="51">
        <f>VLOOKUP($B27,'20160803'!$A$3:$Y$207,COLUMN()-4,0)</f>
        <v>1.0318000000000001</v>
      </c>
      <c r="K27" s="311">
        <f>VLOOKUP($B27,'20160803'!$A$3:$Y$207,COLUMN()-4,0)</f>
        <v>-3.7999999999999999E-2</v>
      </c>
      <c r="L27" s="311">
        <f>VLOOKUP($B27,'20160803'!$A$3:$Y$207,COLUMN()-4,0)</f>
        <v>0.04</v>
      </c>
      <c r="M27" s="309">
        <f>VLOOKUP($B27,'20160803'!$A$3:$Y$207,COLUMN()-4,0)</f>
        <v>5.5</v>
      </c>
      <c r="N27" s="309">
        <f>VLOOKUP($B27,'20160803'!$A$3:$Y$207,COLUMN()-4,0)</f>
        <v>5.5</v>
      </c>
      <c r="O27" s="311">
        <f>VLOOKUP($B27,'20160803'!$A$3:$Y$207,COLUMN()-4,0)</f>
        <v>5.2929999999999998E-2</v>
      </c>
      <c r="P27" s="309" t="str">
        <f>VLOOKUP($B27,'20160803'!$A$3:$Y$207,COLUMN()-4,0)</f>
        <v>永续</v>
      </c>
      <c r="Q27" s="51" t="str">
        <f>VLOOKUP($B27,'20160803'!$A$3:$Y$207,COLUMN()-4,0)</f>
        <v>国证食品</v>
      </c>
      <c r="R27" s="310">
        <f>VLOOKUP($B27,'20160803'!$A$3:$Y$207,COLUMN()-4,0)</f>
        <v>4.3E-3</v>
      </c>
      <c r="S27" s="56">
        <f>VLOOKUP($B27,'20160803'!$A$3:$Y$207,COLUMN()-4,0)</f>
        <v>0.2591</v>
      </c>
      <c r="T27" s="311">
        <f>VLOOKUP($B27,'20160803'!$A$3:$Y$207,COLUMN()-4,0)</f>
        <v>-3.4500000000000003E-2</v>
      </c>
      <c r="U27" s="311">
        <f>VLOOKUP($B27,'20160803'!$A$3:$Y$207,COLUMN()-4,0)</f>
        <v>0.73409999999999997</v>
      </c>
      <c r="V27" s="311">
        <f>VLOOKUP($B27,'20160803'!$A$3:$Y$207,COLUMN()-4,0)</f>
        <v>-4.1000000000000003E-3</v>
      </c>
      <c r="W27" s="311">
        <f>VLOOKUP($B27,'20160803'!$A$3:$Y$207,COLUMN()-4,0)</f>
        <v>0</v>
      </c>
      <c r="X27" s="311">
        <f>VLOOKUP($B27,'20160803'!$A$3:$Y$207,COLUMN()-4,0)</f>
        <v>3.3999999999999998E-3</v>
      </c>
      <c r="Y27" s="309">
        <f>VLOOKUP($B27,'20160803'!$A$3:$Y$207,COLUMN()-4,0)</f>
        <v>50653</v>
      </c>
      <c r="Z27" s="309">
        <f>VLOOKUP($B27,'20160803'!$A$3:$Y$207,COLUMN()-4,0)</f>
        <v>643</v>
      </c>
      <c r="AA27" s="312">
        <f>VLOOKUP($B27,'20160803'!$A$3:$Y$207,COLUMN()-4,0)</f>
        <v>0.21180555555555555</v>
      </c>
      <c r="AB27" s="313">
        <f>VLOOKUP($B27,'20160803'!$A$3:$Y$207,COLUMN()-4,0)</f>
        <v>42738</v>
      </c>
      <c r="AC27" s="59" t="str">
        <f>VLOOKUP($B27,'20160803'!$A$3:$Y$207,COLUMN()-4,0)</f>
        <v>   </v>
      </c>
    </row>
    <row r="28" spans="1:29" ht="18.75" thickBot="1" x14ac:dyDescent="0.2">
      <c r="A28" s="348" t="s">
        <v>425</v>
      </c>
      <c r="B28">
        <v>150237</v>
      </c>
      <c r="C28" t="s">
        <v>424</v>
      </c>
      <c r="D28">
        <v>0</v>
      </c>
      <c r="E28" s="14">
        <f>VLOOKUP($B28,'20160803'!$A$3:$Y$207,COLUMN()-4,0)</f>
        <v>150237</v>
      </c>
      <c r="F28" s="289" t="str">
        <f>VLOOKUP($B28,'20160803'!$A$3:$Y$207,COLUMN()-4,0)</f>
        <v>环保A级</v>
      </c>
      <c r="G28" s="14">
        <f>VLOOKUP($B28,'20160803'!$A$3:$Y$207,COLUMN()-4,0)</f>
        <v>1.026</v>
      </c>
      <c r="H28" s="290">
        <f>VLOOKUP($B28,'20160803'!$A$3:$Y$207,COLUMN()-4,0)</f>
        <v>0</v>
      </c>
      <c r="I28" s="289">
        <f>VLOOKUP($B28,'20160803'!$A$3:$Y$207,COLUMN()-4,0)</f>
        <v>80.2</v>
      </c>
      <c r="J28" s="14">
        <f>VLOOKUP($B28,'20160803'!$A$3:$Y$207,COLUMN()-4,0)</f>
        <v>1.042</v>
      </c>
      <c r="K28" s="291">
        <f>VLOOKUP($B28,'20160803'!$A$3:$Y$207,COLUMN()-4,0)</f>
        <v>1.54E-2</v>
      </c>
      <c r="L28" s="291">
        <f>VLOOKUP($B28,'20160803'!$A$3:$Y$207,COLUMN()-4,0)</f>
        <v>0.03</v>
      </c>
      <c r="M28" s="289">
        <f>VLOOKUP($B28,'20160803'!$A$3:$Y$207,COLUMN()-4,0)</f>
        <v>4.75</v>
      </c>
      <c r="N28" s="289">
        <f>VLOOKUP($B28,'20160803'!$A$3:$Y$207,COLUMN()-4,0)</f>
        <v>4.5</v>
      </c>
      <c r="O28" s="291">
        <f>VLOOKUP($B28,'20160803'!$A$3:$Y$207,COLUMN()-4,0)</f>
        <v>4.5760000000000002E-2</v>
      </c>
      <c r="P28" s="289" t="str">
        <f>VLOOKUP($B28,'20160803'!$A$3:$Y$207,COLUMN()-4,0)</f>
        <v>永续</v>
      </c>
      <c r="Q28" s="14" t="str">
        <f>VLOOKUP($B28,'20160803'!$A$3:$Y$207,COLUMN()-4,0)</f>
        <v>中证环保</v>
      </c>
      <c r="R28" s="290">
        <f>VLOOKUP($B28,'20160803'!$A$3:$Y$207,COLUMN()-4,0)</f>
        <v>3.8999999999999998E-3</v>
      </c>
      <c r="S28" s="18">
        <f>VLOOKUP($B28,'20160803'!$A$3:$Y$207,COLUMN()-4,0)</f>
        <v>0.38290000000000002</v>
      </c>
      <c r="T28" s="291">
        <f>VLOOKUP($B28,'20160803'!$A$3:$Y$207,COLUMN()-4,0)</f>
        <v>7.7999999999999996E-3</v>
      </c>
      <c r="U28" s="291">
        <f>VLOOKUP($B28,'20160803'!$A$3:$Y$207,COLUMN()-4,0)</f>
        <v>0.43290000000000001</v>
      </c>
      <c r="V28" s="291">
        <f>VLOOKUP($B28,'20160803'!$A$3:$Y$207,COLUMN()-4,0)</f>
        <v>-6.1000000000000004E-3</v>
      </c>
      <c r="W28" s="291">
        <f>VLOOKUP($B28,'20160803'!$A$3:$Y$207,COLUMN()-4,0)</f>
        <v>-9.5999999999999992E-3</v>
      </c>
      <c r="X28" s="291">
        <f>VLOOKUP($B28,'20160803'!$A$3:$Y$207,COLUMN()-4,0)</f>
        <v>-1.9E-3</v>
      </c>
      <c r="Y28" s="289">
        <f>VLOOKUP($B28,'20160803'!$A$3:$Y$207,COLUMN()-4,0)</f>
        <v>718</v>
      </c>
      <c r="Z28" s="289">
        <f>VLOOKUP($B28,'20160803'!$A$3:$Y$207,COLUMN()-4,0)</f>
        <v>-1</v>
      </c>
      <c r="AA28" s="292">
        <f>VLOOKUP($B28,'20160803'!$A$3:$Y$207,COLUMN()-4,0)</f>
        <v>0.21180555555555555</v>
      </c>
      <c r="AB28" s="293">
        <f>VLOOKUP($B28,'20160803'!$A$3:$Y$207,COLUMN()-4,0)</f>
        <v>42675</v>
      </c>
      <c r="AC28" s="21" t="str">
        <f>VLOOKUP($B28,'20160803'!$A$3:$Y$207,COLUMN()-4,0)</f>
        <v>   </v>
      </c>
    </row>
    <row r="29" spans="1:29" ht="18.75" thickBot="1" x14ac:dyDescent="0.2">
      <c r="A29" s="348" t="s">
        <v>429</v>
      </c>
      <c r="B29">
        <v>150247</v>
      </c>
      <c r="C29" t="s">
        <v>205</v>
      </c>
      <c r="D29">
        <v>0</v>
      </c>
      <c r="E29" s="51">
        <f>VLOOKUP($B29,'20160803'!$A$3:$Y$207,COLUMN()-4,0)</f>
        <v>150247</v>
      </c>
      <c r="F29" s="309" t="str">
        <f>VLOOKUP($B29,'20160803'!$A$3:$Y$207,COLUMN()-4,0)</f>
        <v>传媒A级</v>
      </c>
      <c r="G29" s="51">
        <f>VLOOKUP($B29,'20160803'!$A$3:$Y$207,COLUMN()-4,0)</f>
        <v>1.0620000000000001</v>
      </c>
      <c r="H29" s="310">
        <f>VLOOKUP($B29,'20160803'!$A$3:$Y$207,COLUMN()-4,0)</f>
        <v>1.9E-3</v>
      </c>
      <c r="I29" s="309">
        <f>VLOOKUP($B29,'20160803'!$A$3:$Y$207,COLUMN()-4,0)</f>
        <v>602.6</v>
      </c>
      <c r="J29" s="51">
        <f>VLOOKUP($B29,'20160803'!$A$3:$Y$207,COLUMN()-4,0)</f>
        <v>1.0317000000000001</v>
      </c>
      <c r="K29" s="311">
        <f>VLOOKUP($B29,'20160803'!$A$3:$Y$207,COLUMN()-4,0)</f>
        <v>-2.9399999999999999E-2</v>
      </c>
      <c r="L29" s="311">
        <f>VLOOKUP($B29,'20160803'!$A$3:$Y$207,COLUMN()-4,0)</f>
        <v>0.04</v>
      </c>
      <c r="M29" s="309">
        <f>VLOOKUP($B29,'20160803'!$A$3:$Y$207,COLUMN()-4,0)</f>
        <v>5.5</v>
      </c>
      <c r="N29" s="309">
        <f>VLOOKUP($B29,'20160803'!$A$3:$Y$207,COLUMN()-4,0)</f>
        <v>5.5</v>
      </c>
      <c r="O29" s="311">
        <f>VLOOKUP($B29,'20160803'!$A$3:$Y$207,COLUMN()-4,0)</f>
        <v>5.3379999999999997E-2</v>
      </c>
      <c r="P29" s="309" t="str">
        <f>VLOOKUP($B29,'20160803'!$A$3:$Y$207,COLUMN()-4,0)</f>
        <v>永续</v>
      </c>
      <c r="Q29" s="51" t="str">
        <f>VLOOKUP($B29,'20160803'!$A$3:$Y$207,COLUMN()-4,0)</f>
        <v>中证传媒</v>
      </c>
      <c r="R29" s="310">
        <f>VLOOKUP($B29,'20160803'!$A$3:$Y$207,COLUMN()-4,0)</f>
        <v>-1E-3</v>
      </c>
      <c r="S29" s="56">
        <f>VLOOKUP($B29,'20160803'!$A$3:$Y$207,COLUMN()-4,0)</f>
        <v>0.20580000000000001</v>
      </c>
      <c r="T29" s="311">
        <f>VLOOKUP($B29,'20160803'!$A$3:$Y$207,COLUMN()-4,0)</f>
        <v>-2.63E-2</v>
      </c>
      <c r="U29" s="311">
        <f>VLOOKUP($B29,'20160803'!$A$3:$Y$207,COLUMN()-4,0)</f>
        <v>0.8589</v>
      </c>
      <c r="V29" s="311">
        <f>VLOOKUP($B29,'20160803'!$A$3:$Y$207,COLUMN()-4,0)</f>
        <v>-6.7000000000000002E-3</v>
      </c>
      <c r="W29" s="311">
        <f>VLOOKUP($B29,'20160803'!$A$3:$Y$207,COLUMN()-4,0)</f>
        <v>-7.1000000000000004E-3</v>
      </c>
      <c r="X29" s="311">
        <f>VLOOKUP($B29,'20160803'!$A$3:$Y$207,COLUMN()-4,0)</f>
        <v>-5.0000000000000001E-3</v>
      </c>
      <c r="Y29" s="309">
        <f>VLOOKUP($B29,'20160803'!$A$3:$Y$207,COLUMN()-4,0)</f>
        <v>21780</v>
      </c>
      <c r="Z29" s="309">
        <f>VLOOKUP($B29,'20160803'!$A$3:$Y$207,COLUMN()-4,0)</f>
        <v>-40</v>
      </c>
      <c r="AA29" s="312">
        <f>VLOOKUP($B29,'20160803'!$A$3:$Y$207,COLUMN()-4,0)</f>
        <v>0.21180555555555555</v>
      </c>
      <c r="AB29" s="313">
        <f>VLOOKUP($B29,'20160803'!$A$3:$Y$207,COLUMN()-4,0)</f>
        <v>42738</v>
      </c>
      <c r="AC29" s="59" t="str">
        <f>VLOOKUP($B29,'20160803'!$A$3:$Y$207,COLUMN()-4,0)</f>
        <v>   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422</v>
      </c>
      <c r="B32">
        <v>150088</v>
      </c>
      <c r="C32" t="s">
        <v>151</v>
      </c>
      <c r="D32">
        <v>0</v>
      </c>
      <c r="E32">
        <f>VLOOKUP($B32,'20160803'!$A$3:$Y$207,COLUMN()-4,0)</f>
        <v>150088</v>
      </c>
      <c r="F32" t="str">
        <f>VLOOKUP($B32,'20160803'!$A$3:$Y$207,COLUMN()-4,0)</f>
        <v>金鹰500A</v>
      </c>
      <c r="G32">
        <f>VLOOKUP($B32,'20160803'!$A$3:$Y$207,COLUMN()-4,0)</f>
        <v>1.034</v>
      </c>
      <c r="H32">
        <f>VLOOKUP($B32,'20160803'!$A$3:$Y$207,COLUMN()-4,0)</f>
        <v>8.8000000000000005E-3</v>
      </c>
      <c r="I32">
        <f>VLOOKUP($B32,'20160803'!$A$3:$Y$207,COLUMN()-4,0)</f>
        <v>1.03</v>
      </c>
      <c r="J32">
        <f>VLOOKUP($B32,'20160803'!$A$3:$Y$207,COLUMN()-4,0)</f>
        <v>1.0294000000000001</v>
      </c>
      <c r="K32">
        <f>VLOOKUP($B32,'20160803'!$A$3:$Y$207,COLUMN()-4,0)</f>
        <v>-4.4999999999999997E-3</v>
      </c>
      <c r="L32">
        <f>VLOOKUP($B32,'20160803'!$A$3:$Y$207,COLUMN()-4,0)</f>
        <v>3.5000000000000003E-2</v>
      </c>
      <c r="M32">
        <f>VLOOKUP($B32,'20160803'!$A$3:$Y$207,COLUMN()-4,0)</f>
        <v>5</v>
      </c>
      <c r="N32">
        <f>VLOOKUP($B32,'20160803'!$A$3:$Y$207,COLUMN()-4,0)</f>
        <v>5</v>
      </c>
      <c r="O32" s="285">
        <f>VLOOKUP($B32,'20160803'!$A$3:$Y$207,COLUMN()-4,0)</f>
        <v>-2.8580000000000001E-2</v>
      </c>
      <c r="P32">
        <f>VLOOKUP($B32,'20160803'!$A$3:$Y$207,COLUMN()-4,0)</f>
        <v>0.05</v>
      </c>
      <c r="Q32" t="str">
        <f>VLOOKUP($B32,'20160803'!$A$3:$Y$207,COLUMN()-4,0)</f>
        <v>中证 500</v>
      </c>
      <c r="R32" s="315">
        <f>VLOOKUP($B32,'20160803'!$A$3:$Y$207,COLUMN()-4,0)</f>
        <v>4.7999999999999996E-3</v>
      </c>
      <c r="S32" s="315">
        <f>VLOOKUP($B32,'20160803'!$A$3:$Y$207,COLUMN()-4,0)</f>
        <v>0.40500000000000003</v>
      </c>
      <c r="T32" t="str">
        <f>VLOOKUP($B32,'20160803'!$A$3:$Y$207,COLUMN()-4,0)</f>
        <v>-</v>
      </c>
      <c r="U32">
        <f>VLOOKUP($B32,'20160803'!$A$3:$Y$207,COLUMN()-4,0)</f>
        <v>0.86029999999999995</v>
      </c>
      <c r="V32">
        <f>VLOOKUP($B32,'20160803'!$A$3:$Y$207,COLUMN()-4,0)</f>
        <v>6.0000000000000001E-3</v>
      </c>
      <c r="W32">
        <f>VLOOKUP($B32,'20160803'!$A$3:$Y$207,COLUMN()-4,0)</f>
        <v>1.06E-2</v>
      </c>
      <c r="X32">
        <f>VLOOKUP($B32,'20160803'!$A$3:$Y$207,COLUMN()-4,0)</f>
        <v>1.5100000000000001E-2</v>
      </c>
      <c r="Y32">
        <f>VLOOKUP($B32,'20160803'!$A$3:$Y$207,COLUMN()-4,0)</f>
        <v>299</v>
      </c>
      <c r="Z32">
        <f>VLOOKUP($B32,'20160803'!$A$3:$Y$207,COLUMN()-4,0)</f>
        <v>-3</v>
      </c>
      <c r="AA32">
        <f>VLOOKUP($B32,'20160803'!$A$3:$Y$207,COLUMN()-4,0)</f>
        <v>0.21180555555555555</v>
      </c>
      <c r="AB32">
        <f>VLOOKUP($B32,'20160803'!$A$3:$Y$207,COLUMN()-4,0)</f>
        <v>42605</v>
      </c>
      <c r="AC32" t="str">
        <f>VLOOKUP($B32,'20160803'!$A$3:$Y$207,COLUMN()-4,0)</f>
        <v>   </v>
      </c>
    </row>
    <row r="33" spans="1:29" ht="18.75" thickBot="1" x14ac:dyDescent="0.2">
      <c r="A33" t="s">
        <v>421</v>
      </c>
      <c r="B33">
        <v>150096</v>
      </c>
      <c r="C33" t="s">
        <v>420</v>
      </c>
      <c r="D33">
        <v>0</v>
      </c>
      <c r="E33">
        <f>VLOOKUP($B33,'20160803'!$A$3:$Y$207,COLUMN()-4,0)</f>
        <v>150096</v>
      </c>
      <c r="F33" t="str">
        <f>VLOOKUP($B33,'20160803'!$A$3:$Y$207,COLUMN()-4,0)</f>
        <v>商品A</v>
      </c>
      <c r="G33">
        <f>VLOOKUP($B33,'20160803'!$A$3:$Y$207,COLUMN()-4,0)</f>
        <v>1.105</v>
      </c>
      <c r="H33">
        <f>VLOOKUP($B33,'20160803'!$A$3:$Y$207,COLUMN()-4,0)</f>
        <v>1.0999999999999999E-2</v>
      </c>
      <c r="I33">
        <f>VLOOKUP($B33,'20160803'!$A$3:$Y$207,COLUMN()-4,0)</f>
        <v>3.38</v>
      </c>
      <c r="J33">
        <f>VLOOKUP($B33,'20160803'!$A$3:$Y$207,COLUMN()-4,0)</f>
        <v>1.0289999999999999</v>
      </c>
      <c r="K33">
        <f>VLOOKUP($B33,'20160803'!$A$3:$Y$207,COLUMN()-4,0)</f>
        <v>-7.3899999999999993E-2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-3.2009999999999997E-2</v>
      </c>
      <c r="P33">
        <f>VLOOKUP($B33,'20160803'!$A$3:$Y$207,COLUMN()-4,0)</f>
        <v>0.9</v>
      </c>
      <c r="Q33" t="str">
        <f>VLOOKUP($B33,'20160803'!$A$3:$Y$207,COLUMN()-4,0)</f>
        <v>大宗商品</v>
      </c>
      <c r="R33" s="315">
        <f>VLOOKUP($B33,'20160803'!$A$3:$Y$207,COLUMN()-4,0)</f>
        <v>3.2000000000000002E-3</v>
      </c>
      <c r="S33" s="315">
        <f>VLOOKUP($B33,'20160803'!$A$3:$Y$207,COLUMN()-4,0)</f>
        <v>0.34470000000000001</v>
      </c>
      <c r="T33" t="str">
        <f>VLOOKUP($B33,'20160803'!$A$3:$Y$207,COLUMN()-4,0)</f>
        <v>-</v>
      </c>
      <c r="U33">
        <f>VLOOKUP($B33,'20160803'!$A$3:$Y$207,COLUMN()-4,0)</f>
        <v>1.0492999999999999</v>
      </c>
      <c r="V33">
        <f>VLOOKUP($B33,'20160803'!$A$3:$Y$207,COLUMN()-4,0)</f>
        <v>-7.6E-3</v>
      </c>
      <c r="W33">
        <f>VLOOKUP($B33,'20160803'!$A$3:$Y$207,COLUMN()-4,0)</f>
        <v>-1.44E-2</v>
      </c>
      <c r="X33">
        <f>VLOOKUP($B33,'20160803'!$A$3:$Y$207,COLUMN()-4,0)</f>
        <v>-8.3000000000000001E-3</v>
      </c>
      <c r="Y33">
        <f>VLOOKUP($B33,'20160803'!$A$3:$Y$207,COLUMN()-4,0)</f>
        <v>12373</v>
      </c>
      <c r="Z33">
        <f>VLOOKUP($B33,'20160803'!$A$3:$Y$207,COLUMN()-4,0)</f>
        <v>0</v>
      </c>
      <c r="AA33">
        <f>VLOOKUP($B33,'20160803'!$A$3:$Y$207,COLUMN()-4,0)</f>
        <v>0.21180555555555555</v>
      </c>
      <c r="AB33">
        <f>VLOOKUP($B33,'20160803'!$A$3:$Y$207,COLUMN()-4,0)</f>
        <v>42738</v>
      </c>
      <c r="AC33" t="str">
        <f>VLOOKUP($B33,'20160803'!$A$3:$Y$207,COLUMN()-4,0)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6" r:id="rId13" display="https://www.jisilu.cn/data/sfnew/detail/150049"/>
    <hyperlink ref="G26" r:id="rId14" display="http://finance.sina.com.cn/fund/quotes/150049/bc.shtml"/>
    <hyperlink ref="J26" r:id="rId15" display="http://www.cninfo.com.cn/information/fund/netvalue/150049.html"/>
    <hyperlink ref="Q26" r:id="rId16" tooltip="399942" display="http://quote.eastmoney.com/zs399942.html"/>
    <hyperlink ref="S26" r:id="rId17" display="https://www.jisilu.cn/data/utils/lowcalc/150049"/>
    <hyperlink ref="AC26" r:id="rId18" tooltip="加【消费收益】为自选A类" display="javascript:addOwnedFund('150049');"/>
    <hyperlink ref="E27" r:id="rId19" display="https://www.jisilu.cn/data/sfnew/detail/150198"/>
    <hyperlink ref="G27" r:id="rId20" display="http://finance.sina.com.cn/fund/quotes/150198/bc.shtml"/>
    <hyperlink ref="J27" r:id="rId21" display="http://www.cninfo.com.cn/information/fund/netvalue/150198.html"/>
    <hyperlink ref="Q27" r:id="rId22" tooltip="399396" display="http://quote.eastmoney.com/zs399396.html"/>
    <hyperlink ref="S27" r:id="rId23" display="https://www.jisilu.cn/data/utils/lowcalc/150198"/>
    <hyperlink ref="AC27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8" r:id="rId49" display="https://www.jisilu.cn/data/sfnew/detail/150205"/>
    <hyperlink ref="G28" r:id="rId50" display="http://finance.sina.com.cn/fund/quotes/150205/bc.shtml"/>
    <hyperlink ref="J28" r:id="rId51" display="http://www.cninfo.com.cn/information/fund/netvalue/150205.html"/>
    <hyperlink ref="Q28" r:id="rId52" tooltip="399973" display="http://quote.eastmoney.com/zs399973.html"/>
    <hyperlink ref="S28" r:id="rId53" display="https://www.jisilu.cn/data/utils/lowcalc/150205"/>
    <hyperlink ref="AC28" r:id="rId54" tooltip="加【国防A】为自选A类" display="javascript:addOwnedFund('150205');"/>
    <hyperlink ref="E29" r:id="rId55" display="https://www.jisilu.cn/data/sfnew/detail/150198"/>
    <hyperlink ref="G29" r:id="rId56" display="http://finance.sina.com.cn/fund/quotes/150198/bc.shtml"/>
    <hyperlink ref="J29" r:id="rId57" display="http://www.cninfo.com.cn/information/fund/netvalue/150198.html"/>
    <hyperlink ref="Q29" r:id="rId58" tooltip="399396" display="http://quote.eastmoney.com/zs399396.html"/>
    <hyperlink ref="S29" r:id="rId59" display="https://www.jisilu.cn/data/utils/lowcalc/150198"/>
    <hyperlink ref="AC29" r:id="rId60" tooltip="加【食品A】为自选A类" display="javascript:addOwnedFund('150198');"/>
  </hyperlinks>
  <pageMargins left="0.7" right="0.7" top="0.75" bottom="0.75" header="0.3" footer="0.3"/>
  <drawing r:id="rId6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</cols>
  <sheetData>
    <row r="1" spans="1:25" x14ac:dyDescent="0.15">
      <c r="A1" s="781" t="s">
        <v>0</v>
      </c>
      <c r="B1" s="781" t="s">
        <v>1</v>
      </c>
      <c r="C1" s="781" t="s">
        <v>2</v>
      </c>
      <c r="D1" s="781" t="s">
        <v>3</v>
      </c>
      <c r="E1" s="360" t="s">
        <v>4</v>
      </c>
      <c r="F1" s="781" t="s">
        <v>6</v>
      </c>
      <c r="G1" s="781" t="s">
        <v>7</v>
      </c>
      <c r="H1" s="362" t="s">
        <v>8</v>
      </c>
      <c r="I1" s="360" t="s">
        <v>10</v>
      </c>
      <c r="J1" s="364" t="s">
        <v>11</v>
      </c>
      <c r="K1" s="364" t="s">
        <v>12</v>
      </c>
      <c r="L1" s="360" t="s">
        <v>14</v>
      </c>
      <c r="M1" s="781" t="s">
        <v>16</v>
      </c>
      <c r="N1" s="360" t="s">
        <v>17</v>
      </c>
      <c r="O1" s="360" t="s">
        <v>18</v>
      </c>
      <c r="P1" s="364" t="s">
        <v>20</v>
      </c>
      <c r="Q1" s="360" t="s">
        <v>22</v>
      </c>
      <c r="R1" s="364" t="s">
        <v>24</v>
      </c>
      <c r="S1" s="360" t="s">
        <v>26</v>
      </c>
      <c r="T1" s="360" t="s">
        <v>27</v>
      </c>
      <c r="U1" s="360" t="s">
        <v>28</v>
      </c>
      <c r="V1" s="364" t="s">
        <v>30</v>
      </c>
      <c r="W1" s="781" t="s">
        <v>31</v>
      </c>
      <c r="X1" s="781" t="s">
        <v>32</v>
      </c>
      <c r="Y1" s="783" t="s">
        <v>33</v>
      </c>
    </row>
    <row r="2" spans="1:25" ht="14.25" thickBot="1" x14ac:dyDescent="0.2">
      <c r="A2" s="782"/>
      <c r="B2" s="782"/>
      <c r="C2" s="782"/>
      <c r="D2" s="782"/>
      <c r="E2" s="361" t="s">
        <v>5</v>
      </c>
      <c r="F2" s="782"/>
      <c r="G2" s="782"/>
      <c r="H2" s="363" t="s">
        <v>9</v>
      </c>
      <c r="I2" s="361" t="s">
        <v>8</v>
      </c>
      <c r="J2" s="365" t="s">
        <v>8</v>
      </c>
      <c r="K2" s="365" t="s">
        <v>13</v>
      </c>
      <c r="L2" s="361" t="s">
        <v>15</v>
      </c>
      <c r="M2" s="782"/>
      <c r="N2" s="361" t="s">
        <v>3</v>
      </c>
      <c r="O2" s="361" t="s">
        <v>19</v>
      </c>
      <c r="P2" s="365" t="s">
        <v>21</v>
      </c>
      <c r="Q2" s="361" t="s">
        <v>23</v>
      </c>
      <c r="R2" s="365" t="s">
        <v>25</v>
      </c>
      <c r="S2" s="361" t="s">
        <v>25</v>
      </c>
      <c r="T2" s="361" t="s">
        <v>25</v>
      </c>
      <c r="U2" s="361" t="s">
        <v>29</v>
      </c>
      <c r="V2" s="365" t="s">
        <v>29</v>
      </c>
      <c r="W2" s="782"/>
      <c r="X2" s="782"/>
      <c r="Y2" s="784"/>
    </row>
    <row r="3" spans="1:25" ht="18.75" thickBot="1" x14ac:dyDescent="0.2">
      <c r="A3" s="7">
        <v>150106</v>
      </c>
      <c r="B3" s="283" t="s">
        <v>240</v>
      </c>
      <c r="C3" s="7">
        <v>1.161</v>
      </c>
      <c r="D3" s="305">
        <v>2.5999999999999999E-3</v>
      </c>
      <c r="E3" s="283">
        <v>108.48</v>
      </c>
      <c r="F3" s="7">
        <v>1.0610999999999999</v>
      </c>
      <c r="G3" s="285">
        <v>-9.4100000000000003E-2</v>
      </c>
      <c r="H3" s="285">
        <v>7.0000000000000007E-2</v>
      </c>
      <c r="I3" s="283">
        <v>7</v>
      </c>
      <c r="J3" s="283">
        <v>7</v>
      </c>
      <c r="K3" s="285">
        <v>3.567E-2</v>
      </c>
      <c r="L3" s="283">
        <v>3.13</v>
      </c>
      <c r="M3" s="7" t="s">
        <v>189</v>
      </c>
      <c r="N3" s="305">
        <v>7.7000000000000002E-3</v>
      </c>
      <c r="O3" s="285">
        <v>0.37380000000000002</v>
      </c>
      <c r="P3" s="283" t="s">
        <v>37</v>
      </c>
      <c r="Q3" s="285">
        <v>0.91059999999999997</v>
      </c>
      <c r="R3" s="285">
        <v>-6.0000000000000001E-3</v>
      </c>
      <c r="S3" s="285">
        <v>-3.5999999999999999E-3</v>
      </c>
      <c r="T3" s="285">
        <v>1.9E-3</v>
      </c>
      <c r="U3" s="283">
        <v>13061</v>
      </c>
      <c r="V3" s="283">
        <v>13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1.1479999999999999</v>
      </c>
      <c r="D4" s="295">
        <v>7.9000000000000008E-3</v>
      </c>
      <c r="E4" s="289">
        <v>2.76</v>
      </c>
      <c r="F4" s="14">
        <v>1.0620000000000001</v>
      </c>
      <c r="G4" s="291">
        <v>-8.1000000000000003E-2</v>
      </c>
      <c r="H4" s="291">
        <v>7.0000000000000007E-2</v>
      </c>
      <c r="I4" s="289">
        <v>7</v>
      </c>
      <c r="J4" s="289">
        <v>7</v>
      </c>
      <c r="K4" s="291">
        <v>-6.7400000000000003E-3</v>
      </c>
      <c r="L4" s="289">
        <v>1.1100000000000001</v>
      </c>
      <c r="M4" s="14" t="s">
        <v>283</v>
      </c>
      <c r="N4" s="295">
        <v>6.0000000000000001E-3</v>
      </c>
      <c r="O4" s="291">
        <v>0.36359999999999998</v>
      </c>
      <c r="P4" s="289" t="s">
        <v>37</v>
      </c>
      <c r="Q4" s="291">
        <v>0.94020000000000004</v>
      </c>
      <c r="R4" s="291">
        <v>-4.1999999999999997E-3</v>
      </c>
      <c r="S4" s="291">
        <v>-5.4000000000000003E-3</v>
      </c>
      <c r="T4" s="291">
        <v>1E-3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1.1839999999999999</v>
      </c>
      <c r="D5" s="305">
        <v>4.1999999999999997E-3</v>
      </c>
      <c r="E5" s="283">
        <v>3039.09</v>
      </c>
      <c r="F5" s="7">
        <v>1.038</v>
      </c>
      <c r="G5" s="285">
        <v>-0.14069999999999999</v>
      </c>
      <c r="H5" s="285">
        <v>0.06</v>
      </c>
      <c r="I5" s="283">
        <v>6</v>
      </c>
      <c r="J5" s="283">
        <v>6</v>
      </c>
      <c r="K5" s="285">
        <v>5.2359999999999997E-2</v>
      </c>
      <c r="L5" s="283" t="s">
        <v>40</v>
      </c>
      <c r="M5" s="7" t="s">
        <v>56</v>
      </c>
      <c r="N5" s="305">
        <v>3.2000000000000002E-3</v>
      </c>
      <c r="O5" s="23">
        <v>0.38619999999999999</v>
      </c>
      <c r="P5" s="285">
        <v>-9.69E-2</v>
      </c>
      <c r="Q5" s="285">
        <v>0.42970000000000003</v>
      </c>
      <c r="R5" s="285">
        <v>2.2000000000000001E-3</v>
      </c>
      <c r="S5" s="285">
        <v>1.4E-3</v>
      </c>
      <c r="T5" s="285">
        <v>5.0000000000000001E-4</v>
      </c>
      <c r="U5" s="283">
        <v>162904</v>
      </c>
      <c r="V5" s="283">
        <v>333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1.1659999999999999</v>
      </c>
      <c r="D6" s="295">
        <v>2.1899999999999999E-2</v>
      </c>
      <c r="E6" s="289">
        <v>2.2599999999999998</v>
      </c>
      <c r="F6" s="14">
        <v>1.03</v>
      </c>
      <c r="G6" s="291">
        <v>-0.13200000000000001</v>
      </c>
      <c r="H6" s="291">
        <v>5.8000000000000003E-2</v>
      </c>
      <c r="I6" s="289">
        <v>5.8</v>
      </c>
      <c r="J6" s="289">
        <v>5.8</v>
      </c>
      <c r="K6" s="291">
        <v>5.1060000000000001E-2</v>
      </c>
      <c r="L6" s="289" t="s">
        <v>40</v>
      </c>
      <c r="M6" s="14" t="s">
        <v>238</v>
      </c>
      <c r="N6" s="295">
        <v>8.5000000000000006E-3</v>
      </c>
      <c r="O6" s="18">
        <v>0.49130000000000001</v>
      </c>
      <c r="P6" s="291">
        <v>-9.1700000000000004E-2</v>
      </c>
      <c r="Q6" s="291">
        <v>0.81020000000000003</v>
      </c>
      <c r="R6" s="291">
        <v>-3.8999999999999998E-3</v>
      </c>
      <c r="S6" s="291">
        <v>-7.1000000000000004E-3</v>
      </c>
      <c r="T6" s="291">
        <v>-6.6E-3</v>
      </c>
      <c r="U6" s="289">
        <v>343</v>
      </c>
      <c r="V6" s="289">
        <v>-4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1.2190000000000001</v>
      </c>
      <c r="D8" s="305">
        <v>4.8999999999999998E-3</v>
      </c>
      <c r="E8" s="283">
        <v>4366.2299999999996</v>
      </c>
      <c r="F8" s="7">
        <v>1.038</v>
      </c>
      <c r="G8" s="285">
        <v>-0.1744</v>
      </c>
      <c r="H8" s="285">
        <v>0.05</v>
      </c>
      <c r="I8" s="283">
        <v>6.5</v>
      </c>
      <c r="J8" s="283">
        <v>6.5</v>
      </c>
      <c r="K8" s="285">
        <v>5.5039999999999999E-2</v>
      </c>
      <c r="L8" s="283" t="s">
        <v>40</v>
      </c>
      <c r="M8" s="7" t="s">
        <v>233</v>
      </c>
      <c r="N8" s="305">
        <v>6.1000000000000004E-3</v>
      </c>
      <c r="O8" s="23">
        <v>0.31809999999999999</v>
      </c>
      <c r="P8" s="285">
        <v>-0.11600000000000001</v>
      </c>
      <c r="Q8" s="285">
        <v>0.58819999999999995</v>
      </c>
      <c r="R8" s="285">
        <v>1E-4</v>
      </c>
      <c r="S8" s="285">
        <v>-1.1000000000000001E-3</v>
      </c>
      <c r="T8" s="285">
        <v>7.4999999999999997E-3</v>
      </c>
      <c r="U8" s="283">
        <v>319347</v>
      </c>
      <c r="V8" s="283">
        <v>4188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1.254</v>
      </c>
      <c r="D9" s="295">
        <v>3.2000000000000002E-3</v>
      </c>
      <c r="E9" s="289">
        <v>143.72999999999999</v>
      </c>
      <c r="F9" s="14">
        <v>1.0429999999999999</v>
      </c>
      <c r="G9" s="291">
        <v>-0.20230000000000001</v>
      </c>
      <c r="H9" s="291">
        <v>0.05</v>
      </c>
      <c r="I9" s="289">
        <v>6.5</v>
      </c>
      <c r="J9" s="289">
        <v>6.5</v>
      </c>
      <c r="K9" s="291">
        <v>5.3670000000000002E-2</v>
      </c>
      <c r="L9" s="289" t="s">
        <v>40</v>
      </c>
      <c r="M9" s="14" t="s">
        <v>197</v>
      </c>
      <c r="N9" s="290">
        <v>-2.7000000000000001E-3</v>
      </c>
      <c r="O9" s="18">
        <v>0.41399999999999998</v>
      </c>
      <c r="P9" s="291">
        <v>-0.13669999999999999</v>
      </c>
      <c r="Q9" s="291">
        <v>0.35970000000000002</v>
      </c>
      <c r="R9" s="291">
        <v>-8.3000000000000001E-3</v>
      </c>
      <c r="S9" s="291">
        <v>-8.0999999999999996E-3</v>
      </c>
      <c r="T9" s="291">
        <v>-8.9999999999999993E-3</v>
      </c>
      <c r="U9" s="289">
        <v>12542</v>
      </c>
      <c r="V9" s="289">
        <v>-108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</v>
      </c>
      <c r="D10" s="305">
        <v>1.9E-3</v>
      </c>
      <c r="E10" s="283">
        <v>18.29</v>
      </c>
      <c r="F10" s="7">
        <v>1.0179</v>
      </c>
      <c r="G10" s="285">
        <v>-9.9000000000000008E-3</v>
      </c>
      <c r="H10" s="285">
        <v>0.05</v>
      </c>
      <c r="I10" s="283">
        <v>5</v>
      </c>
      <c r="J10" s="283">
        <v>5</v>
      </c>
      <c r="K10" s="285">
        <v>4.9500000000000002E-2</v>
      </c>
      <c r="L10" s="283" t="s">
        <v>40</v>
      </c>
      <c r="M10" s="7" t="s">
        <v>236</v>
      </c>
      <c r="N10" s="284">
        <v>0</v>
      </c>
      <c r="O10" s="23">
        <v>0.1203</v>
      </c>
      <c r="P10" s="285">
        <v>-8.8000000000000005E-3</v>
      </c>
      <c r="Q10" s="283" t="s">
        <v>37</v>
      </c>
      <c r="R10" s="285">
        <v>2.3999999999999998E-3</v>
      </c>
      <c r="S10" s="285">
        <v>2.0000000000000001E-4</v>
      </c>
      <c r="T10" s="285">
        <v>-2.0000000000000001E-4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-0.12886666666666668</v>
      </c>
      <c r="H11" s="272">
        <f>COUNTIF($D8:$D10,"&gt;0")/COUNT($D8:$D10)</f>
        <v>1</v>
      </c>
      <c r="I11" s="36"/>
      <c r="J11" s="36"/>
      <c r="K11" s="43">
        <f>AVERAGE(K8:K10)</f>
        <v>5.2736666666666675E-2</v>
      </c>
      <c r="L11" s="36"/>
      <c r="M11" s="35"/>
      <c r="N11" s="38"/>
      <c r="O11" s="39"/>
      <c r="P11" s="43">
        <f>AVERAGE(P8:P10)</f>
        <v>-8.7166666666666656E-2</v>
      </c>
      <c r="Q11" s="37"/>
      <c r="R11" s="43">
        <f>AVERAGE(R8:R10)</f>
        <v>-1.9333333333333338E-3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1.129</v>
      </c>
      <c r="D12" s="295">
        <v>3.5999999999999999E-3</v>
      </c>
      <c r="E12" s="289">
        <v>1079.5</v>
      </c>
      <c r="F12" s="14">
        <v>1.0405</v>
      </c>
      <c r="G12" s="291">
        <v>-8.5099999999999995E-2</v>
      </c>
      <c r="H12" s="291">
        <v>4.4999999999999998E-2</v>
      </c>
      <c r="I12" s="289">
        <v>6</v>
      </c>
      <c r="J12" s="289">
        <v>6</v>
      </c>
      <c r="K12" s="291">
        <v>5.5120000000000002E-2</v>
      </c>
      <c r="L12" s="289" t="s">
        <v>40</v>
      </c>
      <c r="M12" s="14" t="s">
        <v>222</v>
      </c>
      <c r="N12" s="295">
        <v>8.0999999999999996E-3</v>
      </c>
      <c r="O12" s="18">
        <v>0.21010000000000001</v>
      </c>
      <c r="P12" s="291">
        <v>-6.2600000000000003E-2</v>
      </c>
      <c r="Q12" s="291">
        <v>0.83640000000000003</v>
      </c>
      <c r="R12" s="291">
        <v>-5.3E-3</v>
      </c>
      <c r="S12" s="291">
        <v>-5.1000000000000004E-3</v>
      </c>
      <c r="T12" s="291">
        <v>1.4E-3</v>
      </c>
      <c r="U12" s="289">
        <v>50235</v>
      </c>
      <c r="V12" s="289">
        <v>338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4">
        <v>0</v>
      </c>
      <c r="E13" s="283">
        <v>124.59</v>
      </c>
      <c r="F13" s="7">
        <v>1.0349999999999999</v>
      </c>
      <c r="G13" s="285">
        <v>-0.1787</v>
      </c>
      <c r="H13" s="285">
        <v>4.4999999999999998E-2</v>
      </c>
      <c r="I13" s="283">
        <v>6</v>
      </c>
      <c r="J13" s="283">
        <v>6</v>
      </c>
      <c r="K13" s="285">
        <v>5.0630000000000001E-2</v>
      </c>
      <c r="L13" s="283" t="s">
        <v>40</v>
      </c>
      <c r="M13" s="301" t="s">
        <v>229</v>
      </c>
      <c r="N13" s="305">
        <v>1.5E-3</v>
      </c>
      <c r="O13" s="23">
        <v>0.3584</v>
      </c>
      <c r="P13" s="285">
        <v>-0.13739999999999999</v>
      </c>
      <c r="Q13" s="285">
        <v>0.49790000000000001</v>
      </c>
      <c r="R13" s="285">
        <v>-5.8999999999999999E-3</v>
      </c>
      <c r="S13" s="285">
        <v>-6.0000000000000001E-3</v>
      </c>
      <c r="T13" s="285">
        <v>-6.4999999999999997E-3</v>
      </c>
      <c r="U13" s="283">
        <v>45562</v>
      </c>
      <c r="V13" s="283">
        <v>-64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1.278</v>
      </c>
      <c r="D14" s="295">
        <v>8.6999999999999994E-3</v>
      </c>
      <c r="E14" s="289">
        <v>0.03</v>
      </c>
      <c r="F14" s="14">
        <v>1.0354000000000001</v>
      </c>
      <c r="G14" s="291">
        <v>-0.23430000000000001</v>
      </c>
      <c r="H14" s="291">
        <v>4.4999999999999998E-2</v>
      </c>
      <c r="I14" s="289">
        <v>6</v>
      </c>
      <c r="J14" s="289">
        <v>6</v>
      </c>
      <c r="K14" s="291">
        <v>4.829E-2</v>
      </c>
      <c r="L14" s="289" t="s">
        <v>40</v>
      </c>
      <c r="M14" s="14" t="s">
        <v>231</v>
      </c>
      <c r="N14" s="295">
        <v>3.8999999999999998E-3</v>
      </c>
      <c r="O14" s="18">
        <v>0.51070000000000004</v>
      </c>
      <c r="P14" s="291">
        <v>-0.17660000000000001</v>
      </c>
      <c r="Q14" s="291">
        <v>0.52270000000000005</v>
      </c>
      <c r="R14" s="291">
        <v>-6.4000000000000003E-3</v>
      </c>
      <c r="S14" s="291">
        <v>-8.0999999999999996E-3</v>
      </c>
      <c r="T14" s="291">
        <v>-7.0000000000000001E-3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4.0999999999999995E-3</v>
      </c>
      <c r="E15" s="36"/>
      <c r="F15" s="35"/>
      <c r="G15" s="43">
        <f>AVERAGE(G12:G14)</f>
        <v>-0.16603333333333334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5.1346666666666672E-2</v>
      </c>
      <c r="L15" s="36"/>
      <c r="M15" s="35"/>
      <c r="N15" s="38"/>
      <c r="O15" s="39"/>
      <c r="P15" s="43">
        <f>AVERAGE(P12:P14)</f>
        <v>-0.12553333333333336</v>
      </c>
      <c r="Q15" s="37"/>
      <c r="R15" s="43">
        <f>AVERAGE(R12:R14)</f>
        <v>-5.8666666666666667E-3</v>
      </c>
      <c r="S15" s="37"/>
      <c r="T15" s="37"/>
      <c r="U15" s="36"/>
      <c r="V15" s="36"/>
      <c r="W15" s="40"/>
      <c r="X15" s="41"/>
      <c r="Y15" s="42"/>
    </row>
    <row r="16" spans="1:25" s="60" customFormat="1" ht="18.75" thickBot="1" x14ac:dyDescent="0.2">
      <c r="A16" s="51">
        <v>150293</v>
      </c>
      <c r="B16" s="309" t="s">
        <v>204</v>
      </c>
      <c r="C16" s="51">
        <v>1.089</v>
      </c>
      <c r="D16" s="310">
        <v>-1.8E-3</v>
      </c>
      <c r="E16" s="309">
        <v>10.92</v>
      </c>
      <c r="F16" s="51">
        <v>1.0587</v>
      </c>
      <c r="G16" s="311">
        <v>-2.86E-2</v>
      </c>
      <c r="H16" s="311">
        <v>0.04</v>
      </c>
      <c r="I16" s="309">
        <v>6.25</v>
      </c>
      <c r="J16" s="309">
        <v>5.5</v>
      </c>
      <c r="K16" s="311">
        <v>5.3510000000000002E-2</v>
      </c>
      <c r="L16" s="309" t="s">
        <v>40</v>
      </c>
      <c r="M16" s="51" t="s">
        <v>66</v>
      </c>
      <c r="N16" s="314">
        <v>1.4E-3</v>
      </c>
      <c r="O16" s="56">
        <v>0.31159999999999999</v>
      </c>
      <c r="P16" s="311">
        <v>-2.46E-2</v>
      </c>
      <c r="Q16" s="311">
        <v>0.57799999999999996</v>
      </c>
      <c r="R16" s="311">
        <v>-3.8E-3</v>
      </c>
      <c r="S16" s="311">
        <v>1.2999999999999999E-3</v>
      </c>
      <c r="T16" s="311">
        <v>-7.3000000000000001E-3</v>
      </c>
      <c r="U16" s="309">
        <v>1251</v>
      </c>
      <c r="V16" s="309">
        <v>0</v>
      </c>
      <c r="W16" s="312">
        <v>0.21180555555555555</v>
      </c>
      <c r="X16" s="313">
        <v>42705</v>
      </c>
      <c r="Y16" s="59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1.097</v>
      </c>
      <c r="D17" s="290">
        <v>-8.9999999999999998E-4</v>
      </c>
      <c r="E17" s="289">
        <v>36.159999999999997</v>
      </c>
      <c r="F17" s="14">
        <v>1.0658000000000001</v>
      </c>
      <c r="G17" s="291">
        <v>-2.93E-2</v>
      </c>
      <c r="H17" s="291">
        <v>0.04</v>
      </c>
      <c r="I17" s="289">
        <v>6</v>
      </c>
      <c r="J17" s="289">
        <v>5.5</v>
      </c>
      <c r="K17" s="291">
        <v>5.3420000000000002E-2</v>
      </c>
      <c r="L17" s="289" t="s">
        <v>40</v>
      </c>
      <c r="M17" s="344" t="s">
        <v>203</v>
      </c>
      <c r="N17" s="295">
        <v>7.1999999999999998E-3</v>
      </c>
      <c r="O17" s="18">
        <v>0.15340000000000001</v>
      </c>
      <c r="P17" s="291">
        <v>-2.5399999999999999E-2</v>
      </c>
      <c r="Q17" s="291">
        <v>0.93030000000000002</v>
      </c>
      <c r="R17" s="291">
        <v>-6.4999999999999997E-3</v>
      </c>
      <c r="S17" s="291">
        <v>-3.0000000000000001E-3</v>
      </c>
      <c r="T17" s="291">
        <v>1.6000000000000001E-3</v>
      </c>
      <c r="U17" s="289">
        <v>6316</v>
      </c>
      <c r="V17" s="289">
        <v>0</v>
      </c>
      <c r="W17" s="292">
        <v>0.21180555555555555</v>
      </c>
      <c r="X17" s="293">
        <v>42705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1.0660000000000001</v>
      </c>
      <c r="D18" s="305">
        <v>4.7000000000000002E-3</v>
      </c>
      <c r="E18" s="283">
        <v>53.46</v>
      </c>
      <c r="F18" s="7">
        <v>1.0348999999999999</v>
      </c>
      <c r="G18" s="285">
        <v>-3.0099999999999998E-2</v>
      </c>
      <c r="H18" s="285">
        <v>0.04</v>
      </c>
      <c r="I18" s="283">
        <v>5.5</v>
      </c>
      <c r="J18" s="283">
        <v>5.5</v>
      </c>
      <c r="K18" s="285">
        <v>5.3339999999999999E-2</v>
      </c>
      <c r="L18" s="283" t="s">
        <v>40</v>
      </c>
      <c r="M18" s="7" t="s">
        <v>211</v>
      </c>
      <c r="N18" s="305">
        <v>8.3000000000000001E-3</v>
      </c>
      <c r="O18" s="23">
        <v>0.22320000000000001</v>
      </c>
      <c r="P18" s="285">
        <v>-2.5999999999999999E-2</v>
      </c>
      <c r="Q18" s="285">
        <v>0.81359999999999999</v>
      </c>
      <c r="R18" s="285">
        <v>-6.1000000000000004E-3</v>
      </c>
      <c r="S18" s="285">
        <v>-3.2000000000000002E-3</v>
      </c>
      <c r="T18" s="285">
        <v>1.4E-3</v>
      </c>
      <c r="U18" s="283">
        <v>1572</v>
      </c>
      <c r="V18" s="283">
        <v>0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150323</v>
      </c>
      <c r="B19" s="289" t="s">
        <v>194</v>
      </c>
      <c r="C19" s="14">
        <v>1.0629999999999999</v>
      </c>
      <c r="D19" s="295">
        <v>6.6E-3</v>
      </c>
      <c r="E19" s="289">
        <v>119.64</v>
      </c>
      <c r="F19" s="14">
        <v>1.0319</v>
      </c>
      <c r="G19" s="291">
        <v>-3.0099999999999998E-2</v>
      </c>
      <c r="H19" s="291">
        <v>0.04</v>
      </c>
      <c r="I19" s="289">
        <v>5.5</v>
      </c>
      <c r="J19" s="289">
        <v>5.5</v>
      </c>
      <c r="K19" s="291">
        <v>5.3339999999999999E-2</v>
      </c>
      <c r="L19" s="289" t="s">
        <v>40</v>
      </c>
      <c r="M19" s="14" t="s">
        <v>76</v>
      </c>
      <c r="N19" s="295">
        <v>7.1999999999999998E-3</v>
      </c>
      <c r="O19" s="18">
        <v>0.16339999999999999</v>
      </c>
      <c r="P19" s="291">
        <v>-2.5999999999999999E-2</v>
      </c>
      <c r="Q19" s="291">
        <v>0.95799999999999996</v>
      </c>
      <c r="R19" s="291">
        <v>-6.0000000000000001E-3</v>
      </c>
      <c r="S19" s="291">
        <v>-5.1000000000000004E-3</v>
      </c>
      <c r="T19" s="291">
        <v>-2.8999999999999998E-3</v>
      </c>
      <c r="U19" s="289">
        <v>3789</v>
      </c>
      <c r="V19" s="289">
        <v>0</v>
      </c>
      <c r="W19" s="292">
        <v>0.21180555555555555</v>
      </c>
      <c r="X19" s="293">
        <v>42738</v>
      </c>
      <c r="Y19" s="21" t="s">
        <v>38</v>
      </c>
    </row>
    <row r="20" spans="1:25" ht="18.75" thickBot="1" x14ac:dyDescent="0.2">
      <c r="A20" s="7">
        <v>150303</v>
      </c>
      <c r="B20" s="283" t="s">
        <v>200</v>
      </c>
      <c r="C20" s="7">
        <v>1.0680000000000001</v>
      </c>
      <c r="D20" s="305">
        <v>3.8E-3</v>
      </c>
      <c r="E20" s="283">
        <v>1751.08</v>
      </c>
      <c r="F20" s="7">
        <v>1.0347</v>
      </c>
      <c r="G20" s="285">
        <v>-3.2199999999999999E-2</v>
      </c>
      <c r="H20" s="285">
        <v>0.04</v>
      </c>
      <c r="I20" s="283">
        <v>6</v>
      </c>
      <c r="J20" s="283">
        <v>5.5</v>
      </c>
      <c r="K20" s="285">
        <v>5.3319999999999999E-2</v>
      </c>
      <c r="L20" s="283" t="s">
        <v>40</v>
      </c>
      <c r="M20" s="7" t="s">
        <v>201</v>
      </c>
      <c r="N20" s="305">
        <v>1.2699999999999999E-2</v>
      </c>
      <c r="O20" s="23">
        <v>0.2492</v>
      </c>
      <c r="P20" s="285">
        <v>-2.7799999999999998E-2</v>
      </c>
      <c r="Q20" s="304">
        <v>0.75319999999999998</v>
      </c>
      <c r="R20" s="285">
        <v>-5.4000000000000003E-3</v>
      </c>
      <c r="S20" s="285">
        <v>1E-4</v>
      </c>
      <c r="T20" s="285">
        <v>1.5E-3</v>
      </c>
      <c r="U20" s="283">
        <v>33836</v>
      </c>
      <c r="V20" s="283">
        <v>0</v>
      </c>
      <c r="W20" s="287">
        <v>0.21180555555555555</v>
      </c>
      <c r="X20" s="288">
        <v>42719</v>
      </c>
      <c r="Y20" s="13" t="s">
        <v>38</v>
      </c>
    </row>
    <row r="21" spans="1:25" s="60" customFormat="1" ht="18.75" thickBot="1" x14ac:dyDescent="0.2">
      <c r="A21" s="51">
        <v>150335</v>
      </c>
      <c r="B21" s="309" t="s">
        <v>195</v>
      </c>
      <c r="C21" s="51">
        <v>1.0669999999999999</v>
      </c>
      <c r="D21" s="314">
        <v>3.8E-3</v>
      </c>
      <c r="E21" s="309">
        <v>1042.77</v>
      </c>
      <c r="F21" s="51">
        <v>1.0349999999999999</v>
      </c>
      <c r="G21" s="311">
        <v>-3.09E-2</v>
      </c>
      <c r="H21" s="311">
        <v>0.04</v>
      </c>
      <c r="I21" s="309">
        <v>5.5</v>
      </c>
      <c r="J21" s="309">
        <v>5.5</v>
      </c>
      <c r="K21" s="311">
        <v>5.3289999999999997E-2</v>
      </c>
      <c r="L21" s="309" t="s">
        <v>40</v>
      </c>
      <c r="M21" s="51" t="s">
        <v>80</v>
      </c>
      <c r="N21" s="314">
        <v>6.4999999999999997E-3</v>
      </c>
      <c r="O21" s="56">
        <v>0.2334</v>
      </c>
      <c r="P21" s="311">
        <v>-2.69E-2</v>
      </c>
      <c r="Q21" s="367">
        <v>0.78969999999999996</v>
      </c>
      <c r="R21" s="311">
        <v>-6.1000000000000004E-3</v>
      </c>
      <c r="S21" s="311">
        <v>-4.7999999999999996E-3</v>
      </c>
      <c r="T21" s="311">
        <v>3.0000000000000001E-3</v>
      </c>
      <c r="U21" s="309">
        <v>16168</v>
      </c>
      <c r="V21" s="309">
        <v>0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150287</v>
      </c>
      <c r="B22" s="283" t="s">
        <v>77</v>
      </c>
      <c r="C22" s="7">
        <v>1.0680000000000001</v>
      </c>
      <c r="D22" s="305">
        <v>3.8E-3</v>
      </c>
      <c r="E22" s="283">
        <v>6362.48</v>
      </c>
      <c r="F22" s="7">
        <v>1.0349999999999999</v>
      </c>
      <c r="G22" s="285">
        <v>-3.1899999999999998E-2</v>
      </c>
      <c r="H22" s="285">
        <v>0.04</v>
      </c>
      <c r="I22" s="283">
        <v>5.5</v>
      </c>
      <c r="J22" s="283">
        <v>5.5</v>
      </c>
      <c r="K22" s="285">
        <v>5.3240000000000003E-2</v>
      </c>
      <c r="L22" s="283" t="s">
        <v>40</v>
      </c>
      <c r="M22" s="7" t="s">
        <v>78</v>
      </c>
      <c r="N22" s="305">
        <v>4.7000000000000002E-3</v>
      </c>
      <c r="O22" s="23">
        <v>0.1789</v>
      </c>
      <c r="P22" s="285">
        <v>-2.7799999999999998E-2</v>
      </c>
      <c r="Q22" s="285">
        <v>0.91700000000000004</v>
      </c>
      <c r="R22" s="285">
        <v>2.5999999999999999E-3</v>
      </c>
      <c r="S22" s="285">
        <v>7.1000000000000004E-3</v>
      </c>
      <c r="T22" s="285">
        <v>1.03E-2</v>
      </c>
      <c r="U22" s="283">
        <v>61275</v>
      </c>
      <c r="V22" s="283">
        <v>3582</v>
      </c>
      <c r="W22" s="287">
        <v>0.21180555555555555</v>
      </c>
      <c r="X22" s="288">
        <v>42719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1.069</v>
      </c>
      <c r="D23" s="295">
        <v>4.7000000000000002E-3</v>
      </c>
      <c r="E23" s="289">
        <v>530.09</v>
      </c>
      <c r="F23" s="14">
        <v>1.0349999999999999</v>
      </c>
      <c r="G23" s="291">
        <v>-3.2899999999999999E-2</v>
      </c>
      <c r="H23" s="291">
        <v>0.04</v>
      </c>
      <c r="I23" s="289">
        <v>5.5</v>
      </c>
      <c r="J23" s="289">
        <v>5.5</v>
      </c>
      <c r="K23" s="291">
        <v>5.3190000000000001E-2</v>
      </c>
      <c r="L23" s="289" t="s">
        <v>40</v>
      </c>
      <c r="M23" s="14" t="s">
        <v>95</v>
      </c>
      <c r="N23" s="290">
        <v>-2.5000000000000001E-3</v>
      </c>
      <c r="O23" s="18">
        <v>0.17180000000000001</v>
      </c>
      <c r="P23" s="291">
        <v>-2.87E-2</v>
      </c>
      <c r="Q23" s="303">
        <v>0.93359999999999999</v>
      </c>
      <c r="R23" s="291">
        <v>4.1999999999999997E-3</v>
      </c>
      <c r="S23" s="291">
        <v>1.8E-3</v>
      </c>
      <c r="T23" s="291">
        <v>5.0000000000000001E-4</v>
      </c>
      <c r="U23" s="289">
        <v>35766</v>
      </c>
      <c r="V23" s="289">
        <v>20</v>
      </c>
      <c r="W23" s="292">
        <v>0.21180555555555555</v>
      </c>
      <c r="X23" s="293">
        <v>42719</v>
      </c>
      <c r="Y23" s="21" t="s">
        <v>38</v>
      </c>
    </row>
    <row r="24" spans="1:25" s="60" customFormat="1" ht="18.75" thickBot="1" x14ac:dyDescent="0.2">
      <c r="A24" s="51">
        <v>150291</v>
      </c>
      <c r="B24" s="317" t="s">
        <v>198</v>
      </c>
      <c r="C24" s="51">
        <v>1.069</v>
      </c>
      <c r="D24" s="314">
        <v>8.9999999999999998E-4</v>
      </c>
      <c r="E24" s="309">
        <v>175.58</v>
      </c>
      <c r="F24" s="51">
        <v>1.0349999999999999</v>
      </c>
      <c r="G24" s="311">
        <v>-3.2899999999999999E-2</v>
      </c>
      <c r="H24" s="311">
        <v>0.04</v>
      </c>
      <c r="I24" s="309">
        <v>5.5</v>
      </c>
      <c r="J24" s="309">
        <v>5.5</v>
      </c>
      <c r="K24" s="311">
        <v>5.3190000000000001E-2</v>
      </c>
      <c r="L24" s="309" t="s">
        <v>40</v>
      </c>
      <c r="M24" s="51" t="s">
        <v>95</v>
      </c>
      <c r="N24" s="310">
        <v>-2.5000000000000001E-3</v>
      </c>
      <c r="O24" s="56">
        <v>0.19700000000000001</v>
      </c>
      <c r="P24" s="311">
        <v>-2.87E-2</v>
      </c>
      <c r="Q24" s="311">
        <v>0.87480000000000002</v>
      </c>
      <c r="R24" s="311">
        <v>5.4999999999999997E-3</v>
      </c>
      <c r="S24" s="311">
        <v>5.0000000000000001E-3</v>
      </c>
      <c r="T24" s="311">
        <v>-1.1999999999999999E-3</v>
      </c>
      <c r="U24" s="309">
        <v>19280</v>
      </c>
      <c r="V24" s="309">
        <v>0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150117</v>
      </c>
      <c r="B25" s="289" t="s">
        <v>206</v>
      </c>
      <c r="C25" s="14">
        <v>1.0669999999999999</v>
      </c>
      <c r="D25" s="295">
        <v>4.7000000000000002E-3</v>
      </c>
      <c r="E25" s="289">
        <v>4617.33</v>
      </c>
      <c r="F25" s="14">
        <v>1.0319</v>
      </c>
      <c r="G25" s="291">
        <v>-3.4000000000000002E-2</v>
      </c>
      <c r="H25" s="291">
        <v>0.04</v>
      </c>
      <c r="I25" s="289">
        <v>5.5</v>
      </c>
      <c r="J25" s="289">
        <v>5.5</v>
      </c>
      <c r="K25" s="291">
        <v>5.3129999999999997E-2</v>
      </c>
      <c r="L25" s="289" t="s">
        <v>40</v>
      </c>
      <c r="M25" s="14" t="s">
        <v>207</v>
      </c>
      <c r="N25" s="295">
        <v>2.12E-2</v>
      </c>
      <c r="O25" s="18">
        <v>0.15740000000000001</v>
      </c>
      <c r="P25" s="291">
        <v>-2.9700000000000001E-2</v>
      </c>
      <c r="Q25" s="291">
        <v>1.6291</v>
      </c>
      <c r="R25" s="291">
        <v>-2.8999999999999998E-3</v>
      </c>
      <c r="S25" s="291">
        <v>-7.6E-3</v>
      </c>
      <c r="T25" s="291">
        <v>-3.8999999999999998E-3</v>
      </c>
      <c r="U25" s="289">
        <v>157079</v>
      </c>
      <c r="V25" s="289">
        <v>-3234</v>
      </c>
      <c r="W25" s="292">
        <v>0.21180555555555555</v>
      </c>
      <c r="X25" s="293">
        <v>42738</v>
      </c>
      <c r="Y25" s="21" t="s">
        <v>38</v>
      </c>
    </row>
    <row r="26" spans="1:25" s="60" customFormat="1" ht="18.75" thickBot="1" x14ac:dyDescent="0.2">
      <c r="A26" s="51">
        <v>150247</v>
      </c>
      <c r="B26" s="309" t="s">
        <v>205</v>
      </c>
      <c r="C26" s="51">
        <v>1.069</v>
      </c>
      <c r="D26" s="314">
        <v>6.6E-3</v>
      </c>
      <c r="E26" s="309">
        <v>666.67</v>
      </c>
      <c r="F26" s="51">
        <v>1.0319</v>
      </c>
      <c r="G26" s="311">
        <v>-3.5999999999999997E-2</v>
      </c>
      <c r="H26" s="311">
        <v>0.04</v>
      </c>
      <c r="I26" s="309">
        <v>5.5</v>
      </c>
      <c r="J26" s="309">
        <v>5.5</v>
      </c>
      <c r="K26" s="311">
        <v>5.3030000000000001E-2</v>
      </c>
      <c r="L26" s="309" t="s">
        <v>40</v>
      </c>
      <c r="M26" s="51" t="s">
        <v>110</v>
      </c>
      <c r="N26" s="314">
        <v>1.01E-2</v>
      </c>
      <c r="O26" s="56">
        <v>0.21329999999999999</v>
      </c>
      <c r="P26" s="311">
        <v>-3.15E-2</v>
      </c>
      <c r="Q26" s="311">
        <v>0.84109999999999996</v>
      </c>
      <c r="R26" s="311">
        <v>-6.4000000000000003E-3</v>
      </c>
      <c r="S26" s="311">
        <v>-6.7999999999999996E-3</v>
      </c>
      <c r="T26" s="311">
        <v>-7.1000000000000004E-3</v>
      </c>
      <c r="U26" s="309">
        <v>21628</v>
      </c>
      <c r="V26" s="309">
        <v>-152</v>
      </c>
      <c r="W26" s="312">
        <v>0.21180555555555555</v>
      </c>
      <c r="X26" s="313">
        <v>42738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1.07</v>
      </c>
      <c r="D27" s="295">
        <v>3.8E-3</v>
      </c>
      <c r="E27" s="289">
        <v>3977.7</v>
      </c>
      <c r="F27" s="14">
        <v>1.0319</v>
      </c>
      <c r="G27" s="291">
        <v>-3.6900000000000002E-2</v>
      </c>
      <c r="H27" s="291">
        <v>0.04</v>
      </c>
      <c r="I27" s="289">
        <v>5.5</v>
      </c>
      <c r="J27" s="289">
        <v>5.5</v>
      </c>
      <c r="K27" s="291">
        <v>5.2979999999999999E-2</v>
      </c>
      <c r="L27" s="289" t="s">
        <v>40</v>
      </c>
      <c r="M27" s="14" t="s">
        <v>209</v>
      </c>
      <c r="N27" s="290">
        <v>-2.9999999999999997E-4</v>
      </c>
      <c r="O27" s="18">
        <v>0.193</v>
      </c>
      <c r="P27" s="291">
        <v>-3.2399999999999998E-2</v>
      </c>
      <c r="Q27" s="291">
        <v>0.88849999999999996</v>
      </c>
      <c r="R27" s="291">
        <v>-2.2000000000000001E-3</v>
      </c>
      <c r="S27" s="291">
        <v>-4.4000000000000003E-3</v>
      </c>
      <c r="T27" s="291">
        <v>-4.7999999999999996E-3</v>
      </c>
      <c r="U27" s="289">
        <v>475531</v>
      </c>
      <c r="V27" s="289">
        <v>-1091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1.075</v>
      </c>
      <c r="D28" s="305">
        <v>8.9999999999999998E-4</v>
      </c>
      <c r="E28" s="283">
        <v>57.83</v>
      </c>
      <c r="F28" s="7">
        <v>1.0349999999999999</v>
      </c>
      <c r="G28" s="285">
        <v>-3.8600000000000002E-2</v>
      </c>
      <c r="H28" s="285">
        <v>0.04</v>
      </c>
      <c r="I28" s="283">
        <v>5.5</v>
      </c>
      <c r="J28" s="283">
        <v>5.5</v>
      </c>
      <c r="K28" s="285">
        <v>5.2880000000000003E-2</v>
      </c>
      <c r="L28" s="283" t="s">
        <v>40</v>
      </c>
      <c r="M28" s="7" t="s">
        <v>56</v>
      </c>
      <c r="N28" s="305">
        <v>3.2000000000000002E-3</v>
      </c>
      <c r="O28" s="23">
        <v>0.4123</v>
      </c>
      <c r="P28" s="285">
        <v>-3.4099999999999998E-2</v>
      </c>
      <c r="Q28" s="304">
        <v>0.372</v>
      </c>
      <c r="R28" s="285">
        <v>-1.6999999999999999E-3</v>
      </c>
      <c r="S28" s="285">
        <v>5.0000000000000001E-4</v>
      </c>
      <c r="T28" s="285">
        <v>0</v>
      </c>
      <c r="U28" s="283">
        <v>5297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150289</v>
      </c>
      <c r="B29" s="289" t="s">
        <v>196</v>
      </c>
      <c r="C29" s="14">
        <v>1.075</v>
      </c>
      <c r="D29" s="295">
        <v>1.1299999999999999E-2</v>
      </c>
      <c r="E29" s="289">
        <v>1768.37</v>
      </c>
      <c r="F29" s="14">
        <v>1.0349999999999999</v>
      </c>
      <c r="G29" s="291">
        <v>-3.8600000000000002E-2</v>
      </c>
      <c r="H29" s="291">
        <v>0.04</v>
      </c>
      <c r="I29" s="289">
        <v>5.5</v>
      </c>
      <c r="J29" s="289">
        <v>5.5</v>
      </c>
      <c r="K29" s="291">
        <v>5.2880000000000003E-2</v>
      </c>
      <c r="L29" s="289" t="s">
        <v>40</v>
      </c>
      <c r="M29" s="14" t="s">
        <v>197</v>
      </c>
      <c r="N29" s="290">
        <v>-2.7000000000000001E-3</v>
      </c>
      <c r="O29" s="18">
        <v>0.1411</v>
      </c>
      <c r="P29" s="291">
        <v>-3.4099999999999998E-2</v>
      </c>
      <c r="Q29" s="291">
        <v>1.0051000000000001</v>
      </c>
      <c r="R29" s="291">
        <v>3.8999999999999998E-3</v>
      </c>
      <c r="S29" s="291">
        <v>-4.0000000000000001E-3</v>
      </c>
      <c r="T29" s="291">
        <v>-6.9999999999999999E-4</v>
      </c>
      <c r="U29" s="289">
        <v>57751</v>
      </c>
      <c r="V29" s="289">
        <v>277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1.069</v>
      </c>
      <c r="D30" s="305">
        <v>1.9E-3</v>
      </c>
      <c r="E30" s="283">
        <v>0.51</v>
      </c>
      <c r="F30" s="7">
        <v>1.0284</v>
      </c>
      <c r="G30" s="285">
        <v>-3.95E-2</v>
      </c>
      <c r="H30" s="285">
        <v>0.04</v>
      </c>
      <c r="I30" s="283">
        <v>5.5</v>
      </c>
      <c r="J30" s="283">
        <v>5.5</v>
      </c>
      <c r="K30" s="285">
        <v>5.2850000000000001E-2</v>
      </c>
      <c r="L30" s="283" t="s">
        <v>40</v>
      </c>
      <c r="M30" s="7" t="s">
        <v>66</v>
      </c>
      <c r="N30" s="305">
        <v>1.4E-3</v>
      </c>
      <c r="O30" s="23">
        <v>0.33689999999999998</v>
      </c>
      <c r="P30" s="285">
        <v>-3.5200000000000002E-2</v>
      </c>
      <c r="Q30" s="304">
        <v>0.55600000000000005</v>
      </c>
      <c r="R30" s="285">
        <v>2.5999999999999999E-3</v>
      </c>
      <c r="S30" s="285">
        <v>8.0000000000000004E-4</v>
      </c>
      <c r="T30" s="285">
        <v>2.2000000000000001E-3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1.0760000000000001</v>
      </c>
      <c r="D31" s="295">
        <v>4.7000000000000002E-3</v>
      </c>
      <c r="E31" s="289">
        <v>431.21</v>
      </c>
      <c r="F31" s="14">
        <v>1.0319</v>
      </c>
      <c r="G31" s="291">
        <v>-4.2700000000000002E-2</v>
      </c>
      <c r="H31" s="291">
        <v>0.04</v>
      </c>
      <c r="I31" s="289">
        <v>5.5</v>
      </c>
      <c r="J31" s="289">
        <v>5.5</v>
      </c>
      <c r="K31" s="291">
        <v>5.2679999999999998E-2</v>
      </c>
      <c r="L31" s="289" t="s">
        <v>40</v>
      </c>
      <c r="M31" s="14" t="s">
        <v>220</v>
      </c>
      <c r="N31" s="295">
        <v>1E-4</v>
      </c>
      <c r="O31" s="18">
        <v>0.25969999999999999</v>
      </c>
      <c r="P31" s="291">
        <v>-3.78E-2</v>
      </c>
      <c r="Q31" s="291">
        <v>0.73250000000000004</v>
      </c>
      <c r="R31" s="291">
        <v>-5.4999999999999997E-3</v>
      </c>
      <c r="S31" s="291">
        <v>-4.7999999999999996E-3</v>
      </c>
      <c r="T31" s="291">
        <v>0</v>
      </c>
      <c r="U31" s="289">
        <v>50730</v>
      </c>
      <c r="V31" s="289">
        <v>77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1.0740000000000001</v>
      </c>
      <c r="D32" s="305">
        <v>1.9E-3</v>
      </c>
      <c r="E32" s="283">
        <v>140.35</v>
      </c>
      <c r="F32" s="7">
        <v>1.028</v>
      </c>
      <c r="G32" s="285">
        <v>-4.4699999999999997E-2</v>
      </c>
      <c r="H32" s="285">
        <v>0.04</v>
      </c>
      <c r="I32" s="283">
        <v>5.5</v>
      </c>
      <c r="J32" s="283">
        <v>5.5</v>
      </c>
      <c r="K32" s="285">
        <v>5.2580000000000002E-2</v>
      </c>
      <c r="L32" s="283" t="s">
        <v>40</v>
      </c>
      <c r="M32" s="7" t="s">
        <v>46</v>
      </c>
      <c r="N32" s="286">
        <v>-2.0000000000000001E-4</v>
      </c>
      <c r="O32" s="23">
        <v>0.3982</v>
      </c>
      <c r="P32" s="285">
        <v>-3.9699999999999999E-2</v>
      </c>
      <c r="Q32" s="285">
        <v>0.41270000000000001</v>
      </c>
      <c r="R32" s="285">
        <v>-7.7999999999999996E-3</v>
      </c>
      <c r="S32" s="285">
        <v>-8.9999999999999993E-3</v>
      </c>
      <c r="T32" s="285">
        <v>-6.1000000000000004E-3</v>
      </c>
      <c r="U32" s="283">
        <v>13644</v>
      </c>
      <c r="V32" s="283">
        <v>-54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1.08</v>
      </c>
      <c r="D33" s="295">
        <v>4.7000000000000002E-3</v>
      </c>
      <c r="E33" s="289">
        <v>228.03</v>
      </c>
      <c r="F33" s="14">
        <v>1.032</v>
      </c>
      <c r="G33" s="291">
        <v>-4.65E-2</v>
      </c>
      <c r="H33" s="291">
        <v>0.04</v>
      </c>
      <c r="I33" s="289">
        <v>5.5</v>
      </c>
      <c r="J33" s="289">
        <v>5.5</v>
      </c>
      <c r="K33" s="291">
        <v>5.2479999999999999E-2</v>
      </c>
      <c r="L33" s="289" t="s">
        <v>40</v>
      </c>
      <c r="M33" s="14" t="s">
        <v>76</v>
      </c>
      <c r="N33" s="295">
        <v>7.1999999999999998E-3</v>
      </c>
      <c r="O33" s="18">
        <v>0.43309999999999998</v>
      </c>
      <c r="P33" s="291">
        <v>-4.1399999999999999E-2</v>
      </c>
      <c r="Q33" s="291">
        <v>0.3266</v>
      </c>
      <c r="R33" s="291">
        <v>-2.3999999999999998E-3</v>
      </c>
      <c r="S33" s="291">
        <v>-4.0000000000000002E-4</v>
      </c>
      <c r="T33" s="291">
        <v>1.2999999999999999E-3</v>
      </c>
      <c r="U33" s="289">
        <v>5778</v>
      </c>
      <c r="V33" s="289">
        <v>-2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1.0820000000000001</v>
      </c>
      <c r="D34" s="305">
        <v>5.5999999999999999E-3</v>
      </c>
      <c r="E34" s="283">
        <v>1694.25</v>
      </c>
      <c r="F34" s="7">
        <v>1.0319</v>
      </c>
      <c r="G34" s="285">
        <v>-4.8599999999999997E-2</v>
      </c>
      <c r="H34" s="285">
        <v>0.04</v>
      </c>
      <c r="I34" s="283">
        <v>5.5</v>
      </c>
      <c r="J34" s="283">
        <v>5.5</v>
      </c>
      <c r="K34" s="285">
        <v>5.2380000000000003E-2</v>
      </c>
      <c r="L34" s="283" t="s">
        <v>40</v>
      </c>
      <c r="M34" s="7" t="s">
        <v>216</v>
      </c>
      <c r="N34" s="305">
        <v>5.9999999999999995E-4</v>
      </c>
      <c r="O34" s="23">
        <v>0.43890000000000001</v>
      </c>
      <c r="P34" s="285">
        <v>-4.3099999999999999E-2</v>
      </c>
      <c r="Q34" s="285">
        <v>0.31309999999999999</v>
      </c>
      <c r="R34" s="285">
        <v>-6.4000000000000003E-3</v>
      </c>
      <c r="S34" s="285">
        <v>2.9999999999999997E-4</v>
      </c>
      <c r="T34" s="285">
        <v>3.7000000000000002E-3</v>
      </c>
      <c r="U34" s="283">
        <v>61691</v>
      </c>
      <c r="V34" s="283">
        <v>2549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1.079</v>
      </c>
      <c r="D35" s="290">
        <v>-4.5999999999999999E-3</v>
      </c>
      <c r="E35" s="289">
        <v>0.02</v>
      </c>
      <c r="F35" s="14">
        <v>1.0283</v>
      </c>
      <c r="G35" s="291">
        <v>-4.9299999999999997E-2</v>
      </c>
      <c r="H35" s="291">
        <v>0.04</v>
      </c>
      <c r="I35" s="289">
        <v>5.5</v>
      </c>
      <c r="J35" s="289">
        <v>5.5</v>
      </c>
      <c r="K35" s="291">
        <v>5.2350000000000001E-2</v>
      </c>
      <c r="L35" s="289" t="s">
        <v>40</v>
      </c>
      <c r="M35" s="14" t="s">
        <v>222</v>
      </c>
      <c r="N35" s="295">
        <v>8.0999999999999996E-3</v>
      </c>
      <c r="O35" s="18">
        <v>0.4214</v>
      </c>
      <c r="P35" s="291">
        <v>-4.4200000000000003E-2</v>
      </c>
      <c r="Q35" s="291">
        <v>0.35780000000000001</v>
      </c>
      <c r="R35" s="291">
        <v>-6.1000000000000004E-3</v>
      </c>
      <c r="S35" s="291">
        <v>2.8999999999999998E-3</v>
      </c>
      <c r="T35" s="291">
        <v>7.1999999999999998E-3</v>
      </c>
      <c r="U35" s="289">
        <v>600</v>
      </c>
      <c r="V35" s="289">
        <v>0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1.0780000000000001</v>
      </c>
      <c r="D36" s="286">
        <v>-2.8E-3</v>
      </c>
      <c r="E36" s="283">
        <v>259.95</v>
      </c>
      <c r="F36" s="7">
        <v>1.0229999999999999</v>
      </c>
      <c r="G36" s="285">
        <v>-5.3800000000000001E-2</v>
      </c>
      <c r="H36" s="285">
        <v>0.04</v>
      </c>
      <c r="I36" s="283">
        <v>5.5</v>
      </c>
      <c r="J36" s="283">
        <v>5.5</v>
      </c>
      <c r="K36" s="285">
        <v>5.2130000000000003E-2</v>
      </c>
      <c r="L36" s="283" t="s">
        <v>40</v>
      </c>
      <c r="M36" s="7" t="s">
        <v>56</v>
      </c>
      <c r="N36" s="305">
        <v>3.2000000000000002E-3</v>
      </c>
      <c r="O36" s="23">
        <v>0.42309999999999998</v>
      </c>
      <c r="P36" s="285">
        <v>-4.7899999999999998E-2</v>
      </c>
      <c r="Q36" s="304">
        <v>0.35949999999999999</v>
      </c>
      <c r="R36" s="285">
        <v>-7.1000000000000004E-3</v>
      </c>
      <c r="S36" s="285">
        <v>-4.1000000000000003E-3</v>
      </c>
      <c r="T36" s="285">
        <v>-1.8E-3</v>
      </c>
      <c r="U36" s="283">
        <v>6026</v>
      </c>
      <c r="V36" s="283">
        <v>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150261</v>
      </c>
      <c r="B37" s="289" t="s">
        <v>217</v>
      </c>
      <c r="C37" s="14">
        <v>1.085</v>
      </c>
      <c r="D37" s="295">
        <v>8.3999999999999995E-3</v>
      </c>
      <c r="E37" s="289">
        <v>344.84</v>
      </c>
      <c r="F37" s="14">
        <v>1.0281</v>
      </c>
      <c r="G37" s="291">
        <v>-5.5300000000000002E-2</v>
      </c>
      <c r="H37" s="291">
        <v>0.04</v>
      </c>
      <c r="I37" s="289">
        <v>5.5</v>
      </c>
      <c r="J37" s="289">
        <v>5.5</v>
      </c>
      <c r="K37" s="291">
        <v>5.2040000000000003E-2</v>
      </c>
      <c r="L37" s="289" t="s">
        <v>40</v>
      </c>
      <c r="M37" s="14" t="s">
        <v>218</v>
      </c>
      <c r="N37" s="295">
        <v>4.3E-3</v>
      </c>
      <c r="O37" s="18">
        <v>0.41699999999999998</v>
      </c>
      <c r="P37" s="291">
        <v>-4.9399999999999999E-2</v>
      </c>
      <c r="Q37" s="291">
        <v>0.36840000000000001</v>
      </c>
      <c r="R37" s="291">
        <v>-5.5999999999999999E-3</v>
      </c>
      <c r="S37" s="291">
        <v>-8.0000000000000002E-3</v>
      </c>
      <c r="T37" s="291">
        <v>-5.0000000000000001E-3</v>
      </c>
      <c r="U37" s="289">
        <v>15682</v>
      </c>
      <c r="V37" s="289">
        <v>-228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1.1100000000000001</v>
      </c>
      <c r="D38" s="284">
        <v>0</v>
      </c>
      <c r="E38" s="283">
        <v>3.34</v>
      </c>
      <c r="F38" s="7">
        <v>1.0281</v>
      </c>
      <c r="G38" s="285">
        <v>-7.9699999999999993E-2</v>
      </c>
      <c r="H38" s="285">
        <v>0.04</v>
      </c>
      <c r="I38" s="283">
        <v>5.5</v>
      </c>
      <c r="J38" s="283">
        <v>5.5</v>
      </c>
      <c r="K38" s="285">
        <v>5.0840000000000003E-2</v>
      </c>
      <c r="L38" s="283" t="s">
        <v>40</v>
      </c>
      <c r="M38" s="7" t="s">
        <v>218</v>
      </c>
      <c r="N38" s="305">
        <v>4.3E-3</v>
      </c>
      <c r="O38" s="23">
        <v>0.44979999999999998</v>
      </c>
      <c r="P38" s="285">
        <v>-7.0800000000000002E-2</v>
      </c>
      <c r="Q38" s="285">
        <v>0.29139999999999999</v>
      </c>
      <c r="R38" s="285">
        <v>-6.4999999999999997E-3</v>
      </c>
      <c r="S38" s="285">
        <v>-7.1999999999999998E-3</v>
      </c>
      <c r="T38" s="285">
        <v>-5.1999999999999998E-3</v>
      </c>
      <c r="U38" s="283">
        <v>1078</v>
      </c>
      <c r="V38" s="283">
        <v>-19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1.1419999999999999</v>
      </c>
      <c r="D39" s="290">
        <v>-3.3000000000000002E-2</v>
      </c>
      <c r="E39" s="289">
        <v>1.06</v>
      </c>
      <c r="F39" s="14">
        <v>1.0281</v>
      </c>
      <c r="G39" s="291">
        <v>-0.1108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5">
        <v>8.6E-3</v>
      </c>
      <c r="O39" s="18">
        <v>0.46179999999999999</v>
      </c>
      <c r="P39" s="291">
        <v>-9.69E-2</v>
      </c>
      <c r="Q39" s="291">
        <v>0.26329999999999998</v>
      </c>
      <c r="R39" s="291">
        <v>-7.0000000000000001E-3</v>
      </c>
      <c r="S39" s="291">
        <v>1.89E-2</v>
      </c>
      <c r="T39" s="291">
        <v>1.7299999999999999E-2</v>
      </c>
      <c r="U39" s="289">
        <v>800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1.1439999999999999</v>
      </c>
      <c r="D40" s="305">
        <v>1.3299999999999999E-2</v>
      </c>
      <c r="E40" s="283">
        <v>0.83</v>
      </c>
      <c r="F40" s="7">
        <v>1.028</v>
      </c>
      <c r="G40" s="285">
        <v>-0.1128</v>
      </c>
      <c r="H40" s="285">
        <v>0.04</v>
      </c>
      <c r="I40" s="283">
        <v>5.5</v>
      </c>
      <c r="J40" s="283">
        <v>5.5</v>
      </c>
      <c r="K40" s="285">
        <v>4.9279999999999997E-2</v>
      </c>
      <c r="L40" s="283" t="s">
        <v>40</v>
      </c>
      <c r="M40" s="7" t="s">
        <v>222</v>
      </c>
      <c r="N40" s="305">
        <v>8.0999999999999996E-3</v>
      </c>
      <c r="O40" s="23">
        <v>0.41980000000000001</v>
      </c>
      <c r="P40" s="285">
        <v>-9.8500000000000004E-2</v>
      </c>
      <c r="Q40" s="285">
        <v>0.3619</v>
      </c>
      <c r="R40" s="285">
        <v>-6.3E-3</v>
      </c>
      <c r="S40" s="285">
        <v>-7.3000000000000001E-3</v>
      </c>
      <c r="T40" s="285">
        <v>-1.1900000000000001E-2</v>
      </c>
      <c r="U40" s="283">
        <v>693</v>
      </c>
      <c r="V40" s="283">
        <v>-3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1.474</v>
      </c>
      <c r="D41" s="295">
        <v>2.7000000000000001E-3</v>
      </c>
      <c r="E41" s="289">
        <v>305.07</v>
      </c>
      <c r="F41" s="14">
        <v>1.032</v>
      </c>
      <c r="G41" s="291">
        <v>-0.42830000000000001</v>
      </c>
      <c r="H41" s="291">
        <v>0.04</v>
      </c>
      <c r="I41" s="289">
        <v>5.5</v>
      </c>
      <c r="J41" s="289">
        <v>5.5</v>
      </c>
      <c r="K41" s="291">
        <v>3.814E-2</v>
      </c>
      <c r="L41" s="289" t="s">
        <v>40</v>
      </c>
      <c r="M41" s="14" t="s">
        <v>36</v>
      </c>
      <c r="N41" s="302">
        <v>0</v>
      </c>
      <c r="O41" s="18">
        <v>0.68500000000000005</v>
      </c>
      <c r="P41" s="291">
        <v>-0.29530000000000001</v>
      </c>
      <c r="Q41" s="289" t="s">
        <v>37</v>
      </c>
      <c r="R41" s="291">
        <v>1.1299999999999999E-2</v>
      </c>
      <c r="S41" s="291">
        <v>1.06E-2</v>
      </c>
      <c r="T41" s="291">
        <v>1.6400000000000001E-2</v>
      </c>
      <c r="U41" s="289">
        <v>1648</v>
      </c>
      <c r="V41" s="289">
        <v>20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2.1423076923076925E-3</v>
      </c>
      <c r="E42" s="36"/>
      <c r="F42" s="35"/>
      <c r="G42" s="43">
        <f>AVERAGE(G16:G41)</f>
        <v>-6.057692307692307E-2</v>
      </c>
      <c r="H42" s="272">
        <f>COUNTIF($D16:$D41,"&gt;0")/COUNT($D16:$D41)</f>
        <v>0.76923076923076927</v>
      </c>
      <c r="I42" s="36"/>
      <c r="J42" s="36"/>
      <c r="K42" s="43">
        <f>AVERAGE(K16:K41)</f>
        <v>5.1995000000000006E-2</v>
      </c>
      <c r="L42" s="36"/>
      <c r="M42" s="35"/>
      <c r="N42" s="38"/>
      <c r="O42" s="39"/>
      <c r="P42" s="43">
        <f>AVERAGE(P16:P41)</f>
        <v>-5.015E-2</v>
      </c>
      <c r="Q42" s="37"/>
      <c r="R42" s="43">
        <f>AVERAGE(R16:R41)</f>
        <v>-2.9884615384615388E-3</v>
      </c>
      <c r="S42" s="37"/>
      <c r="T42" s="37"/>
      <c r="U42" s="36"/>
      <c r="V42" s="36"/>
      <c r="W42" s="40"/>
      <c r="X42" s="41"/>
      <c r="Y42" s="42"/>
    </row>
    <row r="43" spans="1:25" ht="19.5" thickBot="1" x14ac:dyDescent="0.2">
      <c r="A43" s="7">
        <v>150175</v>
      </c>
      <c r="B43" s="294" t="s">
        <v>152</v>
      </c>
      <c r="C43" s="7">
        <v>0.94899999999999995</v>
      </c>
      <c r="D43" s="305">
        <v>4.1999999999999997E-3</v>
      </c>
      <c r="E43" s="283">
        <v>4473.57</v>
      </c>
      <c r="F43" s="7">
        <v>1.0335000000000001</v>
      </c>
      <c r="G43" s="285">
        <v>8.1799999999999998E-2</v>
      </c>
      <c r="H43" s="285">
        <v>3.5000000000000003E-2</v>
      </c>
      <c r="I43" s="283">
        <v>5</v>
      </c>
      <c r="J43" s="283">
        <v>5</v>
      </c>
      <c r="K43" s="285">
        <v>5.4609999999999999E-2</v>
      </c>
      <c r="L43" s="283" t="s">
        <v>40</v>
      </c>
      <c r="M43" s="7" t="s">
        <v>153</v>
      </c>
      <c r="N43" s="305">
        <v>2.8999999999999998E-3</v>
      </c>
      <c r="O43" s="23">
        <v>0.26900000000000002</v>
      </c>
      <c r="P43" s="294" t="s">
        <v>44</v>
      </c>
      <c r="Q43" s="285">
        <v>0.77739999999999998</v>
      </c>
      <c r="R43" s="285">
        <v>1.2999999999999999E-3</v>
      </c>
      <c r="S43" s="285">
        <v>1.6999999999999999E-3</v>
      </c>
      <c r="T43" s="285">
        <v>-4.1000000000000003E-3</v>
      </c>
      <c r="U43" s="283">
        <v>405277</v>
      </c>
      <c r="V43" s="283">
        <v>5737</v>
      </c>
      <c r="W43" s="287">
        <v>0.21180555555555555</v>
      </c>
      <c r="X43" s="307">
        <v>42705</v>
      </c>
      <c r="Y43" s="13" t="s">
        <v>38</v>
      </c>
    </row>
    <row r="44" spans="1:25" ht="18.75" thickBot="1" x14ac:dyDescent="0.2">
      <c r="A44" s="14">
        <v>150145</v>
      </c>
      <c r="B44" s="289" t="s">
        <v>156</v>
      </c>
      <c r="C44" s="14">
        <v>1.0289999999999999</v>
      </c>
      <c r="D44" s="290">
        <v>-2.8999999999999998E-3</v>
      </c>
      <c r="E44" s="289">
        <v>0.03</v>
      </c>
      <c r="F44" s="14">
        <v>1.032</v>
      </c>
      <c r="G44" s="291">
        <v>2.8999999999999998E-3</v>
      </c>
      <c r="H44" s="291">
        <v>3.5000000000000003E-2</v>
      </c>
      <c r="I44" s="289">
        <v>5</v>
      </c>
      <c r="J44" s="289">
        <v>5</v>
      </c>
      <c r="K44" s="291">
        <v>5.015E-2</v>
      </c>
      <c r="L44" s="289" t="s">
        <v>40</v>
      </c>
      <c r="M44" s="14" t="s">
        <v>157</v>
      </c>
      <c r="N44" s="295">
        <v>2.8999999999999998E-3</v>
      </c>
      <c r="O44" s="18">
        <v>0.1522</v>
      </c>
      <c r="P44" s="291">
        <v>-1.6000000000000001E-3</v>
      </c>
      <c r="Q44" s="291">
        <v>0.9839</v>
      </c>
      <c r="R44" s="291">
        <v>1.1999999999999999E-3</v>
      </c>
      <c r="S44" s="291">
        <v>4.0000000000000001E-3</v>
      </c>
      <c r="T44" s="291">
        <v>9.2999999999999992E-3</v>
      </c>
      <c r="U44" s="289">
        <v>1098</v>
      </c>
      <c r="V44" s="289">
        <v>0</v>
      </c>
      <c r="W44" s="292">
        <v>0.21180555555555555</v>
      </c>
      <c r="X44" s="293">
        <v>42719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1.0329999999999999</v>
      </c>
      <c r="D45" s="305">
        <v>2.8999999999999998E-3</v>
      </c>
      <c r="E45" s="283">
        <v>76.11</v>
      </c>
      <c r="F45" s="7">
        <v>1.0337000000000001</v>
      </c>
      <c r="G45" s="285">
        <v>6.9999999999999999E-4</v>
      </c>
      <c r="H45" s="285">
        <v>3.5000000000000003E-2</v>
      </c>
      <c r="I45" s="283">
        <v>5</v>
      </c>
      <c r="J45" s="283">
        <v>5</v>
      </c>
      <c r="K45" s="285">
        <v>5.0040000000000001E-2</v>
      </c>
      <c r="L45" s="283" t="s">
        <v>40</v>
      </c>
      <c r="M45" s="7" t="s">
        <v>84</v>
      </c>
      <c r="N45" s="305">
        <v>2.3999999999999998E-3</v>
      </c>
      <c r="O45" s="23">
        <v>0.39579999999999999</v>
      </c>
      <c r="P45" s="285">
        <v>-3.5999999999999999E-3</v>
      </c>
      <c r="Q45" s="285">
        <v>0.41199999999999998</v>
      </c>
      <c r="R45" s="285">
        <v>3.5000000000000001E-3</v>
      </c>
      <c r="S45" s="285">
        <v>5.9999999999999995E-4</v>
      </c>
      <c r="T45" s="285">
        <v>-2.3999999999999998E-3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150267</v>
      </c>
      <c r="B46" s="306" t="s">
        <v>164</v>
      </c>
      <c r="C46" s="14">
        <v>1.0329999999999999</v>
      </c>
      <c r="D46" s="295">
        <v>1E-3</v>
      </c>
      <c r="E46" s="289">
        <v>5.17</v>
      </c>
      <c r="F46" s="14">
        <v>1.0337000000000001</v>
      </c>
      <c r="G46" s="291">
        <v>6.9999999999999999E-4</v>
      </c>
      <c r="H46" s="291">
        <v>3.5000000000000003E-2</v>
      </c>
      <c r="I46" s="289">
        <v>5</v>
      </c>
      <c r="J46" s="289">
        <v>5</v>
      </c>
      <c r="K46" s="291">
        <v>5.0040000000000001E-2</v>
      </c>
      <c r="L46" s="289" t="s">
        <v>40</v>
      </c>
      <c r="M46" s="14" t="s">
        <v>95</v>
      </c>
      <c r="N46" s="290">
        <v>-2.5000000000000001E-3</v>
      </c>
      <c r="O46" s="18">
        <v>0.24110000000000001</v>
      </c>
      <c r="P46" s="291">
        <v>-3.5999999999999999E-3</v>
      </c>
      <c r="Q46" s="291">
        <v>0.77349999999999997</v>
      </c>
      <c r="R46" s="291">
        <v>-8.9999999999999998E-4</v>
      </c>
      <c r="S46" s="291">
        <v>8.0000000000000004E-4</v>
      </c>
      <c r="T46" s="291">
        <v>-5.4000000000000003E-3</v>
      </c>
      <c r="U46" s="289">
        <v>1940</v>
      </c>
      <c r="V46" s="289">
        <v>0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1.056</v>
      </c>
      <c r="D47" s="305">
        <v>1.9E-3</v>
      </c>
      <c r="E47" s="283">
        <v>8.2799999999999994</v>
      </c>
      <c r="F47" s="7">
        <v>1.054</v>
      </c>
      <c r="G47" s="285">
        <v>-1.9E-3</v>
      </c>
      <c r="H47" s="285">
        <v>3.5000000000000003E-2</v>
      </c>
      <c r="I47" s="283">
        <v>5.5</v>
      </c>
      <c r="J47" s="283">
        <v>5</v>
      </c>
      <c r="K47" s="285">
        <v>4.9979999999999997E-2</v>
      </c>
      <c r="L47" s="283" t="s">
        <v>40</v>
      </c>
      <c r="M47" s="7" t="s">
        <v>91</v>
      </c>
      <c r="N47" s="286">
        <v>-8.9999999999999998E-4</v>
      </c>
      <c r="O47" s="23">
        <v>0.26679999999999998</v>
      </c>
      <c r="P47" s="285">
        <v>-6.4000000000000003E-3</v>
      </c>
      <c r="Q47" s="304">
        <v>0.68679999999999997</v>
      </c>
      <c r="R47" s="285">
        <v>-1.4E-3</v>
      </c>
      <c r="S47" s="285">
        <v>-2.8E-3</v>
      </c>
      <c r="T47" s="285">
        <v>-2.8E-3</v>
      </c>
      <c r="U47" s="283">
        <v>1126</v>
      </c>
      <c r="V47" s="283">
        <v>3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1.0349999999999999</v>
      </c>
      <c r="D48" s="295">
        <v>1E-3</v>
      </c>
      <c r="E48" s="289">
        <v>30.45</v>
      </c>
      <c r="F48" s="14">
        <v>1.034</v>
      </c>
      <c r="G48" s="291">
        <v>-1E-3</v>
      </c>
      <c r="H48" s="291">
        <v>3.5000000000000003E-2</v>
      </c>
      <c r="I48" s="289">
        <v>5</v>
      </c>
      <c r="J48" s="289">
        <v>5</v>
      </c>
      <c r="K48" s="291">
        <v>4.9950000000000001E-2</v>
      </c>
      <c r="L48" s="289" t="s">
        <v>40</v>
      </c>
      <c r="M48" s="14" t="s">
        <v>182</v>
      </c>
      <c r="N48" s="295">
        <v>4.3E-3</v>
      </c>
      <c r="O48" s="18">
        <v>0.36630000000000001</v>
      </c>
      <c r="P48" s="291">
        <v>-5.4999999999999997E-3</v>
      </c>
      <c r="Q48" s="291">
        <v>0.48060000000000003</v>
      </c>
      <c r="R48" s="291">
        <v>-7.4999999999999997E-3</v>
      </c>
      <c r="S48" s="291">
        <v>-8.8999999999999999E-3</v>
      </c>
      <c r="T48" s="291">
        <v>-2.5000000000000001E-3</v>
      </c>
      <c r="U48" s="289">
        <v>265</v>
      </c>
      <c r="V48" s="289">
        <v>0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150064</v>
      </c>
      <c r="B49" s="283" t="s">
        <v>165</v>
      </c>
      <c r="C49" s="7">
        <v>1.032</v>
      </c>
      <c r="D49" s="284">
        <v>0</v>
      </c>
      <c r="E49" s="283">
        <v>85.31</v>
      </c>
      <c r="F49" s="7">
        <v>1.03</v>
      </c>
      <c r="G49" s="285">
        <v>-1.9E-3</v>
      </c>
      <c r="H49" s="285">
        <v>3.5000000000000003E-2</v>
      </c>
      <c r="I49" s="283">
        <v>5</v>
      </c>
      <c r="J49" s="283">
        <v>5</v>
      </c>
      <c r="K49" s="285">
        <v>4.99E-2</v>
      </c>
      <c r="L49" s="283" t="s">
        <v>40</v>
      </c>
      <c r="M49" s="7" t="s">
        <v>166</v>
      </c>
      <c r="N49" s="305">
        <v>3.7000000000000002E-3</v>
      </c>
      <c r="O49" s="23">
        <v>0.44769999999999999</v>
      </c>
      <c r="P49" s="285">
        <v>-6.4000000000000003E-3</v>
      </c>
      <c r="Q49" s="285">
        <v>0.96550000000000002</v>
      </c>
      <c r="R49" s="285">
        <v>1.06E-2</v>
      </c>
      <c r="S49" s="285">
        <v>1.83E-2</v>
      </c>
      <c r="T49" s="285">
        <v>0.02</v>
      </c>
      <c r="U49" s="283">
        <v>271</v>
      </c>
      <c r="V49" s="283">
        <v>0</v>
      </c>
      <c r="W49" s="287">
        <v>0.17083333333333331</v>
      </c>
      <c r="X49" s="288">
        <v>42738</v>
      </c>
      <c r="Y49" s="13" t="s">
        <v>38</v>
      </c>
    </row>
    <row r="50" spans="1:25" ht="18.75" thickBot="1" x14ac:dyDescent="0.2">
      <c r="A50" s="14">
        <v>150090</v>
      </c>
      <c r="B50" s="289" t="s">
        <v>173</v>
      </c>
      <c r="C50" s="14">
        <v>1.032</v>
      </c>
      <c r="D50" s="290">
        <v>-1E-3</v>
      </c>
      <c r="E50" s="289">
        <v>4.83</v>
      </c>
      <c r="F50" s="14">
        <v>1.0295000000000001</v>
      </c>
      <c r="G50" s="291">
        <v>-2.3999999999999998E-3</v>
      </c>
      <c r="H50" s="291">
        <v>3.5000000000000003E-2</v>
      </c>
      <c r="I50" s="289">
        <v>5</v>
      </c>
      <c r="J50" s="289">
        <v>5</v>
      </c>
      <c r="K50" s="291">
        <v>4.9880000000000001E-2</v>
      </c>
      <c r="L50" s="289" t="s">
        <v>40</v>
      </c>
      <c r="M50" s="14" t="s">
        <v>174</v>
      </c>
      <c r="N50" s="295">
        <v>8.6999999999999994E-3</v>
      </c>
      <c r="O50" s="18">
        <v>0.38950000000000001</v>
      </c>
      <c r="P50" s="291">
        <v>-6.4000000000000003E-3</v>
      </c>
      <c r="Q50" s="291">
        <v>0.90859999999999996</v>
      </c>
      <c r="R50" s="291">
        <v>-7.4999999999999997E-3</v>
      </c>
      <c r="S50" s="291">
        <v>-3.2000000000000002E-3</v>
      </c>
      <c r="T50" s="291">
        <v>-4.1000000000000003E-3</v>
      </c>
      <c r="U50" s="289">
        <v>1122</v>
      </c>
      <c r="V50" s="289">
        <v>-1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150112</v>
      </c>
      <c r="B51" s="283" t="s">
        <v>265</v>
      </c>
      <c r="C51" s="7">
        <v>1.0069999999999999</v>
      </c>
      <c r="D51" s="305">
        <v>4.0000000000000001E-3</v>
      </c>
      <c r="E51" s="283">
        <v>1.02</v>
      </c>
      <c r="F51" s="7">
        <v>1.0044999999999999</v>
      </c>
      <c r="G51" s="285">
        <v>-2.5000000000000001E-3</v>
      </c>
      <c r="H51" s="285">
        <v>3.5000000000000003E-2</v>
      </c>
      <c r="I51" s="283">
        <v>5</v>
      </c>
      <c r="J51" s="283">
        <v>5</v>
      </c>
      <c r="K51" s="285">
        <v>4.9880000000000001E-2</v>
      </c>
      <c r="L51" s="283" t="s">
        <v>40</v>
      </c>
      <c r="M51" s="7" t="s">
        <v>266</v>
      </c>
      <c r="N51" s="305">
        <v>8.3999999999999995E-3</v>
      </c>
      <c r="O51" s="23">
        <v>0.48010000000000003</v>
      </c>
      <c r="P51" s="285">
        <v>-6.4999999999999997E-3</v>
      </c>
      <c r="Q51" s="285">
        <v>0.65780000000000005</v>
      </c>
      <c r="R51" s="285">
        <v>-9.4999999999999998E-3</v>
      </c>
      <c r="S51" s="285">
        <v>5.0000000000000001E-4</v>
      </c>
      <c r="T51" s="285">
        <v>7.7999999999999996E-3</v>
      </c>
      <c r="U51" s="283">
        <v>988</v>
      </c>
      <c r="V51" s="283">
        <v>0</v>
      </c>
      <c r="W51" s="287">
        <v>0.21180555555555555</v>
      </c>
      <c r="X51" s="288">
        <v>42919</v>
      </c>
      <c r="Y51" s="13" t="s">
        <v>38</v>
      </c>
    </row>
    <row r="52" spans="1:25" ht="18.75" thickBot="1" x14ac:dyDescent="0.2">
      <c r="A52" s="14">
        <v>150053</v>
      </c>
      <c r="B52" s="289" t="s">
        <v>170</v>
      </c>
      <c r="C52" s="14">
        <v>1.032</v>
      </c>
      <c r="D52" s="295">
        <v>6.7999999999999996E-3</v>
      </c>
      <c r="E52" s="289">
        <v>58.02</v>
      </c>
      <c r="F52" s="14">
        <v>1.0291999999999999</v>
      </c>
      <c r="G52" s="291">
        <v>-2.7000000000000001E-3</v>
      </c>
      <c r="H52" s="291">
        <v>3.5000000000000003E-2</v>
      </c>
      <c r="I52" s="289">
        <v>5</v>
      </c>
      <c r="J52" s="289">
        <v>5</v>
      </c>
      <c r="K52" s="291">
        <v>4.9860000000000002E-2</v>
      </c>
      <c r="L52" s="289" t="s">
        <v>40</v>
      </c>
      <c r="M52" s="14" t="s">
        <v>148</v>
      </c>
      <c r="N52" s="295">
        <v>6.4000000000000003E-3</v>
      </c>
      <c r="O52" s="18">
        <v>0.42659999999999998</v>
      </c>
      <c r="P52" s="291">
        <v>-7.4000000000000003E-3</v>
      </c>
      <c r="Q52" s="291">
        <v>1.0418000000000001</v>
      </c>
      <c r="R52" s="291">
        <v>-4.0000000000000001E-3</v>
      </c>
      <c r="S52" s="291">
        <v>-8.8000000000000005E-3</v>
      </c>
      <c r="T52" s="291">
        <v>-1.5599999999999999E-2</v>
      </c>
      <c r="U52" s="289">
        <v>528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150121</v>
      </c>
      <c r="B53" s="283" t="s">
        <v>159</v>
      </c>
      <c r="C53" s="7">
        <v>1.0329999999999999</v>
      </c>
      <c r="D53" s="305">
        <v>4.8999999999999998E-3</v>
      </c>
      <c r="E53" s="283">
        <v>61.28</v>
      </c>
      <c r="F53" s="7">
        <v>1.03</v>
      </c>
      <c r="G53" s="285">
        <v>-2.8999999999999998E-3</v>
      </c>
      <c r="H53" s="285">
        <v>3.5000000000000003E-2</v>
      </c>
      <c r="I53" s="283">
        <v>5</v>
      </c>
      <c r="J53" s="283">
        <v>5</v>
      </c>
      <c r="K53" s="285">
        <v>4.9849999999999998E-2</v>
      </c>
      <c r="L53" s="283" t="s">
        <v>40</v>
      </c>
      <c r="M53" s="7" t="s">
        <v>160</v>
      </c>
      <c r="N53" s="305">
        <v>1E-3</v>
      </c>
      <c r="O53" s="23">
        <v>0.43519999999999998</v>
      </c>
      <c r="P53" s="285">
        <v>-7.4000000000000003E-3</v>
      </c>
      <c r="Q53" s="285">
        <v>0.7651</v>
      </c>
      <c r="R53" s="285">
        <v>-3.2000000000000002E-3</v>
      </c>
      <c r="S53" s="285">
        <v>6.1999999999999998E-3</v>
      </c>
      <c r="T53" s="285">
        <v>7.1000000000000004E-3</v>
      </c>
      <c r="U53" s="283">
        <v>439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502001</v>
      </c>
      <c r="B54" s="289" t="s">
        <v>171</v>
      </c>
      <c r="C54" s="14">
        <v>1.032</v>
      </c>
      <c r="D54" s="295">
        <v>2.8999999999999998E-3</v>
      </c>
      <c r="E54" s="289">
        <v>7.94</v>
      </c>
      <c r="F54" s="14">
        <v>1.0289999999999999</v>
      </c>
      <c r="G54" s="291">
        <v>-2.8999999999999998E-3</v>
      </c>
      <c r="H54" s="291">
        <v>3.5000000000000003E-2</v>
      </c>
      <c r="I54" s="289">
        <v>5</v>
      </c>
      <c r="J54" s="289">
        <v>5</v>
      </c>
      <c r="K54" s="291">
        <v>4.9849999999999998E-2</v>
      </c>
      <c r="L54" s="289" t="s">
        <v>40</v>
      </c>
      <c r="M54" s="14" t="s">
        <v>172</v>
      </c>
      <c r="N54" s="295">
        <v>5.7000000000000002E-3</v>
      </c>
      <c r="O54" s="18">
        <v>0.3543</v>
      </c>
      <c r="P54" s="291">
        <v>-7.4000000000000003E-3</v>
      </c>
      <c r="Q54" s="291">
        <v>0.51459999999999995</v>
      </c>
      <c r="R54" s="291">
        <v>-4.4000000000000003E-3</v>
      </c>
      <c r="S54" s="291">
        <v>-6.6E-3</v>
      </c>
      <c r="T54" s="291">
        <v>2.5999999999999999E-3</v>
      </c>
      <c r="U54" s="289">
        <v>361</v>
      </c>
      <c r="V54" s="289">
        <v>7</v>
      </c>
      <c r="W54" s="292">
        <v>0.21180555555555555</v>
      </c>
      <c r="X54" s="293">
        <v>42738</v>
      </c>
      <c r="Y54" s="21" t="s">
        <v>38</v>
      </c>
    </row>
    <row r="55" spans="1:25" ht="18.75" thickBot="1" x14ac:dyDescent="0.2">
      <c r="A55" s="7">
        <v>502021</v>
      </c>
      <c r="B55" s="283" t="s">
        <v>344</v>
      </c>
      <c r="C55" s="7">
        <v>1.038</v>
      </c>
      <c r="D55" s="305">
        <v>6.7999999999999996E-3</v>
      </c>
      <c r="E55" s="283">
        <v>18.96</v>
      </c>
      <c r="F55" s="7">
        <v>1.032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91</v>
      </c>
      <c r="N55" s="286">
        <v>-8.9999999999999998E-4</v>
      </c>
      <c r="O55" s="23">
        <v>0.42770000000000002</v>
      </c>
      <c r="P55" s="285">
        <v>-1.03E-2</v>
      </c>
      <c r="Q55" s="285">
        <v>0.3392</v>
      </c>
      <c r="R55" s="285">
        <v>1.2999999999999999E-3</v>
      </c>
      <c r="S55" s="285">
        <v>-1.8E-3</v>
      </c>
      <c r="T55" s="285">
        <v>-3.5999999999999999E-3</v>
      </c>
      <c r="U55" s="283">
        <v>389</v>
      </c>
      <c r="V55" s="283">
        <v>0</v>
      </c>
      <c r="W55" s="287">
        <v>0.21180555555555555</v>
      </c>
      <c r="X55" s="288">
        <v>42719</v>
      </c>
      <c r="Y55" s="13" t="s">
        <v>38</v>
      </c>
    </row>
    <row r="56" spans="1:25" ht="18.75" thickBot="1" x14ac:dyDescent="0.2">
      <c r="A56" s="14">
        <v>502014</v>
      </c>
      <c r="B56" s="289" t="s">
        <v>89</v>
      </c>
      <c r="C56" s="14">
        <v>1.048</v>
      </c>
      <c r="D56" s="295">
        <v>1E-3</v>
      </c>
      <c r="E56" s="289">
        <v>354.69</v>
      </c>
      <c r="F56" s="14">
        <v>1.0389999999999999</v>
      </c>
      <c r="G56" s="291">
        <v>-8.6999999999999994E-3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154</v>
      </c>
      <c r="N56" s="295">
        <v>1.1999999999999999E-3</v>
      </c>
      <c r="O56" s="18">
        <v>0.1096</v>
      </c>
      <c r="P56" s="291">
        <v>-1.3100000000000001E-2</v>
      </c>
      <c r="Q56" s="303">
        <v>1.0723</v>
      </c>
      <c r="R56" s="291">
        <v>8.9999999999999998E-4</v>
      </c>
      <c r="S56" s="291">
        <v>1.4E-3</v>
      </c>
      <c r="T56" s="291">
        <v>3.5000000000000001E-3</v>
      </c>
      <c r="U56" s="289">
        <v>19217</v>
      </c>
      <c r="V56" s="289">
        <v>20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1.075</v>
      </c>
      <c r="D57" s="305">
        <v>8.9999999999999998E-4</v>
      </c>
      <c r="E57" s="283">
        <v>79.09</v>
      </c>
      <c r="F57" s="7">
        <v>1.0649999999999999</v>
      </c>
      <c r="G57" s="285">
        <v>-9.4000000000000004E-3</v>
      </c>
      <c r="H57" s="285">
        <v>3.5000000000000003E-2</v>
      </c>
      <c r="I57" s="283">
        <v>5.75</v>
      </c>
      <c r="J57" s="283">
        <v>5</v>
      </c>
      <c r="K57" s="285">
        <v>4.9619999999999997E-2</v>
      </c>
      <c r="L57" s="283" t="s">
        <v>40</v>
      </c>
      <c r="M57" s="7" t="s">
        <v>169</v>
      </c>
      <c r="N57" s="305">
        <v>4.8999999999999998E-3</v>
      </c>
      <c r="O57" s="23">
        <v>0.1096</v>
      </c>
      <c r="P57" s="285">
        <v>-1.38E-2</v>
      </c>
      <c r="Q57" s="304">
        <v>1.0314000000000001</v>
      </c>
      <c r="R57" s="285">
        <v>2.0999999999999999E-3</v>
      </c>
      <c r="S57" s="285">
        <v>1.4E-3</v>
      </c>
      <c r="T57" s="285">
        <v>2E-3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150104</v>
      </c>
      <c r="B58" s="289" t="s">
        <v>286</v>
      </c>
      <c r="C58" s="14">
        <v>1.0389999999999999</v>
      </c>
      <c r="D58" s="295">
        <v>9.7000000000000003E-3</v>
      </c>
      <c r="E58" s="289">
        <v>19.420000000000002</v>
      </c>
      <c r="F58" s="14">
        <v>1.03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88</v>
      </c>
      <c r="N58" s="295">
        <v>2.3999999999999998E-3</v>
      </c>
      <c r="O58" s="18">
        <v>0.41699999999999998</v>
      </c>
      <c r="P58" s="291">
        <v>-1.2999999999999999E-2</v>
      </c>
      <c r="Q58" s="291">
        <v>0.75349999999999995</v>
      </c>
      <c r="R58" s="291">
        <v>-3.5999999999999999E-3</v>
      </c>
      <c r="S58" s="291">
        <v>-5.7000000000000002E-3</v>
      </c>
      <c r="T58" s="291">
        <v>-1.8E-3</v>
      </c>
      <c r="U58" s="289">
        <v>756</v>
      </c>
      <c r="V58" s="289">
        <v>-1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150073</v>
      </c>
      <c r="B59" s="283" t="s">
        <v>178</v>
      </c>
      <c r="C59" s="7">
        <v>1.038</v>
      </c>
      <c r="D59" s="305">
        <v>2.8999999999999998E-3</v>
      </c>
      <c r="E59" s="283">
        <v>86.35</v>
      </c>
      <c r="F59" s="7">
        <v>1.0289999999999999</v>
      </c>
      <c r="G59" s="285">
        <v>-8.6999999999999994E-3</v>
      </c>
      <c r="H59" s="285">
        <v>3.5000000000000003E-2</v>
      </c>
      <c r="I59" s="283">
        <v>5</v>
      </c>
      <c r="J59" s="283">
        <v>5</v>
      </c>
      <c r="K59" s="285">
        <v>4.9549999999999997E-2</v>
      </c>
      <c r="L59" s="283" t="s">
        <v>40</v>
      </c>
      <c r="M59" s="7" t="s">
        <v>174</v>
      </c>
      <c r="N59" s="305">
        <v>8.6999999999999994E-3</v>
      </c>
      <c r="O59" s="23">
        <v>0.5202</v>
      </c>
      <c r="P59" s="285">
        <v>-1.3100000000000001E-2</v>
      </c>
      <c r="Q59" s="285">
        <v>0.70850000000000002</v>
      </c>
      <c r="R59" s="285">
        <v>-8.6999999999999994E-3</v>
      </c>
      <c r="S59" s="285">
        <v>-6.7000000000000002E-3</v>
      </c>
      <c r="T59" s="285">
        <v>-4.0000000000000002E-4</v>
      </c>
      <c r="U59" s="283">
        <v>364</v>
      </c>
      <c r="V59" s="283">
        <v>0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150295</v>
      </c>
      <c r="B60" s="289" t="s">
        <v>167</v>
      </c>
      <c r="C60" s="14">
        <v>1.0740000000000001</v>
      </c>
      <c r="D60" s="295">
        <v>1.9E-3</v>
      </c>
      <c r="E60" s="289">
        <v>252.34</v>
      </c>
      <c r="F60" s="14">
        <v>1.0616000000000001</v>
      </c>
      <c r="G60" s="291">
        <v>-1.17E-2</v>
      </c>
      <c r="H60" s="291">
        <v>3.5000000000000003E-2</v>
      </c>
      <c r="I60" s="289">
        <v>5.75</v>
      </c>
      <c r="J60" s="289">
        <v>5</v>
      </c>
      <c r="K60" s="291">
        <v>4.9509999999999998E-2</v>
      </c>
      <c r="L60" s="289" t="s">
        <v>40</v>
      </c>
      <c r="M60" s="14" t="s">
        <v>48</v>
      </c>
      <c r="N60" s="295">
        <v>1.4E-3</v>
      </c>
      <c r="O60" s="18">
        <v>0.24479999999999999</v>
      </c>
      <c r="P60" s="291">
        <v>-1.5699999999999999E-2</v>
      </c>
      <c r="Q60" s="291">
        <v>0.72740000000000005</v>
      </c>
      <c r="R60" s="291">
        <v>3.5999999999999999E-3</v>
      </c>
      <c r="S60" s="291">
        <v>2.0999999999999999E-3</v>
      </c>
      <c r="T60" s="291">
        <v>-6.0000000000000001E-3</v>
      </c>
      <c r="U60" s="289">
        <v>22060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502054</v>
      </c>
      <c r="B61" s="283" t="s">
        <v>55</v>
      </c>
      <c r="C61" s="7">
        <v>1.0669999999999999</v>
      </c>
      <c r="D61" s="305">
        <v>1.9E-3</v>
      </c>
      <c r="E61" s="283">
        <v>368.96</v>
      </c>
      <c r="F61" s="7">
        <v>1.054</v>
      </c>
      <c r="G61" s="285">
        <v>-1.23E-2</v>
      </c>
      <c r="H61" s="285">
        <v>3.5000000000000003E-2</v>
      </c>
      <c r="I61" s="283">
        <v>5.5</v>
      </c>
      <c r="J61" s="283">
        <v>5</v>
      </c>
      <c r="K61" s="285">
        <v>4.9439999999999998E-2</v>
      </c>
      <c r="L61" s="283" t="s">
        <v>40</v>
      </c>
      <c r="M61" s="7" t="s">
        <v>56</v>
      </c>
      <c r="N61" s="305">
        <v>3.2000000000000002E-3</v>
      </c>
      <c r="O61" s="23">
        <v>0.36830000000000002</v>
      </c>
      <c r="P61" s="285">
        <v>-1.67E-2</v>
      </c>
      <c r="Q61" s="304">
        <v>0.45329999999999998</v>
      </c>
      <c r="R61" s="285">
        <v>3.3E-3</v>
      </c>
      <c r="S61" s="285">
        <v>3.3999999999999998E-3</v>
      </c>
      <c r="T61" s="285">
        <v>3.3999999999999998E-3</v>
      </c>
      <c r="U61" s="283">
        <v>8687</v>
      </c>
      <c r="V61" s="283">
        <v>1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150211</v>
      </c>
      <c r="B62" s="289" t="s">
        <v>175</v>
      </c>
      <c r="C62" s="14">
        <v>1.0429999999999999</v>
      </c>
      <c r="D62" s="295">
        <v>1.9E-3</v>
      </c>
      <c r="E62" s="289">
        <v>1366.16</v>
      </c>
      <c r="F62" s="14">
        <v>1.0309999999999999</v>
      </c>
      <c r="G62" s="291">
        <v>-1.1599999999999999E-2</v>
      </c>
      <c r="H62" s="291">
        <v>3.5000000000000003E-2</v>
      </c>
      <c r="I62" s="289">
        <v>5</v>
      </c>
      <c r="J62" s="289">
        <v>5</v>
      </c>
      <c r="K62" s="291">
        <v>4.9410000000000003E-2</v>
      </c>
      <c r="L62" s="289" t="s">
        <v>40</v>
      </c>
      <c r="M62" s="14" t="s">
        <v>176</v>
      </c>
      <c r="N62" s="295">
        <v>1.4500000000000001E-2</v>
      </c>
      <c r="O62" s="18">
        <v>0.31030000000000002</v>
      </c>
      <c r="P62" s="291">
        <v>-1.6E-2</v>
      </c>
      <c r="Q62" s="291">
        <v>0.61529999999999996</v>
      </c>
      <c r="R62" s="291">
        <v>1.5E-3</v>
      </c>
      <c r="S62" s="291">
        <v>2.7000000000000001E-3</v>
      </c>
      <c r="T62" s="291">
        <v>1.6000000000000001E-3</v>
      </c>
      <c r="U62" s="289">
        <v>101441</v>
      </c>
      <c r="V62" s="289">
        <v>1264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150036</v>
      </c>
      <c r="B63" s="283" t="s">
        <v>298</v>
      </c>
      <c r="C63" s="7">
        <v>1.046</v>
      </c>
      <c r="D63" s="305">
        <v>8.6999999999999994E-3</v>
      </c>
      <c r="E63" s="283">
        <v>0.93</v>
      </c>
      <c r="F63" s="7">
        <v>1.03</v>
      </c>
      <c r="G63" s="285">
        <v>-1.55E-2</v>
      </c>
      <c r="H63" s="285">
        <v>3.5000000000000003E-2</v>
      </c>
      <c r="I63" s="283">
        <v>5</v>
      </c>
      <c r="J63" s="283">
        <v>5</v>
      </c>
      <c r="K63" s="285">
        <v>4.9209999999999997E-2</v>
      </c>
      <c r="L63" s="283" t="s">
        <v>40</v>
      </c>
      <c r="M63" s="7" t="s">
        <v>36</v>
      </c>
      <c r="N63" s="305">
        <v>2.3999999999999998E-3</v>
      </c>
      <c r="O63" s="23">
        <v>0.58220000000000005</v>
      </c>
      <c r="P63" s="285">
        <v>-1.9800000000000002E-2</v>
      </c>
      <c r="Q63" s="285">
        <v>0.57050000000000001</v>
      </c>
      <c r="R63" s="285">
        <v>1.32E-2</v>
      </c>
      <c r="S63" s="285">
        <v>2.3099999999999999E-2</v>
      </c>
      <c r="T63" s="285">
        <v>2.5399999999999999E-2</v>
      </c>
      <c r="U63" s="283">
        <v>187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1.048</v>
      </c>
      <c r="D64" s="295">
        <v>7.7000000000000002E-3</v>
      </c>
      <c r="E64" s="289">
        <v>1852.07</v>
      </c>
      <c r="F64" s="14">
        <v>1.03</v>
      </c>
      <c r="G64" s="291">
        <v>-1.7500000000000002E-2</v>
      </c>
      <c r="H64" s="291">
        <v>3.5000000000000003E-2</v>
      </c>
      <c r="I64" s="289">
        <v>5</v>
      </c>
      <c r="J64" s="289">
        <v>5</v>
      </c>
      <c r="K64" s="291">
        <v>4.9119999999999997E-2</v>
      </c>
      <c r="L64" s="289" t="s">
        <v>40</v>
      </c>
      <c r="M64" s="14" t="s">
        <v>174</v>
      </c>
      <c r="N64" s="295">
        <v>8.6999999999999994E-3</v>
      </c>
      <c r="O64" s="18">
        <v>0.13519999999999999</v>
      </c>
      <c r="P64" s="291">
        <v>-2.1600000000000001E-2</v>
      </c>
      <c r="Q64" s="291">
        <v>1.7024999999999999</v>
      </c>
      <c r="R64" s="291">
        <v>-4.7999999999999996E-3</v>
      </c>
      <c r="S64" s="291">
        <v>-7.4999999999999997E-3</v>
      </c>
      <c r="T64" s="291">
        <v>-4.1000000000000003E-3</v>
      </c>
      <c r="U64" s="289">
        <v>99863</v>
      </c>
      <c r="V64" s="289">
        <v>-681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150152</v>
      </c>
      <c r="B65" s="283" t="s">
        <v>183</v>
      </c>
      <c r="C65" s="7">
        <v>1.0529999999999999</v>
      </c>
      <c r="D65" s="305">
        <v>1.9E-3</v>
      </c>
      <c r="E65" s="283">
        <v>3183.95</v>
      </c>
      <c r="F65" s="7">
        <v>1.0289999999999999</v>
      </c>
      <c r="G65" s="285">
        <v>-2.3300000000000001E-2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129</v>
      </c>
      <c r="N65" s="305">
        <v>1.01E-2</v>
      </c>
      <c r="O65" s="23">
        <v>0.34970000000000001</v>
      </c>
      <c r="P65" s="285">
        <v>-2.7199999999999998E-2</v>
      </c>
      <c r="Q65" s="285">
        <v>0.52539999999999998</v>
      </c>
      <c r="R65" s="285">
        <v>-4.4000000000000003E-3</v>
      </c>
      <c r="S65" s="285">
        <v>-5.0000000000000001E-4</v>
      </c>
      <c r="T65" s="285">
        <v>5.0000000000000001E-4</v>
      </c>
      <c r="U65" s="283">
        <v>347999</v>
      </c>
      <c r="V65" s="283">
        <v>1324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1.028</v>
      </c>
      <c r="D66" s="290">
        <v>-6.7999999999999996E-3</v>
      </c>
      <c r="E66" s="289">
        <v>60.95</v>
      </c>
      <c r="F66" s="14">
        <v>1</v>
      </c>
      <c r="G66" s="291">
        <v>-2.8000000000000001E-2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66</v>
      </c>
      <c r="N66" s="295">
        <v>1.4E-3</v>
      </c>
      <c r="O66" s="18">
        <v>0.34499999999999997</v>
      </c>
      <c r="P66" s="291">
        <v>-3.1600000000000003E-2</v>
      </c>
      <c r="Q66" s="291">
        <v>0.57189999999999996</v>
      </c>
      <c r="R66" s="291">
        <v>-2.3999999999999998E-3</v>
      </c>
      <c r="S66" s="291">
        <v>7.4999999999999997E-3</v>
      </c>
      <c r="T66" s="291">
        <v>1.4999999999999999E-2</v>
      </c>
      <c r="U66" s="289">
        <v>920</v>
      </c>
      <c r="V66" s="289">
        <v>0</v>
      </c>
      <c r="W66" s="292">
        <v>0.21180555555555555</v>
      </c>
      <c r="X66" s="293">
        <v>42583</v>
      </c>
      <c r="Y66" s="21" t="s">
        <v>38</v>
      </c>
    </row>
    <row r="67" spans="1:25" ht="18.75" thickBot="1" x14ac:dyDescent="0.2">
      <c r="A67" s="7">
        <v>150012</v>
      </c>
      <c r="B67" s="283" t="s">
        <v>185</v>
      </c>
      <c r="C67" s="7">
        <v>1.0389999999999999</v>
      </c>
      <c r="D67" s="305">
        <v>7.7999999999999996E-3</v>
      </c>
      <c r="E67" s="283">
        <v>47.72</v>
      </c>
      <c r="F67" s="7">
        <v>1.0149999999999999</v>
      </c>
      <c r="G67" s="285">
        <v>-2.3599999999999999E-2</v>
      </c>
      <c r="H67" s="283" t="s">
        <v>186</v>
      </c>
      <c r="I67" s="283">
        <v>5</v>
      </c>
      <c r="J67" s="283">
        <v>5</v>
      </c>
      <c r="K67" s="285">
        <v>4.6519999999999999E-2</v>
      </c>
      <c r="L67" s="283" t="s">
        <v>40</v>
      </c>
      <c r="M67" s="7" t="s">
        <v>187</v>
      </c>
      <c r="N67" s="305">
        <v>1.6999999999999999E-3</v>
      </c>
      <c r="O67" s="23">
        <v>0.50680000000000003</v>
      </c>
      <c r="P67" s="285">
        <v>-2.3800000000000002E-2</v>
      </c>
      <c r="Q67" s="283" t="s">
        <v>37</v>
      </c>
      <c r="R67" s="285">
        <v>-5.0000000000000001E-3</v>
      </c>
      <c r="S67" s="285">
        <v>-5.9999999999999995E-4</v>
      </c>
      <c r="T67" s="285">
        <v>-1.8E-3</v>
      </c>
      <c r="U67" s="283">
        <v>8103</v>
      </c>
      <c r="V67" s="283">
        <v>-4</v>
      </c>
      <c r="W67" s="287">
        <v>0.17083333333333331</v>
      </c>
      <c r="X67" s="288">
        <v>43570</v>
      </c>
      <c r="Y67" s="13" t="s">
        <v>38</v>
      </c>
    </row>
    <row r="68" spans="1:25" ht="18.75" thickBot="1" x14ac:dyDescent="0.2">
      <c r="A68" s="14">
        <v>150030</v>
      </c>
      <c r="B68" s="289" t="s">
        <v>179</v>
      </c>
      <c r="C68" s="14">
        <v>1.127</v>
      </c>
      <c r="D68" s="295">
        <v>7.3300000000000004E-2</v>
      </c>
      <c r="E68" s="289">
        <v>6.92</v>
      </c>
      <c r="F68" s="14">
        <v>1.0289999999999999</v>
      </c>
      <c r="G68" s="291">
        <v>-9.5200000000000007E-2</v>
      </c>
      <c r="H68" s="291">
        <v>3.5000000000000003E-2</v>
      </c>
      <c r="I68" s="289">
        <v>5</v>
      </c>
      <c r="J68" s="289">
        <v>5</v>
      </c>
      <c r="K68" s="291">
        <v>4.5539999999999997E-2</v>
      </c>
      <c r="L68" s="289" t="s">
        <v>40</v>
      </c>
      <c r="M68" s="14" t="s">
        <v>180</v>
      </c>
      <c r="N68" s="295">
        <v>2E-3</v>
      </c>
      <c r="O68" s="18">
        <v>0.37359999999999999</v>
      </c>
      <c r="P68" s="291">
        <v>-9.11E-2</v>
      </c>
      <c r="Q68" s="291">
        <v>0.95899999999999996</v>
      </c>
      <c r="R68" s="291">
        <v>2.9399999999999999E-2</v>
      </c>
      <c r="S68" s="291">
        <v>-6.4000000000000003E-3</v>
      </c>
      <c r="T68" s="291">
        <v>-6.4000000000000003E-3</v>
      </c>
      <c r="U68" s="289">
        <v>3180</v>
      </c>
      <c r="V68" s="289">
        <v>0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150059</v>
      </c>
      <c r="B69" s="283" t="s">
        <v>190</v>
      </c>
      <c r="C69" s="7">
        <v>1.1839999999999999</v>
      </c>
      <c r="D69" s="305">
        <v>1.2E-2</v>
      </c>
      <c r="E69" s="283">
        <v>245.15</v>
      </c>
      <c r="F69" s="7">
        <v>1.0289999999999999</v>
      </c>
      <c r="G69" s="285">
        <v>-0.15060000000000001</v>
      </c>
      <c r="H69" s="285">
        <v>3.5000000000000003E-2</v>
      </c>
      <c r="I69" s="283">
        <v>5</v>
      </c>
      <c r="J69" s="283">
        <v>5</v>
      </c>
      <c r="K69" s="285">
        <v>4.3290000000000002E-2</v>
      </c>
      <c r="L69" s="283" t="s">
        <v>40</v>
      </c>
      <c r="M69" s="7" t="s">
        <v>191</v>
      </c>
      <c r="N69" s="305">
        <v>5.9999999999999995E-4</v>
      </c>
      <c r="O69" s="23">
        <v>0.4788</v>
      </c>
      <c r="P69" s="285">
        <v>-0.1348</v>
      </c>
      <c r="Q69" s="285">
        <v>1.3199000000000001</v>
      </c>
      <c r="R69" s="285">
        <v>-7.1000000000000004E-3</v>
      </c>
      <c r="S69" s="285">
        <v>-1.23E-2</v>
      </c>
      <c r="T69" s="285">
        <v>-7.1000000000000004E-3</v>
      </c>
      <c r="U69" s="283">
        <v>4199</v>
      </c>
      <c r="V69" s="283">
        <v>-21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150085</v>
      </c>
      <c r="B70" s="289" t="s">
        <v>188</v>
      </c>
      <c r="C70" s="14">
        <v>1.03</v>
      </c>
      <c r="D70" s="295">
        <v>6.7999999999999996E-3</v>
      </c>
      <c r="E70" s="289">
        <v>2417.4</v>
      </c>
      <c r="F70" s="14">
        <v>1.0118</v>
      </c>
      <c r="G70" s="291">
        <v>-1.7999999999999999E-2</v>
      </c>
      <c r="H70" s="291">
        <v>3.5000000000000003E-2</v>
      </c>
      <c r="I70" s="289">
        <v>5</v>
      </c>
      <c r="J70" s="289">
        <v>5</v>
      </c>
      <c r="K70" s="291">
        <v>2.5420000000000002E-2</v>
      </c>
      <c r="L70" s="289">
        <v>0.76</v>
      </c>
      <c r="M70" s="14" t="s">
        <v>189</v>
      </c>
      <c r="N70" s="295">
        <v>7.7000000000000002E-3</v>
      </c>
      <c r="O70" s="291">
        <v>0.38469999999999999</v>
      </c>
      <c r="P70" s="289" t="s">
        <v>37</v>
      </c>
      <c r="Q70" s="303">
        <v>0.9506</v>
      </c>
      <c r="R70" s="291">
        <v>-5.7000000000000002E-3</v>
      </c>
      <c r="S70" s="291">
        <v>-6.3E-3</v>
      </c>
      <c r="T70" s="291">
        <v>-4.1999999999999997E-3</v>
      </c>
      <c r="U70" s="289">
        <v>19962</v>
      </c>
      <c r="V70" s="289">
        <v>-390</v>
      </c>
      <c r="W70" s="292">
        <v>0.21180555555555555</v>
      </c>
      <c r="X70" s="293">
        <v>42863</v>
      </c>
      <c r="Y70" s="21" t="s">
        <v>38</v>
      </c>
    </row>
    <row r="71" spans="1:25" ht="18.75" thickBot="1" x14ac:dyDescent="0.2">
      <c r="A71" s="7">
        <v>150088</v>
      </c>
      <c r="B71" s="283" t="s">
        <v>151</v>
      </c>
      <c r="C71" s="7">
        <v>1.032</v>
      </c>
      <c r="D71" s="286">
        <v>-1.9E-3</v>
      </c>
      <c r="E71" s="283">
        <v>17.559999999999999</v>
      </c>
      <c r="F71" s="7">
        <v>1.0295000000000001</v>
      </c>
      <c r="G71" s="285">
        <v>-2.3999999999999998E-3</v>
      </c>
      <c r="H71" s="285">
        <v>3.5000000000000003E-2</v>
      </c>
      <c r="I71" s="283">
        <v>5</v>
      </c>
      <c r="J71" s="283">
        <v>5</v>
      </c>
      <c r="K71" s="285">
        <v>4.2500000000000003E-3</v>
      </c>
      <c r="L71" s="283">
        <v>0.05</v>
      </c>
      <c r="M71" s="7" t="s">
        <v>148</v>
      </c>
      <c r="N71" s="305">
        <v>6.4000000000000003E-3</v>
      </c>
      <c r="O71" s="285">
        <v>0.40849999999999997</v>
      </c>
      <c r="P71" s="283" t="s">
        <v>37</v>
      </c>
      <c r="Q71" s="285">
        <v>0.84919999999999995</v>
      </c>
      <c r="R71" s="285">
        <v>-1.4E-3</v>
      </c>
      <c r="S71" s="285">
        <v>6.0000000000000001E-3</v>
      </c>
      <c r="T71" s="285">
        <v>1.06E-2</v>
      </c>
      <c r="U71" s="283">
        <v>299</v>
      </c>
      <c r="V71" s="283">
        <v>0</v>
      </c>
      <c r="W71" s="287">
        <v>0.21180555555555555</v>
      </c>
      <c r="X71" s="288">
        <v>42605</v>
      </c>
      <c r="Y71" s="13" t="s">
        <v>38</v>
      </c>
    </row>
    <row r="72" spans="1:25" ht="18.75" thickBot="1" x14ac:dyDescent="0.2">
      <c r="A72" s="14">
        <v>150096</v>
      </c>
      <c r="B72" s="289" t="s">
        <v>192</v>
      </c>
      <c r="C72" s="14">
        <v>1.103</v>
      </c>
      <c r="D72" s="290">
        <v>-1.8E-3</v>
      </c>
      <c r="E72" s="289">
        <v>539.75</v>
      </c>
      <c r="F72" s="14">
        <v>1.03</v>
      </c>
      <c r="G72" s="291">
        <v>-7.0900000000000005E-2</v>
      </c>
      <c r="H72" s="291">
        <v>3.5000000000000003E-2</v>
      </c>
      <c r="I72" s="289">
        <v>5</v>
      </c>
      <c r="J72" s="289">
        <v>5</v>
      </c>
      <c r="K72" s="366">
        <v>-3.0110000000000001E-2</v>
      </c>
      <c r="L72" s="289">
        <v>0.9</v>
      </c>
      <c r="M72" s="14" t="s">
        <v>193</v>
      </c>
      <c r="N72" s="295">
        <v>1.4E-3</v>
      </c>
      <c r="O72" s="291">
        <v>0.34510000000000002</v>
      </c>
      <c r="P72" s="289" t="s">
        <v>37</v>
      </c>
      <c r="Q72" s="291">
        <v>1.0465</v>
      </c>
      <c r="R72" s="291">
        <v>-8.0000000000000002E-3</v>
      </c>
      <c r="S72" s="291">
        <v>-7.7000000000000002E-3</v>
      </c>
      <c r="T72" s="291">
        <v>-1.44E-2</v>
      </c>
      <c r="U72" s="289">
        <v>12371</v>
      </c>
      <c r="V72" s="289">
        <v>-2</v>
      </c>
      <c r="W72" s="292">
        <v>0.21180555555555555</v>
      </c>
      <c r="X72" s="293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AVERAGE(D43:D72)</f>
        <v>5.3466666666666662E-3</v>
      </c>
      <c r="E73" s="36"/>
      <c r="F73" s="35"/>
      <c r="G73" s="43">
        <f>AVERAGE(G43:G72)</f>
        <v>-1.5133333333333335E-2</v>
      </c>
      <c r="H73" s="272">
        <f>COUNTIF($D43:$D72,"&gt;0")/COUNT($D43:$D72)</f>
        <v>0.8</v>
      </c>
      <c r="I73" s="270"/>
      <c r="J73" s="270"/>
      <c r="K73" s="347">
        <f>AVERAGE(K43:K72)</f>
        <v>4.4371666666666656E-2</v>
      </c>
      <c r="L73" s="36"/>
      <c r="M73" s="35"/>
      <c r="N73" s="38"/>
      <c r="O73" s="39"/>
      <c r="P73" s="43">
        <f>AVERAGE(P43:P72)</f>
        <v>-2.0146153846153848E-2</v>
      </c>
      <c r="Q73" s="37"/>
      <c r="R73" s="43">
        <f>AVERAGE(R43:R72)</f>
        <v>-5.8666666666666654E-4</v>
      </c>
      <c r="S73" s="37"/>
      <c r="T73" s="37"/>
      <c r="U73" s="36"/>
      <c r="V73" s="36"/>
      <c r="W73" s="40"/>
      <c r="X73" s="41"/>
      <c r="Y73" s="42"/>
    </row>
    <row r="74" spans="1:25" ht="18.75" thickBot="1" x14ac:dyDescent="0.2">
      <c r="A74" s="7">
        <v>150049</v>
      </c>
      <c r="B74" s="283" t="s">
        <v>142</v>
      </c>
      <c r="C74" s="7">
        <v>1.016</v>
      </c>
      <c r="D74" s="305">
        <v>3.0000000000000001E-3</v>
      </c>
      <c r="E74" s="283">
        <v>10.84</v>
      </c>
      <c r="F74" s="7">
        <v>1.018</v>
      </c>
      <c r="G74" s="285">
        <v>2E-3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36</v>
      </c>
      <c r="N74" s="284">
        <v>0</v>
      </c>
      <c r="O74" s="23">
        <v>0.50249999999999995</v>
      </c>
      <c r="P74" s="285">
        <v>-2.5000000000000001E-3</v>
      </c>
      <c r="Q74" s="283" t="s">
        <v>37</v>
      </c>
      <c r="R74" s="285">
        <v>-5.3E-3</v>
      </c>
      <c r="S74" s="285">
        <v>0</v>
      </c>
      <c r="T74" s="285">
        <v>4.0000000000000002E-4</v>
      </c>
      <c r="U74" s="283">
        <v>1930</v>
      </c>
      <c r="V74" s="283">
        <v>-4</v>
      </c>
      <c r="W74" s="287">
        <v>0.21180555555555555</v>
      </c>
      <c r="X74" s="288">
        <v>42807</v>
      </c>
      <c r="Y74" s="13" t="s">
        <v>38</v>
      </c>
    </row>
    <row r="75" spans="1:25" ht="18.75" thickBot="1" x14ac:dyDescent="0.2">
      <c r="A75" s="14">
        <v>150148</v>
      </c>
      <c r="B75" s="289" t="s">
        <v>143</v>
      </c>
      <c r="C75" s="14">
        <v>1.034</v>
      </c>
      <c r="D75" s="295">
        <v>5.7999999999999996E-3</v>
      </c>
      <c r="E75" s="289">
        <v>176.39</v>
      </c>
      <c r="F75" s="14">
        <v>1.03</v>
      </c>
      <c r="G75" s="291">
        <v>-3.8999999999999998E-3</v>
      </c>
      <c r="H75" s="291">
        <v>3.2000000000000001E-2</v>
      </c>
      <c r="I75" s="289">
        <v>4.7</v>
      </c>
      <c r="J75" s="289">
        <v>4.7</v>
      </c>
      <c r="K75" s="291">
        <v>4.6809999999999997E-2</v>
      </c>
      <c r="L75" s="289" t="s">
        <v>40</v>
      </c>
      <c r="M75" s="14" t="s">
        <v>144</v>
      </c>
      <c r="N75" s="290">
        <v>-8.9999999999999998E-4</v>
      </c>
      <c r="O75" s="18">
        <v>0.18190000000000001</v>
      </c>
      <c r="P75" s="291">
        <v>-8.0999999999999996E-3</v>
      </c>
      <c r="Q75" s="291">
        <v>0.9173</v>
      </c>
      <c r="R75" s="291">
        <v>-4.8999999999999998E-3</v>
      </c>
      <c r="S75" s="291">
        <v>-7.0000000000000001E-3</v>
      </c>
      <c r="T75" s="291">
        <v>-5.1000000000000004E-3</v>
      </c>
      <c r="U75" s="289">
        <v>13626</v>
      </c>
      <c r="V75" s="289">
        <v>-257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150150</v>
      </c>
      <c r="B76" s="283" t="s">
        <v>145</v>
      </c>
      <c r="C76" s="7">
        <v>1.0349999999999999</v>
      </c>
      <c r="D76" s="305">
        <v>6.7999999999999996E-3</v>
      </c>
      <c r="E76" s="283">
        <v>223.32</v>
      </c>
      <c r="F76" s="7">
        <v>1.03</v>
      </c>
      <c r="G76" s="285">
        <v>-4.8999999999999998E-3</v>
      </c>
      <c r="H76" s="285">
        <v>3.2000000000000001E-2</v>
      </c>
      <c r="I76" s="283">
        <v>4.7</v>
      </c>
      <c r="J76" s="283">
        <v>4.7</v>
      </c>
      <c r="K76" s="285">
        <v>4.6769999999999999E-2</v>
      </c>
      <c r="L76" s="283" t="s">
        <v>40</v>
      </c>
      <c r="M76" s="7" t="s">
        <v>146</v>
      </c>
      <c r="N76" s="305">
        <v>2.0999999999999999E-3</v>
      </c>
      <c r="O76" s="23">
        <v>0.3841</v>
      </c>
      <c r="P76" s="285">
        <v>-9.1000000000000004E-3</v>
      </c>
      <c r="Q76" s="285">
        <v>0.44359999999999999</v>
      </c>
      <c r="R76" s="285">
        <v>-6.7999999999999996E-3</v>
      </c>
      <c r="S76" s="285">
        <v>-7.1999999999999998E-3</v>
      </c>
      <c r="T76" s="285">
        <v>-4.4000000000000003E-3</v>
      </c>
      <c r="U76" s="283">
        <v>9254</v>
      </c>
      <c r="V76" s="283">
        <v>-11</v>
      </c>
      <c r="W76" s="287">
        <v>0.21180555555555555</v>
      </c>
      <c r="X76" s="288">
        <v>42719</v>
      </c>
      <c r="Y76" s="13" t="s">
        <v>38</v>
      </c>
    </row>
    <row r="77" spans="1:25" ht="18.75" thickBot="1" x14ac:dyDescent="0.2">
      <c r="A77" s="14">
        <v>150157</v>
      </c>
      <c r="B77" s="289" t="s">
        <v>149</v>
      </c>
      <c r="C77" s="14">
        <v>1.04</v>
      </c>
      <c r="D77" s="302">
        <v>0</v>
      </c>
      <c r="E77" s="289">
        <v>265.26</v>
      </c>
      <c r="F77" s="14">
        <v>1.03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150</v>
      </c>
      <c r="N77" s="290">
        <v>-2.0000000000000001E-4</v>
      </c>
      <c r="O77" s="18">
        <v>0.2848</v>
      </c>
      <c r="P77" s="291">
        <v>-1.38E-2</v>
      </c>
      <c r="Q77" s="291">
        <v>0.67630000000000001</v>
      </c>
      <c r="R77" s="291">
        <v>-5.4000000000000003E-3</v>
      </c>
      <c r="S77" s="291">
        <v>-3.3999999999999998E-3</v>
      </c>
      <c r="T77" s="291">
        <v>-4.4999999999999997E-3</v>
      </c>
      <c r="U77" s="289">
        <v>116243</v>
      </c>
      <c r="V77" s="289">
        <v>-27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150028</v>
      </c>
      <c r="B78" s="283" t="s">
        <v>147</v>
      </c>
      <c r="C78" s="7">
        <v>1.0409999999999999</v>
      </c>
      <c r="D78" s="305">
        <v>6.7999999999999996E-3</v>
      </c>
      <c r="E78" s="283">
        <v>451.57</v>
      </c>
      <c r="F78" s="7">
        <v>1.0229999999999999</v>
      </c>
      <c r="G78" s="285">
        <v>-1.7600000000000001E-2</v>
      </c>
      <c r="H78" s="285">
        <v>3.2000000000000001E-2</v>
      </c>
      <c r="I78" s="283">
        <v>4.7</v>
      </c>
      <c r="J78" s="283">
        <v>4.7</v>
      </c>
      <c r="K78" s="285">
        <v>4.6170000000000003E-2</v>
      </c>
      <c r="L78" s="283" t="s">
        <v>40</v>
      </c>
      <c r="M78" s="7" t="s">
        <v>148</v>
      </c>
      <c r="N78" s="305">
        <v>6.4000000000000003E-3</v>
      </c>
      <c r="O78" s="23">
        <v>0.53680000000000005</v>
      </c>
      <c r="P78" s="285">
        <v>-2.1499999999999998E-2</v>
      </c>
      <c r="Q78" s="285">
        <v>0.65659999999999996</v>
      </c>
      <c r="R78" s="285">
        <v>-6.4999999999999997E-3</v>
      </c>
      <c r="S78" s="285">
        <v>-1.03E-2</v>
      </c>
      <c r="T78" s="285">
        <v>-6.8999999999999999E-3</v>
      </c>
      <c r="U78" s="283">
        <v>4948</v>
      </c>
      <c r="V78" s="283">
        <v>-19</v>
      </c>
      <c r="W78" s="287">
        <v>0.17083333333333331</v>
      </c>
      <c r="X78" s="288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4.4799999999999996E-3</v>
      </c>
      <c r="E79" s="36"/>
      <c r="F79" s="35"/>
      <c r="G79" s="43">
        <f>AVERAGE(G74:G78)</f>
        <v>-6.8200000000000014E-3</v>
      </c>
      <c r="H79" s="272">
        <f>COUNTIF($D74:$D78,"&gt;0")/COUNT($D74:$D78)</f>
        <v>0.8</v>
      </c>
      <c r="I79" s="270">
        <f>COUNTIF($D74:$D78,"&lt;0")</f>
        <v>0</v>
      </c>
      <c r="J79" s="270">
        <f>COUNTIF($D74:$D78,"=0")</f>
        <v>1</v>
      </c>
      <c r="K79" s="43">
        <f>AVERAGE(K74:K78)</f>
        <v>4.6673999999999993E-2</v>
      </c>
      <c r="L79" s="36"/>
      <c r="M79" s="35"/>
      <c r="N79" s="38"/>
      <c r="O79" s="39"/>
      <c r="P79" s="43">
        <f>AVERAGE(P74:P78)</f>
        <v>-1.0999999999999999E-2</v>
      </c>
      <c r="Q79" s="37"/>
      <c r="R79" s="43">
        <f>AVERAGE(R74:R78)</f>
        <v>-5.7800000000000004E-3</v>
      </c>
      <c r="S79" s="37"/>
      <c r="T79" s="37"/>
      <c r="U79" s="36"/>
      <c r="V79" s="36"/>
      <c r="W79" s="40"/>
      <c r="X79" s="41"/>
      <c r="Y79" s="42"/>
    </row>
    <row r="80" spans="1:25" ht="19.5" thickBot="1" x14ac:dyDescent="0.2">
      <c r="A80" s="14">
        <v>150022</v>
      </c>
      <c r="B80" s="306" t="s">
        <v>42</v>
      </c>
      <c r="C80" s="14">
        <v>0.81399999999999995</v>
      </c>
      <c r="D80" s="295">
        <v>3.7000000000000002E-3</v>
      </c>
      <c r="E80" s="289">
        <v>5663.59</v>
      </c>
      <c r="F80" s="14">
        <v>1.0266</v>
      </c>
      <c r="G80" s="291">
        <v>0.20710000000000001</v>
      </c>
      <c r="H80" s="291">
        <v>0.03</v>
      </c>
      <c r="I80" s="289">
        <v>4.5</v>
      </c>
      <c r="J80" s="289">
        <v>4.5</v>
      </c>
      <c r="K80" s="291">
        <v>5.7149999999999999E-2</v>
      </c>
      <c r="L80" s="289" t="s">
        <v>40</v>
      </c>
      <c r="M80" s="14" t="s">
        <v>43</v>
      </c>
      <c r="N80" s="295">
        <v>8.3000000000000001E-3</v>
      </c>
      <c r="O80" s="18">
        <v>8.5999999999999993E-2</v>
      </c>
      <c r="P80" s="306" t="s">
        <v>44</v>
      </c>
      <c r="Q80" s="303">
        <v>2.2450999999999999</v>
      </c>
      <c r="R80" s="291">
        <v>-4.5999999999999999E-3</v>
      </c>
      <c r="S80" s="291">
        <v>-1.6000000000000001E-3</v>
      </c>
      <c r="T80" s="291">
        <v>5.8999999999999999E-3</v>
      </c>
      <c r="U80" s="289">
        <v>253100</v>
      </c>
      <c r="V80" s="289">
        <v>7646</v>
      </c>
      <c r="W80" s="292">
        <v>0.21180555555555555</v>
      </c>
      <c r="X80" s="345">
        <v>42738</v>
      </c>
      <c r="Y80" s="21" t="s">
        <v>38</v>
      </c>
    </row>
    <row r="81" spans="1:25" ht="18.75" thickBot="1" x14ac:dyDescent="0.2">
      <c r="A81" s="7">
        <v>150255</v>
      </c>
      <c r="B81" s="294" t="s">
        <v>112</v>
      </c>
      <c r="C81" s="7">
        <v>0.995</v>
      </c>
      <c r="D81" s="305">
        <v>1E-3</v>
      </c>
      <c r="E81" s="283">
        <v>30.41</v>
      </c>
      <c r="F81" s="7">
        <v>1.0076000000000001</v>
      </c>
      <c r="G81" s="285">
        <v>1.2500000000000001E-2</v>
      </c>
      <c r="H81" s="285">
        <v>0.03</v>
      </c>
      <c r="I81" s="283">
        <v>4.5</v>
      </c>
      <c r="J81" s="283">
        <v>4.5</v>
      </c>
      <c r="K81" s="285">
        <v>4.5569999999999999E-2</v>
      </c>
      <c r="L81" s="283" t="s">
        <v>40</v>
      </c>
      <c r="M81" s="7" t="s">
        <v>95</v>
      </c>
      <c r="N81" s="286">
        <v>-2.5000000000000001E-3</v>
      </c>
      <c r="O81" s="23">
        <v>0.20780000000000001</v>
      </c>
      <c r="P81" s="285">
        <v>6.1999999999999998E-3</v>
      </c>
      <c r="Q81" s="285">
        <v>0.88990000000000002</v>
      </c>
      <c r="R81" s="285">
        <v>-6.6E-3</v>
      </c>
      <c r="S81" s="285">
        <v>-7.7000000000000002E-3</v>
      </c>
      <c r="T81" s="285">
        <v>-5.8999999999999999E-3</v>
      </c>
      <c r="U81" s="283">
        <v>3473</v>
      </c>
      <c r="V81" s="283">
        <v>-97</v>
      </c>
      <c r="W81" s="287">
        <v>0.21180555555555555</v>
      </c>
      <c r="X81" s="288">
        <v>42888</v>
      </c>
      <c r="Y81" s="13" t="s">
        <v>38</v>
      </c>
    </row>
    <row r="82" spans="1:25" ht="18.75" thickBot="1" x14ac:dyDescent="0.2">
      <c r="A82" s="14">
        <v>150271</v>
      </c>
      <c r="B82" s="289" t="s">
        <v>59</v>
      </c>
      <c r="C82" s="14">
        <v>1.0169999999999999</v>
      </c>
      <c r="D82" s="295">
        <v>3.8999999999999998E-3</v>
      </c>
      <c r="E82" s="289">
        <v>60.26</v>
      </c>
      <c r="F82" s="14">
        <v>1.0289999999999999</v>
      </c>
      <c r="G82" s="291">
        <v>1.17E-2</v>
      </c>
      <c r="H82" s="291">
        <v>0.03</v>
      </c>
      <c r="I82" s="289">
        <v>4.5</v>
      </c>
      <c r="J82" s="289">
        <v>4.5</v>
      </c>
      <c r="K82" s="291">
        <v>4.555E-2</v>
      </c>
      <c r="L82" s="289" t="s">
        <v>40</v>
      </c>
      <c r="M82" s="14" t="s">
        <v>60</v>
      </c>
      <c r="N82" s="302">
        <v>0</v>
      </c>
      <c r="O82" s="18">
        <v>0.38690000000000002</v>
      </c>
      <c r="P82" s="291">
        <v>5.0000000000000001E-3</v>
      </c>
      <c r="Q82" s="291">
        <v>0.43819999999999998</v>
      </c>
      <c r="R82" s="291">
        <v>-5.7000000000000002E-3</v>
      </c>
      <c r="S82" s="291">
        <v>-4.3E-3</v>
      </c>
      <c r="T82" s="291">
        <v>-6.3E-3</v>
      </c>
      <c r="U82" s="289">
        <v>2370</v>
      </c>
      <c r="V82" s="289">
        <v>-33</v>
      </c>
      <c r="W82" s="292">
        <v>0.21180555555555555</v>
      </c>
      <c r="X82" s="293">
        <v>42719</v>
      </c>
      <c r="Y82" s="21" t="s">
        <v>38</v>
      </c>
    </row>
    <row r="83" spans="1:25" ht="18.75" thickBot="1" x14ac:dyDescent="0.2">
      <c r="A83" s="7">
        <v>150164</v>
      </c>
      <c r="B83" s="283" t="s">
        <v>61</v>
      </c>
      <c r="C83" s="7">
        <v>1.0129999999999999</v>
      </c>
      <c r="D83" s="305">
        <v>4.0000000000000001E-3</v>
      </c>
      <c r="E83" s="283">
        <v>134.51</v>
      </c>
      <c r="F83" s="7">
        <v>1.0249999999999999</v>
      </c>
      <c r="G83" s="285">
        <v>1.17E-2</v>
      </c>
      <c r="H83" s="285">
        <v>0.03</v>
      </c>
      <c r="I83" s="283">
        <v>4.5</v>
      </c>
      <c r="J83" s="283">
        <v>4.5</v>
      </c>
      <c r="K83" s="285">
        <v>4.555E-2</v>
      </c>
      <c r="L83" s="283" t="s">
        <v>40</v>
      </c>
      <c r="M83" s="7" t="s">
        <v>62</v>
      </c>
      <c r="N83" s="305">
        <v>2.5000000000000001E-3</v>
      </c>
      <c r="O83" s="23">
        <v>0.10100000000000001</v>
      </c>
      <c r="P83" s="285">
        <v>3.7000000000000002E-3</v>
      </c>
      <c r="Q83" s="285">
        <v>0.47639999999999999</v>
      </c>
      <c r="R83" s="285">
        <v>1.1999999999999999E-3</v>
      </c>
      <c r="S83" s="285">
        <v>2.2000000000000001E-3</v>
      </c>
      <c r="T83" s="285">
        <v>1.6000000000000001E-3</v>
      </c>
      <c r="U83" s="283">
        <v>3564</v>
      </c>
      <c r="V83" s="283">
        <v>0</v>
      </c>
      <c r="W83" s="287">
        <v>0.29375000000000001</v>
      </c>
      <c r="X83" s="288">
        <v>42705</v>
      </c>
      <c r="Y83" s="13" t="s">
        <v>38</v>
      </c>
    </row>
    <row r="84" spans="1:25" s="60" customFormat="1" ht="18.75" thickBot="1" x14ac:dyDescent="0.2">
      <c r="A84" s="51">
        <v>150237</v>
      </c>
      <c r="B84" s="309" t="s">
        <v>75</v>
      </c>
      <c r="C84" s="51">
        <v>1.0309999999999999</v>
      </c>
      <c r="D84" s="314">
        <v>4.8999999999999998E-3</v>
      </c>
      <c r="E84" s="309">
        <v>17.21</v>
      </c>
      <c r="F84" s="51">
        <v>1.042</v>
      </c>
      <c r="G84" s="311">
        <v>1.06E-2</v>
      </c>
      <c r="H84" s="311">
        <v>0.03</v>
      </c>
      <c r="I84" s="309">
        <v>4.75</v>
      </c>
      <c r="J84" s="309">
        <v>4.5</v>
      </c>
      <c r="K84" s="311">
        <v>4.5530000000000001E-2</v>
      </c>
      <c r="L84" s="309" t="s">
        <v>40</v>
      </c>
      <c r="M84" s="51" t="s">
        <v>76</v>
      </c>
      <c r="N84" s="314">
        <v>7.1999999999999998E-3</v>
      </c>
      <c r="O84" s="56">
        <v>0.38719999999999999</v>
      </c>
      <c r="P84" s="311">
        <v>3.8999999999999998E-3</v>
      </c>
      <c r="Q84" s="311">
        <v>0.4229</v>
      </c>
      <c r="R84" s="311">
        <v>-9.1999999999999998E-3</v>
      </c>
      <c r="S84" s="311">
        <v>-6.1999999999999998E-3</v>
      </c>
      <c r="T84" s="311">
        <v>-9.5999999999999992E-3</v>
      </c>
      <c r="U84" s="309">
        <v>717</v>
      </c>
      <c r="V84" s="309">
        <v>-1</v>
      </c>
      <c r="W84" s="312">
        <v>0.21180555555555555</v>
      </c>
      <c r="X84" s="313">
        <v>42675</v>
      </c>
      <c r="Y84" s="59" t="s">
        <v>38</v>
      </c>
    </row>
    <row r="85" spans="1:25" ht="18.75" thickBot="1" x14ac:dyDescent="0.2">
      <c r="A85" s="7">
        <v>150257</v>
      </c>
      <c r="B85" s="283" t="s">
        <v>53</v>
      </c>
      <c r="C85" s="7">
        <v>0.996</v>
      </c>
      <c r="D85" s="305">
        <v>4.0000000000000001E-3</v>
      </c>
      <c r="E85" s="283">
        <v>2.16</v>
      </c>
      <c r="F85" s="7">
        <v>1.0076000000000001</v>
      </c>
      <c r="G85" s="285">
        <v>1.15E-2</v>
      </c>
      <c r="H85" s="285">
        <v>0.03</v>
      </c>
      <c r="I85" s="283">
        <v>4.5</v>
      </c>
      <c r="J85" s="283">
        <v>4.5</v>
      </c>
      <c r="K85" s="285">
        <v>4.5530000000000001E-2</v>
      </c>
      <c r="L85" s="283" t="s">
        <v>40</v>
      </c>
      <c r="M85" s="7" t="s">
        <v>54</v>
      </c>
      <c r="N85" s="305">
        <v>1E-3</v>
      </c>
      <c r="O85" s="23">
        <v>0.40379999999999999</v>
      </c>
      <c r="P85" s="285">
        <v>5.1999999999999998E-3</v>
      </c>
      <c r="Q85" s="285">
        <v>0.42230000000000001</v>
      </c>
      <c r="R85" s="285">
        <v>-5.7999999999999996E-3</v>
      </c>
      <c r="S85" s="285">
        <v>-4.4000000000000003E-3</v>
      </c>
      <c r="T85" s="285">
        <v>-4.1000000000000003E-3</v>
      </c>
      <c r="U85" s="283">
        <v>1587</v>
      </c>
      <c r="V85" s="283">
        <v>-6</v>
      </c>
      <c r="W85" s="287">
        <v>0.21180555555555555</v>
      </c>
      <c r="X85" s="288">
        <v>42888</v>
      </c>
      <c r="Y85" s="13" t="s">
        <v>38</v>
      </c>
    </row>
    <row r="86" spans="1:25" s="60" customFormat="1" ht="18.75" thickBot="1" x14ac:dyDescent="0.2">
      <c r="A86" s="51">
        <v>150259</v>
      </c>
      <c r="B86" s="309" t="s">
        <v>92</v>
      </c>
      <c r="C86" s="51">
        <v>0.996</v>
      </c>
      <c r="D86" s="314">
        <v>3.0000000000000001E-3</v>
      </c>
      <c r="E86" s="309">
        <v>515.22</v>
      </c>
      <c r="F86" s="51">
        <v>1.0076000000000001</v>
      </c>
      <c r="G86" s="311">
        <v>1.15E-2</v>
      </c>
      <c r="H86" s="311">
        <v>0.03</v>
      </c>
      <c r="I86" s="309">
        <v>4.5</v>
      </c>
      <c r="J86" s="309">
        <v>4.5</v>
      </c>
      <c r="K86" s="311">
        <v>4.5530000000000001E-2</v>
      </c>
      <c r="L86" s="309" t="s">
        <v>40</v>
      </c>
      <c r="M86" s="51" t="s">
        <v>93</v>
      </c>
      <c r="N86" s="314">
        <v>4.1000000000000003E-3</v>
      </c>
      <c r="O86" s="56">
        <v>0.3206</v>
      </c>
      <c r="P86" s="311">
        <v>5.1999999999999998E-3</v>
      </c>
      <c r="Q86" s="311">
        <v>0.62080000000000002</v>
      </c>
      <c r="R86" s="311">
        <v>1.1000000000000001E-3</v>
      </c>
      <c r="S86" s="311">
        <v>1E-4</v>
      </c>
      <c r="T86" s="311">
        <v>3.7000000000000002E-3</v>
      </c>
      <c r="U86" s="309">
        <v>10089</v>
      </c>
      <c r="V86" s="309">
        <v>2</v>
      </c>
      <c r="W86" s="312">
        <v>0.21180555555555555</v>
      </c>
      <c r="X86" s="313">
        <v>42888</v>
      </c>
      <c r="Y86" s="59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1.038</v>
      </c>
      <c r="D87" s="305">
        <v>3.8999999999999998E-3</v>
      </c>
      <c r="E87" s="283">
        <v>9.27</v>
      </c>
      <c r="F87" s="7">
        <v>1.0489999999999999</v>
      </c>
      <c r="G87" s="285">
        <v>1.0500000000000001E-2</v>
      </c>
      <c r="H87" s="285">
        <v>0.03</v>
      </c>
      <c r="I87" s="283">
        <v>5</v>
      </c>
      <c r="J87" s="283">
        <v>4.5</v>
      </c>
      <c r="K87" s="285">
        <v>4.5519999999999998E-2</v>
      </c>
      <c r="L87" s="283" t="s">
        <v>40</v>
      </c>
      <c r="M87" s="7" t="s">
        <v>125</v>
      </c>
      <c r="N87" s="305">
        <v>6.4000000000000003E-3</v>
      </c>
      <c r="O87" s="23">
        <v>0.26889999999999997</v>
      </c>
      <c r="P87" s="285">
        <v>3.8999999999999998E-3</v>
      </c>
      <c r="Q87" s="285">
        <v>0.6885</v>
      </c>
      <c r="R87" s="285">
        <v>6.3E-3</v>
      </c>
      <c r="S87" s="285">
        <v>2.1499999999999998E-2</v>
      </c>
      <c r="T87" s="285">
        <v>2.1000000000000001E-2</v>
      </c>
      <c r="U87" s="283">
        <v>129</v>
      </c>
      <c r="V87" s="283">
        <v>0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150205</v>
      </c>
      <c r="B88" s="309" t="s">
        <v>49</v>
      </c>
      <c r="C88" s="51">
        <v>1.02</v>
      </c>
      <c r="D88" s="314">
        <v>4.8999999999999998E-3</v>
      </c>
      <c r="E88" s="309">
        <v>16066.65</v>
      </c>
      <c r="F88" s="51">
        <v>1.0309999999999999</v>
      </c>
      <c r="G88" s="311">
        <v>1.0699999999999999E-2</v>
      </c>
      <c r="H88" s="311">
        <v>0.03</v>
      </c>
      <c r="I88" s="309">
        <v>4.5</v>
      </c>
      <c r="J88" s="309">
        <v>4.5</v>
      </c>
      <c r="K88" s="311">
        <v>4.5499999999999999E-2</v>
      </c>
      <c r="L88" s="309" t="s">
        <v>40</v>
      </c>
      <c r="M88" s="51" t="s">
        <v>50</v>
      </c>
      <c r="N88" s="314">
        <v>7.3000000000000001E-3</v>
      </c>
      <c r="O88" s="56">
        <v>0.17069999999999999</v>
      </c>
      <c r="P88" s="311">
        <v>4.0000000000000001E-3</v>
      </c>
      <c r="Q88" s="311">
        <v>0.94220000000000004</v>
      </c>
      <c r="R88" s="311">
        <v>2.0000000000000001E-4</v>
      </c>
      <c r="S88" s="311">
        <v>6.9999999999999999E-4</v>
      </c>
      <c r="T88" s="311">
        <v>7.1999999999999998E-3</v>
      </c>
      <c r="U88" s="309">
        <v>437005</v>
      </c>
      <c r="V88" s="309">
        <v>11733</v>
      </c>
      <c r="W88" s="312">
        <v>0.21180555555555555</v>
      </c>
      <c r="X88" s="313">
        <v>42705</v>
      </c>
      <c r="Y88" s="59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1.0149999999999999</v>
      </c>
      <c r="D89" s="305">
        <v>5.0000000000000001E-3</v>
      </c>
      <c r="E89" s="283">
        <v>1140.97</v>
      </c>
      <c r="F89" s="7">
        <v>1.026</v>
      </c>
      <c r="G89" s="285">
        <v>1.0699999999999999E-2</v>
      </c>
      <c r="H89" s="285">
        <v>0.03</v>
      </c>
      <c r="I89" s="283">
        <v>4.5</v>
      </c>
      <c r="J89" s="283">
        <v>4.5</v>
      </c>
      <c r="K89" s="285">
        <v>4.5499999999999999E-2</v>
      </c>
      <c r="L89" s="283" t="s">
        <v>40</v>
      </c>
      <c r="M89" s="7" t="s">
        <v>56</v>
      </c>
      <c r="N89" s="305">
        <v>3.2000000000000002E-3</v>
      </c>
      <c r="O89" s="23">
        <v>0.33329999999999999</v>
      </c>
      <c r="P89" s="285">
        <v>4.1000000000000003E-3</v>
      </c>
      <c r="Q89" s="285">
        <v>0.56759999999999999</v>
      </c>
      <c r="R89" s="285">
        <v>1E-4</v>
      </c>
      <c r="S89" s="285">
        <v>-3.0999999999999999E-3</v>
      </c>
      <c r="T89" s="285">
        <v>-1.6000000000000001E-3</v>
      </c>
      <c r="U89" s="283">
        <v>31153</v>
      </c>
      <c r="V89" s="283">
        <v>80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150241</v>
      </c>
      <c r="B90" s="306" t="s">
        <v>94</v>
      </c>
      <c r="C90" s="14">
        <v>1.0169999999999999</v>
      </c>
      <c r="D90" s="295">
        <v>3.8999999999999998E-3</v>
      </c>
      <c r="E90" s="289">
        <v>463.99</v>
      </c>
      <c r="F90" s="14">
        <v>1.028</v>
      </c>
      <c r="G90" s="291">
        <v>1.0699999999999999E-2</v>
      </c>
      <c r="H90" s="291">
        <v>0.03</v>
      </c>
      <c r="I90" s="289">
        <v>4.5</v>
      </c>
      <c r="J90" s="289">
        <v>4.5</v>
      </c>
      <c r="K90" s="291">
        <v>4.5499999999999999E-2</v>
      </c>
      <c r="L90" s="289" t="s">
        <v>40</v>
      </c>
      <c r="M90" s="14" t="s">
        <v>95</v>
      </c>
      <c r="N90" s="290">
        <v>-2.5000000000000001E-3</v>
      </c>
      <c r="O90" s="18">
        <v>0.28749999999999998</v>
      </c>
      <c r="P90" s="291">
        <v>4.0000000000000001E-3</v>
      </c>
      <c r="Q90" s="291">
        <v>0.67249999999999999</v>
      </c>
      <c r="R90" s="291">
        <v>-5.4000000000000003E-3</v>
      </c>
      <c r="S90" s="291">
        <v>-7.1999999999999998E-3</v>
      </c>
      <c r="T90" s="291">
        <v>-7.1999999999999998E-3</v>
      </c>
      <c r="U90" s="289">
        <v>8905</v>
      </c>
      <c r="V90" s="289">
        <v>-17</v>
      </c>
      <c r="W90" s="292">
        <v>0.21180555555555555</v>
      </c>
      <c r="X90" s="293">
        <v>42719</v>
      </c>
      <c r="Y90" s="21" t="s">
        <v>38</v>
      </c>
    </row>
    <row r="91" spans="1:25" s="60" customFormat="1" ht="18.75" thickBot="1" x14ac:dyDescent="0.2">
      <c r="A91" s="51">
        <v>150307</v>
      </c>
      <c r="B91" s="309" t="s">
        <v>51</v>
      </c>
      <c r="C91" s="51">
        <v>1.0189999999999999</v>
      </c>
      <c r="D91" s="314">
        <v>4.8999999999999998E-3</v>
      </c>
      <c r="E91" s="309">
        <v>334.37</v>
      </c>
      <c r="F91" s="51">
        <v>1.03</v>
      </c>
      <c r="G91" s="311">
        <v>1.0699999999999999E-2</v>
      </c>
      <c r="H91" s="311">
        <v>0.03</v>
      </c>
      <c r="I91" s="309">
        <v>4.5</v>
      </c>
      <c r="J91" s="309">
        <v>4.5</v>
      </c>
      <c r="K91" s="311">
        <v>4.5499999999999999E-2</v>
      </c>
      <c r="L91" s="309" t="s">
        <v>40</v>
      </c>
      <c r="M91" s="51" t="s">
        <v>52</v>
      </c>
      <c r="N91" s="314">
        <v>6.4999999999999997E-3</v>
      </c>
      <c r="O91" s="56">
        <v>0.19889999999999999</v>
      </c>
      <c r="P91" s="311">
        <v>4.0000000000000001E-3</v>
      </c>
      <c r="Q91" s="311">
        <v>0.87760000000000005</v>
      </c>
      <c r="R91" s="311">
        <v>-4.8999999999999998E-3</v>
      </c>
      <c r="S91" s="311">
        <v>-5.0000000000000001E-3</v>
      </c>
      <c r="T91" s="311">
        <v>1.2999999999999999E-3</v>
      </c>
      <c r="U91" s="309">
        <v>23655</v>
      </c>
      <c r="V91" s="309">
        <v>76</v>
      </c>
      <c r="W91" s="312">
        <v>0.21180555555555555</v>
      </c>
      <c r="X91" s="313">
        <v>42705</v>
      </c>
      <c r="Y91" s="59" t="s">
        <v>38</v>
      </c>
    </row>
    <row r="92" spans="1:25" ht="18.75" thickBot="1" x14ac:dyDescent="0.2">
      <c r="A92" s="14">
        <v>150200</v>
      </c>
      <c r="B92" s="289" t="s">
        <v>55</v>
      </c>
      <c r="C92" s="14">
        <v>1.018</v>
      </c>
      <c r="D92" s="295">
        <v>4.8999999999999998E-3</v>
      </c>
      <c r="E92" s="289">
        <v>24453.54</v>
      </c>
      <c r="F92" s="14">
        <v>1.0289999999999999</v>
      </c>
      <c r="G92" s="291">
        <v>1.0699999999999999E-2</v>
      </c>
      <c r="H92" s="291">
        <v>0.03</v>
      </c>
      <c r="I92" s="289">
        <v>4.5</v>
      </c>
      <c r="J92" s="289">
        <v>4.5</v>
      </c>
      <c r="K92" s="291">
        <v>4.5499999999999999E-2</v>
      </c>
      <c r="L92" s="289" t="s">
        <v>40</v>
      </c>
      <c r="M92" s="14" t="s">
        <v>56</v>
      </c>
      <c r="N92" s="295">
        <v>3.2000000000000002E-3</v>
      </c>
      <c r="O92" s="18">
        <v>0.17199999999999999</v>
      </c>
      <c r="P92" s="291">
        <v>4.0000000000000001E-3</v>
      </c>
      <c r="Q92" s="291">
        <v>0.94210000000000005</v>
      </c>
      <c r="R92" s="291">
        <v>-1.1000000000000001E-3</v>
      </c>
      <c r="S92" s="291">
        <v>-2.5999999999999999E-3</v>
      </c>
      <c r="T92" s="291">
        <v>-6.9999999999999999E-4</v>
      </c>
      <c r="U92" s="289">
        <v>940972</v>
      </c>
      <c r="V92" s="289">
        <v>846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150173</v>
      </c>
      <c r="B93" s="283" t="s">
        <v>113</v>
      </c>
      <c r="C93" s="7">
        <v>1.018</v>
      </c>
      <c r="D93" s="305">
        <v>4.8999999999999998E-3</v>
      </c>
      <c r="E93" s="283">
        <v>1560.49</v>
      </c>
      <c r="F93" s="7">
        <v>1.0289999999999999</v>
      </c>
      <c r="G93" s="285">
        <v>1.0699999999999999E-2</v>
      </c>
      <c r="H93" s="285">
        <v>0.03</v>
      </c>
      <c r="I93" s="283">
        <v>4.5</v>
      </c>
      <c r="J93" s="283">
        <v>4.5</v>
      </c>
      <c r="K93" s="285">
        <v>4.5499999999999999E-2</v>
      </c>
      <c r="L93" s="283" t="s">
        <v>40</v>
      </c>
      <c r="M93" s="7" t="s">
        <v>114</v>
      </c>
      <c r="N93" s="305">
        <v>0.01</v>
      </c>
      <c r="O93" s="23">
        <v>0.26419999999999999</v>
      </c>
      <c r="P93" s="285">
        <v>4.0000000000000001E-3</v>
      </c>
      <c r="Q93" s="285">
        <v>0.7258</v>
      </c>
      <c r="R93" s="285">
        <v>-6.4999999999999997E-3</v>
      </c>
      <c r="S93" s="285">
        <v>-6.4000000000000003E-3</v>
      </c>
      <c r="T93" s="285">
        <v>1.1999999999999999E-3</v>
      </c>
      <c r="U93" s="283">
        <v>17505</v>
      </c>
      <c r="V93" s="283">
        <v>19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150275</v>
      </c>
      <c r="B94" s="306" t="s">
        <v>89</v>
      </c>
      <c r="C94" s="14">
        <v>1.0169999999999999</v>
      </c>
      <c r="D94" s="295">
        <v>3.0000000000000001E-3</v>
      </c>
      <c r="E94" s="289">
        <v>308.05</v>
      </c>
      <c r="F94" s="14">
        <v>1.028</v>
      </c>
      <c r="G94" s="291">
        <v>1.0699999999999999E-2</v>
      </c>
      <c r="H94" s="291">
        <v>0.03</v>
      </c>
      <c r="I94" s="289">
        <v>4.5</v>
      </c>
      <c r="J94" s="289">
        <v>4.5</v>
      </c>
      <c r="K94" s="291">
        <v>4.5499999999999999E-2</v>
      </c>
      <c r="L94" s="289" t="s">
        <v>40</v>
      </c>
      <c r="M94" s="14" t="s">
        <v>46</v>
      </c>
      <c r="N94" s="290">
        <v>-2.0000000000000001E-4</v>
      </c>
      <c r="O94" s="18">
        <v>0.10489999999999999</v>
      </c>
      <c r="P94" s="291">
        <v>4.0000000000000001E-3</v>
      </c>
      <c r="Q94" s="291">
        <v>1.1012</v>
      </c>
      <c r="R94" s="291">
        <v>-6.1000000000000004E-3</v>
      </c>
      <c r="S94" s="291">
        <v>-8.3999999999999995E-3</v>
      </c>
      <c r="T94" s="291">
        <v>-5.5999999999999999E-3</v>
      </c>
      <c r="U94" s="289">
        <v>54291</v>
      </c>
      <c r="V94" s="289">
        <v>-90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502049</v>
      </c>
      <c r="B95" s="283" t="s">
        <v>90</v>
      </c>
      <c r="C95" s="7">
        <v>1.0029999999999999</v>
      </c>
      <c r="D95" s="305">
        <v>4.0000000000000001E-3</v>
      </c>
      <c r="E95" s="283">
        <v>359.84</v>
      </c>
      <c r="F95" s="7">
        <v>1.0137</v>
      </c>
      <c r="G95" s="285">
        <v>1.06E-2</v>
      </c>
      <c r="H95" s="285">
        <v>0.03</v>
      </c>
      <c r="I95" s="283">
        <v>4.5</v>
      </c>
      <c r="J95" s="283">
        <v>4.5</v>
      </c>
      <c r="K95" s="285">
        <v>4.5490000000000003E-2</v>
      </c>
      <c r="L95" s="283" t="s">
        <v>40</v>
      </c>
      <c r="M95" s="7" t="s">
        <v>91</v>
      </c>
      <c r="N95" s="286">
        <v>-8.9999999999999998E-4</v>
      </c>
      <c r="O95" s="23">
        <v>0.40550000000000003</v>
      </c>
      <c r="P95" s="285">
        <v>4.1999999999999997E-3</v>
      </c>
      <c r="Q95" s="285">
        <v>0.41120000000000001</v>
      </c>
      <c r="R95" s="285">
        <v>-2.3E-3</v>
      </c>
      <c r="S95" s="285">
        <v>-2.5999999999999999E-3</v>
      </c>
      <c r="T95" s="285">
        <v>-2.3E-3</v>
      </c>
      <c r="U95" s="283">
        <v>11915</v>
      </c>
      <c r="V95" s="283">
        <v>0</v>
      </c>
      <c r="W95" s="287">
        <v>0.21180555555555555</v>
      </c>
      <c r="X95" s="288">
        <v>42839</v>
      </c>
      <c r="Y95" s="13" t="s">
        <v>38</v>
      </c>
    </row>
    <row r="96" spans="1:25" ht="18.75" thickBot="1" x14ac:dyDescent="0.2">
      <c r="A96" s="14">
        <v>150273</v>
      </c>
      <c r="B96" s="289" t="s">
        <v>45</v>
      </c>
      <c r="C96" s="14">
        <v>1.0429999999999999</v>
      </c>
      <c r="D96" s="295">
        <v>3.8E-3</v>
      </c>
      <c r="E96" s="289">
        <v>287.56</v>
      </c>
      <c r="F96" s="14">
        <v>1.0529999999999999</v>
      </c>
      <c r="G96" s="291">
        <v>9.4999999999999998E-3</v>
      </c>
      <c r="H96" s="291">
        <v>0.03</v>
      </c>
      <c r="I96" s="289">
        <v>5</v>
      </c>
      <c r="J96" s="289">
        <v>4.5</v>
      </c>
      <c r="K96" s="291">
        <v>4.5469999999999997E-2</v>
      </c>
      <c r="L96" s="289" t="s">
        <v>40</v>
      </c>
      <c r="M96" s="14" t="s">
        <v>46</v>
      </c>
      <c r="N96" s="290">
        <v>-2.0000000000000001E-4</v>
      </c>
      <c r="O96" s="18">
        <v>0.10979999999999999</v>
      </c>
      <c r="P96" s="291">
        <v>2.8999999999999998E-3</v>
      </c>
      <c r="Q96" s="291">
        <v>1.0496000000000001</v>
      </c>
      <c r="R96" s="291">
        <v>-6.0000000000000001E-3</v>
      </c>
      <c r="S96" s="291">
        <v>-8.8999999999999999E-3</v>
      </c>
      <c r="T96" s="291">
        <v>-6.1999999999999998E-3</v>
      </c>
      <c r="U96" s="289">
        <v>11211</v>
      </c>
      <c r="V96" s="289">
        <v>-65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150277</v>
      </c>
      <c r="B97" s="294" t="s">
        <v>65</v>
      </c>
      <c r="C97" s="7">
        <v>1.044</v>
      </c>
      <c r="D97" s="305">
        <v>3.8E-3</v>
      </c>
      <c r="E97" s="283">
        <v>2523.0300000000002</v>
      </c>
      <c r="F97" s="7">
        <v>1.054</v>
      </c>
      <c r="G97" s="285">
        <v>9.4999999999999998E-3</v>
      </c>
      <c r="H97" s="285">
        <v>0.03</v>
      </c>
      <c r="I97" s="283">
        <v>5</v>
      </c>
      <c r="J97" s="283">
        <v>4.5</v>
      </c>
      <c r="K97" s="285">
        <v>4.5469999999999997E-2</v>
      </c>
      <c r="L97" s="283" t="s">
        <v>40</v>
      </c>
      <c r="M97" s="7" t="s">
        <v>66</v>
      </c>
      <c r="N97" s="305">
        <v>1.4E-3</v>
      </c>
      <c r="O97" s="23">
        <v>0.11409999999999999</v>
      </c>
      <c r="P97" s="285">
        <v>2.8999999999999998E-3</v>
      </c>
      <c r="Q97" s="285">
        <v>1.0381</v>
      </c>
      <c r="R97" s="285">
        <v>-3.3999999999999998E-3</v>
      </c>
      <c r="S97" s="285">
        <v>-4.1000000000000003E-3</v>
      </c>
      <c r="T97" s="285">
        <v>-6.7999999999999996E-3</v>
      </c>
      <c r="U97" s="283">
        <v>52428</v>
      </c>
      <c r="V97" s="283">
        <v>-190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502024</v>
      </c>
      <c r="B98" s="289" t="s">
        <v>77</v>
      </c>
      <c r="C98" s="14">
        <v>1.0389999999999999</v>
      </c>
      <c r="D98" s="295">
        <v>5.7999999999999996E-3</v>
      </c>
      <c r="E98" s="289">
        <v>151.19999999999999</v>
      </c>
      <c r="F98" s="14">
        <v>1.0489999999999999</v>
      </c>
      <c r="G98" s="291">
        <v>9.4999999999999998E-3</v>
      </c>
      <c r="H98" s="291">
        <v>0.03</v>
      </c>
      <c r="I98" s="289">
        <v>5</v>
      </c>
      <c r="J98" s="289">
        <v>4.5</v>
      </c>
      <c r="K98" s="291">
        <v>4.5469999999999997E-2</v>
      </c>
      <c r="L98" s="289" t="s">
        <v>40</v>
      </c>
      <c r="M98" s="14" t="s">
        <v>78</v>
      </c>
      <c r="N98" s="295">
        <v>4.7000000000000002E-3</v>
      </c>
      <c r="O98" s="18">
        <v>0.249</v>
      </c>
      <c r="P98" s="291">
        <v>2.8999999999999998E-3</v>
      </c>
      <c r="Q98" s="291">
        <v>0.73440000000000005</v>
      </c>
      <c r="R98" s="291">
        <v>-6.1999999999999998E-3</v>
      </c>
      <c r="S98" s="291">
        <v>-2.8999999999999998E-3</v>
      </c>
      <c r="T98" s="291">
        <v>-1.1999999999999999E-3</v>
      </c>
      <c r="U98" s="289">
        <v>1841</v>
      </c>
      <c r="V98" s="289">
        <v>5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150217</v>
      </c>
      <c r="B99" s="283" t="s">
        <v>67</v>
      </c>
      <c r="C99" s="7">
        <v>1.028</v>
      </c>
      <c r="D99" s="305">
        <v>1.9E-3</v>
      </c>
      <c r="E99" s="283">
        <v>2060.6999999999998</v>
      </c>
      <c r="F99" s="7">
        <v>1.034</v>
      </c>
      <c r="G99" s="285">
        <v>5.7999999999999996E-3</v>
      </c>
      <c r="H99" s="285">
        <v>0.03</v>
      </c>
      <c r="I99" s="283">
        <v>5.5</v>
      </c>
      <c r="J99" s="283">
        <v>4.5</v>
      </c>
      <c r="K99" s="285">
        <v>4.546E-2</v>
      </c>
      <c r="L99" s="283" t="s">
        <v>40</v>
      </c>
      <c r="M99" s="7" t="s">
        <v>68</v>
      </c>
      <c r="N99" s="305">
        <v>0.01</v>
      </c>
      <c r="O99" s="23">
        <v>0.25359999999999999</v>
      </c>
      <c r="P99" s="285">
        <v>-8.9999999999999998E-4</v>
      </c>
      <c r="Q99" s="285">
        <v>0.74399999999999999</v>
      </c>
      <c r="R99" s="285">
        <v>-5.8999999999999999E-3</v>
      </c>
      <c r="S99" s="285">
        <v>-5.8999999999999999E-3</v>
      </c>
      <c r="T99" s="285">
        <v>-7.0000000000000001E-3</v>
      </c>
      <c r="U99" s="283">
        <v>47955</v>
      </c>
      <c r="V99" s="283">
        <v>-586</v>
      </c>
      <c r="W99" s="287">
        <v>0.21180555555555555</v>
      </c>
      <c r="X99" s="288">
        <v>42738</v>
      </c>
      <c r="Y99" s="13" t="s">
        <v>38</v>
      </c>
    </row>
    <row r="100" spans="1:25" ht="18.75" thickBot="1" x14ac:dyDescent="0.2">
      <c r="A100" s="14">
        <v>502007</v>
      </c>
      <c r="B100" s="289" t="s">
        <v>47</v>
      </c>
      <c r="C100" s="14">
        <v>0.996</v>
      </c>
      <c r="D100" s="295">
        <v>1E-3</v>
      </c>
      <c r="E100" s="289">
        <v>1575.39</v>
      </c>
      <c r="F100" s="14">
        <v>1.0062</v>
      </c>
      <c r="G100" s="291">
        <v>1.01E-2</v>
      </c>
      <c r="H100" s="291">
        <v>0.03</v>
      </c>
      <c r="I100" s="289">
        <v>4.5</v>
      </c>
      <c r="J100" s="289">
        <v>4.5</v>
      </c>
      <c r="K100" s="291">
        <v>4.546E-2</v>
      </c>
      <c r="L100" s="289" t="s">
        <v>40</v>
      </c>
      <c r="M100" s="14" t="s">
        <v>48</v>
      </c>
      <c r="N100" s="295">
        <v>1.4E-3</v>
      </c>
      <c r="O100" s="18">
        <v>0.29310000000000003</v>
      </c>
      <c r="P100" s="291">
        <v>3.2000000000000002E-3</v>
      </c>
      <c r="Q100" s="291">
        <v>0.68830000000000002</v>
      </c>
      <c r="R100" s="291">
        <v>2.3E-3</v>
      </c>
      <c r="S100" s="291">
        <v>4.7000000000000002E-3</v>
      </c>
      <c r="T100" s="291">
        <v>-2.5000000000000001E-3</v>
      </c>
      <c r="U100" s="289">
        <v>26815</v>
      </c>
      <c r="V100" s="289">
        <v>643</v>
      </c>
      <c r="W100" s="292">
        <v>0.21180555555555555</v>
      </c>
      <c r="X100" s="293">
        <v>42900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1.0149999999999999</v>
      </c>
      <c r="D101" s="305">
        <v>4.0000000000000001E-3</v>
      </c>
      <c r="E101" s="283">
        <v>260.57</v>
      </c>
      <c r="F101" s="7">
        <v>1.0249999999999999</v>
      </c>
      <c r="G101" s="285">
        <v>9.7999999999999997E-3</v>
      </c>
      <c r="H101" s="285">
        <v>0.03</v>
      </c>
      <c r="I101" s="283">
        <v>4.5</v>
      </c>
      <c r="J101" s="283">
        <v>4.5</v>
      </c>
      <c r="K101" s="285">
        <v>4.5449999999999997E-2</v>
      </c>
      <c r="L101" s="283" t="s">
        <v>40</v>
      </c>
      <c r="M101" s="7" t="s">
        <v>129</v>
      </c>
      <c r="N101" s="305">
        <v>1.01E-2</v>
      </c>
      <c r="O101" s="23">
        <v>0.36599999999999999</v>
      </c>
      <c r="P101" s="285">
        <v>3.0999999999999999E-3</v>
      </c>
      <c r="Q101" s="285">
        <v>0.49170000000000003</v>
      </c>
      <c r="R101" s="285">
        <v>-4.0000000000000001E-3</v>
      </c>
      <c r="S101" s="285">
        <v>1E-3</v>
      </c>
      <c r="T101" s="285">
        <v>2.5000000000000001E-3</v>
      </c>
      <c r="U101" s="283">
        <v>12259</v>
      </c>
      <c r="V101" s="283">
        <v>315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150194</v>
      </c>
      <c r="B102" s="289" t="s">
        <v>85</v>
      </c>
      <c r="C102" s="14">
        <v>1.018</v>
      </c>
      <c r="D102" s="295">
        <v>4.8999999999999998E-3</v>
      </c>
      <c r="E102" s="289">
        <v>6412.91</v>
      </c>
      <c r="F102" s="14">
        <v>1.028</v>
      </c>
      <c r="G102" s="291">
        <v>9.7000000000000003E-3</v>
      </c>
      <c r="H102" s="291">
        <v>0.03</v>
      </c>
      <c r="I102" s="289">
        <v>4.5</v>
      </c>
      <c r="J102" s="289">
        <v>4.5</v>
      </c>
      <c r="K102" s="291">
        <v>4.5449999999999997E-2</v>
      </c>
      <c r="L102" s="289" t="s">
        <v>40</v>
      </c>
      <c r="M102" s="14" t="s">
        <v>86</v>
      </c>
      <c r="N102" s="295">
        <v>9.1000000000000004E-3</v>
      </c>
      <c r="O102" s="18">
        <v>0.14269999999999999</v>
      </c>
      <c r="P102" s="291">
        <v>3.0999999999999999E-3</v>
      </c>
      <c r="Q102" s="291">
        <v>1.0124</v>
      </c>
      <c r="R102" s="291">
        <v>-5.8999999999999999E-3</v>
      </c>
      <c r="S102" s="291">
        <v>-5.4000000000000003E-3</v>
      </c>
      <c r="T102" s="291">
        <v>2E-3</v>
      </c>
      <c r="U102" s="289">
        <v>465080</v>
      </c>
      <c r="V102" s="289">
        <v>1160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150209</v>
      </c>
      <c r="B103" s="283" t="s">
        <v>47</v>
      </c>
      <c r="C103" s="7">
        <v>1.018</v>
      </c>
      <c r="D103" s="305">
        <v>4.8999999999999998E-3</v>
      </c>
      <c r="E103" s="283">
        <v>5177.1499999999996</v>
      </c>
      <c r="F103" s="7">
        <v>1.028</v>
      </c>
      <c r="G103" s="285">
        <v>9.7000000000000003E-3</v>
      </c>
      <c r="H103" s="285">
        <v>0.03</v>
      </c>
      <c r="I103" s="283">
        <v>4.5</v>
      </c>
      <c r="J103" s="283">
        <v>4.5</v>
      </c>
      <c r="K103" s="285">
        <v>4.5449999999999997E-2</v>
      </c>
      <c r="L103" s="283" t="s">
        <v>40</v>
      </c>
      <c r="M103" s="7" t="s">
        <v>48</v>
      </c>
      <c r="N103" s="305">
        <v>1.4E-3</v>
      </c>
      <c r="O103" s="23">
        <v>0.2412</v>
      </c>
      <c r="P103" s="285">
        <v>3.0999999999999999E-3</v>
      </c>
      <c r="Q103" s="285">
        <v>0.78120000000000001</v>
      </c>
      <c r="R103" s="285">
        <v>-1E-4</v>
      </c>
      <c r="S103" s="285">
        <v>5.9999999999999995E-4</v>
      </c>
      <c r="T103" s="285">
        <v>-4.1999999999999997E-3</v>
      </c>
      <c r="U103" s="283">
        <v>432306</v>
      </c>
      <c r="V103" s="283">
        <v>841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150315</v>
      </c>
      <c r="B104" s="289" t="s">
        <v>118</v>
      </c>
      <c r="C104" s="14">
        <v>1.02</v>
      </c>
      <c r="D104" s="295">
        <v>2.8999999999999998E-3</v>
      </c>
      <c r="E104" s="289">
        <v>935.14</v>
      </c>
      <c r="F104" s="14">
        <v>1.03</v>
      </c>
      <c r="G104" s="291">
        <v>9.7000000000000003E-3</v>
      </c>
      <c r="H104" s="291">
        <v>0.03</v>
      </c>
      <c r="I104" s="289">
        <v>4.5</v>
      </c>
      <c r="J104" s="289">
        <v>4.5</v>
      </c>
      <c r="K104" s="291">
        <v>4.5449999999999997E-2</v>
      </c>
      <c r="L104" s="289" t="s">
        <v>40</v>
      </c>
      <c r="M104" s="14" t="s">
        <v>119</v>
      </c>
      <c r="N104" s="295">
        <v>1.4E-2</v>
      </c>
      <c r="O104" s="18">
        <v>0.36840000000000001</v>
      </c>
      <c r="P104" s="291">
        <v>3.0000000000000001E-3</v>
      </c>
      <c r="Q104" s="291">
        <v>0.4803</v>
      </c>
      <c r="R104" s="291">
        <v>-6.7000000000000002E-3</v>
      </c>
      <c r="S104" s="291">
        <v>-7.4999999999999997E-3</v>
      </c>
      <c r="T104" s="291">
        <v>-6.0000000000000001E-3</v>
      </c>
      <c r="U104" s="289">
        <v>10314</v>
      </c>
      <c r="V104" s="289">
        <v>-235</v>
      </c>
      <c r="W104" s="292">
        <v>0.21180555555555555</v>
      </c>
      <c r="X104" s="293">
        <v>42705</v>
      </c>
      <c r="Y104" s="21" t="s">
        <v>38</v>
      </c>
    </row>
    <row r="105" spans="1:25" ht="18.75" thickBot="1" x14ac:dyDescent="0.2">
      <c r="A105" s="7">
        <v>150207</v>
      </c>
      <c r="B105" s="283" t="s">
        <v>71</v>
      </c>
      <c r="C105" s="7">
        <v>1.0189999999999999</v>
      </c>
      <c r="D105" s="305">
        <v>4.8999999999999998E-3</v>
      </c>
      <c r="E105" s="283">
        <v>781.89</v>
      </c>
      <c r="F105" s="7">
        <v>1.0289999999999999</v>
      </c>
      <c r="G105" s="285">
        <v>9.7000000000000003E-3</v>
      </c>
      <c r="H105" s="285">
        <v>0.03</v>
      </c>
      <c r="I105" s="283">
        <v>4.5</v>
      </c>
      <c r="J105" s="283">
        <v>4.5</v>
      </c>
      <c r="K105" s="285">
        <v>4.5449999999999997E-2</v>
      </c>
      <c r="L105" s="283" t="s">
        <v>40</v>
      </c>
      <c r="M105" s="7" t="s">
        <v>72</v>
      </c>
      <c r="N105" s="305">
        <v>1.6E-2</v>
      </c>
      <c r="O105" s="23">
        <v>8.4400000000000003E-2</v>
      </c>
      <c r="P105" s="285">
        <v>3.0000000000000001E-3</v>
      </c>
      <c r="Q105" s="285">
        <v>1.1476</v>
      </c>
      <c r="R105" s="285">
        <v>-4.8999999999999998E-3</v>
      </c>
      <c r="S105" s="285">
        <v>-6.4999999999999997E-3</v>
      </c>
      <c r="T105" s="285">
        <v>-5.1000000000000004E-3</v>
      </c>
      <c r="U105" s="283">
        <v>21447</v>
      </c>
      <c r="V105" s="283">
        <v>-725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1.0189999999999999</v>
      </c>
      <c r="D106" s="295">
        <v>5.8999999999999999E-3</v>
      </c>
      <c r="E106" s="289">
        <v>809.25</v>
      </c>
      <c r="F106" s="14">
        <v>1.0289999999999999</v>
      </c>
      <c r="G106" s="291">
        <v>9.7000000000000003E-3</v>
      </c>
      <c r="H106" s="291">
        <v>0.03</v>
      </c>
      <c r="I106" s="289">
        <v>4.5</v>
      </c>
      <c r="J106" s="289">
        <v>4.5</v>
      </c>
      <c r="K106" s="291">
        <v>4.5449999999999997E-2</v>
      </c>
      <c r="L106" s="289" t="s">
        <v>40</v>
      </c>
      <c r="M106" s="14" t="s">
        <v>97</v>
      </c>
      <c r="N106" s="290">
        <v>-2.2000000000000001E-3</v>
      </c>
      <c r="O106" s="18">
        <v>0.3926</v>
      </c>
      <c r="P106" s="291">
        <v>3.0000000000000001E-3</v>
      </c>
      <c r="Q106" s="291">
        <v>0.42480000000000001</v>
      </c>
      <c r="R106" s="291">
        <v>-9.2999999999999992E-3</v>
      </c>
      <c r="S106" s="291">
        <v>-8.0999999999999996E-3</v>
      </c>
      <c r="T106" s="291">
        <v>-6.1999999999999998E-3</v>
      </c>
      <c r="U106" s="289">
        <v>7737</v>
      </c>
      <c r="V106" s="289">
        <v>-223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150269</v>
      </c>
      <c r="B107" s="283" t="s">
        <v>57</v>
      </c>
      <c r="C107" s="7">
        <v>1.0189999999999999</v>
      </c>
      <c r="D107" s="305">
        <v>3.8999999999999998E-3</v>
      </c>
      <c r="E107" s="283">
        <v>1365.93</v>
      </c>
      <c r="F107" s="7">
        <v>1.0289999999999999</v>
      </c>
      <c r="G107" s="285">
        <v>9.7000000000000003E-3</v>
      </c>
      <c r="H107" s="285">
        <v>0.03</v>
      </c>
      <c r="I107" s="283">
        <v>4.5</v>
      </c>
      <c r="J107" s="283">
        <v>4.5</v>
      </c>
      <c r="K107" s="285">
        <v>4.5449999999999997E-2</v>
      </c>
      <c r="L107" s="283" t="s">
        <v>40</v>
      </c>
      <c r="M107" s="7" t="s">
        <v>58</v>
      </c>
      <c r="N107" s="305">
        <v>8.9999999999999998E-4</v>
      </c>
      <c r="O107" s="23">
        <v>0.34470000000000001</v>
      </c>
      <c r="P107" s="285">
        <v>3.0000000000000001E-3</v>
      </c>
      <c r="Q107" s="285">
        <v>0.53710000000000002</v>
      </c>
      <c r="R107" s="285">
        <v>-4.8999999999999998E-3</v>
      </c>
      <c r="S107" s="285">
        <v>-7.1999999999999998E-3</v>
      </c>
      <c r="T107" s="285">
        <v>-3.0999999999999999E-3</v>
      </c>
      <c r="U107" s="283">
        <v>44786</v>
      </c>
      <c r="V107" s="283">
        <v>-222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0.998</v>
      </c>
      <c r="D108" s="295">
        <v>2E-3</v>
      </c>
      <c r="E108" s="289">
        <v>1744.21</v>
      </c>
      <c r="F108" s="14">
        <v>1.008</v>
      </c>
      <c r="G108" s="291">
        <v>9.9000000000000008E-3</v>
      </c>
      <c r="H108" s="291">
        <v>0.03</v>
      </c>
      <c r="I108" s="289">
        <v>4.5</v>
      </c>
      <c r="J108" s="289">
        <v>4.5</v>
      </c>
      <c r="K108" s="291">
        <v>4.5449999999999997E-2</v>
      </c>
      <c r="L108" s="289" t="s">
        <v>40</v>
      </c>
      <c r="M108" s="14" t="s">
        <v>76</v>
      </c>
      <c r="N108" s="295">
        <v>7.1999999999999998E-3</v>
      </c>
      <c r="O108" s="18">
        <v>0.3216</v>
      </c>
      <c r="P108" s="291">
        <v>3.2000000000000002E-3</v>
      </c>
      <c r="Q108" s="303">
        <v>0.61780000000000002</v>
      </c>
      <c r="R108" s="291">
        <v>-4.0000000000000001E-3</v>
      </c>
      <c r="S108" s="291">
        <v>-3.2000000000000002E-3</v>
      </c>
      <c r="T108" s="291">
        <v>-2.0000000000000001E-4</v>
      </c>
      <c r="U108" s="289">
        <v>38815</v>
      </c>
      <c r="V108" s="289">
        <v>-71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150305</v>
      </c>
      <c r="B109" s="283" t="s">
        <v>104</v>
      </c>
      <c r="C109" s="7">
        <v>1.0189999999999999</v>
      </c>
      <c r="D109" s="286">
        <v>-1E-3</v>
      </c>
      <c r="E109" s="283">
        <v>109.47</v>
      </c>
      <c r="F109" s="7">
        <v>1.0289999999999999</v>
      </c>
      <c r="G109" s="285">
        <v>9.7000000000000003E-3</v>
      </c>
      <c r="H109" s="285">
        <v>0.03</v>
      </c>
      <c r="I109" s="283">
        <v>4.5</v>
      </c>
      <c r="J109" s="283">
        <v>4.5</v>
      </c>
      <c r="K109" s="285">
        <v>4.5449999999999997E-2</v>
      </c>
      <c r="L109" s="283" t="s">
        <v>40</v>
      </c>
      <c r="M109" s="7" t="s">
        <v>105</v>
      </c>
      <c r="N109" s="305">
        <v>1.6999999999999999E-3</v>
      </c>
      <c r="O109" s="23">
        <v>0.21179999999999999</v>
      </c>
      <c r="P109" s="285">
        <v>3.0000000000000001E-3</v>
      </c>
      <c r="Q109" s="285">
        <v>0.84889999999999999</v>
      </c>
      <c r="R109" s="285">
        <v>-7.1999999999999998E-3</v>
      </c>
      <c r="S109" s="285">
        <v>-5.5999999999999999E-3</v>
      </c>
      <c r="T109" s="285">
        <v>-6.1999999999999998E-3</v>
      </c>
      <c r="U109" s="283">
        <v>3177</v>
      </c>
      <c r="V109" s="283">
        <v>-68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150283</v>
      </c>
      <c r="B110" s="289" t="s">
        <v>63</v>
      </c>
      <c r="C110" s="14">
        <v>0.996</v>
      </c>
      <c r="D110" s="295">
        <v>2E-3</v>
      </c>
      <c r="E110" s="289">
        <v>68.03</v>
      </c>
      <c r="F110" s="14">
        <v>1.0054000000000001</v>
      </c>
      <c r="G110" s="291">
        <v>9.2999999999999992E-3</v>
      </c>
      <c r="H110" s="291">
        <v>0.03</v>
      </c>
      <c r="I110" s="289">
        <v>4.5</v>
      </c>
      <c r="J110" s="289">
        <v>4.5</v>
      </c>
      <c r="K110" s="291">
        <v>4.5429999999999998E-2</v>
      </c>
      <c r="L110" s="289" t="s">
        <v>40</v>
      </c>
      <c r="M110" s="14" t="s">
        <v>64</v>
      </c>
      <c r="N110" s="290">
        <v>-5.9999999999999995E-4</v>
      </c>
      <c r="O110" s="18">
        <v>0.27679999999999999</v>
      </c>
      <c r="P110" s="291">
        <v>2.2000000000000001E-3</v>
      </c>
      <c r="Q110" s="303">
        <v>0.72809999999999997</v>
      </c>
      <c r="R110" s="291">
        <v>-1.6999999999999999E-3</v>
      </c>
      <c r="S110" s="291">
        <v>-5.1999999999999998E-3</v>
      </c>
      <c r="T110" s="291">
        <v>-6.0000000000000001E-3</v>
      </c>
      <c r="U110" s="289">
        <v>9493</v>
      </c>
      <c r="V110" s="289">
        <v>-21</v>
      </c>
      <c r="W110" s="292">
        <v>0.21180555555555555</v>
      </c>
      <c r="X110" s="293">
        <v>42905</v>
      </c>
      <c r="Y110" s="21" t="s">
        <v>38</v>
      </c>
    </row>
    <row r="111" spans="1:25" ht="18.75" thickBot="1" x14ac:dyDescent="0.2">
      <c r="A111" s="7">
        <v>150177</v>
      </c>
      <c r="B111" s="283" t="s">
        <v>83</v>
      </c>
      <c r="C111" s="7">
        <v>1.018</v>
      </c>
      <c r="D111" s="305">
        <v>6.8999999999999999E-3</v>
      </c>
      <c r="E111" s="283">
        <v>139.41</v>
      </c>
      <c r="F111" s="7">
        <v>1.0269999999999999</v>
      </c>
      <c r="G111" s="285">
        <v>8.8000000000000005E-3</v>
      </c>
      <c r="H111" s="285">
        <v>0.03</v>
      </c>
      <c r="I111" s="283">
        <v>4.5</v>
      </c>
      <c r="J111" s="283">
        <v>4.5</v>
      </c>
      <c r="K111" s="285">
        <v>4.5409999999999999E-2</v>
      </c>
      <c r="L111" s="283" t="s">
        <v>40</v>
      </c>
      <c r="M111" s="7" t="s">
        <v>84</v>
      </c>
      <c r="N111" s="305">
        <v>2.3999999999999998E-3</v>
      </c>
      <c r="O111" s="23">
        <v>0.43719999999999998</v>
      </c>
      <c r="P111" s="285">
        <v>2.0999999999999999E-3</v>
      </c>
      <c r="Q111" s="285">
        <v>0.3221</v>
      </c>
      <c r="R111" s="285">
        <v>-3.2000000000000002E-3</v>
      </c>
      <c r="S111" s="285">
        <v>-5.7000000000000002E-3</v>
      </c>
      <c r="T111" s="285">
        <v>-5.3E-3</v>
      </c>
      <c r="U111" s="283">
        <v>21830</v>
      </c>
      <c r="V111" s="283">
        <v>-12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1.0209999999999999</v>
      </c>
      <c r="D112" s="295">
        <v>2E-3</v>
      </c>
      <c r="E112" s="289">
        <v>883.76</v>
      </c>
      <c r="F112" s="14">
        <v>1.03</v>
      </c>
      <c r="G112" s="291">
        <v>8.6999999999999994E-3</v>
      </c>
      <c r="H112" s="291">
        <v>0.03</v>
      </c>
      <c r="I112" s="289">
        <v>4.5</v>
      </c>
      <c r="J112" s="289">
        <v>4.5</v>
      </c>
      <c r="K112" s="291">
        <v>4.5409999999999999E-2</v>
      </c>
      <c r="L112" s="289" t="s">
        <v>40</v>
      </c>
      <c r="M112" s="14" t="s">
        <v>70</v>
      </c>
      <c r="N112" s="295">
        <v>1.8E-3</v>
      </c>
      <c r="O112" s="18">
        <v>0.27400000000000002</v>
      </c>
      <c r="P112" s="291">
        <v>2.0999999999999999E-3</v>
      </c>
      <c r="Q112" s="291">
        <v>0.7016</v>
      </c>
      <c r="R112" s="291">
        <v>-6.7999999999999996E-3</v>
      </c>
      <c r="S112" s="291">
        <v>-7.4000000000000003E-3</v>
      </c>
      <c r="T112" s="291">
        <v>-4.5999999999999999E-3</v>
      </c>
      <c r="U112" s="289">
        <v>16201</v>
      </c>
      <c r="V112" s="289">
        <v>-197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150249</v>
      </c>
      <c r="B113" s="294" t="s">
        <v>103</v>
      </c>
      <c r="C113" s="7">
        <v>1.02</v>
      </c>
      <c r="D113" s="284">
        <v>0</v>
      </c>
      <c r="E113" s="283">
        <v>92.57</v>
      </c>
      <c r="F113" s="7">
        <v>1.0289999999999999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-2.5000000000000001E-3</v>
      </c>
      <c r="O113" s="23">
        <v>0.25030000000000002</v>
      </c>
      <c r="P113" s="285">
        <v>2.0999999999999999E-3</v>
      </c>
      <c r="Q113" s="285">
        <v>0.75860000000000005</v>
      </c>
      <c r="R113" s="285">
        <v>-6.4000000000000003E-3</v>
      </c>
      <c r="S113" s="285">
        <v>-4.7000000000000002E-3</v>
      </c>
      <c r="T113" s="285">
        <v>-8.0999999999999996E-3</v>
      </c>
      <c r="U113" s="283">
        <v>4091</v>
      </c>
      <c r="V113" s="283">
        <v>-1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150329</v>
      </c>
      <c r="B114" s="289" t="s">
        <v>99</v>
      </c>
      <c r="C114" s="14">
        <v>1.0209999999999999</v>
      </c>
      <c r="D114" s="295">
        <v>8.8999999999999999E-3</v>
      </c>
      <c r="E114" s="289">
        <v>1070.8399999999999</v>
      </c>
      <c r="F114" s="14">
        <v>1.0289999999999999</v>
      </c>
      <c r="G114" s="291">
        <v>7.7999999999999996E-3</v>
      </c>
      <c r="H114" s="291">
        <v>0.03</v>
      </c>
      <c r="I114" s="289">
        <v>4.5</v>
      </c>
      <c r="J114" s="289">
        <v>4.5</v>
      </c>
      <c r="K114" s="291">
        <v>4.5359999999999998E-2</v>
      </c>
      <c r="L114" s="289" t="s">
        <v>40</v>
      </c>
      <c r="M114" s="14" t="s">
        <v>100</v>
      </c>
      <c r="N114" s="295">
        <v>4.0000000000000002E-4</v>
      </c>
      <c r="O114" s="18">
        <v>0.30209999999999998</v>
      </c>
      <c r="P114" s="291">
        <v>1.1000000000000001E-3</v>
      </c>
      <c r="Q114" s="291">
        <v>0.63690000000000002</v>
      </c>
      <c r="R114" s="291">
        <v>2.8999999999999998E-3</v>
      </c>
      <c r="S114" s="291">
        <v>-1.1000000000000001E-3</v>
      </c>
      <c r="T114" s="291">
        <v>-2.7000000000000001E-3</v>
      </c>
      <c r="U114" s="289">
        <v>10763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0.996</v>
      </c>
      <c r="D115" s="305">
        <v>2E-3</v>
      </c>
      <c r="E115" s="283">
        <v>57.56</v>
      </c>
      <c r="F115" s="7">
        <v>1.0033000000000001</v>
      </c>
      <c r="G115" s="285">
        <v>7.3000000000000001E-3</v>
      </c>
      <c r="H115" s="285">
        <v>0.03</v>
      </c>
      <c r="I115" s="283">
        <v>4.5</v>
      </c>
      <c r="J115" s="283">
        <v>4.5</v>
      </c>
      <c r="K115" s="285">
        <v>4.5330000000000002E-2</v>
      </c>
      <c r="L115" s="283" t="s">
        <v>40</v>
      </c>
      <c r="M115" s="7" t="s">
        <v>56</v>
      </c>
      <c r="N115" s="305">
        <v>3.2000000000000002E-3</v>
      </c>
      <c r="O115" s="23">
        <v>0.44259999999999999</v>
      </c>
      <c r="P115" s="285">
        <v>2.0000000000000001E-4</v>
      </c>
      <c r="Q115" s="285">
        <v>0.3342</v>
      </c>
      <c r="R115" s="285">
        <v>-3.3999999999999998E-3</v>
      </c>
      <c r="S115" s="285">
        <v>-2.5999999999999999E-3</v>
      </c>
      <c r="T115" s="285">
        <v>-1.1999999999999999E-3</v>
      </c>
      <c r="U115" s="283">
        <v>14065</v>
      </c>
      <c r="V115" s="283">
        <v>-11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150227</v>
      </c>
      <c r="B116" s="306" t="s">
        <v>111</v>
      </c>
      <c r="C116" s="14">
        <v>1.028</v>
      </c>
      <c r="D116" s="295">
        <v>2.8999999999999998E-3</v>
      </c>
      <c r="E116" s="289">
        <v>1071.3</v>
      </c>
      <c r="F116" s="14">
        <v>1.034</v>
      </c>
      <c r="G116" s="291">
        <v>5.7999999999999996E-3</v>
      </c>
      <c r="H116" s="291">
        <v>0.03</v>
      </c>
      <c r="I116" s="289">
        <v>4.5</v>
      </c>
      <c r="J116" s="289">
        <v>4.5</v>
      </c>
      <c r="K116" s="291">
        <v>4.5269999999999998E-2</v>
      </c>
      <c r="L116" s="289" t="s">
        <v>40</v>
      </c>
      <c r="M116" s="14" t="s">
        <v>95</v>
      </c>
      <c r="N116" s="290">
        <v>-2.5000000000000001E-3</v>
      </c>
      <c r="O116" s="18">
        <v>0.23569999999999999</v>
      </c>
      <c r="P116" s="291">
        <v>-8.9999999999999998E-4</v>
      </c>
      <c r="Q116" s="291">
        <v>0.78569999999999995</v>
      </c>
      <c r="R116" s="291">
        <v>5.9999999999999995E-4</v>
      </c>
      <c r="S116" s="291">
        <v>-5.9999999999999995E-4</v>
      </c>
      <c r="T116" s="291">
        <v>-1.1999999999999999E-3</v>
      </c>
      <c r="U116" s="289">
        <v>257069</v>
      </c>
      <c r="V116" s="289">
        <v>108</v>
      </c>
      <c r="W116" s="292">
        <v>0.21180555555555555</v>
      </c>
      <c r="X116" s="293">
        <v>42675</v>
      </c>
      <c r="Y116" s="21" t="s">
        <v>38</v>
      </c>
    </row>
    <row r="117" spans="1:25" ht="18.75" thickBot="1" x14ac:dyDescent="0.2">
      <c r="A117" s="7">
        <v>150051</v>
      </c>
      <c r="B117" s="283" t="s">
        <v>87</v>
      </c>
      <c r="C117" s="7">
        <v>1.0169999999999999</v>
      </c>
      <c r="D117" s="305">
        <v>3.0000000000000001E-3</v>
      </c>
      <c r="E117" s="283">
        <v>1264.51</v>
      </c>
      <c r="F117" s="7">
        <v>1.0229999999999999</v>
      </c>
      <c r="G117" s="285">
        <v>5.8999999999999999E-3</v>
      </c>
      <c r="H117" s="285">
        <v>0.03</v>
      </c>
      <c r="I117" s="283">
        <v>4.5</v>
      </c>
      <c r="J117" s="283">
        <v>4.5</v>
      </c>
      <c r="K117" s="285">
        <v>4.5269999999999998E-2</v>
      </c>
      <c r="L117" s="283" t="s">
        <v>40</v>
      </c>
      <c r="M117" s="7" t="s">
        <v>88</v>
      </c>
      <c r="N117" s="305">
        <v>2.3999999999999998E-3</v>
      </c>
      <c r="O117" s="23">
        <v>0.42680000000000001</v>
      </c>
      <c r="P117" s="285">
        <v>-8.9999999999999998E-4</v>
      </c>
      <c r="Q117" s="285">
        <v>0.35070000000000001</v>
      </c>
      <c r="R117" s="285">
        <v>-5.0000000000000001E-3</v>
      </c>
      <c r="S117" s="285">
        <v>-5.4000000000000003E-3</v>
      </c>
      <c r="T117" s="285">
        <v>-5.4000000000000003E-3</v>
      </c>
      <c r="U117" s="283">
        <v>15921</v>
      </c>
      <c r="V117" s="283">
        <v>-357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502017</v>
      </c>
      <c r="B118" s="289" t="s">
        <v>45</v>
      </c>
      <c r="C118" s="14">
        <v>1.022</v>
      </c>
      <c r="D118" s="290">
        <v>-2.8999999999999998E-3</v>
      </c>
      <c r="E118" s="289">
        <v>21.22</v>
      </c>
      <c r="F118" s="14">
        <v>1.028</v>
      </c>
      <c r="G118" s="291">
        <v>5.7999999999999996E-3</v>
      </c>
      <c r="H118" s="291">
        <v>0.03</v>
      </c>
      <c r="I118" s="289">
        <v>4.5</v>
      </c>
      <c r="J118" s="289">
        <v>4.5</v>
      </c>
      <c r="K118" s="291">
        <v>4.5269999999999998E-2</v>
      </c>
      <c r="L118" s="289" t="s">
        <v>40</v>
      </c>
      <c r="M118" s="14" t="s">
        <v>46</v>
      </c>
      <c r="N118" s="290">
        <v>-2.0000000000000001E-4</v>
      </c>
      <c r="O118" s="18">
        <v>0.33979999999999999</v>
      </c>
      <c r="P118" s="291">
        <v>-8.9999999999999998E-4</v>
      </c>
      <c r="Q118" s="291">
        <v>0.54990000000000006</v>
      </c>
      <c r="R118" s="291">
        <v>-6.0000000000000001E-3</v>
      </c>
      <c r="S118" s="291">
        <v>-8.3000000000000001E-3</v>
      </c>
      <c r="T118" s="291">
        <v>-1.24E-2</v>
      </c>
      <c r="U118" s="289">
        <v>261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150018</v>
      </c>
      <c r="B119" s="283" t="s">
        <v>122</v>
      </c>
      <c r="C119" s="7">
        <v>1.0209999999999999</v>
      </c>
      <c r="D119" s="305">
        <v>3.8999999999999998E-3</v>
      </c>
      <c r="E119" s="283">
        <v>4354.8500000000004</v>
      </c>
      <c r="F119" s="7">
        <v>1.026</v>
      </c>
      <c r="G119" s="285">
        <v>4.8999999999999998E-3</v>
      </c>
      <c r="H119" s="285">
        <v>0.03</v>
      </c>
      <c r="I119" s="283">
        <v>4.5</v>
      </c>
      <c r="J119" s="283">
        <v>4.5</v>
      </c>
      <c r="K119" s="285">
        <v>4.5229999999999999E-2</v>
      </c>
      <c r="L119" s="283" t="s">
        <v>40</v>
      </c>
      <c r="M119" s="7" t="s">
        <v>123</v>
      </c>
      <c r="N119" s="305">
        <v>8.3999999999999995E-3</v>
      </c>
      <c r="O119" s="23">
        <v>0.30830000000000002</v>
      </c>
      <c r="P119" s="285">
        <v>-1.8E-3</v>
      </c>
      <c r="Q119" s="285">
        <v>1.1685000000000001</v>
      </c>
      <c r="R119" s="285">
        <v>-6.3E-3</v>
      </c>
      <c r="S119" s="285">
        <v>-2.2000000000000001E-3</v>
      </c>
      <c r="T119" s="285">
        <v>4.8999999999999998E-3</v>
      </c>
      <c r="U119" s="283">
        <v>338276</v>
      </c>
      <c r="V119" s="283">
        <v>4473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150169</v>
      </c>
      <c r="B120" s="306" t="s">
        <v>116</v>
      </c>
      <c r="C120" s="14">
        <v>1.0209999999999999</v>
      </c>
      <c r="D120" s="295">
        <v>2E-3</v>
      </c>
      <c r="E120" s="289">
        <v>199.65</v>
      </c>
      <c r="F120" s="14">
        <v>1.026</v>
      </c>
      <c r="G120" s="291">
        <v>4.8999999999999998E-3</v>
      </c>
      <c r="H120" s="291">
        <v>0.03</v>
      </c>
      <c r="I120" s="289">
        <v>4.5</v>
      </c>
      <c r="J120" s="289">
        <v>4.5</v>
      </c>
      <c r="K120" s="291">
        <v>4.5229999999999999E-2</v>
      </c>
      <c r="L120" s="289" t="s">
        <v>40</v>
      </c>
      <c r="M120" s="14" t="s">
        <v>117</v>
      </c>
      <c r="N120" s="295">
        <v>4.3E-3</v>
      </c>
      <c r="O120" s="18">
        <v>0.33189999999999997</v>
      </c>
      <c r="P120" s="291">
        <v>-1.8E-3</v>
      </c>
      <c r="Q120" s="291">
        <v>0.57089999999999996</v>
      </c>
      <c r="R120" s="291">
        <v>-8.9999999999999998E-4</v>
      </c>
      <c r="S120" s="291">
        <v>5.0000000000000001E-4</v>
      </c>
      <c r="T120" s="291">
        <v>-8.2000000000000007E-3</v>
      </c>
      <c r="U120" s="289">
        <v>60998</v>
      </c>
      <c r="V120" s="289">
        <v>-472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0.997</v>
      </c>
      <c r="D121" s="305">
        <v>5.0000000000000001E-3</v>
      </c>
      <c r="E121" s="283">
        <v>1556.9</v>
      </c>
      <c r="F121" s="7">
        <v>1.0011000000000001</v>
      </c>
      <c r="G121" s="285">
        <v>4.1000000000000003E-3</v>
      </c>
      <c r="H121" s="285">
        <v>0.03</v>
      </c>
      <c r="I121" s="283">
        <v>4.5</v>
      </c>
      <c r="J121" s="283">
        <v>4.5</v>
      </c>
      <c r="K121" s="285">
        <v>4.5190000000000001E-2</v>
      </c>
      <c r="L121" s="283" t="s">
        <v>40</v>
      </c>
      <c r="M121" s="7" t="s">
        <v>80</v>
      </c>
      <c r="N121" s="305">
        <v>6.4999999999999997E-3</v>
      </c>
      <c r="O121" s="23">
        <v>0.34260000000000002</v>
      </c>
      <c r="P121" s="285">
        <v>-2.8E-3</v>
      </c>
      <c r="Q121" s="304">
        <v>0.57640000000000002</v>
      </c>
      <c r="R121" s="285">
        <v>-5.7999999999999996E-3</v>
      </c>
      <c r="S121" s="285">
        <v>-7.1000000000000004E-3</v>
      </c>
      <c r="T121" s="285">
        <v>-5.1999999999999998E-3</v>
      </c>
      <c r="U121" s="283">
        <v>46539</v>
      </c>
      <c r="V121" s="283">
        <v>-940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502004</v>
      </c>
      <c r="B122" s="289" t="s">
        <v>98</v>
      </c>
      <c r="C122" s="14">
        <v>1.002</v>
      </c>
      <c r="D122" s="295">
        <v>4.0000000000000001E-3</v>
      </c>
      <c r="E122" s="289">
        <v>2804.89</v>
      </c>
      <c r="F122" s="14">
        <v>1.0033000000000001</v>
      </c>
      <c r="G122" s="291">
        <v>1.2999999999999999E-3</v>
      </c>
      <c r="H122" s="291">
        <v>0.03</v>
      </c>
      <c r="I122" s="289">
        <v>4.5</v>
      </c>
      <c r="J122" s="289">
        <v>4.5</v>
      </c>
      <c r="K122" s="291">
        <v>4.5060000000000003E-2</v>
      </c>
      <c r="L122" s="289" t="s">
        <v>40</v>
      </c>
      <c r="M122" s="14" t="s">
        <v>80</v>
      </c>
      <c r="N122" s="295">
        <v>6.4999999999999997E-3</v>
      </c>
      <c r="O122" s="18">
        <v>0.43409999999999999</v>
      </c>
      <c r="P122" s="291">
        <v>-5.7999999999999996E-3</v>
      </c>
      <c r="Q122" s="291">
        <v>0.35470000000000002</v>
      </c>
      <c r="R122" s="291">
        <v>-3.8999999999999998E-3</v>
      </c>
      <c r="S122" s="291">
        <v>-5.4999999999999997E-3</v>
      </c>
      <c r="T122" s="291">
        <v>-5.1999999999999998E-3</v>
      </c>
      <c r="U122" s="289">
        <v>36707</v>
      </c>
      <c r="V122" s="289">
        <v>-845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1.0169999999999999</v>
      </c>
      <c r="D123" s="305">
        <v>3.0000000000000001E-3</v>
      </c>
      <c r="E123" s="283">
        <v>2262.36</v>
      </c>
      <c r="F123" s="7">
        <v>1.0175000000000001</v>
      </c>
      <c r="G123" s="285">
        <v>5.0000000000000001E-4</v>
      </c>
      <c r="H123" s="285">
        <v>0.03</v>
      </c>
      <c r="I123" s="283">
        <v>4.5</v>
      </c>
      <c r="J123" s="283">
        <v>4.5</v>
      </c>
      <c r="K123" s="285">
        <v>4.5019999999999998E-2</v>
      </c>
      <c r="L123" s="283" t="s">
        <v>40</v>
      </c>
      <c r="M123" s="7" t="s">
        <v>102</v>
      </c>
      <c r="N123" s="305">
        <v>3.2000000000000002E-3</v>
      </c>
      <c r="O123" s="23">
        <v>0.42159999999999997</v>
      </c>
      <c r="P123" s="285">
        <v>-5.7000000000000002E-3</v>
      </c>
      <c r="Q123" s="304">
        <v>0.36899999999999999</v>
      </c>
      <c r="R123" s="285">
        <v>-2.5000000000000001E-3</v>
      </c>
      <c r="S123" s="285">
        <v>-4.0000000000000001E-3</v>
      </c>
      <c r="T123" s="285">
        <v>-4.0000000000000001E-3</v>
      </c>
      <c r="U123" s="283">
        <v>348815</v>
      </c>
      <c r="V123" s="283">
        <v>126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150192</v>
      </c>
      <c r="B124" s="289" t="s">
        <v>107</v>
      </c>
      <c r="C124" s="14">
        <v>1.028</v>
      </c>
      <c r="D124" s="290">
        <v>-2.8999999999999998E-3</v>
      </c>
      <c r="E124" s="289">
        <v>591.54</v>
      </c>
      <c r="F124" s="14">
        <v>1.0269999999999999</v>
      </c>
      <c r="G124" s="291">
        <v>-1E-3</v>
      </c>
      <c r="H124" s="291">
        <v>0.03</v>
      </c>
      <c r="I124" s="289">
        <v>4.5</v>
      </c>
      <c r="J124" s="289">
        <v>4.5</v>
      </c>
      <c r="K124" s="291">
        <v>4.496E-2</v>
      </c>
      <c r="L124" s="289" t="s">
        <v>40</v>
      </c>
      <c r="M124" s="14" t="s">
        <v>108</v>
      </c>
      <c r="N124" s="295">
        <v>1.9800000000000002E-2</v>
      </c>
      <c r="O124" s="18">
        <v>0.34239999999999998</v>
      </c>
      <c r="P124" s="291">
        <v>-7.7000000000000002E-3</v>
      </c>
      <c r="Q124" s="291">
        <v>0.54490000000000005</v>
      </c>
      <c r="R124" s="291">
        <v>-1E-3</v>
      </c>
      <c r="S124" s="291">
        <v>-8.3999999999999995E-3</v>
      </c>
      <c r="T124" s="291">
        <v>-6.8999999999999999E-3</v>
      </c>
      <c r="U124" s="289">
        <v>19426</v>
      </c>
      <c r="V124" s="289">
        <v>-746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150181</v>
      </c>
      <c r="B125" s="283" t="s">
        <v>98</v>
      </c>
      <c r="C125" s="7">
        <v>1.024</v>
      </c>
      <c r="D125" s="305">
        <v>5.8999999999999999E-3</v>
      </c>
      <c r="E125" s="283">
        <v>8363.74</v>
      </c>
      <c r="F125" s="7">
        <v>1.0229999999999999</v>
      </c>
      <c r="G125" s="285">
        <v>-1E-3</v>
      </c>
      <c r="H125" s="285">
        <v>0.03</v>
      </c>
      <c r="I125" s="283">
        <v>4.5</v>
      </c>
      <c r="J125" s="283">
        <v>4.5</v>
      </c>
      <c r="K125" s="285">
        <v>4.496E-2</v>
      </c>
      <c r="L125" s="283" t="s">
        <v>40</v>
      </c>
      <c r="M125" s="7" t="s">
        <v>80</v>
      </c>
      <c r="N125" s="305">
        <v>6.4999999999999997E-3</v>
      </c>
      <c r="O125" s="23">
        <v>0.4239</v>
      </c>
      <c r="P125" s="285">
        <v>-7.7000000000000002E-3</v>
      </c>
      <c r="Q125" s="285">
        <v>0.35770000000000002</v>
      </c>
      <c r="R125" s="285">
        <v>-6.1000000000000004E-3</v>
      </c>
      <c r="S125" s="285">
        <v>-7.7000000000000002E-3</v>
      </c>
      <c r="T125" s="285">
        <v>-4.5999999999999999E-3</v>
      </c>
      <c r="U125" s="283">
        <v>306692</v>
      </c>
      <c r="V125" s="283">
        <v>-3189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150233</v>
      </c>
      <c r="B126" s="289" t="s">
        <v>81</v>
      </c>
      <c r="C126" s="14">
        <v>1.0089999999999999</v>
      </c>
      <c r="D126" s="295">
        <v>6.0000000000000001E-3</v>
      </c>
      <c r="E126" s="289">
        <v>96.8</v>
      </c>
      <c r="F126" s="14">
        <v>1.008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82</v>
      </c>
      <c r="N126" s="295">
        <v>8.8999999999999999E-3</v>
      </c>
      <c r="O126" s="18">
        <v>0.27139999999999997</v>
      </c>
      <c r="P126" s="291">
        <v>-7.7000000000000002E-3</v>
      </c>
      <c r="Q126" s="303">
        <v>0.73740000000000006</v>
      </c>
      <c r="R126" s="291">
        <v>-1E-3</v>
      </c>
      <c r="S126" s="291">
        <v>1E-3</v>
      </c>
      <c r="T126" s="291">
        <v>2E-3</v>
      </c>
      <c r="U126" s="289">
        <v>2840</v>
      </c>
      <c r="V126" s="289">
        <v>0</v>
      </c>
      <c r="W126" s="292">
        <v>0.21180555555555555</v>
      </c>
      <c r="X126" s="293">
        <v>42884</v>
      </c>
      <c r="Y126" s="21" t="s">
        <v>38</v>
      </c>
    </row>
    <row r="127" spans="1:25" ht="18.75" thickBot="1" x14ac:dyDescent="0.2">
      <c r="A127" s="7">
        <v>150309</v>
      </c>
      <c r="B127" s="283" t="s">
        <v>73</v>
      </c>
      <c r="C127" s="7">
        <v>1.0329999999999999</v>
      </c>
      <c r="D127" s="305">
        <v>1.8700000000000001E-2</v>
      </c>
      <c r="E127" s="283">
        <v>31.88</v>
      </c>
      <c r="F127" s="7">
        <v>1.03</v>
      </c>
      <c r="G127" s="285">
        <v>-2.8999999999999998E-3</v>
      </c>
      <c r="H127" s="285">
        <v>0.03</v>
      </c>
      <c r="I127" s="283">
        <v>4.5</v>
      </c>
      <c r="J127" s="283">
        <v>4.5</v>
      </c>
      <c r="K127" s="285">
        <v>4.487E-2</v>
      </c>
      <c r="L127" s="283" t="s">
        <v>40</v>
      </c>
      <c r="M127" s="7" t="s">
        <v>74</v>
      </c>
      <c r="N127" s="305">
        <v>1.41E-2</v>
      </c>
      <c r="O127" s="23">
        <v>0.34889999999999999</v>
      </c>
      <c r="P127" s="285">
        <v>-9.5999999999999992E-3</v>
      </c>
      <c r="Q127" s="285">
        <v>0.52600000000000002</v>
      </c>
      <c r="R127" s="285">
        <v>-6.6E-3</v>
      </c>
      <c r="S127" s="285">
        <v>-8.2000000000000007E-3</v>
      </c>
      <c r="T127" s="285">
        <v>-8.2000000000000007E-3</v>
      </c>
      <c r="U127" s="283">
        <v>1491</v>
      </c>
      <c r="V127" s="283">
        <v>-8</v>
      </c>
      <c r="W127" s="287">
        <v>0.21180555555555555</v>
      </c>
      <c r="X127" s="288">
        <v>42709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1.0369999999999999</v>
      </c>
      <c r="D128" s="290">
        <v>-1.24E-2</v>
      </c>
      <c r="E128" s="289">
        <v>24.49</v>
      </c>
      <c r="F128" s="14">
        <v>1.03</v>
      </c>
      <c r="G128" s="291">
        <v>-6.7999999999999996E-3</v>
      </c>
      <c r="H128" s="291">
        <v>0.03</v>
      </c>
      <c r="I128" s="289">
        <v>4.5</v>
      </c>
      <c r="J128" s="289">
        <v>4.5</v>
      </c>
      <c r="K128" s="291">
        <v>4.4690000000000001E-2</v>
      </c>
      <c r="L128" s="289" t="s">
        <v>40</v>
      </c>
      <c r="M128" s="14" t="s">
        <v>62</v>
      </c>
      <c r="N128" s="295">
        <v>2.5000000000000001E-3</v>
      </c>
      <c r="O128" s="18">
        <v>0.1077</v>
      </c>
      <c r="P128" s="291">
        <v>-1.4800000000000001E-2</v>
      </c>
      <c r="Q128" s="291">
        <v>0.56369999999999998</v>
      </c>
      <c r="R128" s="291">
        <v>-8.6999999999999994E-3</v>
      </c>
      <c r="S128" s="291">
        <v>2.2000000000000001E-3</v>
      </c>
      <c r="T128" s="291">
        <v>-6.3E-3</v>
      </c>
      <c r="U128" s="289">
        <v>9580</v>
      </c>
      <c r="V128" s="289">
        <v>-5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150092</v>
      </c>
      <c r="B129" s="283" t="s">
        <v>138</v>
      </c>
      <c r="C129" s="7">
        <v>1.0329999999999999</v>
      </c>
      <c r="D129" s="286">
        <v>-9.5999999999999992E-3</v>
      </c>
      <c r="E129" s="283">
        <v>0.28000000000000003</v>
      </c>
      <c r="F129" s="7">
        <v>1.026</v>
      </c>
      <c r="G129" s="285">
        <v>-6.7999999999999996E-3</v>
      </c>
      <c r="H129" s="285">
        <v>0.03</v>
      </c>
      <c r="I129" s="283">
        <v>4.5</v>
      </c>
      <c r="J129" s="283">
        <v>4.5</v>
      </c>
      <c r="K129" s="285">
        <v>4.4690000000000001E-2</v>
      </c>
      <c r="L129" s="283" t="s">
        <v>40</v>
      </c>
      <c r="M129" s="7" t="s">
        <v>139</v>
      </c>
      <c r="N129" s="305">
        <v>8.3000000000000001E-3</v>
      </c>
      <c r="O129" s="23">
        <v>0.38840000000000002</v>
      </c>
      <c r="P129" s="285">
        <v>-1.34E-2</v>
      </c>
      <c r="Q129" s="285">
        <v>0.91720000000000002</v>
      </c>
      <c r="R129" s="285">
        <v>-1E-4</v>
      </c>
      <c r="S129" s="285">
        <v>-3.3999999999999998E-3</v>
      </c>
      <c r="T129" s="285">
        <v>1.41E-2</v>
      </c>
      <c r="U129" s="283">
        <v>277</v>
      </c>
      <c r="V129" s="283">
        <v>0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150100</v>
      </c>
      <c r="B130" s="289" t="s">
        <v>133</v>
      </c>
      <c r="C130" s="14">
        <v>1.036</v>
      </c>
      <c r="D130" s="295">
        <v>1E-3</v>
      </c>
      <c r="E130" s="289">
        <v>227.27</v>
      </c>
      <c r="F130" s="14">
        <v>1.0269999999999999</v>
      </c>
      <c r="G130" s="291">
        <v>-8.8000000000000005E-3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134</v>
      </c>
      <c r="N130" s="295">
        <v>5.9999999999999995E-4</v>
      </c>
      <c r="O130" s="18">
        <v>0.44019999999999998</v>
      </c>
      <c r="P130" s="291">
        <v>-1.5299999999999999E-2</v>
      </c>
      <c r="Q130" s="291">
        <v>0.75339999999999996</v>
      </c>
      <c r="R130" s="291">
        <v>-6.7000000000000002E-3</v>
      </c>
      <c r="S130" s="291">
        <v>-7.9000000000000008E-3</v>
      </c>
      <c r="T130" s="291">
        <v>1.2999999999999999E-3</v>
      </c>
      <c r="U130" s="289">
        <v>14222</v>
      </c>
      <c r="V130" s="289">
        <v>5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150179</v>
      </c>
      <c r="B131" s="283" t="s">
        <v>120</v>
      </c>
      <c r="C131" s="7">
        <v>1.0389999999999999</v>
      </c>
      <c r="D131" s="305">
        <v>5.7999999999999996E-3</v>
      </c>
      <c r="E131" s="283">
        <v>281.77</v>
      </c>
      <c r="F131" s="7">
        <v>1.0269999999999999</v>
      </c>
      <c r="G131" s="285">
        <v>-1.17E-2</v>
      </c>
      <c r="H131" s="285">
        <v>0.03</v>
      </c>
      <c r="I131" s="283">
        <v>4.5</v>
      </c>
      <c r="J131" s="283">
        <v>4.5</v>
      </c>
      <c r="K131" s="285">
        <v>4.4470000000000003E-2</v>
      </c>
      <c r="L131" s="283" t="s">
        <v>40</v>
      </c>
      <c r="M131" s="7" t="s">
        <v>121</v>
      </c>
      <c r="N131" s="305">
        <v>1.26E-2</v>
      </c>
      <c r="O131" s="23">
        <v>0.4551</v>
      </c>
      <c r="P131" s="285">
        <v>-1.8200000000000001E-2</v>
      </c>
      <c r="Q131" s="285">
        <v>0.28000000000000003</v>
      </c>
      <c r="R131" s="285">
        <v>-6.3E-3</v>
      </c>
      <c r="S131" s="285">
        <v>-8.2000000000000007E-3</v>
      </c>
      <c r="T131" s="285">
        <v>-4.7999999999999996E-3</v>
      </c>
      <c r="U131" s="283">
        <v>6532</v>
      </c>
      <c r="V131" s="283">
        <v>-108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1.0389999999999999</v>
      </c>
      <c r="D132" s="295">
        <v>7.7999999999999996E-3</v>
      </c>
      <c r="E132" s="289">
        <v>601.84</v>
      </c>
      <c r="F132" s="14">
        <v>1.0189999999999999</v>
      </c>
      <c r="G132" s="291">
        <v>-1.9599999999999999E-2</v>
      </c>
      <c r="H132" s="291">
        <v>0.03</v>
      </c>
      <c r="I132" s="289">
        <v>4.5</v>
      </c>
      <c r="J132" s="289">
        <v>4.5</v>
      </c>
      <c r="K132" s="291">
        <v>4.4119999999999999E-2</v>
      </c>
      <c r="L132" s="289" t="s">
        <v>40</v>
      </c>
      <c r="M132" s="14" t="s">
        <v>110</v>
      </c>
      <c r="N132" s="295">
        <v>1.01E-2</v>
      </c>
      <c r="O132" s="18">
        <v>0.4516</v>
      </c>
      <c r="P132" s="291">
        <v>-2.58E-2</v>
      </c>
      <c r="Q132" s="291">
        <v>0.29649999999999999</v>
      </c>
      <c r="R132" s="291">
        <v>-5.1999999999999998E-3</v>
      </c>
      <c r="S132" s="291">
        <v>-7.4000000000000003E-3</v>
      </c>
      <c r="T132" s="291">
        <v>-6.1000000000000004E-3</v>
      </c>
      <c r="U132" s="289">
        <v>18470</v>
      </c>
      <c r="V132" s="289">
        <v>-726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150231</v>
      </c>
      <c r="B133" s="283" t="s">
        <v>130</v>
      </c>
      <c r="C133" s="7">
        <v>1.0369999999999999</v>
      </c>
      <c r="D133" s="305">
        <v>6.7999999999999996E-3</v>
      </c>
      <c r="E133" s="283">
        <v>366.41</v>
      </c>
      <c r="F133" s="7">
        <v>1.0101</v>
      </c>
      <c r="G133" s="285">
        <v>-2.6599999999999999E-2</v>
      </c>
      <c r="H133" s="285">
        <v>0.03</v>
      </c>
      <c r="I133" s="283">
        <v>4.5</v>
      </c>
      <c r="J133" s="283">
        <v>4.5</v>
      </c>
      <c r="K133" s="285">
        <v>4.3819999999999998E-2</v>
      </c>
      <c r="L133" s="283" t="s">
        <v>40</v>
      </c>
      <c r="M133" s="7" t="s">
        <v>131</v>
      </c>
      <c r="N133" s="305">
        <v>1.0800000000000001E-2</v>
      </c>
      <c r="O133" s="23">
        <v>0.37019999999999997</v>
      </c>
      <c r="P133" s="285">
        <v>-3.2599999999999997E-2</v>
      </c>
      <c r="Q133" s="304">
        <v>0.49930000000000002</v>
      </c>
      <c r="R133" s="285">
        <v>-7.4999999999999997E-3</v>
      </c>
      <c r="S133" s="285">
        <v>-8.3999999999999995E-3</v>
      </c>
      <c r="T133" s="285">
        <v>-6.7000000000000002E-3</v>
      </c>
      <c r="U133" s="283">
        <v>3889</v>
      </c>
      <c r="V133" s="283">
        <v>-62</v>
      </c>
      <c r="W133" s="287">
        <v>0.21180555555555555</v>
      </c>
      <c r="X133" s="288">
        <v>42869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1.073</v>
      </c>
      <c r="D134" s="302">
        <v>0</v>
      </c>
      <c r="E134" s="289">
        <v>1.56</v>
      </c>
      <c r="F134" s="14">
        <v>1.0449999999999999</v>
      </c>
      <c r="G134" s="291">
        <v>-2.6800000000000001E-2</v>
      </c>
      <c r="H134" s="291">
        <v>0.03</v>
      </c>
      <c r="I134" s="289">
        <v>4.75</v>
      </c>
      <c r="J134" s="289">
        <v>4.5</v>
      </c>
      <c r="K134" s="291">
        <v>4.3799999999999999E-2</v>
      </c>
      <c r="L134" s="289" t="s">
        <v>40</v>
      </c>
      <c r="M134" s="14" t="s">
        <v>86</v>
      </c>
      <c r="N134" s="295">
        <v>9.1000000000000004E-3</v>
      </c>
      <c r="O134" s="18">
        <v>0.40229999999999999</v>
      </c>
      <c r="P134" s="291">
        <v>-3.2599999999999997E-2</v>
      </c>
      <c r="Q134" s="291">
        <v>0.38469999999999999</v>
      </c>
      <c r="R134" s="291">
        <v>-5.3E-3</v>
      </c>
      <c r="S134" s="291">
        <v>1.4E-3</v>
      </c>
      <c r="T134" s="291">
        <v>1.0699999999999999E-2</v>
      </c>
      <c r="U134" s="289">
        <v>1048</v>
      </c>
      <c r="V134" s="289">
        <v>0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150311</v>
      </c>
      <c r="B135" s="283" t="s">
        <v>135</v>
      </c>
      <c r="C135" s="7">
        <v>1.0620000000000001</v>
      </c>
      <c r="D135" s="286">
        <v>-2.8E-3</v>
      </c>
      <c r="E135" s="283">
        <v>34.58</v>
      </c>
      <c r="F135" s="7">
        <v>1.03</v>
      </c>
      <c r="G135" s="285">
        <v>-3.1099999999999999E-2</v>
      </c>
      <c r="H135" s="285">
        <v>0.03</v>
      </c>
      <c r="I135" s="283">
        <v>4.5</v>
      </c>
      <c r="J135" s="283">
        <v>4.5</v>
      </c>
      <c r="K135" s="285">
        <v>4.36E-2</v>
      </c>
      <c r="L135" s="283" t="s">
        <v>40</v>
      </c>
      <c r="M135" s="7" t="s">
        <v>136</v>
      </c>
      <c r="N135" s="305">
        <v>0.01</v>
      </c>
      <c r="O135" s="23">
        <v>0.36599999999999999</v>
      </c>
      <c r="P135" s="285">
        <v>-3.6600000000000001E-2</v>
      </c>
      <c r="Q135" s="285">
        <v>0.4859</v>
      </c>
      <c r="R135" s="285">
        <v>-1.14E-2</v>
      </c>
      <c r="S135" s="285">
        <v>-1.0999999999999999E-2</v>
      </c>
      <c r="T135" s="285">
        <v>-6.4999999999999997E-3</v>
      </c>
      <c r="U135" s="283">
        <v>1749</v>
      </c>
      <c r="V135" s="283">
        <v>-8</v>
      </c>
      <c r="W135" s="287">
        <v>0.21180555555555555</v>
      </c>
      <c r="X135" s="288">
        <v>42709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1.0880000000000001</v>
      </c>
      <c r="D136" s="295">
        <v>3.1300000000000001E-2</v>
      </c>
      <c r="E136" s="289">
        <v>53.63</v>
      </c>
      <c r="F136" s="14">
        <v>1.054</v>
      </c>
      <c r="G136" s="291">
        <v>-3.2300000000000002E-2</v>
      </c>
      <c r="H136" s="291">
        <v>0.03</v>
      </c>
      <c r="I136" s="289">
        <v>5</v>
      </c>
      <c r="J136" s="289">
        <v>4.5</v>
      </c>
      <c r="K136" s="291">
        <v>4.3540000000000002E-2</v>
      </c>
      <c r="L136" s="289" t="s">
        <v>40</v>
      </c>
      <c r="M136" s="14" t="s">
        <v>127</v>
      </c>
      <c r="N136" s="295">
        <v>8.6E-3</v>
      </c>
      <c r="O136" s="18">
        <v>0.28539999999999999</v>
      </c>
      <c r="P136" s="291">
        <v>-3.7699999999999997E-2</v>
      </c>
      <c r="Q136" s="291">
        <v>0.64400000000000002</v>
      </c>
      <c r="R136" s="291">
        <v>7.7999999999999996E-3</v>
      </c>
      <c r="S136" s="291">
        <v>-4.4000000000000003E-3</v>
      </c>
      <c r="T136" s="291">
        <v>-3.8999999999999998E-3</v>
      </c>
      <c r="U136" s="289">
        <v>1274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150215</v>
      </c>
      <c r="B137" s="283" t="s">
        <v>140</v>
      </c>
      <c r="C137" s="7">
        <v>1.091</v>
      </c>
      <c r="D137" s="305">
        <v>2.35E-2</v>
      </c>
      <c r="E137" s="283">
        <v>3.47</v>
      </c>
      <c r="F137" s="7">
        <v>1.0261</v>
      </c>
      <c r="G137" s="285">
        <v>-6.3200000000000006E-2</v>
      </c>
      <c r="H137" s="285">
        <v>0.03</v>
      </c>
      <c r="I137" s="283">
        <v>4.5</v>
      </c>
      <c r="J137" s="283">
        <v>4.5</v>
      </c>
      <c r="K137" s="285">
        <v>4.2259999999999999E-2</v>
      </c>
      <c r="L137" s="283" t="s">
        <v>40</v>
      </c>
      <c r="M137" s="7" t="s">
        <v>141</v>
      </c>
      <c r="N137" s="305">
        <v>9.7999999999999997E-3</v>
      </c>
      <c r="O137" s="23">
        <v>0.42220000000000002</v>
      </c>
      <c r="P137" s="285">
        <v>-6.59E-2</v>
      </c>
      <c r="Q137" s="285">
        <v>0.35849999999999999</v>
      </c>
      <c r="R137" s="285">
        <v>1.1999999999999999E-3</v>
      </c>
      <c r="S137" s="285">
        <v>-7.3000000000000001E-3</v>
      </c>
      <c r="T137" s="285">
        <v>-6.1000000000000004E-3</v>
      </c>
      <c r="U137" s="283">
        <v>2432</v>
      </c>
      <c r="V137" s="283">
        <v>-16</v>
      </c>
      <c r="W137" s="287">
        <v>0.21180555555555555</v>
      </c>
      <c r="X137" s="288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AVERAGE(D80:D137)</f>
        <v>4.0413793103448283E-3</v>
      </c>
      <c r="E138" s="36"/>
      <c r="F138" s="35"/>
      <c r="G138" s="43">
        <f>AVERAGE(G80:G137)</f>
        <v>6.0137931034482742E-3</v>
      </c>
      <c r="H138" s="271">
        <f>COUNTIF($D80:$D137,"&gt;0")/COUNT($D80:$D137)</f>
        <v>0.86206896551724133</v>
      </c>
      <c r="I138" s="270"/>
      <c r="J138" s="270"/>
      <c r="K138" s="43">
        <f>AVERAGE(K80:K137)</f>
        <v>4.5336724137931057E-2</v>
      </c>
      <c r="L138" s="36"/>
      <c r="M138" s="35"/>
      <c r="N138" s="38"/>
      <c r="O138" s="39"/>
      <c r="P138" s="43">
        <f>AVERAGE(P80:P137)</f>
        <v>-4.0789473684210518E-3</v>
      </c>
      <c r="Q138" s="37"/>
      <c r="R138" s="43">
        <f>AVERAGE(R80:R137)</f>
        <v>-3.8068965517241374E-3</v>
      </c>
      <c r="S138" s="37"/>
      <c r="T138" s="37"/>
      <c r="U138" s="36"/>
      <c r="V138" s="36"/>
      <c r="W138" s="40"/>
      <c r="X138" s="41"/>
      <c r="Y138" s="42"/>
    </row>
    <row r="139" spans="1:25" ht="18.75" thickBot="1" x14ac:dyDescent="0.2">
      <c r="A139" s="14">
        <v>150066</v>
      </c>
      <c r="B139" s="289" t="s">
        <v>39</v>
      </c>
      <c r="C139" s="14">
        <v>0.91900000000000004</v>
      </c>
      <c r="D139" s="295">
        <v>4.4000000000000003E-3</v>
      </c>
      <c r="E139" s="289">
        <v>55.17</v>
      </c>
      <c r="F139" s="14">
        <v>1.0169999999999999</v>
      </c>
      <c r="G139" s="291">
        <v>9.64E-2</v>
      </c>
      <c r="H139" s="291">
        <v>1.4999999999999999E-2</v>
      </c>
      <c r="I139" s="289">
        <v>3</v>
      </c>
      <c r="J139" s="289">
        <v>3</v>
      </c>
      <c r="K139" s="291">
        <v>3.3259999999999998E-2</v>
      </c>
      <c r="L139" s="289" t="s">
        <v>40</v>
      </c>
      <c r="M139" s="14" t="s">
        <v>41</v>
      </c>
      <c r="N139" s="295">
        <v>2.0000000000000001E-4</v>
      </c>
      <c r="O139" s="18">
        <v>0.21970000000000001</v>
      </c>
      <c r="P139" s="291">
        <v>6.1499999999999999E-2</v>
      </c>
      <c r="Q139" s="291">
        <v>0.1179</v>
      </c>
      <c r="R139" s="291">
        <v>6.9999999999999999E-4</v>
      </c>
      <c r="S139" s="291">
        <v>-2.0999999999999999E-3</v>
      </c>
      <c r="T139" s="291">
        <v>9.7000000000000003E-3</v>
      </c>
      <c r="U139" s="289">
        <v>820</v>
      </c>
      <c r="V139" s="289">
        <v>-8</v>
      </c>
      <c r="W139" s="292">
        <v>0.29375000000000001</v>
      </c>
      <c r="X139" s="293">
        <v>42738</v>
      </c>
      <c r="Y139" s="21" t="s">
        <v>38</v>
      </c>
    </row>
    <row r="140" spans="1:25" ht="18.75" thickBot="1" x14ac:dyDescent="0.2">
      <c r="A140" s="7">
        <v>150016</v>
      </c>
      <c r="B140" s="283" t="s">
        <v>34</v>
      </c>
      <c r="C140" s="7">
        <v>1.04</v>
      </c>
      <c r="D140" s="305">
        <v>1E-3</v>
      </c>
      <c r="E140" s="283">
        <v>22.39</v>
      </c>
      <c r="F140" s="7">
        <v>1</v>
      </c>
      <c r="G140" s="285">
        <v>-0.04</v>
      </c>
      <c r="H140" s="283" t="s">
        <v>35</v>
      </c>
      <c r="I140" s="283">
        <v>0</v>
      </c>
      <c r="J140" s="283">
        <v>0</v>
      </c>
      <c r="K140" s="285">
        <v>-1.438E-2</v>
      </c>
      <c r="L140" s="283">
        <v>2.71</v>
      </c>
      <c r="M140" s="7" t="s">
        <v>36</v>
      </c>
      <c r="N140" s="305">
        <v>2.3999999999999998E-3</v>
      </c>
      <c r="O140" s="285">
        <v>0.53890000000000005</v>
      </c>
      <c r="P140" s="283" t="s">
        <v>37</v>
      </c>
      <c r="Q140" s="283" t="s">
        <v>37</v>
      </c>
      <c r="R140" s="285">
        <v>2.8999999999999998E-3</v>
      </c>
      <c r="S140" s="285">
        <v>-1.1000000000000001E-3</v>
      </c>
      <c r="T140" s="285">
        <v>-2.3999999999999998E-3</v>
      </c>
      <c r="U140" s="283">
        <v>3075</v>
      </c>
      <c r="V140" s="283">
        <v>6</v>
      </c>
      <c r="W140" s="287">
        <v>0.17083333333333331</v>
      </c>
      <c r="X140" s="288">
        <v>43574</v>
      </c>
      <c r="Y140" s="13" t="s">
        <v>38</v>
      </c>
    </row>
    <row r="141" spans="1:25" ht="18.75" thickBot="1" x14ac:dyDescent="0.2">
      <c r="A141" s="14">
        <v>150188</v>
      </c>
      <c r="B141" s="289" t="s">
        <v>289</v>
      </c>
      <c r="C141" s="14">
        <v>1.0620000000000001</v>
      </c>
      <c r="D141" s="302">
        <v>0</v>
      </c>
      <c r="E141" s="289">
        <v>34.049999999999997</v>
      </c>
      <c r="F141" s="14">
        <v>1.0349999999999999</v>
      </c>
      <c r="G141" s="291">
        <v>-2.6100000000000002E-2</v>
      </c>
      <c r="H141" s="289" t="s">
        <v>290</v>
      </c>
      <c r="I141" s="289">
        <v>5.5</v>
      </c>
      <c r="J141" s="289">
        <v>5.5</v>
      </c>
      <c r="K141" s="291">
        <v>-1.7989999999999999E-2</v>
      </c>
      <c r="L141" s="289">
        <v>0.36</v>
      </c>
      <c r="M141" s="14" t="s">
        <v>291</v>
      </c>
      <c r="N141" s="295">
        <v>2.5000000000000001E-3</v>
      </c>
      <c r="O141" s="18">
        <v>0.1215</v>
      </c>
      <c r="P141" s="291">
        <v>-4.7199999999999999E-2</v>
      </c>
      <c r="Q141" s="291">
        <v>0.43099999999999999</v>
      </c>
      <c r="R141" s="291">
        <v>-2.5000000000000001E-3</v>
      </c>
      <c r="S141" s="291">
        <v>-4.0000000000000002E-4</v>
      </c>
      <c r="T141" s="291">
        <v>-3.2000000000000002E-3</v>
      </c>
      <c r="U141" s="289">
        <v>29563</v>
      </c>
      <c r="V141" s="289">
        <v>-185</v>
      </c>
      <c r="W141" s="292">
        <v>0.29375000000000001</v>
      </c>
      <c r="X141" s="293">
        <v>42719</v>
      </c>
      <c r="Y141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323"/>
    <hyperlink ref="C19" r:id="rId76" display="http://finance.sina.com.cn/fund/quotes/150323/bc.shtml"/>
    <hyperlink ref="F19" r:id="rId77" display="http://www.cninfo.com.cn/information/fund/netvalue/150323.html"/>
    <hyperlink ref="M19" r:id="rId78" tooltip="000827" display="http://quote.eastmoney.com/zs000827.html"/>
    <hyperlink ref="O19" r:id="rId79" display="https://www.jisilu.cn/data/utils/lowcalc/150323"/>
    <hyperlink ref="Y19" r:id="rId80" tooltip="加【环保A端】为自选A类" display="javascript:addOwnedFund('150323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289"/>
    <hyperlink ref="C29" r:id="rId136" display="http://finance.sina.com.cn/fund/quotes/150289/bc.shtml"/>
    <hyperlink ref="F29" r:id="rId137" display="http://www.cninfo.com.cn/information/fund/netvalue/150289.html"/>
    <hyperlink ref="M29" r:id="rId138" tooltip="399998" display="http://quote.eastmoney.com/zs399998.html"/>
    <hyperlink ref="O29" r:id="rId139" display="https://www.jisilu.cn/data/utils/lowcalc/150289"/>
    <hyperlink ref="Y29" r:id="rId140" tooltip="加【煤炭A级】为自选A类" display="javascript:addOwnedFund('150289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502037"/>
    <hyperlink ref="C35" r:id="rId172" display="http://finance.sina.com.cn/fund/quotes/502037/bc.shtml"/>
    <hyperlink ref="F35" r:id="rId173" display="http://www.cninfo.com.cn/information/fund/netvalue/502037.html"/>
    <hyperlink ref="M35" r:id="rId174" tooltip="399805" display="http://quote.eastmoney.com/zs399805.html"/>
    <hyperlink ref="O35" r:id="rId175" display="https://www.jisilu.cn/data/utils/lowcalc/502037"/>
    <hyperlink ref="Y35" r:id="rId176" tooltip="加【网金A】为自选A类" display="javascript:addOwnedFund('502037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267"/>
    <hyperlink ref="C46" r:id="rId232" display="http://finance.sina.com.cn/fund/quotes/150267/bc.shtml"/>
    <hyperlink ref="F46" r:id="rId233" display="http://www.cninfo.com.cn/information/fund/netvalue/150267.html"/>
    <hyperlink ref="M46" r:id="rId234" tooltip="399986" display="http://quote.eastmoney.com/zs399986.html"/>
    <hyperlink ref="O46" r:id="rId235" display="https://www.jisilu.cn/data/utils/lowcalc/150267"/>
    <hyperlink ref="Y46" r:id="rId236" tooltip="将【银行A类】从自选中删除" display="javascript:delOwnedFund('150267');"/>
    <hyperlink ref="A47" r:id="rId237" display="https://www.jisilu.cn/data/sfnew/detail/502041"/>
    <hyperlink ref="C47" r:id="rId238" display="http://finance.sina.com.cn/fund/quotes/502041/bc.shtml"/>
    <hyperlink ref="F47" r:id="rId239" display="http://www.cninfo.com.cn/information/fund/netvalue/502041.html"/>
    <hyperlink ref="M47" r:id="rId240" tooltip="000016" display="http://quote.eastmoney.com/zs000016.html"/>
    <hyperlink ref="O47" r:id="rId241" display="https://www.jisilu.cn/data/utils/lowcalc/502041"/>
    <hyperlink ref="Y47" r:id="rId242" tooltip="加【上50A】为自选A类" display="javascript:addOwnedFund('50204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064"/>
    <hyperlink ref="C49" r:id="rId250" display="http://finance.sina.com.cn/fund/quotes/150064/bc.shtml"/>
    <hyperlink ref="F49" r:id="rId251" display="http://www.cninfo.com.cn/information/fund/netvalue/150064.html"/>
    <hyperlink ref="M49" r:id="rId252" tooltip="399904" display="http://quote.eastmoney.com/zs399904.html"/>
    <hyperlink ref="O49" r:id="rId253" display="https://www.jisilu.cn/data/utils/lowcalc/150064"/>
    <hyperlink ref="Y49" r:id="rId254" tooltip="加【同瑞A】为自选A类" display="javascript:addOwnedFund('150064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121"/>
    <hyperlink ref="C53" r:id="rId274" display="http://finance.sina.com.cn/fund/quotes/150121/bc.shtml"/>
    <hyperlink ref="F53" r:id="rId275" display="http://www.cninfo.com.cn/information/fund/netvalue/150121.html"/>
    <hyperlink ref="M53" r:id="rId276" tooltip="399918" display="http://quote.eastmoney.com/zs399918.html"/>
    <hyperlink ref="O53" r:id="rId277" display="https://www.jisilu.cn/data/utils/lowcalc/150121"/>
    <hyperlink ref="Y53" r:id="rId278" tooltip="加【银河优先】为自选A类" display="javascript:addOwnedFund('150121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14"/>
    <hyperlink ref="C56" r:id="rId292" display="http://finance.sina.com.cn/fund/quotes/502014/bc.shtml"/>
    <hyperlink ref="F56" r:id="rId293" display="http://www.cninfo.com.cn/information/fund/netvalue/502014.html"/>
    <hyperlink ref="M56" r:id="rId294" tooltip="000853" display="http://quote.eastmoney.com/zs000853.html"/>
    <hyperlink ref="O56" r:id="rId295" display="https://www.jisilu.cn/data/utils/lowcalc/502014"/>
    <hyperlink ref="Y56" r:id="rId296" tooltip="加【一带一A】为自选A类" display="javascript:addOwnedFund('502014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104"/>
    <hyperlink ref="C58" r:id="rId304" display="http://finance.sina.com.cn/fund/quotes/150104/bc.shtml"/>
    <hyperlink ref="F58" r:id="rId305" display="http://www.cninfo.com.cn/information/fund/netvalue/150104.html"/>
    <hyperlink ref="M58" r:id="rId306" tooltip="399300" display="http://quote.eastmoney.com/zs399300.html"/>
    <hyperlink ref="O58" r:id="rId307" display="https://www.jisilu.cn/data/utils/lowcalc/150104"/>
    <hyperlink ref="Y58" r:id="rId308" tooltip="加【HS300A】为自选A类" display="javascript:addOwnedFund('150104');"/>
    <hyperlink ref="A59" r:id="rId309" display="https://www.jisilu.cn/data/sfnew/detail/150073"/>
    <hyperlink ref="C59" r:id="rId310" display="http://finance.sina.com.cn/fund/quotes/150073/bc.shtml"/>
    <hyperlink ref="F59" r:id="rId311" display="http://www.cninfo.com.cn/information/fund/netvalue/150073.html"/>
    <hyperlink ref="M59" r:id="rId312" tooltip="399958" display="http://quote.eastmoney.com/zs399958.html"/>
    <hyperlink ref="O59" r:id="rId313" display="https://www.jisilu.cn/data/utils/lowcalc/150073"/>
    <hyperlink ref="Y59" r:id="rId314" tooltip="加【诺安稳健】为自选A类" display="javascript:addOwnedFund('150073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030"/>
    <hyperlink ref="C68" r:id="rId364" display="http://finance.sina.com.cn/fund/quotes/150030/bc.shtml"/>
    <hyperlink ref="F68" r:id="rId365" display="http://www.cninfo.com.cn/information/fund/netvalue/150030.html"/>
    <hyperlink ref="M68" r:id="rId366" tooltip="000971" display="http://quote.eastmoney.com/zs000971.html"/>
    <hyperlink ref="O68" r:id="rId367" display="https://www.jisilu.cn/data/utils/lowcalc/150030"/>
    <hyperlink ref="Y68" r:id="rId368" tooltip="加【中证90A】为自选A类" display="javascript:addOwnedFund('150030');"/>
    <hyperlink ref="A69" r:id="rId369" display="https://www.jisilu.cn/data/sfnew/detail/150059"/>
    <hyperlink ref="C69" r:id="rId370" display="http://finance.sina.com.cn/fund/quotes/150059/bc.shtml"/>
    <hyperlink ref="F69" r:id="rId371" display="http://www.cninfo.com.cn/information/fund/netvalue/150059.html"/>
    <hyperlink ref="M69" r:id="rId372" tooltip="399944" display="http://quote.eastmoney.com/zs399944.html"/>
    <hyperlink ref="O69" r:id="rId373" display="https://www.jisilu.cn/data/utils/lowcalc/150059"/>
    <hyperlink ref="Y69" r:id="rId374" tooltip="加【资源A级】为自选A类" display="javascript:addOwnedFund('150059');"/>
    <hyperlink ref="A70" r:id="rId375" display="https://www.jisilu.cn/data/sfnew/detail/150085"/>
    <hyperlink ref="C70" r:id="rId376" display="http://finance.sina.com.cn/fund/quotes/150085/bc.shtml"/>
    <hyperlink ref="F70" r:id="rId377" display="http://www.cninfo.com.cn/information/fund/netvalue/150085.html"/>
    <hyperlink ref="M70" r:id="rId378" tooltip="399005" display="http://quote.eastmoney.com/zs399005.html"/>
    <hyperlink ref="Y70" r:id="rId379" tooltip="加【中小板A】为自选A类" display="javascript:addOwnedFund('150085');"/>
    <hyperlink ref="A71" r:id="rId380" display="https://www.jisilu.cn/data/sfnew/detail/150088"/>
    <hyperlink ref="C71" r:id="rId381" display="http://finance.sina.com.cn/fund/quotes/150088/bc.shtml"/>
    <hyperlink ref="F71" r:id="rId382" display="http://www.cninfo.com.cn/information/fund/netvalue/150088.html"/>
    <hyperlink ref="M71" r:id="rId383" tooltip="399905" display="http://quote.eastmoney.com/zs399905.html"/>
    <hyperlink ref="Y71" r:id="rId384" tooltip="加【金鹰500A】为自选A类" display="javascript:addOwnedFund('150088');"/>
    <hyperlink ref="A72" r:id="rId385" display="https://www.jisilu.cn/data/sfnew/detail/150096"/>
    <hyperlink ref="C72" r:id="rId386" display="http://finance.sina.com.cn/fund/quotes/150096/bc.shtml"/>
    <hyperlink ref="F72" r:id="rId387" display="http://www.cninfo.com.cn/information/fund/netvalue/150096.html"/>
    <hyperlink ref="M72" r:id="rId388" tooltip="000979" display="http://quote.eastmoney.com/zs000979.html"/>
    <hyperlink ref="Y72" r:id="rId389" tooltip="加【商品A】为自选A类" display="javascript:addOwnedFund('150096');"/>
    <hyperlink ref="A74" r:id="rId390" display="https://www.jisilu.cn/data/sfnew/detail/150049"/>
    <hyperlink ref="C74" r:id="rId391" display="http://finance.sina.com.cn/fund/quotes/150049/bc.shtml"/>
    <hyperlink ref="F74" r:id="rId392" display="http://www.cninfo.com.cn/information/fund/netvalue/150049.html"/>
    <hyperlink ref="M74" r:id="rId393" tooltip="399942" display="http://quote.eastmoney.com/zs399942.html"/>
    <hyperlink ref="O74" r:id="rId394" display="https://www.jisilu.cn/data/utils/lowcalc/150049"/>
    <hyperlink ref="Y74" r:id="rId395" tooltip="加【消费收益】为自选A类" display="javascript:addOwnedFund('150049');"/>
    <hyperlink ref="A75" r:id="rId396" display="https://www.jisilu.cn/data/sfnew/detail/150148"/>
    <hyperlink ref="C75" r:id="rId397" display="http://finance.sina.com.cn/fund/quotes/150148/bc.shtml"/>
    <hyperlink ref="F75" r:id="rId398" display="http://www.cninfo.com.cn/information/fund/netvalue/150148.html"/>
    <hyperlink ref="M75" r:id="rId399" tooltip="000841" display="http://quote.eastmoney.com/zs000841.html"/>
    <hyperlink ref="O75" r:id="rId400" display="https://www.jisilu.cn/data/utils/lowcalc/150148"/>
    <hyperlink ref="Y75" r:id="rId401" tooltip="加【医药800A】为自选A类" display="javascript:addOwnedFund('150148');"/>
    <hyperlink ref="A76" r:id="rId402" display="https://www.jisilu.cn/data/sfnew/detail/150150"/>
    <hyperlink ref="C76" r:id="rId403" display="http://finance.sina.com.cn/fund/quotes/150150/bc.shtml"/>
    <hyperlink ref="F76" r:id="rId404" display="http://www.cninfo.com.cn/information/fund/netvalue/150150.html"/>
    <hyperlink ref="M76" r:id="rId405" tooltip="000823" display="http://quote.eastmoney.com/zs000823.html"/>
    <hyperlink ref="O76" r:id="rId406" display="https://www.jisilu.cn/data/utils/lowcalc/150150"/>
    <hyperlink ref="Y76" r:id="rId407" tooltip="加【有色800A】为自选A类" display="javascript:addOwnedFund('150150');"/>
    <hyperlink ref="A77" r:id="rId408" display="https://www.jisilu.cn/data/sfnew/detail/150157"/>
    <hyperlink ref="C77" r:id="rId409" display="http://finance.sina.com.cn/fund/quotes/150157/bc.shtml"/>
    <hyperlink ref="F77" r:id="rId410" display="http://www.cninfo.com.cn/information/fund/netvalue/150157.html"/>
    <hyperlink ref="M77" r:id="rId411" tooltip="000974" display="http://quote.eastmoney.com/zs000974.html"/>
    <hyperlink ref="O77" r:id="rId412" display="https://www.jisilu.cn/data/utils/lowcalc/150157"/>
    <hyperlink ref="Y77" r:id="rId413" tooltip="加【金融A】为自选A类" display="javascript:addOwnedFund('150157');"/>
    <hyperlink ref="A78" r:id="rId414" display="https://www.jisilu.cn/data/sfnew/detail/150028"/>
    <hyperlink ref="C78" r:id="rId415" display="http://finance.sina.com.cn/fund/quotes/150028/bc.shtml"/>
    <hyperlink ref="F78" r:id="rId416" display="http://www.cninfo.com.cn/information/fund/netvalue/150028.html"/>
    <hyperlink ref="M78" r:id="rId417" tooltip="399905" display="http://quote.eastmoney.com/zs399905.html"/>
    <hyperlink ref="O78" r:id="rId418" display="https://www.jisilu.cn/data/utils/lowcalc/150028"/>
    <hyperlink ref="Y78" r:id="rId419" tooltip="加【中证500A】为自选A类" display="javascript:addOwnedFund('150028');"/>
    <hyperlink ref="A80" r:id="rId420" display="https://www.jisilu.cn/data/sfnew/detail/150022"/>
    <hyperlink ref="C80" r:id="rId421" display="http://finance.sina.com.cn/fund/quotes/150022/bc.shtml"/>
    <hyperlink ref="F80" r:id="rId422" display="http://www.cninfo.com.cn/information/fund/netvalue/150022.html"/>
    <hyperlink ref="M80" r:id="rId423" tooltip="399001" display="http://quote.eastmoney.com/zs399001.html"/>
    <hyperlink ref="O80" r:id="rId424" display="https://www.jisilu.cn/data/utils/lowcalc/150022"/>
    <hyperlink ref="Y80" r:id="rId425" tooltip="将【深成指A】从自选中删除" display="javascript:delOwnedFund('150022');"/>
    <hyperlink ref="A81" r:id="rId426" display="https://www.jisilu.cn/data/sfnew/detail/150255"/>
    <hyperlink ref="C81" r:id="rId427" display="http://finance.sina.com.cn/fund/quotes/150255/bc.shtml"/>
    <hyperlink ref="F81" r:id="rId428" display="http://www.cninfo.com.cn/information/fund/netvalue/150255.html"/>
    <hyperlink ref="M81" r:id="rId429" tooltip="399986" display="http://quote.eastmoney.com/zs399986.html"/>
    <hyperlink ref="O81" r:id="rId430" display="https://www.jisilu.cn/data/utils/lowcalc/150255"/>
    <hyperlink ref="Y81" r:id="rId431" tooltip="将【银行业A】从自选中删除" display="javascript:delOwnedFund('150255');"/>
    <hyperlink ref="A82" r:id="rId432" display="https://www.jisilu.cn/data/sfnew/detail/150271"/>
    <hyperlink ref="C82" r:id="rId433" display="http://finance.sina.com.cn/fund/quotes/150271/bc.shtml"/>
    <hyperlink ref="F82" r:id="rId434" display="http://www.cninfo.com.cn/information/fund/netvalue/150271.html"/>
    <hyperlink ref="M82" r:id="rId435" tooltip="399441" display="http://quote.eastmoney.com/zs399441.html"/>
    <hyperlink ref="O82" r:id="rId436" display="https://www.jisilu.cn/data/utils/lowcalc/150271"/>
    <hyperlink ref="Y82" r:id="rId437" tooltip="加【生物药A】为自选A类" display="javascript:addOwnedFund('150271');"/>
    <hyperlink ref="A83" r:id="rId438" display="https://www.jisilu.cn/data/sfnew/detail/150164"/>
    <hyperlink ref="C83" r:id="rId439" display="http://finance.sina.com.cn/fund/quotes/150164/bc.shtml"/>
    <hyperlink ref="F83" r:id="rId440" display="http://www.cninfo.com.cn/information/fund/netvalue/150164.html"/>
    <hyperlink ref="M83" r:id="rId441" tooltip="000832" display="http://quote.eastmoney.com/zs000832.html"/>
    <hyperlink ref="O83" r:id="rId442" display="https://www.jisilu.cn/data/utils/lowcalc/150164"/>
    <hyperlink ref="Y83" r:id="rId443" tooltip="加【可转债A】为自选A类" display="javascript:addOwnedFund('150164');"/>
    <hyperlink ref="A84" r:id="rId444" display="https://www.jisilu.cn/data/sfnew/detail/150237"/>
    <hyperlink ref="C84" r:id="rId445" display="http://finance.sina.com.cn/fund/quotes/150237/bc.shtml"/>
    <hyperlink ref="F84" r:id="rId446" display="http://www.cninfo.com.cn/information/fund/netvalue/150237.html"/>
    <hyperlink ref="M84" r:id="rId447" tooltip="000827" display="http://quote.eastmoney.com/zs000827.html"/>
    <hyperlink ref="O84" r:id="rId448" display="https://www.jisilu.cn/data/utils/lowcalc/150237"/>
    <hyperlink ref="Y84" r:id="rId449" tooltip="加【环保A级】为自选A类" display="javascript:addOwnedFund('150237');"/>
    <hyperlink ref="A85" r:id="rId450" display="https://www.jisilu.cn/data/sfnew/detail/150257"/>
    <hyperlink ref="C85" r:id="rId451" display="http://finance.sina.com.cn/fund/quotes/150257/bc.shtml"/>
    <hyperlink ref="F85" r:id="rId452" display="http://www.cninfo.com.cn/information/fund/netvalue/150257.html"/>
    <hyperlink ref="M85" r:id="rId453" tooltip="399993" display="http://quote.eastmoney.com/zs399993.html"/>
    <hyperlink ref="O85" r:id="rId454" display="https://www.jisilu.cn/data/utils/lowcalc/150257"/>
    <hyperlink ref="Y85" r:id="rId455" tooltip="加【生物A】为自选A类" display="javascript:addOwnedFund('150257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502027"/>
    <hyperlink ref="C87" r:id="rId463" display="http://finance.sina.com.cn/fund/quotes/502027/bc.shtml"/>
    <hyperlink ref="F87" r:id="rId464" display="http://www.cninfo.com.cn/information/fund/netvalue/502027.html"/>
    <hyperlink ref="M87" r:id="rId465" tooltip="399429" display="http://quote.eastmoney.com/zs399429.html"/>
    <hyperlink ref="O87" r:id="rId466" display="https://www.jisilu.cn/data/utils/lowcalc/502027"/>
    <hyperlink ref="Y87" r:id="rId467" tooltip="加【新丝路A】为自选A类" display="javascript:addOwnedFund('502027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35"/>
    <hyperlink ref="C89" r:id="rId475" display="http://finance.sina.com.cn/fund/quotes/150235/bc.shtml"/>
    <hyperlink ref="F89" r:id="rId476" display="http://www.cninfo.com.cn/information/fund/netvalue/150235.html"/>
    <hyperlink ref="M89" r:id="rId477" tooltip="399975" display="http://quote.eastmoney.com/zs399975.html"/>
    <hyperlink ref="O89" r:id="rId478" display="https://www.jisilu.cn/data/utils/lowcalc/150235"/>
    <hyperlink ref="Y89" r:id="rId479" tooltip="加【券商A级】为自选A类" display="javascript:addOwnedFund('150235');"/>
    <hyperlink ref="A90" r:id="rId480" display="https://www.jisilu.cn/data/sfnew/detail/150241"/>
    <hyperlink ref="C90" r:id="rId481" display="http://finance.sina.com.cn/fund/quotes/150241/bc.shtml"/>
    <hyperlink ref="F90" r:id="rId482" display="http://www.cninfo.com.cn/information/fund/netvalue/150241.html"/>
    <hyperlink ref="M90" r:id="rId483" tooltip="399986" display="http://quote.eastmoney.com/zs399986.html"/>
    <hyperlink ref="O90" r:id="rId484" display="https://www.jisilu.cn/data/utils/lowcalc/150241"/>
    <hyperlink ref="Y90" r:id="rId485" tooltip="将【银行A级】从自选中删除" display="javascript:delOwnedFund('150241');"/>
    <hyperlink ref="A91" r:id="rId486" display="https://www.jisilu.cn/data/sfnew/detail/150307"/>
    <hyperlink ref="C91" r:id="rId487" display="http://finance.sina.com.cn/fund/quotes/150307/bc.shtml"/>
    <hyperlink ref="F91" r:id="rId488" display="http://www.cninfo.com.cn/information/fund/netvalue/150307.html"/>
    <hyperlink ref="M91" r:id="rId489" tooltip="399804" display="http://quote.eastmoney.com/zs399804.html"/>
    <hyperlink ref="O91" r:id="rId490" display="https://www.jisilu.cn/data/utils/lowcalc/150307"/>
    <hyperlink ref="Y91" r:id="rId491" tooltip="加【体育A】为自选A类" display="javascript:addOwnedFund('150307');"/>
    <hyperlink ref="A92" r:id="rId492" display="https://www.jisilu.cn/data/sfnew/detail/150200"/>
    <hyperlink ref="C92" r:id="rId493" display="http://finance.sina.com.cn/fund/quotes/150200/bc.shtml"/>
    <hyperlink ref="F92" r:id="rId494" display="http://www.cninfo.com.cn/information/fund/netvalue/150200.html"/>
    <hyperlink ref="M92" r:id="rId495" tooltip="399975" display="http://quote.eastmoney.com/zs399975.html"/>
    <hyperlink ref="O92" r:id="rId496" display="https://www.jisilu.cn/data/utils/lowcalc/150200"/>
    <hyperlink ref="Y92" r:id="rId497" tooltip="加【券商A】为自选A类" display="javascript:addOwnedFund('150200');"/>
    <hyperlink ref="A93" r:id="rId498" display="https://www.jisilu.cn/data/sfnew/detail/150173"/>
    <hyperlink ref="C93" r:id="rId499" display="http://finance.sina.com.cn/fund/quotes/150173/bc.shtml"/>
    <hyperlink ref="F93" r:id="rId500" display="http://www.cninfo.com.cn/information/fund/netvalue/150173.html"/>
    <hyperlink ref="M93" r:id="rId501" tooltip="000998" display="http://quote.eastmoney.com/zs000998.html"/>
    <hyperlink ref="O93" r:id="rId502" display="https://www.jisilu.cn/data/utils/lowcalc/150173"/>
    <hyperlink ref="Y93" r:id="rId503" tooltip="加【TMT中证A】为自选A类" display="javascript:addOwnedFund('150173');"/>
    <hyperlink ref="A94" r:id="rId504" display="https://www.jisilu.cn/data/sfnew/detail/150275"/>
    <hyperlink ref="C94" r:id="rId505" display="http://finance.sina.com.cn/fund/quotes/150275/bc.shtml"/>
    <hyperlink ref="F94" r:id="rId506" display="http://www.cninfo.com.cn/information/fund/netvalue/150275.html"/>
    <hyperlink ref="M94" r:id="rId507" tooltip="399991" display="http://quote.eastmoney.com/zs399991.html"/>
    <hyperlink ref="O94" r:id="rId508" display="https://www.jisilu.cn/data/utils/lowcalc/150275"/>
    <hyperlink ref="Y94" r:id="rId509" tooltip="将【一带一A】从自选中删除" display="javascript:delOwnedFund('150275');"/>
    <hyperlink ref="A95" r:id="rId510" display="https://www.jisilu.cn/data/sfnew/detail/502049"/>
    <hyperlink ref="C95" r:id="rId511" display="http://finance.sina.com.cn/fund/quotes/502049/bc.shtml"/>
    <hyperlink ref="F95" r:id="rId512" display="http://www.cninfo.com.cn/information/fund/netvalue/502049.html"/>
    <hyperlink ref="M95" r:id="rId513" tooltip="000016" display="http://quote.eastmoney.com/zs000016.html"/>
    <hyperlink ref="O95" r:id="rId514" display="https://www.jisilu.cn/data/utils/lowcalc/502049"/>
    <hyperlink ref="Y95" r:id="rId515" tooltip="加【上证50A】为自选A类" display="javascript:addOwnedFund('50204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502024"/>
    <hyperlink ref="C98" r:id="rId529" display="http://finance.sina.com.cn/fund/quotes/502024/bc.shtml"/>
    <hyperlink ref="F98" r:id="rId530" display="http://www.cninfo.com.cn/information/fund/netvalue/502024.html"/>
    <hyperlink ref="M98" r:id="rId531" tooltip="399440" display="http://quote.eastmoney.com/zs399440.html"/>
    <hyperlink ref="O98" r:id="rId532" display="https://www.jisilu.cn/data/utils/lowcalc/502024"/>
    <hyperlink ref="Y98" r:id="rId533" tooltip="加【钢铁A】为自选A类" display="javascript:addOwnedFund('502024');"/>
    <hyperlink ref="A99" r:id="rId534" display="https://www.jisilu.cn/data/sfnew/detail/150217"/>
    <hyperlink ref="C99" r:id="rId535" display="http://finance.sina.com.cn/fund/quotes/150217/bc.shtml"/>
    <hyperlink ref="F99" r:id="rId536" display="http://www.cninfo.com.cn/information/fund/netvalue/150217.html"/>
    <hyperlink ref="M99" r:id="rId537" tooltip="399412" display="http://quote.eastmoney.com/zs399412.html"/>
    <hyperlink ref="O99" r:id="rId538" display="https://www.jisilu.cn/data/utils/lowcalc/150217"/>
    <hyperlink ref="Y99" r:id="rId539" tooltip="加【新能源A】为自选A类" display="javascript:addOwnedFund('150217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43"/>
    <hyperlink ref="C101" r:id="rId547" display="http://finance.sina.com.cn/fund/quotes/150243/bc.shtml"/>
    <hyperlink ref="F101" r:id="rId548" display="http://www.cninfo.com.cn/information/fund/netvalue/150243.html"/>
    <hyperlink ref="M101" r:id="rId549" tooltip="399006" display="http://quote.eastmoney.com/zs399006.html"/>
    <hyperlink ref="O101" r:id="rId550" display="https://www.jisilu.cn/data/utils/lowcalc/150243"/>
    <hyperlink ref="Y101" r:id="rId551" tooltip="加【创业A】为自选A类" display="javascript:addOwnedFund('150243');"/>
    <hyperlink ref="A102" r:id="rId552" display="https://www.jisilu.cn/data/sfnew/detail/150194"/>
    <hyperlink ref="C102" r:id="rId553" display="http://finance.sina.com.cn/fund/quotes/150194/bc.shtml"/>
    <hyperlink ref="F102" r:id="rId554" display="http://www.cninfo.com.cn/information/fund/netvalue/150194.html"/>
    <hyperlink ref="M102" r:id="rId555" tooltip="399970" display="http://quote.eastmoney.com/zs399970.html"/>
    <hyperlink ref="O102" r:id="rId556" display="https://www.jisilu.cn/data/utils/lowcalc/150194"/>
    <hyperlink ref="Y102" r:id="rId557" tooltip="加【互联网A】为自选A类" display="javascript:addOwnedFund('150194');"/>
    <hyperlink ref="A103" r:id="rId558" display="https://www.jisilu.cn/data/sfnew/detail/150209"/>
    <hyperlink ref="C103" r:id="rId559" display="http://finance.sina.com.cn/fund/quotes/150209/bc.shtml"/>
    <hyperlink ref="F103" r:id="rId560" display="http://www.cninfo.com.cn/information/fund/netvalue/150209.html"/>
    <hyperlink ref="M103" r:id="rId561" tooltip="399974" display="http://quote.eastmoney.com/zs399974.html"/>
    <hyperlink ref="O103" r:id="rId562" display="https://www.jisilu.cn/data/utils/lowcalc/150209"/>
    <hyperlink ref="Y103" r:id="rId563" tooltip="加【国企改A】为自选A类" display="javascript:addOwnedFund('150209');"/>
    <hyperlink ref="A104" r:id="rId564" display="https://www.jisilu.cn/data/sfnew/detail/150315"/>
    <hyperlink ref="C104" r:id="rId565" display="http://finance.sina.com.cn/fund/quotes/150315/bc.shtml"/>
    <hyperlink ref="F104" r:id="rId566" display="http://www.cninfo.com.cn/information/fund/netvalue/150315.html"/>
    <hyperlink ref="M104" r:id="rId567" tooltip="399803" display="http://quote.eastmoney.com/zs399803.html"/>
    <hyperlink ref="O104" r:id="rId568" display="https://www.jisilu.cn/data/utils/lowcalc/150315"/>
    <hyperlink ref="Y104" r:id="rId569" tooltip="加【工业4A】为自选A类" display="javascript:addOwnedFund('150315');"/>
    <hyperlink ref="A105" r:id="rId570" display="https://www.jisilu.cn/data/sfnew/detail/150207"/>
    <hyperlink ref="C105" r:id="rId571" display="http://finance.sina.com.cn/fund/quotes/150207/bc.shtml"/>
    <hyperlink ref="F105" r:id="rId572" display="http://www.cninfo.com.cn/information/fund/netvalue/150207.html"/>
    <hyperlink ref="M105" r:id="rId573" tooltip="399983" display="http://quote.eastmoney.com/zs399983.html"/>
    <hyperlink ref="O105" r:id="rId574" display="https://www.jisilu.cn/data/utils/lowcalc/150207"/>
    <hyperlink ref="Y105" r:id="rId575" tooltip="加【地产A端】为自选A类" display="javascript:addOwnedFund('150207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269"/>
    <hyperlink ref="C107" r:id="rId583" display="http://finance.sina.com.cn/fund/quotes/150269/bc.shtml"/>
    <hyperlink ref="F107" r:id="rId584" display="http://www.cninfo.com.cn/information/fund/netvalue/150269.html"/>
    <hyperlink ref="M107" r:id="rId585" tooltip="399997" display="http://quote.eastmoney.com/zs399997.html"/>
    <hyperlink ref="O107" r:id="rId586" display="https://www.jisilu.cn/data/utils/lowcalc/150269"/>
    <hyperlink ref="Y107" r:id="rId587" tooltip="加【白酒A】为自选A类" display="javascript:addOwnedFund('15026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305"/>
    <hyperlink ref="C109" r:id="rId595" display="http://finance.sina.com.cn/fund/quotes/150305/bc.shtml"/>
    <hyperlink ref="F109" r:id="rId596" display="http://www.cninfo.com.cn/information/fund/netvalue/150305.html"/>
    <hyperlink ref="M109" r:id="rId597" tooltip="399812" display="http://quote.eastmoney.com/zs399812.html"/>
    <hyperlink ref="O109" r:id="rId598" display="https://www.jisilu.cn/data/utils/lowcalc/150305"/>
    <hyperlink ref="Y109" r:id="rId599" tooltip="加【养老A】为自选A类" display="javascript:addOwnedFund('150305');"/>
    <hyperlink ref="A110" r:id="rId600" display="https://www.jisilu.cn/data/sfnew/detail/150283"/>
    <hyperlink ref="C110" r:id="rId601" display="http://finance.sina.com.cn/fund/quotes/150283/bc.shtml"/>
    <hyperlink ref="F110" r:id="rId602" display="http://www.cninfo.com.cn/information/fund/netvalue/150283.html"/>
    <hyperlink ref="M110" r:id="rId603" tooltip="000808" display="http://quote.eastmoney.com/zs000808.html"/>
    <hyperlink ref="O110" r:id="rId604" display="https://www.jisilu.cn/data/utils/lowcalc/150283"/>
    <hyperlink ref="Y110" r:id="rId605" tooltip="加【SW医药A】为自选A类" display="javascript:addOwnedFund('150283');"/>
    <hyperlink ref="A111" r:id="rId606" display="https://www.jisilu.cn/data/sfnew/detail/150177"/>
    <hyperlink ref="C111" r:id="rId607" display="http://finance.sina.com.cn/fund/quotes/150177/bc.shtml"/>
    <hyperlink ref="F111" r:id="rId608" display="http://www.cninfo.com.cn/information/fund/netvalue/150177.html"/>
    <hyperlink ref="M111" r:id="rId609" tooltip="399966" display="http://quote.eastmoney.com/zs399966.html"/>
    <hyperlink ref="O111" r:id="rId610" display="https://www.jisilu.cn/data/utils/lowcalc/150177"/>
    <hyperlink ref="Y111" r:id="rId611" tooltip="加【证保A】为自选A类" display="javascript:addOwnedFund('15017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49"/>
    <hyperlink ref="C113" r:id="rId619" display="http://finance.sina.com.cn/fund/quotes/150249/bc.shtml"/>
    <hyperlink ref="F113" r:id="rId620" display="http://www.cninfo.com.cn/information/fund/netvalue/150249.html"/>
    <hyperlink ref="M113" r:id="rId621" tooltip="399986" display="http://quote.eastmoney.com/zs399986.html"/>
    <hyperlink ref="O113" r:id="rId622" display="https://www.jisilu.cn/data/utils/lowcalc/150249"/>
    <hyperlink ref="Y113" r:id="rId623" tooltip="将【银行A端】从自选中删除" display="javascript:delOwnedFund('15024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11"/>
    <hyperlink ref="C115" r:id="rId631" display="http://finance.sina.com.cn/fund/quotes/502011/bc.shtml"/>
    <hyperlink ref="F115" r:id="rId632" display="http://www.cninfo.com.cn/information/fund/netvalue/502011.html"/>
    <hyperlink ref="M115" r:id="rId633" tooltip="399975" display="http://quote.eastmoney.com/zs399975.html"/>
    <hyperlink ref="O115" r:id="rId634" display="https://www.jisilu.cn/data/utils/lowcalc/502011"/>
    <hyperlink ref="Y115" r:id="rId635" tooltip="加【证券A】为自选A类" display="javascript:addOwnedFund('502011');"/>
    <hyperlink ref="A116" r:id="rId636" display="https://www.jisilu.cn/data/sfnew/detail/150227"/>
    <hyperlink ref="C116" r:id="rId637" display="http://finance.sina.com.cn/fund/quotes/150227/bc.shtml"/>
    <hyperlink ref="F116" r:id="rId638" display="http://www.cninfo.com.cn/information/fund/netvalue/150227.html"/>
    <hyperlink ref="M116" r:id="rId639" tooltip="399986" display="http://quote.eastmoney.com/zs399986.html"/>
    <hyperlink ref="O116" r:id="rId640" display="https://www.jisilu.cn/data/utils/lowcalc/150227"/>
    <hyperlink ref="Y116" r:id="rId641" tooltip="将【银行A】从自选中删除" display="javascript:delOwnedFund('150227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502017"/>
    <hyperlink ref="C118" r:id="rId649" display="http://finance.sina.com.cn/fund/quotes/502017/bc.shtml"/>
    <hyperlink ref="F118" r:id="rId650" display="http://www.cninfo.com.cn/information/fund/netvalue/502017.html"/>
    <hyperlink ref="M118" r:id="rId651" tooltip="399991" display="http://quote.eastmoney.com/zs399991.html"/>
    <hyperlink ref="O118" r:id="rId652" display="https://www.jisilu.cn/data/utils/lowcalc/502017"/>
    <hyperlink ref="Y118" r:id="rId653" tooltip="加【带路A】为自选A类" display="javascript:addOwnedFund('502017');"/>
    <hyperlink ref="A119" r:id="rId654" display="https://www.jisilu.cn/data/sfnew/detail/150018"/>
    <hyperlink ref="C119" r:id="rId655" display="http://finance.sina.com.cn/fund/quotes/150018/bc.shtml"/>
    <hyperlink ref="F119" r:id="rId656" display="http://www.cninfo.com.cn/information/fund/netvalue/150018.html"/>
    <hyperlink ref="M119" r:id="rId657" tooltip="399004" display="http://quote.eastmoney.com/zs399004.html"/>
    <hyperlink ref="O119" r:id="rId658" display="https://www.jisilu.cn/data/utils/lowcalc/150018"/>
    <hyperlink ref="Y119" r:id="rId659" tooltip="加【银华稳进】为自选A类" display="javascript:addOwnedFund('150018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502004"/>
    <hyperlink ref="C122" r:id="rId673" display="http://finance.sina.com.cn/fund/quotes/502004/bc.shtml"/>
    <hyperlink ref="F122" r:id="rId674" display="http://www.cninfo.com.cn/information/fund/netvalue/502004.html"/>
    <hyperlink ref="M122" r:id="rId675" tooltip="399967" display="http://quote.eastmoney.com/zs399967.html"/>
    <hyperlink ref="O122" r:id="rId676" display="https://www.jisilu.cn/data/utils/lowcalc/502004"/>
    <hyperlink ref="Y122" r:id="rId677" tooltip="加【军工A】为自选A类" display="javascript:addOwnedFund('502004');"/>
    <hyperlink ref="A123" r:id="rId678" display="https://www.jisilu.cn/data/sfnew/detail/150171"/>
    <hyperlink ref="C123" r:id="rId679" display="http://finance.sina.com.cn/fund/quotes/150171/bc.shtml"/>
    <hyperlink ref="F123" r:id="rId680" display="http://www.cninfo.com.cn/information/fund/netvalue/150171.html"/>
    <hyperlink ref="M123" r:id="rId681" tooltip="399707" display="http://quote.eastmoney.com/zs399707.html"/>
    <hyperlink ref="O123" r:id="rId682" display="https://www.jisilu.cn/data/utils/lowcalc/150171"/>
    <hyperlink ref="Y123" r:id="rId683" tooltip="加【证券A】为自选A类" display="javascript:addOwnedFund('150171');"/>
    <hyperlink ref="A124" r:id="rId684" display="https://www.jisilu.cn/data/sfnew/detail/150192"/>
    <hyperlink ref="C124" r:id="rId685" display="http://finance.sina.com.cn/fund/quotes/150192/bc.shtml"/>
    <hyperlink ref="F124" r:id="rId686" display="http://www.cninfo.com.cn/information/fund/netvalue/150192.html"/>
    <hyperlink ref="M124" r:id="rId687" tooltip="399965" display="http://quote.eastmoney.com/zs399965.html"/>
    <hyperlink ref="O124" r:id="rId688" display="https://www.jisilu.cn/data/utils/lowcalc/150192"/>
    <hyperlink ref="Y124" r:id="rId689" tooltip="加【地产A】为自选A类" display="javascript:addOwnedFund('150192');"/>
    <hyperlink ref="A125" r:id="rId690" display="https://www.jisilu.cn/data/sfnew/detail/150181"/>
    <hyperlink ref="C125" r:id="rId691" display="http://finance.sina.com.cn/fund/quotes/150181/bc.shtml"/>
    <hyperlink ref="F125" r:id="rId692" display="http://www.cninfo.com.cn/information/fund/netvalue/150181.html"/>
    <hyperlink ref="M125" r:id="rId693" tooltip="399967" display="http://quote.eastmoney.com/zs399967.html"/>
    <hyperlink ref="O125" r:id="rId694" display="https://www.jisilu.cn/data/utils/lowcalc/150181"/>
    <hyperlink ref="Y125" r:id="rId695" tooltip="加【军工A】为自选A类" display="javascript:addOwnedFund('150181');"/>
    <hyperlink ref="A126" r:id="rId696" display="https://www.jisilu.cn/data/sfnew/detail/150233"/>
    <hyperlink ref="C126" r:id="rId697" display="http://finance.sina.com.cn/fund/quotes/150233/bc.shtml"/>
    <hyperlink ref="F126" r:id="rId698" display="http://www.cninfo.com.cn/information/fund/netvalue/150233.html"/>
    <hyperlink ref="M126" r:id="rId699" tooltip="399810" display="http://quote.eastmoney.com/zs399810.html"/>
    <hyperlink ref="O126" r:id="rId700" display="https://www.jisilu.cn/data/utils/lowcalc/150233"/>
    <hyperlink ref="Y126" r:id="rId701" tooltip="加【传媒业A】为自选A类" display="javascript:addOwnedFund('150233');"/>
    <hyperlink ref="A127" r:id="rId702" display="https://www.jisilu.cn/data/sfnew/detail/150309"/>
    <hyperlink ref="C127" r:id="rId703" display="http://finance.sina.com.cn/fund/quotes/150309/bc.shtml"/>
    <hyperlink ref="F127" r:id="rId704" display="http://www.cninfo.com.cn/information/fund/netvalue/150309.html"/>
    <hyperlink ref="M127" r:id="rId705" tooltip="399994" display="http://quote.eastmoney.com/zs399994.html"/>
    <hyperlink ref="O127" r:id="rId706" display="https://www.jisilu.cn/data/utils/lowcalc/150309"/>
    <hyperlink ref="Y127" r:id="rId707" tooltip="加【信息安A】为自选A类" display="javascript:addOwnedFund('150309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092"/>
    <hyperlink ref="C129" r:id="rId715" display="http://finance.sina.com.cn/fund/quotes/150092/bc.shtml"/>
    <hyperlink ref="F129" r:id="rId716" display="http://www.cninfo.com.cn/information/fund/netvalue/150092.html"/>
    <hyperlink ref="M129" r:id="rId717" tooltip="399007" display="http://quote.eastmoney.com/zs399007.html"/>
    <hyperlink ref="O129" r:id="rId718" display="https://www.jisilu.cn/data/utils/lowcalc/150092"/>
    <hyperlink ref="Y129" r:id="rId719" tooltip="加【诺德300A】为自选A类" display="javascript:addOwnedFund('150092');"/>
    <hyperlink ref="A130" r:id="rId720" display="https://www.jisilu.cn/data/sfnew/detail/150100"/>
    <hyperlink ref="C130" r:id="rId721" display="http://finance.sina.com.cn/fund/quotes/150100/bc.shtml"/>
    <hyperlink ref="F130" r:id="rId722" display="http://www.cninfo.com.cn/information/fund/netvalue/150100.html"/>
    <hyperlink ref="M130" r:id="rId723" tooltip="000805" display="http://quote.eastmoney.com/zs000805.html"/>
    <hyperlink ref="O130" r:id="rId724" display="https://www.jisilu.cn/data/utils/lowcalc/150100"/>
    <hyperlink ref="Y130" r:id="rId725" tooltip="加【资源A】为自选A类" display="javascript:addOwnedFund('150100');"/>
    <hyperlink ref="A131" r:id="rId726" display="https://www.jisilu.cn/data/sfnew/detail/150179"/>
    <hyperlink ref="C131" r:id="rId727" display="http://finance.sina.com.cn/fund/quotes/150179/bc.shtml"/>
    <hyperlink ref="F131" r:id="rId728" display="http://www.cninfo.com.cn/information/fund/netvalue/150179.html"/>
    <hyperlink ref="M131" r:id="rId729" tooltip="399935" display="http://quote.eastmoney.com/zs399935.html"/>
    <hyperlink ref="O131" r:id="rId730" display="https://www.jisilu.cn/data/utils/lowcalc/150179"/>
    <hyperlink ref="Y131" r:id="rId731" tooltip="加【信息A】为自选A类" display="javascript:addOwnedFund('150179');"/>
    <hyperlink ref="A132" r:id="rId732" display="https://www.jisilu.cn/data/sfnew/detail/150203"/>
    <hyperlink ref="C132" r:id="rId733" display="http://finance.sina.com.cn/fund/quotes/150203/bc.shtml"/>
    <hyperlink ref="F132" r:id="rId734" display="http://www.cninfo.com.cn/information/fund/netvalue/150203.html"/>
    <hyperlink ref="M132" r:id="rId735" tooltip="399971" display="http://quote.eastmoney.com/zs399971.html"/>
    <hyperlink ref="O132" r:id="rId736" display="https://www.jisilu.cn/data/utils/lowcalc/150203"/>
    <hyperlink ref="Y132" r:id="rId737" tooltip="加【传媒A】为自选A类" display="javascript:addOwnedFund('150203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245"/>
    <hyperlink ref="C134" r:id="rId745" display="http://finance.sina.com.cn/fund/quotes/150245/bc.shtml"/>
    <hyperlink ref="F134" r:id="rId746" display="http://www.cninfo.com.cn/information/fund/netvalue/150245.html"/>
    <hyperlink ref="M134" r:id="rId747" tooltip="399970" display="http://quote.eastmoney.com/zs399970.html"/>
    <hyperlink ref="O134" r:id="rId748" display="https://www.jisilu.cn/data/utils/lowcalc/150245"/>
    <hyperlink ref="Y134" r:id="rId749" tooltip="加【互联A】为自选A类" display="javascript:addOwnedFund('150245');"/>
    <hyperlink ref="A135" r:id="rId750" display="https://www.jisilu.cn/data/sfnew/detail/150311"/>
    <hyperlink ref="C135" r:id="rId751" display="http://finance.sina.com.cn/fund/quotes/150311/bc.shtml"/>
    <hyperlink ref="F135" r:id="rId752" display="http://www.cninfo.com.cn/information/fund/netvalue/150311.html"/>
    <hyperlink ref="M135" r:id="rId753" tooltip="399996" display="http://quote.eastmoney.com/zs399996.html"/>
    <hyperlink ref="O135" r:id="rId754" display="https://www.jisilu.cn/data/utils/lowcalc/150311"/>
    <hyperlink ref="Y135" r:id="rId755" tooltip="加【智能A】为自选A类" display="javascript:addOwnedFund('15031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9" r:id="rId768" display="https://www.jisilu.cn/data/sfnew/detail/150066"/>
    <hyperlink ref="C139" r:id="rId769" display="http://finance.sina.com.cn/fund/quotes/150066/bc.shtml"/>
    <hyperlink ref="F139" r:id="rId770" display="http://www.cninfo.com.cn/information/fund/netvalue/150066.html"/>
    <hyperlink ref="M139" r:id="rId771" tooltip="399481" display="http://quote.eastmoney.com/zs399481.html"/>
    <hyperlink ref="O139" r:id="rId772" display="https://www.jisilu.cn/data/utils/lowcalc/150066"/>
    <hyperlink ref="Y139" r:id="rId773" tooltip="加【互利A】为自选A类" display="javascript:addOwnedFund('150066');"/>
    <hyperlink ref="A140" r:id="rId774" display="https://www.jisilu.cn/data/sfnew/detail/150016"/>
    <hyperlink ref="C140" r:id="rId775" display="http://finance.sina.com.cn/fund/quotes/150016/bc.shtml"/>
    <hyperlink ref="F140" r:id="rId776" display="http://www.cninfo.com.cn/information/fund/netvalue/150016.html"/>
    <hyperlink ref="M140" r:id="rId777" tooltip="399300" display="http://quote.eastmoney.com/zs399300.html"/>
    <hyperlink ref="Y140" r:id="rId778" tooltip="加【合润A】为自选A类" display="javascript:addOwnedFund('150016');"/>
    <hyperlink ref="A141" r:id="rId779" display="https://www.jisilu.cn/data/sfnew/detail/150188"/>
    <hyperlink ref="C141" r:id="rId780" display="http://finance.sina.com.cn/fund/quotes/150188/bc.shtml"/>
    <hyperlink ref="F141" r:id="rId781" display="http://www.cninfo.com.cn/information/fund/netvalue/150188.html"/>
    <hyperlink ref="M141" r:id="rId782" tooltip="000832" display="http://quote.eastmoney.com/zs000832.html"/>
    <hyperlink ref="O141" r:id="rId783" display="https://www.jisilu.cn/data/utils/lowcalc/150188"/>
    <hyperlink ref="Y141" r:id="rId784" tooltip="加【转债优先】为自选A类" display="javascript:addOwnedFund('150188')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34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4.0413793103448283E-3</v>
      </c>
      <c r="G3" s="48">
        <f t="shared" ref="G3:G8" ca="1" si="1">VLOOKUP($E3,INDIRECT($B$2 &amp; "!$A$3:$Y$207"),8,FALSE)</f>
        <v>0.86206896551724133</v>
      </c>
      <c r="H3" s="48">
        <f t="shared" ref="H3:H8" ca="1" si="2">VLOOKUP($E3,INDIRECT($B$2 &amp; "!$A$3:$Y$207"),7,FALSE)</f>
        <v>6.0137931034482742E-3</v>
      </c>
      <c r="I3" s="48">
        <f t="shared" ref="I3:I8" ca="1" si="3">VLOOKUP($E3,INDIRECT($B$2 &amp; "!$A$3:$Y$207"),11,FALSE)</f>
        <v>4.5336724137931057E-2</v>
      </c>
      <c r="J3" s="48">
        <f t="shared" ref="J3:J8" ca="1" si="4">VLOOKUP($E3,INDIRECT($B$2 &amp; "!$A$3:$Y$207"),16,FALSE)</f>
        <v>-4.0789473684210518E-3</v>
      </c>
      <c r="K3" s="48">
        <f t="shared" ref="K3:K8" ca="1" si="5">VLOOKUP($E3,INDIRECT($B$2 &amp; "!$A$3:$Y$207"),18,FALSE)</f>
        <v>-3.8068965517241374E-3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4.4799999999999996E-3</v>
      </c>
      <c r="G4" s="48">
        <f t="shared" ca="1" si="1"/>
        <v>0.8</v>
      </c>
      <c r="H4" s="48">
        <f t="shared" ca="1" si="2"/>
        <v>-6.8200000000000014E-3</v>
      </c>
      <c r="I4" s="48">
        <f t="shared" ca="1" si="3"/>
        <v>4.6673999999999993E-2</v>
      </c>
      <c r="J4" s="48">
        <f t="shared" ca="1" si="4"/>
        <v>-1.0999999999999999E-2</v>
      </c>
      <c r="K4" s="48">
        <f t="shared" ca="1" si="5"/>
        <v>-5.7800000000000004E-3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5.3466666666666662E-3</v>
      </c>
      <c r="G5" s="87">
        <f t="shared" ca="1" si="1"/>
        <v>0.8</v>
      </c>
      <c r="H5" s="87">
        <f t="shared" ca="1" si="2"/>
        <v>-1.5133333333333335E-2</v>
      </c>
      <c r="I5" s="87">
        <f t="shared" ca="1" si="3"/>
        <v>4.4371666666666656E-2</v>
      </c>
      <c r="J5" s="87">
        <f t="shared" ca="1" si="4"/>
        <v>-2.0146153846153848E-2</v>
      </c>
      <c r="K5" s="87">
        <f t="shared" ca="1" si="5"/>
        <v>-5.8666666666666654E-4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2.1423076923076925E-3</v>
      </c>
      <c r="G6" s="87">
        <f t="shared" ca="1" si="1"/>
        <v>0.76923076923076927</v>
      </c>
      <c r="H6" s="87">
        <f t="shared" ca="1" si="2"/>
        <v>-6.057692307692307E-2</v>
      </c>
      <c r="I6" s="87">
        <f t="shared" ca="1" si="3"/>
        <v>5.1995000000000006E-2</v>
      </c>
      <c r="J6" s="87">
        <f t="shared" ca="1" si="4"/>
        <v>-5.015E-2</v>
      </c>
      <c r="K6" s="87">
        <f t="shared" ca="1" si="5"/>
        <v>-2.9884615384615388E-3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4.0999999999999995E-3</v>
      </c>
      <c r="G7" s="48">
        <f t="shared" ca="1" si="1"/>
        <v>0.66666666666666663</v>
      </c>
      <c r="H7" s="48">
        <f t="shared" ca="1" si="2"/>
        <v>-0.16603333333333334</v>
      </c>
      <c r="I7" s="48">
        <f t="shared" ca="1" si="3"/>
        <v>5.1346666666666672E-2</v>
      </c>
      <c r="J7" s="48">
        <f t="shared" ca="1" si="4"/>
        <v>-0.12553333333333336</v>
      </c>
      <c r="K7" s="48">
        <f t="shared" ca="1" si="5"/>
        <v>-5.8666666666666667E-3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-0.12886666666666668</v>
      </c>
      <c r="I8" s="48">
        <f t="shared" ca="1" si="3"/>
        <v>5.2736666666666675E-2</v>
      </c>
      <c r="J8" s="48">
        <f t="shared" ca="1" si="4"/>
        <v>-8.7166666666666656E-2</v>
      </c>
      <c r="K8" s="48">
        <f t="shared" ca="1" si="5"/>
        <v>-1.9333333333333338E-3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131.93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158.62</v>
      </c>
      <c r="I11" s="47">
        <v>2.9999999999999997E-4</v>
      </c>
      <c r="J11" s="74"/>
      <c r="K11" s="74"/>
      <c r="L11" t="s">
        <v>436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755" t="s">
        <v>405</v>
      </c>
      <c r="B15" s="755" t="s">
        <v>399</v>
      </c>
      <c r="C15" s="755" t="s">
        <v>401</v>
      </c>
      <c r="D15" s="755" t="s">
        <v>403</v>
      </c>
      <c r="E15" s="755" t="s">
        <v>309</v>
      </c>
      <c r="F15" s="755" t="s">
        <v>310</v>
      </c>
      <c r="G15" s="755" t="s">
        <v>311</v>
      </c>
      <c r="H15" s="755" t="s">
        <v>297</v>
      </c>
      <c r="I15" s="337" t="s">
        <v>313</v>
      </c>
      <c r="J15" s="755" t="s">
        <v>315</v>
      </c>
      <c r="K15" s="755" t="s">
        <v>316</v>
      </c>
      <c r="L15" s="215" t="s">
        <v>318</v>
      </c>
      <c r="M15" s="337" t="s">
        <v>320</v>
      </c>
      <c r="N15" s="216" t="s">
        <v>321</v>
      </c>
      <c r="O15" s="216" t="s">
        <v>322</v>
      </c>
      <c r="P15" s="337" t="s">
        <v>324</v>
      </c>
      <c r="Q15" s="755" t="s">
        <v>326</v>
      </c>
      <c r="R15" s="337" t="s">
        <v>327</v>
      </c>
      <c r="S15" s="337" t="s">
        <v>329</v>
      </c>
      <c r="T15" s="216" t="s">
        <v>331</v>
      </c>
      <c r="U15" s="337" t="s">
        <v>333</v>
      </c>
      <c r="V15" s="216" t="s">
        <v>335</v>
      </c>
      <c r="W15" s="335" t="s">
        <v>337</v>
      </c>
      <c r="X15" s="335" t="s">
        <v>27</v>
      </c>
      <c r="Y15" s="335" t="s">
        <v>343</v>
      </c>
      <c r="Z15" s="5" t="s">
        <v>338</v>
      </c>
      <c r="AA15" s="739" t="s">
        <v>340</v>
      </c>
      <c r="AB15" s="755" t="s">
        <v>341</v>
      </c>
      <c r="AC15" s="756" t="s">
        <v>342</v>
      </c>
    </row>
    <row r="16" spans="1:29" ht="14.25" thickBot="1" x14ac:dyDescent="0.2">
      <c r="A16" s="740"/>
      <c r="B16" s="740" t="s">
        <v>399</v>
      </c>
      <c r="C16" s="740" t="s">
        <v>401</v>
      </c>
      <c r="D16" s="740" t="s">
        <v>403</v>
      </c>
      <c r="E16" s="740"/>
      <c r="F16" s="740"/>
      <c r="G16" s="740"/>
      <c r="H16" s="740"/>
      <c r="I16" s="336" t="s">
        <v>314</v>
      </c>
      <c r="J16" s="740"/>
      <c r="K16" s="740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740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36" t="s">
        <v>25</v>
      </c>
      <c r="Y16" s="336" t="s">
        <v>29</v>
      </c>
      <c r="Z16" s="6" t="s">
        <v>339</v>
      </c>
      <c r="AA16" s="740"/>
      <c r="AB16" s="740"/>
      <c r="AC16" s="742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1.0189999999999999</v>
      </c>
      <c r="H17" s="310">
        <f t="shared" ca="1" si="6"/>
        <v>4.8999999999999998E-3</v>
      </c>
      <c r="I17" s="309">
        <f t="shared" ca="1" si="6"/>
        <v>334.37</v>
      </c>
      <c r="J17" s="51">
        <f t="shared" ca="1" si="6"/>
        <v>1.03</v>
      </c>
      <c r="K17" s="311">
        <f t="shared" ca="1" si="6"/>
        <v>1.0699999999999999E-2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4.5499999999999999E-2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6.4999999999999997E-3</v>
      </c>
      <c r="S17" s="56">
        <f t="shared" ca="1" si="6"/>
        <v>0.19889999999999999</v>
      </c>
      <c r="T17" s="311">
        <f t="shared" ca="1" si="6"/>
        <v>4.0000000000000001E-3</v>
      </c>
      <c r="U17" s="311">
        <f t="shared" ca="1" si="6"/>
        <v>0.87760000000000005</v>
      </c>
      <c r="V17" s="311">
        <f t="shared" ca="1" si="6"/>
        <v>-4.8999999999999998E-3</v>
      </c>
      <c r="W17" s="311">
        <f t="shared" ca="1" si="6"/>
        <v>-5.0000000000000001E-3</v>
      </c>
      <c r="X17" s="311">
        <f t="shared" ca="1" si="6"/>
        <v>1.2999999999999999E-3</v>
      </c>
      <c r="Y17" s="309">
        <f t="shared" ca="1" si="6"/>
        <v>23655</v>
      </c>
      <c r="Z17" s="309">
        <f t="shared" ca="1" si="6"/>
        <v>76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0.03</v>
      </c>
      <c r="E18" s="51">
        <f ca="1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1.089</v>
      </c>
      <c r="H18" s="310">
        <f t="shared" ca="1" si="6"/>
        <v>-1.8E-3</v>
      </c>
      <c r="I18" s="309">
        <f t="shared" ca="1" si="6"/>
        <v>10.92</v>
      </c>
      <c r="J18" s="51">
        <f t="shared" ca="1" si="6"/>
        <v>1.0587</v>
      </c>
      <c r="K18" s="311">
        <f t="shared" ca="1" si="6"/>
        <v>-2.86E-2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5.3510000000000002E-2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1.4E-3</v>
      </c>
      <c r="S18" s="56">
        <f t="shared" ca="1" si="6"/>
        <v>0.31159999999999999</v>
      </c>
      <c r="T18" s="311">
        <f t="shared" ca="1" si="6"/>
        <v>-2.46E-2</v>
      </c>
      <c r="U18" s="311">
        <f t="shared" ca="1" si="6"/>
        <v>0.57799999999999996</v>
      </c>
      <c r="V18" s="311">
        <f t="shared" ca="1" si="6"/>
        <v>-3.8E-3</v>
      </c>
      <c r="W18" s="311">
        <f t="shared" ca="1" si="6"/>
        <v>1.2999999999999999E-3</v>
      </c>
      <c r="X18" s="311">
        <f t="shared" ca="1" si="6"/>
        <v>-7.3000000000000001E-3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 ca="1">VLOOKUP($B19,INDIRECT($B$2 &amp; "!$A$3:$Y$207"),COLUMN()-4,0)</f>
        <v>150175</v>
      </c>
      <c r="F19" s="309" t="str">
        <f t="shared" ca="1" si="6"/>
        <v>H股A</v>
      </c>
      <c r="G19" s="51">
        <f t="shared" ca="1" si="6"/>
        <v>0.94899999999999995</v>
      </c>
      <c r="H19" s="310">
        <f t="shared" ca="1" si="6"/>
        <v>4.1999999999999997E-3</v>
      </c>
      <c r="I19" s="309">
        <f t="shared" ca="1" si="6"/>
        <v>4473.57</v>
      </c>
      <c r="J19" s="51">
        <f t="shared" ca="1" si="6"/>
        <v>1.0335000000000001</v>
      </c>
      <c r="K19" s="311">
        <f t="shared" ca="1" si="6"/>
        <v>8.1799999999999998E-2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5.4609999999999999E-2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2.8999999999999998E-3</v>
      </c>
      <c r="S19" s="56">
        <f t="shared" ca="1" si="6"/>
        <v>0.26900000000000002</v>
      </c>
      <c r="T19" s="311" t="str">
        <f t="shared" ca="1" si="6"/>
        <v>无下折</v>
      </c>
      <c r="U19" s="311">
        <f t="shared" ca="1" si="6"/>
        <v>0.77739999999999998</v>
      </c>
      <c r="V19" s="311">
        <f t="shared" ca="1" si="6"/>
        <v>1.2999999999999999E-3</v>
      </c>
      <c r="W19" s="311">
        <f t="shared" ca="1" si="6"/>
        <v>1.6999999999999999E-3</v>
      </c>
      <c r="X19" s="311">
        <f t="shared" ca="1" si="6"/>
        <v>-4.1000000000000003E-3</v>
      </c>
      <c r="Y19" s="309">
        <f t="shared" ca="1" si="6"/>
        <v>405277</v>
      </c>
      <c r="Z19" s="309">
        <f t="shared" ca="1" si="6"/>
        <v>5737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ca="1">VLOOKUP($B20,INDIRECT($B$2 &amp; "!$A$3:$Y$207"),COLUMN()-4,0)</f>
        <v>150267</v>
      </c>
      <c r="F20" s="309" t="str">
        <f t="shared" ca="1" si="6"/>
        <v>银行A类</v>
      </c>
      <c r="G20" s="51">
        <f t="shared" ca="1" si="6"/>
        <v>1.0329999999999999</v>
      </c>
      <c r="H20" s="310">
        <f t="shared" ca="1" si="6"/>
        <v>1E-3</v>
      </c>
      <c r="I20" s="309">
        <f t="shared" ca="1" si="6"/>
        <v>5.17</v>
      </c>
      <c r="J20" s="51">
        <f t="shared" ca="1" si="6"/>
        <v>1.0337000000000001</v>
      </c>
      <c r="K20" s="311">
        <f t="shared" ca="1" si="6"/>
        <v>6.9999999999999999E-4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5.0040000000000001E-2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-2.5000000000000001E-3</v>
      </c>
      <c r="S20" s="56">
        <f t="shared" ca="1" si="6"/>
        <v>0.24110000000000001</v>
      </c>
      <c r="T20" s="311">
        <f t="shared" ca="1" si="6"/>
        <v>-3.5999999999999999E-3</v>
      </c>
      <c r="U20" s="311">
        <f t="shared" ca="1" si="6"/>
        <v>0.77349999999999997</v>
      </c>
      <c r="V20" s="311">
        <f t="shared" ca="1" si="6"/>
        <v>-8.9999999999999998E-4</v>
      </c>
      <c r="W20" s="311">
        <f t="shared" ca="1" si="6"/>
        <v>8.0000000000000004E-4</v>
      </c>
      <c r="X20" s="311">
        <f t="shared" ca="1" si="6"/>
        <v>-5.4000000000000003E-3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 ca="1">VLOOKUP($B21,INDIRECT($B$2 &amp; "!$A$3:$Y$207"),COLUMN()-4,0)</f>
        <v>150291</v>
      </c>
      <c r="F21" s="309" t="str">
        <f t="shared" ca="1" si="6"/>
        <v>银行A份</v>
      </c>
      <c r="G21" s="51">
        <f t="shared" ca="1" si="6"/>
        <v>1.069</v>
      </c>
      <c r="H21" s="310">
        <f t="shared" ca="1" si="6"/>
        <v>8.9999999999999998E-4</v>
      </c>
      <c r="I21" s="309">
        <f t="shared" ca="1" si="6"/>
        <v>175.58</v>
      </c>
      <c r="J21" s="51">
        <f t="shared" ca="1" si="6"/>
        <v>1.0349999999999999</v>
      </c>
      <c r="K21" s="311">
        <f t="shared" ca="1" si="6"/>
        <v>-3.2899999999999999E-2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5.3190000000000001E-2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-2.5000000000000001E-3</v>
      </c>
      <c r="S21" s="56">
        <f t="shared" ca="1" si="6"/>
        <v>0.19700000000000001</v>
      </c>
      <c r="T21" s="311">
        <f t="shared" ca="1" si="6"/>
        <v>-2.87E-2</v>
      </c>
      <c r="U21" s="311">
        <f t="shared" ca="1" si="6"/>
        <v>0.87480000000000002</v>
      </c>
      <c r="V21" s="311">
        <f t="shared" ca="1" si="6"/>
        <v>5.4999999999999997E-3</v>
      </c>
      <c r="W21" s="311">
        <f t="shared" ca="1" si="6"/>
        <v>5.0000000000000001E-3</v>
      </c>
      <c r="X21" s="311">
        <f t="shared" ca="1" si="6"/>
        <v>-1.1999999999999999E-3</v>
      </c>
      <c r="Y21" s="309">
        <f t="shared" ca="1" si="6"/>
        <v>19280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 ca="1">VLOOKUP($B25,INDIRECT($B$2 &amp; "!$A$3:$Y$207"),COLUMN()-4,0)</f>
        <v>150205</v>
      </c>
      <c r="F25" s="289" t="str">
        <f t="shared" ref="E25:AC30" ca="1" si="7">VLOOKUP($B25,INDIRECT($B$2 &amp; "!$A$3:$Y$207"),COLUMN()-4,0)</f>
        <v>国防A</v>
      </c>
      <c r="G25" s="14">
        <f t="shared" ca="1" si="7"/>
        <v>1.02</v>
      </c>
      <c r="H25" s="290">
        <f t="shared" ca="1" si="7"/>
        <v>4.8999999999999998E-3</v>
      </c>
      <c r="I25" s="289">
        <f t="shared" ca="1" si="7"/>
        <v>16066.65</v>
      </c>
      <c r="J25" s="14">
        <f t="shared" ca="1" si="7"/>
        <v>1.0309999999999999</v>
      </c>
      <c r="K25" s="291">
        <f t="shared" ca="1" si="7"/>
        <v>1.0699999999999999E-2</v>
      </c>
      <c r="L25" s="291">
        <f t="shared" ca="1" si="7"/>
        <v>0.03</v>
      </c>
      <c r="M25" s="289">
        <f t="shared" ca="1" si="7"/>
        <v>4.5</v>
      </c>
      <c r="N25" s="289">
        <f t="shared" ca="1" si="7"/>
        <v>4.5</v>
      </c>
      <c r="O25" s="291">
        <f t="shared" ca="1" si="7"/>
        <v>4.5499999999999999E-2</v>
      </c>
      <c r="P25" s="289" t="str">
        <f t="shared" ca="1" si="7"/>
        <v>永续</v>
      </c>
      <c r="Q25" s="14" t="str">
        <f t="shared" ca="1" si="7"/>
        <v>中证国防</v>
      </c>
      <c r="R25" s="290">
        <f t="shared" ca="1" si="7"/>
        <v>7.3000000000000001E-3</v>
      </c>
      <c r="S25" s="18">
        <f t="shared" ca="1" si="7"/>
        <v>0.17069999999999999</v>
      </c>
      <c r="T25" s="291">
        <f t="shared" ca="1" si="7"/>
        <v>4.0000000000000001E-3</v>
      </c>
      <c r="U25" s="291">
        <f t="shared" ca="1" si="7"/>
        <v>0.94220000000000004</v>
      </c>
      <c r="V25" s="291">
        <f t="shared" ca="1" si="7"/>
        <v>2.0000000000000001E-4</v>
      </c>
      <c r="W25" s="291">
        <f t="shared" ca="1" si="7"/>
        <v>6.9999999999999999E-4</v>
      </c>
      <c r="X25" s="291">
        <f t="shared" ca="1" si="7"/>
        <v>7.1999999999999998E-3</v>
      </c>
      <c r="Y25" s="289">
        <f t="shared" ca="1" si="7"/>
        <v>437005</v>
      </c>
      <c r="Z25" s="289">
        <f t="shared" ca="1" si="7"/>
        <v>11733</v>
      </c>
      <c r="AA25" s="292">
        <f t="shared" ca="1" si="7"/>
        <v>0.21180555555555555</v>
      </c>
      <c r="AB25" s="293">
        <f t="shared" ca="1" si="7"/>
        <v>42705</v>
      </c>
      <c r="AC25" s="21" t="str">
        <f t="shared" ca="1" si="7"/>
        <v>   </v>
      </c>
    </row>
    <row r="26" spans="1:29" ht="18.75" thickBot="1" x14ac:dyDescent="0.2">
      <c r="A26" s="348" t="s">
        <v>437</v>
      </c>
      <c r="B26">
        <v>150259</v>
      </c>
      <c r="C26" t="s">
        <v>92</v>
      </c>
      <c r="D26">
        <v>0</v>
      </c>
      <c r="E26" s="14">
        <f t="shared" ca="1" si="7"/>
        <v>150259</v>
      </c>
      <c r="F26" s="289" t="str">
        <f t="shared" ca="1" si="7"/>
        <v>重组A</v>
      </c>
      <c r="G26" s="14">
        <f t="shared" ca="1" si="7"/>
        <v>0.996</v>
      </c>
      <c r="H26" s="290">
        <f t="shared" ca="1" si="7"/>
        <v>3.0000000000000001E-3</v>
      </c>
      <c r="I26" s="289">
        <f t="shared" ca="1" si="7"/>
        <v>515.22</v>
      </c>
      <c r="J26" s="14">
        <f t="shared" ca="1" si="7"/>
        <v>1.0076000000000001</v>
      </c>
      <c r="K26" s="291">
        <f t="shared" ca="1" si="7"/>
        <v>1.15E-2</v>
      </c>
      <c r="L26" s="291">
        <f t="shared" ca="1" si="7"/>
        <v>0.03</v>
      </c>
      <c r="M26" s="289">
        <f t="shared" ca="1" si="7"/>
        <v>4.5</v>
      </c>
      <c r="N26" s="289">
        <f t="shared" ca="1" si="7"/>
        <v>4.5</v>
      </c>
      <c r="O26" s="291">
        <f t="shared" ca="1" si="7"/>
        <v>4.5530000000000001E-2</v>
      </c>
      <c r="P26" s="289" t="str">
        <f t="shared" ca="1" si="7"/>
        <v>永续</v>
      </c>
      <c r="Q26" s="14" t="str">
        <f t="shared" ca="1" si="7"/>
        <v>CSWD并购</v>
      </c>
      <c r="R26" s="290">
        <f t="shared" ca="1" si="7"/>
        <v>4.1000000000000003E-3</v>
      </c>
      <c r="S26" s="18">
        <f t="shared" ca="1" si="7"/>
        <v>0.3206</v>
      </c>
      <c r="T26" s="291">
        <f t="shared" ca="1" si="7"/>
        <v>5.1999999999999998E-3</v>
      </c>
      <c r="U26" s="291">
        <f t="shared" ca="1" si="7"/>
        <v>0.62080000000000002</v>
      </c>
      <c r="V26" s="291">
        <f t="shared" ca="1" si="7"/>
        <v>1.1000000000000001E-3</v>
      </c>
      <c r="W26" s="291">
        <f t="shared" ca="1" si="7"/>
        <v>1E-4</v>
      </c>
      <c r="X26" s="291">
        <f t="shared" ca="1" si="7"/>
        <v>3.7000000000000002E-3</v>
      </c>
      <c r="Y26" s="289">
        <f t="shared" ca="1" si="7"/>
        <v>10089</v>
      </c>
      <c r="Z26" s="289">
        <f t="shared" ca="1" si="7"/>
        <v>2</v>
      </c>
      <c r="AA26" s="292">
        <f t="shared" ca="1" si="7"/>
        <v>0.21180555555555555</v>
      </c>
      <c r="AB26" s="293">
        <f t="shared" ca="1" si="7"/>
        <v>42888</v>
      </c>
      <c r="AC26" s="21" t="str">
        <f t="shared" ca="1" si="7"/>
        <v>   </v>
      </c>
    </row>
    <row r="27" spans="1:29" ht="18.75" thickBot="1" x14ac:dyDescent="0.2">
      <c r="A27" s="348" t="s">
        <v>425</v>
      </c>
      <c r="B27">
        <v>150237</v>
      </c>
      <c r="C27" t="s">
        <v>424</v>
      </c>
      <c r="D27">
        <v>0</v>
      </c>
      <c r="E27" s="14">
        <f t="shared" ref="E27:AC27" ca="1" si="8">VLOOKUP($B27,INDIRECT($B$2 &amp; "!$A$3:$Y$207"),COLUMN()-4,0)</f>
        <v>150237</v>
      </c>
      <c r="F27" s="289" t="str">
        <f t="shared" ca="1" si="8"/>
        <v>环保A级</v>
      </c>
      <c r="G27" s="14">
        <f t="shared" ca="1" si="8"/>
        <v>1.0309999999999999</v>
      </c>
      <c r="H27" s="290">
        <f t="shared" ca="1" si="8"/>
        <v>4.8999999999999998E-3</v>
      </c>
      <c r="I27" s="289">
        <f t="shared" ca="1" si="8"/>
        <v>17.21</v>
      </c>
      <c r="J27" s="14">
        <f t="shared" ca="1" si="8"/>
        <v>1.042</v>
      </c>
      <c r="K27" s="291">
        <f t="shared" ca="1" si="8"/>
        <v>1.06E-2</v>
      </c>
      <c r="L27" s="291">
        <f t="shared" ca="1" si="8"/>
        <v>0.03</v>
      </c>
      <c r="M27" s="289">
        <f t="shared" ca="1" si="8"/>
        <v>4.75</v>
      </c>
      <c r="N27" s="289">
        <f t="shared" ca="1" si="8"/>
        <v>4.5</v>
      </c>
      <c r="O27" s="291">
        <f t="shared" ca="1" si="8"/>
        <v>4.5530000000000001E-2</v>
      </c>
      <c r="P27" s="289" t="str">
        <f t="shared" ca="1" si="8"/>
        <v>永续</v>
      </c>
      <c r="Q27" s="14" t="str">
        <f t="shared" ca="1" si="8"/>
        <v>中证环保</v>
      </c>
      <c r="R27" s="290">
        <f t="shared" ca="1" si="8"/>
        <v>7.1999999999999998E-3</v>
      </c>
      <c r="S27" s="18">
        <f t="shared" ca="1" si="8"/>
        <v>0.38719999999999999</v>
      </c>
      <c r="T27" s="291">
        <f t="shared" ca="1" si="8"/>
        <v>3.8999999999999998E-3</v>
      </c>
      <c r="U27" s="291">
        <f t="shared" ca="1" si="8"/>
        <v>0.4229</v>
      </c>
      <c r="V27" s="291">
        <f t="shared" ca="1" si="8"/>
        <v>-9.1999999999999998E-3</v>
      </c>
      <c r="W27" s="291">
        <f t="shared" ca="1" si="8"/>
        <v>-6.1999999999999998E-3</v>
      </c>
      <c r="X27" s="291">
        <f t="shared" ca="1" si="8"/>
        <v>-9.5999999999999992E-3</v>
      </c>
      <c r="Y27" s="289">
        <f t="shared" ca="1" si="8"/>
        <v>717</v>
      </c>
      <c r="Z27" s="289">
        <f t="shared" ca="1" si="8"/>
        <v>-1</v>
      </c>
      <c r="AA27" s="292">
        <f t="shared" ca="1" si="8"/>
        <v>0.21180555555555555</v>
      </c>
      <c r="AB27" s="293">
        <f t="shared" ca="1" si="8"/>
        <v>42675</v>
      </c>
      <c r="AC27" s="21" t="str">
        <f t="shared" ca="1" si="8"/>
        <v>   </v>
      </c>
    </row>
    <row r="28" spans="1:29" ht="18.75" thickBot="1" x14ac:dyDescent="0.2">
      <c r="A28" t="s">
        <v>426</v>
      </c>
      <c r="B28">
        <v>150049</v>
      </c>
      <c r="C28" t="s">
        <v>142</v>
      </c>
      <c r="E28" s="7">
        <f t="shared" ca="1" si="7"/>
        <v>150049</v>
      </c>
      <c r="F28" s="283" t="str">
        <f t="shared" ca="1" si="7"/>
        <v>消费收益</v>
      </c>
      <c r="G28" s="7">
        <f t="shared" ca="1" si="7"/>
        <v>1.016</v>
      </c>
      <c r="H28" s="286">
        <f t="shared" ca="1" si="7"/>
        <v>3.0000000000000001E-3</v>
      </c>
      <c r="I28" s="283">
        <f t="shared" ca="1" si="7"/>
        <v>10.84</v>
      </c>
      <c r="J28" s="7">
        <f t="shared" ca="1" si="7"/>
        <v>1.018</v>
      </c>
      <c r="K28" s="285">
        <f t="shared" ca="1" si="7"/>
        <v>2E-3</v>
      </c>
      <c r="L28" s="285">
        <f t="shared" ca="1" si="7"/>
        <v>3.2000000000000001E-2</v>
      </c>
      <c r="M28" s="283">
        <f t="shared" ca="1" si="7"/>
        <v>4.7</v>
      </c>
      <c r="N28" s="283">
        <f t="shared" ca="1" si="7"/>
        <v>4.7</v>
      </c>
      <c r="O28" s="285">
        <f t="shared" ca="1" si="7"/>
        <v>4.709E-2</v>
      </c>
      <c r="P28" s="283" t="str">
        <f t="shared" ca="1" si="7"/>
        <v>永续</v>
      </c>
      <c r="Q28" s="7" t="str">
        <f t="shared" ca="1" si="7"/>
        <v>主动基金</v>
      </c>
      <c r="R28" s="284">
        <f t="shared" ca="1" si="7"/>
        <v>0</v>
      </c>
      <c r="S28" s="23">
        <f t="shared" ca="1" si="7"/>
        <v>0.50249999999999995</v>
      </c>
      <c r="T28" s="285">
        <f t="shared" ca="1" si="7"/>
        <v>-2.5000000000000001E-3</v>
      </c>
      <c r="U28" s="283" t="str">
        <f t="shared" ca="1" si="7"/>
        <v>-</v>
      </c>
      <c r="V28" s="285">
        <f t="shared" ca="1" si="7"/>
        <v>-5.3E-3</v>
      </c>
      <c r="W28" s="285">
        <f t="shared" ca="1" si="7"/>
        <v>0</v>
      </c>
      <c r="X28" s="285">
        <f t="shared" ca="1" si="7"/>
        <v>4.0000000000000002E-4</v>
      </c>
      <c r="Y28" s="283">
        <f t="shared" ca="1" si="7"/>
        <v>1930</v>
      </c>
      <c r="Z28" s="283">
        <f t="shared" ca="1" si="7"/>
        <v>-4</v>
      </c>
      <c r="AA28" s="287">
        <f t="shared" ca="1" si="7"/>
        <v>0.21180555555555555</v>
      </c>
      <c r="AB28" s="288">
        <f t="shared" ca="1" si="7"/>
        <v>42807</v>
      </c>
      <c r="AC28" s="13" t="str">
        <f t="shared" ca="1" si="7"/>
        <v>   </v>
      </c>
    </row>
    <row r="29" spans="1:29" s="60" customFormat="1" ht="18.75" thickBot="1" x14ac:dyDescent="0.2">
      <c r="A29" s="60" t="s">
        <v>439</v>
      </c>
      <c r="B29" s="60">
        <v>150335</v>
      </c>
      <c r="C29" s="60" t="s">
        <v>195</v>
      </c>
      <c r="E29" s="51">
        <f t="shared" ca="1" si="7"/>
        <v>150335</v>
      </c>
      <c r="F29" s="309" t="str">
        <f t="shared" ca="1" si="7"/>
        <v>军工股A</v>
      </c>
      <c r="G29" s="51">
        <f t="shared" ca="1" si="7"/>
        <v>1.0669999999999999</v>
      </c>
      <c r="H29" s="310">
        <f t="shared" ca="1" si="7"/>
        <v>3.8E-3</v>
      </c>
      <c r="I29" s="309">
        <f t="shared" ca="1" si="7"/>
        <v>1042.77</v>
      </c>
      <c r="J29" s="51">
        <f t="shared" ca="1" si="7"/>
        <v>1.0349999999999999</v>
      </c>
      <c r="K29" s="311">
        <f t="shared" ca="1" si="7"/>
        <v>-3.09E-2</v>
      </c>
      <c r="L29" s="311">
        <f t="shared" ca="1" si="7"/>
        <v>0.04</v>
      </c>
      <c r="M29" s="309">
        <f t="shared" ca="1" si="7"/>
        <v>5.5</v>
      </c>
      <c r="N29" s="309">
        <f t="shared" ca="1" si="7"/>
        <v>5.5</v>
      </c>
      <c r="O29" s="311">
        <f t="shared" ca="1" si="7"/>
        <v>5.3289999999999997E-2</v>
      </c>
      <c r="P29" s="309" t="str">
        <f t="shared" ca="1" si="7"/>
        <v>永续</v>
      </c>
      <c r="Q29" s="51" t="str">
        <f t="shared" ca="1" si="7"/>
        <v>中证军工</v>
      </c>
      <c r="R29" s="310">
        <f t="shared" ca="1" si="7"/>
        <v>6.4999999999999997E-3</v>
      </c>
      <c r="S29" s="56">
        <f t="shared" ca="1" si="7"/>
        <v>0.2334</v>
      </c>
      <c r="T29" s="311">
        <f t="shared" ca="1" si="7"/>
        <v>-2.69E-2</v>
      </c>
      <c r="U29" s="311">
        <f t="shared" ca="1" si="7"/>
        <v>0.78969999999999996</v>
      </c>
      <c r="V29" s="311">
        <f t="shared" ca="1" si="7"/>
        <v>-6.1000000000000004E-3</v>
      </c>
      <c r="W29" s="311">
        <f t="shared" ca="1" si="7"/>
        <v>-4.7999999999999996E-3</v>
      </c>
      <c r="X29" s="311">
        <f t="shared" ca="1" si="7"/>
        <v>3.0000000000000001E-3</v>
      </c>
      <c r="Y29" s="309">
        <f t="shared" ca="1" si="7"/>
        <v>16168</v>
      </c>
      <c r="Z29" s="309">
        <f t="shared" ca="1" si="7"/>
        <v>0</v>
      </c>
      <c r="AA29" s="312">
        <f t="shared" ca="1" si="7"/>
        <v>0.21180555555555555</v>
      </c>
      <c r="AB29" s="313">
        <f t="shared" ca="1" si="7"/>
        <v>42719</v>
      </c>
      <c r="AC29" s="59" t="str">
        <f t="shared" ca="1" si="7"/>
        <v>   </v>
      </c>
    </row>
    <row r="30" spans="1:29" ht="18.75" thickBot="1" x14ac:dyDescent="0.2">
      <c r="A30" s="348" t="s">
        <v>429</v>
      </c>
      <c r="B30">
        <v>150247</v>
      </c>
      <c r="C30" t="s">
        <v>205</v>
      </c>
      <c r="D30">
        <v>0</v>
      </c>
      <c r="E30" s="51">
        <f t="shared" ca="1" si="7"/>
        <v>150247</v>
      </c>
      <c r="F30" s="309" t="str">
        <f t="shared" ca="1" si="7"/>
        <v>传媒A级</v>
      </c>
      <c r="G30" s="51">
        <f t="shared" ca="1" si="7"/>
        <v>1.069</v>
      </c>
      <c r="H30" s="310">
        <f t="shared" ca="1" si="7"/>
        <v>6.6E-3</v>
      </c>
      <c r="I30" s="309">
        <f t="shared" ca="1" si="7"/>
        <v>666.67</v>
      </c>
      <c r="J30" s="51">
        <f t="shared" ca="1" si="7"/>
        <v>1.0319</v>
      </c>
      <c r="K30" s="311">
        <f t="shared" ca="1" si="7"/>
        <v>-3.5999999999999997E-2</v>
      </c>
      <c r="L30" s="311">
        <f t="shared" ca="1" si="7"/>
        <v>0.04</v>
      </c>
      <c r="M30" s="309">
        <f t="shared" ca="1" si="7"/>
        <v>5.5</v>
      </c>
      <c r="N30" s="309">
        <f t="shared" ca="1" si="7"/>
        <v>5.5</v>
      </c>
      <c r="O30" s="311">
        <f t="shared" ca="1" si="7"/>
        <v>5.3030000000000001E-2</v>
      </c>
      <c r="P30" s="309" t="str">
        <f t="shared" ca="1" si="7"/>
        <v>永续</v>
      </c>
      <c r="Q30" s="51" t="str">
        <f t="shared" ca="1" si="7"/>
        <v>中证传媒</v>
      </c>
      <c r="R30" s="310">
        <f t="shared" ca="1" si="7"/>
        <v>1.01E-2</v>
      </c>
      <c r="S30" s="56">
        <f t="shared" ca="1" si="7"/>
        <v>0.21329999999999999</v>
      </c>
      <c r="T30" s="311">
        <f t="shared" ca="1" si="7"/>
        <v>-3.15E-2</v>
      </c>
      <c r="U30" s="311">
        <f t="shared" ca="1" si="7"/>
        <v>0.84109999999999996</v>
      </c>
      <c r="V30" s="311">
        <f t="shared" ca="1" si="7"/>
        <v>-6.4000000000000003E-3</v>
      </c>
      <c r="W30" s="311">
        <f t="shared" ca="1" si="7"/>
        <v>-6.7999999999999996E-3</v>
      </c>
      <c r="X30" s="311">
        <f t="shared" ca="1" si="7"/>
        <v>-7.1000000000000004E-3</v>
      </c>
      <c r="Y30" s="309">
        <f t="shared" ca="1" si="7"/>
        <v>21628</v>
      </c>
      <c r="Z30" s="309">
        <f t="shared" ca="1" si="7"/>
        <v>-152</v>
      </c>
      <c r="AA30" s="312">
        <f t="shared" ca="1" si="7"/>
        <v>0.21180555555555555</v>
      </c>
      <c r="AB30" s="313">
        <f t="shared" ca="1" si="7"/>
        <v>42738</v>
      </c>
      <c r="AC30" s="59" t="str">
        <f t="shared" ca="1" si="7"/>
        <v>   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422</v>
      </c>
      <c r="B33">
        <v>150088</v>
      </c>
      <c r="C33" t="s">
        <v>151</v>
      </c>
      <c r="D33">
        <v>0</v>
      </c>
      <c r="E33">
        <f>VLOOKUP($B33,'20160803'!$A$3:$Y$207,COLUMN()-4,0)</f>
        <v>150088</v>
      </c>
      <c r="F33" t="str">
        <f>VLOOKUP($B33,'20160803'!$A$3:$Y$207,COLUMN()-4,0)</f>
        <v>金鹰500A</v>
      </c>
      <c r="G33">
        <f>VLOOKUP($B33,'20160803'!$A$3:$Y$207,COLUMN()-4,0)</f>
        <v>1.034</v>
      </c>
      <c r="H33">
        <f>VLOOKUP($B33,'20160803'!$A$3:$Y$207,COLUMN()-4,0)</f>
        <v>8.8000000000000005E-3</v>
      </c>
      <c r="I33">
        <f>VLOOKUP($B33,'20160803'!$A$3:$Y$207,COLUMN()-4,0)</f>
        <v>1.03</v>
      </c>
      <c r="J33">
        <f>VLOOKUP($B33,'20160803'!$A$3:$Y$207,COLUMN()-4,0)</f>
        <v>1.0294000000000001</v>
      </c>
      <c r="K33">
        <f>VLOOKUP($B33,'20160803'!$A$3:$Y$207,COLUMN()-4,0)</f>
        <v>-4.4999999999999997E-3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-2.8580000000000001E-2</v>
      </c>
      <c r="P33">
        <f>VLOOKUP($B33,'20160803'!$A$3:$Y$207,COLUMN()-4,0)</f>
        <v>0.05</v>
      </c>
      <c r="Q33" t="str">
        <f>VLOOKUP($B33,'20160803'!$A$3:$Y$207,COLUMN()-4,0)</f>
        <v>中证 500</v>
      </c>
      <c r="R33" s="315">
        <f>VLOOKUP($B33,'20160803'!$A$3:$Y$207,COLUMN()-4,0)</f>
        <v>4.7999999999999996E-3</v>
      </c>
      <c r="S33" s="315">
        <f>VLOOKUP($B33,'20160803'!$A$3:$Y$207,COLUMN()-4,0)</f>
        <v>0.40500000000000003</v>
      </c>
      <c r="T33" t="str">
        <f>VLOOKUP($B33,'20160803'!$A$3:$Y$207,COLUMN()-4,0)</f>
        <v>-</v>
      </c>
      <c r="U33">
        <f>VLOOKUP($B33,'20160803'!$A$3:$Y$207,COLUMN()-4,0)</f>
        <v>0.86029999999999995</v>
      </c>
      <c r="V33">
        <f>VLOOKUP($B33,'20160803'!$A$3:$Y$207,COLUMN()-4,0)</f>
        <v>6.0000000000000001E-3</v>
      </c>
      <c r="W33">
        <f>VLOOKUP($B33,'20160803'!$A$3:$Y$207,COLUMN()-4,0)</f>
        <v>1.06E-2</v>
      </c>
      <c r="X33">
        <f>VLOOKUP($B33,'20160803'!$A$3:$Y$207,COLUMN()-4,0)</f>
        <v>1.5100000000000001E-2</v>
      </c>
      <c r="Y33">
        <f>VLOOKUP($B33,'20160803'!$A$3:$Y$207,COLUMN()-4,0)</f>
        <v>299</v>
      </c>
      <c r="Z33">
        <f>VLOOKUP($B33,'20160803'!$A$3:$Y$207,COLUMN()-4,0)</f>
        <v>-3</v>
      </c>
      <c r="AA33">
        <f>VLOOKUP($B33,'20160803'!$A$3:$Y$207,COLUMN()-4,0)</f>
        <v>0.21180555555555555</v>
      </c>
      <c r="AB33">
        <f>VLOOKUP($B33,'20160803'!$A$3:$Y$207,COLUMN()-4,0)</f>
        <v>42605</v>
      </c>
      <c r="AC33" t="str">
        <f>VLOOKUP($B33,'20160803'!$A$3:$Y$207,COLUMN()-4,0)</f>
        <v>   </v>
      </c>
    </row>
    <row r="34" spans="1:29" ht="18.75" thickBot="1" x14ac:dyDescent="0.2">
      <c r="A34" t="s">
        <v>421</v>
      </c>
      <c r="B34">
        <v>150096</v>
      </c>
      <c r="C34" t="s">
        <v>420</v>
      </c>
      <c r="D34">
        <v>0</v>
      </c>
      <c r="E34">
        <f>VLOOKUP($B34,'20160803'!$A$3:$Y$207,COLUMN()-4,0)</f>
        <v>150096</v>
      </c>
      <c r="F34" t="str">
        <f>VLOOKUP($B34,'20160803'!$A$3:$Y$207,COLUMN()-4,0)</f>
        <v>商品A</v>
      </c>
      <c r="G34">
        <f>VLOOKUP($B34,'20160803'!$A$3:$Y$207,COLUMN()-4,0)</f>
        <v>1.105</v>
      </c>
      <c r="H34">
        <f>VLOOKUP($B34,'20160803'!$A$3:$Y$207,COLUMN()-4,0)</f>
        <v>1.0999999999999999E-2</v>
      </c>
      <c r="I34">
        <f>VLOOKUP($B34,'20160803'!$A$3:$Y$207,COLUMN()-4,0)</f>
        <v>3.38</v>
      </c>
      <c r="J34">
        <f>VLOOKUP($B34,'20160803'!$A$3:$Y$207,COLUMN()-4,0)</f>
        <v>1.0289999999999999</v>
      </c>
      <c r="K34">
        <f>VLOOKUP($B34,'20160803'!$A$3:$Y$207,COLUMN()-4,0)</f>
        <v>-7.3899999999999993E-2</v>
      </c>
      <c r="L34">
        <f>VLOOKUP($B34,'20160803'!$A$3:$Y$207,COLUMN()-4,0)</f>
        <v>3.5000000000000003E-2</v>
      </c>
      <c r="M34">
        <f>VLOOKUP($B34,'20160803'!$A$3:$Y$207,COLUMN()-4,0)</f>
        <v>5</v>
      </c>
      <c r="N34">
        <f>VLOOKUP($B34,'20160803'!$A$3:$Y$207,COLUMN()-4,0)</f>
        <v>5</v>
      </c>
      <c r="O34" s="285">
        <f>VLOOKUP($B34,'20160803'!$A$3:$Y$207,COLUMN()-4,0)</f>
        <v>-3.2009999999999997E-2</v>
      </c>
      <c r="P34">
        <f>VLOOKUP($B34,'20160803'!$A$3:$Y$207,COLUMN()-4,0)</f>
        <v>0.9</v>
      </c>
      <c r="Q34" t="str">
        <f>VLOOKUP($B34,'20160803'!$A$3:$Y$207,COLUMN()-4,0)</f>
        <v>大宗商品</v>
      </c>
      <c r="R34" s="315">
        <f>VLOOKUP($B34,'20160803'!$A$3:$Y$207,COLUMN()-4,0)</f>
        <v>3.2000000000000002E-3</v>
      </c>
      <c r="S34" s="315">
        <f>VLOOKUP($B34,'20160803'!$A$3:$Y$207,COLUMN()-4,0)</f>
        <v>0.34470000000000001</v>
      </c>
      <c r="T34" t="str">
        <f>VLOOKUP($B34,'20160803'!$A$3:$Y$207,COLUMN()-4,0)</f>
        <v>-</v>
      </c>
      <c r="U34">
        <f>VLOOKUP($B34,'20160803'!$A$3:$Y$207,COLUMN()-4,0)</f>
        <v>1.0492999999999999</v>
      </c>
      <c r="V34">
        <f>VLOOKUP($B34,'20160803'!$A$3:$Y$207,COLUMN()-4,0)</f>
        <v>-7.6E-3</v>
      </c>
      <c r="W34">
        <f>VLOOKUP($B34,'20160803'!$A$3:$Y$207,COLUMN()-4,0)</f>
        <v>-1.44E-2</v>
      </c>
      <c r="X34">
        <f>VLOOKUP($B34,'20160803'!$A$3:$Y$207,COLUMN()-4,0)</f>
        <v>-8.3000000000000001E-3</v>
      </c>
      <c r="Y34">
        <f>VLOOKUP($B34,'20160803'!$A$3:$Y$207,COLUMN()-4,0)</f>
        <v>12373</v>
      </c>
      <c r="Z34">
        <f>VLOOKUP($B34,'20160803'!$A$3:$Y$207,COLUMN()-4,0)</f>
        <v>0</v>
      </c>
      <c r="AA34">
        <f>VLOOKUP($B34,'20160803'!$A$3:$Y$207,COLUMN()-4,0)</f>
        <v>0.21180555555555555</v>
      </c>
      <c r="AB34">
        <f>VLOOKUP($B34,'20160803'!$A$3:$Y$207,COLUMN()-4,0)</f>
        <v>42738</v>
      </c>
      <c r="AC34" t="str">
        <f>VLOOKUP($B34,'20160803'!$A$3:$Y$207,COLUMN()-4,0)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7" r:id="rId49" display="https://www.jisilu.cn/data/sfnew/detail/150205"/>
    <hyperlink ref="G27" r:id="rId50" display="http://finance.sina.com.cn/fund/quotes/150205/bc.shtml"/>
    <hyperlink ref="J27" r:id="rId51" display="http://www.cninfo.com.cn/information/fund/netvalue/150205.html"/>
    <hyperlink ref="Q27" r:id="rId52" tooltip="399973" display="http://quote.eastmoney.com/zs399973.html"/>
    <hyperlink ref="S27" r:id="rId53" display="https://www.jisilu.cn/data/utils/lowcalc/150205"/>
    <hyperlink ref="AC27" r:id="rId54" tooltip="加【国防A】为自选A类" display="javascript:addOwnedFund('150205');"/>
    <hyperlink ref="E30" r:id="rId55" display="https://www.jisilu.cn/data/sfnew/detail/150198"/>
    <hyperlink ref="G30" r:id="rId56" display="http://finance.sina.com.cn/fund/quotes/150198/bc.shtml"/>
    <hyperlink ref="J30" r:id="rId57" display="http://www.cninfo.com.cn/information/fund/netvalue/150198.html"/>
    <hyperlink ref="Q30" r:id="rId58" tooltip="399396" display="http://quote.eastmoney.com/zs399396.html"/>
    <hyperlink ref="S30" r:id="rId59" display="https://www.jisilu.cn/data/utils/lowcalc/150198"/>
    <hyperlink ref="AC30" r:id="rId60" tooltip="加【食品A】为自选A类" display="javascript:addOwnedFund('150198');"/>
    <hyperlink ref="E26" r:id="rId61" display="https://www.jisilu.cn/data/sfnew/detail/150205"/>
    <hyperlink ref="G26" r:id="rId62" display="http://finance.sina.com.cn/fund/quotes/150205/bc.shtml"/>
    <hyperlink ref="J26" r:id="rId63" display="http://www.cninfo.com.cn/information/fund/netvalue/150205.html"/>
    <hyperlink ref="Q26" r:id="rId64" tooltip="399973" display="http://quote.eastmoney.com/zs399973.html"/>
    <hyperlink ref="S26" r:id="rId65" display="https://www.jisilu.cn/data/utils/lowcalc/150205"/>
    <hyperlink ref="AC26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48"/>
  <sheetViews>
    <sheetView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4" sqref="A144:XFD144"/>
    </sheetView>
  </sheetViews>
  <sheetFormatPr defaultRowHeight="13.5" x14ac:dyDescent="0.15"/>
  <cols>
    <col min="1" max="1" width="7.5" bestFit="1" customWidth="1"/>
    <col min="2" max="2" width="13.25" bestFit="1" customWidth="1"/>
    <col min="7" max="7" width="10.75" bestFit="1" customWidth="1"/>
    <col min="8" max="8" width="11.125" bestFit="1" customWidth="1"/>
  </cols>
  <sheetData>
    <row r="1" spans="1:25" x14ac:dyDescent="0.15">
      <c r="A1" s="785" t="s">
        <v>0</v>
      </c>
      <c r="B1" s="785" t="s">
        <v>1</v>
      </c>
      <c r="C1" s="785" t="s">
        <v>2</v>
      </c>
      <c r="D1" s="785" t="s">
        <v>3</v>
      </c>
      <c r="E1" s="371" t="s">
        <v>4</v>
      </c>
      <c r="F1" s="785" t="s">
        <v>6</v>
      </c>
      <c r="G1" s="785" t="s">
        <v>7</v>
      </c>
      <c r="H1" s="373" t="s">
        <v>8</v>
      </c>
      <c r="I1" s="371" t="s">
        <v>10</v>
      </c>
      <c r="J1" s="375" t="s">
        <v>11</v>
      </c>
      <c r="K1" s="375" t="s">
        <v>12</v>
      </c>
      <c r="L1" s="371" t="s">
        <v>14</v>
      </c>
      <c r="M1" s="785" t="s">
        <v>16</v>
      </c>
      <c r="N1" s="371" t="s">
        <v>17</v>
      </c>
      <c r="O1" s="371" t="s">
        <v>18</v>
      </c>
      <c r="P1" s="375" t="s">
        <v>20</v>
      </c>
      <c r="Q1" s="371" t="s">
        <v>22</v>
      </c>
      <c r="R1" s="375" t="s">
        <v>24</v>
      </c>
      <c r="S1" s="371" t="s">
        <v>26</v>
      </c>
      <c r="T1" s="371" t="s">
        <v>27</v>
      </c>
      <c r="U1" s="371" t="s">
        <v>28</v>
      </c>
      <c r="V1" s="375" t="s">
        <v>30</v>
      </c>
      <c r="W1" s="785" t="s">
        <v>31</v>
      </c>
      <c r="X1" s="785" t="s">
        <v>32</v>
      </c>
      <c r="Y1" s="787" t="s">
        <v>33</v>
      </c>
    </row>
    <row r="2" spans="1:25" ht="14.25" thickBot="1" x14ac:dyDescent="0.2">
      <c r="A2" s="786"/>
      <c r="B2" s="786"/>
      <c r="C2" s="786"/>
      <c r="D2" s="786"/>
      <c r="E2" s="372" t="s">
        <v>5</v>
      </c>
      <c r="F2" s="786"/>
      <c r="G2" s="786"/>
      <c r="H2" s="374" t="s">
        <v>9</v>
      </c>
      <c r="I2" s="372" t="s">
        <v>8</v>
      </c>
      <c r="J2" s="376" t="s">
        <v>8</v>
      </c>
      <c r="K2" s="376" t="s">
        <v>13</v>
      </c>
      <c r="L2" s="372" t="s">
        <v>15</v>
      </c>
      <c r="M2" s="786"/>
      <c r="N2" s="372" t="s">
        <v>3</v>
      </c>
      <c r="O2" s="372" t="s">
        <v>19</v>
      </c>
      <c r="P2" s="376" t="s">
        <v>21</v>
      </c>
      <c r="Q2" s="372" t="s">
        <v>23</v>
      </c>
      <c r="R2" s="376" t="s">
        <v>25</v>
      </c>
      <c r="S2" s="372" t="s">
        <v>25</v>
      </c>
      <c r="T2" s="372" t="s">
        <v>25</v>
      </c>
      <c r="U2" s="372" t="s">
        <v>29</v>
      </c>
      <c r="V2" s="376" t="s">
        <v>29</v>
      </c>
      <c r="W2" s="786"/>
      <c r="X2" s="786"/>
      <c r="Y2" s="788"/>
    </row>
    <row r="3" spans="1:25" ht="18.75" thickBot="1" x14ac:dyDescent="0.2">
      <c r="A3" s="7">
        <v>150106</v>
      </c>
      <c r="B3" s="283" t="s">
        <v>240</v>
      </c>
      <c r="C3" s="7">
        <v>1.163</v>
      </c>
      <c r="D3" s="305">
        <v>1.6999999999999999E-3</v>
      </c>
      <c r="E3" s="283">
        <v>106.31</v>
      </c>
      <c r="F3" s="7">
        <v>1.0612999999999999</v>
      </c>
      <c r="G3" s="285">
        <v>-9.5799999999999996E-2</v>
      </c>
      <c r="H3" s="285">
        <v>7.0000000000000007E-2</v>
      </c>
      <c r="I3" s="283">
        <v>7</v>
      </c>
      <c r="J3" s="283">
        <v>7</v>
      </c>
      <c r="K3" s="285">
        <v>3.5069999999999997E-2</v>
      </c>
      <c r="L3" s="283">
        <v>3.13</v>
      </c>
      <c r="M3" s="7" t="s">
        <v>189</v>
      </c>
      <c r="N3" s="286">
        <v>-4.3E-3</v>
      </c>
      <c r="O3" s="285">
        <v>0.371</v>
      </c>
      <c r="P3" s="283" t="s">
        <v>37</v>
      </c>
      <c r="Q3" s="285">
        <v>0.91859999999999997</v>
      </c>
      <c r="R3" s="285">
        <v>-4.1999999999999997E-3</v>
      </c>
      <c r="S3" s="285">
        <v>-5.8999999999999999E-3</v>
      </c>
      <c r="T3" s="285">
        <v>-3.5999999999999999E-3</v>
      </c>
      <c r="U3" s="283">
        <v>13044</v>
      </c>
      <c r="V3" s="283">
        <v>-17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1.6999999999999999E-3</v>
      </c>
      <c r="E4" s="289">
        <v>6.15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-7.7400000000000004E-3</v>
      </c>
      <c r="L4" s="289">
        <v>1.1100000000000001</v>
      </c>
      <c r="M4" s="14" t="s">
        <v>283</v>
      </c>
      <c r="N4" s="290">
        <v>-1.4E-3</v>
      </c>
      <c r="O4" s="291">
        <v>0.36299999999999999</v>
      </c>
      <c r="P4" s="289" t="s">
        <v>37</v>
      </c>
      <c r="Q4" s="291">
        <v>0.94059999999999999</v>
      </c>
      <c r="R4" s="291">
        <v>-6.4000000000000003E-3</v>
      </c>
      <c r="S4" s="291">
        <v>-5.3E-3</v>
      </c>
      <c r="T4" s="291">
        <v>-5.4000000000000003E-3</v>
      </c>
      <c r="U4" s="289">
        <v>949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1.1879999999999999</v>
      </c>
      <c r="D5" s="305">
        <v>3.3999999999999998E-3</v>
      </c>
      <c r="E5" s="283">
        <v>5003.01</v>
      </c>
      <c r="F5" s="7">
        <v>1.038</v>
      </c>
      <c r="G5" s="285">
        <v>-0.14449999999999999</v>
      </c>
      <c r="H5" s="285">
        <v>0.06</v>
      </c>
      <c r="I5" s="283">
        <v>6</v>
      </c>
      <c r="J5" s="283">
        <v>6</v>
      </c>
      <c r="K5" s="285">
        <v>5.2170000000000001E-2</v>
      </c>
      <c r="L5" s="283" t="s">
        <v>40</v>
      </c>
      <c r="M5" s="7" t="s">
        <v>56</v>
      </c>
      <c r="N5" s="305">
        <v>8.9999999999999998E-4</v>
      </c>
      <c r="O5" s="23">
        <v>0.3866</v>
      </c>
      <c r="P5" s="285">
        <v>-9.9099999999999994E-2</v>
      </c>
      <c r="Q5" s="285">
        <v>0.42870000000000003</v>
      </c>
      <c r="R5" s="285">
        <v>4.4000000000000003E-3</v>
      </c>
      <c r="S5" s="285">
        <v>2.3999999999999998E-3</v>
      </c>
      <c r="T5" s="285">
        <v>1.4E-3</v>
      </c>
      <c r="U5" s="283">
        <v>162948</v>
      </c>
      <c r="V5" s="283">
        <v>44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</v>
      </c>
      <c r="D6" s="290">
        <v>-2.1399999999999999E-2</v>
      </c>
      <c r="E6" s="289">
        <v>5.81</v>
      </c>
      <c r="F6" s="14">
        <v>1.03</v>
      </c>
      <c r="G6" s="291">
        <v>-0.10780000000000001</v>
      </c>
      <c r="H6" s="291">
        <v>5.8000000000000003E-2</v>
      </c>
      <c r="I6" s="289">
        <v>5.8</v>
      </c>
      <c r="J6" s="289">
        <v>5.8</v>
      </c>
      <c r="K6" s="291">
        <v>5.2209999999999999E-2</v>
      </c>
      <c r="L6" s="289" t="s">
        <v>40</v>
      </c>
      <c r="M6" s="14" t="s">
        <v>238</v>
      </c>
      <c r="N6" s="290">
        <v>-4.7999999999999996E-3</v>
      </c>
      <c r="O6" s="18">
        <v>0.48720000000000002</v>
      </c>
      <c r="P6" s="291">
        <v>-7.6999999999999999E-2</v>
      </c>
      <c r="Q6" s="291">
        <v>0.82489999999999997</v>
      </c>
      <c r="R6" s="291">
        <v>-6.0000000000000001E-3</v>
      </c>
      <c r="S6" s="291">
        <v>-4.0000000000000002E-4</v>
      </c>
      <c r="T6" s="291">
        <v>-7.1000000000000004E-3</v>
      </c>
      <c r="U6" s="289">
        <v>343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0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1.2230000000000001</v>
      </c>
      <c r="D8" s="305">
        <v>3.3E-3</v>
      </c>
      <c r="E8" s="283">
        <v>6339.78</v>
      </c>
      <c r="F8" s="7">
        <v>1.0389999999999999</v>
      </c>
      <c r="G8" s="285">
        <v>-0.17710000000000001</v>
      </c>
      <c r="H8" s="285">
        <v>0.05</v>
      </c>
      <c r="I8" s="283">
        <v>6.5</v>
      </c>
      <c r="J8" s="283">
        <v>6.5</v>
      </c>
      <c r="K8" s="285">
        <v>5.4899999999999997E-2</v>
      </c>
      <c r="L8" s="283" t="s">
        <v>40</v>
      </c>
      <c r="M8" s="7" t="s">
        <v>233</v>
      </c>
      <c r="N8" s="286">
        <v>-0.01</v>
      </c>
      <c r="O8" s="23">
        <v>0.31069999999999998</v>
      </c>
      <c r="P8" s="285">
        <v>-0.11749999999999999</v>
      </c>
      <c r="Q8" s="285">
        <v>0.60419999999999996</v>
      </c>
      <c r="R8" s="285">
        <v>6.8999999999999999E-3</v>
      </c>
      <c r="S8" s="285">
        <v>5.0000000000000001E-4</v>
      </c>
      <c r="T8" s="285">
        <v>-1.1000000000000001E-3</v>
      </c>
      <c r="U8" s="283">
        <v>319625</v>
      </c>
      <c r="V8" s="283">
        <v>278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1.256</v>
      </c>
      <c r="D9" s="295">
        <v>1.6000000000000001E-3</v>
      </c>
      <c r="E9" s="289">
        <v>679.36</v>
      </c>
      <c r="F9" s="14">
        <v>1.0429999999999999</v>
      </c>
      <c r="G9" s="291">
        <v>-0.20419999999999999</v>
      </c>
      <c r="H9" s="291">
        <v>0.05</v>
      </c>
      <c r="I9" s="289">
        <v>6.5</v>
      </c>
      <c r="J9" s="289">
        <v>6.5</v>
      </c>
      <c r="K9" s="291">
        <v>5.3589999999999999E-2</v>
      </c>
      <c r="L9" s="289" t="s">
        <v>40</v>
      </c>
      <c r="M9" s="14" t="s">
        <v>197</v>
      </c>
      <c r="N9" s="290">
        <v>-1.1000000000000001E-3</v>
      </c>
      <c r="O9" s="18">
        <v>0.4138</v>
      </c>
      <c r="P9" s="291">
        <v>-0.13750000000000001</v>
      </c>
      <c r="Q9" s="291">
        <v>0.36009999999999998</v>
      </c>
      <c r="R9" s="291">
        <v>-7.1000000000000004E-3</v>
      </c>
      <c r="S9" s="291">
        <v>-9.1000000000000004E-3</v>
      </c>
      <c r="T9" s="291">
        <v>-8.0999999999999996E-3</v>
      </c>
      <c r="U9" s="289">
        <v>12431</v>
      </c>
      <c r="V9" s="289">
        <v>-111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1.0289999999999999</v>
      </c>
      <c r="D10" s="305">
        <v>1E-3</v>
      </c>
      <c r="E10" s="283">
        <v>26.83</v>
      </c>
      <c r="F10" s="7">
        <v>1.0181</v>
      </c>
      <c r="G10" s="285">
        <v>-1.0699999999999999E-2</v>
      </c>
      <c r="H10" s="285">
        <v>0.05</v>
      </c>
      <c r="I10" s="283">
        <v>5</v>
      </c>
      <c r="J10" s="283">
        <v>5</v>
      </c>
      <c r="K10" s="285">
        <v>4.9459999999999997E-2</v>
      </c>
      <c r="L10" s="283" t="s">
        <v>40</v>
      </c>
      <c r="M10" s="7" t="s">
        <v>236</v>
      </c>
      <c r="N10" s="284">
        <v>0</v>
      </c>
      <c r="O10" s="23">
        <v>0.12089999999999999</v>
      </c>
      <c r="P10" s="285">
        <v>-9.4000000000000004E-3</v>
      </c>
      <c r="Q10" s="283" t="s">
        <v>37</v>
      </c>
      <c r="R10" s="285">
        <v>3.2000000000000002E-3</v>
      </c>
      <c r="S10" s="285">
        <v>1.5E-3</v>
      </c>
      <c r="T10" s="285">
        <v>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1.9666666666666665E-3</v>
      </c>
      <c r="E11" s="36"/>
      <c r="F11" s="35"/>
      <c r="G11" s="43">
        <f>AVERAGE(G8:G10)</f>
        <v>-0.13066666666666665</v>
      </c>
      <c r="H11" s="272">
        <f>COUNTIF($D8:$D10,"&gt;0")/COUNT($D8:$D10)</f>
        <v>1</v>
      </c>
      <c r="I11" s="36"/>
      <c r="J11" s="36"/>
      <c r="K11" s="43">
        <f>AVERAGE(K8:K10)</f>
        <v>5.2650000000000002E-2</v>
      </c>
      <c r="L11" s="36"/>
      <c r="M11" s="35"/>
      <c r="N11" s="38"/>
      <c r="O11" s="39"/>
      <c r="P11" s="43">
        <f>AVERAGE(P8:P10)</f>
        <v>-8.8133333333333341E-2</v>
      </c>
      <c r="Q11" s="37"/>
      <c r="R11" s="43">
        <f>AVERAGE(R8:R10)</f>
        <v>9.999999999999998E-4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1.1319999999999999</v>
      </c>
      <c r="D12" s="295">
        <v>2.7000000000000001E-3</v>
      </c>
      <c r="E12" s="289">
        <v>616.11</v>
      </c>
      <c r="F12" s="14">
        <v>1.0407</v>
      </c>
      <c r="G12" s="291">
        <v>-8.77E-2</v>
      </c>
      <c r="H12" s="291">
        <v>4.4999999999999998E-2</v>
      </c>
      <c r="I12" s="289">
        <v>6</v>
      </c>
      <c r="J12" s="289">
        <v>6</v>
      </c>
      <c r="K12" s="291">
        <v>5.4980000000000001E-2</v>
      </c>
      <c r="L12" s="289" t="s">
        <v>40</v>
      </c>
      <c r="M12" s="14" t="s">
        <v>222</v>
      </c>
      <c r="N12" s="290">
        <v>-1.6999999999999999E-3</v>
      </c>
      <c r="O12" s="18">
        <v>0.2084</v>
      </c>
      <c r="P12" s="291">
        <v>-6.4399999999999999E-2</v>
      </c>
      <c r="Q12" s="291">
        <v>0.83989999999999998</v>
      </c>
      <c r="R12" s="291">
        <v>-4.0000000000000001E-3</v>
      </c>
      <c r="S12" s="291">
        <v>-5.0000000000000001E-3</v>
      </c>
      <c r="T12" s="291">
        <v>-5.1000000000000004E-3</v>
      </c>
      <c r="U12" s="289">
        <v>50235</v>
      </c>
      <c r="V12" s="289">
        <v>0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1.2230000000000001</v>
      </c>
      <c r="D13" s="305">
        <v>2.5000000000000001E-3</v>
      </c>
      <c r="E13" s="283">
        <v>188.71</v>
      </c>
      <c r="F13" s="7">
        <v>1.036</v>
      </c>
      <c r="G13" s="285">
        <v>-0.18049999999999999</v>
      </c>
      <c r="H13" s="285">
        <v>4.4999999999999998E-2</v>
      </c>
      <c r="I13" s="283">
        <v>6</v>
      </c>
      <c r="J13" s="283">
        <v>6</v>
      </c>
      <c r="K13" s="285">
        <v>5.0549999999999998E-2</v>
      </c>
      <c r="L13" s="283" t="s">
        <v>40</v>
      </c>
      <c r="M13" s="301" t="s">
        <v>229</v>
      </c>
      <c r="N13" s="286">
        <v>-2.2000000000000001E-3</v>
      </c>
      <c r="O13" s="23">
        <v>0.3569</v>
      </c>
      <c r="P13" s="285">
        <v>-0.1381</v>
      </c>
      <c r="Q13" s="285">
        <v>0.50009999999999999</v>
      </c>
      <c r="R13" s="285">
        <v>-2.8999999999999998E-3</v>
      </c>
      <c r="S13" s="285">
        <v>-6.4999999999999997E-3</v>
      </c>
      <c r="T13" s="285">
        <v>-6.0000000000000001E-3</v>
      </c>
      <c r="U13" s="283">
        <v>45419</v>
      </c>
      <c r="V13" s="283">
        <v>-143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1.282</v>
      </c>
      <c r="D14" s="295">
        <v>3.0999999999999999E-3</v>
      </c>
      <c r="E14" s="289">
        <v>1.25</v>
      </c>
      <c r="F14" s="14">
        <v>1.0356000000000001</v>
      </c>
      <c r="G14" s="291">
        <v>-0.2379</v>
      </c>
      <c r="H14" s="291">
        <v>4.4999999999999998E-2</v>
      </c>
      <c r="I14" s="289">
        <v>6</v>
      </c>
      <c r="J14" s="289">
        <v>6</v>
      </c>
      <c r="K14" s="291">
        <v>4.8140000000000002E-2</v>
      </c>
      <c r="L14" s="289" t="s">
        <v>40</v>
      </c>
      <c r="M14" s="14" t="s">
        <v>231</v>
      </c>
      <c r="N14" s="295">
        <v>2.3999999999999998E-3</v>
      </c>
      <c r="O14" s="18">
        <v>0.51170000000000004</v>
      </c>
      <c r="P14" s="291">
        <v>-0.17780000000000001</v>
      </c>
      <c r="Q14" s="291">
        <v>0.51929999999999998</v>
      </c>
      <c r="R14" s="291">
        <v>-1.1000000000000001E-3</v>
      </c>
      <c r="S14" s="291">
        <v>-6.4000000000000003E-3</v>
      </c>
      <c r="T14" s="291">
        <v>-8.0999999999999996E-3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-0.16869999999999999</v>
      </c>
      <c r="H15" s="272">
        <f>COUNTIF($D12:$D14,"&gt;0")/COUNT($D12:$D14)</f>
        <v>1</v>
      </c>
      <c r="I15" s="36"/>
      <c r="J15" s="36"/>
      <c r="K15" s="43">
        <f>AVERAGE(K12:K14)</f>
        <v>5.1223333333333336E-2</v>
      </c>
      <c r="L15" s="36"/>
      <c r="M15" s="35"/>
      <c r="N15" s="38"/>
      <c r="O15" s="39"/>
      <c r="P15" s="43">
        <f>AVERAGE(P12:P14)</f>
        <v>-0.12676666666666667</v>
      </c>
      <c r="Q15" s="37"/>
      <c r="R15" s="43">
        <f>AVERAGE(R12:R14)</f>
        <v>-2.6666666666666666E-3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1.0649999999999999</v>
      </c>
      <c r="D16" s="305">
        <v>1.9E-3</v>
      </c>
      <c r="E16" s="283">
        <v>237.7</v>
      </c>
      <c r="F16" s="7">
        <v>1.032</v>
      </c>
      <c r="G16" s="285">
        <v>-3.2000000000000001E-2</v>
      </c>
      <c r="H16" s="285">
        <v>0.04</v>
      </c>
      <c r="I16" s="283">
        <v>5.5</v>
      </c>
      <c r="J16" s="283">
        <v>5.5</v>
      </c>
      <c r="K16" s="285">
        <v>5.3240000000000003E-2</v>
      </c>
      <c r="L16" s="283" t="s">
        <v>40</v>
      </c>
      <c r="M16" s="7" t="s">
        <v>76</v>
      </c>
      <c r="N16" s="286">
        <v>-4.5999999999999999E-3</v>
      </c>
      <c r="O16" s="23">
        <v>0.1595</v>
      </c>
      <c r="P16" s="285">
        <v>-2.7099999999999999E-2</v>
      </c>
      <c r="Q16" s="285">
        <v>0.96679999999999999</v>
      </c>
      <c r="R16" s="285">
        <v>-5.4000000000000003E-3</v>
      </c>
      <c r="S16" s="285">
        <v>-5.8999999999999999E-3</v>
      </c>
      <c r="T16" s="285">
        <v>-5.1000000000000004E-3</v>
      </c>
      <c r="U16" s="283">
        <v>3782</v>
      </c>
      <c r="V16" s="283">
        <v>-7</v>
      </c>
      <c r="W16" s="287">
        <v>0.21180555555555555</v>
      </c>
      <c r="X16" s="288">
        <v>42738</v>
      </c>
      <c r="Y16" s="13" t="s">
        <v>38</v>
      </c>
    </row>
    <row r="17" spans="1:25" s="400" customFormat="1" ht="18.75" thickBot="1" x14ac:dyDescent="0.2">
      <c r="A17" s="35">
        <v>150303</v>
      </c>
      <c r="B17" s="395" t="s">
        <v>200</v>
      </c>
      <c r="C17" s="35">
        <v>1.0720000000000001</v>
      </c>
      <c r="D17" s="396">
        <v>3.7000000000000002E-3</v>
      </c>
      <c r="E17" s="395">
        <v>1470.46</v>
      </c>
      <c r="F17" s="35">
        <v>1.0347999999999999</v>
      </c>
      <c r="G17" s="366">
        <v>-3.5900000000000001E-2</v>
      </c>
      <c r="H17" s="366">
        <v>0.04</v>
      </c>
      <c r="I17" s="395">
        <v>6</v>
      </c>
      <c r="J17" s="395">
        <v>5.5</v>
      </c>
      <c r="K17" s="366">
        <v>5.3120000000000001E-2</v>
      </c>
      <c r="L17" s="395" t="s">
        <v>40</v>
      </c>
      <c r="M17" s="35" t="s">
        <v>201</v>
      </c>
      <c r="N17" s="397">
        <v>-1.26E-2</v>
      </c>
      <c r="O17" s="39">
        <v>0.23980000000000001</v>
      </c>
      <c r="P17" s="366">
        <v>-3.0700000000000002E-2</v>
      </c>
      <c r="Q17" s="402">
        <v>0.77500000000000002</v>
      </c>
      <c r="R17" s="366">
        <v>2.8999999999999998E-3</v>
      </c>
      <c r="S17" s="366">
        <v>-5.0000000000000001E-3</v>
      </c>
      <c r="T17" s="366">
        <v>1E-4</v>
      </c>
      <c r="U17" s="395">
        <v>33837</v>
      </c>
      <c r="V17" s="395">
        <v>1</v>
      </c>
      <c r="W17" s="398">
        <v>0.21180555555555555</v>
      </c>
      <c r="X17" s="399">
        <v>42719</v>
      </c>
      <c r="Y17" s="42" t="s">
        <v>38</v>
      </c>
    </row>
    <row r="18" spans="1:25" s="60" customFormat="1" ht="18.75" thickBot="1" x14ac:dyDescent="0.2">
      <c r="A18" s="51">
        <v>150293</v>
      </c>
      <c r="B18" s="309" t="s">
        <v>204</v>
      </c>
      <c r="C18" s="51">
        <v>1.097</v>
      </c>
      <c r="D18" s="314">
        <v>7.3000000000000001E-3</v>
      </c>
      <c r="E18" s="309">
        <v>31.17</v>
      </c>
      <c r="F18" s="51">
        <v>1.0589</v>
      </c>
      <c r="G18" s="311">
        <v>-3.5999999999999997E-2</v>
      </c>
      <c r="H18" s="311">
        <v>0.04</v>
      </c>
      <c r="I18" s="309">
        <v>6.25</v>
      </c>
      <c r="J18" s="309">
        <v>5.5</v>
      </c>
      <c r="K18" s="311">
        <v>5.3109999999999997E-2</v>
      </c>
      <c r="L18" s="309" t="s">
        <v>40</v>
      </c>
      <c r="M18" s="51" t="s">
        <v>66</v>
      </c>
      <c r="N18" s="310">
        <v>-5.4000000000000003E-3</v>
      </c>
      <c r="O18" s="56">
        <v>0.308</v>
      </c>
      <c r="P18" s="311">
        <v>-3.1E-2</v>
      </c>
      <c r="Q18" s="311">
        <v>0.58609999999999995</v>
      </c>
      <c r="R18" s="311">
        <v>-1.8E-3</v>
      </c>
      <c r="S18" s="311">
        <v>-3.8E-3</v>
      </c>
      <c r="T18" s="311">
        <v>1.2999999999999999E-3</v>
      </c>
      <c r="U18" s="309">
        <v>1251</v>
      </c>
      <c r="V18" s="309">
        <v>0</v>
      </c>
      <c r="W18" s="312">
        <v>0.21180555555555555</v>
      </c>
      <c r="X18" s="313">
        <v>42705</v>
      </c>
      <c r="Y18" s="59" t="s">
        <v>38</v>
      </c>
    </row>
    <row r="19" spans="1:25" ht="18.75" thickBot="1" x14ac:dyDescent="0.2">
      <c r="A19" s="14">
        <v>150263</v>
      </c>
      <c r="B19" s="289" t="s">
        <v>210</v>
      </c>
      <c r="C19" s="14">
        <v>1.071</v>
      </c>
      <c r="D19" s="295">
        <v>4.7000000000000002E-3</v>
      </c>
      <c r="E19" s="289">
        <v>29.73</v>
      </c>
      <c r="F19" s="14">
        <v>1.0349999999999999</v>
      </c>
      <c r="G19" s="291">
        <v>-3.4799999999999998E-2</v>
      </c>
      <c r="H19" s="291">
        <v>0.04</v>
      </c>
      <c r="I19" s="289">
        <v>5.5</v>
      </c>
      <c r="J19" s="289">
        <v>5.5</v>
      </c>
      <c r="K19" s="291">
        <v>5.3089999999999998E-2</v>
      </c>
      <c r="L19" s="289" t="s">
        <v>40</v>
      </c>
      <c r="M19" s="14" t="s">
        <v>211</v>
      </c>
      <c r="N19" s="290">
        <v>-5.5999999999999999E-3</v>
      </c>
      <c r="O19" s="18">
        <v>0.21890000000000001</v>
      </c>
      <c r="P19" s="291">
        <v>-2.98E-2</v>
      </c>
      <c r="Q19" s="291">
        <v>0.82350000000000001</v>
      </c>
      <c r="R19" s="291">
        <v>3.5000000000000001E-3</v>
      </c>
      <c r="S19" s="291">
        <v>-6.0000000000000001E-3</v>
      </c>
      <c r="T19" s="291">
        <v>-3.2000000000000002E-3</v>
      </c>
      <c r="U19" s="289">
        <v>1553</v>
      </c>
      <c r="V19" s="289">
        <v>-19</v>
      </c>
      <c r="W19" s="292">
        <v>0.21180555555555555</v>
      </c>
      <c r="X19" s="293">
        <v>42719</v>
      </c>
      <c r="Y19" s="21" t="s">
        <v>38</v>
      </c>
    </row>
    <row r="20" spans="1:25" ht="19.5" thickBot="1" x14ac:dyDescent="0.2">
      <c r="A20" s="7">
        <v>150297</v>
      </c>
      <c r="B20" s="283" t="s">
        <v>202</v>
      </c>
      <c r="C20" s="7">
        <v>1.105</v>
      </c>
      <c r="D20" s="305">
        <v>7.3000000000000001E-3</v>
      </c>
      <c r="E20" s="283">
        <v>171.89</v>
      </c>
      <c r="F20" s="7">
        <v>1.0659000000000001</v>
      </c>
      <c r="G20" s="285">
        <v>-3.6700000000000003E-2</v>
      </c>
      <c r="H20" s="285">
        <v>0.04</v>
      </c>
      <c r="I20" s="283">
        <v>6</v>
      </c>
      <c r="J20" s="283">
        <v>5.5</v>
      </c>
      <c r="K20" s="285">
        <v>5.3010000000000002E-2</v>
      </c>
      <c r="L20" s="283" t="s">
        <v>40</v>
      </c>
      <c r="M20" s="301" t="s">
        <v>203</v>
      </c>
      <c r="N20" s="286">
        <v>-5.1999999999999998E-3</v>
      </c>
      <c r="O20" s="23">
        <v>0.14879999999999999</v>
      </c>
      <c r="P20" s="285">
        <v>-3.1699999999999999E-2</v>
      </c>
      <c r="Q20" s="285">
        <v>0.94059999999999999</v>
      </c>
      <c r="R20" s="285">
        <v>6.9999999999999999E-4</v>
      </c>
      <c r="S20" s="285">
        <v>-6.1999999999999998E-3</v>
      </c>
      <c r="T20" s="285">
        <v>-3.0000000000000001E-3</v>
      </c>
      <c r="U20" s="283">
        <v>6315</v>
      </c>
      <c r="V20" s="283">
        <v>-1</v>
      </c>
      <c r="W20" s="287">
        <v>0.21180555555555555</v>
      </c>
      <c r="X20" s="288">
        <v>42705</v>
      </c>
      <c r="Y20" s="13" t="s">
        <v>38</v>
      </c>
    </row>
    <row r="21" spans="1:25" s="121" customFormat="1" ht="18.75" thickBot="1" x14ac:dyDescent="0.2">
      <c r="A21" s="111">
        <v>150335</v>
      </c>
      <c r="B21" s="350" t="s">
        <v>195</v>
      </c>
      <c r="C21" s="111">
        <v>1.073</v>
      </c>
      <c r="D21" s="351">
        <v>5.5999999999999999E-3</v>
      </c>
      <c r="E21" s="350">
        <v>732.11</v>
      </c>
      <c r="F21" s="111">
        <v>1.0349999999999999</v>
      </c>
      <c r="G21" s="352">
        <v>-3.6700000000000003E-2</v>
      </c>
      <c r="H21" s="352">
        <v>0.04</v>
      </c>
      <c r="I21" s="350">
        <v>5.5</v>
      </c>
      <c r="J21" s="350">
        <v>5.5</v>
      </c>
      <c r="K21" s="352">
        <v>5.2990000000000002E-2</v>
      </c>
      <c r="L21" s="350" t="s">
        <v>40</v>
      </c>
      <c r="M21" s="111" t="s">
        <v>80</v>
      </c>
      <c r="N21" s="353">
        <v>-9.4000000000000004E-3</v>
      </c>
      <c r="O21" s="117">
        <v>0.22639999999999999</v>
      </c>
      <c r="P21" s="352">
        <v>-3.1600000000000003E-2</v>
      </c>
      <c r="Q21" s="385">
        <v>0.80610000000000004</v>
      </c>
      <c r="R21" s="352">
        <v>0</v>
      </c>
      <c r="S21" s="352">
        <v>-6.0000000000000001E-3</v>
      </c>
      <c r="T21" s="352">
        <v>-4.7999999999999996E-3</v>
      </c>
      <c r="U21" s="350">
        <v>15835</v>
      </c>
      <c r="V21" s="350">
        <v>-333</v>
      </c>
      <c r="W21" s="354">
        <v>0.21180555555555555</v>
      </c>
      <c r="X21" s="355">
        <v>42719</v>
      </c>
      <c r="Y21" s="120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1.071</v>
      </c>
      <c r="D22" s="305">
        <v>1.9E-3</v>
      </c>
      <c r="E22" s="283">
        <v>112.78</v>
      </c>
      <c r="F22" s="7">
        <v>1.032</v>
      </c>
      <c r="G22" s="285">
        <v>-3.78E-2</v>
      </c>
      <c r="H22" s="285">
        <v>0.04</v>
      </c>
      <c r="I22" s="283">
        <v>5.5</v>
      </c>
      <c r="J22" s="283">
        <v>5.5</v>
      </c>
      <c r="K22" s="285">
        <v>5.2940000000000001E-2</v>
      </c>
      <c r="L22" s="283" t="s">
        <v>40</v>
      </c>
      <c r="M22" s="7" t="s">
        <v>110</v>
      </c>
      <c r="N22" s="286">
        <v>-6.1999999999999998E-3</v>
      </c>
      <c r="O22" s="23">
        <v>0.20860000000000001</v>
      </c>
      <c r="P22" s="285">
        <v>-3.2599999999999997E-2</v>
      </c>
      <c r="Q22" s="285">
        <v>0.8518</v>
      </c>
      <c r="R22" s="285">
        <v>-4.3E-3</v>
      </c>
      <c r="S22" s="285">
        <v>-6.4999999999999997E-3</v>
      </c>
      <c r="T22" s="285">
        <v>-6.7999999999999996E-3</v>
      </c>
      <c r="U22" s="283">
        <v>21227</v>
      </c>
      <c r="V22" s="283">
        <v>-401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150287</v>
      </c>
      <c r="B23" s="289" t="s">
        <v>77</v>
      </c>
      <c r="C23" s="14">
        <v>1.0740000000000001</v>
      </c>
      <c r="D23" s="295">
        <v>5.5999999999999999E-3</v>
      </c>
      <c r="E23" s="289">
        <v>6951.67</v>
      </c>
      <c r="F23" s="14">
        <v>1.0349999999999999</v>
      </c>
      <c r="G23" s="291">
        <v>-3.7699999999999997E-2</v>
      </c>
      <c r="H23" s="291">
        <v>0.04</v>
      </c>
      <c r="I23" s="289">
        <v>5.5</v>
      </c>
      <c r="J23" s="289">
        <v>5.5</v>
      </c>
      <c r="K23" s="291">
        <v>5.2940000000000001E-2</v>
      </c>
      <c r="L23" s="289" t="s">
        <v>40</v>
      </c>
      <c r="M23" s="14" t="s">
        <v>78</v>
      </c>
      <c r="N23" s="290">
        <v>-2.5999999999999999E-3</v>
      </c>
      <c r="O23" s="18">
        <v>0.1764</v>
      </c>
      <c r="P23" s="291">
        <v>-3.2500000000000001E-2</v>
      </c>
      <c r="Q23" s="291">
        <v>0.92290000000000005</v>
      </c>
      <c r="R23" s="291">
        <v>8.8999999999999999E-3</v>
      </c>
      <c r="S23" s="291">
        <v>3.2000000000000002E-3</v>
      </c>
      <c r="T23" s="291">
        <v>7.1000000000000004E-3</v>
      </c>
      <c r="U23" s="289">
        <v>65109</v>
      </c>
      <c r="V23" s="289">
        <v>3834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150117</v>
      </c>
      <c r="B24" s="283" t="s">
        <v>206</v>
      </c>
      <c r="C24" s="7">
        <v>1.0720000000000001</v>
      </c>
      <c r="D24" s="305">
        <v>4.7000000000000002E-3</v>
      </c>
      <c r="E24" s="283">
        <v>2615.11</v>
      </c>
      <c r="F24" s="7">
        <v>1.0321</v>
      </c>
      <c r="G24" s="285">
        <v>-3.8699999999999998E-2</v>
      </c>
      <c r="H24" s="285">
        <v>0.04</v>
      </c>
      <c r="I24" s="283">
        <v>5.5</v>
      </c>
      <c r="J24" s="283">
        <v>5.5</v>
      </c>
      <c r="K24" s="285">
        <v>5.289E-2</v>
      </c>
      <c r="L24" s="283" t="s">
        <v>40</v>
      </c>
      <c r="M24" s="7" t="s">
        <v>207</v>
      </c>
      <c r="N24" s="305">
        <v>8.9999999999999993E-3</v>
      </c>
      <c r="O24" s="23">
        <v>0.16389999999999999</v>
      </c>
      <c r="P24" s="285">
        <v>-3.3500000000000002E-2</v>
      </c>
      <c r="Q24" s="285">
        <v>1.6086</v>
      </c>
      <c r="R24" s="285">
        <v>-6.1000000000000004E-3</v>
      </c>
      <c r="S24" s="285">
        <v>-2.2000000000000001E-3</v>
      </c>
      <c r="T24" s="285">
        <v>-7.6E-3</v>
      </c>
      <c r="U24" s="283">
        <v>155936</v>
      </c>
      <c r="V24" s="283">
        <v>-1144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150130</v>
      </c>
      <c r="B25" s="289" t="s">
        <v>208</v>
      </c>
      <c r="C25" s="14">
        <v>1.073</v>
      </c>
      <c r="D25" s="295">
        <v>2.8E-3</v>
      </c>
      <c r="E25" s="289">
        <v>9441.86</v>
      </c>
      <c r="F25" s="14">
        <v>1.0321</v>
      </c>
      <c r="G25" s="291">
        <v>-3.9600000000000003E-2</v>
      </c>
      <c r="H25" s="291">
        <v>0.04</v>
      </c>
      <c r="I25" s="289">
        <v>5.5</v>
      </c>
      <c r="J25" s="289">
        <v>5.5</v>
      </c>
      <c r="K25" s="291">
        <v>5.2839999999999998E-2</v>
      </c>
      <c r="L25" s="289" t="s">
        <v>40</v>
      </c>
      <c r="M25" s="14" t="s">
        <v>209</v>
      </c>
      <c r="N25" s="290">
        <v>-3.3E-3</v>
      </c>
      <c r="O25" s="18">
        <v>0.1903</v>
      </c>
      <c r="P25" s="291">
        <v>-3.44E-2</v>
      </c>
      <c r="Q25" s="291">
        <v>0.89459999999999995</v>
      </c>
      <c r="R25" s="291">
        <v>-1.5E-3</v>
      </c>
      <c r="S25" s="291">
        <v>-2.0999999999999999E-3</v>
      </c>
      <c r="T25" s="291">
        <v>-4.4000000000000003E-3</v>
      </c>
      <c r="U25" s="289">
        <v>475604</v>
      </c>
      <c r="V25" s="289">
        <v>71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1.0760000000000001</v>
      </c>
      <c r="D26" s="305">
        <v>6.4999999999999997E-3</v>
      </c>
      <c r="E26" s="283">
        <v>449.39</v>
      </c>
      <c r="F26" s="7">
        <v>1.0350999999999999</v>
      </c>
      <c r="G26" s="285">
        <v>-3.95E-2</v>
      </c>
      <c r="H26" s="285">
        <v>0.04</v>
      </c>
      <c r="I26" s="283">
        <v>5.5</v>
      </c>
      <c r="J26" s="283">
        <v>5.5</v>
      </c>
      <c r="K26" s="285">
        <v>5.2839999999999998E-2</v>
      </c>
      <c r="L26" s="283" t="s">
        <v>40</v>
      </c>
      <c r="M26" s="7" t="s">
        <v>95</v>
      </c>
      <c r="N26" s="305">
        <v>8.0999999999999996E-3</v>
      </c>
      <c r="O26" s="23">
        <v>0.17799999999999999</v>
      </c>
      <c r="P26" s="285">
        <v>-3.4299999999999997E-2</v>
      </c>
      <c r="Q26" s="304">
        <v>0.91900000000000004</v>
      </c>
      <c r="R26" s="285">
        <v>5.4999999999999997E-3</v>
      </c>
      <c r="S26" s="285">
        <v>4.1999999999999997E-3</v>
      </c>
      <c r="T26" s="285">
        <v>1.8E-3</v>
      </c>
      <c r="U26" s="283">
        <v>35822</v>
      </c>
      <c r="V26" s="283">
        <v>56</v>
      </c>
      <c r="W26" s="287">
        <v>0.21180555555555555</v>
      </c>
      <c r="X26" s="288">
        <v>42719</v>
      </c>
      <c r="Y26" s="13" t="s">
        <v>38</v>
      </c>
    </row>
    <row r="27" spans="1:25" ht="18.75" thickBot="1" x14ac:dyDescent="0.2">
      <c r="A27" s="14">
        <v>150301</v>
      </c>
      <c r="B27" s="289" t="s">
        <v>212</v>
      </c>
      <c r="C27" s="14">
        <v>1.077</v>
      </c>
      <c r="D27" s="295">
        <v>1.9E-3</v>
      </c>
      <c r="E27" s="289">
        <v>64.819999999999993</v>
      </c>
      <c r="F27" s="14">
        <v>1.0350999999999999</v>
      </c>
      <c r="G27" s="291">
        <v>-4.0500000000000001E-2</v>
      </c>
      <c r="H27" s="291">
        <v>0.04</v>
      </c>
      <c r="I27" s="289">
        <v>5.5</v>
      </c>
      <c r="J27" s="289">
        <v>5.5</v>
      </c>
      <c r="K27" s="291">
        <v>5.2789999999999997E-2</v>
      </c>
      <c r="L27" s="289" t="s">
        <v>40</v>
      </c>
      <c r="M27" s="14" t="s">
        <v>56</v>
      </c>
      <c r="N27" s="295">
        <v>8.9999999999999998E-4</v>
      </c>
      <c r="O27" s="18">
        <v>0.4128</v>
      </c>
      <c r="P27" s="291">
        <v>-3.5200000000000002E-2</v>
      </c>
      <c r="Q27" s="303">
        <v>0.37069999999999997</v>
      </c>
      <c r="R27" s="291">
        <v>1.5E-3</v>
      </c>
      <c r="S27" s="291">
        <v>-1.6999999999999999E-3</v>
      </c>
      <c r="T27" s="291">
        <v>5.0000000000000001E-4</v>
      </c>
      <c r="U27" s="289">
        <v>5297</v>
      </c>
      <c r="V27" s="289">
        <v>0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150289</v>
      </c>
      <c r="B28" s="283" t="s">
        <v>196</v>
      </c>
      <c r="C28" s="7">
        <v>1.0780000000000001</v>
      </c>
      <c r="D28" s="305">
        <v>2.8E-3</v>
      </c>
      <c r="E28" s="283">
        <v>3129.72</v>
      </c>
      <c r="F28" s="7">
        <v>1.0349999999999999</v>
      </c>
      <c r="G28" s="285">
        <v>-4.1500000000000002E-2</v>
      </c>
      <c r="H28" s="285">
        <v>0.04</v>
      </c>
      <c r="I28" s="283">
        <v>5.5</v>
      </c>
      <c r="J28" s="283">
        <v>5.5</v>
      </c>
      <c r="K28" s="285">
        <v>5.2729999999999999E-2</v>
      </c>
      <c r="L28" s="283" t="s">
        <v>40</v>
      </c>
      <c r="M28" s="7" t="s">
        <v>197</v>
      </c>
      <c r="N28" s="286">
        <v>-1.1000000000000001E-3</v>
      </c>
      <c r="O28" s="23">
        <v>0.1401</v>
      </c>
      <c r="P28" s="285">
        <v>-3.61E-2</v>
      </c>
      <c r="Q28" s="285">
        <v>1.0074000000000001</v>
      </c>
      <c r="R28" s="285">
        <v>4.4000000000000003E-3</v>
      </c>
      <c r="S28" s="285">
        <v>4.0000000000000001E-3</v>
      </c>
      <c r="T28" s="285">
        <v>-4.0000000000000001E-3</v>
      </c>
      <c r="U28" s="283">
        <v>57751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s="60" customFormat="1" ht="18.75" thickBot="1" x14ac:dyDescent="0.2">
      <c r="A29" s="51">
        <v>150291</v>
      </c>
      <c r="B29" s="317" t="s">
        <v>198</v>
      </c>
      <c r="C29" s="51">
        <v>1.0780000000000001</v>
      </c>
      <c r="D29" s="314">
        <v>8.3999999999999995E-3</v>
      </c>
      <c r="E29" s="309">
        <v>537.61</v>
      </c>
      <c r="F29" s="51">
        <v>1.0349999999999999</v>
      </c>
      <c r="G29" s="311">
        <v>-4.1500000000000002E-2</v>
      </c>
      <c r="H29" s="311">
        <v>0.04</v>
      </c>
      <c r="I29" s="309">
        <v>5.5</v>
      </c>
      <c r="J29" s="309">
        <v>5.5</v>
      </c>
      <c r="K29" s="311">
        <v>5.2729999999999999E-2</v>
      </c>
      <c r="L29" s="309" t="s">
        <v>40</v>
      </c>
      <c r="M29" s="51" t="s">
        <v>95</v>
      </c>
      <c r="N29" s="314">
        <v>8.0999999999999996E-3</v>
      </c>
      <c r="O29" s="56">
        <v>0.20300000000000001</v>
      </c>
      <c r="P29" s="311">
        <v>-3.61E-2</v>
      </c>
      <c r="Q29" s="311">
        <v>0.86070000000000002</v>
      </c>
      <c r="R29" s="311">
        <v>5.4000000000000003E-3</v>
      </c>
      <c r="S29" s="311">
        <v>5.5999999999999999E-3</v>
      </c>
      <c r="T29" s="311">
        <v>5.0000000000000001E-3</v>
      </c>
      <c r="U29" s="309">
        <v>19284</v>
      </c>
      <c r="V29" s="309">
        <v>4</v>
      </c>
      <c r="W29" s="312">
        <v>0.21180555555555555</v>
      </c>
      <c r="X29" s="313">
        <v>42719</v>
      </c>
      <c r="Y29" s="59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1.0740000000000001</v>
      </c>
      <c r="D30" s="305">
        <v>4.7000000000000002E-3</v>
      </c>
      <c r="E30" s="283">
        <v>105.52</v>
      </c>
      <c r="F30" s="7">
        <v>1.0286</v>
      </c>
      <c r="G30" s="285">
        <v>-4.41E-2</v>
      </c>
      <c r="H30" s="285">
        <v>0.04</v>
      </c>
      <c r="I30" s="283">
        <v>5.5</v>
      </c>
      <c r="J30" s="283">
        <v>5.5</v>
      </c>
      <c r="K30" s="285">
        <v>5.2609999999999997E-2</v>
      </c>
      <c r="L30" s="283" t="s">
        <v>40</v>
      </c>
      <c r="M30" s="7" t="s">
        <v>66</v>
      </c>
      <c r="N30" s="286">
        <v>-5.4000000000000003E-3</v>
      </c>
      <c r="O30" s="23">
        <v>0.33329999999999999</v>
      </c>
      <c r="P30" s="285">
        <v>-3.8100000000000002E-2</v>
      </c>
      <c r="Q30" s="304">
        <v>0.56420000000000003</v>
      </c>
      <c r="R30" s="285">
        <v>7.9000000000000008E-3</v>
      </c>
      <c r="S30" s="285">
        <v>2.7000000000000001E-3</v>
      </c>
      <c r="T30" s="285">
        <v>8.0000000000000004E-4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1.079</v>
      </c>
      <c r="D31" s="295">
        <v>2.8E-3</v>
      </c>
      <c r="E31" s="289">
        <v>781.03</v>
      </c>
      <c r="F31" s="14">
        <v>1.0321</v>
      </c>
      <c r="G31" s="291">
        <v>-4.5400000000000003E-2</v>
      </c>
      <c r="H31" s="291">
        <v>0.04</v>
      </c>
      <c r="I31" s="289">
        <v>5.5</v>
      </c>
      <c r="J31" s="289">
        <v>5.5</v>
      </c>
      <c r="K31" s="291">
        <v>5.2540000000000003E-2</v>
      </c>
      <c r="L31" s="289" t="s">
        <v>40</v>
      </c>
      <c r="M31" s="14" t="s">
        <v>220</v>
      </c>
      <c r="N31" s="290">
        <v>-2.3E-3</v>
      </c>
      <c r="O31" s="18">
        <v>0.25779999999999997</v>
      </c>
      <c r="P31" s="291">
        <v>-3.9800000000000002E-2</v>
      </c>
      <c r="Q31" s="291">
        <v>0.73670000000000002</v>
      </c>
      <c r="R31" s="291">
        <v>-3.0999999999999999E-3</v>
      </c>
      <c r="S31" s="291">
        <v>-5.3E-3</v>
      </c>
      <c r="T31" s="291">
        <v>-4.7999999999999996E-3</v>
      </c>
      <c r="U31" s="289">
        <v>50618</v>
      </c>
      <c r="V31" s="289">
        <v>-112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150190</v>
      </c>
      <c r="B32" s="283" t="s">
        <v>213</v>
      </c>
      <c r="C32" s="7">
        <v>1.083</v>
      </c>
      <c r="D32" s="305">
        <v>2.8E-3</v>
      </c>
      <c r="E32" s="283">
        <v>142.28</v>
      </c>
      <c r="F32" s="7">
        <v>1.032</v>
      </c>
      <c r="G32" s="285">
        <v>-4.9399999999999999E-2</v>
      </c>
      <c r="H32" s="285">
        <v>0.04</v>
      </c>
      <c r="I32" s="283">
        <v>5.5</v>
      </c>
      <c r="J32" s="283">
        <v>5.5</v>
      </c>
      <c r="K32" s="285">
        <v>5.2330000000000002E-2</v>
      </c>
      <c r="L32" s="283" t="s">
        <v>40</v>
      </c>
      <c r="M32" s="7" t="s">
        <v>76</v>
      </c>
      <c r="N32" s="286">
        <v>-4.5999999999999999E-3</v>
      </c>
      <c r="O32" s="23">
        <v>0.43030000000000002</v>
      </c>
      <c r="P32" s="285">
        <v>-4.3299999999999998E-2</v>
      </c>
      <c r="Q32" s="285">
        <v>0.33329999999999999</v>
      </c>
      <c r="R32" s="285">
        <v>4.0000000000000002E-4</v>
      </c>
      <c r="S32" s="285">
        <v>-1.8E-3</v>
      </c>
      <c r="T32" s="285">
        <v>-4.0000000000000002E-4</v>
      </c>
      <c r="U32" s="283">
        <v>5778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150265</v>
      </c>
      <c r="B33" s="306" t="s">
        <v>214</v>
      </c>
      <c r="C33" s="14">
        <v>1.079</v>
      </c>
      <c r="D33" s="295">
        <v>4.7000000000000002E-3</v>
      </c>
      <c r="E33" s="289">
        <v>282.27</v>
      </c>
      <c r="F33" s="14">
        <v>1.028</v>
      </c>
      <c r="G33" s="291">
        <v>-4.9599999999999998E-2</v>
      </c>
      <c r="H33" s="291">
        <v>0.04</v>
      </c>
      <c r="I33" s="289">
        <v>5.5</v>
      </c>
      <c r="J33" s="289">
        <v>5.5</v>
      </c>
      <c r="K33" s="291">
        <v>5.2330000000000002E-2</v>
      </c>
      <c r="L33" s="289" t="s">
        <v>40</v>
      </c>
      <c r="M33" s="14" t="s">
        <v>46</v>
      </c>
      <c r="N33" s="290">
        <v>-1.9E-3</v>
      </c>
      <c r="O33" s="18">
        <v>0.3972</v>
      </c>
      <c r="P33" s="291">
        <v>-4.3499999999999997E-2</v>
      </c>
      <c r="Q33" s="291">
        <v>0.41499999999999998</v>
      </c>
      <c r="R33" s="291">
        <v>-5.7000000000000002E-3</v>
      </c>
      <c r="S33" s="291">
        <v>-8.0000000000000002E-3</v>
      </c>
      <c r="T33" s="291">
        <v>-8.9999999999999993E-3</v>
      </c>
      <c r="U33" s="289">
        <v>13537</v>
      </c>
      <c r="V33" s="289">
        <v>-107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502037</v>
      </c>
      <c r="B34" s="283" t="s">
        <v>221</v>
      </c>
      <c r="C34" s="7">
        <v>1.081</v>
      </c>
      <c r="D34" s="305">
        <v>1.9E-3</v>
      </c>
      <c r="E34" s="283">
        <v>1.91</v>
      </c>
      <c r="F34" s="7">
        <v>1.0284</v>
      </c>
      <c r="G34" s="285">
        <v>-5.11E-2</v>
      </c>
      <c r="H34" s="285">
        <v>0.04</v>
      </c>
      <c r="I34" s="283">
        <v>5.5</v>
      </c>
      <c r="J34" s="283">
        <v>5.5</v>
      </c>
      <c r="K34" s="285">
        <v>5.2249999999999998E-2</v>
      </c>
      <c r="L34" s="283" t="s">
        <v>40</v>
      </c>
      <c r="M34" s="7" t="s">
        <v>222</v>
      </c>
      <c r="N34" s="286">
        <v>-1.6999999999999999E-3</v>
      </c>
      <c r="O34" s="23">
        <v>0.42049999999999998</v>
      </c>
      <c r="P34" s="285">
        <v>-4.5199999999999997E-2</v>
      </c>
      <c r="Q34" s="285">
        <v>0.3599</v>
      </c>
      <c r="R34" s="285">
        <v>-5.0000000000000001E-4</v>
      </c>
      <c r="S34" s="285">
        <v>-6.1000000000000004E-3</v>
      </c>
      <c r="T34" s="285">
        <v>2.8999999999999998E-3</v>
      </c>
      <c r="U34" s="283">
        <v>600</v>
      </c>
      <c r="V34" s="283">
        <v>0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1.089</v>
      </c>
      <c r="D35" s="295">
        <v>6.4999999999999997E-3</v>
      </c>
      <c r="E35" s="289">
        <v>2249.58</v>
      </c>
      <c r="F35" s="14">
        <v>1.0321</v>
      </c>
      <c r="G35" s="291">
        <v>-5.5100000000000003E-2</v>
      </c>
      <c r="H35" s="291">
        <v>0.04</v>
      </c>
      <c r="I35" s="289">
        <v>5.5</v>
      </c>
      <c r="J35" s="289">
        <v>5.5</v>
      </c>
      <c r="K35" s="291">
        <v>5.2040000000000003E-2</v>
      </c>
      <c r="L35" s="289" t="s">
        <v>40</v>
      </c>
      <c r="M35" s="14" t="s">
        <v>216</v>
      </c>
      <c r="N35" s="295">
        <v>2.9999999999999997E-4</v>
      </c>
      <c r="O35" s="18">
        <v>0.439</v>
      </c>
      <c r="P35" s="291">
        <v>-4.8599999999999997E-2</v>
      </c>
      <c r="Q35" s="291">
        <v>0.31269999999999998</v>
      </c>
      <c r="R35" s="291">
        <v>-5.8999999999999999E-3</v>
      </c>
      <c r="S35" s="291">
        <v>-6.4999999999999997E-3</v>
      </c>
      <c r="T35" s="291">
        <v>2.9999999999999997E-4</v>
      </c>
      <c r="U35" s="289">
        <v>61131</v>
      </c>
      <c r="V35" s="289">
        <v>-560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1.087</v>
      </c>
      <c r="D36" s="305">
        <v>1.8E-3</v>
      </c>
      <c r="E36" s="283">
        <v>26.76</v>
      </c>
      <c r="F36" s="7">
        <v>1.0283</v>
      </c>
      <c r="G36" s="285">
        <v>-5.7099999999999998E-2</v>
      </c>
      <c r="H36" s="285">
        <v>0.04</v>
      </c>
      <c r="I36" s="283">
        <v>5.5</v>
      </c>
      <c r="J36" s="283">
        <v>5.5</v>
      </c>
      <c r="K36" s="285">
        <v>5.1950000000000003E-2</v>
      </c>
      <c r="L36" s="283" t="s">
        <v>40</v>
      </c>
      <c r="M36" s="7" t="s">
        <v>218</v>
      </c>
      <c r="N36" s="286">
        <v>-1.01E-2</v>
      </c>
      <c r="O36" s="23">
        <v>0.41120000000000001</v>
      </c>
      <c r="P36" s="285">
        <v>-5.0500000000000003E-2</v>
      </c>
      <c r="Q36" s="285">
        <v>0.38190000000000002</v>
      </c>
      <c r="R36" s="285">
        <v>-3.7000000000000002E-3</v>
      </c>
      <c r="S36" s="285">
        <v>-5.4999999999999997E-3</v>
      </c>
      <c r="T36" s="285">
        <v>-8.0000000000000002E-3</v>
      </c>
      <c r="U36" s="283">
        <v>15507</v>
      </c>
      <c r="V36" s="283">
        <v>-175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1.0840000000000001</v>
      </c>
      <c r="D37" s="295">
        <v>5.5999999999999999E-3</v>
      </c>
      <c r="E37" s="289">
        <v>173.87</v>
      </c>
      <c r="F37" s="14">
        <v>1.0229999999999999</v>
      </c>
      <c r="G37" s="291">
        <v>-5.96E-2</v>
      </c>
      <c r="H37" s="291">
        <v>0.04</v>
      </c>
      <c r="I37" s="289">
        <v>5.5</v>
      </c>
      <c r="J37" s="289">
        <v>5.5</v>
      </c>
      <c r="K37" s="291">
        <v>5.1839999999999997E-2</v>
      </c>
      <c r="L37" s="289" t="s">
        <v>40</v>
      </c>
      <c r="M37" s="14" t="s">
        <v>56</v>
      </c>
      <c r="N37" s="295">
        <v>8.9999999999999998E-4</v>
      </c>
      <c r="O37" s="18">
        <v>0.4234</v>
      </c>
      <c r="P37" s="291">
        <v>-5.2499999999999998E-2</v>
      </c>
      <c r="Q37" s="303">
        <v>0.35880000000000001</v>
      </c>
      <c r="R37" s="291">
        <v>-4.8999999999999998E-3</v>
      </c>
      <c r="S37" s="291">
        <v>-6.7999999999999996E-3</v>
      </c>
      <c r="T37" s="291">
        <v>-4.1000000000000003E-3</v>
      </c>
      <c r="U37" s="289">
        <v>6072</v>
      </c>
      <c r="V37" s="289">
        <v>46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1.1000000000000001</v>
      </c>
      <c r="D38" s="286">
        <v>-8.9999999999999993E-3</v>
      </c>
      <c r="E38" s="283">
        <v>1.97</v>
      </c>
      <c r="F38" s="7">
        <v>1.0283</v>
      </c>
      <c r="G38" s="285">
        <v>-6.9699999999999998E-2</v>
      </c>
      <c r="H38" s="285">
        <v>0.04</v>
      </c>
      <c r="I38" s="283">
        <v>5.5</v>
      </c>
      <c r="J38" s="283">
        <v>5.5</v>
      </c>
      <c r="K38" s="285">
        <v>5.1319999999999998E-2</v>
      </c>
      <c r="L38" s="283" t="s">
        <v>40</v>
      </c>
      <c r="M38" s="7" t="s">
        <v>218</v>
      </c>
      <c r="N38" s="286">
        <v>-1.01E-2</v>
      </c>
      <c r="O38" s="23">
        <v>0.44450000000000001</v>
      </c>
      <c r="P38" s="285">
        <v>-6.1699999999999998E-2</v>
      </c>
      <c r="Q38" s="285">
        <v>0.30370000000000003</v>
      </c>
      <c r="R38" s="285">
        <v>2.0999999999999999E-3</v>
      </c>
      <c r="S38" s="285">
        <v>-6.6E-3</v>
      </c>
      <c r="T38" s="285">
        <v>-7.1999999999999998E-3</v>
      </c>
      <c r="U38" s="283">
        <v>1075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1.1299999999999999</v>
      </c>
      <c r="D39" s="290">
        <v>-1.0500000000000001E-2</v>
      </c>
      <c r="E39" s="289">
        <v>0.01</v>
      </c>
      <c r="F39" s="14">
        <v>1.0283</v>
      </c>
      <c r="G39" s="291">
        <v>-9.8900000000000002E-2</v>
      </c>
      <c r="H39" s="291">
        <v>0.04</v>
      </c>
      <c r="I39" s="289">
        <v>5.5</v>
      </c>
      <c r="J39" s="289">
        <v>5.5</v>
      </c>
      <c r="K39" s="291">
        <v>4.9919999999999999E-2</v>
      </c>
      <c r="L39" s="289" t="s">
        <v>40</v>
      </c>
      <c r="M39" s="14" t="s">
        <v>127</v>
      </c>
      <c r="N39" s="290">
        <v>-7.0000000000000001E-3</v>
      </c>
      <c r="O39" s="18">
        <v>0.45789999999999997</v>
      </c>
      <c r="P39" s="291">
        <v>-8.6599999999999996E-2</v>
      </c>
      <c r="Q39" s="291">
        <v>0.27210000000000001</v>
      </c>
      <c r="R39" s="291">
        <v>-3.5000000000000001E-3</v>
      </c>
      <c r="S39" s="291">
        <v>-6.7000000000000002E-3</v>
      </c>
      <c r="T39" s="291">
        <v>1.89E-2</v>
      </c>
      <c r="U39" s="289">
        <v>802</v>
      </c>
      <c r="V39" s="289">
        <v>2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1.1419999999999999</v>
      </c>
      <c r="D40" s="286">
        <v>-1.6999999999999999E-3</v>
      </c>
      <c r="E40" s="283">
        <v>0.22</v>
      </c>
      <c r="F40" s="7">
        <v>1.028</v>
      </c>
      <c r="G40" s="285">
        <v>-0.1109</v>
      </c>
      <c r="H40" s="285">
        <v>0.04</v>
      </c>
      <c r="I40" s="283">
        <v>5.5</v>
      </c>
      <c r="J40" s="283">
        <v>5.5</v>
      </c>
      <c r="K40" s="285">
        <v>4.9369999999999997E-2</v>
      </c>
      <c r="L40" s="283" t="s">
        <v>40</v>
      </c>
      <c r="M40" s="7" t="s">
        <v>222</v>
      </c>
      <c r="N40" s="286">
        <v>-1.6999999999999999E-3</v>
      </c>
      <c r="O40" s="23">
        <v>0.41870000000000002</v>
      </c>
      <c r="P40" s="285">
        <v>-9.6199999999999994E-2</v>
      </c>
      <c r="Q40" s="285">
        <v>0.36459999999999998</v>
      </c>
      <c r="R40" s="285">
        <v>-2.5000000000000001E-3</v>
      </c>
      <c r="S40" s="285">
        <v>-5.8999999999999999E-3</v>
      </c>
      <c r="T40" s="285">
        <v>-7.3000000000000001E-3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1.48</v>
      </c>
      <c r="D41" s="295">
        <v>4.1000000000000003E-3</v>
      </c>
      <c r="E41" s="289">
        <v>88.84</v>
      </c>
      <c r="F41" s="14">
        <v>1.032</v>
      </c>
      <c r="G41" s="291">
        <v>-0.43409999999999999</v>
      </c>
      <c r="H41" s="291">
        <v>0.04</v>
      </c>
      <c r="I41" s="289">
        <v>5.5</v>
      </c>
      <c r="J41" s="289">
        <v>5.5</v>
      </c>
      <c r="K41" s="291">
        <v>3.798E-2</v>
      </c>
      <c r="L41" s="289" t="s">
        <v>40</v>
      </c>
      <c r="M41" s="14" t="s">
        <v>36</v>
      </c>
      <c r="N41" s="302">
        <v>0</v>
      </c>
      <c r="O41" s="18">
        <v>0.68640000000000001</v>
      </c>
      <c r="P41" s="291">
        <v>-0.2974</v>
      </c>
      <c r="Q41" s="289" t="s">
        <v>37</v>
      </c>
      <c r="R41" s="291">
        <v>5.7000000000000002E-3</v>
      </c>
      <c r="S41" s="291">
        <v>6.7999999999999996E-3</v>
      </c>
      <c r="T41" s="291">
        <v>1.06E-2</v>
      </c>
      <c r="U41" s="289">
        <v>1669</v>
      </c>
      <c r="V41" s="289">
        <v>21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3.030769230769231E-3</v>
      </c>
      <c r="E42" s="36"/>
      <c r="F42" s="35"/>
      <c r="G42" s="43">
        <f>AVERAGE(G16:G41)</f>
        <v>-6.3611538461538469E-2</v>
      </c>
      <c r="H42" s="272">
        <f>COUNTIF($D16:$D41,"&gt;0")/COUNT($D16:$D41)</f>
        <v>0.88461538461538458</v>
      </c>
      <c r="I42" s="36"/>
      <c r="J42" s="36"/>
      <c r="K42" s="43">
        <f>AVERAGE(K16:K41)</f>
        <v>5.1836153846153837E-2</v>
      </c>
      <c r="L42" s="36"/>
      <c r="M42" s="35"/>
      <c r="N42" s="38"/>
      <c r="O42" s="39"/>
      <c r="P42" s="43">
        <f>AVERAGE(P16:P41)</f>
        <v>-5.2307692307692305E-2</v>
      </c>
      <c r="Q42" s="37"/>
      <c r="R42" s="43">
        <f>AVERAGE(R16:R41)</f>
        <v>0</v>
      </c>
      <c r="S42" s="37"/>
      <c r="T42" s="37"/>
      <c r="U42" s="36"/>
      <c r="V42" s="36"/>
      <c r="W42" s="40"/>
      <c r="X42" s="41"/>
      <c r="Y42" s="42"/>
    </row>
    <row r="43" spans="1:25" ht="18.75" thickBot="1" x14ac:dyDescent="0.2">
      <c r="A43" s="7">
        <v>150088</v>
      </c>
      <c r="B43" s="283" t="s">
        <v>151</v>
      </c>
      <c r="C43" s="7">
        <v>1.0289999999999999</v>
      </c>
      <c r="D43" s="286">
        <v>-2.8999999999999998E-3</v>
      </c>
      <c r="E43" s="283">
        <v>5.51</v>
      </c>
      <c r="F43" s="7">
        <v>1.0296000000000001</v>
      </c>
      <c r="G43" s="285">
        <v>5.9999999999999995E-4</v>
      </c>
      <c r="H43" s="285">
        <v>3.5000000000000003E-2</v>
      </c>
      <c r="I43" s="283">
        <v>5</v>
      </c>
      <c r="J43" s="283">
        <v>5</v>
      </c>
      <c r="K43" s="285">
        <v>6.1519999999999998E-2</v>
      </c>
      <c r="L43" s="283">
        <v>0.05</v>
      </c>
      <c r="M43" s="7" t="s">
        <v>148</v>
      </c>
      <c r="N43" s="286">
        <v>-5.5999999999999999E-3</v>
      </c>
      <c r="O43" s="285">
        <v>0.40510000000000002</v>
      </c>
      <c r="P43" s="283" t="s">
        <v>37</v>
      </c>
      <c r="Q43" s="285">
        <v>0.85970000000000002</v>
      </c>
      <c r="R43" s="285">
        <v>8.8999999999999999E-3</v>
      </c>
      <c r="S43" s="285">
        <v>-1.1000000000000001E-3</v>
      </c>
      <c r="T43" s="285">
        <v>6.0000000000000001E-3</v>
      </c>
      <c r="U43" s="283">
        <v>299</v>
      </c>
      <c r="V43" s="283">
        <v>0</v>
      </c>
      <c r="W43" s="287">
        <v>0.21180555555555555</v>
      </c>
      <c r="X43" s="288">
        <v>42605</v>
      </c>
      <c r="Y43" s="13" t="s">
        <v>38</v>
      </c>
    </row>
    <row r="44" spans="1:25" s="206" customFormat="1" ht="19.5" thickBot="1" x14ac:dyDescent="0.2">
      <c r="A44" s="197">
        <v>150175</v>
      </c>
      <c r="B44" s="382" t="s">
        <v>152</v>
      </c>
      <c r="C44" s="197">
        <v>0.95699999999999996</v>
      </c>
      <c r="D44" s="383">
        <v>8.3999999999999995E-3</v>
      </c>
      <c r="E44" s="377">
        <v>4242.9399999999996</v>
      </c>
      <c r="F44" s="197">
        <v>1.0336000000000001</v>
      </c>
      <c r="G44" s="379">
        <v>7.4099999999999999E-2</v>
      </c>
      <c r="H44" s="379">
        <v>3.5000000000000003E-2</v>
      </c>
      <c r="I44" s="377">
        <v>5</v>
      </c>
      <c r="J44" s="377">
        <v>5</v>
      </c>
      <c r="K44" s="379">
        <v>5.4149999999999997E-2</v>
      </c>
      <c r="L44" s="377" t="s">
        <v>40</v>
      </c>
      <c r="M44" s="197" t="s">
        <v>153</v>
      </c>
      <c r="N44" s="383">
        <v>1.49E-2</v>
      </c>
      <c r="O44" s="202">
        <v>0.28189999999999998</v>
      </c>
      <c r="P44" s="382" t="s">
        <v>44</v>
      </c>
      <c r="Q44" s="379">
        <v>0.74590000000000001</v>
      </c>
      <c r="R44" s="379">
        <v>-6.6E-3</v>
      </c>
      <c r="S44" s="379">
        <v>-2.8E-3</v>
      </c>
      <c r="T44" s="379">
        <v>1.6999999999999999E-3</v>
      </c>
      <c r="U44" s="377">
        <v>405345</v>
      </c>
      <c r="V44" s="377">
        <v>69</v>
      </c>
      <c r="W44" s="380">
        <v>0.21180555555555555</v>
      </c>
      <c r="X44" s="384">
        <v>42705</v>
      </c>
      <c r="Y44" s="205" t="s">
        <v>38</v>
      </c>
    </row>
    <row r="45" spans="1:25" ht="18.75" thickBot="1" x14ac:dyDescent="0.2">
      <c r="A45" s="7">
        <v>150140</v>
      </c>
      <c r="B45" s="283" t="s">
        <v>158</v>
      </c>
      <c r="C45" s="7">
        <v>1.03</v>
      </c>
      <c r="D45" s="305">
        <v>3.8999999999999998E-3</v>
      </c>
      <c r="E45" s="283">
        <v>0.01</v>
      </c>
      <c r="F45" s="7">
        <v>1.0296000000000001</v>
      </c>
      <c r="G45" s="285">
        <v>-4.0000000000000002E-4</v>
      </c>
      <c r="H45" s="285">
        <v>3.5000000000000003E-2</v>
      </c>
      <c r="I45" s="283">
        <v>5</v>
      </c>
      <c r="J45" s="283">
        <v>5</v>
      </c>
      <c r="K45" s="285">
        <v>4.9979999999999997E-2</v>
      </c>
      <c r="L45" s="283" t="s">
        <v>40</v>
      </c>
      <c r="M45" s="7" t="s">
        <v>88</v>
      </c>
      <c r="N45" s="305">
        <v>1.1999999999999999E-3</v>
      </c>
      <c r="O45" s="23">
        <v>0.2424</v>
      </c>
      <c r="P45" s="285">
        <v>-3.8E-3</v>
      </c>
      <c r="Q45" s="285">
        <v>0.77610000000000001</v>
      </c>
      <c r="R45" s="285">
        <v>-2.3999999999999998E-3</v>
      </c>
      <c r="S45" s="285">
        <v>-8.3999999999999995E-3</v>
      </c>
      <c r="T45" s="285">
        <v>-7.7999999999999996E-3</v>
      </c>
      <c r="U45" s="283">
        <v>663</v>
      </c>
      <c r="V45" s="283">
        <v>0</v>
      </c>
      <c r="W45" s="287">
        <v>0.21180555555555555</v>
      </c>
      <c r="X45" s="288">
        <v>42738</v>
      </c>
      <c r="Y45" s="13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1.0329999999999999</v>
      </c>
      <c r="D46" s="290">
        <v>-4.7999999999999996E-3</v>
      </c>
      <c r="E46" s="289">
        <v>0.1</v>
      </c>
      <c r="F46" s="14">
        <v>1.032</v>
      </c>
      <c r="G46" s="291">
        <v>-1E-3</v>
      </c>
      <c r="H46" s="291">
        <v>3.5000000000000003E-2</v>
      </c>
      <c r="I46" s="289">
        <v>5</v>
      </c>
      <c r="J46" s="289">
        <v>5</v>
      </c>
      <c r="K46" s="291">
        <v>4.9950000000000001E-2</v>
      </c>
      <c r="L46" s="289" t="s">
        <v>40</v>
      </c>
      <c r="M46" s="14" t="s">
        <v>91</v>
      </c>
      <c r="N46" s="295">
        <v>2.3E-3</v>
      </c>
      <c r="O46" s="18">
        <v>0.4289</v>
      </c>
      <c r="P46" s="291">
        <v>-4.7999999999999996E-3</v>
      </c>
      <c r="Q46" s="291">
        <v>0.33639999999999998</v>
      </c>
      <c r="R46" s="291">
        <v>-8.0000000000000004E-4</v>
      </c>
      <c r="S46" s="291">
        <v>1.2999999999999999E-3</v>
      </c>
      <c r="T46" s="291">
        <v>-1.8E-3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s="206" customFormat="1" ht="18.75" thickBot="1" x14ac:dyDescent="0.2">
      <c r="A47" s="197">
        <v>502041</v>
      </c>
      <c r="B47" s="377" t="s">
        <v>155</v>
      </c>
      <c r="C47" s="197">
        <v>1.0569999999999999</v>
      </c>
      <c r="D47" s="383">
        <v>8.9999999999999998E-4</v>
      </c>
      <c r="E47" s="377">
        <v>47.69</v>
      </c>
      <c r="F47" s="197">
        <v>1.054</v>
      </c>
      <c r="G47" s="379">
        <v>-2.8E-3</v>
      </c>
      <c r="H47" s="379">
        <v>3.5000000000000003E-2</v>
      </c>
      <c r="I47" s="377">
        <v>5.5</v>
      </c>
      <c r="J47" s="377">
        <v>5</v>
      </c>
      <c r="K47" s="379">
        <v>4.9930000000000002E-2</v>
      </c>
      <c r="L47" s="377" t="s">
        <v>40</v>
      </c>
      <c r="M47" s="197" t="s">
        <v>91</v>
      </c>
      <c r="N47" s="383">
        <v>2.3E-3</v>
      </c>
      <c r="O47" s="202">
        <v>0.26819999999999999</v>
      </c>
      <c r="P47" s="379">
        <v>-6.6E-3</v>
      </c>
      <c r="Q47" s="401">
        <v>0.68359999999999999</v>
      </c>
      <c r="R47" s="379">
        <v>-3.3E-3</v>
      </c>
      <c r="S47" s="379">
        <v>-1.1000000000000001E-3</v>
      </c>
      <c r="T47" s="379">
        <v>-2.8E-3</v>
      </c>
      <c r="U47" s="377">
        <v>1126</v>
      </c>
      <c r="V47" s="377">
        <v>0</v>
      </c>
      <c r="W47" s="380">
        <v>0.21180555555555555</v>
      </c>
      <c r="X47" s="381">
        <v>42704</v>
      </c>
      <c r="Y47" s="205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1.0329999999999999</v>
      </c>
      <c r="D48" s="302">
        <v>0</v>
      </c>
      <c r="E48" s="289">
        <v>39.26</v>
      </c>
      <c r="F48" s="14">
        <v>1.03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160</v>
      </c>
      <c r="N48" s="295">
        <v>1.1999999999999999E-3</v>
      </c>
      <c r="O48" s="18">
        <v>0.43580000000000002</v>
      </c>
      <c r="P48" s="291">
        <v>-6.7000000000000002E-3</v>
      </c>
      <c r="Q48" s="291">
        <v>0.76319999999999999</v>
      </c>
      <c r="R48" s="291">
        <v>-3.8E-3</v>
      </c>
      <c r="S48" s="291">
        <v>-3.0999999999999999E-3</v>
      </c>
      <c r="T48" s="291">
        <v>6.1999999999999998E-3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1.0349999999999999</v>
      </c>
      <c r="D49" s="305">
        <v>5.7999999999999996E-3</v>
      </c>
      <c r="E49" s="283">
        <v>9.42</v>
      </c>
      <c r="F49" s="7">
        <v>1.032</v>
      </c>
      <c r="G49" s="285">
        <v>-2.8999999999999998E-3</v>
      </c>
      <c r="H49" s="285">
        <v>3.5000000000000003E-2</v>
      </c>
      <c r="I49" s="283">
        <v>5</v>
      </c>
      <c r="J49" s="283">
        <v>5</v>
      </c>
      <c r="K49" s="285">
        <v>4.9849999999999998E-2</v>
      </c>
      <c r="L49" s="283" t="s">
        <v>40</v>
      </c>
      <c r="M49" s="7" t="s">
        <v>157</v>
      </c>
      <c r="N49" s="286">
        <v>-3.0999999999999999E-3</v>
      </c>
      <c r="O49" s="23">
        <v>0.1507</v>
      </c>
      <c r="P49" s="285">
        <v>-6.7000000000000002E-3</v>
      </c>
      <c r="Q49" s="285">
        <v>0.98740000000000006</v>
      </c>
      <c r="R49" s="285">
        <v>6.3E-3</v>
      </c>
      <c r="S49" s="285">
        <v>0</v>
      </c>
      <c r="T49" s="285">
        <v>4.0000000000000001E-3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150112</v>
      </c>
      <c r="B50" s="289" t="s">
        <v>265</v>
      </c>
      <c r="C50" s="14">
        <v>1.008</v>
      </c>
      <c r="D50" s="295">
        <v>1E-3</v>
      </c>
      <c r="E50" s="289">
        <v>1.03</v>
      </c>
      <c r="F50" s="14">
        <v>1.0046999999999999</v>
      </c>
      <c r="G50" s="291">
        <v>-3.3E-3</v>
      </c>
      <c r="H50" s="291">
        <v>3.5000000000000003E-2</v>
      </c>
      <c r="I50" s="289">
        <v>5</v>
      </c>
      <c r="J50" s="289">
        <v>5</v>
      </c>
      <c r="K50" s="291">
        <v>4.9840000000000002E-2</v>
      </c>
      <c r="L50" s="289" t="s">
        <v>40</v>
      </c>
      <c r="M50" s="14" t="s">
        <v>266</v>
      </c>
      <c r="N50" s="295">
        <v>2.0999999999999999E-3</v>
      </c>
      <c r="O50" s="18">
        <v>0.48089999999999999</v>
      </c>
      <c r="P50" s="291">
        <v>-6.7000000000000002E-3</v>
      </c>
      <c r="Q50" s="291">
        <v>0.65490000000000004</v>
      </c>
      <c r="R50" s="291">
        <v>2.0999999999999999E-3</v>
      </c>
      <c r="S50" s="291">
        <v>-9.1999999999999998E-3</v>
      </c>
      <c r="T50" s="291">
        <v>5.0000000000000001E-4</v>
      </c>
      <c r="U50" s="289">
        <v>986</v>
      </c>
      <c r="V50" s="289">
        <v>-2</v>
      </c>
      <c r="W50" s="292">
        <v>0.21180555555555555</v>
      </c>
      <c r="X50" s="293">
        <v>42919</v>
      </c>
      <c r="Y50" s="21" t="s">
        <v>38</v>
      </c>
    </row>
    <row r="51" spans="1:25" ht="18.75" thickBot="1" x14ac:dyDescent="0.2">
      <c r="A51" s="7">
        <v>150090</v>
      </c>
      <c r="B51" s="283" t="s">
        <v>173</v>
      </c>
      <c r="C51" s="7">
        <v>1.0329999999999999</v>
      </c>
      <c r="D51" s="305">
        <v>1E-3</v>
      </c>
      <c r="E51" s="283">
        <v>3.82</v>
      </c>
      <c r="F51" s="7">
        <v>1.0296000000000001</v>
      </c>
      <c r="G51" s="285">
        <v>-3.3E-3</v>
      </c>
      <c r="H51" s="285">
        <v>3.5000000000000003E-2</v>
      </c>
      <c r="I51" s="283">
        <v>5</v>
      </c>
      <c r="J51" s="283">
        <v>5</v>
      </c>
      <c r="K51" s="285">
        <v>4.9829999999999999E-2</v>
      </c>
      <c r="L51" s="283" t="s">
        <v>40</v>
      </c>
      <c r="M51" s="7" t="s">
        <v>174</v>
      </c>
      <c r="N51" s="286">
        <v>-5.7000000000000002E-3</v>
      </c>
      <c r="O51" s="23">
        <v>0.3861</v>
      </c>
      <c r="P51" s="285">
        <v>-6.7000000000000002E-3</v>
      </c>
      <c r="Q51" s="285">
        <v>0.91920000000000002</v>
      </c>
      <c r="R51" s="285">
        <v>-1.1000000000000001E-3</v>
      </c>
      <c r="S51" s="285">
        <v>-7.4000000000000003E-3</v>
      </c>
      <c r="T51" s="285">
        <v>-3.2000000000000002E-3</v>
      </c>
      <c r="U51" s="283">
        <v>1116</v>
      </c>
      <c r="V51" s="283">
        <v>-6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1.034</v>
      </c>
      <c r="D52" s="290">
        <v>-4.7999999999999996E-3</v>
      </c>
      <c r="E52" s="289">
        <v>3.96</v>
      </c>
      <c r="F52" s="14">
        <v>1.03</v>
      </c>
      <c r="G52" s="291">
        <v>-3.8999999999999998E-3</v>
      </c>
      <c r="H52" s="291">
        <v>3.5000000000000003E-2</v>
      </c>
      <c r="I52" s="289">
        <v>5</v>
      </c>
      <c r="J52" s="289">
        <v>5</v>
      </c>
      <c r="K52" s="291">
        <v>4.9799999999999997E-2</v>
      </c>
      <c r="L52" s="289" t="s">
        <v>40</v>
      </c>
      <c r="M52" s="14" t="s">
        <v>88</v>
      </c>
      <c r="N52" s="295">
        <v>1.1999999999999999E-3</v>
      </c>
      <c r="O52" s="18">
        <v>0.4178</v>
      </c>
      <c r="P52" s="291">
        <v>-7.4000000000000003E-3</v>
      </c>
      <c r="Q52" s="291">
        <v>0.75090000000000001</v>
      </c>
      <c r="R52" s="291">
        <v>-5.4999999999999997E-3</v>
      </c>
      <c r="S52" s="291">
        <v>-3.8999999999999998E-3</v>
      </c>
      <c r="T52" s="291">
        <v>-5.7000000000000002E-3</v>
      </c>
      <c r="U52" s="289">
        <v>756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1.038</v>
      </c>
      <c r="D53" s="305">
        <v>1E-3</v>
      </c>
      <c r="E53" s="283">
        <v>10.36</v>
      </c>
      <c r="F53" s="7">
        <v>1.034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1.1999999999999999E-3</v>
      </c>
      <c r="O53" s="23">
        <v>0.22919999999999999</v>
      </c>
      <c r="P53" s="285">
        <v>-7.6E-3</v>
      </c>
      <c r="Q53" s="285">
        <v>0.80079999999999996</v>
      </c>
      <c r="R53" s="285">
        <v>-1.6999999999999999E-3</v>
      </c>
      <c r="S53" s="285">
        <v>-4.1999999999999997E-3</v>
      </c>
      <c r="T53" s="285">
        <v>-2.3999999999999998E-3</v>
      </c>
      <c r="U53" s="283">
        <v>2969</v>
      </c>
      <c r="V53" s="283">
        <v>0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150138</v>
      </c>
      <c r="B54" s="289" t="s">
        <v>181</v>
      </c>
      <c r="C54" s="14">
        <v>1.038</v>
      </c>
      <c r="D54" s="295">
        <v>2.8999999999999998E-3</v>
      </c>
      <c r="E54" s="289">
        <v>20.23</v>
      </c>
      <c r="F54" s="14">
        <v>1.034</v>
      </c>
      <c r="G54" s="291">
        <v>-3.8999999999999998E-3</v>
      </c>
      <c r="H54" s="291">
        <v>3.5000000000000003E-2</v>
      </c>
      <c r="I54" s="289">
        <v>5</v>
      </c>
      <c r="J54" s="289">
        <v>5</v>
      </c>
      <c r="K54" s="291">
        <v>4.9799999999999997E-2</v>
      </c>
      <c r="L54" s="289" t="s">
        <v>40</v>
      </c>
      <c r="M54" s="14" t="s">
        <v>182</v>
      </c>
      <c r="N54" s="290">
        <v>-4.1999999999999997E-3</v>
      </c>
      <c r="O54" s="18">
        <v>0.36370000000000002</v>
      </c>
      <c r="P54" s="291">
        <v>-7.6E-3</v>
      </c>
      <c r="Q54" s="291">
        <v>0.48670000000000002</v>
      </c>
      <c r="R54" s="291">
        <v>-6.4000000000000003E-3</v>
      </c>
      <c r="S54" s="291">
        <v>-7.4000000000000003E-3</v>
      </c>
      <c r="T54" s="291">
        <v>-8.8999999999999999E-3</v>
      </c>
      <c r="U54" s="289">
        <v>265</v>
      </c>
      <c r="V54" s="289">
        <v>0</v>
      </c>
      <c r="W54" s="292">
        <v>0.21180555555555555</v>
      </c>
      <c r="X54" s="293">
        <v>42705</v>
      </c>
      <c r="Y54" s="21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1.0329999999999999</v>
      </c>
      <c r="D55" s="305">
        <v>3.8999999999999998E-3</v>
      </c>
      <c r="E55" s="283">
        <v>0.53</v>
      </c>
      <c r="F55" s="7">
        <v>1.0289999999999999</v>
      </c>
      <c r="G55" s="285">
        <v>-3.8999999999999998E-3</v>
      </c>
      <c r="H55" s="285">
        <v>3.5000000000000003E-2</v>
      </c>
      <c r="I55" s="283">
        <v>5</v>
      </c>
      <c r="J55" s="283">
        <v>5</v>
      </c>
      <c r="K55" s="285">
        <v>4.9799999999999997E-2</v>
      </c>
      <c r="L55" s="283" t="s">
        <v>40</v>
      </c>
      <c r="M55" s="7" t="s">
        <v>163</v>
      </c>
      <c r="N55" s="286">
        <v>-2.3E-3</v>
      </c>
      <c r="O55" s="23">
        <v>0.1363</v>
      </c>
      <c r="P55" s="285">
        <v>-7.6E-3</v>
      </c>
      <c r="Q55" s="285">
        <v>1.7013</v>
      </c>
      <c r="R55" s="285">
        <v>4.1999999999999997E-3</v>
      </c>
      <c r="S55" s="285">
        <v>-2E-3</v>
      </c>
      <c r="T55" s="285">
        <v>-4.1000000000000003E-3</v>
      </c>
      <c r="U55" s="283">
        <v>965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1.038</v>
      </c>
      <c r="D56" s="314">
        <v>4.7999999999999996E-3</v>
      </c>
      <c r="E56" s="309">
        <v>115.77</v>
      </c>
      <c r="F56" s="51">
        <v>1.0338000000000001</v>
      </c>
      <c r="G56" s="311">
        <v>-4.1000000000000003E-3</v>
      </c>
      <c r="H56" s="311">
        <v>3.5000000000000003E-2</v>
      </c>
      <c r="I56" s="309">
        <v>5</v>
      </c>
      <c r="J56" s="309">
        <v>5</v>
      </c>
      <c r="K56" s="311">
        <v>4.9790000000000001E-2</v>
      </c>
      <c r="L56" s="309" t="s">
        <v>40</v>
      </c>
      <c r="M56" s="51" t="s">
        <v>95</v>
      </c>
      <c r="N56" s="314">
        <v>8.0999999999999996E-3</v>
      </c>
      <c r="O56" s="56">
        <v>0.24690000000000001</v>
      </c>
      <c r="P56" s="311">
        <v>-7.6E-3</v>
      </c>
      <c r="Q56" s="311">
        <v>0.75990000000000002</v>
      </c>
      <c r="R56" s="311">
        <v>2E-3</v>
      </c>
      <c r="S56" s="311">
        <v>-1E-3</v>
      </c>
      <c r="T56" s="311">
        <v>8.0000000000000004E-4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1.0720000000000001</v>
      </c>
      <c r="D57" s="286">
        <v>-2.8E-3</v>
      </c>
      <c r="E57" s="283">
        <v>97.67</v>
      </c>
      <c r="F57" s="7">
        <v>1.0649999999999999</v>
      </c>
      <c r="G57" s="285">
        <v>-6.6E-3</v>
      </c>
      <c r="H57" s="285">
        <v>3.5000000000000003E-2</v>
      </c>
      <c r="I57" s="283">
        <v>5.75</v>
      </c>
      <c r="J57" s="283">
        <v>5</v>
      </c>
      <c r="K57" s="285">
        <v>4.9770000000000002E-2</v>
      </c>
      <c r="L57" s="283" t="s">
        <v>40</v>
      </c>
      <c r="M57" s="7" t="s">
        <v>169</v>
      </c>
      <c r="N57" s="305">
        <v>6.3E-3</v>
      </c>
      <c r="O57" s="23">
        <v>0.11559999999999999</v>
      </c>
      <c r="P57" s="285">
        <v>-1.03E-2</v>
      </c>
      <c r="Q57" s="304">
        <v>1.0177</v>
      </c>
      <c r="R57" s="285">
        <v>-1.1999999999999999E-3</v>
      </c>
      <c r="S57" s="285">
        <v>1.4E-3</v>
      </c>
      <c r="T57" s="285">
        <v>1.4E-3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1.034</v>
      </c>
      <c r="D58" s="295">
        <v>1.9E-3</v>
      </c>
      <c r="E58" s="289">
        <v>0.67</v>
      </c>
      <c r="F58" s="14">
        <v>1.0289999999999999</v>
      </c>
      <c r="G58" s="291">
        <v>-4.8999999999999998E-3</v>
      </c>
      <c r="H58" s="291">
        <v>3.5000000000000003E-2</v>
      </c>
      <c r="I58" s="289">
        <v>5</v>
      </c>
      <c r="J58" s="289">
        <v>5</v>
      </c>
      <c r="K58" s="291">
        <v>4.9750000000000003E-2</v>
      </c>
      <c r="L58" s="289" t="s">
        <v>40</v>
      </c>
      <c r="M58" s="14" t="s">
        <v>172</v>
      </c>
      <c r="N58" s="290">
        <v>-5.4000000000000003E-3</v>
      </c>
      <c r="O58" s="18">
        <v>0.35070000000000001</v>
      </c>
      <c r="P58" s="291">
        <v>-8.6E-3</v>
      </c>
      <c r="Q58" s="291">
        <v>0.52300000000000002</v>
      </c>
      <c r="R58" s="291">
        <v>-1.4E-3</v>
      </c>
      <c r="S58" s="291">
        <v>-4.0000000000000001E-3</v>
      </c>
      <c r="T58" s="291">
        <v>-6.6E-3</v>
      </c>
      <c r="U58" s="289">
        <v>359</v>
      </c>
      <c r="V58" s="289">
        <v>-2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150053</v>
      </c>
      <c r="B59" s="283" t="s">
        <v>170</v>
      </c>
      <c r="C59" s="7">
        <v>1.0349999999999999</v>
      </c>
      <c r="D59" s="305">
        <v>2.8999999999999998E-3</v>
      </c>
      <c r="E59" s="283">
        <v>60.38</v>
      </c>
      <c r="F59" s="7">
        <v>1.0293000000000001</v>
      </c>
      <c r="G59" s="285">
        <v>-5.4999999999999997E-3</v>
      </c>
      <c r="H59" s="285">
        <v>3.5000000000000003E-2</v>
      </c>
      <c r="I59" s="283">
        <v>5</v>
      </c>
      <c r="J59" s="283">
        <v>5</v>
      </c>
      <c r="K59" s="285">
        <v>4.972E-2</v>
      </c>
      <c r="L59" s="283" t="s">
        <v>40</v>
      </c>
      <c r="M59" s="7" t="s">
        <v>148</v>
      </c>
      <c r="N59" s="286">
        <v>-5.5999999999999999E-3</v>
      </c>
      <c r="O59" s="23">
        <v>0.42320000000000002</v>
      </c>
      <c r="P59" s="285">
        <v>-9.5999999999999992E-3</v>
      </c>
      <c r="Q59" s="285">
        <v>1.0536000000000001</v>
      </c>
      <c r="R59" s="285">
        <v>2.3999999999999998E-3</v>
      </c>
      <c r="S59" s="285">
        <v>-3.5999999999999999E-3</v>
      </c>
      <c r="T59" s="285">
        <v>-8.8000000000000005E-3</v>
      </c>
      <c r="U59" s="283">
        <v>527</v>
      </c>
      <c r="V59" s="283">
        <v>-1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150225</v>
      </c>
      <c r="B60" s="289" t="s">
        <v>285</v>
      </c>
      <c r="C60" s="14">
        <v>1.04</v>
      </c>
      <c r="D60" s="295">
        <v>6.7999999999999996E-3</v>
      </c>
      <c r="E60" s="289">
        <v>0.73</v>
      </c>
      <c r="F60" s="14">
        <v>1.0338000000000001</v>
      </c>
      <c r="G60" s="291">
        <v>-6.0000000000000001E-3</v>
      </c>
      <c r="H60" s="291">
        <v>3.5000000000000003E-2</v>
      </c>
      <c r="I60" s="289">
        <v>5</v>
      </c>
      <c r="J60" s="289">
        <v>5</v>
      </c>
      <c r="K60" s="291">
        <v>4.9689999999999998E-2</v>
      </c>
      <c r="L60" s="289" t="s">
        <v>40</v>
      </c>
      <c r="M60" s="14" t="s">
        <v>84</v>
      </c>
      <c r="N60" s="302">
        <v>0</v>
      </c>
      <c r="O60" s="18">
        <v>0.3957</v>
      </c>
      <c r="P60" s="291">
        <v>-9.4999999999999998E-3</v>
      </c>
      <c r="Q60" s="291">
        <v>0.41199999999999998</v>
      </c>
      <c r="R60" s="291">
        <v>1.0999999999999999E-2</v>
      </c>
      <c r="S60" s="291">
        <v>3.5000000000000001E-3</v>
      </c>
      <c r="T60" s="291">
        <v>5.9999999999999995E-4</v>
      </c>
      <c r="U60" s="289">
        <v>3011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1.036</v>
      </c>
      <c r="D61" s="286">
        <v>-1.9E-3</v>
      </c>
      <c r="E61" s="283">
        <v>6.49</v>
      </c>
      <c r="F61" s="7">
        <v>1.0289999999999999</v>
      </c>
      <c r="G61" s="285">
        <v>-6.7999999999999996E-3</v>
      </c>
      <c r="H61" s="285">
        <v>3.5000000000000003E-2</v>
      </c>
      <c r="I61" s="283">
        <v>5</v>
      </c>
      <c r="J61" s="283">
        <v>5</v>
      </c>
      <c r="K61" s="285">
        <v>4.965E-2</v>
      </c>
      <c r="L61" s="283" t="s">
        <v>40</v>
      </c>
      <c r="M61" s="7" t="s">
        <v>174</v>
      </c>
      <c r="N61" s="286">
        <v>-5.7000000000000002E-3</v>
      </c>
      <c r="O61" s="23">
        <v>0.51780000000000004</v>
      </c>
      <c r="P61" s="285">
        <v>-1.0500000000000001E-2</v>
      </c>
      <c r="Q61" s="285">
        <v>0.71719999999999995</v>
      </c>
      <c r="R61" s="285">
        <v>1.8E-3</v>
      </c>
      <c r="S61" s="285">
        <v>-9.1000000000000004E-3</v>
      </c>
      <c r="T61" s="285">
        <v>-6.7000000000000002E-3</v>
      </c>
      <c r="U61" s="283">
        <v>361</v>
      </c>
      <c r="V61" s="283">
        <v>-3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1.038</v>
      </c>
      <c r="D62" s="290">
        <v>-7.6E-3</v>
      </c>
      <c r="E62" s="289">
        <v>0.11</v>
      </c>
      <c r="F62" s="14">
        <v>1.03</v>
      </c>
      <c r="G62" s="291">
        <v>-7.7999999999999996E-3</v>
      </c>
      <c r="H62" s="291">
        <v>3.5000000000000003E-2</v>
      </c>
      <c r="I62" s="289">
        <v>5</v>
      </c>
      <c r="J62" s="289">
        <v>5</v>
      </c>
      <c r="K62" s="291">
        <v>4.9599999999999998E-2</v>
      </c>
      <c r="L62" s="289" t="s">
        <v>40</v>
      </c>
      <c r="M62" s="14" t="s">
        <v>36</v>
      </c>
      <c r="N62" s="295">
        <v>1.1999999999999999E-3</v>
      </c>
      <c r="O62" s="18">
        <v>0.58250000000000002</v>
      </c>
      <c r="P62" s="291">
        <v>-1.17E-2</v>
      </c>
      <c r="Q62" s="291">
        <v>0.5696</v>
      </c>
      <c r="R62" s="291">
        <v>-5.0000000000000001E-3</v>
      </c>
      <c r="S62" s="291">
        <v>1.35E-2</v>
      </c>
      <c r="T62" s="291">
        <v>2.3099999999999999E-2</v>
      </c>
      <c r="U62" s="289">
        <v>187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502014</v>
      </c>
      <c r="B63" s="283" t="s">
        <v>89</v>
      </c>
      <c r="C63" s="7">
        <v>1.05</v>
      </c>
      <c r="D63" s="305">
        <v>1.9E-3</v>
      </c>
      <c r="E63" s="283">
        <v>1089.26</v>
      </c>
      <c r="F63" s="7">
        <v>1.0389999999999999</v>
      </c>
      <c r="G63" s="285">
        <v>-1.06E-2</v>
      </c>
      <c r="H63" s="285">
        <v>3.5000000000000003E-2</v>
      </c>
      <c r="I63" s="283">
        <v>5.75</v>
      </c>
      <c r="J63" s="283">
        <v>5</v>
      </c>
      <c r="K63" s="285">
        <v>4.9570000000000003E-2</v>
      </c>
      <c r="L63" s="283" t="s">
        <v>40</v>
      </c>
      <c r="M63" s="7" t="s">
        <v>154</v>
      </c>
      <c r="N63" s="286">
        <v>-3.3999999999999998E-3</v>
      </c>
      <c r="O63" s="23">
        <v>0.1057</v>
      </c>
      <c r="P63" s="285">
        <v>-1.4200000000000001E-2</v>
      </c>
      <c r="Q63" s="304">
        <v>1.0813999999999999</v>
      </c>
      <c r="R63" s="285">
        <v>6.0000000000000001E-3</v>
      </c>
      <c r="S63" s="285">
        <v>2.0999999999999999E-3</v>
      </c>
      <c r="T63" s="285">
        <v>1.4E-3</v>
      </c>
      <c r="U63" s="283">
        <v>19257</v>
      </c>
      <c r="V63" s="283">
        <v>40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1.077</v>
      </c>
      <c r="D64" s="295">
        <v>2.8E-3</v>
      </c>
      <c r="E64" s="289">
        <v>284.27</v>
      </c>
      <c r="F64" s="14">
        <v>1.0618000000000001</v>
      </c>
      <c r="G64" s="291">
        <v>-1.43E-2</v>
      </c>
      <c r="H64" s="291">
        <v>3.5000000000000003E-2</v>
      </c>
      <c r="I64" s="289">
        <v>5.75</v>
      </c>
      <c r="J64" s="289">
        <v>5</v>
      </c>
      <c r="K64" s="291">
        <v>4.9369999999999997E-2</v>
      </c>
      <c r="L64" s="289" t="s">
        <v>40</v>
      </c>
      <c r="M64" s="14" t="s">
        <v>48</v>
      </c>
      <c r="N64" s="290">
        <v>-4.5999999999999999E-3</v>
      </c>
      <c r="O64" s="18">
        <v>0.2412</v>
      </c>
      <c r="P64" s="291">
        <v>-1.77E-2</v>
      </c>
      <c r="Q64" s="291">
        <v>0.73529999999999995</v>
      </c>
      <c r="R64" s="291">
        <v>3.5999999999999999E-3</v>
      </c>
      <c r="S64" s="291">
        <v>3.8E-3</v>
      </c>
      <c r="T64" s="291">
        <v>2.0999999999999999E-3</v>
      </c>
      <c r="U64" s="289">
        <v>22177</v>
      </c>
      <c r="V64" s="289">
        <v>117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1.069</v>
      </c>
      <c r="D65" s="305">
        <v>1.9E-3</v>
      </c>
      <c r="E65" s="283">
        <v>406.95</v>
      </c>
      <c r="F65" s="7">
        <v>1.054</v>
      </c>
      <c r="G65" s="285">
        <v>-1.4200000000000001E-2</v>
      </c>
      <c r="H65" s="285">
        <v>3.5000000000000003E-2</v>
      </c>
      <c r="I65" s="283">
        <v>5.5</v>
      </c>
      <c r="J65" s="283">
        <v>5</v>
      </c>
      <c r="K65" s="285">
        <v>4.9340000000000002E-2</v>
      </c>
      <c r="L65" s="283" t="s">
        <v>40</v>
      </c>
      <c r="M65" s="7" t="s">
        <v>56</v>
      </c>
      <c r="N65" s="305">
        <v>8.9999999999999998E-4</v>
      </c>
      <c r="O65" s="23">
        <v>0.36880000000000002</v>
      </c>
      <c r="P65" s="285">
        <v>-1.78E-2</v>
      </c>
      <c r="Q65" s="304">
        <v>0.45219999999999999</v>
      </c>
      <c r="R65" s="285">
        <v>4.0000000000000001E-3</v>
      </c>
      <c r="S65" s="285">
        <v>3.3999999999999998E-3</v>
      </c>
      <c r="T65" s="285">
        <v>3.3999999999999998E-3</v>
      </c>
      <c r="U65" s="283">
        <v>8684</v>
      </c>
      <c r="V65" s="283">
        <v>-3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1.0469999999999999</v>
      </c>
      <c r="D66" s="295">
        <v>3.8E-3</v>
      </c>
      <c r="E66" s="289">
        <v>2158.13</v>
      </c>
      <c r="F66" s="14">
        <v>1.032</v>
      </c>
      <c r="G66" s="291">
        <v>-1.4500000000000001E-2</v>
      </c>
      <c r="H66" s="291">
        <v>3.5000000000000003E-2</v>
      </c>
      <c r="I66" s="289">
        <v>5</v>
      </c>
      <c r="J66" s="289">
        <v>5</v>
      </c>
      <c r="K66" s="291">
        <v>4.9259999999999998E-2</v>
      </c>
      <c r="L66" s="289" t="s">
        <v>40</v>
      </c>
      <c r="M66" s="14" t="s">
        <v>176</v>
      </c>
      <c r="N66" s="290">
        <v>-1.34E-2</v>
      </c>
      <c r="O66" s="18">
        <v>0.3004</v>
      </c>
      <c r="P66" s="291">
        <v>-1.8100000000000002E-2</v>
      </c>
      <c r="Q66" s="291">
        <v>0.63719999999999999</v>
      </c>
      <c r="R66" s="291">
        <v>3.5999999999999999E-3</v>
      </c>
      <c r="S66" s="291">
        <v>2.2000000000000001E-3</v>
      </c>
      <c r="T66" s="291">
        <v>2.7000000000000001E-3</v>
      </c>
      <c r="U66" s="289">
        <v>102605</v>
      </c>
      <c r="V66" s="289">
        <v>1164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150213</v>
      </c>
      <c r="B67" s="283" t="s">
        <v>177</v>
      </c>
      <c r="C67" s="7">
        <v>1.0469999999999999</v>
      </c>
      <c r="D67" s="286">
        <v>-1E-3</v>
      </c>
      <c r="E67" s="283">
        <v>4648.5200000000004</v>
      </c>
      <c r="F67" s="7">
        <v>1.03</v>
      </c>
      <c r="G67" s="285">
        <v>-1.6500000000000001E-2</v>
      </c>
      <c r="H67" s="285">
        <v>3.5000000000000003E-2</v>
      </c>
      <c r="I67" s="283">
        <v>5</v>
      </c>
      <c r="J67" s="283">
        <v>5</v>
      </c>
      <c r="K67" s="285">
        <v>4.9160000000000002E-2</v>
      </c>
      <c r="L67" s="283" t="s">
        <v>40</v>
      </c>
      <c r="M67" s="7" t="s">
        <v>174</v>
      </c>
      <c r="N67" s="286">
        <v>-5.7000000000000002E-3</v>
      </c>
      <c r="O67" s="23">
        <v>0.13039999999999999</v>
      </c>
      <c r="P67" s="285">
        <v>-0.02</v>
      </c>
      <c r="Q67" s="285">
        <v>1.7174</v>
      </c>
      <c r="R67" s="285">
        <v>-4.7000000000000002E-3</v>
      </c>
      <c r="S67" s="285">
        <v>-4.7000000000000002E-3</v>
      </c>
      <c r="T67" s="285">
        <v>-7.4999999999999997E-3</v>
      </c>
      <c r="U67" s="283">
        <v>98313</v>
      </c>
      <c r="V67" s="283">
        <v>-1550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502031</v>
      </c>
      <c r="B68" s="306" t="s">
        <v>65</v>
      </c>
      <c r="C68" s="14">
        <v>1.0249999999999999</v>
      </c>
      <c r="D68" s="290">
        <v>-2.8999999999999998E-3</v>
      </c>
      <c r="E68" s="289">
        <v>0.77</v>
      </c>
      <c r="F68" s="14">
        <v>1</v>
      </c>
      <c r="G68" s="291">
        <v>-2.5000000000000001E-2</v>
      </c>
      <c r="H68" s="291">
        <v>3.5000000000000003E-2</v>
      </c>
      <c r="I68" s="289">
        <v>5</v>
      </c>
      <c r="J68" s="289">
        <v>5</v>
      </c>
      <c r="K68" s="291">
        <v>4.8779999999999997E-2</v>
      </c>
      <c r="L68" s="289" t="s">
        <v>40</v>
      </c>
      <c r="M68" s="14" t="s">
        <v>66</v>
      </c>
      <c r="N68" s="290">
        <v>-5.4000000000000003E-3</v>
      </c>
      <c r="O68" s="18">
        <v>0.34150000000000003</v>
      </c>
      <c r="P68" s="291">
        <v>-2.8000000000000001E-2</v>
      </c>
      <c r="Q68" s="291">
        <v>0.58040000000000003</v>
      </c>
      <c r="R68" s="291">
        <v>4.0000000000000002E-4</v>
      </c>
      <c r="S68" s="291">
        <v>-2.0999999999999999E-3</v>
      </c>
      <c r="T68" s="291">
        <v>7.4999999999999997E-3</v>
      </c>
      <c r="U68" s="289">
        <v>920</v>
      </c>
      <c r="V68" s="289">
        <v>0</v>
      </c>
      <c r="W68" s="292">
        <v>0.21180555555555555</v>
      </c>
      <c r="X68" s="293">
        <v>42583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1.056</v>
      </c>
      <c r="D69" s="286">
        <v>-8.9999999999999998E-4</v>
      </c>
      <c r="E69" s="283">
        <v>0.32</v>
      </c>
      <c r="F69" s="7">
        <v>1.0296000000000001</v>
      </c>
      <c r="G69" s="285">
        <v>-2.5600000000000001E-2</v>
      </c>
      <c r="H69" s="285">
        <v>3.5000000000000003E-2</v>
      </c>
      <c r="I69" s="283">
        <v>5</v>
      </c>
      <c r="J69" s="283">
        <v>5</v>
      </c>
      <c r="K69" s="285">
        <v>4.8710000000000003E-2</v>
      </c>
      <c r="L69" s="283" t="s">
        <v>40</v>
      </c>
      <c r="M69" s="7" t="s">
        <v>266</v>
      </c>
      <c r="N69" s="305">
        <v>2.0999999999999999E-3</v>
      </c>
      <c r="O69" s="23">
        <v>0.35930000000000001</v>
      </c>
      <c r="P69" s="285">
        <v>-2.8299999999999999E-2</v>
      </c>
      <c r="Q69" s="285">
        <v>1.0027999999999999</v>
      </c>
      <c r="R69" s="285">
        <v>4.8999999999999998E-3</v>
      </c>
      <c r="S69" s="285">
        <v>6.8999999999999999E-3</v>
      </c>
      <c r="T69" s="285">
        <v>-4.0000000000000002E-4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1.0589999999999999</v>
      </c>
      <c r="D70" s="295">
        <v>5.7000000000000002E-3</v>
      </c>
      <c r="E70" s="289">
        <v>1246.02</v>
      </c>
      <c r="F70" s="14">
        <v>1.0289999999999999</v>
      </c>
      <c r="G70" s="291">
        <v>-2.92E-2</v>
      </c>
      <c r="H70" s="291">
        <v>3.5000000000000003E-2</v>
      </c>
      <c r="I70" s="289">
        <v>5</v>
      </c>
      <c r="J70" s="289">
        <v>5</v>
      </c>
      <c r="K70" s="291">
        <v>4.854E-2</v>
      </c>
      <c r="L70" s="289" t="s">
        <v>40</v>
      </c>
      <c r="M70" s="14" t="s">
        <v>129</v>
      </c>
      <c r="N70" s="290">
        <v>-9.7000000000000003E-3</v>
      </c>
      <c r="O70" s="18">
        <v>0.34339999999999998</v>
      </c>
      <c r="P70" s="291">
        <v>-3.2000000000000001E-2</v>
      </c>
      <c r="Q70" s="291">
        <v>0.54010000000000002</v>
      </c>
      <c r="R70" s="291">
        <v>2.0999999999999999E-3</v>
      </c>
      <c r="S70" s="291">
        <v>-4.1000000000000003E-3</v>
      </c>
      <c r="T70" s="291">
        <v>-5.0000000000000001E-4</v>
      </c>
      <c r="U70" s="289">
        <v>348007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1.0649999999999999</v>
      </c>
      <c r="D71" s="305">
        <v>1.3299999999999999E-2</v>
      </c>
      <c r="E71" s="283">
        <v>0.62</v>
      </c>
      <c r="F71" s="7">
        <v>1.0293000000000001</v>
      </c>
      <c r="G71" s="285">
        <v>-3.4700000000000002E-2</v>
      </c>
      <c r="H71" s="285">
        <v>3.5000000000000003E-2</v>
      </c>
      <c r="I71" s="283">
        <v>5</v>
      </c>
      <c r="J71" s="283">
        <v>5</v>
      </c>
      <c r="K71" s="285">
        <v>4.8280000000000003E-2</v>
      </c>
      <c r="L71" s="283" t="s">
        <v>40</v>
      </c>
      <c r="M71" s="7" t="s">
        <v>148</v>
      </c>
      <c r="N71" s="286">
        <v>-5.5999999999999999E-3</v>
      </c>
      <c r="O71" s="23">
        <v>0.57330000000000003</v>
      </c>
      <c r="P71" s="285">
        <v>-3.7499999999999999E-2</v>
      </c>
      <c r="Q71" s="283" t="s">
        <v>37</v>
      </c>
      <c r="R71" s="285">
        <v>7.1999999999999998E-3</v>
      </c>
      <c r="S71" s="285">
        <v>-1.14E-2</v>
      </c>
      <c r="T71" s="285">
        <v>1E-4</v>
      </c>
      <c r="U71" s="283">
        <v>320</v>
      </c>
      <c r="V71" s="283">
        <v>0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1.0429999999999999</v>
      </c>
      <c r="D72" s="295">
        <v>3.8E-3</v>
      </c>
      <c r="E72" s="289">
        <v>41.2</v>
      </c>
      <c r="F72" s="14">
        <v>1.0149999999999999</v>
      </c>
      <c r="G72" s="291">
        <v>-2.76E-2</v>
      </c>
      <c r="H72" s="289" t="s">
        <v>186</v>
      </c>
      <c r="I72" s="289">
        <v>5</v>
      </c>
      <c r="J72" s="289">
        <v>5</v>
      </c>
      <c r="K72" s="291">
        <v>4.6350000000000002E-2</v>
      </c>
      <c r="L72" s="289" t="s">
        <v>40</v>
      </c>
      <c r="M72" s="14" t="s">
        <v>187</v>
      </c>
      <c r="N72" s="295">
        <v>3.3999999999999998E-3</v>
      </c>
      <c r="O72" s="18">
        <v>0.50849999999999995</v>
      </c>
      <c r="P72" s="291">
        <v>-2.7E-2</v>
      </c>
      <c r="Q72" s="289" t="s">
        <v>37</v>
      </c>
      <c r="R72" s="291">
        <v>-4.5999999999999999E-3</v>
      </c>
      <c r="S72" s="291">
        <v>-5.4000000000000003E-3</v>
      </c>
      <c r="T72" s="291">
        <v>-5.9999999999999995E-4</v>
      </c>
      <c r="U72" s="289">
        <v>8102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150135</v>
      </c>
      <c r="B73" s="283" t="s">
        <v>345</v>
      </c>
      <c r="C73" s="7">
        <v>1.0309999999999999</v>
      </c>
      <c r="D73" s="305">
        <v>1.9E-3</v>
      </c>
      <c r="E73" s="283">
        <v>8.5299999999999994</v>
      </c>
      <c r="F73" s="7">
        <v>1.03</v>
      </c>
      <c r="G73" s="285">
        <v>-1E-3</v>
      </c>
      <c r="H73" s="285">
        <v>3.5000000000000003E-2</v>
      </c>
      <c r="I73" s="283">
        <v>5</v>
      </c>
      <c r="J73" s="283">
        <v>5</v>
      </c>
      <c r="K73" s="285">
        <v>4.6050000000000001E-2</v>
      </c>
      <c r="L73" s="283">
        <v>3.64</v>
      </c>
      <c r="M73" s="7" t="s">
        <v>187</v>
      </c>
      <c r="N73" s="305">
        <v>3.3999999999999998E-3</v>
      </c>
      <c r="O73" s="285">
        <v>0.1704</v>
      </c>
      <c r="P73" s="283" t="s">
        <v>37</v>
      </c>
      <c r="Q73" s="285">
        <v>1.5924</v>
      </c>
      <c r="R73" s="285">
        <v>-5.9999999999999995E-4</v>
      </c>
      <c r="S73" s="285">
        <v>-6.9999999999999999E-4</v>
      </c>
      <c r="T73" s="285">
        <v>0</v>
      </c>
      <c r="U73" s="283">
        <v>2027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150030</v>
      </c>
      <c r="B74" s="289" t="s">
        <v>179</v>
      </c>
      <c r="C74" s="14">
        <v>1.115</v>
      </c>
      <c r="D74" s="290">
        <v>-1.06E-2</v>
      </c>
      <c r="E74" s="289">
        <v>3.41</v>
      </c>
      <c r="F74" s="14">
        <v>1.0289999999999999</v>
      </c>
      <c r="G74" s="291">
        <v>-8.3599999999999994E-2</v>
      </c>
      <c r="H74" s="291">
        <v>3.5000000000000003E-2</v>
      </c>
      <c r="I74" s="289">
        <v>5</v>
      </c>
      <c r="J74" s="289">
        <v>5</v>
      </c>
      <c r="K74" s="291">
        <v>4.6039999999999998E-2</v>
      </c>
      <c r="L74" s="289" t="s">
        <v>40</v>
      </c>
      <c r="M74" s="14" t="s">
        <v>180</v>
      </c>
      <c r="N74" s="295">
        <v>5.9999999999999995E-4</v>
      </c>
      <c r="O74" s="18">
        <v>0.374</v>
      </c>
      <c r="P74" s="291">
        <v>-8.0600000000000005E-2</v>
      </c>
      <c r="Q74" s="291">
        <v>0.9577</v>
      </c>
      <c r="R74" s="291">
        <v>2.5399999999999999E-2</v>
      </c>
      <c r="S74" s="291">
        <v>2.9399999999999999E-2</v>
      </c>
      <c r="T74" s="291">
        <v>-6.4000000000000003E-3</v>
      </c>
      <c r="U74" s="289">
        <v>3178</v>
      </c>
      <c r="V74" s="289">
        <v>-2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6">
        <v>-3.3999999999999998E-3</v>
      </c>
      <c r="E75" s="283">
        <v>1.05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286">
        <v>-2.8999999999999998E-3</v>
      </c>
      <c r="O75" s="23">
        <v>0.47760000000000002</v>
      </c>
      <c r="P75" s="285">
        <v>-0.1313</v>
      </c>
      <c r="Q75" s="285">
        <v>1.3254999999999999</v>
      </c>
      <c r="R75" s="285">
        <v>-5.9999999999999995E-4</v>
      </c>
      <c r="S75" s="285">
        <v>-7.4000000000000003E-3</v>
      </c>
      <c r="T75" s="285">
        <v>-1.23E-2</v>
      </c>
      <c r="U75" s="283">
        <v>4192</v>
      </c>
      <c r="V75" s="283">
        <v>-7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1.0309999999999999</v>
      </c>
      <c r="D76" s="295">
        <v>1E-3</v>
      </c>
      <c r="E76" s="289">
        <v>1014.95</v>
      </c>
      <c r="F76" s="14">
        <v>1.012</v>
      </c>
      <c r="G76" s="291">
        <v>-1.8800000000000001E-2</v>
      </c>
      <c r="H76" s="291">
        <v>3.5000000000000003E-2</v>
      </c>
      <c r="I76" s="289">
        <v>5</v>
      </c>
      <c r="J76" s="289">
        <v>5</v>
      </c>
      <c r="K76" s="291">
        <v>2.4279999999999999E-2</v>
      </c>
      <c r="L76" s="289">
        <v>0.76</v>
      </c>
      <c r="M76" s="14" t="s">
        <v>189</v>
      </c>
      <c r="N76" s="290">
        <v>-4.3E-3</v>
      </c>
      <c r="O76" s="291">
        <v>0.38200000000000001</v>
      </c>
      <c r="P76" s="289" t="s">
        <v>37</v>
      </c>
      <c r="Q76" s="303">
        <v>0.95879999999999999</v>
      </c>
      <c r="R76" s="291">
        <v>-3.8999999999999998E-3</v>
      </c>
      <c r="S76" s="291">
        <v>-5.5999999999999999E-3</v>
      </c>
      <c r="T76" s="291">
        <v>-6.3E-3</v>
      </c>
      <c r="U76" s="289">
        <v>19618</v>
      </c>
      <c r="V76" s="289">
        <v>-344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1.1060000000000001</v>
      </c>
      <c r="D77" s="305">
        <v>2.7000000000000001E-3</v>
      </c>
      <c r="E77" s="283">
        <v>3.32</v>
      </c>
      <c r="F77" s="7">
        <v>1.03</v>
      </c>
      <c r="G77" s="285">
        <v>-7.3800000000000004E-2</v>
      </c>
      <c r="H77" s="285">
        <v>3.5000000000000003E-2</v>
      </c>
      <c r="I77" s="283">
        <v>5</v>
      </c>
      <c r="J77" s="283">
        <v>5</v>
      </c>
      <c r="K77" s="366">
        <v>-3.3210000000000003E-2</v>
      </c>
      <c r="L77" s="283">
        <v>0.9</v>
      </c>
      <c r="M77" s="7" t="s">
        <v>193</v>
      </c>
      <c r="N77" s="286">
        <v>-3.2000000000000002E-3</v>
      </c>
      <c r="O77" s="285">
        <v>0.34289999999999998</v>
      </c>
      <c r="P77" s="283" t="s">
        <v>37</v>
      </c>
      <c r="Q77" s="285">
        <v>1.0532999999999999</v>
      </c>
      <c r="R77" s="285">
        <v>-6.7000000000000002E-3</v>
      </c>
      <c r="S77" s="285">
        <v>-7.7000000000000002E-3</v>
      </c>
      <c r="T77" s="285">
        <v>-7.7000000000000002E-3</v>
      </c>
      <c r="U77" s="283">
        <v>12304</v>
      </c>
      <c r="V77" s="283">
        <v>-67</v>
      </c>
      <c r="W77" s="287">
        <v>0.21180555555555555</v>
      </c>
      <c r="X77" s="288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1.1542857142857142E-3</v>
      </c>
      <c r="E78" s="36"/>
      <c r="F78" s="35"/>
      <c r="G78" s="43">
        <f>AVERAGE(G43:G77)</f>
        <v>-1.5294285714285713E-2</v>
      </c>
      <c r="H78" s="272">
        <f>COUNTIF($D43:$D77,"&gt;0")/COUNT($D43:$D77)</f>
        <v>0.65714285714285714</v>
      </c>
      <c r="I78" s="270"/>
      <c r="J78" s="270"/>
      <c r="K78" s="347">
        <f>AVERAGE(K43:K77)</f>
        <v>4.6457999999999999E-2</v>
      </c>
      <c r="L78" s="36"/>
      <c r="M78" s="35"/>
      <c r="N78" s="38"/>
      <c r="O78" s="39"/>
      <c r="P78" s="43">
        <f>AVERAGE(P43:P77)</f>
        <v>-1.9749999999999997E-2</v>
      </c>
      <c r="Q78" s="37"/>
      <c r="R78" s="43">
        <f>AVERAGE(R43:R77)</f>
        <v>1.0171428571428569E-3</v>
      </c>
      <c r="S78" s="37"/>
      <c r="T78" s="37"/>
      <c r="U78" s="36"/>
      <c r="V78" s="36"/>
      <c r="W78" s="40"/>
      <c r="X78" s="41"/>
      <c r="Y78" s="42"/>
    </row>
    <row r="79" spans="1:25" ht="18.75" thickBot="1" x14ac:dyDescent="0.2">
      <c r="A79" s="14">
        <v>150049</v>
      </c>
      <c r="B79" s="289" t="s">
        <v>142</v>
      </c>
      <c r="C79" s="14">
        <v>1.02</v>
      </c>
      <c r="D79" s="295">
        <v>3.8999999999999998E-3</v>
      </c>
      <c r="E79" s="289">
        <v>56.51</v>
      </c>
      <c r="F79" s="14">
        <v>1.018</v>
      </c>
      <c r="G79" s="291">
        <v>-2E-3</v>
      </c>
      <c r="H79" s="291">
        <v>3.2000000000000001E-2</v>
      </c>
      <c r="I79" s="289">
        <v>4.7</v>
      </c>
      <c r="J79" s="289">
        <v>4.7</v>
      </c>
      <c r="K79" s="291">
        <v>4.691E-2</v>
      </c>
      <c r="L79" s="289" t="s">
        <v>40</v>
      </c>
      <c r="M79" s="14" t="s">
        <v>36</v>
      </c>
      <c r="N79" s="302">
        <v>0</v>
      </c>
      <c r="O79" s="18">
        <v>0.50490000000000002</v>
      </c>
      <c r="P79" s="291">
        <v>-5.5999999999999999E-3</v>
      </c>
      <c r="Q79" s="289" t="s">
        <v>37</v>
      </c>
      <c r="R79" s="291">
        <v>0</v>
      </c>
      <c r="S79" s="291">
        <v>-1.0200000000000001E-2</v>
      </c>
      <c r="T79" s="291">
        <v>0</v>
      </c>
      <c r="U79" s="289">
        <v>1928</v>
      </c>
      <c r="V79" s="289">
        <v>-2</v>
      </c>
      <c r="W79" s="292">
        <v>0.21180555555555555</v>
      </c>
      <c r="X79" s="293">
        <v>42807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1.038</v>
      </c>
      <c r="D80" s="305">
        <v>3.8999999999999998E-3</v>
      </c>
      <c r="E80" s="283">
        <v>57.9</v>
      </c>
      <c r="F80" s="7">
        <v>1.03</v>
      </c>
      <c r="G80" s="285">
        <v>-7.7999999999999996E-3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144</v>
      </c>
      <c r="N80" s="286">
        <v>-6.9999999999999999E-4</v>
      </c>
      <c r="O80" s="23">
        <v>0.18099999999999999</v>
      </c>
      <c r="P80" s="285">
        <v>-1.0999999999999999E-2</v>
      </c>
      <c r="Q80" s="285">
        <v>0.9194</v>
      </c>
      <c r="R80" s="285">
        <v>-4.4999999999999997E-3</v>
      </c>
      <c r="S80" s="285">
        <v>-4.4999999999999997E-3</v>
      </c>
      <c r="T80" s="285">
        <v>-7.0000000000000001E-3</v>
      </c>
      <c r="U80" s="283">
        <v>13490</v>
      </c>
      <c r="V80" s="283">
        <v>-136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1.0389999999999999</v>
      </c>
      <c r="D81" s="295">
        <v>3.8999999999999998E-3</v>
      </c>
      <c r="E81" s="289">
        <v>72.099999999999994</v>
      </c>
      <c r="F81" s="14">
        <v>1.03</v>
      </c>
      <c r="G81" s="291">
        <v>-8.6999999999999994E-3</v>
      </c>
      <c r="H81" s="291">
        <v>3.2000000000000001E-2</v>
      </c>
      <c r="I81" s="289">
        <v>4.7</v>
      </c>
      <c r="J81" s="289">
        <v>4.7</v>
      </c>
      <c r="K81" s="291">
        <v>4.6580000000000003E-2</v>
      </c>
      <c r="L81" s="289" t="s">
        <v>40</v>
      </c>
      <c r="M81" s="14" t="s">
        <v>146</v>
      </c>
      <c r="N81" s="290">
        <v>-3.3999999999999998E-3</v>
      </c>
      <c r="O81" s="18">
        <v>0.38200000000000001</v>
      </c>
      <c r="P81" s="291">
        <v>-1.1900000000000001E-2</v>
      </c>
      <c r="Q81" s="291">
        <v>0.44840000000000002</v>
      </c>
      <c r="R81" s="291">
        <v>-5.0000000000000001E-3</v>
      </c>
      <c r="S81" s="291">
        <v>-6.7000000000000002E-3</v>
      </c>
      <c r="T81" s="291">
        <v>-7.1999999999999998E-3</v>
      </c>
      <c r="U81" s="289">
        <v>9080</v>
      </c>
      <c r="V81" s="289">
        <v>-174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150157</v>
      </c>
      <c r="B82" s="283" t="s">
        <v>149</v>
      </c>
      <c r="C82" s="7">
        <v>1.042</v>
      </c>
      <c r="D82" s="305">
        <v>1.9E-3</v>
      </c>
      <c r="E82" s="283">
        <v>986.18</v>
      </c>
      <c r="F82" s="7">
        <v>1.03</v>
      </c>
      <c r="G82" s="285">
        <v>-1.17E-2</v>
      </c>
      <c r="H82" s="285">
        <v>3.2000000000000001E-2</v>
      </c>
      <c r="I82" s="283">
        <v>4.7</v>
      </c>
      <c r="J82" s="283">
        <v>4.7</v>
      </c>
      <c r="K82" s="285">
        <v>4.6440000000000002E-2</v>
      </c>
      <c r="L82" s="283" t="s">
        <v>40</v>
      </c>
      <c r="M82" s="7" t="s">
        <v>150</v>
      </c>
      <c r="N82" s="305">
        <v>4.1999999999999997E-3</v>
      </c>
      <c r="O82" s="23">
        <v>0.2878</v>
      </c>
      <c r="P82" s="285">
        <v>-1.4800000000000001E-2</v>
      </c>
      <c r="Q82" s="285">
        <v>0.66930000000000001</v>
      </c>
      <c r="R82" s="285">
        <v>-4.4999999999999997E-3</v>
      </c>
      <c r="S82" s="285">
        <v>-5.5999999999999999E-3</v>
      </c>
      <c r="T82" s="285">
        <v>-3.3999999999999998E-3</v>
      </c>
      <c r="U82" s="283">
        <v>116243</v>
      </c>
      <c r="V82" s="283">
        <v>0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150028</v>
      </c>
      <c r="B83" s="289" t="s">
        <v>147</v>
      </c>
      <c r="C83" s="14">
        <v>1.0429999999999999</v>
      </c>
      <c r="D83" s="295">
        <v>1.9E-3</v>
      </c>
      <c r="E83" s="289">
        <v>42.7</v>
      </c>
      <c r="F83" s="14">
        <v>1.0229999999999999</v>
      </c>
      <c r="G83" s="291">
        <v>-1.9599999999999999E-2</v>
      </c>
      <c r="H83" s="291">
        <v>3.2000000000000001E-2</v>
      </c>
      <c r="I83" s="289">
        <v>4.7</v>
      </c>
      <c r="J83" s="289">
        <v>4.7</v>
      </c>
      <c r="K83" s="291">
        <v>4.6080000000000003E-2</v>
      </c>
      <c r="L83" s="289" t="s">
        <v>40</v>
      </c>
      <c r="M83" s="14" t="s">
        <v>148</v>
      </c>
      <c r="N83" s="290">
        <v>-5.5999999999999999E-3</v>
      </c>
      <c r="O83" s="18">
        <v>0.53420000000000001</v>
      </c>
      <c r="P83" s="291">
        <v>-2.24E-2</v>
      </c>
      <c r="Q83" s="291">
        <v>0.66590000000000005</v>
      </c>
      <c r="R83" s="291">
        <v>-2.3E-3</v>
      </c>
      <c r="S83" s="291">
        <v>-6.3E-3</v>
      </c>
      <c r="T83" s="291">
        <v>-1.03E-2</v>
      </c>
      <c r="U83" s="289">
        <v>4910</v>
      </c>
      <c r="V83" s="289">
        <v>-38</v>
      </c>
      <c r="W83" s="292">
        <v>0.17083333333333331</v>
      </c>
      <c r="X83" s="293">
        <v>42771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3.0999999999999999E-3</v>
      </c>
      <c r="E84" s="36"/>
      <c r="F84" s="35"/>
      <c r="G84" s="43">
        <f>AVERAGE(G79:G83)</f>
        <v>-9.9600000000000001E-3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4.6528E-2</v>
      </c>
      <c r="L84" s="36"/>
      <c r="M84" s="35"/>
      <c r="N84" s="38"/>
      <c r="O84" s="39"/>
      <c r="P84" s="43">
        <f>AVERAGE(P79:P83)</f>
        <v>-1.3140000000000002E-2</v>
      </c>
      <c r="Q84" s="37"/>
      <c r="R84" s="43">
        <f>AVERAGE(R79:R83)</f>
        <v>-3.2599999999999999E-3</v>
      </c>
      <c r="S84" s="37"/>
      <c r="T84" s="37"/>
      <c r="U84" s="36"/>
      <c r="V84" s="36"/>
      <c r="W84" s="40"/>
      <c r="X84" s="41"/>
      <c r="Y84" s="42"/>
    </row>
    <row r="85" spans="1:25" ht="19.5" thickBot="1" x14ac:dyDescent="0.2">
      <c r="A85" s="7">
        <v>150022</v>
      </c>
      <c r="B85" s="294" t="s">
        <v>42</v>
      </c>
      <c r="C85" s="7">
        <v>0.81599999999999995</v>
      </c>
      <c r="D85" s="305">
        <v>2.5000000000000001E-3</v>
      </c>
      <c r="E85" s="283">
        <v>4505.38</v>
      </c>
      <c r="F85" s="7">
        <v>1.0266999999999999</v>
      </c>
      <c r="G85" s="285">
        <v>0.20519999999999999</v>
      </c>
      <c r="H85" s="285">
        <v>0.03</v>
      </c>
      <c r="I85" s="283">
        <v>4.5</v>
      </c>
      <c r="J85" s="283">
        <v>4.5</v>
      </c>
      <c r="K85" s="285">
        <v>5.7009999999999998E-2</v>
      </c>
      <c r="L85" s="283" t="s">
        <v>40</v>
      </c>
      <c r="M85" s="7" t="s">
        <v>43</v>
      </c>
      <c r="N85" s="286">
        <v>-2.3E-3</v>
      </c>
      <c r="O85" s="23">
        <v>8.3500000000000005E-2</v>
      </c>
      <c r="P85" s="294" t="s">
        <v>44</v>
      </c>
      <c r="Q85" s="304">
        <v>2.2532999999999999</v>
      </c>
      <c r="R85" s="285">
        <v>-2E-3</v>
      </c>
      <c r="S85" s="285">
        <v>-4.1999999999999997E-3</v>
      </c>
      <c r="T85" s="285">
        <v>-1.6000000000000001E-3</v>
      </c>
      <c r="U85" s="283">
        <v>252564</v>
      </c>
      <c r="V85" s="283">
        <v>-537</v>
      </c>
      <c r="W85" s="287">
        <v>0.21180555555555555</v>
      </c>
      <c r="X85" s="307">
        <v>42738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1.0329999999999999</v>
      </c>
      <c r="D86" s="295">
        <v>1.9E-3</v>
      </c>
      <c r="E86" s="289">
        <v>12.83</v>
      </c>
      <c r="F86" s="14">
        <v>1.042</v>
      </c>
      <c r="G86" s="291">
        <v>8.6E-3</v>
      </c>
      <c r="H86" s="291">
        <v>0.03</v>
      </c>
      <c r="I86" s="289">
        <v>4.75</v>
      </c>
      <c r="J86" s="289">
        <v>4.5</v>
      </c>
      <c r="K86" s="291">
        <v>4.5440000000000001E-2</v>
      </c>
      <c r="L86" s="289" t="s">
        <v>40</v>
      </c>
      <c r="M86" s="14" t="s">
        <v>76</v>
      </c>
      <c r="N86" s="290">
        <v>-4.5999999999999999E-3</v>
      </c>
      <c r="O86" s="18">
        <v>0.38440000000000002</v>
      </c>
      <c r="P86" s="291">
        <v>2.7000000000000001E-3</v>
      </c>
      <c r="Q86" s="291">
        <v>0.4294</v>
      </c>
      <c r="R86" s="291">
        <v>2E-3</v>
      </c>
      <c r="S86" s="291">
        <v>-8.9999999999999993E-3</v>
      </c>
      <c r="T86" s="291">
        <v>-6.1999999999999998E-3</v>
      </c>
      <c r="U86" s="289">
        <v>716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150273</v>
      </c>
      <c r="B87" s="283" t="s">
        <v>45</v>
      </c>
      <c r="C87" s="7">
        <v>1.0449999999999999</v>
      </c>
      <c r="D87" s="305">
        <v>1.9E-3</v>
      </c>
      <c r="E87" s="283">
        <v>176.68</v>
      </c>
      <c r="F87" s="7">
        <v>1.054</v>
      </c>
      <c r="G87" s="285">
        <v>8.5000000000000006E-3</v>
      </c>
      <c r="H87" s="285">
        <v>0.03</v>
      </c>
      <c r="I87" s="283">
        <v>5</v>
      </c>
      <c r="J87" s="283">
        <v>4.5</v>
      </c>
      <c r="K87" s="285">
        <v>4.5429999999999998E-2</v>
      </c>
      <c r="L87" s="283" t="s">
        <v>40</v>
      </c>
      <c r="M87" s="7" t="s">
        <v>46</v>
      </c>
      <c r="N87" s="286">
        <v>-1.9E-3</v>
      </c>
      <c r="O87" s="23">
        <v>0.1077</v>
      </c>
      <c r="P87" s="285">
        <v>2.5999999999999999E-3</v>
      </c>
      <c r="Q87" s="285">
        <v>1.0528999999999999</v>
      </c>
      <c r="R87" s="285">
        <v>-6.4000000000000003E-3</v>
      </c>
      <c r="S87" s="285">
        <v>-6.1000000000000004E-3</v>
      </c>
      <c r="T87" s="285">
        <v>-8.8999999999999999E-3</v>
      </c>
      <c r="U87" s="283">
        <v>11157</v>
      </c>
      <c r="V87" s="283">
        <v>-54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150259</v>
      </c>
      <c r="B88" s="309" t="s">
        <v>92</v>
      </c>
      <c r="C88" s="51">
        <v>0.999</v>
      </c>
      <c r="D88" s="314">
        <v>3.0000000000000001E-3</v>
      </c>
      <c r="E88" s="309">
        <v>208.1</v>
      </c>
      <c r="F88" s="51">
        <v>1.0078</v>
      </c>
      <c r="G88" s="311">
        <v>8.6999999999999994E-3</v>
      </c>
      <c r="H88" s="311">
        <v>0.03</v>
      </c>
      <c r="I88" s="309">
        <v>4.5</v>
      </c>
      <c r="J88" s="309">
        <v>4.5</v>
      </c>
      <c r="K88" s="311">
        <v>4.5400000000000003E-2</v>
      </c>
      <c r="L88" s="309" t="s">
        <v>40</v>
      </c>
      <c r="M88" s="51" t="s">
        <v>93</v>
      </c>
      <c r="N88" s="310">
        <v>-3.7000000000000002E-3</v>
      </c>
      <c r="O88" s="56">
        <v>0.318</v>
      </c>
      <c r="P88" s="311">
        <v>3.0000000000000001E-3</v>
      </c>
      <c r="Q88" s="311">
        <v>0.62660000000000005</v>
      </c>
      <c r="R88" s="311">
        <v>3.0999999999999999E-3</v>
      </c>
      <c r="S88" s="311">
        <v>1.1999999999999999E-3</v>
      </c>
      <c r="T88" s="311">
        <v>1E-4</v>
      </c>
      <c r="U88" s="309">
        <v>10089</v>
      </c>
      <c r="V88" s="309">
        <v>0</v>
      </c>
      <c r="W88" s="312">
        <v>0.21180555555555555</v>
      </c>
      <c r="X88" s="313">
        <v>42888</v>
      </c>
      <c r="Y88" s="59" t="s">
        <v>38</v>
      </c>
    </row>
    <row r="89" spans="1:25" ht="18.75" thickBot="1" x14ac:dyDescent="0.2">
      <c r="A89" s="7">
        <v>502027</v>
      </c>
      <c r="B89" s="283" t="s">
        <v>124</v>
      </c>
      <c r="C89" s="7">
        <v>1.0409999999999999</v>
      </c>
      <c r="D89" s="305">
        <v>2.8999999999999998E-3</v>
      </c>
      <c r="E89" s="283">
        <v>10.47</v>
      </c>
      <c r="F89" s="7">
        <v>1.0489999999999999</v>
      </c>
      <c r="G89" s="285">
        <v>7.6E-3</v>
      </c>
      <c r="H89" s="285">
        <v>0.03</v>
      </c>
      <c r="I89" s="283">
        <v>5</v>
      </c>
      <c r="J89" s="283">
        <v>4.5</v>
      </c>
      <c r="K89" s="285">
        <v>4.5379999999999997E-2</v>
      </c>
      <c r="L89" s="283" t="s">
        <v>40</v>
      </c>
      <c r="M89" s="7" t="s">
        <v>125</v>
      </c>
      <c r="N89" s="286">
        <v>-4.1999999999999997E-3</v>
      </c>
      <c r="O89" s="23">
        <v>0.26569999999999999</v>
      </c>
      <c r="P89" s="285">
        <v>1.6999999999999999E-3</v>
      </c>
      <c r="Q89" s="285">
        <v>0.69599999999999995</v>
      </c>
      <c r="R89" s="285">
        <v>4.5999999999999999E-3</v>
      </c>
      <c r="S89" s="285">
        <v>6.7999999999999996E-3</v>
      </c>
      <c r="T89" s="285">
        <v>2.1499999999999998E-2</v>
      </c>
      <c r="U89" s="283">
        <v>133</v>
      </c>
      <c r="V89" s="283">
        <v>4</v>
      </c>
      <c r="W89" s="287">
        <v>0.21180555555555555</v>
      </c>
      <c r="X89" s="288">
        <v>42614</v>
      </c>
      <c r="Y89" s="13" t="s">
        <v>38</v>
      </c>
    </row>
    <row r="90" spans="1:25" s="60" customFormat="1" ht="18.75" thickBot="1" x14ac:dyDescent="0.2">
      <c r="A90" s="51">
        <v>150205</v>
      </c>
      <c r="B90" s="309" t="s">
        <v>49</v>
      </c>
      <c r="C90" s="51">
        <v>1.024</v>
      </c>
      <c r="D90" s="314">
        <v>3.8999999999999998E-3</v>
      </c>
      <c r="E90" s="309">
        <v>16051.53</v>
      </c>
      <c r="F90" s="51">
        <v>1.032</v>
      </c>
      <c r="G90" s="311">
        <v>7.7999999999999996E-3</v>
      </c>
      <c r="H90" s="311">
        <v>0.03</v>
      </c>
      <c r="I90" s="309">
        <v>4.5</v>
      </c>
      <c r="J90" s="309">
        <v>4.5</v>
      </c>
      <c r="K90" s="311">
        <v>4.5359999999999998E-2</v>
      </c>
      <c r="L90" s="309" t="s">
        <v>40</v>
      </c>
      <c r="M90" s="51" t="s">
        <v>50</v>
      </c>
      <c r="N90" s="310">
        <v>-1.0699999999999999E-2</v>
      </c>
      <c r="O90" s="56">
        <v>0.16220000000000001</v>
      </c>
      <c r="P90" s="311">
        <v>1.8E-3</v>
      </c>
      <c r="Q90" s="311">
        <v>0.96040000000000003</v>
      </c>
      <c r="R90" s="311">
        <v>2.3999999999999998E-3</v>
      </c>
      <c r="S90" s="311">
        <v>-6.9999999999999999E-4</v>
      </c>
      <c r="T90" s="311">
        <v>6.9999999999999999E-4</v>
      </c>
      <c r="U90" s="309">
        <v>439057</v>
      </c>
      <c r="V90" s="309">
        <v>2054</v>
      </c>
      <c r="W90" s="312">
        <v>0.21180555555555555</v>
      </c>
      <c r="X90" s="313">
        <v>42705</v>
      </c>
      <c r="Y90" s="59" t="s">
        <v>38</v>
      </c>
    </row>
    <row r="91" spans="1:25" ht="18.75" thickBot="1" x14ac:dyDescent="0.2">
      <c r="A91" s="7">
        <v>150235</v>
      </c>
      <c r="B91" s="283" t="s">
        <v>115</v>
      </c>
      <c r="C91" s="7">
        <v>1.018</v>
      </c>
      <c r="D91" s="305">
        <v>3.0000000000000001E-3</v>
      </c>
      <c r="E91" s="283">
        <v>1036.6199999999999</v>
      </c>
      <c r="F91" s="7">
        <v>1.026</v>
      </c>
      <c r="G91" s="285">
        <v>7.7999999999999996E-3</v>
      </c>
      <c r="H91" s="285">
        <v>0.03</v>
      </c>
      <c r="I91" s="283">
        <v>4.5</v>
      </c>
      <c r="J91" s="283">
        <v>4.5</v>
      </c>
      <c r="K91" s="285">
        <v>4.5359999999999998E-2</v>
      </c>
      <c r="L91" s="283" t="s">
        <v>40</v>
      </c>
      <c r="M91" s="7" t="s">
        <v>56</v>
      </c>
      <c r="N91" s="305">
        <v>8.9999999999999998E-4</v>
      </c>
      <c r="O91" s="23">
        <v>0.33389999999999997</v>
      </c>
      <c r="P91" s="285">
        <v>1.8E-3</v>
      </c>
      <c r="Q91" s="285">
        <v>0.56610000000000005</v>
      </c>
      <c r="R91" s="285">
        <v>4.4000000000000003E-3</v>
      </c>
      <c r="S91" s="285">
        <v>0</v>
      </c>
      <c r="T91" s="285">
        <v>-3.0999999999999999E-3</v>
      </c>
      <c r="U91" s="283">
        <v>31425</v>
      </c>
      <c r="V91" s="283">
        <v>272</v>
      </c>
      <c r="W91" s="287">
        <v>0.21180555555555555</v>
      </c>
      <c r="X91" s="288">
        <v>42675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1.0209999999999999</v>
      </c>
      <c r="D92" s="295">
        <v>3.8999999999999998E-3</v>
      </c>
      <c r="E92" s="289">
        <v>181.09</v>
      </c>
      <c r="F92" s="14">
        <v>1.0289999999999999</v>
      </c>
      <c r="G92" s="291">
        <v>7.7999999999999996E-3</v>
      </c>
      <c r="H92" s="291">
        <v>0.03</v>
      </c>
      <c r="I92" s="289">
        <v>4.5</v>
      </c>
      <c r="J92" s="289">
        <v>4.5</v>
      </c>
      <c r="K92" s="291">
        <v>4.5359999999999998E-2</v>
      </c>
      <c r="L92" s="289" t="s">
        <v>40</v>
      </c>
      <c r="M92" s="14" t="s">
        <v>60</v>
      </c>
      <c r="N92" s="290">
        <v>-6.4999999999999997E-3</v>
      </c>
      <c r="O92" s="18">
        <v>0.3831</v>
      </c>
      <c r="P92" s="291">
        <v>1.8E-3</v>
      </c>
      <c r="Q92" s="291">
        <v>0.4471</v>
      </c>
      <c r="R92" s="291">
        <v>4.0000000000000002E-4</v>
      </c>
      <c r="S92" s="291">
        <v>-5.7000000000000002E-3</v>
      </c>
      <c r="T92" s="291">
        <v>-4.3E-3</v>
      </c>
      <c r="U92" s="289">
        <v>2372</v>
      </c>
      <c r="V92" s="289">
        <v>2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1.0169999999999999</v>
      </c>
      <c r="D93" s="305">
        <v>3.8999999999999998E-3</v>
      </c>
      <c r="E93" s="283">
        <v>179.62</v>
      </c>
      <c r="F93" s="7">
        <v>1.0249999999999999</v>
      </c>
      <c r="G93" s="285">
        <v>7.7999999999999996E-3</v>
      </c>
      <c r="H93" s="285">
        <v>0.03</v>
      </c>
      <c r="I93" s="283">
        <v>4.5</v>
      </c>
      <c r="J93" s="283">
        <v>4.5</v>
      </c>
      <c r="K93" s="285">
        <v>4.5359999999999998E-2</v>
      </c>
      <c r="L93" s="283" t="s">
        <v>40</v>
      </c>
      <c r="M93" s="7" t="s">
        <v>62</v>
      </c>
      <c r="N93" s="305">
        <v>1.4E-3</v>
      </c>
      <c r="O93" s="23">
        <v>0.1019</v>
      </c>
      <c r="P93" s="285">
        <v>1.1000000000000001E-3</v>
      </c>
      <c r="Q93" s="285">
        <v>0.4748</v>
      </c>
      <c r="R93" s="285">
        <v>4.7000000000000002E-3</v>
      </c>
      <c r="S93" s="285">
        <v>1.5E-3</v>
      </c>
      <c r="T93" s="285">
        <v>2.2000000000000001E-3</v>
      </c>
      <c r="U93" s="283">
        <v>3564</v>
      </c>
      <c r="V93" s="283">
        <v>0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502017</v>
      </c>
      <c r="B94" s="289" t="s">
        <v>45</v>
      </c>
      <c r="C94" s="14">
        <v>1.02</v>
      </c>
      <c r="D94" s="290">
        <v>-2E-3</v>
      </c>
      <c r="E94" s="289">
        <v>23.74</v>
      </c>
      <c r="F94" s="14">
        <v>1.028</v>
      </c>
      <c r="G94" s="291">
        <v>7.7999999999999996E-3</v>
      </c>
      <c r="H94" s="291">
        <v>0.03</v>
      </c>
      <c r="I94" s="289">
        <v>4.5</v>
      </c>
      <c r="J94" s="289">
        <v>4.5</v>
      </c>
      <c r="K94" s="291">
        <v>4.5359999999999998E-2</v>
      </c>
      <c r="L94" s="289" t="s">
        <v>40</v>
      </c>
      <c r="M94" s="14" t="s">
        <v>46</v>
      </c>
      <c r="N94" s="290">
        <v>-1.9E-3</v>
      </c>
      <c r="O94" s="18">
        <v>0.3387</v>
      </c>
      <c r="P94" s="291">
        <v>1.8E-3</v>
      </c>
      <c r="Q94" s="291">
        <v>0.5524</v>
      </c>
      <c r="R94" s="291">
        <v>-8.5000000000000006E-3</v>
      </c>
      <c r="S94" s="291">
        <v>-6.1999999999999998E-3</v>
      </c>
      <c r="T94" s="291">
        <v>-8.3000000000000001E-3</v>
      </c>
      <c r="U94" s="289">
        <v>261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150257</v>
      </c>
      <c r="B95" s="283" t="s">
        <v>53</v>
      </c>
      <c r="C95" s="7">
        <v>1</v>
      </c>
      <c r="D95" s="305">
        <v>4.0000000000000001E-3</v>
      </c>
      <c r="E95" s="283">
        <v>17.510000000000002</v>
      </c>
      <c r="F95" s="7">
        <v>1.0078</v>
      </c>
      <c r="G95" s="285">
        <v>7.7000000000000002E-3</v>
      </c>
      <c r="H95" s="285">
        <v>0.03</v>
      </c>
      <c r="I95" s="283">
        <v>4.5</v>
      </c>
      <c r="J95" s="283">
        <v>4.5</v>
      </c>
      <c r="K95" s="285">
        <v>4.5350000000000001E-2</v>
      </c>
      <c r="L95" s="283" t="s">
        <v>40</v>
      </c>
      <c r="M95" s="7" t="s">
        <v>54</v>
      </c>
      <c r="N95" s="286">
        <v>-6.7999999999999996E-3</v>
      </c>
      <c r="O95" s="23">
        <v>0.39979999999999999</v>
      </c>
      <c r="P95" s="285">
        <v>2E-3</v>
      </c>
      <c r="Q95" s="285">
        <v>0.43149999999999999</v>
      </c>
      <c r="R95" s="285">
        <v>-8.9999999999999998E-4</v>
      </c>
      <c r="S95" s="285">
        <v>-5.8999999999999999E-3</v>
      </c>
      <c r="T95" s="285">
        <v>-4.4000000000000003E-3</v>
      </c>
      <c r="U95" s="283">
        <v>1587</v>
      </c>
      <c r="V95" s="283">
        <v>0</v>
      </c>
      <c r="W95" s="287">
        <v>0.21180555555555555</v>
      </c>
      <c r="X95" s="288">
        <v>42888</v>
      </c>
      <c r="Y95" s="13" t="s">
        <v>38</v>
      </c>
    </row>
    <row r="96" spans="1:25" ht="18.75" thickBot="1" x14ac:dyDescent="0.2">
      <c r="A96" s="14">
        <v>150277</v>
      </c>
      <c r="B96" s="306" t="s">
        <v>65</v>
      </c>
      <c r="C96" s="14">
        <v>1.0469999999999999</v>
      </c>
      <c r="D96" s="295">
        <v>2.8999999999999998E-3</v>
      </c>
      <c r="E96" s="289">
        <v>1533.88</v>
      </c>
      <c r="F96" s="14">
        <v>1.054</v>
      </c>
      <c r="G96" s="291">
        <v>6.6E-3</v>
      </c>
      <c r="H96" s="291">
        <v>0.03</v>
      </c>
      <c r="I96" s="289">
        <v>5</v>
      </c>
      <c r="J96" s="289">
        <v>4.5</v>
      </c>
      <c r="K96" s="291">
        <v>4.5330000000000002E-2</v>
      </c>
      <c r="L96" s="289" t="s">
        <v>40</v>
      </c>
      <c r="M96" s="14" t="s">
        <v>66</v>
      </c>
      <c r="N96" s="290">
        <v>-5.4000000000000003E-3</v>
      </c>
      <c r="O96" s="18">
        <v>0.1096</v>
      </c>
      <c r="P96" s="291">
        <v>6.9999999999999999E-4</v>
      </c>
      <c r="Q96" s="291">
        <v>1.0486</v>
      </c>
      <c r="R96" s="291">
        <v>1.1000000000000001E-3</v>
      </c>
      <c r="S96" s="291">
        <v>-3.3999999999999998E-3</v>
      </c>
      <c r="T96" s="291">
        <v>-4.1000000000000003E-3</v>
      </c>
      <c r="U96" s="289">
        <v>52452</v>
      </c>
      <c r="V96" s="289">
        <v>24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502024</v>
      </c>
      <c r="B97" s="283" t="s">
        <v>77</v>
      </c>
      <c r="C97" s="7">
        <v>1.042</v>
      </c>
      <c r="D97" s="305">
        <v>2.8999999999999998E-3</v>
      </c>
      <c r="E97" s="283">
        <v>158.82</v>
      </c>
      <c r="F97" s="7">
        <v>1.0489999999999999</v>
      </c>
      <c r="G97" s="285">
        <v>6.7000000000000002E-3</v>
      </c>
      <c r="H97" s="285">
        <v>0.03</v>
      </c>
      <c r="I97" s="283">
        <v>5</v>
      </c>
      <c r="J97" s="283">
        <v>4.5</v>
      </c>
      <c r="K97" s="285">
        <v>4.5330000000000002E-2</v>
      </c>
      <c r="L97" s="283" t="s">
        <v>40</v>
      </c>
      <c r="M97" s="7" t="s">
        <v>78</v>
      </c>
      <c r="N97" s="286">
        <v>-2.5999999999999999E-3</v>
      </c>
      <c r="O97" s="23">
        <v>0.24729999999999999</v>
      </c>
      <c r="P97" s="285">
        <v>6.9999999999999999E-4</v>
      </c>
      <c r="Q97" s="285">
        <v>0.73839999999999995</v>
      </c>
      <c r="R97" s="285">
        <v>-3.8999999999999998E-3</v>
      </c>
      <c r="S97" s="285">
        <v>-6.4000000000000003E-3</v>
      </c>
      <c r="T97" s="285">
        <v>-2.8999999999999998E-3</v>
      </c>
      <c r="U97" s="283">
        <v>1762</v>
      </c>
      <c r="V97" s="283">
        <v>-79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150177</v>
      </c>
      <c r="B98" s="289" t="s">
        <v>83</v>
      </c>
      <c r="C98" s="14">
        <v>1.02</v>
      </c>
      <c r="D98" s="295">
        <v>2E-3</v>
      </c>
      <c r="E98" s="289">
        <v>42.34</v>
      </c>
      <c r="F98" s="14">
        <v>1.0269999999999999</v>
      </c>
      <c r="G98" s="291">
        <v>6.7999999999999996E-3</v>
      </c>
      <c r="H98" s="291">
        <v>0.03</v>
      </c>
      <c r="I98" s="289">
        <v>4.5</v>
      </c>
      <c r="J98" s="289">
        <v>4.5</v>
      </c>
      <c r="K98" s="291">
        <v>4.5319999999999999E-2</v>
      </c>
      <c r="L98" s="289" t="s">
        <v>40</v>
      </c>
      <c r="M98" s="14" t="s">
        <v>84</v>
      </c>
      <c r="N98" s="302">
        <v>0</v>
      </c>
      <c r="O98" s="18">
        <v>0.43740000000000001</v>
      </c>
      <c r="P98" s="291">
        <v>8.0000000000000004E-4</v>
      </c>
      <c r="Q98" s="291">
        <v>0.3216</v>
      </c>
      <c r="R98" s="291">
        <v>-3.5000000000000001E-3</v>
      </c>
      <c r="S98" s="291">
        <v>-3.5000000000000001E-3</v>
      </c>
      <c r="T98" s="291">
        <v>-5.7000000000000002E-3</v>
      </c>
      <c r="U98" s="289">
        <v>21829</v>
      </c>
      <c r="V98" s="289">
        <v>-1</v>
      </c>
      <c r="W98" s="292">
        <v>0.21180555555555555</v>
      </c>
      <c r="X98" s="293">
        <v>42738</v>
      </c>
      <c r="Y98" s="21" t="s">
        <v>38</v>
      </c>
    </row>
    <row r="99" spans="1:25" ht="18.75" thickBot="1" x14ac:dyDescent="0.2">
      <c r="A99" s="7">
        <v>150194</v>
      </c>
      <c r="B99" s="283" t="s">
        <v>85</v>
      </c>
      <c r="C99" s="7">
        <v>1.0209999999999999</v>
      </c>
      <c r="D99" s="305">
        <v>2.8999999999999998E-3</v>
      </c>
      <c r="E99" s="283">
        <v>8077.45</v>
      </c>
      <c r="F99" s="7">
        <v>1.028</v>
      </c>
      <c r="G99" s="285">
        <v>6.7999999999999996E-3</v>
      </c>
      <c r="H99" s="285">
        <v>0.03</v>
      </c>
      <c r="I99" s="283">
        <v>4.5</v>
      </c>
      <c r="J99" s="283">
        <v>4.5</v>
      </c>
      <c r="K99" s="285">
        <v>4.5319999999999999E-2</v>
      </c>
      <c r="L99" s="283" t="s">
        <v>40</v>
      </c>
      <c r="M99" s="7" t="s">
        <v>86</v>
      </c>
      <c r="N99" s="286">
        <v>-6.7999999999999996E-3</v>
      </c>
      <c r="O99" s="23">
        <v>0.13550000000000001</v>
      </c>
      <c r="P99" s="285">
        <v>8.0000000000000004E-4</v>
      </c>
      <c r="Q99" s="285">
        <v>1.0291999999999999</v>
      </c>
      <c r="R99" s="285">
        <v>-1.6000000000000001E-3</v>
      </c>
      <c r="S99" s="285">
        <v>-4.0000000000000001E-3</v>
      </c>
      <c r="T99" s="285">
        <v>-5.4000000000000003E-3</v>
      </c>
      <c r="U99" s="283">
        <v>464783</v>
      </c>
      <c r="V99" s="283">
        <v>-298</v>
      </c>
      <c r="W99" s="287">
        <v>0.21180555555555555</v>
      </c>
      <c r="X99" s="288">
        <v>42719</v>
      </c>
      <c r="Y99" s="13" t="s">
        <v>38</v>
      </c>
    </row>
    <row r="100" spans="1:25" s="60" customFormat="1" ht="18.75" thickBot="1" x14ac:dyDescent="0.2">
      <c r="A100" s="51">
        <v>150307</v>
      </c>
      <c r="B100" s="309" t="s">
        <v>51</v>
      </c>
      <c r="C100" s="51">
        <v>1.0229999999999999</v>
      </c>
      <c r="D100" s="314">
        <v>3.8999999999999998E-3</v>
      </c>
      <c r="E100" s="309">
        <v>578.63</v>
      </c>
      <c r="F100" s="51">
        <v>1.03</v>
      </c>
      <c r="G100" s="311">
        <v>6.7999999999999996E-3</v>
      </c>
      <c r="H100" s="311">
        <v>0.03</v>
      </c>
      <c r="I100" s="309">
        <v>4.5</v>
      </c>
      <c r="J100" s="309">
        <v>4.5</v>
      </c>
      <c r="K100" s="311">
        <v>4.5319999999999999E-2</v>
      </c>
      <c r="L100" s="309" t="s">
        <v>40</v>
      </c>
      <c r="M100" s="51" t="s">
        <v>52</v>
      </c>
      <c r="N100" s="310">
        <v>-9.4000000000000004E-3</v>
      </c>
      <c r="O100" s="56">
        <v>0.1918</v>
      </c>
      <c r="P100" s="311">
        <v>8.0000000000000004E-4</v>
      </c>
      <c r="Q100" s="311">
        <v>0.89429999999999998</v>
      </c>
      <c r="R100" s="311">
        <v>1.4E-3</v>
      </c>
      <c r="S100" s="311">
        <v>-5.0000000000000001E-3</v>
      </c>
      <c r="T100" s="311">
        <v>-5.0000000000000001E-3</v>
      </c>
      <c r="U100" s="309">
        <v>23655</v>
      </c>
      <c r="V100" s="309">
        <v>0</v>
      </c>
      <c r="W100" s="312">
        <v>0.21180555555555555</v>
      </c>
      <c r="X100" s="313">
        <v>42705</v>
      </c>
      <c r="Y100" s="59" t="s">
        <v>38</v>
      </c>
    </row>
    <row r="101" spans="1:25" ht="18.75" thickBot="1" x14ac:dyDescent="0.2">
      <c r="A101" s="7">
        <v>150315</v>
      </c>
      <c r="B101" s="283" t="s">
        <v>118</v>
      </c>
      <c r="C101" s="7">
        <v>1.0229999999999999</v>
      </c>
      <c r="D101" s="305">
        <v>2.8999999999999998E-3</v>
      </c>
      <c r="E101" s="283">
        <v>880.26</v>
      </c>
      <c r="F101" s="7">
        <v>1.03</v>
      </c>
      <c r="G101" s="285">
        <v>6.7999999999999996E-3</v>
      </c>
      <c r="H101" s="285">
        <v>0.03</v>
      </c>
      <c r="I101" s="283">
        <v>4.5</v>
      </c>
      <c r="J101" s="283">
        <v>4.5</v>
      </c>
      <c r="K101" s="285">
        <v>4.5319999999999999E-2</v>
      </c>
      <c r="L101" s="283" t="s">
        <v>40</v>
      </c>
      <c r="M101" s="7" t="s">
        <v>119</v>
      </c>
      <c r="N101" s="286">
        <v>-6.0000000000000001E-3</v>
      </c>
      <c r="O101" s="23">
        <v>0.36459999999999998</v>
      </c>
      <c r="P101" s="285">
        <v>8.0000000000000004E-4</v>
      </c>
      <c r="Q101" s="285">
        <v>0.48920000000000002</v>
      </c>
      <c r="R101" s="285">
        <v>-6.1999999999999998E-3</v>
      </c>
      <c r="S101" s="285">
        <v>-6.4000000000000003E-3</v>
      </c>
      <c r="T101" s="285">
        <v>-7.4999999999999997E-3</v>
      </c>
      <c r="U101" s="283">
        <v>9897</v>
      </c>
      <c r="V101" s="283">
        <v>-417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150269</v>
      </c>
      <c r="B102" s="289" t="s">
        <v>57</v>
      </c>
      <c r="C102" s="14">
        <v>1.022</v>
      </c>
      <c r="D102" s="295">
        <v>2.8999999999999998E-3</v>
      </c>
      <c r="E102" s="289">
        <v>1781.39</v>
      </c>
      <c r="F102" s="14">
        <v>1.0289999999999999</v>
      </c>
      <c r="G102" s="291">
        <v>6.7999999999999996E-3</v>
      </c>
      <c r="H102" s="291">
        <v>0.03</v>
      </c>
      <c r="I102" s="289">
        <v>4.5</v>
      </c>
      <c r="J102" s="289">
        <v>4.5</v>
      </c>
      <c r="K102" s="291">
        <v>4.5319999999999999E-2</v>
      </c>
      <c r="L102" s="289" t="s">
        <v>40</v>
      </c>
      <c r="M102" s="14" t="s">
        <v>58</v>
      </c>
      <c r="N102" s="290">
        <v>-6.7999999999999996E-3</v>
      </c>
      <c r="O102" s="18">
        <v>0.34050000000000002</v>
      </c>
      <c r="P102" s="291">
        <v>8.0000000000000004E-4</v>
      </c>
      <c r="Q102" s="291">
        <v>0.54690000000000005</v>
      </c>
      <c r="R102" s="291">
        <v>-5.4000000000000003E-3</v>
      </c>
      <c r="S102" s="291">
        <v>-5.1000000000000004E-3</v>
      </c>
      <c r="T102" s="291">
        <v>-7.1999999999999998E-3</v>
      </c>
      <c r="U102" s="289">
        <v>44376</v>
      </c>
      <c r="V102" s="289">
        <v>-410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150184</v>
      </c>
      <c r="B103" s="283" t="s">
        <v>106</v>
      </c>
      <c r="C103" s="7">
        <v>1.0009999999999999</v>
      </c>
      <c r="D103" s="305">
        <v>3.0000000000000001E-3</v>
      </c>
      <c r="E103" s="283">
        <v>79.28</v>
      </c>
      <c r="F103" s="7">
        <v>1.0081</v>
      </c>
      <c r="G103" s="285">
        <v>7.0000000000000001E-3</v>
      </c>
      <c r="H103" s="285">
        <v>0.03</v>
      </c>
      <c r="I103" s="283">
        <v>4.5</v>
      </c>
      <c r="J103" s="283">
        <v>4.5</v>
      </c>
      <c r="K103" s="285">
        <v>4.5319999999999999E-2</v>
      </c>
      <c r="L103" s="283" t="s">
        <v>40</v>
      </c>
      <c r="M103" s="7" t="s">
        <v>76</v>
      </c>
      <c r="N103" s="286">
        <v>-4.5999999999999999E-3</v>
      </c>
      <c r="O103" s="23">
        <v>0.31850000000000001</v>
      </c>
      <c r="P103" s="285">
        <v>1E-3</v>
      </c>
      <c r="Q103" s="304">
        <v>0.625</v>
      </c>
      <c r="R103" s="285">
        <v>-2.2000000000000001E-3</v>
      </c>
      <c r="S103" s="285">
        <v>-3.8999999999999998E-3</v>
      </c>
      <c r="T103" s="285">
        <v>-3.2000000000000002E-3</v>
      </c>
      <c r="U103" s="283">
        <v>38803</v>
      </c>
      <c r="V103" s="283">
        <v>-12</v>
      </c>
      <c r="W103" s="287">
        <v>0.21180555555555555</v>
      </c>
      <c r="X103" s="288">
        <v>42885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1.022</v>
      </c>
      <c r="D104" s="295">
        <v>3.8999999999999998E-3</v>
      </c>
      <c r="E104" s="289">
        <v>388.99</v>
      </c>
      <c r="F104" s="14">
        <v>1.0289999999999999</v>
      </c>
      <c r="G104" s="291">
        <v>6.7999999999999996E-3</v>
      </c>
      <c r="H104" s="291">
        <v>0.03</v>
      </c>
      <c r="I104" s="289">
        <v>4.5</v>
      </c>
      <c r="J104" s="289">
        <v>4.5</v>
      </c>
      <c r="K104" s="291">
        <v>4.5319999999999999E-2</v>
      </c>
      <c r="L104" s="289" t="s">
        <v>40</v>
      </c>
      <c r="M104" s="14" t="s">
        <v>114</v>
      </c>
      <c r="N104" s="290">
        <v>-8.0999999999999996E-3</v>
      </c>
      <c r="O104" s="18">
        <v>0.25840000000000002</v>
      </c>
      <c r="P104" s="291">
        <v>8.0000000000000004E-4</v>
      </c>
      <c r="Q104" s="291">
        <v>0.73950000000000005</v>
      </c>
      <c r="R104" s="291">
        <v>-8.9999999999999998E-4</v>
      </c>
      <c r="S104" s="291">
        <v>-6.3E-3</v>
      </c>
      <c r="T104" s="291">
        <v>-6.4000000000000003E-3</v>
      </c>
      <c r="U104" s="289">
        <v>17407</v>
      </c>
      <c r="V104" s="289">
        <v>-98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150275</v>
      </c>
      <c r="B105" s="294" t="s">
        <v>89</v>
      </c>
      <c r="C105" s="7">
        <v>1.0209999999999999</v>
      </c>
      <c r="D105" s="305">
        <v>3.8999999999999998E-3</v>
      </c>
      <c r="E105" s="283">
        <v>301.5</v>
      </c>
      <c r="F105" s="7">
        <v>1.028</v>
      </c>
      <c r="G105" s="285">
        <v>6.7999999999999996E-3</v>
      </c>
      <c r="H105" s="285">
        <v>0.03</v>
      </c>
      <c r="I105" s="283">
        <v>4.5</v>
      </c>
      <c r="J105" s="283">
        <v>4.5</v>
      </c>
      <c r="K105" s="285">
        <v>4.5319999999999999E-2</v>
      </c>
      <c r="L105" s="283" t="s">
        <v>40</v>
      </c>
      <c r="M105" s="7" t="s">
        <v>46</v>
      </c>
      <c r="N105" s="286">
        <v>-1.9E-3</v>
      </c>
      <c r="O105" s="23">
        <v>0.1022</v>
      </c>
      <c r="P105" s="285">
        <v>8.0000000000000004E-4</v>
      </c>
      <c r="Q105" s="285">
        <v>1.1075999999999999</v>
      </c>
      <c r="R105" s="285">
        <v>-3.0999999999999999E-3</v>
      </c>
      <c r="S105" s="285">
        <v>-4.8999999999999998E-3</v>
      </c>
      <c r="T105" s="285">
        <v>-8.3999999999999995E-3</v>
      </c>
      <c r="U105" s="283">
        <v>54339</v>
      </c>
      <c r="V105" s="283">
        <v>48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150305</v>
      </c>
      <c r="B106" s="289" t="s">
        <v>104</v>
      </c>
      <c r="C106" s="14">
        <v>1.022</v>
      </c>
      <c r="D106" s="295">
        <v>2.8999999999999998E-3</v>
      </c>
      <c r="E106" s="289">
        <v>778.9</v>
      </c>
      <c r="F106" s="14">
        <v>1.0289999999999999</v>
      </c>
      <c r="G106" s="291">
        <v>6.7999999999999996E-3</v>
      </c>
      <c r="H106" s="291">
        <v>0.03</v>
      </c>
      <c r="I106" s="289">
        <v>4.5</v>
      </c>
      <c r="J106" s="289">
        <v>4.5</v>
      </c>
      <c r="K106" s="291">
        <v>4.5319999999999999E-2</v>
      </c>
      <c r="L106" s="289" t="s">
        <v>40</v>
      </c>
      <c r="M106" s="14" t="s">
        <v>105</v>
      </c>
      <c r="N106" s="290">
        <v>-3.2000000000000002E-3</v>
      </c>
      <c r="O106" s="18">
        <v>0.20910000000000001</v>
      </c>
      <c r="P106" s="291">
        <v>8.0000000000000004E-4</v>
      </c>
      <c r="Q106" s="291">
        <v>0.85519999999999996</v>
      </c>
      <c r="R106" s="291">
        <v>-2.5000000000000001E-3</v>
      </c>
      <c r="S106" s="291">
        <v>-6.7999999999999996E-3</v>
      </c>
      <c r="T106" s="291">
        <v>-5.5999999999999999E-3</v>
      </c>
      <c r="U106" s="289">
        <v>3107</v>
      </c>
      <c r="V106" s="289">
        <v>-70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150283</v>
      </c>
      <c r="B107" s="283" t="s">
        <v>63</v>
      </c>
      <c r="C107" s="7">
        <v>0.999</v>
      </c>
      <c r="D107" s="305">
        <v>3.0000000000000001E-3</v>
      </c>
      <c r="E107" s="283">
        <v>242.34</v>
      </c>
      <c r="F107" s="7">
        <v>1.0055000000000001</v>
      </c>
      <c r="G107" s="285">
        <v>6.4999999999999997E-3</v>
      </c>
      <c r="H107" s="285">
        <v>0.03</v>
      </c>
      <c r="I107" s="283">
        <v>4.5</v>
      </c>
      <c r="J107" s="283">
        <v>4.5</v>
      </c>
      <c r="K107" s="285">
        <v>4.5289999999999997E-2</v>
      </c>
      <c r="L107" s="283" t="s">
        <v>40</v>
      </c>
      <c r="M107" s="7" t="s">
        <v>64</v>
      </c>
      <c r="N107" s="286">
        <v>-2.5000000000000001E-3</v>
      </c>
      <c r="O107" s="23">
        <v>0.27510000000000001</v>
      </c>
      <c r="P107" s="285">
        <v>1E-3</v>
      </c>
      <c r="Q107" s="304">
        <v>0.73219999999999996</v>
      </c>
      <c r="R107" s="285">
        <v>-2.2000000000000001E-3</v>
      </c>
      <c r="S107" s="285">
        <v>-1.6999999999999999E-3</v>
      </c>
      <c r="T107" s="285">
        <v>-5.1999999999999998E-3</v>
      </c>
      <c r="U107" s="283">
        <v>9490</v>
      </c>
      <c r="V107" s="283">
        <v>-3</v>
      </c>
      <c r="W107" s="287">
        <v>0.21180555555555555</v>
      </c>
      <c r="X107" s="288">
        <v>42905</v>
      </c>
      <c r="Y107" s="13" t="s">
        <v>38</v>
      </c>
    </row>
    <row r="108" spans="1:25" ht="18.75" thickBot="1" x14ac:dyDescent="0.2">
      <c r="A108" s="14">
        <v>502007</v>
      </c>
      <c r="B108" s="289" t="s">
        <v>47</v>
      </c>
      <c r="C108" s="14">
        <v>1</v>
      </c>
      <c r="D108" s="295">
        <v>4.0000000000000001E-3</v>
      </c>
      <c r="E108" s="289">
        <v>1654.61</v>
      </c>
      <c r="F108" s="14">
        <v>1.0063</v>
      </c>
      <c r="G108" s="291">
        <v>6.3E-3</v>
      </c>
      <c r="H108" s="291">
        <v>0.03</v>
      </c>
      <c r="I108" s="289">
        <v>4.5</v>
      </c>
      <c r="J108" s="289">
        <v>4.5</v>
      </c>
      <c r="K108" s="291">
        <v>4.5289999999999997E-2</v>
      </c>
      <c r="L108" s="289" t="s">
        <v>40</v>
      </c>
      <c r="M108" s="14" t="s">
        <v>48</v>
      </c>
      <c r="N108" s="290">
        <v>-4.5999999999999999E-3</v>
      </c>
      <c r="O108" s="18">
        <v>0.2898</v>
      </c>
      <c r="P108" s="291">
        <v>0</v>
      </c>
      <c r="Q108" s="291">
        <v>0.69579999999999997</v>
      </c>
      <c r="R108" s="291">
        <v>-2.8E-3</v>
      </c>
      <c r="S108" s="291">
        <v>2.3999999999999998E-3</v>
      </c>
      <c r="T108" s="291">
        <v>4.7000000000000002E-3</v>
      </c>
      <c r="U108" s="289">
        <v>27084</v>
      </c>
      <c r="V108" s="289">
        <v>269</v>
      </c>
      <c r="W108" s="292">
        <v>0.21180555555555555</v>
      </c>
      <c r="X108" s="293">
        <v>42900</v>
      </c>
      <c r="Y108" s="21" t="s">
        <v>38</v>
      </c>
    </row>
    <row r="109" spans="1:25" ht="18.75" thickBot="1" x14ac:dyDescent="0.2">
      <c r="A109" s="7">
        <v>150233</v>
      </c>
      <c r="B109" s="283" t="s">
        <v>81</v>
      </c>
      <c r="C109" s="7">
        <v>1.002</v>
      </c>
      <c r="D109" s="286">
        <v>-6.8999999999999999E-3</v>
      </c>
      <c r="E109" s="283">
        <v>97.4</v>
      </c>
      <c r="F109" s="7">
        <v>1.0081</v>
      </c>
      <c r="G109" s="285">
        <v>6.1000000000000004E-3</v>
      </c>
      <c r="H109" s="285">
        <v>0.03</v>
      </c>
      <c r="I109" s="283">
        <v>4.5</v>
      </c>
      <c r="J109" s="283">
        <v>4.5</v>
      </c>
      <c r="K109" s="285">
        <v>4.5280000000000001E-2</v>
      </c>
      <c r="L109" s="283" t="s">
        <v>40</v>
      </c>
      <c r="M109" s="7" t="s">
        <v>82</v>
      </c>
      <c r="N109" s="286">
        <v>-6.4999999999999997E-3</v>
      </c>
      <c r="O109" s="23">
        <v>0.26669999999999999</v>
      </c>
      <c r="P109" s="285">
        <v>0</v>
      </c>
      <c r="Q109" s="304">
        <v>0.74850000000000005</v>
      </c>
      <c r="R109" s="285">
        <v>-2.8E-3</v>
      </c>
      <c r="S109" s="285">
        <v>-8.0000000000000004E-4</v>
      </c>
      <c r="T109" s="285">
        <v>1E-3</v>
      </c>
      <c r="U109" s="283">
        <v>2837</v>
      </c>
      <c r="V109" s="283">
        <v>-3</v>
      </c>
      <c r="W109" s="287">
        <v>0.21180555555555555</v>
      </c>
      <c r="X109" s="288">
        <v>42884</v>
      </c>
      <c r="Y109" s="13" t="s">
        <v>38</v>
      </c>
    </row>
    <row r="110" spans="1:25" ht="18.75" thickBot="1" x14ac:dyDescent="0.2">
      <c r="A110" s="14">
        <v>150217</v>
      </c>
      <c r="B110" s="289" t="s">
        <v>67</v>
      </c>
      <c r="C110" s="14">
        <v>1.032</v>
      </c>
      <c r="D110" s="295">
        <v>3.8999999999999998E-3</v>
      </c>
      <c r="E110" s="289">
        <v>455.36</v>
      </c>
      <c r="F110" s="14">
        <v>1.034</v>
      </c>
      <c r="G110" s="291">
        <v>1.9E-3</v>
      </c>
      <c r="H110" s="291">
        <v>0.03</v>
      </c>
      <c r="I110" s="289">
        <v>5.5</v>
      </c>
      <c r="J110" s="289">
        <v>4.5</v>
      </c>
      <c r="K110" s="291">
        <v>4.5280000000000001E-2</v>
      </c>
      <c r="L110" s="289" t="s">
        <v>40</v>
      </c>
      <c r="M110" s="14" t="s">
        <v>68</v>
      </c>
      <c r="N110" s="290">
        <v>-9.2999999999999992E-3</v>
      </c>
      <c r="O110" s="18">
        <v>0.24679999999999999</v>
      </c>
      <c r="P110" s="291">
        <v>-4.0000000000000001E-3</v>
      </c>
      <c r="Q110" s="291">
        <v>0.75970000000000004</v>
      </c>
      <c r="R110" s="291">
        <v>-4.5999999999999999E-3</v>
      </c>
      <c r="S110" s="291">
        <v>-5.7999999999999996E-3</v>
      </c>
      <c r="T110" s="291">
        <v>-5.8999999999999999E-3</v>
      </c>
      <c r="U110" s="289">
        <v>47680</v>
      </c>
      <c r="V110" s="289">
        <v>-275</v>
      </c>
      <c r="W110" s="292">
        <v>0.21180555555555555</v>
      </c>
      <c r="X110" s="293">
        <v>42738</v>
      </c>
      <c r="Y110" s="21" t="s">
        <v>38</v>
      </c>
    </row>
    <row r="111" spans="1:25" ht="18.75" thickBot="1" x14ac:dyDescent="0.2">
      <c r="A111" s="7">
        <v>150209</v>
      </c>
      <c r="B111" s="283" t="s">
        <v>47</v>
      </c>
      <c r="C111" s="7">
        <v>1.022</v>
      </c>
      <c r="D111" s="305">
        <v>3.8999999999999998E-3</v>
      </c>
      <c r="E111" s="283">
        <v>7195.58</v>
      </c>
      <c r="F111" s="7">
        <v>1.028</v>
      </c>
      <c r="G111" s="285">
        <v>5.7999999999999996E-3</v>
      </c>
      <c r="H111" s="285">
        <v>0.03</v>
      </c>
      <c r="I111" s="283">
        <v>4.5</v>
      </c>
      <c r="J111" s="283">
        <v>4.5</v>
      </c>
      <c r="K111" s="285">
        <v>4.5269999999999998E-2</v>
      </c>
      <c r="L111" s="283" t="s">
        <v>40</v>
      </c>
      <c r="M111" s="7" t="s">
        <v>48</v>
      </c>
      <c r="N111" s="286">
        <v>-4.5999999999999999E-3</v>
      </c>
      <c r="O111" s="23">
        <v>0.23780000000000001</v>
      </c>
      <c r="P111" s="285">
        <v>-1E-4</v>
      </c>
      <c r="Q111" s="285">
        <v>0.7893</v>
      </c>
      <c r="R111" s="285">
        <v>1.4E-3</v>
      </c>
      <c r="S111" s="285">
        <v>0</v>
      </c>
      <c r="T111" s="285">
        <v>5.9999999999999995E-4</v>
      </c>
      <c r="U111" s="283">
        <v>433830</v>
      </c>
      <c r="V111" s="283">
        <v>1526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150241</v>
      </c>
      <c r="B112" s="306" t="s">
        <v>94</v>
      </c>
      <c r="C112" s="14">
        <v>1.022</v>
      </c>
      <c r="D112" s="295">
        <v>4.8999999999999998E-3</v>
      </c>
      <c r="E112" s="289">
        <v>710.26</v>
      </c>
      <c r="F112" s="14">
        <v>1.028</v>
      </c>
      <c r="G112" s="291">
        <v>5.7999999999999996E-3</v>
      </c>
      <c r="H112" s="291">
        <v>0.03</v>
      </c>
      <c r="I112" s="289">
        <v>4.5</v>
      </c>
      <c r="J112" s="289">
        <v>4.5</v>
      </c>
      <c r="K112" s="291">
        <v>4.5269999999999998E-2</v>
      </c>
      <c r="L112" s="289" t="s">
        <v>40</v>
      </c>
      <c r="M112" s="14" t="s">
        <v>95</v>
      </c>
      <c r="N112" s="295">
        <v>8.0999999999999996E-3</v>
      </c>
      <c r="O112" s="18">
        <v>0.29310000000000003</v>
      </c>
      <c r="P112" s="291">
        <v>-1E-4</v>
      </c>
      <c r="Q112" s="291">
        <v>0.65949999999999998</v>
      </c>
      <c r="R112" s="291">
        <v>-4.8999999999999998E-3</v>
      </c>
      <c r="S112" s="291">
        <v>-5.5999999999999999E-3</v>
      </c>
      <c r="T112" s="291">
        <v>-7.1999999999999998E-3</v>
      </c>
      <c r="U112" s="289">
        <v>8905</v>
      </c>
      <c r="V112" s="289">
        <v>0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150200</v>
      </c>
      <c r="B113" s="283" t="s">
        <v>55</v>
      </c>
      <c r="C113" s="7">
        <v>1.0229999999999999</v>
      </c>
      <c r="D113" s="305">
        <v>4.8999999999999998E-3</v>
      </c>
      <c r="E113" s="283">
        <v>15872.17</v>
      </c>
      <c r="F113" s="7">
        <v>1.0289999999999999</v>
      </c>
      <c r="G113" s="285">
        <v>5.7999999999999996E-3</v>
      </c>
      <c r="H113" s="285">
        <v>0.03</v>
      </c>
      <c r="I113" s="283">
        <v>4.5</v>
      </c>
      <c r="J113" s="283">
        <v>4.5</v>
      </c>
      <c r="K113" s="285">
        <v>4.5269999999999998E-2</v>
      </c>
      <c r="L113" s="283" t="s">
        <v>40</v>
      </c>
      <c r="M113" s="7" t="s">
        <v>56</v>
      </c>
      <c r="N113" s="305">
        <v>8.9999999999999998E-4</v>
      </c>
      <c r="O113" s="23">
        <v>0.17230000000000001</v>
      </c>
      <c r="P113" s="285">
        <v>-1E-4</v>
      </c>
      <c r="Q113" s="285">
        <v>0.94130000000000003</v>
      </c>
      <c r="R113" s="285">
        <v>3.0000000000000001E-3</v>
      </c>
      <c r="S113" s="285">
        <v>-6.9999999999999999E-4</v>
      </c>
      <c r="T113" s="285">
        <v>-2.5999999999999999E-3</v>
      </c>
      <c r="U113" s="283">
        <v>941200</v>
      </c>
      <c r="V113" s="283">
        <v>226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150207</v>
      </c>
      <c r="B114" s="289" t="s">
        <v>71</v>
      </c>
      <c r="C114" s="14">
        <v>1.0229999999999999</v>
      </c>
      <c r="D114" s="295">
        <v>3.8999999999999998E-3</v>
      </c>
      <c r="E114" s="289">
        <v>1023.44</v>
      </c>
      <c r="F114" s="14">
        <v>1.0289999999999999</v>
      </c>
      <c r="G114" s="291">
        <v>5.7999999999999996E-3</v>
      </c>
      <c r="H114" s="291">
        <v>0.03</v>
      </c>
      <c r="I114" s="289">
        <v>4.5</v>
      </c>
      <c r="J114" s="289">
        <v>4.5</v>
      </c>
      <c r="K114" s="291">
        <v>4.5269999999999998E-2</v>
      </c>
      <c r="L114" s="289" t="s">
        <v>40</v>
      </c>
      <c r="M114" s="14" t="s">
        <v>72</v>
      </c>
      <c r="N114" s="295">
        <v>6.0000000000000001E-3</v>
      </c>
      <c r="O114" s="18">
        <v>8.8999999999999996E-2</v>
      </c>
      <c r="P114" s="291">
        <v>-1E-4</v>
      </c>
      <c r="Q114" s="291">
        <v>1.1368</v>
      </c>
      <c r="R114" s="291">
        <v>-5.7000000000000002E-3</v>
      </c>
      <c r="S114" s="291">
        <v>-4.3E-3</v>
      </c>
      <c r="T114" s="291">
        <v>-6.4999999999999997E-3</v>
      </c>
      <c r="U114" s="289">
        <v>21256</v>
      </c>
      <c r="V114" s="289">
        <v>-191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150329</v>
      </c>
      <c r="B115" s="283" t="s">
        <v>99</v>
      </c>
      <c r="C115" s="7">
        <v>1.0229999999999999</v>
      </c>
      <c r="D115" s="305">
        <v>2E-3</v>
      </c>
      <c r="E115" s="283">
        <v>347.37</v>
      </c>
      <c r="F115" s="7">
        <v>1.0289999999999999</v>
      </c>
      <c r="G115" s="285">
        <v>5.7999999999999996E-3</v>
      </c>
      <c r="H115" s="285">
        <v>0.03</v>
      </c>
      <c r="I115" s="283">
        <v>4.5</v>
      </c>
      <c r="J115" s="283">
        <v>4.5</v>
      </c>
      <c r="K115" s="285">
        <v>4.5269999999999998E-2</v>
      </c>
      <c r="L115" s="283" t="s">
        <v>40</v>
      </c>
      <c r="M115" s="7" t="s">
        <v>100</v>
      </c>
      <c r="N115" s="305">
        <v>2E-3</v>
      </c>
      <c r="O115" s="23">
        <v>0.30320000000000003</v>
      </c>
      <c r="P115" s="285">
        <v>-1E-4</v>
      </c>
      <c r="Q115" s="285">
        <v>0.63439999999999996</v>
      </c>
      <c r="R115" s="285">
        <v>-2.9999999999999997E-4</v>
      </c>
      <c r="S115" s="285">
        <v>3.3E-3</v>
      </c>
      <c r="T115" s="285">
        <v>-1.1000000000000001E-3</v>
      </c>
      <c r="U115" s="283">
        <v>10792</v>
      </c>
      <c r="V115" s="283">
        <v>29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502049</v>
      </c>
      <c r="B116" s="289" t="s">
        <v>90</v>
      </c>
      <c r="C116" s="14">
        <v>1.008</v>
      </c>
      <c r="D116" s="295">
        <v>5.0000000000000001E-3</v>
      </c>
      <c r="E116" s="289">
        <v>301.52999999999997</v>
      </c>
      <c r="F116" s="14">
        <v>1.0138</v>
      </c>
      <c r="G116" s="291">
        <v>5.7000000000000002E-3</v>
      </c>
      <c r="H116" s="291">
        <v>0.03</v>
      </c>
      <c r="I116" s="289">
        <v>4.5</v>
      </c>
      <c r="J116" s="289">
        <v>4.5</v>
      </c>
      <c r="K116" s="291">
        <v>4.5260000000000002E-2</v>
      </c>
      <c r="L116" s="289" t="s">
        <v>40</v>
      </c>
      <c r="M116" s="14" t="s">
        <v>91</v>
      </c>
      <c r="N116" s="295">
        <v>2.3E-3</v>
      </c>
      <c r="O116" s="18">
        <v>0.40679999999999999</v>
      </c>
      <c r="P116" s="291">
        <v>-1E-4</v>
      </c>
      <c r="Q116" s="291">
        <v>0.40820000000000001</v>
      </c>
      <c r="R116" s="291">
        <v>-3.0000000000000001E-3</v>
      </c>
      <c r="S116" s="291">
        <v>-2.3E-3</v>
      </c>
      <c r="T116" s="291">
        <v>-2.5999999999999999E-3</v>
      </c>
      <c r="U116" s="289">
        <v>11915</v>
      </c>
      <c r="V116" s="289">
        <v>0</v>
      </c>
      <c r="W116" s="292">
        <v>0.21180555555555555</v>
      </c>
      <c r="X116" s="293">
        <v>42839</v>
      </c>
      <c r="Y116" s="21" t="s">
        <v>38</v>
      </c>
    </row>
    <row r="117" spans="1:25" ht="18.75" thickBot="1" x14ac:dyDescent="0.2">
      <c r="A117" s="7">
        <v>502011</v>
      </c>
      <c r="B117" s="283" t="s">
        <v>101</v>
      </c>
      <c r="C117" s="7">
        <v>0.999</v>
      </c>
      <c r="D117" s="305">
        <v>3.0000000000000001E-3</v>
      </c>
      <c r="E117" s="283">
        <v>361.19</v>
      </c>
      <c r="F117" s="7">
        <v>1.0035000000000001</v>
      </c>
      <c r="G117" s="285">
        <v>4.4999999999999997E-3</v>
      </c>
      <c r="H117" s="285">
        <v>0.03</v>
      </c>
      <c r="I117" s="283">
        <v>4.5</v>
      </c>
      <c r="J117" s="283">
        <v>4.5</v>
      </c>
      <c r="K117" s="285">
        <v>4.5199999999999997E-2</v>
      </c>
      <c r="L117" s="283" t="s">
        <v>40</v>
      </c>
      <c r="M117" s="7" t="s">
        <v>56</v>
      </c>
      <c r="N117" s="305">
        <v>8.9999999999999998E-4</v>
      </c>
      <c r="O117" s="23">
        <v>0.44309999999999999</v>
      </c>
      <c r="P117" s="285">
        <v>-1E-3</v>
      </c>
      <c r="Q117" s="285">
        <v>0.33289999999999997</v>
      </c>
      <c r="R117" s="285">
        <v>1E-3</v>
      </c>
      <c r="S117" s="285">
        <v>-3.5000000000000001E-3</v>
      </c>
      <c r="T117" s="285">
        <v>-2.5999999999999999E-3</v>
      </c>
      <c r="U117" s="283">
        <v>14088</v>
      </c>
      <c r="V117" s="283">
        <v>23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150229</v>
      </c>
      <c r="B118" s="289" t="s">
        <v>69</v>
      </c>
      <c r="C118" s="14">
        <v>1.026</v>
      </c>
      <c r="D118" s="295">
        <v>4.8999999999999998E-3</v>
      </c>
      <c r="E118" s="289">
        <v>554.36</v>
      </c>
      <c r="F118" s="14">
        <v>1.03</v>
      </c>
      <c r="G118" s="291">
        <v>3.8999999999999998E-3</v>
      </c>
      <c r="H118" s="291">
        <v>0.03</v>
      </c>
      <c r="I118" s="289">
        <v>4.5</v>
      </c>
      <c r="J118" s="289">
        <v>4.5</v>
      </c>
      <c r="K118" s="291">
        <v>4.5179999999999998E-2</v>
      </c>
      <c r="L118" s="289" t="s">
        <v>40</v>
      </c>
      <c r="M118" s="14" t="s">
        <v>70</v>
      </c>
      <c r="N118" s="290">
        <v>-3.3E-3</v>
      </c>
      <c r="O118" s="18">
        <v>0.27129999999999999</v>
      </c>
      <c r="P118" s="291">
        <v>-2.0999999999999999E-3</v>
      </c>
      <c r="Q118" s="291">
        <v>0.70799999999999996</v>
      </c>
      <c r="R118" s="291">
        <v>-4.3E-3</v>
      </c>
      <c r="S118" s="291">
        <v>-6.1999999999999998E-3</v>
      </c>
      <c r="T118" s="291">
        <v>-7.4000000000000003E-3</v>
      </c>
      <c r="U118" s="289">
        <v>15860</v>
      </c>
      <c r="V118" s="289">
        <v>-341</v>
      </c>
      <c r="W118" s="292">
        <v>0.21180555555555555</v>
      </c>
      <c r="X118" s="293">
        <v>42705</v>
      </c>
      <c r="Y118" s="21" t="s">
        <v>38</v>
      </c>
    </row>
    <row r="119" spans="1:25" ht="18.75" thickBot="1" x14ac:dyDescent="0.2">
      <c r="A119" s="7">
        <v>150243</v>
      </c>
      <c r="B119" s="283" t="s">
        <v>128</v>
      </c>
      <c r="C119" s="7">
        <v>1.0209999999999999</v>
      </c>
      <c r="D119" s="305">
        <v>5.8999999999999999E-3</v>
      </c>
      <c r="E119" s="283">
        <v>129.44</v>
      </c>
      <c r="F119" s="7">
        <v>1.0249999999999999</v>
      </c>
      <c r="G119" s="285">
        <v>3.8999999999999998E-3</v>
      </c>
      <c r="H119" s="285">
        <v>0.03</v>
      </c>
      <c r="I119" s="283">
        <v>4.5</v>
      </c>
      <c r="J119" s="283">
        <v>4.5</v>
      </c>
      <c r="K119" s="285">
        <v>4.5179999999999998E-2</v>
      </c>
      <c r="L119" s="283" t="s">
        <v>40</v>
      </c>
      <c r="M119" s="7" t="s">
        <v>129</v>
      </c>
      <c r="N119" s="286">
        <v>-9.7000000000000003E-3</v>
      </c>
      <c r="O119" s="23">
        <v>0.35980000000000001</v>
      </c>
      <c r="P119" s="285">
        <v>-2.0999999999999999E-3</v>
      </c>
      <c r="Q119" s="285">
        <v>0.50639999999999996</v>
      </c>
      <c r="R119" s="285">
        <v>2.9999999999999997E-4</v>
      </c>
      <c r="S119" s="285">
        <v>-3.5000000000000001E-3</v>
      </c>
      <c r="T119" s="285">
        <v>1E-3</v>
      </c>
      <c r="U119" s="283">
        <v>12272</v>
      </c>
      <c r="V119" s="283">
        <v>13</v>
      </c>
      <c r="W119" s="287">
        <v>0.21180555555555555</v>
      </c>
      <c r="X119" s="288">
        <v>42705</v>
      </c>
      <c r="Y119" s="13" t="s">
        <v>38</v>
      </c>
    </row>
    <row r="120" spans="1:25" ht="18.75" thickBot="1" x14ac:dyDescent="0.2">
      <c r="A120" s="14">
        <v>150186</v>
      </c>
      <c r="B120" s="289" t="s">
        <v>79</v>
      </c>
      <c r="C120" s="14">
        <v>0.998</v>
      </c>
      <c r="D120" s="295">
        <v>1E-3</v>
      </c>
      <c r="E120" s="289">
        <v>1482.13</v>
      </c>
      <c r="F120" s="14">
        <v>1.0012000000000001</v>
      </c>
      <c r="G120" s="291">
        <v>3.2000000000000002E-3</v>
      </c>
      <c r="H120" s="291">
        <v>0.03</v>
      </c>
      <c r="I120" s="289">
        <v>4.5</v>
      </c>
      <c r="J120" s="289">
        <v>4.5</v>
      </c>
      <c r="K120" s="291">
        <v>4.514E-2</v>
      </c>
      <c r="L120" s="289" t="s">
        <v>40</v>
      </c>
      <c r="M120" s="14" t="s">
        <v>80</v>
      </c>
      <c r="N120" s="290">
        <v>-9.4000000000000004E-3</v>
      </c>
      <c r="O120" s="18">
        <v>0.33660000000000001</v>
      </c>
      <c r="P120" s="291">
        <v>-3.0000000000000001E-3</v>
      </c>
      <c r="Q120" s="303">
        <v>0.5907</v>
      </c>
      <c r="R120" s="291">
        <v>-3.2000000000000002E-3</v>
      </c>
      <c r="S120" s="291">
        <v>-5.7999999999999996E-3</v>
      </c>
      <c r="T120" s="291">
        <v>-7.1000000000000004E-3</v>
      </c>
      <c r="U120" s="289">
        <v>46070</v>
      </c>
      <c r="V120" s="289">
        <v>-469</v>
      </c>
      <c r="W120" s="292">
        <v>0.21180555555555555</v>
      </c>
      <c r="X120" s="293">
        <v>42940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1.032</v>
      </c>
      <c r="D121" s="305">
        <v>3.8999999999999998E-3</v>
      </c>
      <c r="E121" s="283">
        <v>1980.64</v>
      </c>
      <c r="F121" s="7">
        <v>1.034</v>
      </c>
      <c r="G121" s="285">
        <v>1.9E-3</v>
      </c>
      <c r="H121" s="285">
        <v>0.03</v>
      </c>
      <c r="I121" s="283">
        <v>4.5</v>
      </c>
      <c r="J121" s="283">
        <v>4.5</v>
      </c>
      <c r="K121" s="285">
        <v>4.5089999999999998E-2</v>
      </c>
      <c r="L121" s="283" t="s">
        <v>40</v>
      </c>
      <c r="M121" s="7" t="s">
        <v>95</v>
      </c>
      <c r="N121" s="305">
        <v>8.0999999999999996E-3</v>
      </c>
      <c r="O121" s="23">
        <v>0.24160000000000001</v>
      </c>
      <c r="P121" s="285">
        <v>-4.0000000000000001E-3</v>
      </c>
      <c r="Q121" s="285">
        <v>0.77210000000000001</v>
      </c>
      <c r="R121" s="285">
        <v>0</v>
      </c>
      <c r="S121" s="285">
        <v>5.9999999999999995E-4</v>
      </c>
      <c r="T121" s="285">
        <v>-5.9999999999999995E-4</v>
      </c>
      <c r="U121" s="283">
        <v>259978</v>
      </c>
      <c r="V121" s="283">
        <v>2910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150249</v>
      </c>
      <c r="B122" s="306" t="s">
        <v>103</v>
      </c>
      <c r="C122" s="14">
        <v>1.0269999999999999</v>
      </c>
      <c r="D122" s="295">
        <v>6.8999999999999999E-3</v>
      </c>
      <c r="E122" s="289">
        <v>4.99</v>
      </c>
      <c r="F122" s="14">
        <v>1.0289999999999999</v>
      </c>
      <c r="G122" s="291">
        <v>1.9E-3</v>
      </c>
      <c r="H122" s="291">
        <v>0.03</v>
      </c>
      <c r="I122" s="289">
        <v>4.5</v>
      </c>
      <c r="J122" s="289">
        <v>4.5</v>
      </c>
      <c r="K122" s="291">
        <v>4.5089999999999998E-2</v>
      </c>
      <c r="L122" s="289" t="s">
        <v>40</v>
      </c>
      <c r="M122" s="14" t="s">
        <v>95</v>
      </c>
      <c r="N122" s="295">
        <v>8.0999999999999996E-3</v>
      </c>
      <c r="O122" s="18">
        <v>0.25600000000000001</v>
      </c>
      <c r="P122" s="291">
        <v>-4.0000000000000001E-3</v>
      </c>
      <c r="Q122" s="291">
        <v>0.74509999999999998</v>
      </c>
      <c r="R122" s="291">
        <v>-4.1000000000000003E-3</v>
      </c>
      <c r="S122" s="291">
        <v>-6.4999999999999997E-3</v>
      </c>
      <c r="T122" s="291">
        <v>-4.7000000000000002E-3</v>
      </c>
      <c r="U122" s="289">
        <v>4087</v>
      </c>
      <c r="V122" s="289">
        <v>-4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150051</v>
      </c>
      <c r="B123" s="283" t="s">
        <v>87</v>
      </c>
      <c r="C123" s="7">
        <v>1.0209999999999999</v>
      </c>
      <c r="D123" s="305">
        <v>3.8999999999999998E-3</v>
      </c>
      <c r="E123" s="283">
        <v>140.78</v>
      </c>
      <c r="F123" s="7">
        <v>1.0229999999999999</v>
      </c>
      <c r="G123" s="285">
        <v>2E-3</v>
      </c>
      <c r="H123" s="285">
        <v>0.03</v>
      </c>
      <c r="I123" s="283">
        <v>4.5</v>
      </c>
      <c r="J123" s="283">
        <v>4.5</v>
      </c>
      <c r="K123" s="285">
        <v>4.5089999999999998E-2</v>
      </c>
      <c r="L123" s="283" t="s">
        <v>40</v>
      </c>
      <c r="M123" s="7" t="s">
        <v>88</v>
      </c>
      <c r="N123" s="305">
        <v>1.1999999999999999E-3</v>
      </c>
      <c r="O123" s="23">
        <v>0.42770000000000002</v>
      </c>
      <c r="P123" s="285">
        <v>-4.0000000000000001E-3</v>
      </c>
      <c r="Q123" s="285">
        <v>0.34860000000000002</v>
      </c>
      <c r="R123" s="285">
        <v>-3.8E-3</v>
      </c>
      <c r="S123" s="285">
        <v>-5.4000000000000003E-3</v>
      </c>
      <c r="T123" s="285">
        <v>-5.4000000000000003E-3</v>
      </c>
      <c r="U123" s="283">
        <v>15883</v>
      </c>
      <c r="V123" s="283">
        <v>-38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150255</v>
      </c>
      <c r="B124" s="306" t="s">
        <v>112</v>
      </c>
      <c r="C124" s="14">
        <v>1.006</v>
      </c>
      <c r="D124" s="295">
        <v>1.11E-2</v>
      </c>
      <c r="E124" s="289">
        <v>70.03</v>
      </c>
      <c r="F124" s="14">
        <v>1.0078</v>
      </c>
      <c r="G124" s="291">
        <v>1.8E-3</v>
      </c>
      <c r="H124" s="291">
        <v>0.03</v>
      </c>
      <c r="I124" s="289">
        <v>4.5</v>
      </c>
      <c r="J124" s="289">
        <v>4.5</v>
      </c>
      <c r="K124" s="291">
        <v>4.5080000000000002E-2</v>
      </c>
      <c r="L124" s="289" t="s">
        <v>40</v>
      </c>
      <c r="M124" s="14" t="s">
        <v>95</v>
      </c>
      <c r="N124" s="295">
        <v>8.0999999999999996E-3</v>
      </c>
      <c r="O124" s="18">
        <v>0.21379999999999999</v>
      </c>
      <c r="P124" s="291">
        <v>-4.0000000000000001E-3</v>
      </c>
      <c r="Q124" s="291">
        <v>0.87519999999999998</v>
      </c>
      <c r="R124" s="291">
        <v>-5.4999999999999997E-3</v>
      </c>
      <c r="S124" s="291">
        <v>-6.7000000000000002E-3</v>
      </c>
      <c r="T124" s="291">
        <v>-7.7000000000000002E-3</v>
      </c>
      <c r="U124" s="289">
        <v>3469</v>
      </c>
      <c r="V124" s="289">
        <v>-4</v>
      </c>
      <c r="W124" s="292">
        <v>0.21180555555555555</v>
      </c>
      <c r="X124" s="293">
        <v>42888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1.0249999999999999</v>
      </c>
      <c r="D125" s="305">
        <v>3.8999999999999998E-3</v>
      </c>
      <c r="E125" s="283">
        <v>1488.97</v>
      </c>
      <c r="F125" s="7">
        <v>1.026</v>
      </c>
      <c r="G125" s="285">
        <v>1E-3</v>
      </c>
      <c r="H125" s="285">
        <v>0.03</v>
      </c>
      <c r="I125" s="283">
        <v>4.5</v>
      </c>
      <c r="J125" s="283">
        <v>4.5</v>
      </c>
      <c r="K125" s="285">
        <v>4.505E-2</v>
      </c>
      <c r="L125" s="283" t="s">
        <v>40</v>
      </c>
      <c r="M125" s="7" t="s">
        <v>117</v>
      </c>
      <c r="N125" s="305">
        <v>1.4500000000000001E-2</v>
      </c>
      <c r="O125" s="23">
        <v>0.34360000000000002</v>
      </c>
      <c r="P125" s="285">
        <v>-5.0000000000000001E-3</v>
      </c>
      <c r="Q125" s="285">
        <v>0.54320000000000002</v>
      </c>
      <c r="R125" s="285">
        <v>-5.7000000000000002E-3</v>
      </c>
      <c r="S125" s="285">
        <v>-5.1999999999999998E-3</v>
      </c>
      <c r="T125" s="285">
        <v>5.0000000000000001E-4</v>
      </c>
      <c r="U125" s="283">
        <v>61342</v>
      </c>
      <c r="V125" s="283">
        <v>344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150251</v>
      </c>
      <c r="B126" s="289" t="s">
        <v>96</v>
      </c>
      <c r="C126" s="14">
        <v>1.03</v>
      </c>
      <c r="D126" s="295">
        <v>1.0800000000000001E-2</v>
      </c>
      <c r="E126" s="289">
        <v>382.86</v>
      </c>
      <c r="F126" s="14">
        <v>1.0289999999999999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97</v>
      </c>
      <c r="N126" s="295">
        <v>8.9999999999999998E-4</v>
      </c>
      <c r="O126" s="18">
        <v>0.39319999999999999</v>
      </c>
      <c r="P126" s="291">
        <v>-6.8999999999999999E-3</v>
      </c>
      <c r="Q126" s="291">
        <v>0.42330000000000001</v>
      </c>
      <c r="R126" s="291">
        <v>-5.1000000000000004E-3</v>
      </c>
      <c r="S126" s="291">
        <v>-9.4999999999999998E-3</v>
      </c>
      <c r="T126" s="291">
        <v>-8.0999999999999996E-3</v>
      </c>
      <c r="U126" s="289">
        <v>7424</v>
      </c>
      <c r="V126" s="289">
        <v>-313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502004</v>
      </c>
      <c r="B127" s="283" t="s">
        <v>98</v>
      </c>
      <c r="C127" s="7">
        <v>1.006</v>
      </c>
      <c r="D127" s="305">
        <v>4.0000000000000001E-3</v>
      </c>
      <c r="E127" s="283">
        <v>3697.89</v>
      </c>
      <c r="F127" s="7">
        <v>1.0035000000000001</v>
      </c>
      <c r="G127" s="285">
        <v>-2.5000000000000001E-3</v>
      </c>
      <c r="H127" s="285">
        <v>0.03</v>
      </c>
      <c r="I127" s="283">
        <v>4.5</v>
      </c>
      <c r="J127" s="283">
        <v>4.5</v>
      </c>
      <c r="K127" s="285">
        <v>4.4889999999999999E-2</v>
      </c>
      <c r="L127" s="283" t="s">
        <v>40</v>
      </c>
      <c r="M127" s="7" t="s">
        <v>80</v>
      </c>
      <c r="N127" s="286">
        <v>-9.4000000000000004E-3</v>
      </c>
      <c r="O127" s="23">
        <v>0.42880000000000001</v>
      </c>
      <c r="P127" s="285">
        <v>-8.0000000000000002E-3</v>
      </c>
      <c r="Q127" s="285">
        <v>0.36699999999999999</v>
      </c>
      <c r="R127" s="285">
        <v>-1.1999999999999999E-3</v>
      </c>
      <c r="S127" s="285">
        <v>-3.8E-3</v>
      </c>
      <c r="T127" s="285">
        <v>-5.4999999999999997E-3</v>
      </c>
      <c r="U127" s="283">
        <v>35626</v>
      </c>
      <c r="V127" s="283">
        <v>-1081</v>
      </c>
      <c r="W127" s="287">
        <v>0.21180555555555555</v>
      </c>
      <c r="X127" s="288">
        <v>42923</v>
      </c>
      <c r="Y127" s="13" t="s">
        <v>38</v>
      </c>
    </row>
    <row r="128" spans="1:25" ht="18.75" thickBot="1" x14ac:dyDescent="0.2">
      <c r="A128" s="14">
        <v>150231</v>
      </c>
      <c r="B128" s="289" t="s">
        <v>130</v>
      </c>
      <c r="C128" s="14">
        <v>1.0129999999999999</v>
      </c>
      <c r="D128" s="290">
        <v>-2.3099999999999999E-2</v>
      </c>
      <c r="E128" s="289">
        <v>63.96</v>
      </c>
      <c r="F128" s="14">
        <v>1.0102</v>
      </c>
      <c r="G128" s="291">
        <v>-2.8E-3</v>
      </c>
      <c r="H128" s="291">
        <v>0.03</v>
      </c>
      <c r="I128" s="289">
        <v>4.5</v>
      </c>
      <c r="J128" s="289">
        <v>4.5</v>
      </c>
      <c r="K128" s="291">
        <v>4.487E-2</v>
      </c>
      <c r="L128" s="289" t="s">
        <v>40</v>
      </c>
      <c r="M128" s="14" t="s">
        <v>131</v>
      </c>
      <c r="N128" s="290">
        <v>-6.4000000000000003E-3</v>
      </c>
      <c r="O128" s="18">
        <v>0.36620000000000003</v>
      </c>
      <c r="P128" s="291">
        <v>-8.8999999999999999E-3</v>
      </c>
      <c r="Q128" s="303">
        <v>0.50870000000000004</v>
      </c>
      <c r="R128" s="291">
        <v>-1.9800000000000002E-2</v>
      </c>
      <c r="S128" s="291">
        <v>-7.3000000000000001E-3</v>
      </c>
      <c r="T128" s="291">
        <v>-8.3999999999999995E-3</v>
      </c>
      <c r="U128" s="289">
        <v>3858</v>
      </c>
      <c r="V128" s="289">
        <v>-31</v>
      </c>
      <c r="W128" s="292">
        <v>0.21180555555555555</v>
      </c>
      <c r="X128" s="293">
        <v>42869</v>
      </c>
      <c r="Y128" s="21" t="s">
        <v>38</v>
      </c>
    </row>
    <row r="129" spans="1:25" ht="18.75" thickBot="1" x14ac:dyDescent="0.2">
      <c r="A129" s="7">
        <v>150309</v>
      </c>
      <c r="B129" s="283" t="s">
        <v>73</v>
      </c>
      <c r="C129" s="7">
        <v>1.0329999999999999</v>
      </c>
      <c r="D129" s="284">
        <v>0</v>
      </c>
      <c r="E129" s="283">
        <v>15.24</v>
      </c>
      <c r="F129" s="7">
        <v>1.03</v>
      </c>
      <c r="G129" s="285">
        <v>-2.8999999999999998E-3</v>
      </c>
      <c r="H129" s="285">
        <v>0.03</v>
      </c>
      <c r="I129" s="283">
        <v>4.5</v>
      </c>
      <c r="J129" s="283">
        <v>4.5</v>
      </c>
      <c r="K129" s="285">
        <v>4.487E-2</v>
      </c>
      <c r="L129" s="283" t="s">
        <v>40</v>
      </c>
      <c r="M129" s="7" t="s">
        <v>74</v>
      </c>
      <c r="N129" s="286">
        <v>-7.0000000000000001E-3</v>
      </c>
      <c r="O129" s="23">
        <v>0.34460000000000002</v>
      </c>
      <c r="P129" s="285">
        <v>-8.8999999999999999E-3</v>
      </c>
      <c r="Q129" s="285">
        <v>0.53620000000000001</v>
      </c>
      <c r="R129" s="285">
        <v>-5.1000000000000004E-3</v>
      </c>
      <c r="S129" s="285">
        <v>-6.6E-3</v>
      </c>
      <c r="T129" s="285">
        <v>-8.2000000000000007E-3</v>
      </c>
      <c r="U129" s="283">
        <v>1466</v>
      </c>
      <c r="V129" s="283">
        <v>-25</v>
      </c>
      <c r="W129" s="287">
        <v>0.21180555555555555</v>
      </c>
      <c r="X129" s="288">
        <v>42709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</v>
      </c>
      <c r="D130" s="295">
        <v>8.8000000000000005E-3</v>
      </c>
      <c r="E130" s="289">
        <v>6038.13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123</v>
      </c>
      <c r="N130" s="295">
        <v>2.0999999999999999E-3</v>
      </c>
      <c r="O130" s="18">
        <v>0.30940000000000001</v>
      </c>
      <c r="P130" s="291">
        <v>-9.7999999999999997E-3</v>
      </c>
      <c r="Q130" s="291">
        <v>1.1649</v>
      </c>
      <c r="R130" s="291">
        <v>-3.0999999999999999E-3</v>
      </c>
      <c r="S130" s="291">
        <v>-6.0000000000000001E-3</v>
      </c>
      <c r="T130" s="291">
        <v>-2.2000000000000001E-3</v>
      </c>
      <c r="U130" s="289">
        <v>337479</v>
      </c>
      <c r="V130" s="289">
        <v>-798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1.028</v>
      </c>
      <c r="D131" s="305">
        <v>3.8999999999999998E-3</v>
      </c>
      <c r="E131" s="283">
        <v>4196.32</v>
      </c>
      <c r="F131" s="7">
        <v>1.0229999999999999</v>
      </c>
      <c r="G131" s="285">
        <v>-4.8999999999999998E-3</v>
      </c>
      <c r="H131" s="285">
        <v>0.03</v>
      </c>
      <c r="I131" s="283">
        <v>4.5</v>
      </c>
      <c r="J131" s="283">
        <v>4.5</v>
      </c>
      <c r="K131" s="285">
        <v>4.478E-2</v>
      </c>
      <c r="L131" s="283" t="s">
        <v>40</v>
      </c>
      <c r="M131" s="7" t="s">
        <v>80</v>
      </c>
      <c r="N131" s="286">
        <v>-9.4000000000000004E-3</v>
      </c>
      <c r="O131" s="23">
        <v>0.41880000000000001</v>
      </c>
      <c r="P131" s="285">
        <v>-1.0800000000000001E-2</v>
      </c>
      <c r="Q131" s="285">
        <v>0.36969999999999997</v>
      </c>
      <c r="R131" s="285">
        <v>-3.8E-3</v>
      </c>
      <c r="S131" s="285">
        <v>-6.3E-3</v>
      </c>
      <c r="T131" s="285">
        <v>-7.7000000000000002E-3</v>
      </c>
      <c r="U131" s="283">
        <v>301249</v>
      </c>
      <c r="V131" s="283">
        <v>-5444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150171</v>
      </c>
      <c r="B132" s="289" t="s">
        <v>101</v>
      </c>
      <c r="C132" s="14">
        <v>1.024</v>
      </c>
      <c r="D132" s="295">
        <v>6.8999999999999999E-3</v>
      </c>
      <c r="E132" s="289">
        <v>2109.8200000000002</v>
      </c>
      <c r="F132" s="14">
        <v>1.0176000000000001</v>
      </c>
      <c r="G132" s="291">
        <v>-6.3E-3</v>
      </c>
      <c r="H132" s="291">
        <v>0.03</v>
      </c>
      <c r="I132" s="289">
        <v>4.5</v>
      </c>
      <c r="J132" s="289">
        <v>4.5</v>
      </c>
      <c r="K132" s="291">
        <v>4.471E-2</v>
      </c>
      <c r="L132" s="289" t="s">
        <v>40</v>
      </c>
      <c r="M132" s="14" t="s">
        <v>102</v>
      </c>
      <c r="N132" s="295">
        <v>8.9999999999999998E-4</v>
      </c>
      <c r="O132" s="18">
        <v>0.42199999999999999</v>
      </c>
      <c r="P132" s="291">
        <v>-1.18E-2</v>
      </c>
      <c r="Q132" s="303">
        <v>0.3679</v>
      </c>
      <c r="R132" s="291">
        <v>2.3E-3</v>
      </c>
      <c r="S132" s="291">
        <v>-2.3999999999999998E-3</v>
      </c>
      <c r="T132" s="291">
        <v>-4.0000000000000001E-3</v>
      </c>
      <c r="U132" s="289">
        <v>349178</v>
      </c>
      <c r="V132" s="289">
        <v>363</v>
      </c>
      <c r="W132" s="292">
        <v>0.21180555555555555</v>
      </c>
      <c r="X132" s="293">
        <v>42807</v>
      </c>
      <c r="Y132" s="21" t="s">
        <v>38</v>
      </c>
    </row>
    <row r="133" spans="1:25" ht="18.75" thickBot="1" x14ac:dyDescent="0.2">
      <c r="A133" s="7">
        <v>150192</v>
      </c>
      <c r="B133" s="283" t="s">
        <v>107</v>
      </c>
      <c r="C133" s="7">
        <v>1.034</v>
      </c>
      <c r="D133" s="305">
        <v>5.7999999999999996E-3</v>
      </c>
      <c r="E133" s="283">
        <v>1333.38</v>
      </c>
      <c r="F133" s="7">
        <v>1.0269999999999999</v>
      </c>
      <c r="G133" s="285">
        <v>-6.7999999999999996E-3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108</v>
      </c>
      <c r="N133" s="305">
        <v>1.06E-2</v>
      </c>
      <c r="O133" s="23">
        <v>0.34899999999999998</v>
      </c>
      <c r="P133" s="285">
        <v>-1.2699999999999999E-2</v>
      </c>
      <c r="Q133" s="285">
        <v>0.52939999999999998</v>
      </c>
      <c r="R133" s="285">
        <v>-5.4000000000000003E-3</v>
      </c>
      <c r="S133" s="285">
        <v>-1E-3</v>
      </c>
      <c r="T133" s="285">
        <v>-8.3999999999999995E-3</v>
      </c>
      <c r="U133" s="283">
        <v>19115</v>
      </c>
      <c r="V133" s="283">
        <v>-311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1.0349999999999999</v>
      </c>
      <c r="D134" s="295">
        <v>1.9E-3</v>
      </c>
      <c r="E134" s="289">
        <v>0.34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139</v>
      </c>
      <c r="N134" s="290">
        <v>-1.1999999999999999E-3</v>
      </c>
      <c r="O134" s="18">
        <v>0.3876</v>
      </c>
      <c r="P134" s="291">
        <v>-1.46E-2</v>
      </c>
      <c r="Q134" s="291">
        <v>0.91969999999999996</v>
      </c>
      <c r="R134" s="291">
        <v>6.9999999999999999E-4</v>
      </c>
      <c r="S134" s="291">
        <v>0</v>
      </c>
      <c r="T134" s="291">
        <v>-3.3999999999999998E-3</v>
      </c>
      <c r="U134" s="289">
        <v>273</v>
      </c>
      <c r="V134" s="289">
        <v>-4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1.0640000000000001</v>
      </c>
      <c r="D135" s="286">
        <v>-2.2100000000000002E-2</v>
      </c>
      <c r="E135" s="283">
        <v>1.25</v>
      </c>
      <c r="F135" s="7">
        <v>1.054</v>
      </c>
      <c r="G135" s="285">
        <v>-9.4999999999999998E-3</v>
      </c>
      <c r="H135" s="285">
        <v>0.03</v>
      </c>
      <c r="I135" s="283">
        <v>5</v>
      </c>
      <c r="J135" s="283">
        <v>4.5</v>
      </c>
      <c r="K135" s="285">
        <v>4.4569999999999999E-2</v>
      </c>
      <c r="L135" s="283" t="s">
        <v>40</v>
      </c>
      <c r="M135" s="7" t="s">
        <v>127</v>
      </c>
      <c r="N135" s="286">
        <v>-7.0000000000000001E-3</v>
      </c>
      <c r="O135" s="23">
        <v>0.28029999999999999</v>
      </c>
      <c r="P135" s="285">
        <v>-1.5299999999999999E-2</v>
      </c>
      <c r="Q135" s="285">
        <v>0.65569999999999995</v>
      </c>
      <c r="R135" s="285">
        <v>-2.7000000000000001E-3</v>
      </c>
      <c r="S135" s="285">
        <v>8.2000000000000007E-3</v>
      </c>
      <c r="T135" s="285">
        <v>-4.4000000000000003E-3</v>
      </c>
      <c r="U135" s="283">
        <v>1272</v>
      </c>
      <c r="V135" s="283">
        <v>-2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150143</v>
      </c>
      <c r="B136" s="289" t="s">
        <v>137</v>
      </c>
      <c r="C136" s="14">
        <v>1.04</v>
      </c>
      <c r="D136" s="295">
        <v>2.8999999999999998E-3</v>
      </c>
      <c r="E136" s="289">
        <v>34.76</v>
      </c>
      <c r="F136" s="14">
        <v>1.03</v>
      </c>
      <c r="G136" s="291">
        <v>-9.7000000000000003E-3</v>
      </c>
      <c r="H136" s="291">
        <v>0.03</v>
      </c>
      <c r="I136" s="289">
        <v>4.5</v>
      </c>
      <c r="J136" s="289">
        <v>4.5</v>
      </c>
      <c r="K136" s="291">
        <v>4.4549999999999999E-2</v>
      </c>
      <c r="L136" s="289" t="s">
        <v>40</v>
      </c>
      <c r="M136" s="14" t="s">
        <v>62</v>
      </c>
      <c r="N136" s="295">
        <v>1.4E-3</v>
      </c>
      <c r="O136" s="18">
        <v>0.1095</v>
      </c>
      <c r="P136" s="291">
        <v>-1.6299999999999999E-2</v>
      </c>
      <c r="Q136" s="291">
        <v>0.56040000000000001</v>
      </c>
      <c r="R136" s="291">
        <v>-5.7999999999999996E-3</v>
      </c>
      <c r="S136" s="291">
        <v>-9.4999999999999998E-3</v>
      </c>
      <c r="T136" s="291">
        <v>2.2000000000000001E-3</v>
      </c>
      <c r="U136" s="289">
        <v>9580</v>
      </c>
      <c r="V136" s="289">
        <v>0</v>
      </c>
      <c r="W136" s="292">
        <v>0.29375000000000001</v>
      </c>
      <c r="X136" s="293">
        <v>42705</v>
      </c>
      <c r="Y136" s="21" t="s">
        <v>38</v>
      </c>
    </row>
    <row r="137" spans="1:25" ht="18.75" thickBot="1" x14ac:dyDescent="0.2">
      <c r="A137" s="7">
        <v>150100</v>
      </c>
      <c r="B137" s="283" t="s">
        <v>133</v>
      </c>
      <c r="C137" s="7">
        <v>1.04</v>
      </c>
      <c r="D137" s="305">
        <v>3.8999999999999998E-3</v>
      </c>
      <c r="E137" s="283">
        <v>16.05</v>
      </c>
      <c r="F137" s="7">
        <v>1.0269999999999999</v>
      </c>
      <c r="G137" s="285">
        <v>-1.2699999999999999E-2</v>
      </c>
      <c r="H137" s="285">
        <v>0.03</v>
      </c>
      <c r="I137" s="283">
        <v>4.5</v>
      </c>
      <c r="J137" s="283">
        <v>4.5</v>
      </c>
      <c r="K137" s="285">
        <v>4.4420000000000001E-2</v>
      </c>
      <c r="L137" s="283" t="s">
        <v>40</v>
      </c>
      <c r="M137" s="7" t="s">
        <v>134</v>
      </c>
      <c r="N137" s="286">
        <v>-2.0999999999999999E-3</v>
      </c>
      <c r="O137" s="23">
        <v>0.43930000000000002</v>
      </c>
      <c r="P137" s="285">
        <v>-1.84E-2</v>
      </c>
      <c r="Q137" s="285">
        <v>0.75639999999999996</v>
      </c>
      <c r="R137" s="285">
        <v>-5.8999999999999999E-3</v>
      </c>
      <c r="S137" s="285">
        <v>-7.0000000000000001E-3</v>
      </c>
      <c r="T137" s="285">
        <v>-7.9000000000000008E-3</v>
      </c>
      <c r="U137" s="283">
        <v>14225</v>
      </c>
      <c r="V137" s="283">
        <v>3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150179</v>
      </c>
      <c r="B138" s="289" t="s">
        <v>120</v>
      </c>
      <c r="C138" s="14">
        <v>1.0409999999999999</v>
      </c>
      <c r="D138" s="295">
        <v>1.9E-3</v>
      </c>
      <c r="E138" s="289">
        <v>66.540000000000006</v>
      </c>
      <c r="F138" s="14">
        <v>1.0269999999999999</v>
      </c>
      <c r="G138" s="291">
        <v>-1.3599999999999999E-2</v>
      </c>
      <c r="H138" s="291">
        <v>0.03</v>
      </c>
      <c r="I138" s="289">
        <v>4.5</v>
      </c>
      <c r="J138" s="289">
        <v>4.5</v>
      </c>
      <c r="K138" s="291">
        <v>4.4380000000000003E-2</v>
      </c>
      <c r="L138" s="289" t="s">
        <v>40</v>
      </c>
      <c r="M138" s="14" t="s">
        <v>121</v>
      </c>
      <c r="N138" s="290">
        <v>-6.6E-3</v>
      </c>
      <c r="O138" s="18">
        <v>0.45179999999999998</v>
      </c>
      <c r="P138" s="291">
        <v>-1.9300000000000001E-2</v>
      </c>
      <c r="Q138" s="291">
        <v>0.28789999999999999</v>
      </c>
      <c r="R138" s="291">
        <v>-4.4000000000000003E-3</v>
      </c>
      <c r="S138" s="291">
        <v>-6.4000000000000003E-3</v>
      </c>
      <c r="T138" s="291">
        <v>-8.2000000000000007E-3</v>
      </c>
      <c r="U138" s="289">
        <v>6131</v>
      </c>
      <c r="V138" s="289">
        <v>-401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150203</v>
      </c>
      <c r="B139" s="283" t="s">
        <v>109</v>
      </c>
      <c r="C139" s="7">
        <v>1.04</v>
      </c>
      <c r="D139" s="305">
        <v>1E-3</v>
      </c>
      <c r="E139" s="283">
        <v>334.31</v>
      </c>
      <c r="F139" s="7">
        <v>1.0189999999999999</v>
      </c>
      <c r="G139" s="285">
        <v>-2.06E-2</v>
      </c>
      <c r="H139" s="285">
        <v>0.03</v>
      </c>
      <c r="I139" s="283">
        <v>4.5</v>
      </c>
      <c r="J139" s="283">
        <v>4.5</v>
      </c>
      <c r="K139" s="285">
        <v>4.4069999999999998E-2</v>
      </c>
      <c r="L139" s="283" t="s">
        <v>40</v>
      </c>
      <c r="M139" s="7" t="s">
        <v>110</v>
      </c>
      <c r="N139" s="286">
        <v>-6.1999999999999998E-3</v>
      </c>
      <c r="O139" s="23">
        <v>0.44829999999999998</v>
      </c>
      <c r="P139" s="285">
        <v>-2.6100000000000002E-2</v>
      </c>
      <c r="Q139" s="285">
        <v>0.30409999999999998</v>
      </c>
      <c r="R139" s="285">
        <v>-2.3E-3</v>
      </c>
      <c r="S139" s="285">
        <v>-5.1999999999999998E-3</v>
      </c>
      <c r="T139" s="285">
        <v>-7.4000000000000003E-3</v>
      </c>
      <c r="U139" s="283">
        <v>17782</v>
      </c>
      <c r="V139" s="283">
        <v>-688</v>
      </c>
      <c r="W139" s="287">
        <v>0.21180555555555555</v>
      </c>
      <c r="X139" s="288">
        <v>42705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1.071</v>
      </c>
      <c r="D140" s="290">
        <v>-1.9E-3</v>
      </c>
      <c r="E140" s="289">
        <v>37.65</v>
      </c>
      <c r="F140" s="14">
        <v>1.0449999999999999</v>
      </c>
      <c r="G140" s="291">
        <v>-2.4899999999999999E-2</v>
      </c>
      <c r="H140" s="291">
        <v>0.03</v>
      </c>
      <c r="I140" s="289">
        <v>4.75</v>
      </c>
      <c r="J140" s="289">
        <v>4.5</v>
      </c>
      <c r="K140" s="291">
        <v>4.3889999999999998E-2</v>
      </c>
      <c r="L140" s="289" t="s">
        <v>40</v>
      </c>
      <c r="M140" s="14" t="s">
        <v>86</v>
      </c>
      <c r="N140" s="290">
        <v>-6.7999999999999996E-3</v>
      </c>
      <c r="O140" s="18">
        <v>0.3982</v>
      </c>
      <c r="P140" s="291">
        <v>-3.0099999999999998E-2</v>
      </c>
      <c r="Q140" s="291">
        <v>0.39400000000000002</v>
      </c>
      <c r="R140" s="291">
        <v>-8.9999999999999998E-4</v>
      </c>
      <c r="S140" s="291">
        <v>-5.1000000000000004E-3</v>
      </c>
      <c r="T140" s="291">
        <v>1.4E-3</v>
      </c>
      <c r="U140" s="289">
        <v>1044</v>
      </c>
      <c r="V140" s="289">
        <v>-4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6">
        <v>-8.9999999999999998E-4</v>
      </c>
      <c r="E141" s="283">
        <v>0.44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1.1999999999999999E-3</v>
      </c>
      <c r="O141" s="23">
        <v>0.41110000000000002</v>
      </c>
      <c r="P141" s="285">
        <v>-4.1500000000000002E-2</v>
      </c>
      <c r="Q141" s="285">
        <v>0.81610000000000005</v>
      </c>
      <c r="R141" s="285">
        <v>-8.0000000000000002E-3</v>
      </c>
      <c r="S141" s="285">
        <v>-8.6E-3</v>
      </c>
      <c r="T141" s="285">
        <v>-9.1000000000000004E-3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1.0760000000000001</v>
      </c>
      <c r="D142" s="295">
        <v>1.32E-2</v>
      </c>
      <c r="E142" s="289">
        <v>46.92</v>
      </c>
      <c r="F142" s="14">
        <v>1.03</v>
      </c>
      <c r="G142" s="291">
        <v>-4.4699999999999997E-2</v>
      </c>
      <c r="H142" s="291">
        <v>0.03</v>
      </c>
      <c r="I142" s="289">
        <v>4.5</v>
      </c>
      <c r="J142" s="289">
        <v>4.5</v>
      </c>
      <c r="K142" s="291">
        <v>4.3020000000000003E-2</v>
      </c>
      <c r="L142" s="289" t="s">
        <v>40</v>
      </c>
      <c r="M142" s="14" t="s">
        <v>136</v>
      </c>
      <c r="N142" s="290">
        <v>-9.4000000000000004E-3</v>
      </c>
      <c r="O142" s="18">
        <v>0.36</v>
      </c>
      <c r="P142" s="291">
        <v>-4.8500000000000001E-2</v>
      </c>
      <c r="Q142" s="291">
        <v>0.5</v>
      </c>
      <c r="R142" s="291">
        <v>-5.4999999999999997E-3</v>
      </c>
      <c r="S142" s="291">
        <v>-1.09E-2</v>
      </c>
      <c r="T142" s="291">
        <v>-1.0999999999999999E-2</v>
      </c>
      <c r="U142" s="289">
        <v>1740</v>
      </c>
      <c r="V142" s="289">
        <v>-9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1.079</v>
      </c>
      <c r="D143" s="286">
        <v>-1.0999999999999999E-2</v>
      </c>
      <c r="E143" s="283">
        <v>8.6999999999999993</v>
      </c>
      <c r="F143" s="7">
        <v>1.0263</v>
      </c>
      <c r="G143" s="285">
        <v>-5.1299999999999998E-2</v>
      </c>
      <c r="H143" s="285">
        <v>0.03</v>
      </c>
      <c r="I143" s="283">
        <v>4.5</v>
      </c>
      <c r="J143" s="283">
        <v>4.5</v>
      </c>
      <c r="K143" s="285">
        <v>4.2750000000000003E-2</v>
      </c>
      <c r="L143" s="283" t="s">
        <v>40</v>
      </c>
      <c r="M143" s="7" t="s">
        <v>141</v>
      </c>
      <c r="N143" s="286">
        <v>-6.1999999999999998E-3</v>
      </c>
      <c r="O143" s="23">
        <v>0.41849999999999998</v>
      </c>
      <c r="P143" s="285">
        <v>-5.4800000000000001E-2</v>
      </c>
      <c r="Q143" s="285">
        <v>0.36670000000000003</v>
      </c>
      <c r="R143" s="285">
        <v>0</v>
      </c>
      <c r="S143" s="285">
        <v>1.4E-3</v>
      </c>
      <c r="T143" s="285">
        <v>-7.3000000000000001E-3</v>
      </c>
      <c r="U143" s="283">
        <v>2427</v>
      </c>
      <c r="V143" s="283">
        <v>-5</v>
      </c>
      <c r="W143" s="287">
        <v>0.21180555555555555</v>
      </c>
      <c r="X143" s="288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2.408474576271186E-3</v>
      </c>
      <c r="E144" s="36"/>
      <c r="F144" s="35"/>
      <c r="G144" s="43">
        <f>AVERAGE(G85:G143)</f>
        <v>2.9779661016949136E-3</v>
      </c>
      <c r="H144" s="271">
        <f>COUNTIF($D85:$D143,"&gt;0")/COUNT($D85:$D143)</f>
        <v>0.86440677966101698</v>
      </c>
      <c r="I144" s="270"/>
      <c r="J144" s="270"/>
      <c r="K144" s="43">
        <f>AVERAGE(K85:K143)</f>
        <v>4.5193050847457616E-2</v>
      </c>
      <c r="L144" s="36"/>
      <c r="M144" s="35"/>
      <c r="N144" s="38"/>
      <c r="O144" s="39"/>
      <c r="P144" s="43">
        <f>AVERAGE(P85:P143)</f>
        <v>-6.3172413793103448E-3</v>
      </c>
      <c r="Q144" s="37"/>
      <c r="R144" s="43">
        <f>AVERAGE(R85:R143)</f>
        <v>-2.4779661016949158E-3</v>
      </c>
      <c r="S144" s="37"/>
      <c r="T144" s="37"/>
      <c r="U144" s="36"/>
      <c r="V144" s="36"/>
      <c r="W144" s="40"/>
      <c r="X144" s="41"/>
      <c r="Y144" s="42"/>
    </row>
    <row r="145" spans="1:25" ht="18.75" thickBot="1" x14ac:dyDescent="0.2">
      <c r="A145" s="14">
        <v>150066</v>
      </c>
      <c r="B145" s="289" t="s">
        <v>39</v>
      </c>
      <c r="C145" s="14">
        <v>0.91600000000000004</v>
      </c>
      <c r="D145" s="290">
        <v>-3.3E-3</v>
      </c>
      <c r="E145" s="289">
        <v>1.06</v>
      </c>
      <c r="F145" s="14">
        <v>1.018</v>
      </c>
      <c r="G145" s="291">
        <v>0.1002</v>
      </c>
      <c r="H145" s="291">
        <v>1.4999999999999999E-2</v>
      </c>
      <c r="I145" s="289">
        <v>3</v>
      </c>
      <c r="J145" s="289">
        <v>3</v>
      </c>
      <c r="K145" s="291">
        <v>3.3410000000000002E-2</v>
      </c>
      <c r="L145" s="289" t="s">
        <v>40</v>
      </c>
      <c r="M145" s="14" t="s">
        <v>41</v>
      </c>
      <c r="N145" s="295">
        <v>2.9999999999999997E-4</v>
      </c>
      <c r="O145" s="18">
        <v>0.21990000000000001</v>
      </c>
      <c r="P145" s="291">
        <v>6.4299999999999996E-2</v>
      </c>
      <c r="Q145" s="291">
        <v>0.1174</v>
      </c>
      <c r="R145" s="291">
        <v>-1.5E-3</v>
      </c>
      <c r="S145" s="291">
        <v>-1E-4</v>
      </c>
      <c r="T145" s="291">
        <v>-2.0999999999999999E-3</v>
      </c>
      <c r="U145" s="289">
        <v>820</v>
      </c>
      <c r="V145" s="289">
        <v>0</v>
      </c>
      <c r="W145" s="292">
        <v>0.29375000000000001</v>
      </c>
      <c r="X145" s="293">
        <v>42738</v>
      </c>
      <c r="Y145" s="21" t="s">
        <v>38</v>
      </c>
    </row>
    <row r="146" spans="1:25" ht="18.75" thickBot="1" x14ac:dyDescent="0.2">
      <c r="A146" s="7">
        <v>150133</v>
      </c>
      <c r="B146" s="283" t="s">
        <v>413</v>
      </c>
      <c r="C146" s="7">
        <v>1.042</v>
      </c>
      <c r="D146" s="286">
        <v>-4.7999999999999996E-3</v>
      </c>
      <c r="E146" s="283">
        <v>3.13</v>
      </c>
      <c r="F146" s="7">
        <v>1.0469999999999999</v>
      </c>
      <c r="G146" s="285">
        <v>4.7999999999999996E-3</v>
      </c>
      <c r="H146" s="283" t="s">
        <v>414</v>
      </c>
      <c r="I146" s="283">
        <v>3.7</v>
      </c>
      <c r="J146" s="283">
        <v>3.7</v>
      </c>
      <c r="K146" s="285">
        <v>4.2869999999999998E-2</v>
      </c>
      <c r="L146" s="283">
        <v>0.72</v>
      </c>
      <c r="M146" s="7" t="s">
        <v>415</v>
      </c>
      <c r="N146" s="305">
        <v>5.0000000000000001E-4</v>
      </c>
      <c r="O146" s="285">
        <v>0.23330000000000001</v>
      </c>
      <c r="P146" s="283" t="s">
        <v>37</v>
      </c>
      <c r="Q146" s="283" t="s">
        <v>37</v>
      </c>
      <c r="R146" s="285">
        <v>-2.3999999999999998E-3</v>
      </c>
      <c r="S146" s="285">
        <v>-6.9999999999999999E-4</v>
      </c>
      <c r="T146" s="285">
        <v>-6.9999999999999999E-4</v>
      </c>
      <c r="U146" s="283">
        <v>618</v>
      </c>
      <c r="V146" s="283">
        <v>0</v>
      </c>
      <c r="W146" s="287">
        <v>0.29375000000000001</v>
      </c>
      <c r="X146" s="288">
        <v>42850</v>
      </c>
      <c r="Y146" s="13" t="s">
        <v>38</v>
      </c>
    </row>
    <row r="147" spans="1:25" ht="18.75" thickBot="1" x14ac:dyDescent="0.2">
      <c r="A147" s="14">
        <v>150016</v>
      </c>
      <c r="B147" s="289" t="s">
        <v>34</v>
      </c>
      <c r="C147" s="14">
        <v>1.04</v>
      </c>
      <c r="D147" s="302">
        <v>0</v>
      </c>
      <c r="E147" s="289">
        <v>27.83</v>
      </c>
      <c r="F147" s="14">
        <v>1</v>
      </c>
      <c r="G147" s="291">
        <v>-0.04</v>
      </c>
      <c r="H147" s="289" t="s">
        <v>35</v>
      </c>
      <c r="I147" s="289">
        <v>0</v>
      </c>
      <c r="J147" s="289">
        <v>0</v>
      </c>
      <c r="K147" s="291">
        <v>-1.44E-2</v>
      </c>
      <c r="L147" s="289">
        <v>2.7</v>
      </c>
      <c r="M147" s="14" t="s">
        <v>36</v>
      </c>
      <c r="N147" s="295">
        <v>1.1999999999999999E-3</v>
      </c>
      <c r="O147" s="291">
        <v>0.54110000000000003</v>
      </c>
      <c r="P147" s="289" t="s">
        <v>37</v>
      </c>
      <c r="Q147" s="289" t="s">
        <v>37</v>
      </c>
      <c r="R147" s="291">
        <v>-2.3999999999999998E-3</v>
      </c>
      <c r="S147" s="291">
        <v>-8.9999999999999998E-4</v>
      </c>
      <c r="T147" s="291">
        <v>-1.1000000000000001E-3</v>
      </c>
      <c r="U147" s="289">
        <v>3087</v>
      </c>
      <c r="V147" s="289">
        <v>12</v>
      </c>
      <c r="W147" s="292">
        <v>0.17083333333333331</v>
      </c>
      <c r="X147" s="293">
        <v>43574</v>
      </c>
      <c r="Y147" s="21" t="s">
        <v>38</v>
      </c>
    </row>
    <row r="148" spans="1:25" ht="18.75" thickBot="1" x14ac:dyDescent="0.2">
      <c r="A148" s="7">
        <v>150188</v>
      </c>
      <c r="B148" s="283" t="s">
        <v>289</v>
      </c>
      <c r="C148" s="7">
        <v>1.0669999999999999</v>
      </c>
      <c r="D148" s="305">
        <v>4.7000000000000002E-3</v>
      </c>
      <c r="E148" s="283">
        <v>15.05</v>
      </c>
      <c r="F148" s="7">
        <v>1.0349999999999999</v>
      </c>
      <c r="G148" s="285">
        <v>-3.09E-2</v>
      </c>
      <c r="H148" s="283" t="s">
        <v>290</v>
      </c>
      <c r="I148" s="283">
        <v>5.5</v>
      </c>
      <c r="J148" s="283">
        <v>5.5</v>
      </c>
      <c r="K148" s="285">
        <v>-3.0790000000000001E-2</v>
      </c>
      <c r="L148" s="283">
        <v>0.36</v>
      </c>
      <c r="M148" s="7" t="s">
        <v>291</v>
      </c>
      <c r="N148" s="305">
        <v>1.4E-3</v>
      </c>
      <c r="O148" s="23">
        <v>0.1232</v>
      </c>
      <c r="P148" s="285">
        <v>-5.1700000000000003E-2</v>
      </c>
      <c r="Q148" s="285">
        <v>0.42809999999999998</v>
      </c>
      <c r="R148" s="285">
        <v>-8.9999999999999998E-4</v>
      </c>
      <c r="S148" s="285">
        <v>-3.2000000000000002E-3</v>
      </c>
      <c r="T148" s="285">
        <v>-4.0000000000000002E-4</v>
      </c>
      <c r="U148" s="283">
        <v>29544</v>
      </c>
      <c r="V148" s="283">
        <v>-19</v>
      </c>
      <c r="W148" s="287">
        <v>0.29375000000000001</v>
      </c>
      <c r="X148" s="288">
        <v>42719</v>
      </c>
      <c r="Y148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93"/>
    <hyperlink ref="C18" r:id="rId71" display="http://finance.sina.com.cn/fund/quotes/150293/bc.shtml"/>
    <hyperlink ref="F18" r:id="rId72" display="http://www.cninfo.com.cn/information/fund/netvalue/150293.html"/>
    <hyperlink ref="M18" r:id="rId73" tooltip="399807" display="http://quote.eastmoney.com/zs399807.html"/>
    <hyperlink ref="O18" r:id="rId74" display="https://www.jisilu.cn/data/utils/lowcalc/150293"/>
    <hyperlink ref="Y18" r:id="rId75" tooltip="加【高铁A级】为自选A类" display="javascript:addOwnedFund('150293');"/>
    <hyperlink ref="A19" r:id="rId76" display="https://www.jisilu.cn/data/sfnew/detail/150263"/>
    <hyperlink ref="C19" r:id="rId77" display="http://finance.sina.com.cn/fund/quotes/150263/bc.shtml"/>
    <hyperlink ref="F19" r:id="rId78" display="http://www.cninfo.com.cn/information/fund/netvalue/150263.html"/>
    <hyperlink ref="M19" r:id="rId79" tooltip="000852" display="http://quote.eastmoney.com/zs000852.html"/>
    <hyperlink ref="O19" r:id="rId80" display="https://www.jisilu.cn/data/utils/lowcalc/150263"/>
    <hyperlink ref="Y19" r:id="rId81" tooltip="加【1000A】为自选A类" display="javascript:addOwnedFund('150263');"/>
    <hyperlink ref="A20" r:id="rId82" display="https://www.jisilu.cn/data/sfnew/detail/150297"/>
    <hyperlink ref="C20" r:id="rId83" display="http://finance.sina.com.cn/fund/quotes/150297/bc.shtml"/>
    <hyperlink ref="F20" r:id="rId84" display="http://www.cninfo.com.cn/information/fund/netvalue/150297.html"/>
    <hyperlink ref="O20" r:id="rId85" display="https://www.jisilu.cn/data/utils/lowcalc/150297"/>
    <hyperlink ref="Y20" r:id="rId86" tooltip="加【互联A级】为自选A类" display="javascript:addOwnedFund('15029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87"/>
    <hyperlink ref="C23" r:id="rId100" display="http://finance.sina.com.cn/fund/quotes/150287/bc.shtml"/>
    <hyperlink ref="F23" r:id="rId101" display="http://www.cninfo.com.cn/information/fund/netvalue/150287.html"/>
    <hyperlink ref="M23" r:id="rId102" tooltip="399440" display="http://quote.eastmoney.com/zs399440.html"/>
    <hyperlink ref="O23" r:id="rId103" display="https://www.jisilu.cn/data/utils/lowcalc/150287"/>
    <hyperlink ref="Y23" r:id="rId104" tooltip="加【钢铁A】为自选A类" display="javascript:addOwnedFund('150287');"/>
    <hyperlink ref="A24" r:id="rId105" display="https://www.jisilu.cn/data/sfnew/detail/150117"/>
    <hyperlink ref="C24" r:id="rId106" display="http://finance.sina.com.cn/fund/quotes/150117/bc.shtml"/>
    <hyperlink ref="F24" r:id="rId107" display="http://www.cninfo.com.cn/information/fund/netvalue/150117.html"/>
    <hyperlink ref="M24" r:id="rId108" tooltip="399393" display="http://quote.eastmoney.com/zs399393.html"/>
    <hyperlink ref="O24" r:id="rId109" display="https://www.jisilu.cn/data/utils/lowcalc/150117"/>
    <hyperlink ref="Y24" r:id="rId110" tooltip="加【房地产A】为自选A类" display="javascript:addOwnedFund('150117');"/>
    <hyperlink ref="A25" r:id="rId111" display="https://www.jisilu.cn/data/sfnew/detail/150130"/>
    <hyperlink ref="C25" r:id="rId112" display="http://finance.sina.com.cn/fund/quotes/150130/bc.shtml"/>
    <hyperlink ref="F25" r:id="rId113" display="http://www.cninfo.com.cn/information/fund/netvalue/150130.html"/>
    <hyperlink ref="M25" r:id="rId114" tooltip="399394" display="http://quote.eastmoney.com/zs399394.html"/>
    <hyperlink ref="O25" r:id="rId115" display="https://www.jisilu.cn/data/utils/lowcalc/150130"/>
    <hyperlink ref="Y25" r:id="rId116" tooltip="加【医药A】为自选A类" display="javascript:addOwnedFund('150130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289"/>
    <hyperlink ref="C28" r:id="rId130" display="http://finance.sina.com.cn/fund/quotes/150289/bc.shtml"/>
    <hyperlink ref="F28" r:id="rId131" display="http://www.cninfo.com.cn/information/fund/netvalue/150289.html"/>
    <hyperlink ref="M28" r:id="rId132" tooltip="399998" display="http://quote.eastmoney.com/zs399998.html"/>
    <hyperlink ref="O28" r:id="rId133" display="https://www.jisilu.cn/data/utils/lowcalc/150289"/>
    <hyperlink ref="Y28" r:id="rId134" tooltip="加【煤炭A级】为自选A类" display="javascript:addOwnedFund('150289');"/>
    <hyperlink ref="A29" r:id="rId135" display="https://www.jisilu.cn/data/sfnew/detail/150291"/>
    <hyperlink ref="C29" r:id="rId136" display="http://finance.sina.com.cn/fund/quotes/150291/bc.shtml"/>
    <hyperlink ref="F29" r:id="rId137" display="http://www.cninfo.com.cn/information/fund/netvalue/150291.html"/>
    <hyperlink ref="M29" r:id="rId138" tooltip="399986" display="http://quote.eastmoney.com/zs399986.html"/>
    <hyperlink ref="O29" r:id="rId139" display="https://www.jisilu.cn/data/utils/lowcalc/150291"/>
    <hyperlink ref="Y29" r:id="rId140" tooltip="将【银行A份】从自选中删除" display="javascript:delOwnedFund('150291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190"/>
    <hyperlink ref="C32" r:id="rId154" display="http://finance.sina.com.cn/fund/quotes/150190/bc.shtml"/>
    <hyperlink ref="F32" r:id="rId155" display="http://www.cninfo.com.cn/information/fund/netvalue/150190.html"/>
    <hyperlink ref="M32" r:id="rId156" tooltip="000827" display="http://quote.eastmoney.com/zs000827.html"/>
    <hyperlink ref="O32" r:id="rId157" display="https://www.jisilu.cn/data/utils/lowcalc/150190"/>
    <hyperlink ref="Y32" r:id="rId158" tooltip="加【NCF环保A】为自选A类" display="javascript:addOwnedFund('15019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40"/>
    <hyperlink ref="C45" r:id="rId225" display="http://finance.sina.com.cn/fund/quotes/150140/bc.shtml"/>
    <hyperlink ref="F45" r:id="rId226" display="http://www.cninfo.com.cn/information/fund/netvalue/150140.html"/>
    <hyperlink ref="M45" r:id="rId227" tooltip="399300" display="http://quote.eastmoney.com/zs399300.html"/>
    <hyperlink ref="O45" r:id="rId228" display="https://www.jisilu.cn/data/utils/lowcalc/150140"/>
    <hyperlink ref="Y45" r:id="rId229" tooltip="加【国金300A】为自选A类" display="javascript:addOwnedFund('150140');"/>
    <hyperlink ref="A46" r:id="rId230" display="https://www.jisilu.cn/data/sfnew/detail/502021"/>
    <hyperlink ref="C46" r:id="rId231" display="http://finance.sina.com.cn/fund/quotes/502021/bc.shtml"/>
    <hyperlink ref="F46" r:id="rId232" display="http://www.cninfo.com.cn/information/fund/netvalue/502021.html"/>
    <hyperlink ref="M46" r:id="rId233" tooltip="000016" display="http://quote.eastmoney.com/zs000016.html"/>
    <hyperlink ref="O46" r:id="rId234" display="https://www.jisilu.cn/data/utils/lowcalc/502021"/>
    <hyperlink ref="Y46" r:id="rId235" tooltip="加【国金50A】为自选A类" display="javascript:addOwnedFund('502021');"/>
    <hyperlink ref="A47" r:id="rId236" display="https://www.jisilu.cn/data/sfnew/detail/502041"/>
    <hyperlink ref="C47" r:id="rId237" display="http://finance.sina.com.cn/fund/quotes/502041/bc.shtml"/>
    <hyperlink ref="F47" r:id="rId238" display="http://www.cninfo.com.cn/information/fund/netvalue/502041.html"/>
    <hyperlink ref="M47" r:id="rId239" tooltip="000016" display="http://quote.eastmoney.com/zs000016.html"/>
    <hyperlink ref="O47" r:id="rId240" display="https://www.jisilu.cn/data/utils/lowcalc/502041"/>
    <hyperlink ref="Y47" r:id="rId241" tooltip="加【上50A】为自选A类" display="javascript:addOwnedFund('502041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090"/>
    <hyperlink ref="C51" r:id="rId261" display="http://finance.sina.com.cn/fund/quotes/150090/bc.shtml"/>
    <hyperlink ref="F51" r:id="rId262" display="http://www.cninfo.com.cn/information/fund/netvalue/150090.html"/>
    <hyperlink ref="M51" r:id="rId263" tooltip="399958" display="http://quote.eastmoney.com/zs399958.html"/>
    <hyperlink ref="O51" r:id="rId264" display="https://www.jisilu.cn/data/utils/lowcalc/150090"/>
    <hyperlink ref="Y51" r:id="rId265" tooltip="加【成长A】为自选A类" display="javascript:addOwnedFund('150090');"/>
    <hyperlink ref="A52" r:id="rId266" display="https://www.jisilu.cn/data/sfnew/detail/150104"/>
    <hyperlink ref="C52" r:id="rId267" display="http://finance.sina.com.cn/fund/quotes/150104/bc.shtml"/>
    <hyperlink ref="F52" r:id="rId268" display="http://www.cninfo.com.cn/information/fund/netvalue/150104.html"/>
    <hyperlink ref="M52" r:id="rId269" tooltip="399300" display="http://quote.eastmoney.com/zs399300.html"/>
    <hyperlink ref="O52" r:id="rId270" display="https://www.jisilu.cn/data/utils/lowcalc/150104"/>
    <hyperlink ref="Y52" r:id="rId271" tooltip="加【HS300A】为自选A类" display="javascript:addOwnedFund('150104');"/>
    <hyperlink ref="A53" r:id="rId272" display="https://www.jisilu.cn/data/sfnew/detail/150167"/>
    <hyperlink ref="C53" r:id="rId273" display="http://finance.sina.com.cn/fund/quotes/150167/bc.shtml"/>
    <hyperlink ref="F53" r:id="rId274" display="http://www.cninfo.com.cn/information/fund/netvalue/150167.html"/>
    <hyperlink ref="M53" r:id="rId275" tooltip="399300" display="http://quote.eastmoney.com/zs399300.html"/>
    <hyperlink ref="O53" r:id="rId276" display="https://www.jisilu.cn/data/utils/lowcalc/150167"/>
    <hyperlink ref="Y53" r:id="rId277" tooltip="加【银华300A】为自选A类" display="javascript:addOwnedFund('150167');"/>
    <hyperlink ref="A54" r:id="rId278" display="https://www.jisilu.cn/data/sfnew/detail/150138"/>
    <hyperlink ref="C54" r:id="rId279" display="http://finance.sina.com.cn/fund/quotes/150138/bc.shtml"/>
    <hyperlink ref="F54" r:id="rId280" display="http://www.cninfo.com.cn/information/fund/netvalue/150138.html"/>
    <hyperlink ref="M54" r:id="rId281" tooltip="000842" display="http://quote.eastmoney.com/zs000842.html"/>
    <hyperlink ref="O54" r:id="rId282" display="https://www.jisilu.cn/data/utils/lowcalc/150138"/>
    <hyperlink ref="Y54" r:id="rId283" tooltip="加【中证800A】为自选A类" display="javascript:addOwnedFund('150138');"/>
    <hyperlink ref="A55" r:id="rId284" display="https://www.jisilu.cn/data/sfnew/detail/150094"/>
    <hyperlink ref="C55" r:id="rId285" display="http://finance.sina.com.cn/fund/quotes/150094/bc.shtml"/>
    <hyperlink ref="F55" r:id="rId286" display="http://www.cninfo.com.cn/information/fund/netvalue/150094.html"/>
    <hyperlink ref="M55" r:id="rId287" tooltip="000966" display="http://quote.eastmoney.com/zs000966.html"/>
    <hyperlink ref="O55" r:id="rId288" display="https://www.jisilu.cn/data/utils/lowcalc/150094"/>
    <hyperlink ref="Y55" r:id="rId289" tooltip="加【泰信400A】为自选A类" display="javascript:addOwnedFund('150094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01"/>
    <hyperlink ref="C58" r:id="rId303" display="http://finance.sina.com.cn/fund/quotes/502001/bc.shtml"/>
    <hyperlink ref="F58" r:id="rId304" display="http://www.cninfo.com.cn/information/fund/netvalue/502001.html"/>
    <hyperlink ref="M58" r:id="rId305" tooltip="399982" display="http://quote.eastmoney.com/zs399982.html"/>
    <hyperlink ref="O58" r:id="rId306" display="https://www.jisilu.cn/data/utils/lowcalc/502001"/>
    <hyperlink ref="Y58" r:id="rId307" tooltip="加【500等权A】为自选A类" display="javascript:addOwnedFund('502001');"/>
    <hyperlink ref="A59" r:id="rId308" display="https://www.jisilu.cn/data/sfnew/detail/150053"/>
    <hyperlink ref="C59" r:id="rId309" display="http://finance.sina.com.cn/fund/quotes/150053/bc.shtml"/>
    <hyperlink ref="F59" r:id="rId310" display="http://www.cninfo.com.cn/information/fund/netvalue/150053.html"/>
    <hyperlink ref="M59" r:id="rId311" tooltip="399905" display="http://quote.eastmoney.com/zs399905.html"/>
    <hyperlink ref="O59" r:id="rId312" display="https://www.jisilu.cn/data/utils/lowcalc/150053"/>
    <hyperlink ref="Y59" r:id="rId313" tooltip="加【泰达500A】为自选A类" display="javascript:addOwnedFund('150053');"/>
    <hyperlink ref="A60" r:id="rId314" display="https://www.jisilu.cn/data/sfnew/detail/150225"/>
    <hyperlink ref="C60" r:id="rId315" display="http://finance.sina.com.cn/fund/quotes/150225/bc.shtml"/>
    <hyperlink ref="F60" r:id="rId316" display="http://www.cninfo.com.cn/information/fund/netvalue/150225.html"/>
    <hyperlink ref="M60" r:id="rId317" tooltip="399966" display="http://quote.eastmoney.com/zs399966.html"/>
    <hyperlink ref="O60" r:id="rId318" display="https://www.jisilu.cn/data/utils/lowcalc/150225"/>
    <hyperlink ref="Y60" r:id="rId319" tooltip="加【证保A级】为自选A类" display="javascript:addOwnedFund('150225');"/>
    <hyperlink ref="A61" r:id="rId320" display="https://www.jisilu.cn/data/sfnew/detail/150073"/>
    <hyperlink ref="C61" r:id="rId321" display="http://finance.sina.com.cn/fund/quotes/150073/bc.shtml"/>
    <hyperlink ref="F61" r:id="rId322" display="http://www.cninfo.com.cn/information/fund/netvalue/150073.html"/>
    <hyperlink ref="M61" r:id="rId323" tooltip="399958" display="http://quote.eastmoney.com/zs399958.html"/>
    <hyperlink ref="O61" r:id="rId324" display="https://www.jisilu.cn/data/utils/lowcalc/150073"/>
    <hyperlink ref="Y61" r:id="rId325" tooltip="加【诺安稳健】为自选A类" display="javascript:addOwnedFund('150073');"/>
    <hyperlink ref="A62" r:id="rId326" display="https://www.jisilu.cn/data/sfnew/detail/150036"/>
    <hyperlink ref="C62" r:id="rId327" display="http://finance.sina.com.cn/fund/quotes/150036/bc.shtml"/>
    <hyperlink ref="F62" r:id="rId328" display="http://www.cninfo.com.cn/information/fund/netvalue/150036.html"/>
    <hyperlink ref="M62" r:id="rId329" tooltip="399300" display="http://quote.eastmoney.com/zs399300.html"/>
    <hyperlink ref="O62" r:id="rId330" display="https://www.jisilu.cn/data/utils/lowcalc/150036"/>
    <hyperlink ref="Y62" r:id="rId331" tooltip="加【建信稳健】为自选A类" display="javascript:addOwnedFund('150036');"/>
    <hyperlink ref="A63" r:id="rId332" display="https://www.jisilu.cn/data/sfnew/detail/502014"/>
    <hyperlink ref="C63" r:id="rId333" display="http://finance.sina.com.cn/fund/quotes/502014/bc.shtml"/>
    <hyperlink ref="F63" r:id="rId334" display="http://www.cninfo.com.cn/information/fund/netvalue/502014.html"/>
    <hyperlink ref="M63" r:id="rId335" tooltip="000853" display="http://quote.eastmoney.com/zs000853.html"/>
    <hyperlink ref="O63" r:id="rId336" display="https://www.jisilu.cn/data/utils/lowcalc/502014"/>
    <hyperlink ref="Y63" r:id="rId337" tooltip="加【一带一A】为自选A类" display="javascript:addOwnedFund('502014');"/>
    <hyperlink ref="A64" r:id="rId338" display="https://www.jisilu.cn/data/sfnew/detail/150295"/>
    <hyperlink ref="C64" r:id="rId339" display="http://finance.sina.com.cn/fund/quotes/150295/bc.shtml"/>
    <hyperlink ref="F64" r:id="rId340" display="http://www.cninfo.com.cn/information/fund/netvalue/150295.html"/>
    <hyperlink ref="M64" r:id="rId341" tooltip="399974" display="http://quote.eastmoney.com/zs399974.html"/>
    <hyperlink ref="O64" r:id="rId342" display="https://www.jisilu.cn/data/utils/lowcalc/150295"/>
    <hyperlink ref="Y64" r:id="rId343" tooltip="加【改革A】为自选A类" display="javascript:addOwnedFund('150295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1"/>
    <hyperlink ref="C66" r:id="rId351" display="http://finance.sina.com.cn/fund/quotes/150211/bc.shtml"/>
    <hyperlink ref="F66" r:id="rId352" display="http://www.cninfo.com.cn/information/fund/netvalue/150211.html"/>
    <hyperlink ref="M66" r:id="rId353" tooltip="399976" display="http://quote.eastmoney.com/zs399976.html"/>
    <hyperlink ref="O66" r:id="rId354" display="https://www.jisilu.cn/data/utils/lowcalc/150211"/>
    <hyperlink ref="Y66" r:id="rId355" tooltip="加【新能车A】为自选A类" display="javascript:addOwnedFund('150211');"/>
    <hyperlink ref="A67" r:id="rId356" display="https://www.jisilu.cn/data/sfnew/detail/150213"/>
    <hyperlink ref="C67" r:id="rId357" display="http://finance.sina.com.cn/fund/quotes/150213/bc.shtml"/>
    <hyperlink ref="F67" r:id="rId358" display="http://www.cninfo.com.cn/information/fund/netvalue/150213.html"/>
    <hyperlink ref="M67" r:id="rId359" tooltip="399958" display="http://quote.eastmoney.com/zs399958.html"/>
    <hyperlink ref="O67" r:id="rId360" display="https://www.jisilu.cn/data/utils/lowcalc/150213"/>
    <hyperlink ref="Y67" r:id="rId361" tooltip="加【成长A级】为自选A类" display="javascript:addOwnedFund('150213');"/>
    <hyperlink ref="A68" r:id="rId362" display="https://www.jisilu.cn/data/sfnew/detail/502031"/>
    <hyperlink ref="C68" r:id="rId363" display="http://finance.sina.com.cn/fund/quotes/502031/bc.shtml"/>
    <hyperlink ref="F68" r:id="rId364" display="http://www.cninfo.com.cn/information/fund/netvalue/502031.html"/>
    <hyperlink ref="M68" r:id="rId365" tooltip="399807" display="http://quote.eastmoney.com/zs399807.html"/>
    <hyperlink ref="O68" r:id="rId366" display="https://www.jisilu.cn/data/utils/lowcalc/502031"/>
    <hyperlink ref="Y68" r:id="rId367" tooltip="将【高铁A】从自选中删除" display="javascript:delOwnedFund('502031');"/>
    <hyperlink ref="A69" r:id="rId368" display="https://www.jisilu.cn/data/sfnew/detail/150083"/>
    <hyperlink ref="C69" r:id="rId369" display="http://finance.sina.com.cn/fund/quotes/150083/bc.shtml"/>
    <hyperlink ref="F69" r:id="rId370" display="http://www.cninfo.com.cn/information/fund/netvalue/150083.html"/>
    <hyperlink ref="M69" r:id="rId371" tooltip="399330" display="http://quote.eastmoney.com/zs399330.html"/>
    <hyperlink ref="O69" r:id="rId372" display="https://www.jisilu.cn/data/utils/lowcalc/150083"/>
    <hyperlink ref="Y69" r:id="rId373" tooltip="加【深证100A】为自选A类" display="javascript:addOwnedFund('150083');"/>
    <hyperlink ref="A70" r:id="rId374" display="https://www.jisilu.cn/data/sfnew/detail/150152"/>
    <hyperlink ref="C70" r:id="rId375" display="http://finance.sina.com.cn/fund/quotes/150152/bc.shtml"/>
    <hyperlink ref="F70" r:id="rId376" display="http://www.cninfo.com.cn/information/fund/netvalue/150152.html"/>
    <hyperlink ref="M70" r:id="rId377" tooltip="399006" display="http://quote.eastmoney.com/zs399006.html"/>
    <hyperlink ref="O70" r:id="rId378" display="https://www.jisilu.cn/data/utils/lowcalc/150152"/>
    <hyperlink ref="Y70" r:id="rId379" tooltip="加【创业板A】为自选A类" display="javascript:addOwnedFund('150152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30"/>
    <hyperlink ref="C74" r:id="rId398" display="http://finance.sina.com.cn/fund/quotes/150030/bc.shtml"/>
    <hyperlink ref="F74" r:id="rId399" display="http://www.cninfo.com.cn/information/fund/netvalue/150030.html"/>
    <hyperlink ref="M74" r:id="rId400" tooltip="000971" display="http://quote.eastmoney.com/zs000971.html"/>
    <hyperlink ref="O74" r:id="rId401" display="https://www.jisilu.cn/data/utils/lowcalc/150030"/>
    <hyperlink ref="Y74" r:id="rId402" tooltip="加【中证90A】为自选A类" display="javascript:addOwnedFund('150030');"/>
    <hyperlink ref="A75" r:id="rId403" display="https://www.jisilu.cn/data/sfnew/detail/150059"/>
    <hyperlink ref="C75" r:id="rId404" display="http://finance.sina.com.cn/fund/quotes/150059/bc.shtml"/>
    <hyperlink ref="F75" r:id="rId405" display="http://www.cninfo.com.cn/information/fund/netvalue/150059.html"/>
    <hyperlink ref="M75" r:id="rId406" tooltip="399944" display="http://quote.eastmoney.com/zs399944.html"/>
    <hyperlink ref="O75" r:id="rId407" display="https://www.jisilu.cn/data/utils/lowcalc/150059"/>
    <hyperlink ref="Y75" r:id="rId408" tooltip="加【资源A级】为自选A类" display="javascript:addOwnedFund('150059');"/>
    <hyperlink ref="A76" r:id="rId409" display="https://www.jisilu.cn/data/sfnew/detail/150085"/>
    <hyperlink ref="C76" r:id="rId410" display="http://finance.sina.com.cn/fund/quotes/150085/bc.shtml"/>
    <hyperlink ref="F76" r:id="rId411" display="http://www.cninfo.com.cn/information/fund/netvalue/150085.html"/>
    <hyperlink ref="M76" r:id="rId412" tooltip="399005" display="http://quote.eastmoney.com/zs399005.html"/>
    <hyperlink ref="Y76" r:id="rId413" tooltip="加【中小板A】为自选A类" display="javascript:addOwnedFund('150085');"/>
    <hyperlink ref="A77" r:id="rId414" display="https://www.jisilu.cn/data/sfnew/detail/150096"/>
    <hyperlink ref="C77" r:id="rId415" display="http://finance.sina.com.cn/fund/quotes/150096/bc.shtml"/>
    <hyperlink ref="F77" r:id="rId416" display="http://www.cninfo.com.cn/information/fund/netvalue/150096.html"/>
    <hyperlink ref="M77" r:id="rId417" tooltip="000979" display="http://quote.eastmoney.com/zs000979.html"/>
    <hyperlink ref="Y77" r:id="rId418" tooltip="加【商品A】为自选A类" display="javascript:addOwnedFund('150096');"/>
    <hyperlink ref="A79" r:id="rId419" display="https://www.jisilu.cn/data/sfnew/detail/150049"/>
    <hyperlink ref="C79" r:id="rId420" display="http://finance.sina.com.cn/fund/quotes/150049/bc.shtml"/>
    <hyperlink ref="F79" r:id="rId421" display="http://www.cninfo.com.cn/information/fund/netvalue/150049.html"/>
    <hyperlink ref="M79" r:id="rId422" tooltip="399942" display="http://quote.eastmoney.com/zs399942.html"/>
    <hyperlink ref="O79" r:id="rId423" display="https://www.jisilu.cn/data/utils/lowcalc/150049"/>
    <hyperlink ref="Y79" r:id="rId424" tooltip="加【消费收益】为自选A类" display="javascript:addOwnedFund('150049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57"/>
    <hyperlink ref="C82" r:id="rId438" display="http://finance.sina.com.cn/fund/quotes/150157/bc.shtml"/>
    <hyperlink ref="F82" r:id="rId439" display="http://www.cninfo.com.cn/information/fund/netvalue/150157.html"/>
    <hyperlink ref="M82" r:id="rId440" tooltip="000974" display="http://quote.eastmoney.com/zs000974.html"/>
    <hyperlink ref="O82" r:id="rId441" display="https://www.jisilu.cn/data/utils/lowcalc/150157"/>
    <hyperlink ref="Y82" r:id="rId442" tooltip="加【金融A】为自选A类" display="javascript:addOwnedFund('150157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5" r:id="rId449" display="https://www.jisilu.cn/data/sfnew/detail/150022"/>
    <hyperlink ref="C85" r:id="rId450" display="http://finance.sina.com.cn/fund/quotes/150022/bc.shtml"/>
    <hyperlink ref="F85" r:id="rId451" display="http://www.cninfo.com.cn/information/fund/netvalue/150022.html"/>
    <hyperlink ref="M85" r:id="rId452" tooltip="399001" display="http://quote.eastmoney.com/zs399001.html"/>
    <hyperlink ref="O85" r:id="rId453" display="https://www.jisilu.cn/data/utils/lowcalc/150022"/>
    <hyperlink ref="Y85" r:id="rId454" tooltip="将【深成指A】从自选中删除" display="javascript:delOwnedFund('150022');"/>
    <hyperlink ref="A86" r:id="rId455" display="https://www.jisilu.cn/data/sfnew/detail/150237"/>
    <hyperlink ref="C86" r:id="rId456" display="http://finance.sina.com.cn/fund/quotes/150237/bc.shtml"/>
    <hyperlink ref="F86" r:id="rId457" display="http://www.cninfo.com.cn/information/fund/netvalue/150237.html"/>
    <hyperlink ref="M86" r:id="rId458" tooltip="000827" display="http://quote.eastmoney.com/zs000827.html"/>
    <hyperlink ref="O86" r:id="rId459" display="https://www.jisilu.cn/data/utils/lowcalc/150237"/>
    <hyperlink ref="Y86" r:id="rId460" tooltip="加【环保A级】为自选A类" display="javascript:addOwnedFund('150237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259"/>
    <hyperlink ref="C88" r:id="rId468" display="http://finance.sina.com.cn/fund/quotes/150259/bc.shtml"/>
    <hyperlink ref="F88" r:id="rId469" display="http://www.cninfo.com.cn/information/fund/netvalue/150259.html"/>
    <hyperlink ref="M88" r:id="rId470" tooltip="399992" display="http://quote.eastmoney.com/zs399992.html"/>
    <hyperlink ref="O88" r:id="rId471" display="https://www.jisilu.cn/data/utils/lowcalc/150259"/>
    <hyperlink ref="Y88" r:id="rId472" tooltip="加【重组A】为自选A类" display="javascript:addOwnedFund('150259');"/>
    <hyperlink ref="A89" r:id="rId473" display="https://www.jisilu.cn/data/sfnew/detail/502027"/>
    <hyperlink ref="C89" r:id="rId474" display="http://finance.sina.com.cn/fund/quotes/502027/bc.shtml"/>
    <hyperlink ref="F89" r:id="rId475" display="http://www.cninfo.com.cn/information/fund/netvalue/502027.html"/>
    <hyperlink ref="M89" r:id="rId476" tooltip="399429" display="http://quote.eastmoney.com/zs399429.html"/>
    <hyperlink ref="O89" r:id="rId477" display="https://www.jisilu.cn/data/utils/lowcalc/502027"/>
    <hyperlink ref="Y89" r:id="rId478" tooltip="加【新丝路A】为自选A类" display="javascript:addOwnedFund('502027');"/>
    <hyperlink ref="A90" r:id="rId479" display="https://www.jisilu.cn/data/sfnew/detail/150205"/>
    <hyperlink ref="C90" r:id="rId480" display="http://finance.sina.com.cn/fund/quotes/150205/bc.shtml"/>
    <hyperlink ref="F90" r:id="rId481" display="http://www.cninfo.com.cn/information/fund/netvalue/150205.html"/>
    <hyperlink ref="M90" r:id="rId482" tooltip="399973" display="http://quote.eastmoney.com/zs399973.html"/>
    <hyperlink ref="O90" r:id="rId483" display="https://www.jisilu.cn/data/utils/lowcalc/150205"/>
    <hyperlink ref="Y90" r:id="rId484" tooltip="加【国防A】为自选A类" display="javascript:addOwnedFund('150205');"/>
    <hyperlink ref="A91" r:id="rId485" display="https://www.jisilu.cn/data/sfnew/detail/150235"/>
    <hyperlink ref="C91" r:id="rId486" display="http://finance.sina.com.cn/fund/quotes/150235/bc.shtml"/>
    <hyperlink ref="F91" r:id="rId487" display="http://www.cninfo.com.cn/information/fund/netvalue/150235.html"/>
    <hyperlink ref="M91" r:id="rId488" tooltip="399975" display="http://quote.eastmoney.com/zs399975.html"/>
    <hyperlink ref="O91" r:id="rId489" display="https://www.jisilu.cn/data/utils/lowcalc/150235"/>
    <hyperlink ref="Y91" r:id="rId490" tooltip="加【券商A级】为自选A类" display="javascript:addOwnedFund('150235');"/>
    <hyperlink ref="A92" r:id="rId491" display="https://www.jisilu.cn/data/sfnew/detail/150271"/>
    <hyperlink ref="C92" r:id="rId492" display="http://finance.sina.com.cn/fund/quotes/150271/bc.shtml"/>
    <hyperlink ref="F92" r:id="rId493" display="http://www.cninfo.com.cn/information/fund/netvalue/150271.html"/>
    <hyperlink ref="M92" r:id="rId494" tooltip="399441" display="http://quote.eastmoney.com/zs399441.html"/>
    <hyperlink ref="O92" r:id="rId495" display="https://www.jisilu.cn/data/utils/lowcalc/150271"/>
    <hyperlink ref="Y92" r:id="rId496" tooltip="加【生物药A】为自选A类" display="javascript:addOwnedFund('15027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502017"/>
    <hyperlink ref="C94" r:id="rId504" display="http://finance.sina.com.cn/fund/quotes/502017/bc.shtml"/>
    <hyperlink ref="F94" r:id="rId505" display="http://www.cninfo.com.cn/information/fund/netvalue/502017.html"/>
    <hyperlink ref="M94" r:id="rId506" tooltip="399991" display="http://quote.eastmoney.com/zs399991.html"/>
    <hyperlink ref="O94" r:id="rId507" display="https://www.jisilu.cn/data/utils/lowcalc/502017"/>
    <hyperlink ref="Y94" r:id="rId508" tooltip="加【带路A】为自选A类" display="javascript:addOwnedFund('502017');"/>
    <hyperlink ref="A95" r:id="rId509" display="https://www.jisilu.cn/data/sfnew/detail/150257"/>
    <hyperlink ref="C95" r:id="rId510" display="http://finance.sina.com.cn/fund/quotes/150257/bc.shtml"/>
    <hyperlink ref="F95" r:id="rId511" display="http://www.cninfo.com.cn/information/fund/netvalue/150257.html"/>
    <hyperlink ref="M95" r:id="rId512" tooltip="399993" display="http://quote.eastmoney.com/zs399993.html"/>
    <hyperlink ref="O95" r:id="rId513" display="https://www.jisilu.cn/data/utils/lowcalc/150257"/>
    <hyperlink ref="Y95" r:id="rId514" tooltip="加【生物A】为自选A类" display="javascript:addOwnedFund('150257');"/>
    <hyperlink ref="A96" r:id="rId515" display="https://www.jisilu.cn/data/sfnew/detail/150277"/>
    <hyperlink ref="C96" r:id="rId516" display="http://finance.sina.com.cn/fund/quotes/150277/bc.shtml"/>
    <hyperlink ref="F96" r:id="rId517" display="http://www.cninfo.com.cn/information/fund/netvalue/150277.html"/>
    <hyperlink ref="M96" r:id="rId518" tooltip="399807" display="http://quote.eastmoney.com/zs399807.html"/>
    <hyperlink ref="O96" r:id="rId519" display="https://www.jisilu.cn/data/utils/lowcalc/150277"/>
    <hyperlink ref="Y96" r:id="rId520" tooltip="将【高铁A】从自选中删除" display="javascript:delOwnedFund('150277');"/>
    <hyperlink ref="A97" r:id="rId521" display="https://www.jisilu.cn/data/sfnew/detail/502024"/>
    <hyperlink ref="C97" r:id="rId522" display="http://finance.sina.com.cn/fund/quotes/502024/bc.shtml"/>
    <hyperlink ref="F97" r:id="rId523" display="http://www.cninfo.com.cn/information/fund/netvalue/502024.html"/>
    <hyperlink ref="M97" r:id="rId524" tooltip="399440" display="http://quote.eastmoney.com/zs399440.html"/>
    <hyperlink ref="O97" r:id="rId525" display="https://www.jisilu.cn/data/utils/lowcalc/502024"/>
    <hyperlink ref="Y97" r:id="rId526" tooltip="加【钢铁A】为自选A类" display="javascript:addOwnedFund('502024');"/>
    <hyperlink ref="A98" r:id="rId527" display="https://www.jisilu.cn/data/sfnew/detail/150177"/>
    <hyperlink ref="C98" r:id="rId528" display="http://finance.sina.com.cn/fund/quotes/150177/bc.shtml"/>
    <hyperlink ref="F98" r:id="rId529" display="http://www.cninfo.com.cn/information/fund/netvalue/150177.html"/>
    <hyperlink ref="M98" r:id="rId530" tooltip="399966" display="http://quote.eastmoney.com/zs399966.html"/>
    <hyperlink ref="O98" r:id="rId531" display="https://www.jisilu.cn/data/utils/lowcalc/150177"/>
    <hyperlink ref="Y98" r:id="rId532" tooltip="加【证保A】为自选A类" display="javascript:addOwnedFund('150177');"/>
    <hyperlink ref="A99" r:id="rId533" display="https://www.jisilu.cn/data/sfnew/detail/150194"/>
    <hyperlink ref="C99" r:id="rId534" display="http://finance.sina.com.cn/fund/quotes/150194/bc.shtml"/>
    <hyperlink ref="F99" r:id="rId535" display="http://www.cninfo.com.cn/information/fund/netvalue/150194.html"/>
    <hyperlink ref="M99" r:id="rId536" tooltip="399970" display="http://quote.eastmoney.com/zs399970.html"/>
    <hyperlink ref="O99" r:id="rId537" display="https://www.jisilu.cn/data/utils/lowcalc/150194"/>
    <hyperlink ref="Y99" r:id="rId538" tooltip="加【互联网A】为自选A类" display="javascript:addOwnedFund('150194');"/>
    <hyperlink ref="A100" r:id="rId539" display="https://www.jisilu.cn/data/sfnew/detail/150307"/>
    <hyperlink ref="C100" r:id="rId540" display="http://finance.sina.com.cn/fund/quotes/150307/bc.shtml"/>
    <hyperlink ref="F100" r:id="rId541" display="http://www.cninfo.com.cn/information/fund/netvalue/150307.html"/>
    <hyperlink ref="M100" r:id="rId542" tooltip="399804" display="http://quote.eastmoney.com/zs399804.html"/>
    <hyperlink ref="O100" r:id="rId543" display="https://www.jisilu.cn/data/utils/lowcalc/150307"/>
    <hyperlink ref="Y100" r:id="rId544" tooltip="加【体育A】为自选A类" display="javascript:addOwnedFund('150307');"/>
    <hyperlink ref="A101" r:id="rId545" display="https://www.jisilu.cn/data/sfnew/detail/150315"/>
    <hyperlink ref="C101" r:id="rId546" display="http://finance.sina.com.cn/fund/quotes/150315/bc.shtml"/>
    <hyperlink ref="F101" r:id="rId547" display="http://www.cninfo.com.cn/information/fund/netvalue/150315.html"/>
    <hyperlink ref="M101" r:id="rId548" tooltip="399803" display="http://quote.eastmoney.com/zs399803.html"/>
    <hyperlink ref="O101" r:id="rId549" display="https://www.jisilu.cn/data/utils/lowcalc/150315"/>
    <hyperlink ref="Y101" r:id="rId550" tooltip="加【工业4A】为自选A类" display="javascript:addOwnedFund('150315');"/>
    <hyperlink ref="A102" r:id="rId551" display="https://www.jisilu.cn/data/sfnew/detail/150269"/>
    <hyperlink ref="C102" r:id="rId552" display="http://finance.sina.com.cn/fund/quotes/150269/bc.shtml"/>
    <hyperlink ref="F102" r:id="rId553" display="http://www.cninfo.com.cn/information/fund/netvalue/150269.html"/>
    <hyperlink ref="M102" r:id="rId554" tooltip="399997" display="http://quote.eastmoney.com/zs399997.html"/>
    <hyperlink ref="O102" r:id="rId555" display="https://www.jisilu.cn/data/utils/lowcalc/150269"/>
    <hyperlink ref="Y102" r:id="rId556" tooltip="加【白酒A】为自选A类" display="javascript:addOwnedFund('150269');"/>
    <hyperlink ref="A103" r:id="rId557" display="https://www.jisilu.cn/data/sfnew/detail/150184"/>
    <hyperlink ref="C103" r:id="rId558" display="http://finance.sina.com.cn/fund/quotes/150184/bc.shtml"/>
    <hyperlink ref="F103" r:id="rId559" display="http://www.cninfo.com.cn/information/fund/netvalue/150184.html"/>
    <hyperlink ref="M103" r:id="rId560" tooltip="000827" display="http://quote.eastmoney.com/zs000827.html"/>
    <hyperlink ref="O103" r:id="rId561" display="https://www.jisilu.cn/data/utils/lowcalc/150184"/>
    <hyperlink ref="Y103" r:id="rId562" tooltip="加【环保A】为自选A类" display="javascript:addOwnedFund('150184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150275"/>
    <hyperlink ref="C105" r:id="rId570" display="http://finance.sina.com.cn/fund/quotes/150275/bc.shtml"/>
    <hyperlink ref="F105" r:id="rId571" display="http://www.cninfo.com.cn/information/fund/netvalue/150275.html"/>
    <hyperlink ref="M105" r:id="rId572" tooltip="399991" display="http://quote.eastmoney.com/zs399991.html"/>
    <hyperlink ref="O105" r:id="rId573" display="https://www.jisilu.cn/data/utils/lowcalc/150275"/>
    <hyperlink ref="Y105" r:id="rId574" tooltip="将【一带一A】从自选中删除" display="javascript:delOwnedFund('150275');"/>
    <hyperlink ref="A106" r:id="rId575" display="https://www.jisilu.cn/data/sfnew/detail/150305"/>
    <hyperlink ref="C106" r:id="rId576" display="http://finance.sina.com.cn/fund/quotes/150305/bc.shtml"/>
    <hyperlink ref="F106" r:id="rId577" display="http://www.cninfo.com.cn/information/fund/netvalue/150305.html"/>
    <hyperlink ref="M106" r:id="rId578" tooltip="399812" display="http://quote.eastmoney.com/zs399812.html"/>
    <hyperlink ref="O106" r:id="rId579" display="https://www.jisilu.cn/data/utils/lowcalc/150305"/>
    <hyperlink ref="Y106" r:id="rId580" tooltip="加【养老A】为自选A类" display="javascript:addOwnedFund('150305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502007"/>
    <hyperlink ref="C108" r:id="rId588" display="http://finance.sina.com.cn/fund/quotes/502007/bc.shtml"/>
    <hyperlink ref="F108" r:id="rId589" display="http://www.cninfo.com.cn/information/fund/netvalue/502007.html"/>
    <hyperlink ref="M108" r:id="rId590" tooltip="399974" display="http://quote.eastmoney.com/zs399974.html"/>
    <hyperlink ref="O108" r:id="rId591" display="https://www.jisilu.cn/data/utils/lowcalc/502007"/>
    <hyperlink ref="Y108" r:id="rId592" tooltip="加【国企改A】为自选A类" display="javascript:addOwnedFund('502007');"/>
    <hyperlink ref="A109" r:id="rId593" display="https://www.jisilu.cn/data/sfnew/detail/150233"/>
    <hyperlink ref="C109" r:id="rId594" display="http://finance.sina.com.cn/fund/quotes/150233/bc.shtml"/>
    <hyperlink ref="F109" r:id="rId595" display="http://www.cninfo.com.cn/information/fund/netvalue/150233.html"/>
    <hyperlink ref="M109" r:id="rId596" tooltip="399810" display="http://quote.eastmoney.com/zs399810.html"/>
    <hyperlink ref="O109" r:id="rId597" display="https://www.jisilu.cn/data/utils/lowcalc/150233"/>
    <hyperlink ref="Y109" r:id="rId598" tooltip="加【传媒业A】为自选A类" display="javascript:addOwnedFund('150233');"/>
    <hyperlink ref="A110" r:id="rId599" display="https://www.jisilu.cn/data/sfnew/detail/150217"/>
    <hyperlink ref="C110" r:id="rId600" display="http://finance.sina.com.cn/fund/quotes/150217/bc.shtml"/>
    <hyperlink ref="F110" r:id="rId601" display="http://www.cninfo.com.cn/information/fund/netvalue/150217.html"/>
    <hyperlink ref="M110" r:id="rId602" tooltip="399412" display="http://quote.eastmoney.com/zs399412.html"/>
    <hyperlink ref="O110" r:id="rId603" display="https://www.jisilu.cn/data/utils/lowcalc/150217"/>
    <hyperlink ref="Y110" r:id="rId604" tooltip="加【新能源A】为自选A类" display="javascript:addOwnedFund('150217');"/>
    <hyperlink ref="A111" r:id="rId605" display="https://www.jisilu.cn/data/sfnew/detail/150209"/>
    <hyperlink ref="C111" r:id="rId606" display="http://finance.sina.com.cn/fund/quotes/150209/bc.shtml"/>
    <hyperlink ref="F111" r:id="rId607" display="http://www.cninfo.com.cn/information/fund/netvalue/150209.html"/>
    <hyperlink ref="M111" r:id="rId608" tooltip="399974" display="http://quote.eastmoney.com/zs399974.html"/>
    <hyperlink ref="O111" r:id="rId609" display="https://www.jisilu.cn/data/utils/lowcalc/150209"/>
    <hyperlink ref="Y111" r:id="rId610" tooltip="加【国企改A】为自选A类" display="javascript:addOwnedFund('150209');"/>
    <hyperlink ref="A112" r:id="rId611" display="https://www.jisilu.cn/data/sfnew/detail/150241"/>
    <hyperlink ref="C112" r:id="rId612" display="http://finance.sina.com.cn/fund/quotes/150241/bc.shtml"/>
    <hyperlink ref="F112" r:id="rId613" display="http://www.cninfo.com.cn/information/fund/netvalue/150241.html"/>
    <hyperlink ref="M112" r:id="rId614" tooltip="399986" display="http://quote.eastmoney.com/zs399986.html"/>
    <hyperlink ref="O112" r:id="rId615" display="https://www.jisilu.cn/data/utils/lowcalc/150241"/>
    <hyperlink ref="Y112" r:id="rId616" tooltip="将【银行A级】从自选中删除" display="javascript:delOwnedFund('150241');"/>
    <hyperlink ref="A113" r:id="rId617" display="https://www.jisilu.cn/data/sfnew/detail/150200"/>
    <hyperlink ref="C113" r:id="rId618" display="http://finance.sina.com.cn/fund/quotes/150200/bc.shtml"/>
    <hyperlink ref="F113" r:id="rId619" display="http://www.cninfo.com.cn/information/fund/netvalue/150200.html"/>
    <hyperlink ref="M113" r:id="rId620" tooltip="399975" display="http://quote.eastmoney.com/zs399975.html"/>
    <hyperlink ref="O113" r:id="rId621" display="https://www.jisilu.cn/data/utils/lowcalc/150200"/>
    <hyperlink ref="Y113" r:id="rId622" tooltip="加【券商A】为自选A类" display="javascript:addOwnedFund('150200');"/>
    <hyperlink ref="A114" r:id="rId623" display="https://www.jisilu.cn/data/sfnew/detail/150207"/>
    <hyperlink ref="C114" r:id="rId624" display="http://finance.sina.com.cn/fund/quotes/150207/bc.shtml"/>
    <hyperlink ref="F114" r:id="rId625" display="http://www.cninfo.com.cn/information/fund/netvalue/150207.html"/>
    <hyperlink ref="M114" r:id="rId626" tooltip="399983" display="http://quote.eastmoney.com/zs399983.html"/>
    <hyperlink ref="O114" r:id="rId627" display="https://www.jisilu.cn/data/utils/lowcalc/150207"/>
    <hyperlink ref="Y114" r:id="rId628" tooltip="加【地产A端】为自选A类" display="javascript:addOwnedFund('150207');"/>
    <hyperlink ref="A115" r:id="rId629" display="https://www.jisilu.cn/data/sfnew/detail/150329"/>
    <hyperlink ref="C115" r:id="rId630" display="http://finance.sina.com.cn/fund/quotes/150329/bc.shtml"/>
    <hyperlink ref="F115" r:id="rId631" display="http://www.cninfo.com.cn/information/fund/netvalue/150329.html"/>
    <hyperlink ref="M115" r:id="rId632" tooltip="399809" display="http://quote.eastmoney.com/zs399809.html"/>
    <hyperlink ref="O115" r:id="rId633" display="https://www.jisilu.cn/data/utils/lowcalc/150329"/>
    <hyperlink ref="Y115" r:id="rId634" tooltip="加【保险A】为自选A类" display="javascript:addOwnedFund('150329');"/>
    <hyperlink ref="A116" r:id="rId635" display="https://www.jisilu.cn/data/sfnew/detail/502049"/>
    <hyperlink ref="C116" r:id="rId636" display="http://finance.sina.com.cn/fund/quotes/502049/bc.shtml"/>
    <hyperlink ref="F116" r:id="rId637" display="http://www.cninfo.com.cn/information/fund/netvalue/502049.html"/>
    <hyperlink ref="M116" r:id="rId638" tooltip="000016" display="http://quote.eastmoney.com/zs000016.html"/>
    <hyperlink ref="O116" r:id="rId639" display="https://www.jisilu.cn/data/utils/lowcalc/502049"/>
    <hyperlink ref="Y116" r:id="rId640" tooltip="加【上证50A】为自选A类" display="javascript:addOwnedFund('502049');"/>
    <hyperlink ref="A117" r:id="rId641" display="https://www.jisilu.cn/data/sfnew/detail/502011"/>
    <hyperlink ref="C117" r:id="rId642" display="http://finance.sina.com.cn/fund/quotes/502011/bc.shtml"/>
    <hyperlink ref="F117" r:id="rId643" display="http://www.cninfo.com.cn/information/fund/netvalue/502011.html"/>
    <hyperlink ref="M117" r:id="rId644" tooltip="399975" display="http://quote.eastmoney.com/zs399975.html"/>
    <hyperlink ref="O117" r:id="rId645" display="https://www.jisilu.cn/data/utils/lowcalc/502011"/>
    <hyperlink ref="Y117" r:id="rId646" tooltip="加【证券A】为自选A类" display="javascript:addOwnedFund('502011');"/>
    <hyperlink ref="A118" r:id="rId647" display="https://www.jisilu.cn/data/sfnew/detail/150229"/>
    <hyperlink ref="C118" r:id="rId648" display="http://finance.sina.com.cn/fund/quotes/150229/bc.shtml"/>
    <hyperlink ref="F118" r:id="rId649" display="http://www.cninfo.com.cn/information/fund/netvalue/150229.html"/>
    <hyperlink ref="M118" r:id="rId650" tooltip="399987" display="http://quote.eastmoney.com/zs399987.html"/>
    <hyperlink ref="O118" r:id="rId651" display="https://www.jisilu.cn/data/utils/lowcalc/150229"/>
    <hyperlink ref="Y118" r:id="rId652" tooltip="加【酒A】为自选A类" display="javascript:addOwnedFund('150229');"/>
    <hyperlink ref="A119" r:id="rId653" display="https://www.jisilu.cn/data/sfnew/detail/150243"/>
    <hyperlink ref="C119" r:id="rId654" display="http://finance.sina.com.cn/fund/quotes/150243/bc.shtml"/>
    <hyperlink ref="F119" r:id="rId655" display="http://www.cninfo.com.cn/information/fund/netvalue/150243.html"/>
    <hyperlink ref="M119" r:id="rId656" tooltip="399006" display="http://quote.eastmoney.com/zs399006.html"/>
    <hyperlink ref="O119" r:id="rId657" display="https://www.jisilu.cn/data/utils/lowcalc/150243"/>
    <hyperlink ref="Y119" r:id="rId658" tooltip="加【创业A】为自选A类" display="javascript:addOwnedFund('150243');"/>
    <hyperlink ref="A120" r:id="rId659" display="https://www.jisilu.cn/data/sfnew/detail/150186"/>
    <hyperlink ref="C120" r:id="rId660" display="http://finance.sina.com.cn/fund/quotes/150186/bc.shtml"/>
    <hyperlink ref="F120" r:id="rId661" display="http://www.cninfo.com.cn/information/fund/netvalue/150186.html"/>
    <hyperlink ref="M120" r:id="rId662" tooltip="399967" display="http://quote.eastmoney.com/zs399967.html"/>
    <hyperlink ref="O120" r:id="rId663" display="https://www.jisilu.cn/data/utils/lowcalc/150186"/>
    <hyperlink ref="Y120" r:id="rId664" tooltip="加【军工A级】为自选A类" display="javascript:addOwnedFund('150186');"/>
    <hyperlink ref="A121" r:id="rId665" display="https://www.jisilu.cn/data/sfnew/detail/150227"/>
    <hyperlink ref="C121" r:id="rId666" display="http://finance.sina.com.cn/fund/quotes/150227/bc.shtml"/>
    <hyperlink ref="F121" r:id="rId667" display="http://www.cninfo.com.cn/information/fund/netvalue/150227.html"/>
    <hyperlink ref="M121" r:id="rId668" tooltip="399986" display="http://quote.eastmoney.com/zs399986.html"/>
    <hyperlink ref="O121" r:id="rId669" display="https://www.jisilu.cn/data/utils/lowcalc/150227"/>
    <hyperlink ref="Y121" r:id="rId670" tooltip="将【银行A】从自选中删除" display="javascript:delOwnedFund('150227');"/>
    <hyperlink ref="A122" r:id="rId671" display="https://www.jisilu.cn/data/sfnew/detail/150249"/>
    <hyperlink ref="C122" r:id="rId672" display="http://finance.sina.com.cn/fund/quotes/150249/bc.shtml"/>
    <hyperlink ref="F122" r:id="rId673" display="http://www.cninfo.com.cn/information/fund/netvalue/150249.html"/>
    <hyperlink ref="M122" r:id="rId674" tooltip="399986" display="http://quote.eastmoney.com/zs399986.html"/>
    <hyperlink ref="O122" r:id="rId675" display="https://www.jisilu.cn/data/utils/lowcalc/150249"/>
    <hyperlink ref="Y122" r:id="rId676" tooltip="将【银行A端】从自选中删除" display="javascript:delOwnedFund('150249');"/>
    <hyperlink ref="A123" r:id="rId677" display="https://www.jisilu.cn/data/sfnew/detail/150051"/>
    <hyperlink ref="C123" r:id="rId678" display="http://finance.sina.com.cn/fund/quotes/150051/bc.shtml"/>
    <hyperlink ref="F123" r:id="rId679" display="http://www.cninfo.com.cn/information/fund/netvalue/150051.html"/>
    <hyperlink ref="M123" r:id="rId680" tooltip="399300" display="http://quote.eastmoney.com/zs399300.html"/>
    <hyperlink ref="O123" r:id="rId681" display="https://www.jisilu.cn/data/utils/lowcalc/150051"/>
    <hyperlink ref="Y123" r:id="rId682" tooltip="加【沪深300A】为自选A类" display="javascript:addOwnedFund('150051');"/>
    <hyperlink ref="A124" r:id="rId683" display="https://www.jisilu.cn/data/sfnew/detail/150255"/>
    <hyperlink ref="C124" r:id="rId684" display="http://finance.sina.com.cn/fund/quotes/150255/bc.shtml"/>
    <hyperlink ref="F124" r:id="rId685" display="http://www.cninfo.com.cn/information/fund/netvalue/150255.html"/>
    <hyperlink ref="M124" r:id="rId686" tooltip="399986" display="http://quote.eastmoney.com/zs399986.html"/>
    <hyperlink ref="O124" r:id="rId687" display="https://www.jisilu.cn/data/utils/lowcalc/150255"/>
    <hyperlink ref="Y124" r:id="rId688" tooltip="将【银行业A】从自选中删除" display="javascript:delOwnedFund('150255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251"/>
    <hyperlink ref="C126" r:id="rId696" display="http://finance.sina.com.cn/fund/quotes/150251/bc.shtml"/>
    <hyperlink ref="F126" r:id="rId697" display="http://www.cninfo.com.cn/information/fund/netvalue/150251.html"/>
    <hyperlink ref="M126" r:id="rId698" tooltip="399990" display="http://quote.eastmoney.com/zs399990.html"/>
    <hyperlink ref="O126" r:id="rId699" display="https://www.jisilu.cn/data/utils/lowcalc/150251"/>
    <hyperlink ref="Y126" r:id="rId700" tooltip="加【煤炭A】为自选A类" display="javascript:addOwnedFund('150251');"/>
    <hyperlink ref="A127" r:id="rId701" display="https://www.jisilu.cn/data/sfnew/detail/502004"/>
    <hyperlink ref="C127" r:id="rId702" display="http://finance.sina.com.cn/fund/quotes/502004/bc.shtml"/>
    <hyperlink ref="F127" r:id="rId703" display="http://www.cninfo.com.cn/information/fund/netvalue/502004.html"/>
    <hyperlink ref="M127" r:id="rId704" tooltip="399967" display="http://quote.eastmoney.com/zs399967.html"/>
    <hyperlink ref="O127" r:id="rId705" display="https://www.jisilu.cn/data/utils/lowcalc/502004"/>
    <hyperlink ref="Y127" r:id="rId706" tooltip="加【军工A】为自选A类" display="javascript:addOwnedFund('502004');"/>
    <hyperlink ref="A128" r:id="rId707" display="https://www.jisilu.cn/data/sfnew/detail/150231"/>
    <hyperlink ref="C128" r:id="rId708" display="http://finance.sina.com.cn/fund/quotes/150231/bc.shtml"/>
    <hyperlink ref="F128" r:id="rId709" display="http://www.cninfo.com.cn/information/fund/netvalue/150231.html"/>
    <hyperlink ref="M128" r:id="rId710" tooltip="399811" display="http://quote.eastmoney.com/zs399811.html"/>
    <hyperlink ref="O128" r:id="rId711" display="https://www.jisilu.cn/data/utils/lowcalc/150231"/>
    <hyperlink ref="Y128" r:id="rId712" tooltip="加【电子A】为自选A类" display="javascript:addOwnedFund('150231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81"/>
    <hyperlink ref="C131" r:id="rId726" display="http://finance.sina.com.cn/fund/quotes/150181/bc.shtml"/>
    <hyperlink ref="F131" r:id="rId727" display="http://www.cninfo.com.cn/information/fund/netvalue/150181.html"/>
    <hyperlink ref="M131" r:id="rId728" tooltip="399967" display="http://quote.eastmoney.com/zs399967.html"/>
    <hyperlink ref="O131" r:id="rId729" display="https://www.jisilu.cn/data/utils/lowcalc/150181"/>
    <hyperlink ref="Y131" r:id="rId730" tooltip="加【军工A】为自选A类" display="javascript:addOwnedFund('150181');"/>
    <hyperlink ref="A132" r:id="rId731" display="https://www.jisilu.cn/data/sfnew/detail/150171"/>
    <hyperlink ref="C132" r:id="rId732" display="http://finance.sina.com.cn/fund/quotes/150171/bc.shtml"/>
    <hyperlink ref="F132" r:id="rId733" display="http://www.cninfo.com.cn/information/fund/netvalue/150171.html"/>
    <hyperlink ref="M132" r:id="rId734" tooltip="399707" display="http://quote.eastmoney.com/zs399707.html"/>
    <hyperlink ref="O132" r:id="rId735" display="https://www.jisilu.cn/data/utils/lowcalc/150171"/>
    <hyperlink ref="Y132" r:id="rId736" tooltip="加【证券A】为自选A类" display="javascript:addOwnedFund('150171');"/>
    <hyperlink ref="A133" r:id="rId737" display="https://www.jisilu.cn/data/sfnew/detail/150192"/>
    <hyperlink ref="C133" r:id="rId738" display="http://finance.sina.com.cn/fund/quotes/150192/bc.shtml"/>
    <hyperlink ref="F133" r:id="rId739" display="http://www.cninfo.com.cn/information/fund/netvalue/150192.html"/>
    <hyperlink ref="M133" r:id="rId740" tooltip="399965" display="http://quote.eastmoney.com/zs399965.html"/>
    <hyperlink ref="O133" r:id="rId741" display="https://www.jisilu.cn/data/utils/lowcalc/150192"/>
    <hyperlink ref="Y133" r:id="rId742" tooltip="加【地产A】为自选A类" display="javascript:addOwnedFund('150192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279"/>
    <hyperlink ref="C135" r:id="rId750" display="http://finance.sina.com.cn/fund/quotes/150279/bc.shtml"/>
    <hyperlink ref="F135" r:id="rId751" display="http://www.cninfo.com.cn/information/fund/netvalue/150279.html"/>
    <hyperlink ref="M135" r:id="rId752" tooltip="399808" display="http://quote.eastmoney.com/zs399808.html"/>
    <hyperlink ref="O135" r:id="rId753" display="https://www.jisilu.cn/data/utils/lowcalc/150279"/>
    <hyperlink ref="Y135" r:id="rId754" tooltip="加【新能A】为自选A类" display="javascript:addOwnedFund('150279');"/>
    <hyperlink ref="A136" r:id="rId755" display="https://www.jisilu.cn/data/sfnew/detail/150143"/>
    <hyperlink ref="C136" r:id="rId756" display="http://finance.sina.com.cn/fund/quotes/150143/bc.shtml"/>
    <hyperlink ref="F136" r:id="rId757" display="http://www.cninfo.com.cn/information/fund/netvalue/150143.html"/>
    <hyperlink ref="M136" r:id="rId758" tooltip="000832" display="http://quote.eastmoney.com/zs000832.html"/>
    <hyperlink ref="O136" r:id="rId759" display="https://www.jisilu.cn/data/utils/lowcalc/150143"/>
    <hyperlink ref="Y136" r:id="rId760" tooltip="加【转债A级】为自选A类" display="javascript:addOwnedFund('150143');"/>
    <hyperlink ref="A137" r:id="rId761" display="https://www.jisilu.cn/data/sfnew/detail/150100"/>
    <hyperlink ref="C137" r:id="rId762" display="http://finance.sina.com.cn/fund/quotes/150100/bc.shtml"/>
    <hyperlink ref="F137" r:id="rId763" display="http://www.cninfo.com.cn/information/fund/netvalue/150100.html"/>
    <hyperlink ref="M137" r:id="rId764" tooltip="000805" display="http://quote.eastmoney.com/zs000805.html"/>
    <hyperlink ref="O137" r:id="rId765" display="https://www.jisilu.cn/data/utils/lowcalc/150100"/>
    <hyperlink ref="Y137" r:id="rId766" tooltip="加【资源A】为自选A类" display="javascript:addOwnedFund('150100');"/>
    <hyperlink ref="A138" r:id="rId767" display="https://www.jisilu.cn/data/sfnew/detail/150179"/>
    <hyperlink ref="C138" r:id="rId768" display="http://finance.sina.com.cn/fund/quotes/150179/bc.shtml"/>
    <hyperlink ref="F138" r:id="rId769" display="http://www.cninfo.com.cn/information/fund/netvalue/150179.html"/>
    <hyperlink ref="M138" r:id="rId770" tooltip="399935" display="http://quote.eastmoney.com/zs399935.html"/>
    <hyperlink ref="O138" r:id="rId771" display="https://www.jisilu.cn/data/utils/lowcalc/150179"/>
    <hyperlink ref="Y138" r:id="rId772" tooltip="加【信息A】为自选A类" display="javascript:addOwnedFund('150179');"/>
    <hyperlink ref="A139" r:id="rId773" display="https://www.jisilu.cn/data/sfnew/detail/150203"/>
    <hyperlink ref="C139" r:id="rId774" display="http://finance.sina.com.cn/fund/quotes/150203/bc.shtml"/>
    <hyperlink ref="F139" r:id="rId775" display="http://www.cninfo.com.cn/information/fund/netvalue/150203.html"/>
    <hyperlink ref="M139" r:id="rId776" tooltip="399971" display="http://quote.eastmoney.com/zs399971.html"/>
    <hyperlink ref="O139" r:id="rId777" display="https://www.jisilu.cn/data/utils/lowcalc/150203"/>
    <hyperlink ref="Y139" r:id="rId778" tooltip="加【传媒A】为自选A类" display="javascript:addOwnedFund('150203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5" r:id="rId803" display="https://www.jisilu.cn/data/sfnew/detail/150066"/>
    <hyperlink ref="C145" r:id="rId804" display="http://finance.sina.com.cn/fund/quotes/150066/bc.shtml"/>
    <hyperlink ref="F145" r:id="rId805" display="http://www.cninfo.com.cn/information/fund/netvalue/150066.html"/>
    <hyperlink ref="M145" r:id="rId806" tooltip="399481" display="http://quote.eastmoney.com/zs399481.html"/>
    <hyperlink ref="O145" r:id="rId807" display="https://www.jisilu.cn/data/utils/lowcalc/150066"/>
    <hyperlink ref="Y145" r:id="rId808" tooltip="加【互利A】为自选A类" display="javascript:addOwnedFund('150066');"/>
    <hyperlink ref="A146" r:id="rId809" display="https://www.jisilu.cn/data/sfnew/detail/150133"/>
    <hyperlink ref="C146" r:id="rId810" display="http://finance.sina.com.cn/fund/quotes/150133/bc.shtml"/>
    <hyperlink ref="F146" r:id="rId811" display="http://www.cninfo.com.cn/information/fund/netvalue/150133.html"/>
    <hyperlink ref="M146" r:id="rId812" tooltip="000833" display="http://quote.eastmoney.com/zs000833.html"/>
    <hyperlink ref="Y146" r:id="rId813" tooltip="加【德信A】为自选A类" display="javascript:addOwnedFund('150133');"/>
    <hyperlink ref="A147" r:id="rId814" display="https://www.jisilu.cn/data/sfnew/detail/150016"/>
    <hyperlink ref="C147" r:id="rId815" display="http://finance.sina.com.cn/fund/quotes/150016/bc.shtml"/>
    <hyperlink ref="F147" r:id="rId816" display="http://www.cninfo.com.cn/information/fund/netvalue/150016.html"/>
    <hyperlink ref="M147" r:id="rId817" tooltip="399300" display="http://quote.eastmoney.com/zs399300.html"/>
    <hyperlink ref="Y147" r:id="rId818" tooltip="加【合润A】为自选A类" display="javascript:addOwnedFund('150016');"/>
    <hyperlink ref="A148" r:id="rId819" display="https://www.jisilu.cn/data/sfnew/detail/150188"/>
    <hyperlink ref="C148" r:id="rId820" display="http://finance.sina.com.cn/fund/quotes/150188/bc.shtml"/>
    <hyperlink ref="F148" r:id="rId821" display="http://www.cninfo.com.cn/information/fund/netvalue/150188.html"/>
    <hyperlink ref="M148" r:id="rId822" tooltip="000832" display="http://quote.eastmoney.com/zs000832.html"/>
    <hyperlink ref="O148" r:id="rId823" display="https://www.jisilu.cn/data/utils/lowcalc/15018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37"/>
  <sheetViews>
    <sheetView workbookViewId="0">
      <selection activeCell="B4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2.408474576271186E-3</v>
      </c>
      <c r="G3" s="48">
        <f t="shared" ref="G3:G8" ca="1" si="1">VLOOKUP($E3,INDIRECT($B$2 &amp; "!$A$3:$Y$207"),8,FALSE)</f>
        <v>0.86440677966101698</v>
      </c>
      <c r="H3" s="48">
        <f t="shared" ref="H3:H8" ca="1" si="2">VLOOKUP($E3,INDIRECT($B$2 &amp; "!$A$3:$Y$207"),7,FALSE)</f>
        <v>2.9779661016949136E-3</v>
      </c>
      <c r="I3" s="48">
        <f t="shared" ref="I3:I8" ca="1" si="3">VLOOKUP($E3,INDIRECT($B$2 &amp; "!$A$3:$Y$207"),11,FALSE)</f>
        <v>4.5193050847457616E-2</v>
      </c>
      <c r="J3" s="48">
        <f t="shared" ref="J3:J8" ca="1" si="4">VLOOKUP($E3,INDIRECT($B$2 &amp; "!$A$3:$Y$207"),16,FALSE)</f>
        <v>-6.3172413793103448E-3</v>
      </c>
      <c r="K3" s="48">
        <f t="shared" ref="K3:K8" ca="1" si="5">VLOOKUP($E3,INDIRECT($B$2 &amp; "!$A$3:$Y$207"),18,FALSE)</f>
        <v>-2.4779661016949158E-3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3.0999999999999999E-3</v>
      </c>
      <c r="G4" s="48">
        <f t="shared" ca="1" si="1"/>
        <v>1</v>
      </c>
      <c r="H4" s="48">
        <f t="shared" ca="1" si="2"/>
        <v>-9.9600000000000001E-3</v>
      </c>
      <c r="I4" s="48">
        <f t="shared" ca="1" si="3"/>
        <v>4.6528E-2</v>
      </c>
      <c r="J4" s="48">
        <f t="shared" ca="1" si="4"/>
        <v>-1.3140000000000002E-2</v>
      </c>
      <c r="K4" s="48">
        <f t="shared" ca="1" si="5"/>
        <v>-3.2599999999999999E-3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1.1542857142857142E-3</v>
      </c>
      <c r="G5" s="87">
        <f t="shared" ca="1" si="1"/>
        <v>0.65714285714285714</v>
      </c>
      <c r="H5" s="87">
        <f t="shared" ca="1" si="2"/>
        <v>-1.5294285714285713E-2</v>
      </c>
      <c r="I5" s="87">
        <f t="shared" ca="1" si="3"/>
        <v>4.6457999999999999E-2</v>
      </c>
      <c r="J5" s="87">
        <f t="shared" ca="1" si="4"/>
        <v>-1.9749999999999997E-2</v>
      </c>
      <c r="K5" s="87">
        <f t="shared" ca="1" si="5"/>
        <v>1.0171428571428569E-3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3.030769230769231E-3</v>
      </c>
      <c r="G6" s="87">
        <f t="shared" ca="1" si="1"/>
        <v>0.88461538461538458</v>
      </c>
      <c r="H6" s="87">
        <f t="shared" ca="1" si="2"/>
        <v>-6.3611538461538469E-2</v>
      </c>
      <c r="I6" s="87">
        <f t="shared" ca="1" si="3"/>
        <v>5.1836153846153837E-2</v>
      </c>
      <c r="J6" s="87">
        <f t="shared" ca="1" si="4"/>
        <v>-5.2307692307692305E-2</v>
      </c>
      <c r="K6" s="87">
        <f t="shared" ca="1" si="5"/>
        <v>0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-0.16869999999999999</v>
      </c>
      <c r="I7" s="48">
        <f t="shared" ca="1" si="3"/>
        <v>5.1223333333333336E-2</v>
      </c>
      <c r="J7" s="48">
        <f t="shared" ca="1" si="4"/>
        <v>-0.12676666666666667</v>
      </c>
      <c r="K7" s="48">
        <f t="shared" ca="1" si="5"/>
        <v>-2.6666666666666666E-3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1.9666666666666665E-3</v>
      </c>
      <c r="G8" s="48">
        <f t="shared" ca="1" si="1"/>
        <v>1</v>
      </c>
      <c r="H8" s="48">
        <f t="shared" ca="1" si="2"/>
        <v>-0.13066666666666665</v>
      </c>
      <c r="I8" s="48">
        <f t="shared" ca="1" si="3"/>
        <v>5.2650000000000002E-2</v>
      </c>
      <c r="J8" s="48">
        <f t="shared" ca="1" si="4"/>
        <v>-8.8133333333333341E-2</v>
      </c>
      <c r="K8" s="48">
        <f t="shared" ca="1" si="5"/>
        <v>9.999999999999998E-4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158.58000000000001</v>
      </c>
      <c r="I11" s="48">
        <v>-2.0000000000000001E-4</v>
      </c>
      <c r="J11" s="74"/>
      <c r="K11" s="74"/>
      <c r="L11" s="100" t="s">
        <v>440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>
      <c r="D14" s="315">
        <f>SUM(D17:D21)</f>
        <v>0.35049999999999998</v>
      </c>
    </row>
    <row r="15" spans="1:29" x14ac:dyDescent="0.15">
      <c r="A15" s="755" t="s">
        <v>405</v>
      </c>
      <c r="B15" s="755" t="s">
        <v>399</v>
      </c>
      <c r="C15" s="755" t="s">
        <v>401</v>
      </c>
      <c r="D15" s="755" t="s">
        <v>403</v>
      </c>
      <c r="E15" s="755" t="s">
        <v>309</v>
      </c>
      <c r="F15" s="755" t="s">
        <v>310</v>
      </c>
      <c r="G15" s="755" t="s">
        <v>311</v>
      </c>
      <c r="H15" s="755" t="s">
        <v>297</v>
      </c>
      <c r="I15" s="359" t="s">
        <v>313</v>
      </c>
      <c r="J15" s="755" t="s">
        <v>315</v>
      </c>
      <c r="K15" s="755" t="s">
        <v>316</v>
      </c>
      <c r="L15" s="215" t="s">
        <v>318</v>
      </c>
      <c r="M15" s="359" t="s">
        <v>320</v>
      </c>
      <c r="N15" s="216" t="s">
        <v>321</v>
      </c>
      <c r="O15" s="216" t="s">
        <v>322</v>
      </c>
      <c r="P15" s="359" t="s">
        <v>324</v>
      </c>
      <c r="Q15" s="755" t="s">
        <v>326</v>
      </c>
      <c r="R15" s="359" t="s">
        <v>327</v>
      </c>
      <c r="S15" s="359" t="s">
        <v>329</v>
      </c>
      <c r="T15" s="216" t="s">
        <v>331</v>
      </c>
      <c r="U15" s="359" t="s">
        <v>333</v>
      </c>
      <c r="V15" s="216" t="s">
        <v>335</v>
      </c>
      <c r="W15" s="357" t="s">
        <v>337</v>
      </c>
      <c r="X15" s="357" t="s">
        <v>27</v>
      </c>
      <c r="Y15" s="357" t="s">
        <v>343</v>
      </c>
      <c r="Z15" s="5" t="s">
        <v>338</v>
      </c>
      <c r="AA15" s="739" t="s">
        <v>340</v>
      </c>
      <c r="AB15" s="755" t="s">
        <v>341</v>
      </c>
      <c r="AC15" s="756" t="s">
        <v>342</v>
      </c>
    </row>
    <row r="16" spans="1:29" ht="14.25" thickBot="1" x14ac:dyDescent="0.2">
      <c r="A16" s="740"/>
      <c r="B16" s="740" t="s">
        <v>399</v>
      </c>
      <c r="C16" s="740" t="s">
        <v>401</v>
      </c>
      <c r="D16" s="740" t="s">
        <v>403</v>
      </c>
      <c r="E16" s="740"/>
      <c r="F16" s="740"/>
      <c r="G16" s="740"/>
      <c r="H16" s="740"/>
      <c r="I16" s="358" t="s">
        <v>314</v>
      </c>
      <c r="J16" s="740"/>
      <c r="K16" s="740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740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58" t="s">
        <v>25</v>
      </c>
      <c r="Y16" s="358" t="s">
        <v>29</v>
      </c>
      <c r="Z16" s="6" t="s">
        <v>339</v>
      </c>
      <c r="AA16" s="740"/>
      <c r="AB16" s="740"/>
      <c r="AC16" s="742"/>
    </row>
    <row r="17" spans="1:29" s="60" customFormat="1" ht="19.5" thickBot="1" x14ac:dyDescent="0.2">
      <c r="A17" s="73" t="s">
        <v>389</v>
      </c>
      <c r="B17" s="309">
        <v>150307</v>
      </c>
      <c r="C17" s="309" t="s">
        <v>442</v>
      </c>
      <c r="D17" s="310">
        <v>0.04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1.0229999999999999</v>
      </c>
      <c r="H17" s="310">
        <f t="shared" ca="1" si="6"/>
        <v>3.8999999999999998E-3</v>
      </c>
      <c r="I17" s="309">
        <f t="shared" ca="1" si="6"/>
        <v>578.63</v>
      </c>
      <c r="J17" s="51">
        <f t="shared" ca="1" si="6"/>
        <v>1.03</v>
      </c>
      <c r="K17" s="311">
        <f t="shared" ca="1" si="6"/>
        <v>6.7999999999999996E-3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4.5319999999999999E-2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-9.4000000000000004E-3</v>
      </c>
      <c r="S17" s="56">
        <f t="shared" ca="1" si="6"/>
        <v>0.1918</v>
      </c>
      <c r="T17" s="311">
        <f t="shared" ca="1" si="6"/>
        <v>8.0000000000000004E-4</v>
      </c>
      <c r="U17" s="311">
        <f t="shared" ca="1" si="6"/>
        <v>0.89429999999999998</v>
      </c>
      <c r="V17" s="311">
        <f t="shared" ca="1" si="6"/>
        <v>1.4E-3</v>
      </c>
      <c r="W17" s="311">
        <f t="shared" ca="1" si="6"/>
        <v>-5.0000000000000001E-3</v>
      </c>
      <c r="X17" s="311">
        <f t="shared" ca="1" si="6"/>
        <v>-5.0000000000000001E-3</v>
      </c>
      <c r="Y17" s="309">
        <f t="shared" ca="1" si="6"/>
        <v>23655</v>
      </c>
      <c r="Z17" s="309">
        <f t="shared" ca="1" si="6"/>
        <v>0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3.0099999999999998E-2</v>
      </c>
      <c r="E18" s="51">
        <f ca="1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1.097</v>
      </c>
      <c r="H18" s="310">
        <f t="shared" ca="1" si="6"/>
        <v>7.3000000000000001E-3</v>
      </c>
      <c r="I18" s="309">
        <f t="shared" ca="1" si="6"/>
        <v>31.17</v>
      </c>
      <c r="J18" s="51">
        <f t="shared" ca="1" si="6"/>
        <v>1.0589</v>
      </c>
      <c r="K18" s="311">
        <f t="shared" ca="1" si="6"/>
        <v>-3.5999999999999997E-2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5.3109999999999997E-2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-5.4000000000000003E-3</v>
      </c>
      <c r="S18" s="56">
        <f t="shared" ca="1" si="6"/>
        <v>0.308</v>
      </c>
      <c r="T18" s="311">
        <f t="shared" ca="1" si="6"/>
        <v>-3.1E-2</v>
      </c>
      <c r="U18" s="311">
        <f t="shared" ca="1" si="6"/>
        <v>0.58609999999999995</v>
      </c>
      <c r="V18" s="311">
        <f t="shared" ca="1" si="6"/>
        <v>-1.8E-3</v>
      </c>
      <c r="W18" s="311">
        <f t="shared" ca="1" si="6"/>
        <v>-3.8E-3</v>
      </c>
      <c r="X18" s="311">
        <f t="shared" ca="1" si="6"/>
        <v>1.2999999999999999E-3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0.17030000000000001</v>
      </c>
      <c r="E19" s="51">
        <f ca="1">VLOOKUP($B19,INDIRECT($B$2 &amp; "!$A$3:$Y$207"),COLUMN()-4,0)</f>
        <v>150175</v>
      </c>
      <c r="F19" s="309" t="str">
        <f t="shared" ca="1" si="6"/>
        <v>H股A</v>
      </c>
      <c r="G19" s="51">
        <f t="shared" ca="1" si="6"/>
        <v>0.95699999999999996</v>
      </c>
      <c r="H19" s="310">
        <f t="shared" ca="1" si="6"/>
        <v>8.3999999999999995E-3</v>
      </c>
      <c r="I19" s="309">
        <f t="shared" ca="1" si="6"/>
        <v>4242.9399999999996</v>
      </c>
      <c r="J19" s="51">
        <f t="shared" ca="1" si="6"/>
        <v>1.0336000000000001</v>
      </c>
      <c r="K19" s="311">
        <f t="shared" ca="1" si="6"/>
        <v>7.4099999999999999E-2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5.4149999999999997E-2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1.49E-2</v>
      </c>
      <c r="S19" s="56">
        <f t="shared" ca="1" si="6"/>
        <v>0.28189999999999998</v>
      </c>
      <c r="T19" s="311" t="str">
        <f t="shared" ca="1" si="6"/>
        <v>无下折</v>
      </c>
      <c r="U19" s="311">
        <f t="shared" ca="1" si="6"/>
        <v>0.74590000000000001</v>
      </c>
      <c r="V19" s="311">
        <f t="shared" ca="1" si="6"/>
        <v>-6.6E-3</v>
      </c>
      <c r="W19" s="311">
        <f t="shared" ca="1" si="6"/>
        <v>-2.8E-3</v>
      </c>
      <c r="X19" s="311">
        <f t="shared" ca="1" si="6"/>
        <v>1.6999999999999999E-3</v>
      </c>
      <c r="Y19" s="309">
        <f t="shared" ca="1" si="6"/>
        <v>405345</v>
      </c>
      <c r="Z19" s="309">
        <f t="shared" ca="1" si="6"/>
        <v>69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ca="1">VLOOKUP($B20,INDIRECT($B$2 &amp; "!$A$3:$Y$207"),COLUMN()-4,0)</f>
        <v>150267</v>
      </c>
      <c r="F20" s="309" t="str">
        <f t="shared" ca="1" si="6"/>
        <v>银行A类</v>
      </c>
      <c r="G20" s="51">
        <f t="shared" ca="1" si="6"/>
        <v>1.038</v>
      </c>
      <c r="H20" s="310">
        <f t="shared" ca="1" si="6"/>
        <v>4.7999999999999996E-3</v>
      </c>
      <c r="I20" s="309">
        <f t="shared" ca="1" si="6"/>
        <v>115.77</v>
      </c>
      <c r="J20" s="51">
        <f t="shared" ca="1" si="6"/>
        <v>1.0338000000000001</v>
      </c>
      <c r="K20" s="311">
        <f t="shared" ca="1" si="6"/>
        <v>-4.1000000000000003E-3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4.9790000000000001E-2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8.0999999999999996E-3</v>
      </c>
      <c r="S20" s="56">
        <f t="shared" ca="1" si="6"/>
        <v>0.24690000000000001</v>
      </c>
      <c r="T20" s="311">
        <f t="shared" ca="1" si="6"/>
        <v>-7.6E-3</v>
      </c>
      <c r="U20" s="311">
        <f t="shared" ca="1" si="6"/>
        <v>0.75990000000000002</v>
      </c>
      <c r="V20" s="311">
        <f t="shared" ca="1" si="6"/>
        <v>2E-3</v>
      </c>
      <c r="W20" s="311">
        <f t="shared" ca="1" si="6"/>
        <v>-1E-3</v>
      </c>
      <c r="X20" s="311">
        <f t="shared" ca="1" si="6"/>
        <v>8.0000000000000004E-4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8.0100000000000005E-2</v>
      </c>
      <c r="E21" s="51">
        <f ca="1">VLOOKUP($B21,INDIRECT($B$2 &amp; "!$A$3:$Y$207"),COLUMN()-4,0)</f>
        <v>150291</v>
      </c>
      <c r="F21" s="309" t="str">
        <f t="shared" ca="1" si="6"/>
        <v>银行A份</v>
      </c>
      <c r="G21" s="51">
        <f t="shared" ca="1" si="6"/>
        <v>1.0780000000000001</v>
      </c>
      <c r="H21" s="310">
        <f t="shared" ca="1" si="6"/>
        <v>8.3999999999999995E-3</v>
      </c>
      <c r="I21" s="309">
        <f t="shared" ca="1" si="6"/>
        <v>537.61</v>
      </c>
      <c r="J21" s="51">
        <f t="shared" ca="1" si="6"/>
        <v>1.0349999999999999</v>
      </c>
      <c r="K21" s="311">
        <f t="shared" ca="1" si="6"/>
        <v>-4.1500000000000002E-2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5.2729999999999999E-2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8.0999999999999996E-3</v>
      </c>
      <c r="S21" s="56">
        <f t="shared" ca="1" si="6"/>
        <v>0.20300000000000001</v>
      </c>
      <c r="T21" s="311">
        <f t="shared" ca="1" si="6"/>
        <v>-3.61E-2</v>
      </c>
      <c r="U21" s="311">
        <f t="shared" ca="1" si="6"/>
        <v>0.86070000000000002</v>
      </c>
      <c r="V21" s="311">
        <f t="shared" ca="1" si="6"/>
        <v>5.4000000000000003E-3</v>
      </c>
      <c r="W21" s="311">
        <f t="shared" ca="1" si="6"/>
        <v>5.5999999999999999E-3</v>
      </c>
      <c r="X21" s="311">
        <f t="shared" ca="1" si="6"/>
        <v>5.0000000000000001E-3</v>
      </c>
      <c r="Y21" s="309">
        <f t="shared" ca="1" si="6"/>
        <v>19284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3" spans="1:29" ht="14.25" thickBot="1" x14ac:dyDescent="0.2">
      <c r="A23" s="273" t="s">
        <v>441</v>
      </c>
    </row>
    <row r="24" spans="1:29" ht="18.75" thickBot="1" x14ac:dyDescent="0.2">
      <c r="A24" s="394" t="s">
        <v>443</v>
      </c>
      <c r="B24">
        <v>150307</v>
      </c>
      <c r="C24" t="s">
        <v>51</v>
      </c>
      <c r="D24" s="316">
        <v>0.04</v>
      </c>
      <c r="E24" s="14">
        <f t="shared" ref="E24:AC25" ca="1" si="7">VLOOKUP($B24,INDIRECT($B$2 &amp; "!$A$3:$Y$207"),COLUMN()-4,0)</f>
        <v>150307</v>
      </c>
      <c r="F24" s="289" t="str">
        <f t="shared" ca="1" si="7"/>
        <v>体育A</v>
      </c>
      <c r="G24" s="14">
        <f t="shared" ca="1" si="7"/>
        <v>1.0229999999999999</v>
      </c>
      <c r="H24" s="290">
        <f t="shared" ca="1" si="7"/>
        <v>3.8999999999999998E-3</v>
      </c>
      <c r="I24" s="289">
        <f t="shared" ca="1" si="7"/>
        <v>578.63</v>
      </c>
      <c r="J24" s="14">
        <f t="shared" ca="1" si="7"/>
        <v>1.03</v>
      </c>
      <c r="K24" s="291">
        <f t="shared" ca="1" si="7"/>
        <v>6.7999999999999996E-3</v>
      </c>
      <c r="L24" s="291">
        <f t="shared" ca="1" si="7"/>
        <v>0.03</v>
      </c>
      <c r="M24" s="289">
        <f t="shared" ca="1" si="7"/>
        <v>4.5</v>
      </c>
      <c r="N24" s="289">
        <f t="shared" ca="1" si="7"/>
        <v>4.5</v>
      </c>
      <c r="O24" s="291">
        <f t="shared" ca="1" si="7"/>
        <v>4.5319999999999999E-2</v>
      </c>
      <c r="P24" s="289" t="str">
        <f t="shared" ca="1" si="7"/>
        <v>永续</v>
      </c>
      <c r="Q24" s="14" t="str">
        <f t="shared" ca="1" si="7"/>
        <v>中证体育</v>
      </c>
      <c r="R24" s="290">
        <f t="shared" ca="1" si="7"/>
        <v>-9.4000000000000004E-3</v>
      </c>
      <c r="S24" s="18">
        <f t="shared" ca="1" si="7"/>
        <v>0.1918</v>
      </c>
      <c r="T24" s="291">
        <f t="shared" ca="1" si="7"/>
        <v>8.0000000000000004E-4</v>
      </c>
      <c r="U24" s="291">
        <f t="shared" ca="1" si="7"/>
        <v>0.89429999999999998</v>
      </c>
      <c r="V24" s="291">
        <f t="shared" ca="1" si="7"/>
        <v>1.4E-3</v>
      </c>
      <c r="W24" s="291">
        <f t="shared" ca="1" si="7"/>
        <v>-5.0000000000000001E-3</v>
      </c>
      <c r="X24" s="291">
        <f t="shared" ca="1" si="7"/>
        <v>-5.0000000000000001E-3</v>
      </c>
      <c r="Y24" s="289">
        <f t="shared" ca="1" si="7"/>
        <v>23655</v>
      </c>
      <c r="Z24" s="289">
        <f t="shared" ca="1" si="7"/>
        <v>0</v>
      </c>
      <c r="AA24" s="292">
        <f t="shared" ca="1" si="7"/>
        <v>0.21180555555555555</v>
      </c>
      <c r="AB24" s="293">
        <f t="shared" ca="1" si="7"/>
        <v>42705</v>
      </c>
      <c r="AC24" s="21" t="str">
        <f t="shared" ca="1" si="7"/>
        <v>   </v>
      </c>
    </row>
    <row r="25" spans="1:29" ht="18" x14ac:dyDescent="0.15">
      <c r="A25" s="394" t="s">
        <v>444</v>
      </c>
      <c r="B25">
        <v>150291</v>
      </c>
      <c r="C25" t="s">
        <v>198</v>
      </c>
      <c r="D25" s="316">
        <v>8.0100000000000005E-2</v>
      </c>
      <c r="E25" s="386">
        <f t="shared" ca="1" si="7"/>
        <v>150291</v>
      </c>
      <c r="F25" s="387" t="str">
        <f t="shared" ca="1" si="7"/>
        <v>银行A份</v>
      </c>
      <c r="G25" s="386">
        <f t="shared" ca="1" si="7"/>
        <v>1.0780000000000001</v>
      </c>
      <c r="H25" s="388">
        <f t="shared" ca="1" si="7"/>
        <v>8.3999999999999995E-3</v>
      </c>
      <c r="I25" s="387">
        <f t="shared" ca="1" si="7"/>
        <v>537.61</v>
      </c>
      <c r="J25" s="386">
        <f t="shared" ca="1" si="7"/>
        <v>1.0349999999999999</v>
      </c>
      <c r="K25" s="389">
        <f t="shared" ca="1" si="7"/>
        <v>-4.1500000000000002E-2</v>
      </c>
      <c r="L25" s="389">
        <f t="shared" ca="1" si="7"/>
        <v>0.04</v>
      </c>
      <c r="M25" s="387">
        <f t="shared" ca="1" si="7"/>
        <v>5.5</v>
      </c>
      <c r="N25" s="387">
        <f t="shared" ca="1" si="7"/>
        <v>5.5</v>
      </c>
      <c r="O25" s="389">
        <f t="shared" ca="1" si="7"/>
        <v>5.2729999999999999E-2</v>
      </c>
      <c r="P25" s="387" t="str">
        <f t="shared" ca="1" si="7"/>
        <v>永续</v>
      </c>
      <c r="Q25" s="386" t="str">
        <f t="shared" ca="1" si="7"/>
        <v>中证银行</v>
      </c>
      <c r="R25" s="388">
        <f t="shared" ca="1" si="7"/>
        <v>8.0999999999999996E-3</v>
      </c>
      <c r="S25" s="390">
        <f t="shared" ca="1" si="7"/>
        <v>0.20300000000000001</v>
      </c>
      <c r="T25" s="389">
        <f t="shared" ca="1" si="7"/>
        <v>-3.61E-2</v>
      </c>
      <c r="U25" s="389">
        <f t="shared" ca="1" si="7"/>
        <v>0.86070000000000002</v>
      </c>
      <c r="V25" s="389">
        <f t="shared" ca="1" si="7"/>
        <v>5.4000000000000003E-3</v>
      </c>
      <c r="W25" s="389">
        <f t="shared" ca="1" si="7"/>
        <v>5.5999999999999999E-3</v>
      </c>
      <c r="X25" s="389">
        <f t="shared" ca="1" si="7"/>
        <v>5.0000000000000001E-3</v>
      </c>
      <c r="Y25" s="387">
        <f t="shared" ca="1" si="7"/>
        <v>19284</v>
      </c>
      <c r="Z25" s="387">
        <f t="shared" ca="1" si="7"/>
        <v>4</v>
      </c>
      <c r="AA25" s="391">
        <f t="shared" ca="1" si="7"/>
        <v>0.21180555555555555</v>
      </c>
      <c r="AB25" s="392">
        <f t="shared" ca="1" si="7"/>
        <v>42719</v>
      </c>
      <c r="AC25" s="393" t="str">
        <f t="shared" ca="1" si="7"/>
        <v>   </v>
      </c>
    </row>
    <row r="27" spans="1:29" ht="14.25" thickBot="1" x14ac:dyDescent="0.2">
      <c r="A27" t="s">
        <v>390</v>
      </c>
    </row>
    <row r="28" spans="1:29" ht="18.75" thickBot="1" x14ac:dyDescent="0.2">
      <c r="A28" t="s">
        <v>393</v>
      </c>
      <c r="B28">
        <v>150205</v>
      </c>
      <c r="C28" t="s">
        <v>407</v>
      </c>
      <c r="D28">
        <v>0</v>
      </c>
      <c r="E28" s="14">
        <f ca="1">VLOOKUP($B28,INDIRECT($B$2 &amp; "!$A$3:$Y$207"),COLUMN()-4,0)</f>
        <v>150205</v>
      </c>
      <c r="F28" s="289" t="str">
        <f t="shared" ref="F28:AC28" ca="1" si="8">VLOOKUP($B28,INDIRECT($B$2 &amp; "!$A$3:$Y$207"),COLUMN()-4,0)</f>
        <v>国防A</v>
      </c>
      <c r="G28" s="14">
        <f t="shared" ca="1" si="8"/>
        <v>1.024</v>
      </c>
      <c r="H28" s="290">
        <f t="shared" ca="1" si="8"/>
        <v>3.8999999999999998E-3</v>
      </c>
      <c r="I28" s="289">
        <f t="shared" ca="1" si="8"/>
        <v>16051.53</v>
      </c>
      <c r="J28" s="14">
        <f t="shared" ca="1" si="8"/>
        <v>1.032</v>
      </c>
      <c r="K28" s="291">
        <f t="shared" ca="1" si="8"/>
        <v>7.7999999999999996E-3</v>
      </c>
      <c r="L28" s="291">
        <f t="shared" ca="1" si="8"/>
        <v>0.03</v>
      </c>
      <c r="M28" s="289">
        <f t="shared" ca="1" si="8"/>
        <v>4.5</v>
      </c>
      <c r="N28" s="289">
        <f t="shared" ca="1" si="8"/>
        <v>4.5</v>
      </c>
      <c r="O28" s="291">
        <f t="shared" ca="1" si="8"/>
        <v>4.5359999999999998E-2</v>
      </c>
      <c r="P28" s="289" t="str">
        <f t="shared" ca="1" si="8"/>
        <v>永续</v>
      </c>
      <c r="Q28" s="14" t="str">
        <f t="shared" ca="1" si="8"/>
        <v>中证国防</v>
      </c>
      <c r="R28" s="290">
        <f t="shared" ca="1" si="8"/>
        <v>-1.0699999999999999E-2</v>
      </c>
      <c r="S28" s="18">
        <f t="shared" ca="1" si="8"/>
        <v>0.16220000000000001</v>
      </c>
      <c r="T28" s="291">
        <f t="shared" ca="1" si="8"/>
        <v>1.8E-3</v>
      </c>
      <c r="U28" s="291">
        <f t="shared" ca="1" si="8"/>
        <v>0.96040000000000003</v>
      </c>
      <c r="V28" s="291">
        <f t="shared" ca="1" si="8"/>
        <v>2.3999999999999998E-3</v>
      </c>
      <c r="W28" s="291">
        <f t="shared" ca="1" si="8"/>
        <v>-6.9999999999999999E-4</v>
      </c>
      <c r="X28" s="291">
        <f t="shared" ca="1" si="8"/>
        <v>6.9999999999999999E-4</v>
      </c>
      <c r="Y28" s="289">
        <f t="shared" ca="1" si="8"/>
        <v>439057</v>
      </c>
      <c r="Z28" s="289">
        <f t="shared" ca="1" si="8"/>
        <v>2054</v>
      </c>
      <c r="AA28" s="292">
        <f t="shared" ca="1" si="8"/>
        <v>0.21180555555555555</v>
      </c>
      <c r="AB28" s="293">
        <f t="shared" ca="1" si="8"/>
        <v>42705</v>
      </c>
      <c r="AC28" s="21" t="str">
        <f t="shared" ca="1" si="8"/>
        <v>   </v>
      </c>
    </row>
    <row r="29" spans="1:29" s="206" customFormat="1" ht="18.75" thickBot="1" x14ac:dyDescent="0.2">
      <c r="A29" s="242" t="s">
        <v>437</v>
      </c>
      <c r="B29" s="206">
        <v>150259</v>
      </c>
      <c r="C29" s="206" t="s">
        <v>92</v>
      </c>
      <c r="D29" s="206">
        <v>0</v>
      </c>
      <c r="E29" s="197">
        <f t="shared" ref="E29:AC33" ca="1" si="9">VLOOKUP($B29,INDIRECT($B$2 &amp; "!$A$3:$Y$207"),COLUMN()-4,0)</f>
        <v>150259</v>
      </c>
      <c r="F29" s="377" t="str">
        <f t="shared" ca="1" si="9"/>
        <v>重组A</v>
      </c>
      <c r="G29" s="197">
        <f t="shared" ca="1" si="9"/>
        <v>0.999</v>
      </c>
      <c r="H29" s="378">
        <f t="shared" ca="1" si="9"/>
        <v>3.0000000000000001E-3</v>
      </c>
      <c r="I29" s="377">
        <f t="shared" ca="1" si="9"/>
        <v>208.1</v>
      </c>
      <c r="J29" s="197">
        <f t="shared" ca="1" si="9"/>
        <v>1.0078</v>
      </c>
      <c r="K29" s="379">
        <f t="shared" ca="1" si="9"/>
        <v>8.6999999999999994E-3</v>
      </c>
      <c r="L29" s="379">
        <f t="shared" ca="1" si="9"/>
        <v>0.03</v>
      </c>
      <c r="M29" s="377">
        <f t="shared" ca="1" si="9"/>
        <v>4.5</v>
      </c>
      <c r="N29" s="377">
        <f t="shared" ca="1" si="9"/>
        <v>4.5</v>
      </c>
      <c r="O29" s="379">
        <f t="shared" ca="1" si="9"/>
        <v>4.5400000000000003E-2</v>
      </c>
      <c r="P29" s="377" t="str">
        <f t="shared" ca="1" si="9"/>
        <v>永续</v>
      </c>
      <c r="Q29" s="197" t="str">
        <f t="shared" ca="1" si="9"/>
        <v>CSWD并购</v>
      </c>
      <c r="R29" s="378">
        <f t="shared" ca="1" si="9"/>
        <v>-3.7000000000000002E-3</v>
      </c>
      <c r="S29" s="202">
        <f t="shared" ca="1" si="9"/>
        <v>0.318</v>
      </c>
      <c r="T29" s="379">
        <f t="shared" ca="1" si="9"/>
        <v>3.0000000000000001E-3</v>
      </c>
      <c r="U29" s="379">
        <f t="shared" ca="1" si="9"/>
        <v>0.62660000000000005</v>
      </c>
      <c r="V29" s="379">
        <f t="shared" ca="1" si="9"/>
        <v>3.0999999999999999E-3</v>
      </c>
      <c r="W29" s="379">
        <f t="shared" ca="1" si="9"/>
        <v>1.1999999999999999E-3</v>
      </c>
      <c r="X29" s="379">
        <f t="shared" ca="1" si="9"/>
        <v>1E-4</v>
      </c>
      <c r="Y29" s="377">
        <f t="shared" ca="1" si="9"/>
        <v>10089</v>
      </c>
      <c r="Z29" s="377">
        <f t="shared" ca="1" si="9"/>
        <v>0</v>
      </c>
      <c r="AA29" s="380">
        <f t="shared" ca="1" si="9"/>
        <v>0.21180555555555555</v>
      </c>
      <c r="AB29" s="381">
        <f t="shared" ca="1" si="9"/>
        <v>42888</v>
      </c>
      <c r="AC29" s="205" t="str">
        <f t="shared" ca="1" si="9"/>
        <v>   </v>
      </c>
    </row>
    <row r="30" spans="1:29" ht="18.75" thickBot="1" x14ac:dyDescent="0.2">
      <c r="A30" s="348" t="s">
        <v>425</v>
      </c>
      <c r="B30">
        <v>150237</v>
      </c>
      <c r="C30" t="s">
        <v>424</v>
      </c>
      <c r="D30">
        <v>0</v>
      </c>
      <c r="E30" s="14">
        <f t="shared" ca="1" si="9"/>
        <v>150237</v>
      </c>
      <c r="F30" s="289" t="str">
        <f t="shared" ca="1" si="9"/>
        <v>环保A级</v>
      </c>
      <c r="G30" s="14">
        <f t="shared" ca="1" si="9"/>
        <v>1.0329999999999999</v>
      </c>
      <c r="H30" s="290">
        <f t="shared" ca="1" si="9"/>
        <v>1.9E-3</v>
      </c>
      <c r="I30" s="289">
        <f t="shared" ca="1" si="9"/>
        <v>12.83</v>
      </c>
      <c r="J30" s="14">
        <f t="shared" ca="1" si="9"/>
        <v>1.042</v>
      </c>
      <c r="K30" s="291">
        <f t="shared" ca="1" si="9"/>
        <v>8.6E-3</v>
      </c>
      <c r="L30" s="291">
        <f t="shared" ca="1" si="9"/>
        <v>0.03</v>
      </c>
      <c r="M30" s="289">
        <f t="shared" ca="1" si="9"/>
        <v>4.75</v>
      </c>
      <c r="N30" s="289">
        <f t="shared" ca="1" si="9"/>
        <v>4.5</v>
      </c>
      <c r="O30" s="291">
        <f t="shared" ca="1" si="9"/>
        <v>4.5440000000000001E-2</v>
      </c>
      <c r="P30" s="289" t="str">
        <f t="shared" ca="1" si="9"/>
        <v>永续</v>
      </c>
      <c r="Q30" s="14" t="str">
        <f t="shared" ca="1" si="9"/>
        <v>中证环保</v>
      </c>
      <c r="R30" s="290">
        <f t="shared" ca="1" si="9"/>
        <v>-4.5999999999999999E-3</v>
      </c>
      <c r="S30" s="18">
        <f t="shared" ca="1" si="9"/>
        <v>0.38440000000000002</v>
      </c>
      <c r="T30" s="291">
        <f t="shared" ca="1" si="9"/>
        <v>2.7000000000000001E-3</v>
      </c>
      <c r="U30" s="291">
        <f t="shared" ca="1" si="9"/>
        <v>0.4294</v>
      </c>
      <c r="V30" s="291">
        <f t="shared" ca="1" si="9"/>
        <v>2E-3</v>
      </c>
      <c r="W30" s="291">
        <f t="shared" ca="1" si="9"/>
        <v>-8.9999999999999993E-3</v>
      </c>
      <c r="X30" s="291">
        <f t="shared" ca="1" si="9"/>
        <v>-6.1999999999999998E-3</v>
      </c>
      <c r="Y30" s="289">
        <f t="shared" ca="1" si="9"/>
        <v>716</v>
      </c>
      <c r="Z30" s="289">
        <f t="shared" ca="1" si="9"/>
        <v>-1</v>
      </c>
      <c r="AA30" s="292">
        <f t="shared" ca="1" si="9"/>
        <v>0.21180555555555555</v>
      </c>
      <c r="AB30" s="293">
        <f t="shared" ca="1" si="9"/>
        <v>42675</v>
      </c>
      <c r="AC30" s="21" t="str">
        <f t="shared" ca="1" si="9"/>
        <v>   </v>
      </c>
    </row>
    <row r="31" spans="1:29" ht="18.75" thickBot="1" x14ac:dyDescent="0.2">
      <c r="A31" t="s">
        <v>378</v>
      </c>
      <c r="B31">
        <v>150049</v>
      </c>
      <c r="C31" t="s">
        <v>142</v>
      </c>
      <c r="E31" s="7">
        <f t="shared" ca="1" si="9"/>
        <v>150049</v>
      </c>
      <c r="F31" s="283" t="str">
        <f t="shared" ca="1" si="9"/>
        <v>消费收益</v>
      </c>
      <c r="G31" s="7">
        <f t="shared" ca="1" si="9"/>
        <v>1.02</v>
      </c>
      <c r="H31" s="286">
        <f t="shared" ca="1" si="9"/>
        <v>3.8999999999999998E-3</v>
      </c>
      <c r="I31" s="283">
        <f t="shared" ca="1" si="9"/>
        <v>56.51</v>
      </c>
      <c r="J31" s="7">
        <f t="shared" ca="1" si="9"/>
        <v>1.018</v>
      </c>
      <c r="K31" s="285">
        <f t="shared" ca="1" si="9"/>
        <v>-2E-3</v>
      </c>
      <c r="L31" s="285">
        <f t="shared" ca="1" si="9"/>
        <v>3.2000000000000001E-2</v>
      </c>
      <c r="M31" s="283">
        <f t="shared" ca="1" si="9"/>
        <v>4.7</v>
      </c>
      <c r="N31" s="283">
        <f t="shared" ca="1" si="9"/>
        <v>4.7</v>
      </c>
      <c r="O31" s="285">
        <f t="shared" ca="1" si="9"/>
        <v>4.691E-2</v>
      </c>
      <c r="P31" s="283" t="str">
        <f t="shared" ca="1" si="9"/>
        <v>永续</v>
      </c>
      <c r="Q31" s="7" t="str">
        <f t="shared" ca="1" si="9"/>
        <v>主动基金</v>
      </c>
      <c r="R31" s="284">
        <f t="shared" ca="1" si="9"/>
        <v>0</v>
      </c>
      <c r="S31" s="23">
        <f t="shared" ca="1" si="9"/>
        <v>0.50490000000000002</v>
      </c>
      <c r="T31" s="285">
        <f t="shared" ca="1" si="9"/>
        <v>-5.5999999999999999E-3</v>
      </c>
      <c r="U31" s="283" t="str">
        <f t="shared" ca="1" si="9"/>
        <v>-</v>
      </c>
      <c r="V31" s="285">
        <f t="shared" ca="1" si="9"/>
        <v>0</v>
      </c>
      <c r="W31" s="285">
        <f t="shared" ca="1" si="9"/>
        <v>-1.0200000000000001E-2</v>
      </c>
      <c r="X31" s="285">
        <f t="shared" ca="1" si="9"/>
        <v>0</v>
      </c>
      <c r="Y31" s="283">
        <f t="shared" ca="1" si="9"/>
        <v>1928</v>
      </c>
      <c r="Z31" s="283">
        <f t="shared" ca="1" si="9"/>
        <v>-2</v>
      </c>
      <c r="AA31" s="287">
        <f t="shared" ca="1" si="9"/>
        <v>0.21180555555555555</v>
      </c>
      <c r="AB31" s="288">
        <f t="shared" ca="1" si="9"/>
        <v>42807</v>
      </c>
      <c r="AC31" s="13" t="str">
        <f t="shared" ca="1" si="9"/>
        <v>   </v>
      </c>
    </row>
    <row r="32" spans="1:29" s="206" customFormat="1" ht="18.75" thickBot="1" x14ac:dyDescent="0.2">
      <c r="A32" s="206" t="s">
        <v>439</v>
      </c>
      <c r="B32" s="206">
        <v>150335</v>
      </c>
      <c r="C32" s="206" t="s">
        <v>195</v>
      </c>
      <c r="E32" s="197">
        <f t="shared" ca="1" si="9"/>
        <v>150335</v>
      </c>
      <c r="F32" s="377" t="str">
        <f t="shared" ca="1" si="9"/>
        <v>军工股A</v>
      </c>
      <c r="G32" s="197">
        <f t="shared" ca="1" si="9"/>
        <v>1.073</v>
      </c>
      <c r="H32" s="378">
        <f t="shared" ca="1" si="9"/>
        <v>5.5999999999999999E-3</v>
      </c>
      <c r="I32" s="377">
        <f t="shared" ca="1" si="9"/>
        <v>732.11</v>
      </c>
      <c r="J32" s="197">
        <f t="shared" ca="1" si="9"/>
        <v>1.0349999999999999</v>
      </c>
      <c r="K32" s="379">
        <f t="shared" ca="1" si="9"/>
        <v>-3.6700000000000003E-2</v>
      </c>
      <c r="L32" s="379">
        <f t="shared" ca="1" si="9"/>
        <v>0.04</v>
      </c>
      <c r="M32" s="377">
        <f t="shared" ca="1" si="9"/>
        <v>5.5</v>
      </c>
      <c r="N32" s="377">
        <f t="shared" ca="1" si="9"/>
        <v>5.5</v>
      </c>
      <c r="O32" s="379">
        <f t="shared" ca="1" si="9"/>
        <v>5.2990000000000002E-2</v>
      </c>
      <c r="P32" s="377" t="str">
        <f t="shared" ca="1" si="9"/>
        <v>永续</v>
      </c>
      <c r="Q32" s="197" t="str">
        <f t="shared" ca="1" si="9"/>
        <v>中证军工</v>
      </c>
      <c r="R32" s="378">
        <f t="shared" ca="1" si="9"/>
        <v>-9.4000000000000004E-3</v>
      </c>
      <c r="S32" s="202">
        <f t="shared" ca="1" si="9"/>
        <v>0.22639999999999999</v>
      </c>
      <c r="T32" s="379">
        <f t="shared" ca="1" si="9"/>
        <v>-3.1600000000000003E-2</v>
      </c>
      <c r="U32" s="379">
        <f t="shared" ca="1" si="9"/>
        <v>0.80610000000000004</v>
      </c>
      <c r="V32" s="379">
        <f t="shared" ca="1" si="9"/>
        <v>0</v>
      </c>
      <c r="W32" s="379">
        <f t="shared" ca="1" si="9"/>
        <v>-6.0000000000000001E-3</v>
      </c>
      <c r="X32" s="379">
        <f t="shared" ca="1" si="9"/>
        <v>-4.7999999999999996E-3</v>
      </c>
      <c r="Y32" s="377">
        <f t="shared" ca="1" si="9"/>
        <v>15835</v>
      </c>
      <c r="Z32" s="377">
        <f t="shared" ca="1" si="9"/>
        <v>-333</v>
      </c>
      <c r="AA32" s="380">
        <f t="shared" ca="1" si="9"/>
        <v>0.21180555555555555</v>
      </c>
      <c r="AB32" s="381">
        <f t="shared" ca="1" si="9"/>
        <v>42719</v>
      </c>
      <c r="AC32" s="205" t="str">
        <f t="shared" ca="1" si="9"/>
        <v>   </v>
      </c>
    </row>
    <row r="33" spans="1:29" ht="18.75" thickBot="1" x14ac:dyDescent="0.2">
      <c r="A33" s="348" t="s">
        <v>445</v>
      </c>
      <c r="B33">
        <v>502041</v>
      </c>
      <c r="C33" t="s">
        <v>155</v>
      </c>
      <c r="D33">
        <v>0</v>
      </c>
      <c r="E33" s="51">
        <f t="shared" ca="1" si="9"/>
        <v>502041</v>
      </c>
      <c r="F33" s="309" t="str">
        <f t="shared" ca="1" si="9"/>
        <v>上50A</v>
      </c>
      <c r="G33" s="51">
        <f t="shared" ca="1" si="9"/>
        <v>1.0569999999999999</v>
      </c>
      <c r="H33" s="310">
        <f t="shared" ca="1" si="9"/>
        <v>8.9999999999999998E-4</v>
      </c>
      <c r="I33" s="309">
        <f t="shared" ca="1" si="9"/>
        <v>47.69</v>
      </c>
      <c r="J33" s="51">
        <f t="shared" ca="1" si="9"/>
        <v>1.054</v>
      </c>
      <c r="K33" s="311">
        <f t="shared" ca="1" si="9"/>
        <v>-2.8E-3</v>
      </c>
      <c r="L33" s="311">
        <f t="shared" ca="1" si="9"/>
        <v>3.5000000000000003E-2</v>
      </c>
      <c r="M33" s="309">
        <f t="shared" ca="1" si="9"/>
        <v>5.5</v>
      </c>
      <c r="N33" s="309">
        <f t="shared" ca="1" si="9"/>
        <v>5</v>
      </c>
      <c r="O33" s="311">
        <f t="shared" ca="1" si="9"/>
        <v>4.9930000000000002E-2</v>
      </c>
      <c r="P33" s="309" t="str">
        <f t="shared" ca="1" si="9"/>
        <v>永续</v>
      </c>
      <c r="Q33" s="51" t="str">
        <f t="shared" ca="1" si="9"/>
        <v>上证50</v>
      </c>
      <c r="R33" s="310">
        <f t="shared" ca="1" si="9"/>
        <v>2.3E-3</v>
      </c>
      <c r="S33" s="56">
        <f t="shared" ca="1" si="9"/>
        <v>0.26819999999999999</v>
      </c>
      <c r="T33" s="311">
        <f t="shared" ca="1" si="9"/>
        <v>-6.6E-3</v>
      </c>
      <c r="U33" s="311">
        <f t="shared" ca="1" si="9"/>
        <v>0.68359999999999999</v>
      </c>
      <c r="V33" s="311">
        <f t="shared" ca="1" si="9"/>
        <v>-3.3E-3</v>
      </c>
      <c r="W33" s="311">
        <f t="shared" ca="1" si="9"/>
        <v>-1.1000000000000001E-3</v>
      </c>
      <c r="X33" s="311">
        <f t="shared" ca="1" si="9"/>
        <v>-2.8E-3</v>
      </c>
      <c r="Y33" s="309">
        <f t="shared" ca="1" si="9"/>
        <v>1126</v>
      </c>
      <c r="Z33" s="309">
        <f t="shared" ca="1" si="9"/>
        <v>0</v>
      </c>
      <c r="AA33" s="312">
        <f t="shared" ca="1" si="9"/>
        <v>0.21180555555555555</v>
      </c>
      <c r="AB33" s="313">
        <f t="shared" ca="1" si="9"/>
        <v>42704</v>
      </c>
      <c r="AC33" s="59" t="str">
        <f t="shared" ca="1" si="9"/>
        <v>   </v>
      </c>
    </row>
    <row r="35" spans="1:29" ht="14.25" thickBot="1" x14ac:dyDescent="0.2">
      <c r="A35" s="100" t="s">
        <v>417</v>
      </c>
    </row>
    <row r="36" spans="1:29" ht="18.75" thickBot="1" x14ac:dyDescent="0.2">
      <c r="A36" t="s">
        <v>422</v>
      </c>
      <c r="B36">
        <v>150088</v>
      </c>
      <c r="C36" t="s">
        <v>151</v>
      </c>
      <c r="D36">
        <v>0</v>
      </c>
      <c r="E36">
        <f>VLOOKUP($B36,'20160803'!$A$3:$Y$207,COLUMN()-4,0)</f>
        <v>150088</v>
      </c>
      <c r="F36" t="str">
        <f>VLOOKUP($B36,'20160803'!$A$3:$Y$207,COLUMN()-4,0)</f>
        <v>金鹰500A</v>
      </c>
      <c r="G36">
        <f>VLOOKUP($B36,'20160803'!$A$3:$Y$207,COLUMN()-4,0)</f>
        <v>1.034</v>
      </c>
      <c r="H36" s="290">
        <f>VLOOKUP($B36,'20160803'!$A$3:$Y$207,COLUMN()-4,0)</f>
        <v>8.8000000000000005E-3</v>
      </c>
      <c r="I36">
        <f>VLOOKUP($B36,'20160803'!$A$3:$Y$207,COLUMN()-4,0)</f>
        <v>1.03</v>
      </c>
      <c r="J36">
        <f>VLOOKUP($B36,'20160803'!$A$3:$Y$207,COLUMN()-4,0)</f>
        <v>1.0294000000000001</v>
      </c>
      <c r="K36" s="291">
        <f>VLOOKUP($B36,'20160803'!$A$3:$Y$207,COLUMN()-4,0)</f>
        <v>-4.4999999999999997E-3</v>
      </c>
      <c r="L36">
        <f>VLOOKUP($B36,'20160803'!$A$3:$Y$207,COLUMN()-4,0)</f>
        <v>3.5000000000000003E-2</v>
      </c>
      <c r="M36">
        <f>VLOOKUP($B36,'20160803'!$A$3:$Y$207,COLUMN()-4,0)</f>
        <v>5</v>
      </c>
      <c r="N36">
        <f>VLOOKUP($B36,'20160803'!$A$3:$Y$207,COLUMN()-4,0)</f>
        <v>5</v>
      </c>
      <c r="O36" s="285">
        <f>VLOOKUP($B36,'20160803'!$A$3:$Y$207,COLUMN()-4,0)</f>
        <v>-2.8580000000000001E-2</v>
      </c>
      <c r="P36">
        <f>VLOOKUP($B36,'20160803'!$A$3:$Y$207,COLUMN()-4,0)</f>
        <v>0.05</v>
      </c>
      <c r="Q36" t="str">
        <f>VLOOKUP($B36,'20160803'!$A$3:$Y$207,COLUMN()-4,0)</f>
        <v>中证 500</v>
      </c>
      <c r="R36" s="315">
        <f>VLOOKUP($B36,'20160803'!$A$3:$Y$207,COLUMN()-4,0)</f>
        <v>4.7999999999999996E-3</v>
      </c>
      <c r="S36" s="315">
        <f>VLOOKUP($B36,'20160803'!$A$3:$Y$207,COLUMN()-4,0)</f>
        <v>0.40500000000000003</v>
      </c>
      <c r="T36" t="str">
        <f>VLOOKUP($B36,'20160803'!$A$3:$Y$207,COLUMN()-4,0)</f>
        <v>-</v>
      </c>
      <c r="U36">
        <f>VLOOKUP($B36,'20160803'!$A$3:$Y$207,COLUMN()-4,0)</f>
        <v>0.86029999999999995</v>
      </c>
      <c r="V36">
        <f>VLOOKUP($B36,'20160803'!$A$3:$Y$207,COLUMN()-4,0)</f>
        <v>6.0000000000000001E-3</v>
      </c>
      <c r="W36">
        <f>VLOOKUP($B36,'20160803'!$A$3:$Y$207,COLUMN()-4,0)</f>
        <v>1.06E-2</v>
      </c>
      <c r="X36">
        <f>VLOOKUP($B36,'20160803'!$A$3:$Y$207,COLUMN()-4,0)</f>
        <v>1.5100000000000001E-2</v>
      </c>
      <c r="Y36">
        <f>VLOOKUP($B36,'20160803'!$A$3:$Y$207,COLUMN()-4,0)</f>
        <v>299</v>
      </c>
      <c r="Z36">
        <f>VLOOKUP($B36,'20160803'!$A$3:$Y$207,COLUMN()-4,0)</f>
        <v>-3</v>
      </c>
      <c r="AA36">
        <f>VLOOKUP($B36,'20160803'!$A$3:$Y$207,COLUMN()-4,0)</f>
        <v>0.21180555555555555</v>
      </c>
      <c r="AB36">
        <f>VLOOKUP($B36,'20160803'!$A$3:$Y$207,COLUMN()-4,0)</f>
        <v>42605</v>
      </c>
      <c r="AC36" t="str">
        <f>VLOOKUP($B36,'20160803'!$A$3:$Y$207,COLUMN()-4,0)</f>
        <v>   </v>
      </c>
    </row>
    <row r="37" spans="1:29" ht="18.75" thickBot="1" x14ac:dyDescent="0.2">
      <c r="A37" t="s">
        <v>421</v>
      </c>
      <c r="B37">
        <v>150096</v>
      </c>
      <c r="C37" t="s">
        <v>420</v>
      </c>
      <c r="D37">
        <v>0</v>
      </c>
      <c r="E37">
        <f>VLOOKUP($B37,'20160803'!$A$3:$Y$207,COLUMN()-4,0)</f>
        <v>150096</v>
      </c>
      <c r="F37" t="str">
        <f>VLOOKUP($B37,'20160803'!$A$3:$Y$207,COLUMN()-4,0)</f>
        <v>商品A</v>
      </c>
      <c r="G37">
        <f>VLOOKUP($B37,'20160803'!$A$3:$Y$207,COLUMN()-4,0)</f>
        <v>1.105</v>
      </c>
      <c r="H37" s="290">
        <f>VLOOKUP($B37,'20160803'!$A$3:$Y$207,COLUMN()-4,0)</f>
        <v>1.0999999999999999E-2</v>
      </c>
      <c r="I37">
        <f>VLOOKUP($B37,'20160803'!$A$3:$Y$207,COLUMN()-4,0)</f>
        <v>3.38</v>
      </c>
      <c r="J37">
        <f>VLOOKUP($B37,'20160803'!$A$3:$Y$207,COLUMN()-4,0)</f>
        <v>1.0289999999999999</v>
      </c>
      <c r="K37" s="291">
        <f>VLOOKUP($B37,'20160803'!$A$3:$Y$207,COLUMN()-4,0)</f>
        <v>-7.3899999999999993E-2</v>
      </c>
      <c r="L37">
        <f>VLOOKUP($B37,'20160803'!$A$3:$Y$207,COLUMN()-4,0)</f>
        <v>3.5000000000000003E-2</v>
      </c>
      <c r="M37">
        <f>VLOOKUP($B37,'20160803'!$A$3:$Y$207,COLUMN()-4,0)</f>
        <v>5</v>
      </c>
      <c r="N37">
        <f>VLOOKUP($B37,'20160803'!$A$3:$Y$207,COLUMN()-4,0)</f>
        <v>5</v>
      </c>
      <c r="O37" s="285">
        <f>VLOOKUP($B37,'20160803'!$A$3:$Y$207,COLUMN()-4,0)</f>
        <v>-3.2009999999999997E-2</v>
      </c>
      <c r="P37">
        <f>VLOOKUP($B37,'20160803'!$A$3:$Y$207,COLUMN()-4,0)</f>
        <v>0.9</v>
      </c>
      <c r="Q37" t="str">
        <f>VLOOKUP($B37,'20160803'!$A$3:$Y$207,COLUMN()-4,0)</f>
        <v>大宗商品</v>
      </c>
      <c r="R37" s="315">
        <f>VLOOKUP($B37,'20160803'!$A$3:$Y$207,COLUMN()-4,0)</f>
        <v>3.2000000000000002E-3</v>
      </c>
      <c r="S37" s="315">
        <f>VLOOKUP($B37,'20160803'!$A$3:$Y$207,COLUMN()-4,0)</f>
        <v>0.34470000000000001</v>
      </c>
      <c r="T37" t="str">
        <f>VLOOKUP($B37,'20160803'!$A$3:$Y$207,COLUMN()-4,0)</f>
        <v>-</v>
      </c>
      <c r="U37">
        <f>VLOOKUP($B37,'20160803'!$A$3:$Y$207,COLUMN()-4,0)</f>
        <v>1.0492999999999999</v>
      </c>
      <c r="V37">
        <f>VLOOKUP($B37,'20160803'!$A$3:$Y$207,COLUMN()-4,0)</f>
        <v>-7.6E-3</v>
      </c>
      <c r="W37">
        <f>VLOOKUP($B37,'20160803'!$A$3:$Y$207,COLUMN()-4,0)</f>
        <v>-1.44E-2</v>
      </c>
      <c r="X37">
        <f>VLOOKUP($B37,'20160803'!$A$3:$Y$207,COLUMN()-4,0)</f>
        <v>-8.3000000000000001E-3</v>
      </c>
      <c r="Y37">
        <f>VLOOKUP($B37,'20160803'!$A$3:$Y$207,COLUMN()-4,0)</f>
        <v>12373</v>
      </c>
      <c r="Z37">
        <f>VLOOKUP($B37,'20160803'!$A$3:$Y$207,COLUMN()-4,0)</f>
        <v>0</v>
      </c>
      <c r="AA37">
        <f>VLOOKUP($B37,'20160803'!$A$3:$Y$207,COLUMN()-4,0)</f>
        <v>0.21180555555555555</v>
      </c>
      <c r="AB37">
        <f>VLOOKUP($B37,'20160803'!$A$3:$Y$207,COLUMN()-4,0)</f>
        <v>42738</v>
      </c>
      <c r="AC37" t="str">
        <f>VLOOKUP($B37,'20160803'!$A$3:$Y$207,COLUMN()-4,0)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8" r:id="rId7" display="https://www.jisilu.cn/data/sfnew/detail/150205"/>
    <hyperlink ref="G28" r:id="rId8" display="http://finance.sina.com.cn/fund/quotes/150205/bc.shtml"/>
    <hyperlink ref="J28" r:id="rId9" display="http://www.cninfo.com.cn/information/fund/netvalue/150205.html"/>
    <hyperlink ref="Q28" r:id="rId10" tooltip="399973" display="http://quote.eastmoney.com/zs399973.html"/>
    <hyperlink ref="S28" r:id="rId11" display="https://www.jisilu.cn/data/utils/lowcalc/150205"/>
    <hyperlink ref="AC28" r:id="rId12" tooltip="加【国防A】为自选A类" display="javascript:addOwnedFund('150205');"/>
    <hyperlink ref="E31" r:id="rId13" display="https://www.jisilu.cn/data/sfnew/detail/150049"/>
    <hyperlink ref="G31" r:id="rId14" display="http://finance.sina.com.cn/fund/quotes/150049/bc.shtml"/>
    <hyperlink ref="J31" r:id="rId15" display="http://www.cninfo.com.cn/information/fund/netvalue/150049.html"/>
    <hyperlink ref="Q31" r:id="rId16" tooltip="399942" display="http://quote.eastmoney.com/zs399942.html"/>
    <hyperlink ref="S31" r:id="rId17" display="https://www.jisilu.cn/data/utils/lowcalc/150049"/>
    <hyperlink ref="AC31" r:id="rId18" tooltip="加【消费收益】为自选A类" display="javascript:addOwnedFund('150049');"/>
    <hyperlink ref="E32" r:id="rId19" display="https://www.jisilu.cn/data/sfnew/detail/150198"/>
    <hyperlink ref="G32" r:id="rId20" display="http://finance.sina.com.cn/fund/quotes/150198/bc.shtml"/>
    <hyperlink ref="J32" r:id="rId21" display="http://www.cninfo.com.cn/information/fund/netvalue/150198.html"/>
    <hyperlink ref="Q32" r:id="rId22" tooltip="399396" display="http://quote.eastmoney.com/zs399396.html"/>
    <hyperlink ref="S32" r:id="rId23" display="https://www.jisilu.cn/data/utils/lowcalc/150198"/>
    <hyperlink ref="AC32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30" r:id="rId49" display="https://www.jisilu.cn/data/sfnew/detail/150205"/>
    <hyperlink ref="G30" r:id="rId50" display="http://finance.sina.com.cn/fund/quotes/150205/bc.shtml"/>
    <hyperlink ref="J30" r:id="rId51" display="http://www.cninfo.com.cn/information/fund/netvalue/150205.html"/>
    <hyperlink ref="Q30" r:id="rId52" tooltip="399973" display="http://quote.eastmoney.com/zs399973.html"/>
    <hyperlink ref="S30" r:id="rId53" display="https://www.jisilu.cn/data/utils/lowcalc/150205"/>
    <hyperlink ref="AC30" r:id="rId54" tooltip="加【国防A】为自选A类" display="javascript:addOwnedFund('150205');"/>
    <hyperlink ref="E33" r:id="rId55" display="https://www.jisilu.cn/data/sfnew/detail/150198"/>
    <hyperlink ref="G33" r:id="rId56" display="http://finance.sina.com.cn/fund/quotes/150198/bc.shtml"/>
    <hyperlink ref="J33" r:id="rId57" display="http://www.cninfo.com.cn/information/fund/netvalue/150198.html"/>
    <hyperlink ref="Q33" r:id="rId58" tooltip="399396" display="http://quote.eastmoney.com/zs399396.html"/>
    <hyperlink ref="S33" r:id="rId59" display="https://www.jisilu.cn/data/utils/lowcalc/150198"/>
    <hyperlink ref="AC33" r:id="rId60" tooltip="加【食品A】为自选A类" display="javascript:addOwnedFund('150198');"/>
    <hyperlink ref="E29" r:id="rId61" display="https://www.jisilu.cn/data/sfnew/detail/150205"/>
    <hyperlink ref="G29" r:id="rId62" display="http://finance.sina.com.cn/fund/quotes/150205/bc.shtml"/>
    <hyperlink ref="J29" r:id="rId63" display="http://www.cninfo.com.cn/information/fund/netvalue/150205.html"/>
    <hyperlink ref="Q29" r:id="rId64" tooltip="399973" display="http://quote.eastmoney.com/zs399973.html"/>
    <hyperlink ref="S29" r:id="rId65" display="https://www.jisilu.cn/data/utils/lowcalc/150205"/>
    <hyperlink ref="AC29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50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789" t="s">
        <v>0</v>
      </c>
      <c r="B1" s="789" t="s">
        <v>1</v>
      </c>
      <c r="C1" s="789" t="s">
        <v>2</v>
      </c>
      <c r="D1" s="789" t="s">
        <v>3</v>
      </c>
      <c r="E1" s="406" t="s">
        <v>4</v>
      </c>
      <c r="F1" s="789" t="s">
        <v>6</v>
      </c>
      <c r="G1" s="789" t="s">
        <v>7</v>
      </c>
      <c r="H1" s="408" t="s">
        <v>8</v>
      </c>
      <c r="I1" s="406" t="s">
        <v>10</v>
      </c>
      <c r="J1" s="410" t="s">
        <v>11</v>
      </c>
      <c r="K1" s="410" t="s">
        <v>12</v>
      </c>
      <c r="L1" s="406" t="s">
        <v>14</v>
      </c>
      <c r="M1" s="789" t="s">
        <v>16</v>
      </c>
      <c r="N1" s="406" t="s">
        <v>17</v>
      </c>
      <c r="O1" s="406" t="s">
        <v>18</v>
      </c>
      <c r="P1" s="410" t="s">
        <v>20</v>
      </c>
      <c r="Q1" s="406" t="s">
        <v>22</v>
      </c>
      <c r="R1" s="410" t="s">
        <v>24</v>
      </c>
      <c r="S1" s="406" t="s">
        <v>26</v>
      </c>
      <c r="T1" s="406" t="s">
        <v>27</v>
      </c>
      <c r="U1" s="406" t="s">
        <v>28</v>
      </c>
      <c r="V1" s="410" t="s">
        <v>30</v>
      </c>
      <c r="W1" s="789" t="s">
        <v>31</v>
      </c>
      <c r="X1" s="789" t="s">
        <v>32</v>
      </c>
      <c r="Y1" s="791" t="s">
        <v>33</v>
      </c>
    </row>
    <row r="2" spans="1:25" ht="14.25" thickBot="1" x14ac:dyDescent="0.2">
      <c r="A2" s="790"/>
      <c r="B2" s="790"/>
      <c r="C2" s="790"/>
      <c r="D2" s="790"/>
      <c r="E2" s="407" t="s">
        <v>5</v>
      </c>
      <c r="F2" s="790"/>
      <c r="G2" s="790"/>
      <c r="H2" s="409" t="s">
        <v>9</v>
      </c>
      <c r="I2" s="407" t="s">
        <v>8</v>
      </c>
      <c r="J2" s="411" t="s">
        <v>8</v>
      </c>
      <c r="K2" s="411" t="s">
        <v>13</v>
      </c>
      <c r="L2" s="407" t="s">
        <v>15</v>
      </c>
      <c r="M2" s="790"/>
      <c r="N2" s="407" t="s">
        <v>3</v>
      </c>
      <c r="O2" s="407" t="s">
        <v>19</v>
      </c>
      <c r="P2" s="411" t="s">
        <v>21</v>
      </c>
      <c r="Q2" s="407" t="s">
        <v>23</v>
      </c>
      <c r="R2" s="411" t="s">
        <v>25</v>
      </c>
      <c r="S2" s="407" t="s">
        <v>25</v>
      </c>
      <c r="T2" s="407" t="s">
        <v>25</v>
      </c>
      <c r="U2" s="407" t="s">
        <v>29</v>
      </c>
      <c r="V2" s="411" t="s">
        <v>29</v>
      </c>
      <c r="W2" s="790"/>
      <c r="X2" s="790"/>
      <c r="Y2" s="792"/>
    </row>
    <row r="3" spans="1:25" ht="18.75" thickBot="1" x14ac:dyDescent="0.2">
      <c r="A3" s="7">
        <v>150106</v>
      </c>
      <c r="B3" s="283" t="s">
        <v>240</v>
      </c>
      <c r="C3" s="7">
        <v>1.1659999999999999</v>
      </c>
      <c r="D3" s="305">
        <v>2.5999999999999999E-3</v>
      </c>
      <c r="E3" s="283">
        <v>297.87</v>
      </c>
      <c r="F3" s="7">
        <v>1.0615000000000001</v>
      </c>
      <c r="G3" s="285">
        <v>-9.8400000000000001E-2</v>
      </c>
      <c r="H3" s="285">
        <v>7.0000000000000007E-2</v>
      </c>
      <c r="I3" s="283">
        <v>7</v>
      </c>
      <c r="J3" s="283">
        <v>7</v>
      </c>
      <c r="K3" s="285">
        <v>3.4090000000000002E-2</v>
      </c>
      <c r="L3" s="283">
        <v>3.12</v>
      </c>
      <c r="M3" s="7" t="s">
        <v>189</v>
      </c>
      <c r="N3" s="305">
        <v>1.3899999999999999E-2</v>
      </c>
      <c r="O3" s="285">
        <v>0.37919999999999998</v>
      </c>
      <c r="P3" s="283" t="s">
        <v>37</v>
      </c>
      <c r="Q3" s="285">
        <v>0.89349999999999996</v>
      </c>
      <c r="R3" s="285">
        <v>-5.8999999999999999E-3</v>
      </c>
      <c r="S3" s="285">
        <v>-4.3E-3</v>
      </c>
      <c r="T3" s="285">
        <v>-5.8999999999999999E-3</v>
      </c>
      <c r="U3" s="283">
        <v>13017</v>
      </c>
      <c r="V3" s="283">
        <v>-27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</v>
      </c>
      <c r="D4" s="290">
        <v>-8.9999999999999998E-4</v>
      </c>
      <c r="E4" s="289">
        <v>0.95</v>
      </c>
      <c r="F4" s="14">
        <v>1.0629999999999999</v>
      </c>
      <c r="G4" s="291">
        <v>-8.09E-2</v>
      </c>
      <c r="H4" s="291">
        <v>7.0000000000000007E-2</v>
      </c>
      <c r="I4" s="289">
        <v>7</v>
      </c>
      <c r="J4" s="289">
        <v>7</v>
      </c>
      <c r="K4" s="291">
        <v>-7.45E-3</v>
      </c>
      <c r="L4" s="289">
        <v>1.1000000000000001</v>
      </c>
      <c r="M4" s="14" t="s">
        <v>283</v>
      </c>
      <c r="N4" s="295">
        <v>1.2999999999999999E-2</v>
      </c>
      <c r="O4" s="291">
        <v>0.371</v>
      </c>
      <c r="P4" s="289" t="s">
        <v>37</v>
      </c>
      <c r="Q4" s="291">
        <v>0.91620000000000001</v>
      </c>
      <c r="R4" s="291">
        <v>-9.2999999999999992E-3</v>
      </c>
      <c r="S4" s="291">
        <v>-6.7999999999999996E-3</v>
      </c>
      <c r="T4" s="291">
        <v>-5.3E-3</v>
      </c>
      <c r="U4" s="289">
        <v>948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83" t="s">
        <v>239</v>
      </c>
      <c r="C5" s="7">
        <v>1.1919999999999999</v>
      </c>
      <c r="D5" s="305">
        <v>3.3999999999999998E-3</v>
      </c>
      <c r="E5" s="283">
        <v>3071.94</v>
      </c>
      <c r="F5" s="7">
        <v>1.038</v>
      </c>
      <c r="G5" s="285">
        <v>-0.1484</v>
      </c>
      <c r="H5" s="285">
        <v>0.06</v>
      </c>
      <c r="I5" s="283">
        <v>6</v>
      </c>
      <c r="J5" s="283">
        <v>6</v>
      </c>
      <c r="K5" s="285">
        <v>5.1990000000000001E-2</v>
      </c>
      <c r="L5" s="283" t="s">
        <v>40</v>
      </c>
      <c r="M5" s="7" t="s">
        <v>56</v>
      </c>
      <c r="N5" s="305">
        <v>8.0000000000000002E-3</v>
      </c>
      <c r="O5" s="23">
        <v>0.39190000000000003</v>
      </c>
      <c r="P5" s="285">
        <v>-0.10150000000000001</v>
      </c>
      <c r="Q5" s="285">
        <v>0.41639999999999999</v>
      </c>
      <c r="R5" s="285">
        <v>2.3999999999999998E-3</v>
      </c>
      <c r="S5" s="285">
        <v>3.3E-3</v>
      </c>
      <c r="T5" s="285">
        <v>2.3999999999999998E-3</v>
      </c>
      <c r="U5" s="283">
        <v>164128</v>
      </c>
      <c r="V5" s="283">
        <v>1180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1.155</v>
      </c>
      <c r="D6" s="295">
        <v>1.23E-2</v>
      </c>
      <c r="E6" s="289">
        <v>0.71</v>
      </c>
      <c r="F6" s="14">
        <v>1.03</v>
      </c>
      <c r="G6" s="291">
        <v>-0.12139999999999999</v>
      </c>
      <c r="H6" s="291">
        <v>5.8000000000000003E-2</v>
      </c>
      <c r="I6" s="289">
        <v>5.8</v>
      </c>
      <c r="J6" s="289">
        <v>5.8</v>
      </c>
      <c r="K6" s="291">
        <v>5.1560000000000002E-2</v>
      </c>
      <c r="L6" s="289" t="s">
        <v>40</v>
      </c>
      <c r="M6" s="14" t="s">
        <v>238</v>
      </c>
      <c r="N6" s="295">
        <v>1.21E-2</v>
      </c>
      <c r="O6" s="18">
        <v>0.49399999999999999</v>
      </c>
      <c r="P6" s="291">
        <v>-8.5400000000000004E-2</v>
      </c>
      <c r="Q6" s="291">
        <v>0.80079999999999996</v>
      </c>
      <c r="R6" s="291">
        <v>-9.7000000000000003E-3</v>
      </c>
      <c r="S6" s="291">
        <v>-7.7999999999999996E-3</v>
      </c>
      <c r="T6" s="291">
        <v>-4.0000000000000002E-4</v>
      </c>
      <c r="U6" s="289">
        <v>341</v>
      </c>
      <c r="V6" s="289">
        <v>-2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83" t="s">
        <v>232</v>
      </c>
      <c r="C8" s="7">
        <v>1.228</v>
      </c>
      <c r="D8" s="305">
        <v>4.1000000000000003E-3</v>
      </c>
      <c r="E8" s="283">
        <v>3119.56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305">
        <v>3.78E-2</v>
      </c>
      <c r="O8" s="23">
        <v>0.33389999999999997</v>
      </c>
      <c r="P8" s="285">
        <v>-0.1201</v>
      </c>
      <c r="Q8" s="285">
        <v>0.55030000000000001</v>
      </c>
      <c r="R8" s="285">
        <v>5.5999999999999999E-3</v>
      </c>
      <c r="S8" s="285">
        <v>8.0000000000000002E-3</v>
      </c>
      <c r="T8" s="285">
        <v>5.0000000000000001E-4</v>
      </c>
      <c r="U8" s="283">
        <v>319943</v>
      </c>
      <c r="V8" s="283">
        <v>316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1.268</v>
      </c>
      <c r="D9" s="295">
        <v>9.5999999999999992E-3</v>
      </c>
      <c r="E9" s="289">
        <v>1046.8499999999999</v>
      </c>
      <c r="F9" s="14">
        <v>1.044</v>
      </c>
      <c r="G9" s="291">
        <v>-0.21460000000000001</v>
      </c>
      <c r="H9" s="291">
        <v>0.05</v>
      </c>
      <c r="I9" s="289">
        <v>6.5</v>
      </c>
      <c r="J9" s="289">
        <v>6.5</v>
      </c>
      <c r="K9" s="291">
        <v>5.3100000000000001E-2</v>
      </c>
      <c r="L9" s="289" t="s">
        <v>40</v>
      </c>
      <c r="M9" s="14" t="s">
        <v>197</v>
      </c>
      <c r="N9" s="295">
        <v>5.5599999999999997E-2</v>
      </c>
      <c r="O9" s="18">
        <v>0.44280000000000003</v>
      </c>
      <c r="P9" s="291">
        <v>-0.1439</v>
      </c>
      <c r="Q9" s="291">
        <v>0.29170000000000001</v>
      </c>
      <c r="R9" s="291">
        <v>-1.1900000000000001E-2</v>
      </c>
      <c r="S9" s="291">
        <v>-7.1999999999999998E-3</v>
      </c>
      <c r="T9" s="291">
        <v>-9.1000000000000004E-3</v>
      </c>
      <c r="U9" s="289">
        <v>12289</v>
      </c>
      <c r="V9" s="289">
        <v>-142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1.0309999999999999</v>
      </c>
      <c r="D10" s="305">
        <v>1.9E-3</v>
      </c>
      <c r="E10" s="283">
        <v>57.09</v>
      </c>
      <c r="F10" s="7">
        <v>1.0182</v>
      </c>
      <c r="G10" s="285">
        <v>-1.26E-2</v>
      </c>
      <c r="H10" s="285">
        <v>0.05</v>
      </c>
      <c r="I10" s="283">
        <v>5</v>
      </c>
      <c r="J10" s="283">
        <v>5</v>
      </c>
      <c r="K10" s="285">
        <v>4.9369999999999997E-2</v>
      </c>
      <c r="L10" s="283" t="s">
        <v>40</v>
      </c>
      <c r="M10" s="7" t="s">
        <v>236</v>
      </c>
      <c r="N10" s="284">
        <v>0</v>
      </c>
      <c r="O10" s="23">
        <v>0.12039999999999999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1.5E-3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5.2000000000000006E-3</v>
      </c>
      <c r="E11" s="36"/>
      <c r="F11" s="35"/>
      <c r="G11" s="43">
        <f>AVERAGE(G8:G10)</f>
        <v>-0.13636666666666666</v>
      </c>
      <c r="H11" s="272">
        <f>COUNTIF($D8:$D10,"&gt;0")/COUNT($D8:$D10)</f>
        <v>1</v>
      </c>
      <c r="I11" s="36"/>
      <c r="J11" s="36"/>
      <c r="K11" s="43">
        <f>AVERAGE(K8:K10)</f>
        <v>5.2380000000000003E-2</v>
      </c>
      <c r="L11" s="36"/>
      <c r="M11" s="35"/>
      <c r="N11" s="38"/>
      <c r="O11" s="39"/>
      <c r="P11" s="43">
        <f>AVERAGE(P8:P10)</f>
        <v>-9.1533333333333342E-2</v>
      </c>
      <c r="Q11" s="37"/>
      <c r="R11" s="43">
        <f>AVERAGE(R8:R10)</f>
        <v>-2.6666666666666706E-4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1.1399999999999999</v>
      </c>
      <c r="D12" s="295">
        <v>7.1000000000000004E-3</v>
      </c>
      <c r="E12" s="289">
        <v>797.3</v>
      </c>
      <c r="F12" s="14">
        <v>1.0407999999999999</v>
      </c>
      <c r="G12" s="291">
        <v>-9.5299999999999996E-2</v>
      </c>
      <c r="H12" s="291">
        <v>4.4999999999999998E-2</v>
      </c>
      <c r="I12" s="289">
        <v>6</v>
      </c>
      <c r="J12" s="289">
        <v>6</v>
      </c>
      <c r="K12" s="291">
        <v>5.459E-2</v>
      </c>
      <c r="L12" s="289" t="s">
        <v>40</v>
      </c>
      <c r="M12" s="14" t="s">
        <v>222</v>
      </c>
      <c r="N12" s="295">
        <v>1.37E-2</v>
      </c>
      <c r="O12" s="18">
        <v>0.21859999999999999</v>
      </c>
      <c r="P12" s="291">
        <v>-6.9500000000000006E-2</v>
      </c>
      <c r="Q12" s="291">
        <v>0.81620000000000004</v>
      </c>
      <c r="R12" s="291">
        <v>-4.1000000000000003E-3</v>
      </c>
      <c r="S12" s="291">
        <v>-4.1000000000000003E-3</v>
      </c>
      <c r="T12" s="291">
        <v>-5.0000000000000001E-3</v>
      </c>
      <c r="U12" s="289">
        <v>50058</v>
      </c>
      <c r="V12" s="289">
        <v>-177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6">
        <v>-2.5000000000000001E-3</v>
      </c>
      <c r="E13" s="283">
        <v>162.84</v>
      </c>
      <c r="F13" s="7">
        <v>1.036</v>
      </c>
      <c r="G13" s="285">
        <v>-0.17760000000000001</v>
      </c>
      <c r="H13" s="285">
        <v>4.4999999999999998E-2</v>
      </c>
      <c r="I13" s="283">
        <v>6</v>
      </c>
      <c r="J13" s="283">
        <v>6</v>
      </c>
      <c r="K13" s="285">
        <v>5.0680000000000003E-2</v>
      </c>
      <c r="L13" s="283" t="s">
        <v>40</v>
      </c>
      <c r="M13" s="301" t="s">
        <v>229</v>
      </c>
      <c r="N13" s="305">
        <v>1.2800000000000001E-2</v>
      </c>
      <c r="O13" s="23">
        <v>0.36409999999999998</v>
      </c>
      <c r="P13" s="285">
        <v>-0.1346</v>
      </c>
      <c r="Q13" s="285">
        <v>0.48349999999999999</v>
      </c>
      <c r="R13" s="285">
        <v>-6.1000000000000004E-3</v>
      </c>
      <c r="S13" s="285">
        <v>-2E-3</v>
      </c>
      <c r="T13" s="285">
        <v>-6.4999999999999997E-3</v>
      </c>
      <c r="U13" s="283">
        <v>45346</v>
      </c>
      <c r="V13" s="283">
        <v>-73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6.1999999999999998E-3</v>
      </c>
      <c r="E14" s="289">
        <v>12.48</v>
      </c>
      <c r="F14" s="14">
        <v>1.0357000000000001</v>
      </c>
      <c r="G14" s="291">
        <v>-0.2455</v>
      </c>
      <c r="H14" s="291">
        <v>4.4999999999999998E-2</v>
      </c>
      <c r="I14" s="289">
        <v>6</v>
      </c>
      <c r="J14" s="289">
        <v>6</v>
      </c>
      <c r="K14" s="291">
        <v>4.7840000000000001E-2</v>
      </c>
      <c r="L14" s="289" t="s">
        <v>40</v>
      </c>
      <c r="M14" s="14" t="s">
        <v>231</v>
      </c>
      <c r="N14" s="295">
        <v>8.8999999999999999E-3</v>
      </c>
      <c r="O14" s="18">
        <v>0.51519999999999999</v>
      </c>
      <c r="P14" s="291">
        <v>-0.18149999999999999</v>
      </c>
      <c r="Q14" s="291">
        <v>0.50829999999999997</v>
      </c>
      <c r="R14" s="291">
        <v>1.9E-3</v>
      </c>
      <c r="S14" s="291">
        <v>1E-4</v>
      </c>
      <c r="T14" s="291">
        <v>-6.4000000000000003E-3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3.6000000000000003E-3</v>
      </c>
      <c r="E15" s="36"/>
      <c r="F15" s="35"/>
      <c r="G15" s="43">
        <f>AVERAGE(G12:G14)</f>
        <v>-0.17279999999999998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5.1036666666666668E-2</v>
      </c>
      <c r="L15" s="36"/>
      <c r="M15" s="35"/>
      <c r="N15" s="38"/>
      <c r="O15" s="39"/>
      <c r="P15" s="43">
        <f>AVERAGE(P12:P14)</f>
        <v>-0.12853333333333333</v>
      </c>
      <c r="Q15" s="37"/>
      <c r="R15" s="43">
        <f>AVERAGE(R12:R14)</f>
        <v>-2.7666666666666668E-3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150287</v>
      </c>
      <c r="B16" s="377" t="s">
        <v>77</v>
      </c>
      <c r="C16" s="197">
        <v>1.07</v>
      </c>
      <c r="D16" s="378">
        <v>-3.7000000000000002E-3</v>
      </c>
      <c r="E16" s="377">
        <v>5803.4</v>
      </c>
      <c r="F16" s="197">
        <v>1.0349999999999999</v>
      </c>
      <c r="G16" s="379">
        <v>-3.3799999999999997E-2</v>
      </c>
      <c r="H16" s="379">
        <v>0.04</v>
      </c>
      <c r="I16" s="377">
        <v>5.5</v>
      </c>
      <c r="J16" s="377">
        <v>5.5</v>
      </c>
      <c r="K16" s="379">
        <v>5.314E-2</v>
      </c>
      <c r="L16" s="377" t="s">
        <v>40</v>
      </c>
      <c r="M16" s="197" t="s">
        <v>78</v>
      </c>
      <c r="N16" s="383">
        <v>1.6299999999999999E-2</v>
      </c>
      <c r="O16" s="202">
        <v>0.1888</v>
      </c>
      <c r="P16" s="379">
        <v>-2.8400000000000002E-2</v>
      </c>
      <c r="Q16" s="379">
        <v>0.89380000000000004</v>
      </c>
      <c r="R16" s="379">
        <v>4.8999999999999998E-3</v>
      </c>
      <c r="S16" s="379">
        <v>8.9999999999999993E-3</v>
      </c>
      <c r="T16" s="379">
        <v>3.2000000000000002E-3</v>
      </c>
      <c r="U16" s="377">
        <v>66493</v>
      </c>
      <c r="V16" s="377">
        <v>1384</v>
      </c>
      <c r="W16" s="380">
        <v>0.21180555555555555</v>
      </c>
      <c r="X16" s="381">
        <v>42719</v>
      </c>
      <c r="Y16" s="205" t="s">
        <v>38</v>
      </c>
    </row>
    <row r="17" spans="1:25" ht="18.75" thickBot="1" x14ac:dyDescent="0.2">
      <c r="A17" s="14">
        <v>150323</v>
      </c>
      <c r="B17" s="289" t="s">
        <v>194</v>
      </c>
      <c r="C17" s="14">
        <v>1.0680000000000001</v>
      </c>
      <c r="D17" s="295">
        <v>2.8E-3</v>
      </c>
      <c r="E17" s="289">
        <v>210.19</v>
      </c>
      <c r="F17" s="14">
        <v>1.0322</v>
      </c>
      <c r="G17" s="291">
        <v>-3.4700000000000002E-2</v>
      </c>
      <c r="H17" s="291">
        <v>0.04</v>
      </c>
      <c r="I17" s="289">
        <v>5.5</v>
      </c>
      <c r="J17" s="289">
        <v>5.5</v>
      </c>
      <c r="K17" s="291">
        <v>5.3100000000000001E-2</v>
      </c>
      <c r="L17" s="289" t="s">
        <v>40</v>
      </c>
      <c r="M17" s="14" t="s">
        <v>76</v>
      </c>
      <c r="N17" s="295">
        <v>1.24E-2</v>
      </c>
      <c r="O17" s="18">
        <v>0.16919999999999999</v>
      </c>
      <c r="P17" s="291">
        <v>-2.9399999999999999E-2</v>
      </c>
      <c r="Q17" s="291">
        <v>0.94379999999999997</v>
      </c>
      <c r="R17" s="291">
        <v>-8.0000000000000002E-3</v>
      </c>
      <c r="S17" s="291">
        <v>-5.4999999999999997E-3</v>
      </c>
      <c r="T17" s="291">
        <v>-5.8999999999999999E-3</v>
      </c>
      <c r="U17" s="289">
        <v>3785</v>
      </c>
      <c r="V17" s="289">
        <v>3</v>
      </c>
      <c r="W17" s="292">
        <v>0.21180555555555555</v>
      </c>
      <c r="X17" s="293">
        <v>42738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1.0740000000000001</v>
      </c>
      <c r="D18" s="305">
        <v>2.8E-3</v>
      </c>
      <c r="E18" s="283">
        <v>42.43</v>
      </c>
      <c r="F18" s="7">
        <v>1.0351999999999999</v>
      </c>
      <c r="G18" s="285">
        <v>-3.7499999999999999E-2</v>
      </c>
      <c r="H18" s="285">
        <v>0.04</v>
      </c>
      <c r="I18" s="283">
        <v>5.5</v>
      </c>
      <c r="J18" s="283">
        <v>5.5</v>
      </c>
      <c r="K18" s="285">
        <v>5.2949999999999997E-2</v>
      </c>
      <c r="L18" s="283" t="s">
        <v>40</v>
      </c>
      <c r="M18" s="7" t="s">
        <v>211</v>
      </c>
      <c r="N18" s="305">
        <v>1.2E-2</v>
      </c>
      <c r="O18" s="23">
        <v>0.22770000000000001</v>
      </c>
      <c r="P18" s="285">
        <v>-3.2099999999999997E-2</v>
      </c>
      <c r="Q18" s="285">
        <v>0.80269999999999997</v>
      </c>
      <c r="R18" s="285">
        <v>-1.9E-3</v>
      </c>
      <c r="S18" s="285">
        <v>3.3999999999999998E-3</v>
      </c>
      <c r="T18" s="285">
        <v>-6.0000000000000001E-3</v>
      </c>
      <c r="U18" s="283">
        <v>1558</v>
      </c>
      <c r="V18" s="283">
        <v>5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1.0760000000000001</v>
      </c>
      <c r="D19" s="295">
        <v>3.7000000000000002E-3</v>
      </c>
      <c r="E19" s="289">
        <v>2936.22</v>
      </c>
      <c r="F19" s="14">
        <v>1.0349999999999999</v>
      </c>
      <c r="G19" s="291">
        <v>-3.9600000000000003E-2</v>
      </c>
      <c r="H19" s="291">
        <v>0.04</v>
      </c>
      <c r="I19" s="289">
        <v>6</v>
      </c>
      <c r="J19" s="289">
        <v>5.5</v>
      </c>
      <c r="K19" s="291">
        <v>5.2920000000000002E-2</v>
      </c>
      <c r="L19" s="289" t="s">
        <v>40</v>
      </c>
      <c r="M19" s="14" t="s">
        <v>201</v>
      </c>
      <c r="N19" s="295">
        <v>9.5999999999999992E-3</v>
      </c>
      <c r="O19" s="18">
        <v>0.24660000000000001</v>
      </c>
      <c r="P19" s="291">
        <v>-3.39E-2</v>
      </c>
      <c r="Q19" s="303">
        <v>0.75890000000000002</v>
      </c>
      <c r="R19" s="291">
        <v>1.4E-3</v>
      </c>
      <c r="S19" s="291">
        <v>2.8E-3</v>
      </c>
      <c r="T19" s="291">
        <v>-5.0000000000000001E-3</v>
      </c>
      <c r="U19" s="289">
        <v>33837</v>
      </c>
      <c r="V19" s="289">
        <v>0</v>
      </c>
      <c r="W19" s="292">
        <v>0.21180555555555555</v>
      </c>
      <c r="X19" s="293">
        <v>42719</v>
      </c>
      <c r="Y19" s="21" t="s">
        <v>38</v>
      </c>
    </row>
    <row r="20" spans="1:25" s="206" customFormat="1" ht="18.75" thickBot="1" x14ac:dyDescent="0.2">
      <c r="A20" s="197">
        <v>150293</v>
      </c>
      <c r="B20" s="377" t="s">
        <v>204</v>
      </c>
      <c r="C20" s="197">
        <v>1.101</v>
      </c>
      <c r="D20" s="383">
        <v>3.5999999999999999E-3</v>
      </c>
      <c r="E20" s="377">
        <v>58.47</v>
      </c>
      <c r="F20" s="197">
        <v>1.0590999999999999</v>
      </c>
      <c r="G20" s="379">
        <v>-3.9600000000000003E-2</v>
      </c>
      <c r="H20" s="379">
        <v>0.04</v>
      </c>
      <c r="I20" s="377">
        <v>6.25</v>
      </c>
      <c r="J20" s="377">
        <v>5.5</v>
      </c>
      <c r="K20" s="379">
        <v>5.2909999999999999E-2</v>
      </c>
      <c r="L20" s="377" t="s">
        <v>40</v>
      </c>
      <c r="M20" s="197" t="s">
        <v>66</v>
      </c>
      <c r="N20" s="383">
        <v>1.0999999999999999E-2</v>
      </c>
      <c r="O20" s="202">
        <v>0.31680000000000003</v>
      </c>
      <c r="P20" s="379">
        <v>-3.4099999999999998E-2</v>
      </c>
      <c r="Q20" s="379">
        <v>0.56569999999999998</v>
      </c>
      <c r="R20" s="379">
        <v>-7.3000000000000001E-3</v>
      </c>
      <c r="S20" s="379">
        <v>-4.3E-3</v>
      </c>
      <c r="T20" s="379">
        <v>-3.8E-3</v>
      </c>
      <c r="U20" s="377">
        <v>1251</v>
      </c>
      <c r="V20" s="377">
        <v>0</v>
      </c>
      <c r="W20" s="380">
        <v>0.21180555555555555</v>
      </c>
      <c r="X20" s="381">
        <v>42705</v>
      </c>
      <c r="Y20" s="205" t="s">
        <v>38</v>
      </c>
    </row>
    <row r="21" spans="1:25" s="206" customFormat="1" ht="18.75" thickBot="1" x14ac:dyDescent="0.2">
      <c r="A21" s="197">
        <v>150335</v>
      </c>
      <c r="B21" s="377" t="s">
        <v>195</v>
      </c>
      <c r="C21" s="197">
        <v>1.075</v>
      </c>
      <c r="D21" s="383">
        <v>1.9E-3</v>
      </c>
      <c r="E21" s="377">
        <v>358.23</v>
      </c>
      <c r="F21" s="197">
        <v>1.0349999999999999</v>
      </c>
      <c r="G21" s="379">
        <v>-3.8600000000000002E-2</v>
      </c>
      <c r="H21" s="379">
        <v>0.04</v>
      </c>
      <c r="I21" s="377">
        <v>5.5</v>
      </c>
      <c r="J21" s="377">
        <v>5.5</v>
      </c>
      <c r="K21" s="379">
        <v>5.2880000000000003E-2</v>
      </c>
      <c r="L21" s="377" t="s">
        <v>40</v>
      </c>
      <c r="M21" s="197" t="s">
        <v>80</v>
      </c>
      <c r="N21" s="383">
        <v>3.3300000000000003E-2</v>
      </c>
      <c r="O21" s="202">
        <v>0.24959999999999999</v>
      </c>
      <c r="P21" s="379">
        <v>-3.3000000000000002E-2</v>
      </c>
      <c r="Q21" s="401">
        <v>0.75180000000000002</v>
      </c>
      <c r="R21" s="379">
        <v>5.0000000000000001E-3</v>
      </c>
      <c r="S21" s="379">
        <v>5.9999999999999995E-4</v>
      </c>
      <c r="T21" s="379">
        <v>-6.0000000000000001E-3</v>
      </c>
      <c r="U21" s="377">
        <v>15891</v>
      </c>
      <c r="V21" s="377">
        <v>56</v>
      </c>
      <c r="W21" s="380">
        <v>0.21180555555555555</v>
      </c>
      <c r="X21" s="381">
        <v>42719</v>
      </c>
      <c r="Y21" s="205" t="s">
        <v>38</v>
      </c>
    </row>
    <row r="22" spans="1:25" ht="18.75" thickBot="1" x14ac:dyDescent="0.2">
      <c r="A22" s="7">
        <v>150299</v>
      </c>
      <c r="B22" s="283" t="s">
        <v>199</v>
      </c>
      <c r="C22" s="7">
        <v>1.0760000000000001</v>
      </c>
      <c r="D22" s="284">
        <v>0</v>
      </c>
      <c r="E22" s="283">
        <v>633.92999999999995</v>
      </c>
      <c r="F22" s="7">
        <v>1.0353000000000001</v>
      </c>
      <c r="G22" s="285">
        <v>-3.9300000000000002E-2</v>
      </c>
      <c r="H22" s="285">
        <v>0.04</v>
      </c>
      <c r="I22" s="283">
        <v>5.5</v>
      </c>
      <c r="J22" s="283">
        <v>5.5</v>
      </c>
      <c r="K22" s="285">
        <v>5.2850000000000001E-2</v>
      </c>
      <c r="L22" s="283" t="s">
        <v>40</v>
      </c>
      <c r="M22" s="7" t="s">
        <v>95</v>
      </c>
      <c r="N22" s="305">
        <v>5.0000000000000001E-4</v>
      </c>
      <c r="O22" s="23">
        <v>0.17810000000000001</v>
      </c>
      <c r="P22" s="285">
        <v>-3.39E-2</v>
      </c>
      <c r="Q22" s="304">
        <v>0.91849999999999998</v>
      </c>
      <c r="R22" s="285">
        <v>4.5999999999999999E-3</v>
      </c>
      <c r="S22" s="285">
        <v>5.7999999999999996E-3</v>
      </c>
      <c r="T22" s="285">
        <v>4.1999999999999997E-3</v>
      </c>
      <c r="U22" s="283">
        <v>36862</v>
      </c>
      <c r="V22" s="283">
        <v>1040</v>
      </c>
      <c r="W22" s="287">
        <v>0.21180555555555555</v>
      </c>
      <c r="X22" s="288">
        <v>42719</v>
      </c>
      <c r="Y22" s="13" t="s">
        <v>38</v>
      </c>
    </row>
    <row r="23" spans="1:25" s="206" customFormat="1" ht="18.75" thickBot="1" x14ac:dyDescent="0.2">
      <c r="A23" s="197">
        <v>150291</v>
      </c>
      <c r="B23" s="377" t="s">
        <v>198</v>
      </c>
      <c r="C23" s="197">
        <v>1.0760000000000001</v>
      </c>
      <c r="D23" s="378">
        <v>-1.9E-3</v>
      </c>
      <c r="E23" s="377">
        <v>260.57</v>
      </c>
      <c r="F23" s="197">
        <v>1.0349999999999999</v>
      </c>
      <c r="G23" s="379">
        <v>-3.9600000000000003E-2</v>
      </c>
      <c r="H23" s="379">
        <v>0.04</v>
      </c>
      <c r="I23" s="377">
        <v>5.5</v>
      </c>
      <c r="J23" s="377">
        <v>5.5</v>
      </c>
      <c r="K23" s="379">
        <v>5.2830000000000002E-2</v>
      </c>
      <c r="L23" s="377" t="s">
        <v>40</v>
      </c>
      <c r="M23" s="197" t="s">
        <v>95</v>
      </c>
      <c r="N23" s="383">
        <v>5.0000000000000001E-4</v>
      </c>
      <c r="O23" s="202">
        <v>0.20319999999999999</v>
      </c>
      <c r="P23" s="379">
        <v>-3.39E-2</v>
      </c>
      <c r="Q23" s="379">
        <v>0.86019999999999996</v>
      </c>
      <c r="R23" s="379">
        <v>3.8999999999999998E-3</v>
      </c>
      <c r="S23" s="379">
        <v>5.5999999999999999E-3</v>
      </c>
      <c r="T23" s="379">
        <v>5.5999999999999999E-3</v>
      </c>
      <c r="U23" s="377">
        <v>19328</v>
      </c>
      <c r="V23" s="377">
        <v>44</v>
      </c>
      <c r="W23" s="380">
        <v>0.21180555555555555</v>
      </c>
      <c r="X23" s="381">
        <v>42719</v>
      </c>
      <c r="Y23" s="205" t="s">
        <v>38</v>
      </c>
    </row>
    <row r="24" spans="1:25" ht="19.5" thickBot="1" x14ac:dyDescent="0.2">
      <c r="A24" s="7">
        <v>150297</v>
      </c>
      <c r="B24" s="283" t="s">
        <v>202</v>
      </c>
      <c r="C24" s="7">
        <v>1.1100000000000001</v>
      </c>
      <c r="D24" s="305">
        <v>4.4999999999999997E-3</v>
      </c>
      <c r="E24" s="283">
        <v>9.68</v>
      </c>
      <c r="F24" s="7">
        <v>1.0661</v>
      </c>
      <c r="G24" s="285">
        <v>-4.1200000000000001E-2</v>
      </c>
      <c r="H24" s="285">
        <v>0.04</v>
      </c>
      <c r="I24" s="283">
        <v>6</v>
      </c>
      <c r="J24" s="283">
        <v>5.5</v>
      </c>
      <c r="K24" s="285">
        <v>5.2769999999999997E-2</v>
      </c>
      <c r="L24" s="283" t="s">
        <v>40</v>
      </c>
      <c r="M24" s="301" t="s">
        <v>203</v>
      </c>
      <c r="N24" s="305">
        <v>1.2800000000000001E-2</v>
      </c>
      <c r="O24" s="23">
        <v>0.159</v>
      </c>
      <c r="P24" s="285">
        <v>-3.5700000000000003E-2</v>
      </c>
      <c r="Q24" s="285">
        <v>0.91690000000000005</v>
      </c>
      <c r="R24" s="285">
        <v>-1.9E-3</v>
      </c>
      <c r="S24" s="285">
        <v>5.0000000000000001E-4</v>
      </c>
      <c r="T24" s="285">
        <v>-6.1999999999999998E-3</v>
      </c>
      <c r="U24" s="283">
        <v>6287</v>
      </c>
      <c r="V24" s="283">
        <v>-28</v>
      </c>
      <c r="W24" s="287">
        <v>0.21180555555555555</v>
      </c>
      <c r="X24" s="288">
        <v>42705</v>
      </c>
      <c r="Y24" s="13" t="s">
        <v>38</v>
      </c>
    </row>
    <row r="25" spans="1:25" ht="18.75" thickBot="1" x14ac:dyDescent="0.2">
      <c r="A25" s="14">
        <v>150247</v>
      </c>
      <c r="B25" s="289" t="s">
        <v>205</v>
      </c>
      <c r="C25" s="14">
        <v>1.075</v>
      </c>
      <c r="D25" s="295">
        <v>3.7000000000000002E-3</v>
      </c>
      <c r="E25" s="289">
        <v>388.95</v>
      </c>
      <c r="F25" s="14">
        <v>1.0322</v>
      </c>
      <c r="G25" s="291">
        <v>-4.1500000000000002E-2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110</v>
      </c>
      <c r="N25" s="295">
        <v>1.4E-2</v>
      </c>
      <c r="O25" s="18">
        <v>0.21890000000000001</v>
      </c>
      <c r="P25" s="291">
        <v>-3.5700000000000003E-2</v>
      </c>
      <c r="Q25" s="291">
        <v>0.82750000000000001</v>
      </c>
      <c r="R25" s="291">
        <v>-4.5999999999999999E-3</v>
      </c>
      <c r="S25" s="291">
        <v>-4.3E-3</v>
      </c>
      <c r="T25" s="291">
        <v>-6.4999999999999997E-3</v>
      </c>
      <c r="U25" s="289">
        <v>21181</v>
      </c>
      <c r="V25" s="289">
        <v>-46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1.077</v>
      </c>
      <c r="D26" s="305">
        <v>3.7000000000000002E-3</v>
      </c>
      <c r="E26" s="283">
        <v>6636.19</v>
      </c>
      <c r="F26" s="7">
        <v>1.0322</v>
      </c>
      <c r="G26" s="285">
        <v>-4.3400000000000001E-2</v>
      </c>
      <c r="H26" s="285">
        <v>0.04</v>
      </c>
      <c r="I26" s="283">
        <v>5.5</v>
      </c>
      <c r="J26" s="283">
        <v>5.5</v>
      </c>
      <c r="K26" s="285">
        <v>5.2639999999999999E-2</v>
      </c>
      <c r="L26" s="283" t="s">
        <v>40</v>
      </c>
      <c r="M26" s="7" t="s">
        <v>209</v>
      </c>
      <c r="N26" s="305">
        <v>9.1000000000000004E-3</v>
      </c>
      <c r="O26" s="23">
        <v>0.1973</v>
      </c>
      <c r="P26" s="285">
        <v>-3.7499999999999999E-2</v>
      </c>
      <c r="Q26" s="285">
        <v>0.87819999999999998</v>
      </c>
      <c r="R26" s="285">
        <v>-3.3E-3</v>
      </c>
      <c r="S26" s="285">
        <v>-1.6000000000000001E-3</v>
      </c>
      <c r="T26" s="285">
        <v>-2.0999999999999999E-3</v>
      </c>
      <c r="U26" s="283">
        <v>475978</v>
      </c>
      <c r="V26" s="283">
        <v>376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</v>
      </c>
      <c r="D27" s="295">
        <v>1.9E-3</v>
      </c>
      <c r="E27" s="289">
        <v>3728.07</v>
      </c>
      <c r="F27" s="14">
        <v>1.0349999999999999</v>
      </c>
      <c r="G27" s="291">
        <v>-4.3499999999999997E-2</v>
      </c>
      <c r="H27" s="291">
        <v>0.04</v>
      </c>
      <c r="I27" s="289">
        <v>5.5</v>
      </c>
      <c r="J27" s="289">
        <v>5.5</v>
      </c>
      <c r="K27" s="291">
        <v>5.2630000000000003E-2</v>
      </c>
      <c r="L27" s="289" t="s">
        <v>40</v>
      </c>
      <c r="M27" s="14" t="s">
        <v>197</v>
      </c>
      <c r="N27" s="295">
        <v>5.5599999999999997E-2</v>
      </c>
      <c r="O27" s="18">
        <v>0.183</v>
      </c>
      <c r="P27" s="291">
        <v>-3.7400000000000003E-2</v>
      </c>
      <c r="Q27" s="291">
        <v>0.9073</v>
      </c>
      <c r="R27" s="291">
        <v>-1.77E-2</v>
      </c>
      <c r="S27" s="291">
        <v>4.7000000000000002E-3</v>
      </c>
      <c r="T27" s="291">
        <v>4.0000000000000001E-3</v>
      </c>
      <c r="U27" s="289">
        <v>57793</v>
      </c>
      <c r="V27" s="289">
        <v>42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1.0760000000000001</v>
      </c>
      <c r="D28" s="305">
        <v>1.9E-3</v>
      </c>
      <c r="E28" s="283">
        <v>6.27</v>
      </c>
      <c r="F28" s="7">
        <v>1.0286999999999999</v>
      </c>
      <c r="G28" s="285">
        <v>-4.5999999999999999E-2</v>
      </c>
      <c r="H28" s="285">
        <v>0.04</v>
      </c>
      <c r="I28" s="283">
        <v>5.5</v>
      </c>
      <c r="J28" s="283">
        <v>5.5</v>
      </c>
      <c r="K28" s="285">
        <v>5.2519999999999997E-2</v>
      </c>
      <c r="L28" s="283" t="s">
        <v>40</v>
      </c>
      <c r="M28" s="7" t="s">
        <v>66</v>
      </c>
      <c r="N28" s="305">
        <v>1.0999999999999999E-2</v>
      </c>
      <c r="O28" s="23">
        <v>0.3417</v>
      </c>
      <c r="P28" s="285">
        <v>-3.9399999999999998E-2</v>
      </c>
      <c r="Q28" s="304">
        <v>0.54459999999999997</v>
      </c>
      <c r="R28" s="285">
        <v>-1.1999999999999999E-3</v>
      </c>
      <c r="S28" s="285">
        <v>5.5999999999999999E-3</v>
      </c>
      <c r="T28" s="285">
        <v>2.7000000000000001E-3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1.083</v>
      </c>
      <c r="D29" s="295">
        <v>5.5999999999999999E-3</v>
      </c>
      <c r="E29" s="289">
        <v>96.84</v>
      </c>
      <c r="F29" s="14">
        <v>1.0353000000000001</v>
      </c>
      <c r="G29" s="291">
        <v>-4.6100000000000002E-2</v>
      </c>
      <c r="H29" s="291">
        <v>0.04</v>
      </c>
      <c r="I29" s="289">
        <v>5.5</v>
      </c>
      <c r="J29" s="289">
        <v>5.5</v>
      </c>
      <c r="K29" s="291">
        <v>5.2499999999999998E-2</v>
      </c>
      <c r="L29" s="289" t="s">
        <v>40</v>
      </c>
      <c r="M29" s="14" t="s">
        <v>56</v>
      </c>
      <c r="N29" s="295">
        <v>8.0000000000000002E-3</v>
      </c>
      <c r="O29" s="18">
        <v>0.41810000000000003</v>
      </c>
      <c r="P29" s="291">
        <v>-4.0099999999999997E-2</v>
      </c>
      <c r="Q29" s="303">
        <v>0.35830000000000001</v>
      </c>
      <c r="R29" s="291">
        <v>-1.6999999999999999E-3</v>
      </c>
      <c r="S29" s="291">
        <v>0</v>
      </c>
      <c r="T29" s="291">
        <v>-1.6999999999999999E-3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1.083</v>
      </c>
      <c r="D30" s="305">
        <v>1.03E-2</v>
      </c>
      <c r="E30" s="283">
        <v>13243.3</v>
      </c>
      <c r="F30" s="7">
        <v>1.0322</v>
      </c>
      <c r="G30" s="285">
        <v>-4.9200000000000001E-2</v>
      </c>
      <c r="H30" s="285">
        <v>0.04</v>
      </c>
      <c r="I30" s="283">
        <v>5.5</v>
      </c>
      <c r="J30" s="283">
        <v>5.5</v>
      </c>
      <c r="K30" s="285">
        <v>5.2339999999999998E-2</v>
      </c>
      <c r="L30" s="283" t="s">
        <v>40</v>
      </c>
      <c r="M30" s="7" t="s">
        <v>207</v>
      </c>
      <c r="N30" s="305">
        <v>2.06E-2</v>
      </c>
      <c r="O30" s="23">
        <v>0.1797</v>
      </c>
      <c r="P30" s="285">
        <v>-4.2900000000000001E-2</v>
      </c>
      <c r="Q30" s="285">
        <v>1.5591999999999999</v>
      </c>
      <c r="R30" s="285">
        <v>-8.9999999999999993E-3</v>
      </c>
      <c r="S30" s="285">
        <v>-5.8999999999999999E-3</v>
      </c>
      <c r="T30" s="285">
        <v>-2.2000000000000001E-3</v>
      </c>
      <c r="U30" s="283">
        <v>154673</v>
      </c>
      <c r="V30" s="283">
        <v>-1263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1.0860000000000001</v>
      </c>
      <c r="D31" s="295">
        <v>2.8E-3</v>
      </c>
      <c r="E31" s="289">
        <v>127.88</v>
      </c>
      <c r="F31" s="14">
        <v>1.032</v>
      </c>
      <c r="G31" s="291">
        <v>-5.2299999999999999E-2</v>
      </c>
      <c r="H31" s="291">
        <v>0.04</v>
      </c>
      <c r="I31" s="289">
        <v>5.5</v>
      </c>
      <c r="J31" s="289">
        <v>5.5</v>
      </c>
      <c r="K31" s="291">
        <v>5.2179999999999997E-2</v>
      </c>
      <c r="L31" s="289" t="s">
        <v>40</v>
      </c>
      <c r="M31" s="14" t="s">
        <v>76</v>
      </c>
      <c r="N31" s="295">
        <v>1.24E-2</v>
      </c>
      <c r="O31" s="18">
        <v>0.43640000000000001</v>
      </c>
      <c r="P31" s="291">
        <v>-4.5499999999999999E-2</v>
      </c>
      <c r="Q31" s="291">
        <v>0.31900000000000001</v>
      </c>
      <c r="R31" s="291">
        <v>-1.1000000000000001E-3</v>
      </c>
      <c r="S31" s="291">
        <v>1.2999999999999999E-3</v>
      </c>
      <c r="T31" s="291">
        <v>-1.8E-3</v>
      </c>
      <c r="U31" s="289">
        <v>5778</v>
      </c>
      <c r="V31" s="289">
        <v>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502037</v>
      </c>
      <c r="B32" s="283" t="s">
        <v>221</v>
      </c>
      <c r="C32" s="7">
        <v>1.0840000000000001</v>
      </c>
      <c r="D32" s="305">
        <v>2.8E-3</v>
      </c>
      <c r="E32" s="283">
        <v>0.23</v>
      </c>
      <c r="F32" s="7">
        <v>1.0286</v>
      </c>
      <c r="G32" s="285">
        <v>-5.3900000000000003E-2</v>
      </c>
      <c r="H32" s="285">
        <v>0.04</v>
      </c>
      <c r="I32" s="283">
        <v>5.5</v>
      </c>
      <c r="J32" s="283">
        <v>5.5</v>
      </c>
      <c r="K32" s="285">
        <v>5.2109999999999997E-2</v>
      </c>
      <c r="L32" s="283" t="s">
        <v>40</v>
      </c>
      <c r="M32" s="7" t="s">
        <v>222</v>
      </c>
      <c r="N32" s="305">
        <v>1.37E-2</v>
      </c>
      <c r="O32" s="23">
        <v>0.42780000000000001</v>
      </c>
      <c r="P32" s="285">
        <v>-4.65E-2</v>
      </c>
      <c r="Q32" s="285">
        <v>0.34260000000000002</v>
      </c>
      <c r="R32" s="285">
        <v>-2.8999999999999998E-3</v>
      </c>
      <c r="S32" s="285">
        <v>-4.0000000000000002E-4</v>
      </c>
      <c r="T32" s="285">
        <v>-6.1000000000000004E-3</v>
      </c>
      <c r="U32" s="283">
        <v>593</v>
      </c>
      <c r="V32" s="283">
        <v>-7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150265</v>
      </c>
      <c r="B33" s="289" t="s">
        <v>214</v>
      </c>
      <c r="C33" s="14">
        <v>1.085</v>
      </c>
      <c r="D33" s="295">
        <v>5.5999999999999999E-3</v>
      </c>
      <c r="E33" s="289">
        <v>132.31</v>
      </c>
      <c r="F33" s="14">
        <v>1.028</v>
      </c>
      <c r="G33" s="291">
        <v>-5.5399999999999998E-2</v>
      </c>
      <c r="H33" s="291">
        <v>0.04</v>
      </c>
      <c r="I33" s="289">
        <v>5.5</v>
      </c>
      <c r="J33" s="289">
        <v>5.5</v>
      </c>
      <c r="K33" s="291">
        <v>5.203E-2</v>
      </c>
      <c r="L33" s="289" t="s">
        <v>40</v>
      </c>
      <c r="M33" s="14" t="s">
        <v>46</v>
      </c>
      <c r="N33" s="295">
        <v>1.55E-2</v>
      </c>
      <c r="O33" s="18">
        <v>0.40649999999999997</v>
      </c>
      <c r="P33" s="291">
        <v>-4.8300000000000003E-2</v>
      </c>
      <c r="Q33" s="291">
        <v>0.39319999999999999</v>
      </c>
      <c r="R33" s="291">
        <v>-8.8999999999999999E-3</v>
      </c>
      <c r="S33" s="291">
        <v>-6.6E-3</v>
      </c>
      <c r="T33" s="291">
        <v>-8.0000000000000002E-3</v>
      </c>
      <c r="U33" s="289">
        <v>13507</v>
      </c>
      <c r="V33" s="289">
        <v>-30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1.0900000000000001</v>
      </c>
      <c r="D34" s="305">
        <v>1.0200000000000001E-2</v>
      </c>
      <c r="E34" s="283">
        <v>14.66</v>
      </c>
      <c r="F34" s="7">
        <v>1.0322</v>
      </c>
      <c r="G34" s="285">
        <v>-5.6000000000000001E-2</v>
      </c>
      <c r="H34" s="285">
        <v>0.04</v>
      </c>
      <c r="I34" s="283">
        <v>5.5</v>
      </c>
      <c r="J34" s="283">
        <v>5.5</v>
      </c>
      <c r="K34" s="285">
        <v>5.1990000000000001E-2</v>
      </c>
      <c r="L34" s="283" t="s">
        <v>40</v>
      </c>
      <c r="M34" s="7" t="s">
        <v>220</v>
      </c>
      <c r="N34" s="305">
        <v>0.01</v>
      </c>
      <c r="O34" s="23">
        <v>0.2651</v>
      </c>
      <c r="P34" s="285">
        <v>-4.9000000000000002E-2</v>
      </c>
      <c r="Q34" s="285">
        <v>0.71940000000000004</v>
      </c>
      <c r="R34" s="285">
        <v>-3.3E-3</v>
      </c>
      <c r="S34" s="285">
        <v>-3.7000000000000002E-3</v>
      </c>
      <c r="T34" s="285">
        <v>-5.3E-3</v>
      </c>
      <c r="U34" s="283">
        <v>50587</v>
      </c>
      <c r="V34" s="283">
        <v>-31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1.0920000000000001</v>
      </c>
      <c r="D35" s="295">
        <v>4.5999999999999999E-3</v>
      </c>
      <c r="E35" s="289">
        <v>40.56</v>
      </c>
      <c r="F35" s="14">
        <v>1.0284</v>
      </c>
      <c r="G35" s="291">
        <v>-6.1800000000000001E-2</v>
      </c>
      <c r="H35" s="291">
        <v>0.04</v>
      </c>
      <c r="I35" s="289">
        <v>5.5</v>
      </c>
      <c r="J35" s="289">
        <v>5.5</v>
      </c>
      <c r="K35" s="291">
        <v>5.1709999999999999E-2</v>
      </c>
      <c r="L35" s="289" t="s">
        <v>40</v>
      </c>
      <c r="M35" s="14" t="s">
        <v>218</v>
      </c>
      <c r="N35" s="295">
        <v>1.24E-2</v>
      </c>
      <c r="O35" s="18">
        <v>0.41789999999999999</v>
      </c>
      <c r="P35" s="291">
        <v>-5.4399999999999997E-2</v>
      </c>
      <c r="Q35" s="291">
        <v>0.3659</v>
      </c>
      <c r="R35" s="291">
        <v>-4.7000000000000002E-3</v>
      </c>
      <c r="S35" s="291">
        <v>-3.5999999999999999E-3</v>
      </c>
      <c r="T35" s="291">
        <v>-5.4999999999999997E-3</v>
      </c>
      <c r="U35" s="289">
        <v>15502</v>
      </c>
      <c r="V35" s="289">
        <v>-5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150196</v>
      </c>
      <c r="B36" s="283" t="s">
        <v>215</v>
      </c>
      <c r="C36" s="7">
        <v>1.0960000000000001</v>
      </c>
      <c r="D36" s="305">
        <v>6.4000000000000003E-3</v>
      </c>
      <c r="E36" s="283">
        <v>4585.42</v>
      </c>
      <c r="F36" s="7">
        <v>1.0322</v>
      </c>
      <c r="G36" s="285">
        <v>-6.1800000000000001E-2</v>
      </c>
      <c r="H36" s="285">
        <v>0.04</v>
      </c>
      <c r="I36" s="283">
        <v>5.5</v>
      </c>
      <c r="J36" s="283">
        <v>5.5</v>
      </c>
      <c r="K36" s="285">
        <v>5.1700000000000003E-2</v>
      </c>
      <c r="L36" s="283" t="s">
        <v>40</v>
      </c>
      <c r="M36" s="7" t="s">
        <v>216</v>
      </c>
      <c r="N36" s="286">
        <v>-7.1000000000000004E-3</v>
      </c>
      <c r="O36" s="23">
        <v>0.43519999999999998</v>
      </c>
      <c r="P36" s="285">
        <v>-5.4199999999999998E-2</v>
      </c>
      <c r="Q36" s="285">
        <v>0.3216</v>
      </c>
      <c r="R36" s="285">
        <v>4.4000000000000003E-3</v>
      </c>
      <c r="S36" s="285">
        <v>-5.8999999999999999E-3</v>
      </c>
      <c r="T36" s="285">
        <v>-6.4999999999999997E-3</v>
      </c>
      <c r="U36" s="283">
        <v>60174</v>
      </c>
      <c r="V36" s="283">
        <v>-957</v>
      </c>
      <c r="W36" s="287">
        <v>0.21180555555555555</v>
      </c>
      <c r="X36" s="288">
        <v>42738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1.0980000000000001</v>
      </c>
      <c r="D37" s="295">
        <v>1.29E-2</v>
      </c>
      <c r="E37" s="289">
        <v>50.59</v>
      </c>
      <c r="F37" s="14">
        <v>1.024</v>
      </c>
      <c r="G37" s="291">
        <v>-7.2300000000000003E-2</v>
      </c>
      <c r="H37" s="291">
        <v>0.04</v>
      </c>
      <c r="I37" s="289">
        <v>5.5</v>
      </c>
      <c r="J37" s="289">
        <v>5.5</v>
      </c>
      <c r="K37" s="291">
        <v>5.1209999999999999E-2</v>
      </c>
      <c r="L37" s="289" t="s">
        <v>40</v>
      </c>
      <c r="M37" s="14" t="s">
        <v>56</v>
      </c>
      <c r="N37" s="295">
        <v>8.0000000000000002E-3</v>
      </c>
      <c r="O37" s="18">
        <v>0.4289</v>
      </c>
      <c r="P37" s="291">
        <v>-6.3200000000000006E-2</v>
      </c>
      <c r="Q37" s="303">
        <v>0.3448</v>
      </c>
      <c r="R37" s="291">
        <v>-4.7999999999999996E-3</v>
      </c>
      <c r="S37" s="291">
        <v>-7.7000000000000002E-3</v>
      </c>
      <c r="T37" s="291">
        <v>-6.7999999999999996E-3</v>
      </c>
      <c r="U37" s="289">
        <v>6065</v>
      </c>
      <c r="V37" s="289">
        <v>-7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1.109</v>
      </c>
      <c r="D38" s="305">
        <v>8.2000000000000007E-3</v>
      </c>
      <c r="E38" s="283">
        <v>1.62</v>
      </c>
      <c r="F38" s="7">
        <v>1.0284</v>
      </c>
      <c r="G38" s="285">
        <v>-7.8399999999999997E-2</v>
      </c>
      <c r="H38" s="285">
        <v>0.04</v>
      </c>
      <c r="I38" s="283">
        <v>5.5</v>
      </c>
      <c r="J38" s="283">
        <v>5.5</v>
      </c>
      <c r="K38" s="285">
        <v>5.0900000000000001E-2</v>
      </c>
      <c r="L38" s="283" t="s">
        <v>40</v>
      </c>
      <c r="M38" s="7" t="s">
        <v>218</v>
      </c>
      <c r="N38" s="305">
        <v>1.24E-2</v>
      </c>
      <c r="O38" s="23">
        <v>0.4511</v>
      </c>
      <c r="P38" s="285">
        <v>-6.8900000000000003E-2</v>
      </c>
      <c r="Q38" s="285">
        <v>0.28820000000000001</v>
      </c>
      <c r="R38" s="285">
        <v>-4.0000000000000002E-4</v>
      </c>
      <c r="S38" s="285">
        <v>1.8E-3</v>
      </c>
      <c r="T38" s="285">
        <v>-6.6E-3</v>
      </c>
      <c r="U38" s="283">
        <v>1075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1.1479999999999999</v>
      </c>
      <c r="D39" s="295">
        <v>1.5900000000000001E-2</v>
      </c>
      <c r="E39" s="289">
        <v>1.88</v>
      </c>
      <c r="F39" s="14">
        <v>1.0284</v>
      </c>
      <c r="G39" s="291">
        <v>-0.1163</v>
      </c>
      <c r="H39" s="291">
        <v>0.04</v>
      </c>
      <c r="I39" s="289">
        <v>5.5</v>
      </c>
      <c r="J39" s="289">
        <v>5.5</v>
      </c>
      <c r="K39" s="291">
        <v>4.9119999999999997E-2</v>
      </c>
      <c r="L39" s="289" t="s">
        <v>40</v>
      </c>
      <c r="M39" s="14" t="s">
        <v>127</v>
      </c>
      <c r="N39" s="295">
        <v>1.09E-2</v>
      </c>
      <c r="O39" s="18">
        <v>0.46350000000000002</v>
      </c>
      <c r="P39" s="291">
        <v>-0.10050000000000001</v>
      </c>
      <c r="Q39" s="291">
        <v>0.25890000000000002</v>
      </c>
      <c r="R39" s="291">
        <v>-5.8999999999999999E-3</v>
      </c>
      <c r="S39" s="291">
        <v>-3.5999999999999999E-3</v>
      </c>
      <c r="T39" s="291">
        <v>-6.7000000000000002E-3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1.1499999999999999</v>
      </c>
      <c r="D40" s="305">
        <v>7.0000000000000001E-3</v>
      </c>
      <c r="E40" s="283">
        <v>1.02</v>
      </c>
      <c r="F40" s="7">
        <v>1.028</v>
      </c>
      <c r="G40" s="285">
        <v>-0.1187</v>
      </c>
      <c r="H40" s="285">
        <v>0.04</v>
      </c>
      <c r="I40" s="283">
        <v>5.5</v>
      </c>
      <c r="J40" s="283">
        <v>5.5</v>
      </c>
      <c r="K40" s="285">
        <v>4.9020000000000001E-2</v>
      </c>
      <c r="L40" s="283" t="s">
        <v>40</v>
      </c>
      <c r="M40" s="7" t="s">
        <v>222</v>
      </c>
      <c r="N40" s="305">
        <v>1.37E-2</v>
      </c>
      <c r="O40" s="23">
        <v>0.42599999999999999</v>
      </c>
      <c r="P40" s="285">
        <v>-0.1021</v>
      </c>
      <c r="Q40" s="285">
        <v>0.3473</v>
      </c>
      <c r="R40" s="285">
        <v>-1.01E-2</v>
      </c>
      <c r="S40" s="285">
        <v>-2.3E-3</v>
      </c>
      <c r="T40" s="285">
        <v>-5.8999999999999999E-3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0">
        <v>-1.4E-3</v>
      </c>
      <c r="E41" s="289">
        <v>52.4</v>
      </c>
      <c r="F41" s="14">
        <v>1.032</v>
      </c>
      <c r="G41" s="291">
        <v>-0.43219999999999997</v>
      </c>
      <c r="H41" s="291">
        <v>0.04</v>
      </c>
      <c r="I41" s="289">
        <v>5.5</v>
      </c>
      <c r="J41" s="289">
        <v>5.5</v>
      </c>
      <c r="K41" s="291">
        <v>3.8039999999999997E-2</v>
      </c>
      <c r="L41" s="289" t="s">
        <v>40</v>
      </c>
      <c r="M41" s="14" t="s">
        <v>36</v>
      </c>
      <c r="N41" s="302">
        <v>0</v>
      </c>
      <c r="O41" s="18">
        <v>0.68579999999999997</v>
      </c>
      <c r="P41" s="291">
        <v>-0.29599999999999999</v>
      </c>
      <c r="Q41" s="289" t="s">
        <v>37</v>
      </c>
      <c r="R41" s="291">
        <v>1.9400000000000001E-2</v>
      </c>
      <c r="S41" s="291">
        <v>7.4999999999999997E-3</v>
      </c>
      <c r="T41" s="291">
        <v>6.7999999999999996E-3</v>
      </c>
      <c r="U41" s="289">
        <v>1669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4.4538461538461537E-3</v>
      </c>
      <c r="E42" s="36"/>
      <c r="F42" s="35"/>
      <c r="G42" s="43">
        <f>AVERAGE(G16:G41)</f>
        <v>-6.8180769230769225E-2</v>
      </c>
      <c r="H42" s="272">
        <f>COUNTIF($D16:$D41,"&gt;0")/COUNT($D16:$D41)</f>
        <v>0.84615384615384615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-5.6000000000000008E-2</v>
      </c>
      <c r="Q42" s="37"/>
      <c r="R42" s="43">
        <f>AVERAGE(R16:R41)</f>
        <v>-2.1192307692307687E-3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77" t="s">
        <v>152</v>
      </c>
      <c r="C43" s="197">
        <v>0.96799999999999997</v>
      </c>
      <c r="D43" s="383">
        <v>1.15E-2</v>
      </c>
      <c r="E43" s="377">
        <v>13617.82</v>
      </c>
      <c r="F43" s="197">
        <v>1.0338000000000001</v>
      </c>
      <c r="G43" s="379">
        <v>6.3600000000000004E-2</v>
      </c>
      <c r="H43" s="379">
        <v>3.5000000000000003E-2</v>
      </c>
      <c r="I43" s="377">
        <v>5</v>
      </c>
      <c r="J43" s="377">
        <v>5</v>
      </c>
      <c r="K43" s="379">
        <v>5.3519999999999998E-2</v>
      </c>
      <c r="L43" s="377" t="s">
        <v>40</v>
      </c>
      <c r="M43" s="197" t="s">
        <v>153</v>
      </c>
      <c r="N43" s="383">
        <v>1.55E-2</v>
      </c>
      <c r="O43" s="202">
        <v>0.2908</v>
      </c>
      <c r="P43" s="382" t="s">
        <v>44</v>
      </c>
      <c r="Q43" s="379">
        <v>0.72350000000000003</v>
      </c>
      <c r="R43" s="379">
        <v>-6.1000000000000004E-3</v>
      </c>
      <c r="S43" s="379">
        <v>-4.8999999999999998E-3</v>
      </c>
      <c r="T43" s="379">
        <v>-2.8E-3</v>
      </c>
      <c r="U43" s="377">
        <v>404640</v>
      </c>
      <c r="V43" s="377">
        <v>-705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150064</v>
      </c>
      <c r="B44" s="289" t="s">
        <v>165</v>
      </c>
      <c r="C44" s="14">
        <v>1.03</v>
      </c>
      <c r="D44" s="290">
        <v>-1.9E-3</v>
      </c>
      <c r="E44" s="289">
        <v>12.57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166</v>
      </c>
      <c r="N44" s="295">
        <v>1.21E-2</v>
      </c>
      <c r="O44" s="18">
        <v>0.4531</v>
      </c>
      <c r="P44" s="291">
        <v>-3.8E-3</v>
      </c>
      <c r="Q44" s="291">
        <v>0.94610000000000005</v>
      </c>
      <c r="R44" s="291">
        <v>1.1000000000000001E-3</v>
      </c>
      <c r="S44" s="291">
        <v>1.6299999999999999E-2</v>
      </c>
      <c r="T44" s="291">
        <v>1.12E-2</v>
      </c>
      <c r="U44" s="289">
        <v>271</v>
      </c>
      <c r="V44" s="289">
        <v>0</v>
      </c>
      <c r="W44" s="292">
        <v>0.17083333333333331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1.036</v>
      </c>
      <c r="D45" s="286">
        <v>-3.8E-3</v>
      </c>
      <c r="E45" s="283">
        <v>0.01</v>
      </c>
      <c r="F45" s="7">
        <v>1.034</v>
      </c>
      <c r="G45" s="285">
        <v>-1.9E-3</v>
      </c>
      <c r="H45" s="285">
        <v>3.5000000000000003E-2</v>
      </c>
      <c r="I45" s="283">
        <v>5</v>
      </c>
      <c r="J45" s="283">
        <v>5</v>
      </c>
      <c r="K45" s="285">
        <v>4.99E-2</v>
      </c>
      <c r="L45" s="283" t="s">
        <v>40</v>
      </c>
      <c r="M45" s="7" t="s">
        <v>84</v>
      </c>
      <c r="N45" s="305">
        <v>6.8999999999999999E-3</v>
      </c>
      <c r="O45" s="23">
        <v>0.40029999999999999</v>
      </c>
      <c r="P45" s="285">
        <v>-5.7000000000000002E-3</v>
      </c>
      <c r="Q45" s="285">
        <v>0.40129999999999999</v>
      </c>
      <c r="R45" s="285">
        <v>1.3599999999999999E-2</v>
      </c>
      <c r="S45" s="285">
        <v>9.9000000000000008E-3</v>
      </c>
      <c r="T45" s="285">
        <v>3.5000000000000001E-3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150145</v>
      </c>
      <c r="B46" s="289" t="s">
        <v>156</v>
      </c>
      <c r="C46" s="14">
        <v>1.0349999999999999</v>
      </c>
      <c r="D46" s="302">
        <v>0</v>
      </c>
      <c r="E46" s="289">
        <v>0</v>
      </c>
      <c r="F46" s="14">
        <v>1.032</v>
      </c>
      <c r="G46" s="291">
        <v>-2.8999999999999998E-3</v>
      </c>
      <c r="H46" s="291">
        <v>3.5000000000000003E-2</v>
      </c>
      <c r="I46" s="289">
        <v>5</v>
      </c>
      <c r="J46" s="289">
        <v>5</v>
      </c>
      <c r="K46" s="291">
        <v>4.9849999999999998E-2</v>
      </c>
      <c r="L46" s="289" t="s">
        <v>40</v>
      </c>
      <c r="M46" s="14" t="s">
        <v>157</v>
      </c>
      <c r="N46" s="295">
        <v>1.83E-2</v>
      </c>
      <c r="O46" s="18">
        <v>0.16439999999999999</v>
      </c>
      <c r="P46" s="291">
        <v>-6.7000000000000002E-3</v>
      </c>
      <c r="Q46" s="291">
        <v>0.95540000000000003</v>
      </c>
      <c r="R46" s="291">
        <v>-3.3999999999999998E-3</v>
      </c>
      <c r="S46" s="291">
        <v>7.3000000000000001E-3</v>
      </c>
      <c r="T46" s="291">
        <v>0</v>
      </c>
      <c r="U46" s="289">
        <v>1098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150138</v>
      </c>
      <c r="B47" s="283" t="s">
        <v>181</v>
      </c>
      <c r="C47" s="7">
        <v>1.0369999999999999</v>
      </c>
      <c r="D47" s="286">
        <v>-1E-3</v>
      </c>
      <c r="E47" s="283">
        <v>4.92</v>
      </c>
      <c r="F47" s="7">
        <v>1.034</v>
      </c>
      <c r="G47" s="285">
        <v>-2.8999999999999998E-3</v>
      </c>
      <c r="H47" s="285">
        <v>3.5000000000000003E-2</v>
      </c>
      <c r="I47" s="283">
        <v>5</v>
      </c>
      <c r="J47" s="283">
        <v>5</v>
      </c>
      <c r="K47" s="285">
        <v>4.9849999999999998E-2</v>
      </c>
      <c r="L47" s="283" t="s">
        <v>40</v>
      </c>
      <c r="M47" s="7" t="s">
        <v>182</v>
      </c>
      <c r="N47" s="305">
        <v>1.3599999999999999E-2</v>
      </c>
      <c r="O47" s="23">
        <v>0.3725</v>
      </c>
      <c r="P47" s="285">
        <v>-6.7000000000000002E-3</v>
      </c>
      <c r="Q47" s="285">
        <v>0.4662</v>
      </c>
      <c r="R47" s="285">
        <v>-8.3999999999999995E-3</v>
      </c>
      <c r="S47" s="285">
        <v>-7.4000000000000003E-3</v>
      </c>
      <c r="T47" s="285">
        <v>-7.4000000000000003E-3</v>
      </c>
      <c r="U47" s="283">
        <v>265</v>
      </c>
      <c r="V47" s="283">
        <v>0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502021</v>
      </c>
      <c r="B48" s="289" t="s">
        <v>344</v>
      </c>
      <c r="C48" s="14">
        <v>1.0349999999999999</v>
      </c>
      <c r="D48" s="295">
        <v>1.9E-3</v>
      </c>
      <c r="E48" s="289">
        <v>5.88</v>
      </c>
      <c r="F48" s="14">
        <v>1.032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91</v>
      </c>
      <c r="N48" s="295">
        <v>5.1000000000000004E-3</v>
      </c>
      <c r="O48" s="18">
        <v>0.4325</v>
      </c>
      <c r="P48" s="291">
        <v>-6.7000000000000002E-3</v>
      </c>
      <c r="Q48" s="291">
        <v>0.3281</v>
      </c>
      <c r="R48" s="291">
        <v>-3.8999999999999998E-3</v>
      </c>
      <c r="S48" s="291">
        <v>-2.2000000000000001E-3</v>
      </c>
      <c r="T48" s="291">
        <v>1.2999999999999999E-3</v>
      </c>
      <c r="U48" s="289">
        <v>389</v>
      </c>
      <c r="V48" s="289">
        <v>0</v>
      </c>
      <c r="W48" s="292">
        <v>0.21180555555555555</v>
      </c>
      <c r="X48" s="293">
        <v>42719</v>
      </c>
      <c r="Y48" s="21" t="s">
        <v>38</v>
      </c>
    </row>
    <row r="49" spans="1:25" ht="18.75" thickBot="1" x14ac:dyDescent="0.2">
      <c r="A49" s="7">
        <v>150094</v>
      </c>
      <c r="B49" s="283" t="s">
        <v>162</v>
      </c>
      <c r="C49" s="7">
        <v>1.0329999999999999</v>
      </c>
      <c r="D49" s="284">
        <v>0</v>
      </c>
      <c r="E49" s="283">
        <v>0</v>
      </c>
      <c r="F49" s="7">
        <v>1.0289999999999999</v>
      </c>
      <c r="G49" s="285">
        <v>-3.8999999999999998E-3</v>
      </c>
      <c r="H49" s="285">
        <v>3.5000000000000003E-2</v>
      </c>
      <c r="I49" s="283">
        <v>5</v>
      </c>
      <c r="J49" s="283">
        <v>5</v>
      </c>
      <c r="K49" s="285">
        <v>4.9799999999999997E-2</v>
      </c>
      <c r="L49" s="283" t="s">
        <v>40</v>
      </c>
      <c r="M49" s="7" t="s">
        <v>163</v>
      </c>
      <c r="N49" s="305">
        <v>1.44E-2</v>
      </c>
      <c r="O49" s="23">
        <v>0.14860000000000001</v>
      </c>
      <c r="P49" s="285">
        <v>-7.6E-3</v>
      </c>
      <c r="Q49" s="285">
        <v>1.6626000000000001</v>
      </c>
      <c r="R49" s="285">
        <v>-7.4999999999999997E-3</v>
      </c>
      <c r="S49" s="285">
        <v>3.3999999999999998E-3</v>
      </c>
      <c r="T49" s="285">
        <v>-2E-3</v>
      </c>
      <c r="U49" s="283">
        <v>965</v>
      </c>
      <c r="V49" s="283">
        <v>0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150281</v>
      </c>
      <c r="B50" s="289" t="s">
        <v>168</v>
      </c>
      <c r="C50" s="14">
        <v>1.073</v>
      </c>
      <c r="D50" s="295">
        <v>8.9999999999999998E-4</v>
      </c>
      <c r="E50" s="289">
        <v>116.42</v>
      </c>
      <c r="F50" s="14">
        <v>1.0660000000000001</v>
      </c>
      <c r="G50" s="291">
        <v>-6.6E-3</v>
      </c>
      <c r="H50" s="291">
        <v>3.5000000000000003E-2</v>
      </c>
      <c r="I50" s="289">
        <v>5.75</v>
      </c>
      <c r="J50" s="289">
        <v>5</v>
      </c>
      <c r="K50" s="291">
        <v>4.9770000000000002E-2</v>
      </c>
      <c r="L50" s="289" t="s">
        <v>40</v>
      </c>
      <c r="M50" s="14" t="s">
        <v>169</v>
      </c>
      <c r="N50" s="295">
        <v>7.1999999999999998E-3</v>
      </c>
      <c r="O50" s="18">
        <v>0.1216</v>
      </c>
      <c r="P50" s="291">
        <v>-1.03E-2</v>
      </c>
      <c r="Q50" s="303">
        <v>1.0024</v>
      </c>
      <c r="R50" s="291">
        <v>-4.1000000000000003E-3</v>
      </c>
      <c r="S50" s="291">
        <v>-2E-3</v>
      </c>
      <c r="T50" s="291">
        <v>1.4E-3</v>
      </c>
      <c r="U50" s="289">
        <v>3720</v>
      </c>
      <c r="V50" s="289">
        <v>5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150121</v>
      </c>
      <c r="B51" s="283" t="s">
        <v>159</v>
      </c>
      <c r="C51" s="7">
        <v>1.0349999999999999</v>
      </c>
      <c r="D51" s="305">
        <v>1.9E-3</v>
      </c>
      <c r="E51" s="283">
        <v>71.739999999999995</v>
      </c>
      <c r="F51" s="7">
        <v>1.03</v>
      </c>
      <c r="G51" s="285">
        <v>-4.8999999999999998E-3</v>
      </c>
      <c r="H51" s="285">
        <v>3.5000000000000003E-2</v>
      </c>
      <c r="I51" s="283">
        <v>5</v>
      </c>
      <c r="J51" s="283">
        <v>5</v>
      </c>
      <c r="K51" s="285">
        <v>4.9750000000000003E-2</v>
      </c>
      <c r="L51" s="283" t="s">
        <v>40</v>
      </c>
      <c r="M51" s="7" t="s">
        <v>160</v>
      </c>
      <c r="N51" s="305">
        <v>5.8999999999999999E-3</v>
      </c>
      <c r="O51" s="23">
        <v>0.43980000000000002</v>
      </c>
      <c r="P51" s="285">
        <v>-8.6E-3</v>
      </c>
      <c r="Q51" s="285">
        <v>0.75080000000000002</v>
      </c>
      <c r="R51" s="285">
        <v>1E-4</v>
      </c>
      <c r="S51" s="285">
        <v>-5.3E-3</v>
      </c>
      <c r="T51" s="285">
        <v>-3.0999999999999999E-3</v>
      </c>
      <c r="U51" s="283">
        <v>439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150112</v>
      </c>
      <c r="B52" s="289" t="s">
        <v>265</v>
      </c>
      <c r="C52" s="14">
        <v>1.01</v>
      </c>
      <c r="D52" s="295">
        <v>2E-3</v>
      </c>
      <c r="E52" s="289">
        <v>3.73</v>
      </c>
      <c r="F52" s="14">
        <v>1.0047999999999999</v>
      </c>
      <c r="G52" s="291">
        <v>-5.1999999999999998E-3</v>
      </c>
      <c r="H52" s="291">
        <v>3.5000000000000003E-2</v>
      </c>
      <c r="I52" s="289">
        <v>5</v>
      </c>
      <c r="J52" s="289">
        <v>5</v>
      </c>
      <c r="K52" s="291">
        <v>4.9739999999999999E-2</v>
      </c>
      <c r="L52" s="289" t="s">
        <v>40</v>
      </c>
      <c r="M52" s="14" t="s">
        <v>266</v>
      </c>
      <c r="N52" s="295">
        <v>1.2699999999999999E-2</v>
      </c>
      <c r="O52" s="18">
        <v>0.48680000000000001</v>
      </c>
      <c r="P52" s="291">
        <v>-8.6999999999999994E-3</v>
      </c>
      <c r="Q52" s="291">
        <v>0.63590000000000002</v>
      </c>
      <c r="R52" s="291">
        <v>-1.6999999999999999E-3</v>
      </c>
      <c r="S52" s="291">
        <v>2.5000000000000001E-3</v>
      </c>
      <c r="T52" s="291">
        <v>-9.1999999999999998E-3</v>
      </c>
      <c r="U52" s="289">
        <v>985</v>
      </c>
      <c r="V52" s="289">
        <v>-1</v>
      </c>
      <c r="W52" s="292">
        <v>0.21180555555555555</v>
      </c>
      <c r="X52" s="293">
        <v>42919</v>
      </c>
      <c r="Y52" s="21" t="s">
        <v>38</v>
      </c>
    </row>
    <row r="53" spans="1:25" ht="18.75" thickBot="1" x14ac:dyDescent="0.2">
      <c r="A53" s="7">
        <v>150140</v>
      </c>
      <c r="B53" s="283" t="s">
        <v>158</v>
      </c>
      <c r="C53" s="7">
        <v>1.0349999999999999</v>
      </c>
      <c r="D53" s="305">
        <v>4.8999999999999998E-3</v>
      </c>
      <c r="E53" s="283">
        <v>2.0699999999999998</v>
      </c>
      <c r="F53" s="7">
        <v>1.0298</v>
      </c>
      <c r="G53" s="285">
        <v>-5.0000000000000001E-3</v>
      </c>
      <c r="H53" s="285">
        <v>3.5000000000000003E-2</v>
      </c>
      <c r="I53" s="283">
        <v>5</v>
      </c>
      <c r="J53" s="283">
        <v>5</v>
      </c>
      <c r="K53" s="285">
        <v>4.9739999999999999E-2</v>
      </c>
      <c r="L53" s="283" t="s">
        <v>40</v>
      </c>
      <c r="M53" s="7" t="s">
        <v>88</v>
      </c>
      <c r="N53" s="305">
        <v>9.1000000000000004E-3</v>
      </c>
      <c r="O53" s="23">
        <v>0.24929999999999999</v>
      </c>
      <c r="P53" s="285">
        <v>-8.6E-3</v>
      </c>
      <c r="Q53" s="285">
        <v>0.75970000000000004</v>
      </c>
      <c r="R53" s="285">
        <v>-7.4999999999999997E-3</v>
      </c>
      <c r="S53" s="285">
        <v>-3.0999999999999999E-3</v>
      </c>
      <c r="T53" s="285">
        <v>-8.3999999999999995E-3</v>
      </c>
      <c r="U53" s="283">
        <v>663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150053</v>
      </c>
      <c r="B54" s="289" t="s">
        <v>170</v>
      </c>
      <c r="C54" s="14">
        <v>1.0349999999999999</v>
      </c>
      <c r="D54" s="302">
        <v>0</v>
      </c>
      <c r="E54" s="289">
        <v>51.43</v>
      </c>
      <c r="F54" s="14">
        <v>1.0295000000000001</v>
      </c>
      <c r="G54" s="291">
        <v>-5.3E-3</v>
      </c>
      <c r="H54" s="291">
        <v>3.5000000000000003E-2</v>
      </c>
      <c r="I54" s="289">
        <v>5</v>
      </c>
      <c r="J54" s="289">
        <v>5</v>
      </c>
      <c r="K54" s="291">
        <v>4.9730000000000003E-2</v>
      </c>
      <c r="L54" s="289" t="s">
        <v>40</v>
      </c>
      <c r="M54" s="14" t="s">
        <v>148</v>
      </c>
      <c r="N54" s="295">
        <v>1.41E-2</v>
      </c>
      <c r="O54" s="18">
        <v>0.43120000000000003</v>
      </c>
      <c r="P54" s="291">
        <v>-8.6E-3</v>
      </c>
      <c r="Q54" s="291">
        <v>1.0249999999999999</v>
      </c>
      <c r="R54" s="291">
        <v>-4.8999999999999998E-3</v>
      </c>
      <c r="S54" s="291">
        <v>1.6000000000000001E-3</v>
      </c>
      <c r="T54" s="291">
        <v>-3.5999999999999999E-3</v>
      </c>
      <c r="U54" s="289">
        <v>527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1.0609999999999999</v>
      </c>
      <c r="D55" s="305">
        <v>3.8E-3</v>
      </c>
      <c r="E55" s="283">
        <v>18.260000000000002</v>
      </c>
      <c r="F55" s="7">
        <v>1.054</v>
      </c>
      <c r="G55" s="285">
        <v>-6.6E-3</v>
      </c>
      <c r="H55" s="285">
        <v>3.5000000000000003E-2</v>
      </c>
      <c r="I55" s="283">
        <v>5.5</v>
      </c>
      <c r="J55" s="283">
        <v>5</v>
      </c>
      <c r="K55" s="285">
        <v>4.9730000000000003E-2</v>
      </c>
      <c r="L55" s="283" t="s">
        <v>40</v>
      </c>
      <c r="M55" s="7" t="s">
        <v>91</v>
      </c>
      <c r="N55" s="305">
        <v>5.1000000000000004E-3</v>
      </c>
      <c r="O55" s="23">
        <v>0.27179999999999999</v>
      </c>
      <c r="P55" s="285">
        <v>-1.04E-2</v>
      </c>
      <c r="Q55" s="304">
        <v>0.6754</v>
      </c>
      <c r="R55" s="285">
        <v>-3.2000000000000002E-3</v>
      </c>
      <c r="S55" s="285">
        <v>-3.3999999999999998E-3</v>
      </c>
      <c r="T55" s="285">
        <v>-1.1000000000000001E-3</v>
      </c>
      <c r="U55" s="283">
        <v>1124</v>
      </c>
      <c r="V55" s="283">
        <v>-2</v>
      </c>
      <c r="W55" s="287">
        <v>0.21180555555555555</v>
      </c>
      <c r="X55" s="288">
        <v>42704</v>
      </c>
      <c r="Y55" s="13" t="s">
        <v>38</v>
      </c>
    </row>
    <row r="56" spans="1:25" s="206" customFormat="1" ht="18.75" thickBot="1" x14ac:dyDescent="0.2">
      <c r="A56" s="197">
        <v>150267</v>
      </c>
      <c r="B56" s="377" t="s">
        <v>164</v>
      </c>
      <c r="C56" s="197">
        <v>1.04</v>
      </c>
      <c r="D56" s="383">
        <v>1.9E-3</v>
      </c>
      <c r="E56" s="377">
        <v>54.52</v>
      </c>
      <c r="F56" s="197">
        <v>1.034</v>
      </c>
      <c r="G56" s="379">
        <v>-5.7999999999999996E-3</v>
      </c>
      <c r="H56" s="379">
        <v>3.5000000000000003E-2</v>
      </c>
      <c r="I56" s="377">
        <v>5</v>
      </c>
      <c r="J56" s="377">
        <v>5</v>
      </c>
      <c r="K56" s="379">
        <v>4.9700000000000001E-2</v>
      </c>
      <c r="L56" s="377" t="s">
        <v>40</v>
      </c>
      <c r="M56" s="197" t="s">
        <v>95</v>
      </c>
      <c r="N56" s="383">
        <v>5.0000000000000001E-4</v>
      </c>
      <c r="O56" s="202">
        <v>0.247</v>
      </c>
      <c r="P56" s="379">
        <v>-9.4999999999999998E-3</v>
      </c>
      <c r="Q56" s="379">
        <v>0.75929999999999997</v>
      </c>
      <c r="R56" s="379">
        <v>-3.0999999999999999E-3</v>
      </c>
      <c r="S56" s="379">
        <v>2.0999999999999999E-3</v>
      </c>
      <c r="T56" s="379">
        <v>-1E-3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163">
        <v>502014</v>
      </c>
      <c r="B57" s="296" t="s">
        <v>89</v>
      </c>
      <c r="C57" s="163">
        <v>1.05</v>
      </c>
      <c r="D57" s="412">
        <v>0</v>
      </c>
      <c r="E57" s="296">
        <v>635.66</v>
      </c>
      <c r="F57" s="163">
        <v>1.0389999999999999</v>
      </c>
      <c r="G57" s="298">
        <v>-1.06E-2</v>
      </c>
      <c r="H57" s="298">
        <v>3.5000000000000003E-2</v>
      </c>
      <c r="I57" s="296">
        <v>5.75</v>
      </c>
      <c r="J57" s="296">
        <v>5</v>
      </c>
      <c r="K57" s="298">
        <v>4.9570000000000003E-2</v>
      </c>
      <c r="L57" s="296" t="s">
        <v>40</v>
      </c>
      <c r="M57" s="163" t="s">
        <v>154</v>
      </c>
      <c r="N57" s="413">
        <v>1.6E-2</v>
      </c>
      <c r="O57" s="169">
        <v>0.1195</v>
      </c>
      <c r="P57" s="298">
        <v>-1.4200000000000001E-2</v>
      </c>
      <c r="Q57" s="414">
        <v>1.0492999999999999</v>
      </c>
      <c r="R57" s="298">
        <v>-3.3999999999999998E-3</v>
      </c>
      <c r="S57" s="298">
        <v>5.5999999999999999E-3</v>
      </c>
      <c r="T57" s="298">
        <v>2.0999999999999999E-3</v>
      </c>
      <c r="U57" s="296">
        <v>19264</v>
      </c>
      <c r="V57" s="296">
        <v>7</v>
      </c>
      <c r="W57" s="299">
        <v>0.21180555555555555</v>
      </c>
      <c r="X57" s="300">
        <v>42704</v>
      </c>
      <c r="Y57" s="172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1.038</v>
      </c>
      <c r="D58" s="295">
        <v>3.8999999999999998E-3</v>
      </c>
      <c r="E58" s="289">
        <v>40.450000000000003</v>
      </c>
      <c r="F58" s="14">
        <v>1.0289999999999999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172</v>
      </c>
      <c r="N58" s="295">
        <v>1.44E-2</v>
      </c>
      <c r="O58" s="18">
        <v>0.3589</v>
      </c>
      <c r="P58" s="291">
        <v>-1.24E-2</v>
      </c>
      <c r="Q58" s="291">
        <v>0.50380000000000003</v>
      </c>
      <c r="R58" s="291">
        <v>-5.0000000000000001E-3</v>
      </c>
      <c r="S58" s="291">
        <v>-5.0000000000000001E-4</v>
      </c>
      <c r="T58" s="291">
        <v>-4.0000000000000001E-3</v>
      </c>
      <c r="U58" s="289">
        <v>359</v>
      </c>
      <c r="V58" s="289">
        <v>0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150090</v>
      </c>
      <c r="B59" s="283" t="s">
        <v>173</v>
      </c>
      <c r="C59" s="7">
        <v>1.0389999999999999</v>
      </c>
      <c r="D59" s="305">
        <v>5.7999999999999996E-3</v>
      </c>
      <c r="E59" s="283">
        <v>93.44</v>
      </c>
      <c r="F59" s="7">
        <v>1.0298</v>
      </c>
      <c r="G59" s="285">
        <v>-8.8999999999999999E-3</v>
      </c>
      <c r="H59" s="285">
        <v>3.5000000000000003E-2</v>
      </c>
      <c r="I59" s="283">
        <v>5</v>
      </c>
      <c r="J59" s="283">
        <v>5</v>
      </c>
      <c r="K59" s="285">
        <v>4.9540000000000001E-2</v>
      </c>
      <c r="L59" s="283" t="s">
        <v>40</v>
      </c>
      <c r="M59" s="7" t="s">
        <v>174</v>
      </c>
      <c r="N59" s="305">
        <v>1.01E-2</v>
      </c>
      <c r="O59" s="23">
        <v>0.39129999999999998</v>
      </c>
      <c r="P59" s="285">
        <v>-1.24E-2</v>
      </c>
      <c r="Q59" s="285">
        <v>0.90239999999999998</v>
      </c>
      <c r="R59" s="285">
        <v>-1.03E-2</v>
      </c>
      <c r="S59" s="285">
        <v>-2.9999999999999997E-4</v>
      </c>
      <c r="T59" s="285">
        <v>-7.4000000000000003E-3</v>
      </c>
      <c r="U59" s="283">
        <v>1115</v>
      </c>
      <c r="V59" s="283">
        <v>-1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1.044</v>
      </c>
      <c r="D60" s="295">
        <v>5.7999999999999996E-3</v>
      </c>
      <c r="E60" s="289">
        <v>0.67</v>
      </c>
      <c r="F60" s="14">
        <v>1.034</v>
      </c>
      <c r="G60" s="291">
        <v>-9.7000000000000003E-3</v>
      </c>
      <c r="H60" s="291">
        <v>3.5000000000000003E-2</v>
      </c>
      <c r="I60" s="289">
        <v>5</v>
      </c>
      <c r="J60" s="289">
        <v>5</v>
      </c>
      <c r="K60" s="291">
        <v>4.9500000000000002E-2</v>
      </c>
      <c r="L60" s="289" t="s">
        <v>40</v>
      </c>
      <c r="M60" s="14" t="s">
        <v>88</v>
      </c>
      <c r="N60" s="295">
        <v>9.1000000000000004E-3</v>
      </c>
      <c r="O60" s="18">
        <v>0.2359</v>
      </c>
      <c r="P60" s="291">
        <v>-1.3299999999999999E-2</v>
      </c>
      <c r="Q60" s="291">
        <v>0.7853</v>
      </c>
      <c r="R60" s="291">
        <v>-6.7999999999999996E-3</v>
      </c>
      <c r="S60" s="291">
        <v>-1.8E-3</v>
      </c>
      <c r="T60" s="291">
        <v>-4.1999999999999997E-3</v>
      </c>
      <c r="U60" s="289">
        <v>2962</v>
      </c>
      <c r="V60" s="289">
        <v>-7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1.0409999999999999</v>
      </c>
      <c r="D61" s="305">
        <v>4.7999999999999996E-3</v>
      </c>
      <c r="E61" s="283">
        <v>3.07</v>
      </c>
      <c r="F61" s="7">
        <v>1.0289999999999999</v>
      </c>
      <c r="G61" s="285">
        <v>-1.17E-2</v>
      </c>
      <c r="H61" s="285">
        <v>3.5000000000000003E-2</v>
      </c>
      <c r="I61" s="283">
        <v>5</v>
      </c>
      <c r="J61" s="283">
        <v>5</v>
      </c>
      <c r="K61" s="285">
        <v>4.9410000000000003E-2</v>
      </c>
      <c r="L61" s="283" t="s">
        <v>40</v>
      </c>
      <c r="M61" s="7" t="s">
        <v>174</v>
      </c>
      <c r="N61" s="305">
        <v>1.01E-2</v>
      </c>
      <c r="O61" s="23">
        <v>0.52210000000000001</v>
      </c>
      <c r="P61" s="285">
        <v>-1.5299999999999999E-2</v>
      </c>
      <c r="Q61" s="285">
        <v>0.70189999999999997</v>
      </c>
      <c r="R61" s="285">
        <v>-7.4999999999999997E-3</v>
      </c>
      <c r="S61" s="285">
        <v>2.3999999999999998E-3</v>
      </c>
      <c r="T61" s="285">
        <v>-9.1000000000000004E-3</v>
      </c>
      <c r="U61" s="283">
        <v>361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150295</v>
      </c>
      <c r="B62" s="289" t="s">
        <v>167</v>
      </c>
      <c r="C62" s="14">
        <v>1.0780000000000001</v>
      </c>
      <c r="D62" s="295">
        <v>8.9999999999999998E-4</v>
      </c>
      <c r="E62" s="289">
        <v>308.86</v>
      </c>
      <c r="F62" s="14">
        <v>1.0619000000000001</v>
      </c>
      <c r="G62" s="291">
        <v>-1.52E-2</v>
      </c>
      <c r="H62" s="291">
        <v>3.5000000000000003E-2</v>
      </c>
      <c r="I62" s="289">
        <v>5.75</v>
      </c>
      <c r="J62" s="289">
        <v>5</v>
      </c>
      <c r="K62" s="291">
        <v>4.9320000000000003E-2</v>
      </c>
      <c r="L62" s="289" t="s">
        <v>40</v>
      </c>
      <c r="M62" s="14" t="s">
        <v>48</v>
      </c>
      <c r="N62" s="295">
        <v>1.47E-2</v>
      </c>
      <c r="O62" s="18">
        <v>0.25159999999999999</v>
      </c>
      <c r="P62" s="291">
        <v>-1.8599999999999998E-2</v>
      </c>
      <c r="Q62" s="291">
        <v>0.71140000000000003</v>
      </c>
      <c r="R62" s="291">
        <v>-5.0000000000000001E-4</v>
      </c>
      <c r="S62" s="291">
        <v>3.5999999999999999E-3</v>
      </c>
      <c r="T62" s="291">
        <v>3.8E-3</v>
      </c>
      <c r="U62" s="289">
        <v>22810</v>
      </c>
      <c r="V62" s="289">
        <v>633</v>
      </c>
      <c r="W62" s="292">
        <v>0.21180555555555555</v>
      </c>
      <c r="X62" s="293">
        <v>42705</v>
      </c>
      <c r="Y62" s="21" t="s">
        <v>38</v>
      </c>
    </row>
    <row r="63" spans="1:25" ht="18.75" thickBot="1" x14ac:dyDescent="0.2">
      <c r="A63" s="7">
        <v>502054</v>
      </c>
      <c r="B63" s="283" t="s">
        <v>55</v>
      </c>
      <c r="C63" s="7">
        <v>1.0720000000000001</v>
      </c>
      <c r="D63" s="305">
        <v>2.8E-3</v>
      </c>
      <c r="E63" s="283">
        <v>33.19</v>
      </c>
      <c r="F63" s="7">
        <v>1.054</v>
      </c>
      <c r="G63" s="285">
        <v>-1.7100000000000001E-2</v>
      </c>
      <c r="H63" s="285">
        <v>3.5000000000000003E-2</v>
      </c>
      <c r="I63" s="283">
        <v>5.5</v>
      </c>
      <c r="J63" s="283">
        <v>5</v>
      </c>
      <c r="K63" s="285">
        <v>4.9189999999999998E-2</v>
      </c>
      <c r="L63" s="283" t="s">
        <v>40</v>
      </c>
      <c r="M63" s="7" t="s">
        <v>56</v>
      </c>
      <c r="N63" s="305">
        <v>8.0000000000000002E-3</v>
      </c>
      <c r="O63" s="23">
        <v>0.37540000000000001</v>
      </c>
      <c r="P63" s="285">
        <v>-2.0500000000000001E-2</v>
      </c>
      <c r="Q63" s="304">
        <v>0.437</v>
      </c>
      <c r="R63" s="285">
        <v>-4.0000000000000002E-4</v>
      </c>
      <c r="S63" s="285">
        <v>1E-3</v>
      </c>
      <c r="T63" s="285">
        <v>3.3999999999999998E-3</v>
      </c>
      <c r="U63" s="283">
        <v>8694</v>
      </c>
      <c r="V63" s="283">
        <v>10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150104</v>
      </c>
      <c r="B64" s="289" t="s">
        <v>286</v>
      </c>
      <c r="C64" s="14">
        <v>1.05</v>
      </c>
      <c r="D64" s="295">
        <v>1.55E-2</v>
      </c>
      <c r="E64" s="289">
        <v>4.63</v>
      </c>
      <c r="F64" s="14">
        <v>1.03</v>
      </c>
      <c r="G64" s="291">
        <v>-1.9400000000000001E-2</v>
      </c>
      <c r="H64" s="291">
        <v>3.5000000000000003E-2</v>
      </c>
      <c r="I64" s="289">
        <v>5</v>
      </c>
      <c r="J64" s="289">
        <v>5</v>
      </c>
      <c r="K64" s="291">
        <v>4.9020000000000001E-2</v>
      </c>
      <c r="L64" s="289" t="s">
        <v>40</v>
      </c>
      <c r="M64" s="14" t="s">
        <v>88</v>
      </c>
      <c r="N64" s="295">
        <v>9.1000000000000004E-3</v>
      </c>
      <c r="O64" s="18">
        <v>0.42270000000000002</v>
      </c>
      <c r="P64" s="291">
        <v>-2.2499999999999999E-2</v>
      </c>
      <c r="Q64" s="291">
        <v>0.73629999999999995</v>
      </c>
      <c r="R64" s="291">
        <v>-6.4000000000000003E-3</v>
      </c>
      <c r="S64" s="291">
        <v>-5.3E-3</v>
      </c>
      <c r="T64" s="291">
        <v>-3.8999999999999998E-3</v>
      </c>
      <c r="U64" s="289">
        <v>755</v>
      </c>
      <c r="V64" s="289">
        <v>-1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</v>
      </c>
      <c r="D65" s="305">
        <v>2.8999999999999998E-3</v>
      </c>
      <c r="E65" s="283">
        <v>2685.7</v>
      </c>
      <c r="F65" s="7">
        <v>1.03</v>
      </c>
      <c r="G65" s="285">
        <v>-1.9400000000000001E-2</v>
      </c>
      <c r="H65" s="285">
        <v>3.5000000000000003E-2</v>
      </c>
      <c r="I65" s="283">
        <v>5</v>
      </c>
      <c r="J65" s="283">
        <v>5</v>
      </c>
      <c r="K65" s="285">
        <v>4.9020000000000001E-2</v>
      </c>
      <c r="L65" s="283" t="s">
        <v>40</v>
      </c>
      <c r="M65" s="7" t="s">
        <v>174</v>
      </c>
      <c r="N65" s="305">
        <v>1.01E-2</v>
      </c>
      <c r="O65" s="23">
        <v>0.13869999999999999</v>
      </c>
      <c r="P65" s="285">
        <v>-2.2800000000000001E-2</v>
      </c>
      <c r="Q65" s="285">
        <v>1.6916</v>
      </c>
      <c r="R65" s="285">
        <v>-5.4999999999999997E-3</v>
      </c>
      <c r="S65" s="285">
        <v>-4.7999999999999996E-3</v>
      </c>
      <c r="T65" s="285">
        <v>-4.7000000000000002E-3</v>
      </c>
      <c r="U65" s="283">
        <v>98123</v>
      </c>
      <c r="V65" s="283">
        <v>-190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150083</v>
      </c>
      <c r="B66" s="289" t="s">
        <v>287</v>
      </c>
      <c r="C66" s="14">
        <v>1.05</v>
      </c>
      <c r="D66" s="290">
        <v>-5.7000000000000002E-3</v>
      </c>
      <c r="E66" s="289">
        <v>0.01</v>
      </c>
      <c r="F66" s="14">
        <v>1.0298</v>
      </c>
      <c r="G66" s="291">
        <v>-1.9599999999999999E-2</v>
      </c>
      <c r="H66" s="291">
        <v>3.5000000000000003E-2</v>
      </c>
      <c r="I66" s="289">
        <v>5</v>
      </c>
      <c r="J66" s="289">
        <v>5</v>
      </c>
      <c r="K66" s="291">
        <v>4.9009999999999998E-2</v>
      </c>
      <c r="L66" s="289" t="s">
        <v>40</v>
      </c>
      <c r="M66" s="14" t="s">
        <v>266</v>
      </c>
      <c r="N66" s="295">
        <v>1.2699999999999999E-2</v>
      </c>
      <c r="O66" s="18">
        <v>0.36699999999999999</v>
      </c>
      <c r="P66" s="291">
        <v>-2.2800000000000001E-2</v>
      </c>
      <c r="Q66" s="291">
        <v>0.97850000000000004</v>
      </c>
      <c r="R66" s="291">
        <v>-9.7000000000000003E-3</v>
      </c>
      <c r="S66" s="291">
        <v>4.7000000000000002E-3</v>
      </c>
      <c r="T66" s="291">
        <v>6.8999999999999999E-3</v>
      </c>
      <c r="U66" s="289">
        <v>695</v>
      </c>
      <c r="V66" s="289">
        <v>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1.0549999999999999</v>
      </c>
      <c r="D67" s="305">
        <v>7.6E-3</v>
      </c>
      <c r="E67" s="283">
        <v>1275.6500000000001</v>
      </c>
      <c r="F67" s="7">
        <v>1.032</v>
      </c>
      <c r="G67" s="285">
        <v>-2.23E-2</v>
      </c>
      <c r="H67" s="285">
        <v>3.5000000000000003E-2</v>
      </c>
      <c r="I67" s="283">
        <v>5</v>
      </c>
      <c r="J67" s="283">
        <v>5</v>
      </c>
      <c r="K67" s="285">
        <v>4.888E-2</v>
      </c>
      <c r="L67" s="283" t="s">
        <v>40</v>
      </c>
      <c r="M67" s="7" t="s">
        <v>176</v>
      </c>
      <c r="N67" s="305">
        <v>7.0000000000000001E-3</v>
      </c>
      <c r="O67" s="23">
        <v>0.30480000000000002</v>
      </c>
      <c r="P67" s="285">
        <v>-2.5499999999999998E-2</v>
      </c>
      <c r="Q67" s="285">
        <v>0.62670000000000003</v>
      </c>
      <c r="R67" s="285">
        <v>4.1999999999999997E-3</v>
      </c>
      <c r="S67" s="285">
        <v>3.8E-3</v>
      </c>
      <c r="T67" s="285">
        <v>2.2000000000000001E-3</v>
      </c>
      <c r="U67" s="283">
        <v>103568</v>
      </c>
      <c r="V67" s="283">
        <v>963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1.0529999999999999</v>
      </c>
      <c r="D68" s="295">
        <v>1.4500000000000001E-2</v>
      </c>
      <c r="E68" s="289">
        <v>0.66</v>
      </c>
      <c r="F68" s="14">
        <v>1.03</v>
      </c>
      <c r="G68" s="291">
        <v>-2.23E-2</v>
      </c>
      <c r="H68" s="291">
        <v>3.5000000000000003E-2</v>
      </c>
      <c r="I68" s="289">
        <v>5</v>
      </c>
      <c r="J68" s="289">
        <v>5</v>
      </c>
      <c r="K68" s="291">
        <v>4.888E-2</v>
      </c>
      <c r="L68" s="289" t="s">
        <v>40</v>
      </c>
      <c r="M68" s="14" t="s">
        <v>36</v>
      </c>
      <c r="N68" s="295">
        <v>9.1000000000000004E-3</v>
      </c>
      <c r="O68" s="18">
        <v>0.58540000000000003</v>
      </c>
      <c r="P68" s="291">
        <v>-2.58E-2</v>
      </c>
      <c r="Q68" s="291">
        <v>0.5585</v>
      </c>
      <c r="R68" s="291">
        <v>-1.3899999999999999E-2</v>
      </c>
      <c r="S68" s="291">
        <v>-4.8999999999999998E-3</v>
      </c>
      <c r="T68" s="291">
        <v>1.35E-2</v>
      </c>
      <c r="U68" s="289">
        <v>188</v>
      </c>
      <c r="V68" s="289">
        <v>1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502031</v>
      </c>
      <c r="B69" s="283" t="s">
        <v>65</v>
      </c>
      <c r="C69" s="7">
        <v>1.0269999999999999</v>
      </c>
      <c r="D69" s="305">
        <v>2E-3</v>
      </c>
      <c r="E69" s="283">
        <v>6.46</v>
      </c>
      <c r="F69" s="7">
        <v>1.0009999999999999</v>
      </c>
      <c r="G69" s="285">
        <v>-2.5999999999999999E-2</v>
      </c>
      <c r="H69" s="285">
        <v>3.5000000000000003E-2</v>
      </c>
      <c r="I69" s="283">
        <v>5</v>
      </c>
      <c r="J69" s="283">
        <v>5</v>
      </c>
      <c r="K69" s="285">
        <v>4.8730000000000002E-2</v>
      </c>
      <c r="L69" s="283" t="s">
        <v>40</v>
      </c>
      <c r="M69" s="7" t="s">
        <v>66</v>
      </c>
      <c r="N69" s="305">
        <v>1.0999999999999999E-2</v>
      </c>
      <c r="O69" s="23">
        <v>0.3498</v>
      </c>
      <c r="P69" s="285">
        <v>-2.9000000000000001E-2</v>
      </c>
      <c r="Q69" s="285">
        <v>0.55930000000000002</v>
      </c>
      <c r="R69" s="285">
        <v>-4.5999999999999999E-3</v>
      </c>
      <c r="S69" s="285">
        <v>-2.5999999999999999E-3</v>
      </c>
      <c r="T69" s="285">
        <v>-2.0999999999999999E-3</v>
      </c>
      <c r="U69" s="283">
        <v>920</v>
      </c>
      <c r="V69" s="283">
        <v>0</v>
      </c>
      <c r="W69" s="287">
        <v>0.21180555555555555</v>
      </c>
      <c r="X69" s="288">
        <v>42583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1.0569999999999999</v>
      </c>
      <c r="D70" s="290">
        <v>-5.1999999999999998E-2</v>
      </c>
      <c r="E70" s="289">
        <v>1.6</v>
      </c>
      <c r="F70" s="14">
        <v>1.0289999999999999</v>
      </c>
      <c r="G70" s="291">
        <v>-2.7199999999999998E-2</v>
      </c>
      <c r="H70" s="291">
        <v>3.5000000000000003E-2</v>
      </c>
      <c r="I70" s="289">
        <v>5</v>
      </c>
      <c r="J70" s="289">
        <v>5</v>
      </c>
      <c r="K70" s="291">
        <v>4.8640000000000003E-2</v>
      </c>
      <c r="L70" s="289" t="s">
        <v>40</v>
      </c>
      <c r="M70" s="14" t="s">
        <v>180</v>
      </c>
      <c r="N70" s="295">
        <v>1.0500000000000001E-2</v>
      </c>
      <c r="O70" s="18">
        <v>0.38040000000000002</v>
      </c>
      <c r="P70" s="291">
        <v>-3.0200000000000001E-2</v>
      </c>
      <c r="Q70" s="291">
        <v>0.93759999999999999</v>
      </c>
      <c r="R70" s="291">
        <v>-1.38E-2</v>
      </c>
      <c r="S70" s="291">
        <v>2.5000000000000001E-2</v>
      </c>
      <c r="T70" s="291">
        <v>2.9399999999999999E-2</v>
      </c>
      <c r="U70" s="289">
        <v>3185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1.0629999999999999</v>
      </c>
      <c r="D71" s="305">
        <v>3.8E-3</v>
      </c>
      <c r="E71" s="283">
        <v>3390.09</v>
      </c>
      <c r="F71" s="7">
        <v>1.0289999999999999</v>
      </c>
      <c r="G71" s="285">
        <v>-3.3000000000000002E-2</v>
      </c>
      <c r="H71" s="285">
        <v>3.5000000000000003E-2</v>
      </c>
      <c r="I71" s="283">
        <v>5</v>
      </c>
      <c r="J71" s="283">
        <v>5</v>
      </c>
      <c r="K71" s="285">
        <v>4.836E-2</v>
      </c>
      <c r="L71" s="283" t="s">
        <v>40</v>
      </c>
      <c r="M71" s="7" t="s">
        <v>129</v>
      </c>
      <c r="N71" s="305">
        <v>1.0200000000000001E-2</v>
      </c>
      <c r="O71" s="23">
        <v>0.34970000000000001</v>
      </c>
      <c r="P71" s="285">
        <v>-3.56E-2</v>
      </c>
      <c r="Q71" s="285">
        <v>0.52529999999999999</v>
      </c>
      <c r="R71" s="285">
        <v>-4.0000000000000002E-4</v>
      </c>
      <c r="S71" s="285">
        <v>2E-3</v>
      </c>
      <c r="T71" s="285">
        <v>-4.1000000000000003E-3</v>
      </c>
      <c r="U71" s="283">
        <v>348499</v>
      </c>
      <c r="V71" s="283">
        <v>491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1.0660000000000001</v>
      </c>
      <c r="D72" s="295">
        <v>8.9999999999999998E-4</v>
      </c>
      <c r="E72" s="289">
        <v>2.37</v>
      </c>
      <c r="F72" s="14">
        <v>1.0295000000000001</v>
      </c>
      <c r="G72" s="291">
        <v>-3.5499999999999997E-2</v>
      </c>
      <c r="H72" s="291">
        <v>3.5000000000000003E-2</v>
      </c>
      <c r="I72" s="289">
        <v>5</v>
      </c>
      <c r="J72" s="289">
        <v>5</v>
      </c>
      <c r="K72" s="291">
        <v>4.8239999999999998E-2</v>
      </c>
      <c r="L72" s="289" t="s">
        <v>40</v>
      </c>
      <c r="M72" s="14" t="s">
        <v>148</v>
      </c>
      <c r="N72" s="295">
        <v>1.41E-2</v>
      </c>
      <c r="O72" s="18">
        <v>0.57909999999999995</v>
      </c>
      <c r="P72" s="291">
        <v>-3.7400000000000003E-2</v>
      </c>
      <c r="Q72" s="289" t="s">
        <v>37</v>
      </c>
      <c r="R72" s="291">
        <v>-7.4999999999999997E-3</v>
      </c>
      <c r="S72" s="291">
        <v>6.7999999999999996E-3</v>
      </c>
      <c r="T72" s="291">
        <v>-1.14E-2</v>
      </c>
      <c r="U72" s="289">
        <v>319</v>
      </c>
      <c r="V72" s="289">
        <v>-1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1.044</v>
      </c>
      <c r="D73" s="305">
        <v>1E-3</v>
      </c>
      <c r="E73" s="283">
        <v>87.5</v>
      </c>
      <c r="F73" s="7">
        <v>1.0149999999999999</v>
      </c>
      <c r="G73" s="285">
        <v>-2.86E-2</v>
      </c>
      <c r="H73" s="283" t="s">
        <v>186</v>
      </c>
      <c r="I73" s="283">
        <v>5</v>
      </c>
      <c r="J73" s="283">
        <v>5</v>
      </c>
      <c r="K73" s="285">
        <v>4.632E-2</v>
      </c>
      <c r="L73" s="283" t="s">
        <v>40</v>
      </c>
      <c r="M73" s="7" t="s">
        <v>187</v>
      </c>
      <c r="N73" s="305">
        <v>7.3000000000000001E-3</v>
      </c>
      <c r="O73" s="23">
        <v>0.51180000000000003</v>
      </c>
      <c r="P73" s="285">
        <v>-2.7799999999999998E-2</v>
      </c>
      <c r="Q73" s="283" t="s">
        <v>37</v>
      </c>
      <c r="R73" s="285">
        <v>-1.4E-3</v>
      </c>
      <c r="S73" s="285">
        <v>-4.4000000000000003E-3</v>
      </c>
      <c r="T73" s="285">
        <v>-5.4000000000000003E-3</v>
      </c>
      <c r="U73" s="283">
        <v>8092</v>
      </c>
      <c r="V73" s="283">
        <v>-10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1.0309999999999999</v>
      </c>
      <c r="D74" s="302">
        <v>0</v>
      </c>
      <c r="E74" s="289">
        <v>12.38</v>
      </c>
      <c r="F74" s="14">
        <v>1.03</v>
      </c>
      <c r="G74" s="291">
        <v>-1E-3</v>
      </c>
      <c r="H74" s="291">
        <v>3.5000000000000003E-2</v>
      </c>
      <c r="I74" s="289">
        <v>5</v>
      </c>
      <c r="J74" s="289">
        <v>5</v>
      </c>
      <c r="K74" s="291">
        <v>4.6170000000000003E-2</v>
      </c>
      <c r="L74" s="289">
        <v>3.63</v>
      </c>
      <c r="M74" s="14" t="s">
        <v>187</v>
      </c>
      <c r="N74" s="295">
        <v>7.3000000000000001E-3</v>
      </c>
      <c r="O74" s="291">
        <v>0.17560000000000001</v>
      </c>
      <c r="P74" s="289" t="s">
        <v>37</v>
      </c>
      <c r="Q74" s="291">
        <v>1.5762</v>
      </c>
      <c r="R74" s="291">
        <v>-4.3E-3</v>
      </c>
      <c r="S74" s="291">
        <v>0</v>
      </c>
      <c r="T74" s="291">
        <v>-6.9999999999999999E-4</v>
      </c>
      <c r="U74" s="289">
        <v>2024</v>
      </c>
      <c r="V74" s="289">
        <v>-3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4">
        <v>0</v>
      </c>
      <c r="E75" s="283">
        <v>0.21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305">
        <v>1.01E-2</v>
      </c>
      <c r="O75" s="23">
        <v>0.48249999999999998</v>
      </c>
      <c r="P75" s="285">
        <v>-0.1313</v>
      </c>
      <c r="Q75" s="285">
        <v>1.3035000000000001</v>
      </c>
      <c r="R75" s="285">
        <v>-1.8E-3</v>
      </c>
      <c r="S75" s="285">
        <v>-5.9999999999999995E-4</v>
      </c>
      <c r="T75" s="285">
        <v>-7.4000000000000003E-3</v>
      </c>
      <c r="U75" s="283">
        <v>4192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150088</v>
      </c>
      <c r="B76" s="289" t="s">
        <v>151</v>
      </c>
      <c r="C76" s="14">
        <v>1.0309999999999999</v>
      </c>
      <c r="D76" s="295">
        <v>1.9E-3</v>
      </c>
      <c r="E76" s="289">
        <v>20.63</v>
      </c>
      <c r="F76" s="14">
        <v>1.0298</v>
      </c>
      <c r="G76" s="291">
        <v>-1.1999999999999999E-3</v>
      </c>
      <c r="H76" s="291">
        <v>3.5000000000000003E-2</v>
      </c>
      <c r="I76" s="289">
        <v>5</v>
      </c>
      <c r="J76" s="289">
        <v>5</v>
      </c>
      <c r="K76" s="291">
        <v>2.2179999999999998E-2</v>
      </c>
      <c r="L76" s="289">
        <v>0.04</v>
      </c>
      <c r="M76" s="14" t="s">
        <v>148</v>
      </c>
      <c r="N76" s="295">
        <v>1.41E-2</v>
      </c>
      <c r="O76" s="291">
        <v>0.41320000000000001</v>
      </c>
      <c r="P76" s="289" t="s">
        <v>37</v>
      </c>
      <c r="Q76" s="291">
        <v>0.83420000000000005</v>
      </c>
      <c r="R76" s="291">
        <v>1E-4</v>
      </c>
      <c r="S76" s="291">
        <v>8.3999999999999995E-3</v>
      </c>
      <c r="T76" s="291">
        <v>-1.1000000000000001E-3</v>
      </c>
      <c r="U76" s="289">
        <v>299</v>
      </c>
      <c r="V76" s="289">
        <v>0</v>
      </c>
      <c r="W76" s="292">
        <v>0.21180555555555555</v>
      </c>
      <c r="X76" s="293">
        <v>42605</v>
      </c>
      <c r="Y76" s="21" t="s">
        <v>38</v>
      </c>
    </row>
    <row r="77" spans="1:25" ht="18.75" thickBot="1" x14ac:dyDescent="0.2">
      <c r="A77" s="7">
        <v>150085</v>
      </c>
      <c r="B77" s="283" t="s">
        <v>188</v>
      </c>
      <c r="C77" s="7">
        <v>1.0429999999999999</v>
      </c>
      <c r="D77" s="305">
        <v>1.1599999999999999E-2</v>
      </c>
      <c r="E77" s="283">
        <v>225.71</v>
      </c>
      <c r="F77" s="7">
        <v>1.0121</v>
      </c>
      <c r="G77" s="285">
        <v>-3.0499999999999999E-2</v>
      </c>
      <c r="H77" s="285">
        <v>3.5000000000000003E-2</v>
      </c>
      <c r="I77" s="283">
        <v>5</v>
      </c>
      <c r="J77" s="283">
        <v>5</v>
      </c>
      <c r="K77" s="285">
        <v>8.4799999999999997E-3</v>
      </c>
      <c r="L77" s="283">
        <v>0.75</v>
      </c>
      <c r="M77" s="7" t="s">
        <v>189</v>
      </c>
      <c r="N77" s="305">
        <v>1.3899999999999999E-2</v>
      </c>
      <c r="O77" s="285">
        <v>0.38990000000000002</v>
      </c>
      <c r="P77" s="283" t="s">
        <v>37</v>
      </c>
      <c r="Q77" s="304">
        <v>0.9335</v>
      </c>
      <c r="R77" s="285">
        <v>-3.8E-3</v>
      </c>
      <c r="S77" s="285">
        <v>-3.8E-3</v>
      </c>
      <c r="T77" s="285">
        <v>-5.5999999999999999E-3</v>
      </c>
      <c r="U77" s="283">
        <v>19498</v>
      </c>
      <c r="V77" s="283">
        <v>-120</v>
      </c>
      <c r="W77" s="287">
        <v>0.21180555555555555</v>
      </c>
      <c r="X77" s="288">
        <v>42863</v>
      </c>
      <c r="Y77" s="13" t="s">
        <v>38</v>
      </c>
    </row>
    <row r="78" spans="1:25" ht="18.75" thickBot="1" x14ac:dyDescent="0.2">
      <c r="A78" s="14">
        <v>150096</v>
      </c>
      <c r="B78" s="289" t="s">
        <v>192</v>
      </c>
      <c r="C78" s="14">
        <v>1.119</v>
      </c>
      <c r="D78" s="295">
        <v>1.18E-2</v>
      </c>
      <c r="E78" s="289">
        <v>44.68</v>
      </c>
      <c r="F78" s="14">
        <v>1.03</v>
      </c>
      <c r="G78" s="291">
        <v>-8.6400000000000005E-2</v>
      </c>
      <c r="H78" s="291">
        <v>3.5000000000000003E-2</v>
      </c>
      <c r="I78" s="289">
        <v>5</v>
      </c>
      <c r="J78" s="289">
        <v>5</v>
      </c>
      <c r="K78" s="421">
        <v>-4.6469999999999997E-2</v>
      </c>
      <c r="L78" s="289">
        <v>0.89</v>
      </c>
      <c r="M78" s="14" t="s">
        <v>193</v>
      </c>
      <c r="N78" s="295">
        <v>1.7600000000000001E-2</v>
      </c>
      <c r="O78" s="291">
        <v>0.35439999999999999</v>
      </c>
      <c r="P78" s="289" t="s">
        <v>37</v>
      </c>
      <c r="Q78" s="291">
        <v>1.0175000000000001</v>
      </c>
      <c r="R78" s="291">
        <v>-3.3E-3</v>
      </c>
      <c r="S78" s="291">
        <v>-7.7000000000000002E-3</v>
      </c>
      <c r="T78" s="291">
        <v>-7.7000000000000002E-3</v>
      </c>
      <c r="U78" s="289">
        <v>12301</v>
      </c>
      <c r="V78" s="289">
        <v>-3</v>
      </c>
      <c r="W78" s="292">
        <v>0.21180555555555555</v>
      </c>
      <c r="X78" s="293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1.719444444444444E-3</v>
      </c>
      <c r="E79" s="36"/>
      <c r="F79" s="35"/>
      <c r="G79" s="43">
        <f>AVERAGE(G43:G78)</f>
        <v>-1.6424999999999999E-2</v>
      </c>
      <c r="H79" s="272">
        <f>COUNTIF($D43:$D78,"&gt;0")/COUNT($D43:$D78)</f>
        <v>0.69444444444444442</v>
      </c>
      <c r="I79" s="270"/>
      <c r="J79" s="270"/>
      <c r="K79" s="43">
        <f>AVERAGE(K43:K78)</f>
        <v>4.4608611111111113E-2</v>
      </c>
      <c r="L79" s="36"/>
      <c r="M79" s="35"/>
      <c r="N79" s="38"/>
      <c r="O79" s="39"/>
      <c r="P79" s="43">
        <f>AVERAGE(P43:P78)</f>
        <v>-1.9977419354838707E-2</v>
      </c>
      <c r="Q79" s="37"/>
      <c r="R79" s="43">
        <f>AVERAGE(R43:R78)</f>
        <v>-4.0277777777777786E-3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</v>
      </c>
      <c r="D80" s="284">
        <v>0</v>
      </c>
      <c r="E80" s="283">
        <v>29.29</v>
      </c>
      <c r="F80" s="7">
        <v>1.0189999999999999</v>
      </c>
      <c r="G80" s="285">
        <v>-1E-3</v>
      </c>
      <c r="H80" s="285">
        <v>3.2000000000000001E-2</v>
      </c>
      <c r="I80" s="283">
        <v>4.7</v>
      </c>
      <c r="J80" s="283">
        <v>4.7</v>
      </c>
      <c r="K80" s="285">
        <v>4.6949999999999999E-2</v>
      </c>
      <c r="L80" s="283" t="s">
        <v>40</v>
      </c>
      <c r="M80" s="7" t="s">
        <v>36</v>
      </c>
      <c r="N80" s="284">
        <v>0</v>
      </c>
      <c r="O80" s="23">
        <v>0.50160000000000005</v>
      </c>
      <c r="P80" s="285">
        <v>-4.7999999999999996E-3</v>
      </c>
      <c r="Q80" s="283" t="s">
        <v>37</v>
      </c>
      <c r="R80" s="285">
        <v>1.3100000000000001E-2</v>
      </c>
      <c r="S80" s="285">
        <v>5.7000000000000002E-3</v>
      </c>
      <c r="T80" s="285">
        <v>-1.0200000000000001E-2</v>
      </c>
      <c r="U80" s="283">
        <v>1918</v>
      </c>
      <c r="V80" s="283">
        <v>-10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</v>
      </c>
      <c r="D81" s="295">
        <v>1E-3</v>
      </c>
      <c r="E81" s="289">
        <v>84.15</v>
      </c>
      <c r="F81" s="14">
        <v>1.03</v>
      </c>
      <c r="G81" s="291">
        <v>-9.7000000000000003E-3</v>
      </c>
      <c r="H81" s="291">
        <v>3.2000000000000001E-2</v>
      </c>
      <c r="I81" s="289">
        <v>4.7</v>
      </c>
      <c r="J81" s="289">
        <v>4.7</v>
      </c>
      <c r="K81" s="291">
        <v>4.6530000000000002E-2</v>
      </c>
      <c r="L81" s="289" t="s">
        <v>40</v>
      </c>
      <c r="M81" s="14" t="s">
        <v>146</v>
      </c>
      <c r="N81" s="290">
        <v>-5.4999999999999997E-3</v>
      </c>
      <c r="O81" s="18">
        <v>0.379</v>
      </c>
      <c r="P81" s="291">
        <v>-1.3100000000000001E-2</v>
      </c>
      <c r="Q81" s="291">
        <v>0.45550000000000002</v>
      </c>
      <c r="R81" s="291">
        <v>1.9E-3</v>
      </c>
      <c r="S81" s="291">
        <v>-5.3E-3</v>
      </c>
      <c r="T81" s="291">
        <v>-6.7000000000000002E-3</v>
      </c>
      <c r="U81" s="289">
        <v>9111</v>
      </c>
      <c r="V81" s="289">
        <v>31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1.0429999999999999</v>
      </c>
      <c r="D82" s="305">
        <v>4.7999999999999996E-3</v>
      </c>
      <c r="E82" s="283">
        <v>161.87</v>
      </c>
      <c r="F82" s="7">
        <v>1.03</v>
      </c>
      <c r="G82" s="285">
        <v>-1.26E-2</v>
      </c>
      <c r="H82" s="285">
        <v>3.2000000000000001E-2</v>
      </c>
      <c r="I82" s="283">
        <v>4.7</v>
      </c>
      <c r="J82" s="283">
        <v>4.7</v>
      </c>
      <c r="K82" s="285">
        <v>4.6399999999999997E-2</v>
      </c>
      <c r="L82" s="283" t="s">
        <v>40</v>
      </c>
      <c r="M82" s="7" t="s">
        <v>144</v>
      </c>
      <c r="N82" s="305">
        <v>0.01</v>
      </c>
      <c r="O82" s="23">
        <v>0.1893</v>
      </c>
      <c r="P82" s="285">
        <v>-1.6E-2</v>
      </c>
      <c r="Q82" s="285">
        <v>0.90010000000000001</v>
      </c>
      <c r="R82" s="285">
        <v>-5.0000000000000001E-4</v>
      </c>
      <c r="S82" s="285">
        <v>-5.1000000000000004E-3</v>
      </c>
      <c r="T82" s="285">
        <v>-4.4999999999999997E-3</v>
      </c>
      <c r="U82" s="283">
        <v>13447</v>
      </c>
      <c r="V82" s="283">
        <v>-43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1.0449999999999999</v>
      </c>
      <c r="D83" s="295">
        <v>2.8999999999999998E-3</v>
      </c>
      <c r="E83" s="289">
        <v>106.23</v>
      </c>
      <c r="F83" s="14">
        <v>1.03</v>
      </c>
      <c r="G83" s="291">
        <v>-1.46E-2</v>
      </c>
      <c r="H83" s="291">
        <v>3.2000000000000001E-2</v>
      </c>
      <c r="I83" s="289">
        <v>4.7</v>
      </c>
      <c r="J83" s="289">
        <v>4.7</v>
      </c>
      <c r="K83" s="291">
        <v>4.6309999999999997E-2</v>
      </c>
      <c r="L83" s="289" t="s">
        <v>40</v>
      </c>
      <c r="M83" s="14" t="s">
        <v>150</v>
      </c>
      <c r="N83" s="295">
        <v>3.3999999999999998E-3</v>
      </c>
      <c r="O83" s="18">
        <v>0.29039999999999999</v>
      </c>
      <c r="P83" s="291">
        <v>-1.78E-2</v>
      </c>
      <c r="Q83" s="291">
        <v>0.66310000000000002</v>
      </c>
      <c r="R83" s="291">
        <v>-3.2000000000000002E-3</v>
      </c>
      <c r="S83" s="291">
        <v>-5.0000000000000001E-3</v>
      </c>
      <c r="T83" s="291">
        <v>-5.5999999999999999E-3</v>
      </c>
      <c r="U83" s="289">
        <v>116218</v>
      </c>
      <c r="V83" s="289">
        <v>-26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1.0409999999999999</v>
      </c>
      <c r="D84" s="286">
        <v>-1.9E-3</v>
      </c>
      <c r="E84" s="283">
        <v>73.37</v>
      </c>
      <c r="F84" s="7">
        <v>1.0229999999999999</v>
      </c>
      <c r="G84" s="285">
        <v>-1.7600000000000001E-2</v>
      </c>
      <c r="H84" s="285">
        <v>3.2000000000000001E-2</v>
      </c>
      <c r="I84" s="283">
        <v>4.7</v>
      </c>
      <c r="J84" s="283">
        <v>4.7</v>
      </c>
      <c r="K84" s="285">
        <v>4.6170000000000003E-2</v>
      </c>
      <c r="L84" s="283" t="s">
        <v>40</v>
      </c>
      <c r="M84" s="7" t="s">
        <v>148</v>
      </c>
      <c r="N84" s="305">
        <v>1.41E-2</v>
      </c>
      <c r="O84" s="23">
        <v>0.54090000000000005</v>
      </c>
      <c r="P84" s="285">
        <v>-2.0799999999999999E-2</v>
      </c>
      <c r="Q84" s="285">
        <v>0.64190000000000003</v>
      </c>
      <c r="R84" s="285">
        <v>-7.4999999999999997E-3</v>
      </c>
      <c r="S84" s="285">
        <v>-3.5000000000000001E-3</v>
      </c>
      <c r="T84" s="285">
        <v>-6.3E-3</v>
      </c>
      <c r="U84" s="283">
        <v>4895</v>
      </c>
      <c r="V84" s="283">
        <v>-15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1.3599999999999999E-3</v>
      </c>
      <c r="E85" s="36"/>
      <c r="F85" s="35"/>
      <c r="G85" s="43">
        <f>AVERAGE(G80:G84)</f>
        <v>-1.1100000000000002E-2</v>
      </c>
      <c r="H85" s="272">
        <f>COUNTIF($D80:$D84,"&gt;0")/COUNT($D80:$D84)</f>
        <v>0.6</v>
      </c>
      <c r="I85" s="270">
        <f>COUNTIF($D80:$D84,"&lt;0")</f>
        <v>1</v>
      </c>
      <c r="J85" s="270">
        <f>COUNTIF($D80:$D84,"=0")</f>
        <v>1</v>
      </c>
      <c r="K85" s="43">
        <f>AVERAGE(K80:K84)</f>
        <v>4.6471999999999999E-2</v>
      </c>
      <c r="L85" s="36"/>
      <c r="M85" s="35"/>
      <c r="N85" s="38"/>
      <c r="O85" s="39"/>
      <c r="P85" s="43">
        <f>AVERAGE(P80:P84)</f>
        <v>-1.4499999999999999E-2</v>
      </c>
      <c r="Q85" s="37"/>
      <c r="R85" s="43">
        <f>AVERAGE(R80:R84)</f>
        <v>7.6000000000000026E-4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289" t="s">
        <v>42</v>
      </c>
      <c r="C86" s="14">
        <v>0.82299999999999995</v>
      </c>
      <c r="D86" s="295">
        <v>8.6E-3</v>
      </c>
      <c r="E86" s="289">
        <v>3782.9</v>
      </c>
      <c r="F86" s="14">
        <v>1.0267999999999999</v>
      </c>
      <c r="G86" s="291">
        <v>0.19850000000000001</v>
      </c>
      <c r="H86" s="291">
        <v>0.03</v>
      </c>
      <c r="I86" s="289">
        <v>4.5</v>
      </c>
      <c r="J86" s="289">
        <v>4.5</v>
      </c>
      <c r="K86" s="291">
        <v>5.6520000000000001E-2</v>
      </c>
      <c r="L86" s="289" t="s">
        <v>40</v>
      </c>
      <c r="M86" s="14" t="s">
        <v>43</v>
      </c>
      <c r="N86" s="295">
        <v>1.2200000000000001E-2</v>
      </c>
      <c r="O86" s="18">
        <v>9.3600000000000003E-2</v>
      </c>
      <c r="P86" s="306" t="s">
        <v>44</v>
      </c>
      <c r="Q86" s="303">
        <v>2.2168999999999999</v>
      </c>
      <c r="R86" s="291">
        <v>-3.5999999999999999E-3</v>
      </c>
      <c r="S86" s="291">
        <v>-1.8E-3</v>
      </c>
      <c r="T86" s="291">
        <v>-4.1999999999999997E-3</v>
      </c>
      <c r="U86" s="289">
        <v>252703</v>
      </c>
      <c r="V86" s="289">
        <v>139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305">
        <v>3.8999999999999998E-3</v>
      </c>
      <c r="E87" s="283">
        <v>18.93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1.24E-2</v>
      </c>
      <c r="O87" s="23">
        <v>0.39190000000000003</v>
      </c>
      <c r="P87" s="285">
        <v>-2.0000000000000001E-4</v>
      </c>
      <c r="Q87" s="285">
        <v>0.41189999999999999</v>
      </c>
      <c r="R87" s="285">
        <v>-1.1599999999999999E-2</v>
      </c>
      <c r="S87" s="285">
        <v>1.4E-3</v>
      </c>
      <c r="T87" s="285">
        <v>-8.9999999999999993E-3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s="206" customFormat="1" ht="18.75" thickBot="1" x14ac:dyDescent="0.2">
      <c r="A88" s="197">
        <v>150233</v>
      </c>
      <c r="B88" s="377" t="s">
        <v>81</v>
      </c>
      <c r="C88" s="197">
        <v>1.0029999999999999</v>
      </c>
      <c r="D88" s="383">
        <v>1E-3</v>
      </c>
      <c r="E88" s="377">
        <v>147.75</v>
      </c>
      <c r="F88" s="197">
        <v>1.0083</v>
      </c>
      <c r="G88" s="379">
        <v>5.3E-3</v>
      </c>
      <c r="H88" s="379">
        <v>0.03</v>
      </c>
      <c r="I88" s="377">
        <v>4.5</v>
      </c>
      <c r="J88" s="377">
        <v>4.5</v>
      </c>
      <c r="K88" s="379">
        <v>4.5240000000000002E-2</v>
      </c>
      <c r="L88" s="377" t="s">
        <v>40</v>
      </c>
      <c r="M88" s="197" t="s">
        <v>82</v>
      </c>
      <c r="N88" s="383">
        <v>1.2999999999999999E-2</v>
      </c>
      <c r="O88" s="202">
        <v>0.27560000000000001</v>
      </c>
      <c r="P88" s="379">
        <v>0</v>
      </c>
      <c r="Q88" s="401">
        <v>0.72709999999999997</v>
      </c>
      <c r="R88" s="379">
        <v>-4.5999999999999999E-3</v>
      </c>
      <c r="S88" s="379">
        <v>-2.8E-3</v>
      </c>
      <c r="T88" s="379">
        <v>-8.0000000000000004E-4</v>
      </c>
      <c r="U88" s="377">
        <v>2837</v>
      </c>
      <c r="V88" s="377">
        <v>0</v>
      </c>
      <c r="W88" s="380">
        <v>0.21180555555555555</v>
      </c>
      <c r="X88" s="381">
        <v>42884</v>
      </c>
      <c r="Y88" s="205" t="s">
        <v>38</v>
      </c>
    </row>
    <row r="89" spans="1:25" ht="18.75" thickBot="1" x14ac:dyDescent="0.2">
      <c r="A89" s="7">
        <v>502024</v>
      </c>
      <c r="B89" s="283" t="s">
        <v>77</v>
      </c>
      <c r="C89" s="7">
        <v>1.044</v>
      </c>
      <c r="D89" s="305">
        <v>1.9E-3</v>
      </c>
      <c r="E89" s="283">
        <v>94.06</v>
      </c>
      <c r="F89" s="7">
        <v>1.0489999999999999</v>
      </c>
      <c r="G89" s="285">
        <v>4.7999999999999996E-3</v>
      </c>
      <c r="H89" s="285">
        <v>0.03</v>
      </c>
      <c r="I89" s="283">
        <v>5</v>
      </c>
      <c r="J89" s="283">
        <v>4.5</v>
      </c>
      <c r="K89" s="285">
        <v>4.5240000000000002E-2</v>
      </c>
      <c r="L89" s="283" t="s">
        <v>40</v>
      </c>
      <c r="M89" s="7" t="s">
        <v>78</v>
      </c>
      <c r="N89" s="305">
        <v>1.6299999999999999E-2</v>
      </c>
      <c r="O89" s="23">
        <v>0.25890000000000002</v>
      </c>
      <c r="P89" s="285">
        <v>-2.0000000000000001E-4</v>
      </c>
      <c r="Q89" s="285">
        <v>0.71160000000000001</v>
      </c>
      <c r="R89" s="285">
        <v>2.0000000000000001E-4</v>
      </c>
      <c r="S89" s="285">
        <v>-4.1000000000000003E-3</v>
      </c>
      <c r="T89" s="285">
        <v>-6.4000000000000003E-3</v>
      </c>
      <c r="U89" s="283">
        <v>1765</v>
      </c>
      <c r="V89" s="283">
        <v>3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150177</v>
      </c>
      <c r="B90" s="289" t="s">
        <v>83</v>
      </c>
      <c r="C90" s="14">
        <v>1.022</v>
      </c>
      <c r="D90" s="295">
        <v>2E-3</v>
      </c>
      <c r="E90" s="289">
        <v>31.43</v>
      </c>
      <c r="F90" s="14">
        <v>1.0269999999999999</v>
      </c>
      <c r="G90" s="291">
        <v>4.8999999999999998E-3</v>
      </c>
      <c r="H90" s="291">
        <v>0.03</v>
      </c>
      <c r="I90" s="289">
        <v>4.5</v>
      </c>
      <c r="J90" s="289">
        <v>4.5</v>
      </c>
      <c r="K90" s="291">
        <v>4.5229999999999999E-2</v>
      </c>
      <c r="L90" s="289" t="s">
        <v>40</v>
      </c>
      <c r="M90" s="14" t="s">
        <v>84</v>
      </c>
      <c r="N90" s="295">
        <v>6.8999999999999999E-3</v>
      </c>
      <c r="O90" s="18">
        <v>0.44159999999999999</v>
      </c>
      <c r="P90" s="291">
        <v>-1E-4</v>
      </c>
      <c r="Q90" s="291">
        <v>0.31180000000000002</v>
      </c>
      <c r="R90" s="291">
        <v>-3.8999999999999998E-3</v>
      </c>
      <c r="S90" s="291">
        <v>-4.4000000000000003E-3</v>
      </c>
      <c r="T90" s="291">
        <v>-3.5000000000000001E-3</v>
      </c>
      <c r="U90" s="289">
        <v>21883</v>
      </c>
      <c r="V90" s="289">
        <v>54</v>
      </c>
      <c r="W90" s="292">
        <v>0.21180555555555555</v>
      </c>
      <c r="X90" s="293">
        <v>42738</v>
      </c>
      <c r="Y90" s="21" t="s">
        <v>38</v>
      </c>
    </row>
    <row r="91" spans="1:25" s="206" customFormat="1" ht="18.75" thickBot="1" x14ac:dyDescent="0.2">
      <c r="A91" s="197">
        <v>150205</v>
      </c>
      <c r="B91" s="377" t="s">
        <v>49</v>
      </c>
      <c r="C91" s="197">
        <v>1.0269999999999999</v>
      </c>
      <c r="D91" s="383">
        <v>2.8999999999999998E-3</v>
      </c>
      <c r="E91" s="377">
        <v>10866.41</v>
      </c>
      <c r="F91" s="197">
        <v>1.032</v>
      </c>
      <c r="G91" s="379">
        <v>4.7999999999999996E-3</v>
      </c>
      <c r="H91" s="379">
        <v>0.03</v>
      </c>
      <c r="I91" s="377">
        <v>4.5</v>
      </c>
      <c r="J91" s="377">
        <v>4.5</v>
      </c>
      <c r="K91" s="379">
        <v>4.5229999999999999E-2</v>
      </c>
      <c r="L91" s="377" t="s">
        <v>40</v>
      </c>
      <c r="M91" s="197" t="s">
        <v>50</v>
      </c>
      <c r="N91" s="383">
        <v>4.4600000000000001E-2</v>
      </c>
      <c r="O91" s="202">
        <v>0.19620000000000001</v>
      </c>
      <c r="P91" s="379">
        <v>-2.0000000000000001E-4</v>
      </c>
      <c r="Q91" s="379">
        <v>0.88109999999999999</v>
      </c>
      <c r="R91" s="379">
        <v>-4.3E-3</v>
      </c>
      <c r="S91" s="379">
        <v>2.5999999999999999E-3</v>
      </c>
      <c r="T91" s="379">
        <v>-6.9999999999999999E-4</v>
      </c>
      <c r="U91" s="377">
        <v>439272</v>
      </c>
      <c r="V91" s="377">
        <v>215</v>
      </c>
      <c r="W91" s="380">
        <v>0.21180555555555555</v>
      </c>
      <c r="X91" s="381">
        <v>42705</v>
      </c>
      <c r="Y91" s="205" t="s">
        <v>38</v>
      </c>
    </row>
    <row r="92" spans="1:25" ht="18.75" thickBot="1" x14ac:dyDescent="0.2">
      <c r="A92" s="14">
        <v>150229</v>
      </c>
      <c r="B92" s="289" t="s">
        <v>69</v>
      </c>
      <c r="C92" s="14">
        <v>1.026</v>
      </c>
      <c r="D92" s="302">
        <v>0</v>
      </c>
      <c r="E92" s="289">
        <v>300.81</v>
      </c>
      <c r="F92" s="14">
        <v>1.0309999999999999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70</v>
      </c>
      <c r="N92" s="295">
        <v>1.2699999999999999E-2</v>
      </c>
      <c r="O92" s="18">
        <v>0.28000000000000003</v>
      </c>
      <c r="P92" s="291">
        <v>-2.0000000000000001E-4</v>
      </c>
      <c r="Q92" s="291">
        <v>0.68610000000000004</v>
      </c>
      <c r="R92" s="291">
        <v>-1.8E-3</v>
      </c>
      <c r="S92" s="291">
        <v>-5.1000000000000004E-3</v>
      </c>
      <c r="T92" s="291">
        <v>-6.1999999999999998E-3</v>
      </c>
      <c r="U92" s="289">
        <v>15849</v>
      </c>
      <c r="V92" s="289">
        <v>-11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305">
        <v>2.8999999999999998E-3</v>
      </c>
      <c r="E93" s="283">
        <v>1421.83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8.0000000000000002E-3</v>
      </c>
      <c r="O93" s="23">
        <v>0.3397</v>
      </c>
      <c r="P93" s="285">
        <v>-1E-4</v>
      </c>
      <c r="Q93" s="285">
        <v>0.55230000000000001</v>
      </c>
      <c r="R93" s="285">
        <v>2.8E-3</v>
      </c>
      <c r="S93" s="285">
        <v>3.0999999999999999E-3</v>
      </c>
      <c r="T93" s="285">
        <v>0</v>
      </c>
      <c r="U93" s="283">
        <v>31527</v>
      </c>
      <c r="V93" s="283">
        <v>102</v>
      </c>
      <c r="W93" s="287">
        <v>0.21180555555555555</v>
      </c>
      <c r="X93" s="288">
        <v>42675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1.024</v>
      </c>
      <c r="D94" s="295">
        <v>2.8999999999999998E-3</v>
      </c>
      <c r="E94" s="289">
        <v>8502.58</v>
      </c>
      <c r="F94" s="14">
        <v>1.0289999999999999</v>
      </c>
      <c r="G94" s="291">
        <v>4.8999999999999998E-3</v>
      </c>
      <c r="H94" s="291">
        <v>0.03</v>
      </c>
      <c r="I94" s="289">
        <v>4.5</v>
      </c>
      <c r="J94" s="289">
        <v>4.5</v>
      </c>
      <c r="K94" s="291">
        <v>4.5229999999999999E-2</v>
      </c>
      <c r="L94" s="289" t="s">
        <v>40</v>
      </c>
      <c r="M94" s="14" t="s">
        <v>86</v>
      </c>
      <c r="N94" s="295">
        <v>1.49E-2</v>
      </c>
      <c r="O94" s="18">
        <v>0.1479</v>
      </c>
      <c r="P94" s="291">
        <v>-1E-4</v>
      </c>
      <c r="Q94" s="291">
        <v>0.99870000000000003</v>
      </c>
      <c r="R94" s="291">
        <v>-5.3E-3</v>
      </c>
      <c r="S94" s="291">
        <v>-2.7000000000000001E-3</v>
      </c>
      <c r="T94" s="291">
        <v>-4.0000000000000001E-3</v>
      </c>
      <c r="U94" s="289">
        <v>465013</v>
      </c>
      <c r="V94" s="289">
        <v>228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150241</v>
      </c>
      <c r="B95" s="283" t="s">
        <v>94</v>
      </c>
      <c r="C95" s="7">
        <v>1.024</v>
      </c>
      <c r="D95" s="305">
        <v>2E-3</v>
      </c>
      <c r="E95" s="283">
        <v>358.71</v>
      </c>
      <c r="F95" s="7">
        <v>1.0289999999999999</v>
      </c>
      <c r="G95" s="285">
        <v>4.8999999999999998E-3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95</v>
      </c>
      <c r="N95" s="305">
        <v>5.0000000000000001E-4</v>
      </c>
      <c r="O95" s="23">
        <v>0.29289999999999999</v>
      </c>
      <c r="P95" s="285">
        <v>-1E-4</v>
      </c>
      <c r="Q95" s="285">
        <v>0.65849999999999997</v>
      </c>
      <c r="R95" s="285">
        <v>-4.3E-3</v>
      </c>
      <c r="S95" s="285">
        <v>-5.0000000000000001E-3</v>
      </c>
      <c r="T95" s="285">
        <v>-5.5999999999999999E-3</v>
      </c>
      <c r="U95" s="283">
        <v>8897</v>
      </c>
      <c r="V95" s="283">
        <v>-8</v>
      </c>
      <c r="W95" s="287">
        <v>0.21180555555555555</v>
      </c>
      <c r="X95" s="288">
        <v>42719</v>
      </c>
      <c r="Y95" s="13" t="s">
        <v>38</v>
      </c>
    </row>
    <row r="96" spans="1:25" s="71" customFormat="1" ht="18.75" thickBot="1" x14ac:dyDescent="0.2">
      <c r="A96" s="63">
        <v>150307</v>
      </c>
      <c r="B96" s="416" t="s">
        <v>51</v>
      </c>
      <c r="C96" s="63">
        <v>1.0249999999999999</v>
      </c>
      <c r="D96" s="417">
        <v>2E-3</v>
      </c>
      <c r="E96" s="416">
        <v>141.68</v>
      </c>
      <c r="F96" s="63">
        <v>1.03</v>
      </c>
      <c r="G96" s="418">
        <v>4.8999999999999998E-3</v>
      </c>
      <c r="H96" s="418">
        <v>0.03</v>
      </c>
      <c r="I96" s="416">
        <v>4.5</v>
      </c>
      <c r="J96" s="416">
        <v>4.5</v>
      </c>
      <c r="K96" s="418">
        <v>4.5229999999999999E-2</v>
      </c>
      <c r="L96" s="416" t="s">
        <v>40</v>
      </c>
      <c r="M96" s="63" t="s">
        <v>52</v>
      </c>
      <c r="N96" s="417">
        <v>3.0000000000000001E-3</v>
      </c>
      <c r="O96" s="67">
        <v>0.19520000000000001</v>
      </c>
      <c r="P96" s="418">
        <v>-1E-4</v>
      </c>
      <c r="Q96" s="418">
        <v>0.88619999999999999</v>
      </c>
      <c r="R96" s="418">
        <v>2.9999999999999997E-4</v>
      </c>
      <c r="S96" s="418">
        <v>0</v>
      </c>
      <c r="T96" s="418">
        <v>-5.0000000000000001E-3</v>
      </c>
      <c r="U96" s="416">
        <v>23515</v>
      </c>
      <c r="V96" s="416">
        <v>-140</v>
      </c>
      <c r="W96" s="419">
        <v>0.21180555555555555</v>
      </c>
      <c r="X96" s="420">
        <v>42705</v>
      </c>
      <c r="Y96" s="70" t="s">
        <v>38</v>
      </c>
    </row>
    <row r="97" spans="1:25" ht="18.75" thickBot="1" x14ac:dyDescent="0.2">
      <c r="A97" s="7">
        <v>150315</v>
      </c>
      <c r="B97" s="283" t="s">
        <v>118</v>
      </c>
      <c r="C97" s="7">
        <v>1.0249999999999999</v>
      </c>
      <c r="D97" s="305">
        <v>2E-3</v>
      </c>
      <c r="E97" s="283">
        <v>1000.57</v>
      </c>
      <c r="F97" s="7">
        <v>1.03</v>
      </c>
      <c r="G97" s="285">
        <v>4.8999999999999998E-3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119</v>
      </c>
      <c r="N97" s="305">
        <v>1.2999999999999999E-2</v>
      </c>
      <c r="O97" s="23">
        <v>0.37219999999999998</v>
      </c>
      <c r="P97" s="285">
        <v>-1E-4</v>
      </c>
      <c r="Q97" s="285">
        <v>0.47139999999999999</v>
      </c>
      <c r="R97" s="285">
        <v>-5.3E-3</v>
      </c>
      <c r="S97" s="285">
        <v>-6.0000000000000001E-3</v>
      </c>
      <c r="T97" s="285">
        <v>-6.4000000000000003E-3</v>
      </c>
      <c r="U97" s="283">
        <v>9805</v>
      </c>
      <c r="V97" s="283">
        <v>-92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150269</v>
      </c>
      <c r="B98" s="289" t="s">
        <v>57</v>
      </c>
      <c r="C98" s="14">
        <v>1.024</v>
      </c>
      <c r="D98" s="295">
        <v>2E-3</v>
      </c>
      <c r="E98" s="289">
        <v>1644.04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58</v>
      </c>
      <c r="N98" s="295">
        <v>1.54E-2</v>
      </c>
      <c r="O98" s="18">
        <v>0.35020000000000001</v>
      </c>
      <c r="P98" s="291">
        <v>-1E-4</v>
      </c>
      <c r="Q98" s="291">
        <v>0.52410000000000001</v>
      </c>
      <c r="R98" s="291">
        <v>-6.9999999999999999E-4</v>
      </c>
      <c r="S98" s="291">
        <v>-5.7000000000000002E-3</v>
      </c>
      <c r="T98" s="291">
        <v>-5.1000000000000004E-3</v>
      </c>
      <c r="U98" s="289">
        <v>44228</v>
      </c>
      <c r="V98" s="289">
        <v>-148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150164</v>
      </c>
      <c r="B99" s="283" t="s">
        <v>61</v>
      </c>
      <c r="C99" s="7">
        <v>1.02</v>
      </c>
      <c r="D99" s="305">
        <v>2.8999999999999998E-3</v>
      </c>
      <c r="E99" s="283">
        <v>325.76</v>
      </c>
      <c r="F99" s="7">
        <v>1.0249999999999999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62</v>
      </c>
      <c r="N99" s="305">
        <v>2E-3</v>
      </c>
      <c r="O99" s="23">
        <v>0.1043</v>
      </c>
      <c r="P99" s="285">
        <v>-1E-4</v>
      </c>
      <c r="Q99" s="285">
        <v>0.47089999999999999</v>
      </c>
      <c r="R99" s="285">
        <v>8.0000000000000002E-3</v>
      </c>
      <c r="S99" s="285">
        <v>3.8999999999999998E-3</v>
      </c>
      <c r="T99" s="285">
        <v>1.5E-3</v>
      </c>
      <c r="U99" s="283">
        <v>3454</v>
      </c>
      <c r="V99" s="283">
        <v>-110</v>
      </c>
      <c r="W99" s="287">
        <v>0.29375000000000001</v>
      </c>
      <c r="X99" s="288">
        <v>42705</v>
      </c>
      <c r="Y99" s="13" t="s">
        <v>38</v>
      </c>
    </row>
    <row r="100" spans="1:25" ht="18.75" thickBot="1" x14ac:dyDescent="0.2">
      <c r="A100" s="14">
        <v>150305</v>
      </c>
      <c r="B100" s="289" t="s">
        <v>104</v>
      </c>
      <c r="C100" s="14">
        <v>1.024</v>
      </c>
      <c r="D100" s="295">
        <v>2E-3</v>
      </c>
      <c r="E100" s="289">
        <v>103.39</v>
      </c>
      <c r="F100" s="14">
        <v>1.0289999999999999</v>
      </c>
      <c r="G100" s="291">
        <v>4.8999999999999998E-3</v>
      </c>
      <c r="H100" s="291">
        <v>0.03</v>
      </c>
      <c r="I100" s="289">
        <v>4.5</v>
      </c>
      <c r="J100" s="289">
        <v>4.5</v>
      </c>
      <c r="K100" s="291">
        <v>4.5229999999999999E-2</v>
      </c>
      <c r="L100" s="289" t="s">
        <v>40</v>
      </c>
      <c r="M100" s="14" t="s">
        <v>105</v>
      </c>
      <c r="N100" s="295">
        <v>1.01E-2</v>
      </c>
      <c r="O100" s="18">
        <v>0.217</v>
      </c>
      <c r="P100" s="291">
        <v>-1E-4</v>
      </c>
      <c r="Q100" s="291">
        <v>0.83650000000000002</v>
      </c>
      <c r="R100" s="291">
        <v>-6.4000000000000003E-3</v>
      </c>
      <c r="S100" s="291">
        <v>-3.0999999999999999E-3</v>
      </c>
      <c r="T100" s="291">
        <v>-6.7999999999999996E-3</v>
      </c>
      <c r="U100" s="289">
        <v>3083</v>
      </c>
      <c r="V100" s="289">
        <v>-24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150257</v>
      </c>
      <c r="B101" s="283" t="s">
        <v>53</v>
      </c>
      <c r="C101" s="7">
        <v>1.0029999999999999</v>
      </c>
      <c r="D101" s="305">
        <v>3.0000000000000001E-3</v>
      </c>
      <c r="E101" s="283">
        <v>12.47</v>
      </c>
      <c r="F101" s="7">
        <v>1.0079</v>
      </c>
      <c r="G101" s="285">
        <v>4.8999999999999998E-3</v>
      </c>
      <c r="H101" s="285">
        <v>0.03</v>
      </c>
      <c r="I101" s="283">
        <v>4.5</v>
      </c>
      <c r="J101" s="283">
        <v>4.5</v>
      </c>
      <c r="K101" s="285">
        <v>4.5220000000000003E-2</v>
      </c>
      <c r="L101" s="283" t="s">
        <v>40</v>
      </c>
      <c r="M101" s="7" t="s">
        <v>54</v>
      </c>
      <c r="N101" s="305">
        <v>1.3299999999999999E-2</v>
      </c>
      <c r="O101" s="23">
        <v>0.40739999999999998</v>
      </c>
      <c r="P101" s="285">
        <v>0</v>
      </c>
      <c r="Q101" s="285">
        <v>0.4133</v>
      </c>
      <c r="R101" s="285">
        <v>-7.4000000000000003E-3</v>
      </c>
      <c r="S101" s="285">
        <v>-1E-3</v>
      </c>
      <c r="T101" s="285">
        <v>-5.8999999999999999E-3</v>
      </c>
      <c r="U101" s="283">
        <v>1584</v>
      </c>
      <c r="V101" s="283">
        <v>-3</v>
      </c>
      <c r="W101" s="287">
        <v>0.21180555555555555</v>
      </c>
      <c r="X101" s="288">
        <v>42888</v>
      </c>
      <c r="Y101" s="13" t="s">
        <v>38</v>
      </c>
    </row>
    <row r="102" spans="1:25" s="206" customFormat="1" ht="18.75" thickBot="1" x14ac:dyDescent="0.2">
      <c r="A102" s="197">
        <v>150259</v>
      </c>
      <c r="B102" s="377" t="s">
        <v>92</v>
      </c>
      <c r="C102" s="197">
        <v>1.0029999999999999</v>
      </c>
      <c r="D102" s="383">
        <v>4.0000000000000001E-3</v>
      </c>
      <c r="E102" s="377">
        <v>143.65</v>
      </c>
      <c r="F102" s="197">
        <v>1.0079</v>
      </c>
      <c r="G102" s="379">
        <v>4.8999999999999998E-3</v>
      </c>
      <c r="H102" s="379">
        <v>0.03</v>
      </c>
      <c r="I102" s="377">
        <v>4.5</v>
      </c>
      <c r="J102" s="377">
        <v>4.5</v>
      </c>
      <c r="K102" s="379">
        <v>4.5220000000000003E-2</v>
      </c>
      <c r="L102" s="377" t="s">
        <v>40</v>
      </c>
      <c r="M102" s="197" t="s">
        <v>93</v>
      </c>
      <c r="N102" s="383">
        <v>3.0999999999999999E-3</v>
      </c>
      <c r="O102" s="202">
        <v>0.32200000000000001</v>
      </c>
      <c r="P102" s="379">
        <v>0</v>
      </c>
      <c r="Q102" s="379">
        <v>0.61699999999999999</v>
      </c>
      <c r="R102" s="379">
        <v>8.9999999999999998E-4</v>
      </c>
      <c r="S102" s="379">
        <v>1E-4</v>
      </c>
      <c r="T102" s="379">
        <v>1.1999999999999999E-3</v>
      </c>
      <c r="U102" s="377">
        <v>10098</v>
      </c>
      <c r="V102" s="377">
        <v>9</v>
      </c>
      <c r="W102" s="380">
        <v>0.21180555555555555</v>
      </c>
      <c r="X102" s="381">
        <v>42888</v>
      </c>
      <c r="Y102" s="205" t="s">
        <v>38</v>
      </c>
    </row>
    <row r="103" spans="1:25" ht="18.75" thickBot="1" x14ac:dyDescent="0.2">
      <c r="A103" s="7">
        <v>150283</v>
      </c>
      <c r="B103" s="283" t="s">
        <v>63</v>
      </c>
      <c r="C103" s="7">
        <v>1.0009999999999999</v>
      </c>
      <c r="D103" s="305">
        <v>2E-3</v>
      </c>
      <c r="E103" s="283">
        <v>272.89999999999998</v>
      </c>
      <c r="F103" s="7">
        <v>1.0057</v>
      </c>
      <c r="G103" s="285">
        <v>4.7000000000000002E-3</v>
      </c>
      <c r="H103" s="285">
        <v>0.03</v>
      </c>
      <c r="I103" s="283">
        <v>4.5</v>
      </c>
      <c r="J103" s="283">
        <v>4.5</v>
      </c>
      <c r="K103" s="285">
        <v>4.521E-2</v>
      </c>
      <c r="L103" s="283" t="s">
        <v>40</v>
      </c>
      <c r="M103" s="7" t="s">
        <v>64</v>
      </c>
      <c r="N103" s="305">
        <v>9.1999999999999998E-3</v>
      </c>
      <c r="O103" s="23">
        <v>0.28120000000000001</v>
      </c>
      <c r="P103" s="285">
        <v>0</v>
      </c>
      <c r="Q103" s="304">
        <v>0.71730000000000005</v>
      </c>
      <c r="R103" s="285">
        <v>-8.5000000000000006E-3</v>
      </c>
      <c r="S103" s="285">
        <v>-2.2000000000000001E-3</v>
      </c>
      <c r="T103" s="285">
        <v>-1.6999999999999999E-3</v>
      </c>
      <c r="U103" s="283">
        <v>9490</v>
      </c>
      <c r="V103" s="283">
        <v>0</v>
      </c>
      <c r="W103" s="287">
        <v>0.21180555555555555</v>
      </c>
      <c r="X103" s="288">
        <v>42905</v>
      </c>
      <c r="Y103" s="13" t="s">
        <v>38</v>
      </c>
    </row>
    <row r="104" spans="1:25" ht="18.75" thickBot="1" x14ac:dyDescent="0.2">
      <c r="A104" s="14">
        <v>150277</v>
      </c>
      <c r="B104" s="289" t="s">
        <v>65</v>
      </c>
      <c r="C104" s="14">
        <v>1.0509999999999999</v>
      </c>
      <c r="D104" s="295">
        <v>3.8E-3</v>
      </c>
      <c r="E104" s="289">
        <v>1118.72</v>
      </c>
      <c r="F104" s="14">
        <v>1.0549999999999999</v>
      </c>
      <c r="G104" s="291">
        <v>3.8E-3</v>
      </c>
      <c r="H104" s="291">
        <v>0.03</v>
      </c>
      <c r="I104" s="289">
        <v>5</v>
      </c>
      <c r="J104" s="289">
        <v>4.5</v>
      </c>
      <c r="K104" s="291">
        <v>4.5199999999999997E-2</v>
      </c>
      <c r="L104" s="289" t="s">
        <v>40</v>
      </c>
      <c r="M104" s="14" t="s">
        <v>66</v>
      </c>
      <c r="N104" s="295">
        <v>1.0999999999999999E-2</v>
      </c>
      <c r="O104" s="18">
        <v>0.1202</v>
      </c>
      <c r="P104" s="291">
        <v>-1.1999999999999999E-3</v>
      </c>
      <c r="Q104" s="291">
        <v>1.0225</v>
      </c>
      <c r="R104" s="291">
        <v>-2.8999999999999998E-3</v>
      </c>
      <c r="S104" s="291">
        <v>-1.4E-3</v>
      </c>
      <c r="T104" s="291">
        <v>-3.3999999999999998E-3</v>
      </c>
      <c r="U104" s="289">
        <v>52468</v>
      </c>
      <c r="V104" s="289">
        <v>16</v>
      </c>
      <c r="W104" s="292">
        <v>0.21180555555555555</v>
      </c>
      <c r="X104" s="293">
        <v>42614</v>
      </c>
      <c r="Y104" s="21" t="s">
        <v>38</v>
      </c>
    </row>
    <row r="105" spans="1:25" ht="18.75" thickBot="1" x14ac:dyDescent="0.2">
      <c r="A105" s="7">
        <v>502027</v>
      </c>
      <c r="B105" s="283" t="s">
        <v>124</v>
      </c>
      <c r="C105" s="7">
        <v>1.0449999999999999</v>
      </c>
      <c r="D105" s="305">
        <v>3.8E-3</v>
      </c>
      <c r="E105" s="283">
        <v>17.850000000000001</v>
      </c>
      <c r="F105" s="7">
        <v>1.0489999999999999</v>
      </c>
      <c r="G105" s="285">
        <v>3.8E-3</v>
      </c>
      <c r="H105" s="285">
        <v>0.03</v>
      </c>
      <c r="I105" s="283">
        <v>5</v>
      </c>
      <c r="J105" s="283">
        <v>4.5</v>
      </c>
      <c r="K105" s="285">
        <v>4.5199999999999997E-2</v>
      </c>
      <c r="L105" s="283" t="s">
        <v>40</v>
      </c>
      <c r="M105" s="7" t="s">
        <v>125</v>
      </c>
      <c r="N105" s="305">
        <v>1.7600000000000001E-2</v>
      </c>
      <c r="O105" s="23">
        <v>0.27739999999999998</v>
      </c>
      <c r="P105" s="285">
        <v>-1.1999999999999999E-3</v>
      </c>
      <c r="Q105" s="285">
        <v>0.66890000000000005</v>
      </c>
      <c r="R105" s="285">
        <v>-1.4E-3</v>
      </c>
      <c r="S105" s="285">
        <v>5.1000000000000004E-3</v>
      </c>
      <c r="T105" s="285">
        <v>6.7999999999999996E-3</v>
      </c>
      <c r="U105" s="283">
        <v>136</v>
      </c>
      <c r="V105" s="283">
        <v>3</v>
      </c>
      <c r="W105" s="287">
        <v>0.21180555555555555</v>
      </c>
      <c r="X105" s="288">
        <v>42614</v>
      </c>
      <c r="Y105" s="13" t="s">
        <v>38</v>
      </c>
    </row>
    <row r="106" spans="1:25" ht="18.75" thickBot="1" x14ac:dyDescent="0.2">
      <c r="A106" s="14">
        <v>150209</v>
      </c>
      <c r="B106" s="289" t="s">
        <v>47</v>
      </c>
      <c r="C106" s="14">
        <v>1.0249999999999999</v>
      </c>
      <c r="D106" s="295">
        <v>2.8999999999999998E-3</v>
      </c>
      <c r="E106" s="289">
        <v>5007.7700000000004</v>
      </c>
      <c r="F106" s="14">
        <v>1.0289999999999999</v>
      </c>
      <c r="G106" s="291">
        <v>3.8999999999999998E-3</v>
      </c>
      <c r="H106" s="291">
        <v>0.03</v>
      </c>
      <c r="I106" s="289">
        <v>4.5</v>
      </c>
      <c r="J106" s="289">
        <v>4.5</v>
      </c>
      <c r="K106" s="291">
        <v>4.5179999999999998E-2</v>
      </c>
      <c r="L106" s="289" t="s">
        <v>40</v>
      </c>
      <c r="M106" s="14" t="s">
        <v>48</v>
      </c>
      <c r="N106" s="295">
        <v>1.47E-2</v>
      </c>
      <c r="O106" s="18">
        <v>0.24740000000000001</v>
      </c>
      <c r="P106" s="291">
        <v>-1.1000000000000001E-3</v>
      </c>
      <c r="Q106" s="291">
        <v>0.76529999999999998</v>
      </c>
      <c r="R106" s="291">
        <v>-8.0000000000000004E-4</v>
      </c>
      <c r="S106" s="291">
        <v>1.8E-3</v>
      </c>
      <c r="T106" s="291">
        <v>0</v>
      </c>
      <c r="U106" s="289">
        <v>434614</v>
      </c>
      <c r="V106" s="289">
        <v>785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1.0249999999999999</v>
      </c>
      <c r="D107" s="305">
        <v>2E-3</v>
      </c>
      <c r="E107" s="283">
        <v>12639.69</v>
      </c>
      <c r="F107" s="7">
        <v>1.0289999999999999</v>
      </c>
      <c r="G107" s="285">
        <v>3.8999999999999998E-3</v>
      </c>
      <c r="H107" s="285">
        <v>0.03</v>
      </c>
      <c r="I107" s="283">
        <v>4.5</v>
      </c>
      <c r="J107" s="283">
        <v>4.5</v>
      </c>
      <c r="K107" s="285">
        <v>4.5179999999999998E-2</v>
      </c>
      <c r="L107" s="283" t="s">
        <v>40</v>
      </c>
      <c r="M107" s="7" t="s">
        <v>56</v>
      </c>
      <c r="N107" s="305">
        <v>8.0000000000000002E-3</v>
      </c>
      <c r="O107" s="23">
        <v>0.18</v>
      </c>
      <c r="P107" s="285">
        <v>-1.1000000000000001E-3</v>
      </c>
      <c r="Q107" s="285">
        <v>0.9234</v>
      </c>
      <c r="R107" s="285">
        <v>1.4E-3</v>
      </c>
      <c r="S107" s="285">
        <v>1.2999999999999999E-3</v>
      </c>
      <c r="T107" s="285">
        <v>-6.9999999999999999E-4</v>
      </c>
      <c r="U107" s="283">
        <v>941456</v>
      </c>
      <c r="V107" s="283">
        <v>254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150271</v>
      </c>
      <c r="B108" s="289" t="s">
        <v>59</v>
      </c>
      <c r="C108" s="14">
        <v>1.0249999999999999</v>
      </c>
      <c r="D108" s="295">
        <v>3.8999999999999998E-3</v>
      </c>
      <c r="E108" s="289">
        <v>52.93</v>
      </c>
      <c r="F108" s="14">
        <v>1.0289999999999999</v>
      </c>
      <c r="G108" s="291">
        <v>3.8999999999999998E-3</v>
      </c>
      <c r="H108" s="291">
        <v>0.03</v>
      </c>
      <c r="I108" s="289">
        <v>4.5</v>
      </c>
      <c r="J108" s="289">
        <v>4.5</v>
      </c>
      <c r="K108" s="291">
        <v>4.5179999999999998E-2</v>
      </c>
      <c r="L108" s="289" t="s">
        <v>40</v>
      </c>
      <c r="M108" s="14" t="s">
        <v>60</v>
      </c>
      <c r="N108" s="295">
        <v>1.38E-2</v>
      </c>
      <c r="O108" s="18">
        <v>0.39069999999999999</v>
      </c>
      <c r="P108" s="291">
        <v>-1.1000000000000001E-3</v>
      </c>
      <c r="Q108" s="291">
        <v>0.42909999999999998</v>
      </c>
      <c r="R108" s="291">
        <v>-6.3E-3</v>
      </c>
      <c r="S108" s="291">
        <v>1E-3</v>
      </c>
      <c r="T108" s="291">
        <v>-5.7000000000000002E-3</v>
      </c>
      <c r="U108" s="289">
        <v>2372</v>
      </c>
      <c r="V108" s="289">
        <v>0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150173</v>
      </c>
      <c r="B109" s="283" t="s">
        <v>113</v>
      </c>
      <c r="C109" s="7">
        <v>1.0249999999999999</v>
      </c>
      <c r="D109" s="305">
        <v>2.8999999999999998E-3</v>
      </c>
      <c r="E109" s="283">
        <v>157.85</v>
      </c>
      <c r="F109" s="7">
        <v>1.0289999999999999</v>
      </c>
      <c r="G109" s="285">
        <v>3.8999999999999998E-3</v>
      </c>
      <c r="H109" s="285">
        <v>0.03</v>
      </c>
      <c r="I109" s="283">
        <v>4.5</v>
      </c>
      <c r="J109" s="283">
        <v>4.5</v>
      </c>
      <c r="K109" s="285">
        <v>4.5179999999999998E-2</v>
      </c>
      <c r="L109" s="283" t="s">
        <v>40</v>
      </c>
      <c r="M109" s="7" t="s">
        <v>114</v>
      </c>
      <c r="N109" s="305">
        <v>1.2E-2</v>
      </c>
      <c r="O109" s="23">
        <v>0.26650000000000001</v>
      </c>
      <c r="P109" s="285">
        <v>-1.1000000000000001E-3</v>
      </c>
      <c r="Q109" s="285">
        <v>0.72050000000000003</v>
      </c>
      <c r="R109" s="285">
        <v>1.9E-3</v>
      </c>
      <c r="S109" s="285">
        <v>-5.9999999999999995E-4</v>
      </c>
      <c r="T109" s="285">
        <v>-6.3E-3</v>
      </c>
      <c r="U109" s="283">
        <v>17400</v>
      </c>
      <c r="V109" s="283">
        <v>-7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150329</v>
      </c>
      <c r="B110" s="289" t="s">
        <v>99</v>
      </c>
      <c r="C110" s="14">
        <v>1.0249999999999999</v>
      </c>
      <c r="D110" s="295">
        <v>2E-3</v>
      </c>
      <c r="E110" s="289">
        <v>429.11</v>
      </c>
      <c r="F110" s="14">
        <v>1.0289999999999999</v>
      </c>
      <c r="G110" s="291">
        <v>3.8999999999999998E-3</v>
      </c>
      <c r="H110" s="291">
        <v>0.03</v>
      </c>
      <c r="I110" s="289">
        <v>4.5</v>
      </c>
      <c r="J110" s="289">
        <v>4.5</v>
      </c>
      <c r="K110" s="291">
        <v>4.5179999999999998E-2</v>
      </c>
      <c r="L110" s="289" t="s">
        <v>40</v>
      </c>
      <c r="M110" s="14" t="s">
        <v>100</v>
      </c>
      <c r="N110" s="295">
        <v>4.1000000000000003E-3</v>
      </c>
      <c r="O110" s="18">
        <v>0.30609999999999998</v>
      </c>
      <c r="P110" s="291">
        <v>-1.1000000000000001E-3</v>
      </c>
      <c r="Q110" s="291">
        <v>0.62760000000000005</v>
      </c>
      <c r="R110" s="291">
        <v>2.5999999999999999E-3</v>
      </c>
      <c r="S110" s="291">
        <v>-5.0000000000000001E-4</v>
      </c>
      <c r="T110" s="291">
        <v>3.3E-3</v>
      </c>
      <c r="U110" s="289">
        <v>10847</v>
      </c>
      <c r="V110" s="289">
        <v>55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502017</v>
      </c>
      <c r="B111" s="283" t="s">
        <v>45</v>
      </c>
      <c r="C111" s="7">
        <v>1.0249999999999999</v>
      </c>
      <c r="D111" s="305">
        <v>4.8999999999999998E-3</v>
      </c>
      <c r="E111" s="283">
        <v>0.08</v>
      </c>
      <c r="F111" s="7">
        <v>1.0289999999999999</v>
      </c>
      <c r="G111" s="285">
        <v>3.8999999999999998E-3</v>
      </c>
      <c r="H111" s="285">
        <v>0.03</v>
      </c>
      <c r="I111" s="283">
        <v>4.5</v>
      </c>
      <c r="J111" s="283">
        <v>4.5</v>
      </c>
      <c r="K111" s="285">
        <v>4.5179999999999998E-2</v>
      </c>
      <c r="L111" s="283" t="s">
        <v>40</v>
      </c>
      <c r="M111" s="7" t="s">
        <v>46</v>
      </c>
      <c r="N111" s="305">
        <v>1.55E-2</v>
      </c>
      <c r="O111" s="23">
        <v>0.34760000000000002</v>
      </c>
      <c r="P111" s="285">
        <v>-1.1000000000000001E-3</v>
      </c>
      <c r="Q111" s="285">
        <v>0.53029999999999999</v>
      </c>
      <c r="R111" s="285">
        <v>-1.04E-2</v>
      </c>
      <c r="S111" s="285">
        <v>-8.3000000000000001E-3</v>
      </c>
      <c r="T111" s="285">
        <v>-6.1999999999999998E-3</v>
      </c>
      <c r="U111" s="283">
        <v>253</v>
      </c>
      <c r="V111" s="283">
        <v>-8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502049</v>
      </c>
      <c r="B112" s="289" t="s">
        <v>90</v>
      </c>
      <c r="C112" s="14">
        <v>1.01</v>
      </c>
      <c r="D112" s="295">
        <v>2E-3</v>
      </c>
      <c r="E112" s="289">
        <v>267.18</v>
      </c>
      <c r="F112" s="14">
        <v>1.0139</v>
      </c>
      <c r="G112" s="291">
        <v>3.8E-3</v>
      </c>
      <c r="H112" s="291">
        <v>0.03</v>
      </c>
      <c r="I112" s="289">
        <v>4.5</v>
      </c>
      <c r="J112" s="289">
        <v>4.5</v>
      </c>
      <c r="K112" s="291">
        <v>4.5179999999999998E-2</v>
      </c>
      <c r="L112" s="289" t="s">
        <v>40</v>
      </c>
      <c r="M112" s="14" t="s">
        <v>91</v>
      </c>
      <c r="N112" s="295">
        <v>5.1000000000000004E-3</v>
      </c>
      <c r="O112" s="18">
        <v>0.41010000000000002</v>
      </c>
      <c r="P112" s="291">
        <v>-1.1000000000000001E-3</v>
      </c>
      <c r="Q112" s="291">
        <v>0.4002</v>
      </c>
      <c r="R112" s="291">
        <v>-4.8999999999999998E-3</v>
      </c>
      <c r="S112" s="291">
        <v>-3.8999999999999998E-3</v>
      </c>
      <c r="T112" s="291">
        <v>-2.3E-3</v>
      </c>
      <c r="U112" s="289">
        <v>11910</v>
      </c>
      <c r="V112" s="289">
        <v>-5</v>
      </c>
      <c r="W112" s="292">
        <v>0.21180555555555555</v>
      </c>
      <c r="X112" s="293">
        <v>42839</v>
      </c>
      <c r="Y112" s="21" t="s">
        <v>38</v>
      </c>
    </row>
    <row r="113" spans="1:25" ht="18.75" thickBot="1" x14ac:dyDescent="0.2">
      <c r="A113" s="7">
        <v>150184</v>
      </c>
      <c r="B113" s="283" t="s">
        <v>106</v>
      </c>
      <c r="C113" s="7">
        <v>1.0049999999999999</v>
      </c>
      <c r="D113" s="305">
        <v>4.0000000000000001E-3</v>
      </c>
      <c r="E113" s="283">
        <v>118.15</v>
      </c>
      <c r="F113" s="7">
        <v>1.0083</v>
      </c>
      <c r="G113" s="285">
        <v>3.3E-3</v>
      </c>
      <c r="H113" s="285">
        <v>0.03</v>
      </c>
      <c r="I113" s="283">
        <v>4.5</v>
      </c>
      <c r="J113" s="283">
        <v>4.5</v>
      </c>
      <c r="K113" s="285">
        <v>4.5150000000000003E-2</v>
      </c>
      <c r="L113" s="283" t="s">
        <v>40</v>
      </c>
      <c r="M113" s="7" t="s">
        <v>76</v>
      </c>
      <c r="N113" s="305">
        <v>1.24E-2</v>
      </c>
      <c r="O113" s="23">
        <v>0.32629999999999998</v>
      </c>
      <c r="P113" s="285">
        <v>-2E-3</v>
      </c>
      <c r="Q113" s="304">
        <v>0.60619999999999996</v>
      </c>
      <c r="R113" s="285">
        <v>-4.1000000000000003E-3</v>
      </c>
      <c r="S113" s="285">
        <v>-2.2000000000000001E-3</v>
      </c>
      <c r="T113" s="285">
        <v>-3.8999999999999998E-3</v>
      </c>
      <c r="U113" s="283">
        <v>38830</v>
      </c>
      <c r="V113" s="283">
        <v>27</v>
      </c>
      <c r="W113" s="287">
        <v>0.21180555555555555</v>
      </c>
      <c r="X113" s="288">
        <v>42885</v>
      </c>
      <c r="Y113" s="13" t="s">
        <v>38</v>
      </c>
    </row>
    <row r="114" spans="1:25" ht="18.75" thickBot="1" x14ac:dyDescent="0.2">
      <c r="A114" s="14">
        <v>150275</v>
      </c>
      <c r="B114" s="289" t="s">
        <v>89</v>
      </c>
      <c r="C114" s="14">
        <v>1.026</v>
      </c>
      <c r="D114" s="295">
        <v>4.8999999999999998E-3</v>
      </c>
      <c r="E114" s="289">
        <v>1243.28</v>
      </c>
      <c r="F114" s="14">
        <v>1.0289999999999999</v>
      </c>
      <c r="G114" s="291">
        <v>2.8999999999999998E-3</v>
      </c>
      <c r="H114" s="291">
        <v>0.03</v>
      </c>
      <c r="I114" s="289">
        <v>4.5</v>
      </c>
      <c r="J114" s="289">
        <v>4.5</v>
      </c>
      <c r="K114" s="291">
        <v>4.514E-2</v>
      </c>
      <c r="L114" s="289" t="s">
        <v>40</v>
      </c>
      <c r="M114" s="14" t="s">
        <v>46</v>
      </c>
      <c r="N114" s="295">
        <v>1.55E-2</v>
      </c>
      <c r="O114" s="18">
        <v>0.11609999999999999</v>
      </c>
      <c r="P114" s="291">
        <v>-2.0999999999999999E-3</v>
      </c>
      <c r="Q114" s="291">
        <v>1.0732999999999999</v>
      </c>
      <c r="R114" s="291">
        <v>-5.4999999999999997E-3</v>
      </c>
      <c r="S114" s="291">
        <v>-4.8999999999999998E-3</v>
      </c>
      <c r="T114" s="291">
        <v>-4.8999999999999998E-3</v>
      </c>
      <c r="U114" s="289">
        <v>54338</v>
      </c>
      <c r="V114" s="289">
        <v>-1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1.0009999999999999</v>
      </c>
      <c r="D115" s="305">
        <v>2E-3</v>
      </c>
      <c r="E115" s="283">
        <v>123</v>
      </c>
      <c r="F115" s="7">
        <v>1.0036</v>
      </c>
      <c r="G115" s="285">
        <v>2.5999999999999999E-3</v>
      </c>
      <c r="H115" s="285">
        <v>0.03</v>
      </c>
      <c r="I115" s="283">
        <v>4.5</v>
      </c>
      <c r="J115" s="283">
        <v>4.5</v>
      </c>
      <c r="K115" s="285">
        <v>4.512E-2</v>
      </c>
      <c r="L115" s="283" t="s">
        <v>40</v>
      </c>
      <c r="M115" s="7" t="s">
        <v>56</v>
      </c>
      <c r="N115" s="305">
        <v>8.0000000000000002E-3</v>
      </c>
      <c r="O115" s="23">
        <v>0.44819999999999999</v>
      </c>
      <c r="P115" s="285">
        <v>-2E-3</v>
      </c>
      <c r="Q115" s="285">
        <v>0.3206</v>
      </c>
      <c r="R115" s="285">
        <v>-1.1999999999999999E-3</v>
      </c>
      <c r="S115" s="285">
        <v>-6.9999999999999999E-4</v>
      </c>
      <c r="T115" s="285">
        <v>-3.5000000000000001E-3</v>
      </c>
      <c r="U115" s="283">
        <v>14139</v>
      </c>
      <c r="V115" s="283">
        <v>51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150273</v>
      </c>
      <c r="B116" s="289" t="s">
        <v>45</v>
      </c>
      <c r="C116" s="14">
        <v>1.052</v>
      </c>
      <c r="D116" s="295">
        <v>6.7000000000000002E-3</v>
      </c>
      <c r="E116" s="289">
        <v>172.85</v>
      </c>
      <c r="F116" s="14">
        <v>1.054</v>
      </c>
      <c r="G116" s="291">
        <v>1.9E-3</v>
      </c>
      <c r="H116" s="291">
        <v>0.03</v>
      </c>
      <c r="I116" s="289">
        <v>5</v>
      </c>
      <c r="J116" s="289">
        <v>4.5</v>
      </c>
      <c r="K116" s="291">
        <v>4.5109999999999997E-2</v>
      </c>
      <c r="L116" s="289" t="s">
        <v>40</v>
      </c>
      <c r="M116" s="14" t="s">
        <v>46</v>
      </c>
      <c r="N116" s="295">
        <v>1.55E-2</v>
      </c>
      <c r="O116" s="18">
        <v>0.121</v>
      </c>
      <c r="P116" s="291">
        <v>-3.0999999999999999E-3</v>
      </c>
      <c r="Q116" s="291">
        <v>1.0222</v>
      </c>
      <c r="R116" s="291">
        <v>-7.1000000000000004E-3</v>
      </c>
      <c r="S116" s="291">
        <v>-6.7999999999999996E-3</v>
      </c>
      <c r="T116" s="291">
        <v>-6.1000000000000004E-3</v>
      </c>
      <c r="U116" s="289">
        <v>11095</v>
      </c>
      <c r="V116" s="289">
        <v>-62</v>
      </c>
      <c r="W116" s="292">
        <v>0.21180555555555555</v>
      </c>
      <c r="X116" s="293">
        <v>42614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</v>
      </c>
      <c r="D117" s="305">
        <v>4.0000000000000001E-3</v>
      </c>
      <c r="E117" s="283">
        <v>1374.82</v>
      </c>
      <c r="F117" s="7">
        <v>1.0064</v>
      </c>
      <c r="G117" s="285">
        <v>2.3999999999999998E-3</v>
      </c>
      <c r="H117" s="285">
        <v>0.03</v>
      </c>
      <c r="I117" s="283">
        <v>4.5</v>
      </c>
      <c r="J117" s="283">
        <v>4.5</v>
      </c>
      <c r="K117" s="285">
        <v>4.5109999999999997E-2</v>
      </c>
      <c r="L117" s="283" t="s">
        <v>40</v>
      </c>
      <c r="M117" s="7" t="s">
        <v>48</v>
      </c>
      <c r="N117" s="305">
        <v>1.47E-2</v>
      </c>
      <c r="O117" s="23">
        <v>0.29949999999999999</v>
      </c>
      <c r="P117" s="285">
        <v>-3.0000000000000001E-3</v>
      </c>
      <c r="Q117" s="285">
        <v>0.67269999999999996</v>
      </c>
      <c r="R117" s="285">
        <v>-5.3E-3</v>
      </c>
      <c r="S117" s="285">
        <v>-2.7000000000000001E-3</v>
      </c>
      <c r="T117" s="285">
        <v>2.3999999999999998E-3</v>
      </c>
      <c r="U117" s="283">
        <v>28202</v>
      </c>
      <c r="V117" s="283">
        <v>1118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150249</v>
      </c>
      <c r="B118" s="289" t="s">
        <v>103</v>
      </c>
      <c r="C118" s="14">
        <v>1.0269999999999999</v>
      </c>
      <c r="D118" s="302">
        <v>0</v>
      </c>
      <c r="E118" s="289">
        <v>0</v>
      </c>
      <c r="F118" s="14">
        <v>1.0289999999999999</v>
      </c>
      <c r="G118" s="291">
        <v>1.9E-3</v>
      </c>
      <c r="H118" s="291">
        <v>0.03</v>
      </c>
      <c r="I118" s="289">
        <v>4.5</v>
      </c>
      <c r="J118" s="289">
        <v>4.5</v>
      </c>
      <c r="K118" s="291">
        <v>4.5089999999999998E-2</v>
      </c>
      <c r="L118" s="289" t="s">
        <v>40</v>
      </c>
      <c r="M118" s="14" t="s">
        <v>95</v>
      </c>
      <c r="N118" s="295">
        <v>5.0000000000000001E-4</v>
      </c>
      <c r="O118" s="18">
        <v>0.25669999999999998</v>
      </c>
      <c r="P118" s="291">
        <v>-3.0999999999999999E-3</v>
      </c>
      <c r="Q118" s="291">
        <v>0.74339999999999995</v>
      </c>
      <c r="R118" s="291">
        <v>-7.4000000000000003E-3</v>
      </c>
      <c r="S118" s="291">
        <v>-4.7000000000000002E-3</v>
      </c>
      <c r="T118" s="291">
        <v>-6.4999999999999997E-3</v>
      </c>
      <c r="U118" s="289">
        <v>4082</v>
      </c>
      <c r="V118" s="289">
        <v>-5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150217</v>
      </c>
      <c r="B119" s="283" t="s">
        <v>67</v>
      </c>
      <c r="C119" s="7">
        <v>1.036</v>
      </c>
      <c r="D119" s="305">
        <v>3.8999999999999998E-3</v>
      </c>
      <c r="E119" s="283">
        <v>598.26</v>
      </c>
      <c r="F119" s="7">
        <v>1.034</v>
      </c>
      <c r="G119" s="285">
        <v>-1.9E-3</v>
      </c>
      <c r="H119" s="285">
        <v>0.03</v>
      </c>
      <c r="I119" s="283">
        <v>5.5</v>
      </c>
      <c r="J119" s="283">
        <v>4.5</v>
      </c>
      <c r="K119" s="285">
        <v>4.5089999999999998E-2</v>
      </c>
      <c r="L119" s="283" t="s">
        <v>40</v>
      </c>
      <c r="M119" s="7" t="s">
        <v>68</v>
      </c>
      <c r="N119" s="305">
        <v>1.0800000000000001E-2</v>
      </c>
      <c r="O119" s="23">
        <v>0.255</v>
      </c>
      <c r="P119" s="285">
        <v>-6.8999999999999999E-3</v>
      </c>
      <c r="Q119" s="285">
        <v>0.74060000000000004</v>
      </c>
      <c r="R119" s="285">
        <v>-5.4999999999999997E-3</v>
      </c>
      <c r="S119" s="285">
        <v>-5.3E-3</v>
      </c>
      <c r="T119" s="285">
        <v>-5.7999999999999996E-3</v>
      </c>
      <c r="U119" s="283">
        <v>47655</v>
      </c>
      <c r="V119" s="283">
        <v>-25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150051</v>
      </c>
      <c r="B120" s="289" t="s">
        <v>87</v>
      </c>
      <c r="C120" s="14">
        <v>1.022</v>
      </c>
      <c r="D120" s="295">
        <v>1E-3</v>
      </c>
      <c r="E120" s="289">
        <v>249.33</v>
      </c>
      <c r="F120" s="14">
        <v>1.024</v>
      </c>
      <c r="G120" s="291">
        <v>2E-3</v>
      </c>
      <c r="H120" s="291">
        <v>0.03</v>
      </c>
      <c r="I120" s="289">
        <v>4.5</v>
      </c>
      <c r="J120" s="289">
        <v>4.5</v>
      </c>
      <c r="K120" s="291">
        <v>4.5089999999999998E-2</v>
      </c>
      <c r="L120" s="289" t="s">
        <v>40</v>
      </c>
      <c r="M120" s="14" t="s">
        <v>88</v>
      </c>
      <c r="N120" s="295">
        <v>9.1000000000000004E-3</v>
      </c>
      <c r="O120" s="18">
        <v>0.43259999999999998</v>
      </c>
      <c r="P120" s="291">
        <v>-3.0999999999999999E-3</v>
      </c>
      <c r="Q120" s="291">
        <v>0.3362</v>
      </c>
      <c r="R120" s="291">
        <v>-4.1000000000000003E-3</v>
      </c>
      <c r="S120" s="291">
        <v>-4.4999999999999997E-3</v>
      </c>
      <c r="T120" s="291">
        <v>-5.4000000000000003E-3</v>
      </c>
      <c r="U120" s="289">
        <v>15855</v>
      </c>
      <c r="V120" s="289">
        <v>-28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1</v>
      </c>
      <c r="D121" s="305">
        <v>2E-3</v>
      </c>
      <c r="E121" s="283">
        <v>1519.23</v>
      </c>
      <c r="F121" s="7">
        <v>1.0014000000000001</v>
      </c>
      <c r="G121" s="285">
        <v>1.4E-3</v>
      </c>
      <c r="H121" s="285">
        <v>0.03</v>
      </c>
      <c r="I121" s="283">
        <v>4.5</v>
      </c>
      <c r="J121" s="283">
        <v>4.5</v>
      </c>
      <c r="K121" s="285">
        <v>4.5060000000000003E-2</v>
      </c>
      <c r="L121" s="283" t="s">
        <v>40</v>
      </c>
      <c r="M121" s="7" t="s">
        <v>80</v>
      </c>
      <c r="N121" s="305">
        <v>3.3300000000000003E-2</v>
      </c>
      <c r="O121" s="23">
        <v>0.35680000000000001</v>
      </c>
      <c r="P121" s="285">
        <v>-4.0000000000000001E-3</v>
      </c>
      <c r="Q121" s="304">
        <v>0.54210000000000003</v>
      </c>
      <c r="R121" s="285">
        <v>-6.9999999999999999E-4</v>
      </c>
      <c r="S121" s="285">
        <v>-3.0999999999999999E-3</v>
      </c>
      <c r="T121" s="285">
        <v>-5.7999999999999996E-3</v>
      </c>
      <c r="U121" s="283">
        <v>45763</v>
      </c>
      <c r="V121" s="283">
        <v>-307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150243</v>
      </c>
      <c r="B122" s="289" t="s">
        <v>128</v>
      </c>
      <c r="C122" s="14">
        <v>1.024</v>
      </c>
      <c r="D122" s="295">
        <v>2.8999999999999998E-3</v>
      </c>
      <c r="E122" s="289">
        <v>173.19</v>
      </c>
      <c r="F122" s="14">
        <v>1.0249999999999999</v>
      </c>
      <c r="G122" s="291">
        <v>1E-3</v>
      </c>
      <c r="H122" s="291">
        <v>0.03</v>
      </c>
      <c r="I122" s="289">
        <v>4.5</v>
      </c>
      <c r="J122" s="289">
        <v>4.5</v>
      </c>
      <c r="K122" s="291">
        <v>4.505E-2</v>
      </c>
      <c r="L122" s="289" t="s">
        <v>40</v>
      </c>
      <c r="M122" s="14" t="s">
        <v>129</v>
      </c>
      <c r="N122" s="295">
        <v>1.0200000000000001E-2</v>
      </c>
      <c r="O122" s="18">
        <v>0.36609999999999998</v>
      </c>
      <c r="P122" s="291">
        <v>-4.0000000000000001E-3</v>
      </c>
      <c r="Q122" s="291">
        <v>0.49159999999999998</v>
      </c>
      <c r="R122" s="291">
        <v>-2.0999999999999999E-3</v>
      </c>
      <c r="S122" s="291">
        <v>0</v>
      </c>
      <c r="T122" s="291">
        <v>-3.5000000000000001E-3</v>
      </c>
      <c r="U122" s="289">
        <v>12271</v>
      </c>
      <c r="V122" s="289">
        <v>-1</v>
      </c>
      <c r="W122" s="292">
        <v>0.21180555555555555</v>
      </c>
      <c r="X122" s="293">
        <v>42705</v>
      </c>
      <c r="Y122" s="21" t="s">
        <v>38</v>
      </c>
    </row>
    <row r="123" spans="1:25" ht="18.75" thickBot="1" x14ac:dyDescent="0.2">
      <c r="A123" s="7">
        <v>150207</v>
      </c>
      <c r="B123" s="283" t="s">
        <v>71</v>
      </c>
      <c r="C123" s="7">
        <v>1.028</v>
      </c>
      <c r="D123" s="305">
        <v>4.8999999999999998E-3</v>
      </c>
      <c r="E123" s="283">
        <v>2036.53</v>
      </c>
      <c r="F123" s="7">
        <v>1.0289999999999999</v>
      </c>
      <c r="G123" s="285">
        <v>1E-3</v>
      </c>
      <c r="H123" s="285">
        <v>0.03</v>
      </c>
      <c r="I123" s="283">
        <v>4.5</v>
      </c>
      <c r="J123" s="283">
        <v>4.5</v>
      </c>
      <c r="K123" s="285">
        <v>4.505E-2</v>
      </c>
      <c r="L123" s="283" t="s">
        <v>40</v>
      </c>
      <c r="M123" s="7" t="s">
        <v>72</v>
      </c>
      <c r="N123" s="305">
        <v>1.77E-2</v>
      </c>
      <c r="O123" s="23">
        <v>0.1041</v>
      </c>
      <c r="P123" s="285">
        <v>-4.0000000000000001E-3</v>
      </c>
      <c r="Q123" s="285">
        <v>1.1013999999999999</v>
      </c>
      <c r="R123" s="285">
        <v>-6.7000000000000002E-3</v>
      </c>
      <c r="S123" s="285">
        <v>-5.7000000000000002E-3</v>
      </c>
      <c r="T123" s="285">
        <v>-4.3E-3</v>
      </c>
      <c r="U123" s="283">
        <v>20443</v>
      </c>
      <c r="V123" s="283">
        <v>-813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150251</v>
      </c>
      <c r="B124" s="289" t="s">
        <v>96</v>
      </c>
      <c r="C124" s="14">
        <v>1.028</v>
      </c>
      <c r="D124" s="290">
        <v>-1.9E-3</v>
      </c>
      <c r="E124" s="289">
        <v>198.48</v>
      </c>
      <c r="F124" s="14">
        <v>1.0289999999999999</v>
      </c>
      <c r="G124" s="291">
        <v>1E-3</v>
      </c>
      <c r="H124" s="291">
        <v>0.03</v>
      </c>
      <c r="I124" s="289">
        <v>4.5</v>
      </c>
      <c r="J124" s="289">
        <v>4.5</v>
      </c>
      <c r="K124" s="291">
        <v>4.505E-2</v>
      </c>
      <c r="L124" s="289" t="s">
        <v>40</v>
      </c>
      <c r="M124" s="14" t="s">
        <v>97</v>
      </c>
      <c r="N124" s="295">
        <v>5.33E-2</v>
      </c>
      <c r="O124" s="18">
        <v>0.42199999999999999</v>
      </c>
      <c r="P124" s="291">
        <v>-4.0000000000000001E-3</v>
      </c>
      <c r="Q124" s="291">
        <v>0.35580000000000001</v>
      </c>
      <c r="R124" s="291">
        <v>-4.7999999999999996E-3</v>
      </c>
      <c r="S124" s="291">
        <v>-4.3E-3</v>
      </c>
      <c r="T124" s="291">
        <v>-9.4999999999999998E-3</v>
      </c>
      <c r="U124" s="289">
        <v>7089</v>
      </c>
      <c r="V124" s="289">
        <v>-335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150255</v>
      </c>
      <c r="B125" s="283" t="s">
        <v>112</v>
      </c>
      <c r="C125" s="7">
        <v>1.0069999999999999</v>
      </c>
      <c r="D125" s="305">
        <v>1E-3</v>
      </c>
      <c r="E125" s="283">
        <v>26.62</v>
      </c>
      <c r="F125" s="7">
        <v>1.0079</v>
      </c>
      <c r="G125" s="285">
        <v>8.9999999999999998E-4</v>
      </c>
      <c r="H125" s="285">
        <v>0.03</v>
      </c>
      <c r="I125" s="283">
        <v>4.5</v>
      </c>
      <c r="J125" s="283">
        <v>4.5</v>
      </c>
      <c r="K125" s="285">
        <v>4.5039999999999997E-2</v>
      </c>
      <c r="L125" s="283" t="s">
        <v>40</v>
      </c>
      <c r="M125" s="7" t="s">
        <v>95</v>
      </c>
      <c r="N125" s="305">
        <v>5.0000000000000001E-4</v>
      </c>
      <c r="O125" s="23">
        <v>0.21410000000000001</v>
      </c>
      <c r="P125" s="285">
        <v>-4.0000000000000001E-3</v>
      </c>
      <c r="Q125" s="285">
        <v>0.87429999999999997</v>
      </c>
      <c r="R125" s="285">
        <v>-6.0000000000000001E-3</v>
      </c>
      <c r="S125" s="285">
        <v>-5.4999999999999997E-3</v>
      </c>
      <c r="T125" s="285">
        <v>-6.7000000000000002E-3</v>
      </c>
      <c r="U125" s="283">
        <v>3424</v>
      </c>
      <c r="V125" s="283">
        <v>-45</v>
      </c>
      <c r="W125" s="287">
        <v>0.21180555555555555</v>
      </c>
      <c r="X125" s="288">
        <v>42888</v>
      </c>
      <c r="Y125" s="13" t="s">
        <v>38</v>
      </c>
    </row>
    <row r="126" spans="1:25" ht="18.75" thickBot="1" x14ac:dyDescent="0.2">
      <c r="A126" s="14">
        <v>502004</v>
      </c>
      <c r="B126" s="289" t="s">
        <v>98</v>
      </c>
      <c r="C126" s="14">
        <v>1.0029999999999999</v>
      </c>
      <c r="D126" s="290">
        <v>-3.0000000000000001E-3</v>
      </c>
      <c r="E126" s="289">
        <v>3578.06</v>
      </c>
      <c r="F126" s="14">
        <v>1.0036</v>
      </c>
      <c r="G126" s="291">
        <v>5.9999999999999995E-4</v>
      </c>
      <c r="H126" s="291">
        <v>0.03</v>
      </c>
      <c r="I126" s="289">
        <v>4.5</v>
      </c>
      <c r="J126" s="289">
        <v>4.5</v>
      </c>
      <c r="K126" s="291">
        <v>4.5030000000000001E-2</v>
      </c>
      <c r="L126" s="289" t="s">
        <v>40</v>
      </c>
      <c r="M126" s="14" t="s">
        <v>80</v>
      </c>
      <c r="N126" s="295">
        <v>3.3300000000000003E-2</v>
      </c>
      <c r="O126" s="18">
        <v>0.44629999999999997</v>
      </c>
      <c r="P126" s="291">
        <v>-4.0000000000000001E-3</v>
      </c>
      <c r="Q126" s="291">
        <v>0.3251</v>
      </c>
      <c r="R126" s="291">
        <v>3.0999999999999999E-3</v>
      </c>
      <c r="S126" s="291">
        <v>-1.1999999999999999E-3</v>
      </c>
      <c r="T126" s="291">
        <v>-3.8E-3</v>
      </c>
      <c r="U126" s="289">
        <v>35756</v>
      </c>
      <c r="V126" s="289">
        <v>130</v>
      </c>
      <c r="W126" s="292">
        <v>0.21180555555555555</v>
      </c>
      <c r="X126" s="293">
        <v>42923</v>
      </c>
      <c r="Y126" s="21" t="s">
        <v>38</v>
      </c>
    </row>
    <row r="127" spans="1:25" ht="18.75" thickBot="1" x14ac:dyDescent="0.2">
      <c r="A127" s="7">
        <v>150227</v>
      </c>
      <c r="B127" s="283" t="s">
        <v>111</v>
      </c>
      <c r="C127" s="7">
        <v>1.036</v>
      </c>
      <c r="D127" s="305">
        <v>3.8999999999999998E-3</v>
      </c>
      <c r="E127" s="283">
        <v>2244.1999999999998</v>
      </c>
      <c r="F127" s="7">
        <v>1.034</v>
      </c>
      <c r="G127" s="285">
        <v>-1.9E-3</v>
      </c>
      <c r="H127" s="285">
        <v>0.03</v>
      </c>
      <c r="I127" s="283">
        <v>4.5</v>
      </c>
      <c r="J127" s="283">
        <v>4.5</v>
      </c>
      <c r="K127" s="285">
        <v>4.4909999999999999E-2</v>
      </c>
      <c r="L127" s="283" t="s">
        <v>40</v>
      </c>
      <c r="M127" s="7" t="s">
        <v>95</v>
      </c>
      <c r="N127" s="305">
        <v>5.0000000000000001E-4</v>
      </c>
      <c r="O127" s="23">
        <v>0.24149999999999999</v>
      </c>
      <c r="P127" s="285">
        <v>-6.8999999999999999E-3</v>
      </c>
      <c r="Q127" s="285">
        <v>0.7722</v>
      </c>
      <c r="R127" s="285">
        <v>3.0999999999999999E-3</v>
      </c>
      <c r="S127" s="285">
        <v>5.9999999999999995E-4</v>
      </c>
      <c r="T127" s="285">
        <v>5.9999999999999995E-4</v>
      </c>
      <c r="U127" s="283">
        <v>260878</v>
      </c>
      <c r="V127" s="283">
        <v>900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150309</v>
      </c>
      <c r="B128" s="289" t="s">
        <v>73</v>
      </c>
      <c r="C128" s="14">
        <v>1.032</v>
      </c>
      <c r="D128" s="290">
        <v>-1E-3</v>
      </c>
      <c r="E128" s="289">
        <v>9.3800000000000008</v>
      </c>
      <c r="F128" s="14">
        <v>1.03</v>
      </c>
      <c r="G128" s="291">
        <v>-1.9E-3</v>
      </c>
      <c r="H128" s="291">
        <v>0.03</v>
      </c>
      <c r="I128" s="289">
        <v>4.5</v>
      </c>
      <c r="J128" s="289">
        <v>4.5</v>
      </c>
      <c r="K128" s="291">
        <v>4.4909999999999999E-2</v>
      </c>
      <c r="L128" s="289" t="s">
        <v>40</v>
      </c>
      <c r="M128" s="14" t="s">
        <v>74</v>
      </c>
      <c r="N128" s="295">
        <v>1.3899999999999999E-2</v>
      </c>
      <c r="O128" s="18">
        <v>0.35349999999999998</v>
      </c>
      <c r="P128" s="291">
        <v>-6.8999999999999999E-3</v>
      </c>
      <c r="Q128" s="291">
        <v>0.51529999999999998</v>
      </c>
      <c r="R128" s="291">
        <v>-1.0999999999999999E-2</v>
      </c>
      <c r="S128" s="291">
        <v>-5.5999999999999999E-3</v>
      </c>
      <c r="T128" s="291">
        <v>-6.6E-3</v>
      </c>
      <c r="U128" s="289">
        <v>1453</v>
      </c>
      <c r="V128" s="289">
        <v>-13</v>
      </c>
      <c r="W128" s="292">
        <v>0.21180555555555555</v>
      </c>
      <c r="X128" s="293">
        <v>42709</v>
      </c>
      <c r="Y128" s="21" t="s">
        <v>38</v>
      </c>
    </row>
    <row r="129" spans="1:25" ht="18.75" thickBot="1" x14ac:dyDescent="0.2">
      <c r="A129" s="7">
        <v>150169</v>
      </c>
      <c r="B129" s="283" t="s">
        <v>116</v>
      </c>
      <c r="C129" s="7">
        <v>1.0309999999999999</v>
      </c>
      <c r="D129" s="305">
        <v>5.8999999999999999E-3</v>
      </c>
      <c r="E129" s="283">
        <v>1104.53</v>
      </c>
      <c r="F129" s="7">
        <v>1.026</v>
      </c>
      <c r="G129" s="285">
        <v>-4.8999999999999998E-3</v>
      </c>
      <c r="H129" s="285">
        <v>0.03</v>
      </c>
      <c r="I129" s="283">
        <v>4.5</v>
      </c>
      <c r="J129" s="283">
        <v>4.5</v>
      </c>
      <c r="K129" s="285">
        <v>4.478E-2</v>
      </c>
      <c r="L129" s="283" t="s">
        <v>40</v>
      </c>
      <c r="M129" s="7" t="s">
        <v>117</v>
      </c>
      <c r="N129" s="305">
        <v>1.5100000000000001E-2</v>
      </c>
      <c r="O129" s="23">
        <v>0.35289999999999999</v>
      </c>
      <c r="P129" s="285">
        <v>-9.7999999999999997E-3</v>
      </c>
      <c r="Q129" s="285">
        <v>0.52139999999999997</v>
      </c>
      <c r="R129" s="285">
        <v>-7.0000000000000001E-3</v>
      </c>
      <c r="S129" s="285">
        <v>-5.7000000000000002E-3</v>
      </c>
      <c r="T129" s="285">
        <v>-5.1999999999999998E-3</v>
      </c>
      <c r="U129" s="283">
        <v>61196</v>
      </c>
      <c r="V129" s="283">
        <v>-146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1.034</v>
      </c>
      <c r="D130" s="295">
        <v>3.8999999999999998E-3</v>
      </c>
      <c r="E130" s="289">
        <v>4812.1400000000003</v>
      </c>
      <c r="F130" s="14">
        <v>1.0269999999999999</v>
      </c>
      <c r="G130" s="291">
        <v>-6.7999999999999996E-3</v>
      </c>
      <c r="H130" s="291">
        <v>0.03</v>
      </c>
      <c r="I130" s="289">
        <v>4.5</v>
      </c>
      <c r="J130" s="289">
        <v>4.5</v>
      </c>
      <c r="K130" s="291">
        <v>4.4690000000000001E-2</v>
      </c>
      <c r="L130" s="289" t="s">
        <v>40</v>
      </c>
      <c r="M130" s="14" t="s">
        <v>123</v>
      </c>
      <c r="N130" s="295">
        <v>1.2699999999999999E-2</v>
      </c>
      <c r="O130" s="18">
        <v>0.31719999999999998</v>
      </c>
      <c r="P130" s="291">
        <v>-1.17E-2</v>
      </c>
      <c r="Q130" s="291">
        <v>1.1387</v>
      </c>
      <c r="R130" s="291">
        <v>-4.4000000000000003E-3</v>
      </c>
      <c r="S130" s="291">
        <v>-3.3E-3</v>
      </c>
      <c r="T130" s="291">
        <v>-6.0000000000000001E-3</v>
      </c>
      <c r="U130" s="289">
        <v>335557</v>
      </c>
      <c r="V130" s="289">
        <v>-1924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1.038</v>
      </c>
      <c r="D131" s="286">
        <v>-1.9E-3</v>
      </c>
      <c r="E131" s="283">
        <v>2.3199999999999998</v>
      </c>
      <c r="F131" s="7">
        <v>1.03</v>
      </c>
      <c r="G131" s="285">
        <v>-7.7999999999999996E-3</v>
      </c>
      <c r="H131" s="285">
        <v>0.03</v>
      </c>
      <c r="I131" s="283">
        <v>4.5</v>
      </c>
      <c r="J131" s="283">
        <v>4.5</v>
      </c>
      <c r="K131" s="285">
        <v>4.4639999999999999E-2</v>
      </c>
      <c r="L131" s="283" t="s">
        <v>40</v>
      </c>
      <c r="M131" s="7" t="s">
        <v>62</v>
      </c>
      <c r="N131" s="305">
        <v>2E-3</v>
      </c>
      <c r="O131" s="23">
        <v>0.111</v>
      </c>
      <c r="P131" s="285">
        <v>-1.2699999999999999E-2</v>
      </c>
      <c r="Q131" s="285">
        <v>0.55789999999999995</v>
      </c>
      <c r="R131" s="285">
        <v>-9.1999999999999998E-3</v>
      </c>
      <c r="S131" s="285">
        <v>-5.4999999999999997E-3</v>
      </c>
      <c r="T131" s="285">
        <v>-9.4999999999999998E-3</v>
      </c>
      <c r="U131" s="283">
        <v>9558</v>
      </c>
      <c r="V131" s="283">
        <v>-22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1.032</v>
      </c>
      <c r="D132" s="295">
        <v>3.8999999999999998E-3</v>
      </c>
      <c r="E132" s="289">
        <v>7294.84</v>
      </c>
      <c r="F132" s="14">
        <v>1.0229999999999999</v>
      </c>
      <c r="G132" s="291">
        <v>-8.8000000000000005E-3</v>
      </c>
      <c r="H132" s="291">
        <v>0.03</v>
      </c>
      <c r="I132" s="289">
        <v>4.5</v>
      </c>
      <c r="J132" s="289">
        <v>4.5</v>
      </c>
      <c r="K132" s="291">
        <v>4.4600000000000001E-2</v>
      </c>
      <c r="L132" s="289" t="s">
        <v>40</v>
      </c>
      <c r="M132" s="14" t="s">
        <v>80</v>
      </c>
      <c r="N132" s="295">
        <v>3.3300000000000003E-2</v>
      </c>
      <c r="O132" s="18">
        <v>0.4365</v>
      </c>
      <c r="P132" s="291">
        <v>-1.37E-2</v>
      </c>
      <c r="Q132" s="291">
        <v>0.32790000000000002</v>
      </c>
      <c r="R132" s="291">
        <v>8.0000000000000004E-4</v>
      </c>
      <c r="S132" s="291">
        <v>-3.5999999999999999E-3</v>
      </c>
      <c r="T132" s="291">
        <v>-6.3E-3</v>
      </c>
      <c r="U132" s="289">
        <v>301999</v>
      </c>
      <c r="V132" s="289">
        <v>750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150171</v>
      </c>
      <c r="B133" s="283" t="s">
        <v>101</v>
      </c>
      <c r="C133" s="7">
        <v>1.0269999999999999</v>
      </c>
      <c r="D133" s="305">
        <v>2.8999999999999998E-3</v>
      </c>
      <c r="E133" s="283">
        <v>2455.41</v>
      </c>
      <c r="F133" s="7">
        <v>1.0178</v>
      </c>
      <c r="G133" s="285">
        <v>-8.9999999999999993E-3</v>
      </c>
      <c r="H133" s="285">
        <v>0.03</v>
      </c>
      <c r="I133" s="283">
        <v>4.5</v>
      </c>
      <c r="J133" s="283">
        <v>4.5</v>
      </c>
      <c r="K133" s="285">
        <v>4.4589999999999998E-2</v>
      </c>
      <c r="L133" s="283" t="s">
        <v>40</v>
      </c>
      <c r="M133" s="7" t="s">
        <v>102</v>
      </c>
      <c r="N133" s="305">
        <v>7.7999999999999996E-3</v>
      </c>
      <c r="O133" s="23">
        <v>0.42709999999999998</v>
      </c>
      <c r="P133" s="285">
        <v>-1.37E-2</v>
      </c>
      <c r="Q133" s="304">
        <v>0.35560000000000003</v>
      </c>
      <c r="R133" s="285">
        <v>-5.0000000000000001E-4</v>
      </c>
      <c r="S133" s="285">
        <v>5.9999999999999995E-4</v>
      </c>
      <c r="T133" s="285">
        <v>-2.3999999999999998E-3</v>
      </c>
      <c r="U133" s="283">
        <v>349390</v>
      </c>
      <c r="V133" s="283">
        <v>213</v>
      </c>
      <c r="W133" s="287">
        <v>0.21180555555555555</v>
      </c>
      <c r="X133" s="288">
        <v>42807</v>
      </c>
      <c r="Y133" s="13" t="s">
        <v>38</v>
      </c>
    </row>
    <row r="134" spans="1:25" ht="18.75" thickBot="1" x14ac:dyDescent="0.2">
      <c r="A134" s="14">
        <v>150279</v>
      </c>
      <c r="B134" s="289" t="s">
        <v>126</v>
      </c>
      <c r="C134" s="14">
        <v>1.0649999999999999</v>
      </c>
      <c r="D134" s="295">
        <v>8.9999999999999998E-4</v>
      </c>
      <c r="E134" s="289">
        <v>0.44</v>
      </c>
      <c r="F134" s="14">
        <v>1.054</v>
      </c>
      <c r="G134" s="291">
        <v>-1.04E-2</v>
      </c>
      <c r="H134" s="291">
        <v>0.03</v>
      </c>
      <c r="I134" s="289">
        <v>5</v>
      </c>
      <c r="J134" s="289">
        <v>4.5</v>
      </c>
      <c r="K134" s="291">
        <v>4.4519999999999997E-2</v>
      </c>
      <c r="L134" s="289" t="s">
        <v>40</v>
      </c>
      <c r="M134" s="14" t="s">
        <v>127</v>
      </c>
      <c r="N134" s="295">
        <v>1.09E-2</v>
      </c>
      <c r="O134" s="18">
        <v>0.28849999999999998</v>
      </c>
      <c r="P134" s="291">
        <v>-1.5299999999999999E-2</v>
      </c>
      <c r="Q134" s="291">
        <v>0.63690000000000002</v>
      </c>
      <c r="R134" s="291">
        <v>-8.0999999999999996E-3</v>
      </c>
      <c r="S134" s="291">
        <v>-3.8999999999999998E-3</v>
      </c>
      <c r="T134" s="291">
        <v>8.2000000000000007E-3</v>
      </c>
      <c r="U134" s="289">
        <v>1271</v>
      </c>
      <c r="V134" s="289">
        <v>-1</v>
      </c>
      <c r="W134" s="292">
        <v>0.21180555555555555</v>
      </c>
      <c r="X134" s="293">
        <v>42614</v>
      </c>
      <c r="Y134" s="21" t="s">
        <v>38</v>
      </c>
    </row>
    <row r="135" spans="1:25" ht="18.75" thickBot="1" x14ac:dyDescent="0.2">
      <c r="A135" s="7">
        <v>150179</v>
      </c>
      <c r="B135" s="283" t="s">
        <v>120</v>
      </c>
      <c r="C135" s="7">
        <v>1.0409999999999999</v>
      </c>
      <c r="D135" s="284">
        <v>0</v>
      </c>
      <c r="E135" s="283">
        <v>85.79</v>
      </c>
      <c r="F135" s="7">
        <v>1.0269999999999999</v>
      </c>
      <c r="G135" s="285">
        <v>-1.3599999999999999E-2</v>
      </c>
      <c r="H135" s="285">
        <v>0.03</v>
      </c>
      <c r="I135" s="283">
        <v>4.5</v>
      </c>
      <c r="J135" s="283">
        <v>4.5</v>
      </c>
      <c r="K135" s="285">
        <v>4.4380000000000003E-2</v>
      </c>
      <c r="L135" s="283" t="s">
        <v>40</v>
      </c>
      <c r="M135" s="7" t="s">
        <v>121</v>
      </c>
      <c r="N135" s="305">
        <v>1.15E-2</v>
      </c>
      <c r="O135" s="23">
        <v>0.45789999999999997</v>
      </c>
      <c r="P135" s="285">
        <v>-1.84E-2</v>
      </c>
      <c r="Q135" s="285">
        <v>0.27360000000000001</v>
      </c>
      <c r="R135" s="285">
        <v>-4.8999999999999998E-3</v>
      </c>
      <c r="S135" s="285">
        <v>-4.7000000000000002E-3</v>
      </c>
      <c r="T135" s="285">
        <v>-6.4000000000000003E-3</v>
      </c>
      <c r="U135" s="283">
        <v>6100</v>
      </c>
      <c r="V135" s="283">
        <v>-31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150092</v>
      </c>
      <c r="B136" s="289" t="s">
        <v>138</v>
      </c>
      <c r="C136" s="14">
        <v>1.0429999999999999</v>
      </c>
      <c r="D136" s="295">
        <v>7.7000000000000002E-3</v>
      </c>
      <c r="E136" s="289">
        <v>4.91</v>
      </c>
      <c r="F136" s="14">
        <v>1.0269999999999999</v>
      </c>
      <c r="G136" s="291">
        <v>-1.5599999999999999E-2</v>
      </c>
      <c r="H136" s="291">
        <v>0.03</v>
      </c>
      <c r="I136" s="289">
        <v>4.5</v>
      </c>
      <c r="J136" s="289">
        <v>4.5</v>
      </c>
      <c r="K136" s="291">
        <v>4.4290000000000003E-2</v>
      </c>
      <c r="L136" s="289" t="s">
        <v>40</v>
      </c>
      <c r="M136" s="14" t="s">
        <v>139</v>
      </c>
      <c r="N136" s="295">
        <v>1.2500000000000001E-2</v>
      </c>
      <c r="O136" s="18">
        <v>0.39439999999999997</v>
      </c>
      <c r="P136" s="291">
        <v>-2.0299999999999999E-2</v>
      </c>
      <c r="Q136" s="291">
        <v>0.89690000000000003</v>
      </c>
      <c r="R136" s="291">
        <v>-6.0000000000000001E-3</v>
      </c>
      <c r="S136" s="291">
        <v>5.0000000000000001E-4</v>
      </c>
      <c r="T136" s="291">
        <v>0</v>
      </c>
      <c r="U136" s="289">
        <v>270</v>
      </c>
      <c r="V136" s="289">
        <v>-3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150203</v>
      </c>
      <c r="B137" s="283" t="s">
        <v>109</v>
      </c>
      <c r="C137" s="7">
        <v>1.036</v>
      </c>
      <c r="D137" s="286">
        <v>-3.8E-3</v>
      </c>
      <c r="E137" s="283">
        <v>262.16000000000003</v>
      </c>
      <c r="F137" s="7">
        <v>1.0189999999999999</v>
      </c>
      <c r="G137" s="285">
        <v>-1.67E-2</v>
      </c>
      <c r="H137" s="285">
        <v>0.03</v>
      </c>
      <c r="I137" s="283">
        <v>4.5</v>
      </c>
      <c r="J137" s="283">
        <v>4.5</v>
      </c>
      <c r="K137" s="285">
        <v>4.4249999999999998E-2</v>
      </c>
      <c r="L137" s="283" t="s">
        <v>40</v>
      </c>
      <c r="M137" s="7" t="s">
        <v>110</v>
      </c>
      <c r="N137" s="305">
        <v>1.4E-2</v>
      </c>
      <c r="O137" s="23">
        <v>0.45550000000000002</v>
      </c>
      <c r="P137" s="285">
        <v>-2.1299999999999999E-2</v>
      </c>
      <c r="Q137" s="285">
        <v>0.28720000000000001</v>
      </c>
      <c r="R137" s="285">
        <v>-3.3E-3</v>
      </c>
      <c r="S137" s="285">
        <v>-2.2000000000000001E-3</v>
      </c>
      <c r="T137" s="285">
        <v>-5.1999999999999998E-3</v>
      </c>
      <c r="U137" s="283">
        <v>17732</v>
      </c>
      <c r="V137" s="283">
        <v>-50</v>
      </c>
      <c r="W137" s="287">
        <v>0.21180555555555555</v>
      </c>
      <c r="X137" s="288">
        <v>42705</v>
      </c>
      <c r="Y137" s="13" t="s">
        <v>38</v>
      </c>
    </row>
    <row r="138" spans="1:25" ht="18.75" thickBot="1" x14ac:dyDescent="0.2">
      <c r="A138" s="14">
        <v>150192</v>
      </c>
      <c r="B138" s="289" t="s">
        <v>107</v>
      </c>
      <c r="C138" s="14">
        <v>1.052</v>
      </c>
      <c r="D138" s="295">
        <v>1.7399999999999999E-2</v>
      </c>
      <c r="E138" s="289">
        <v>1881.23</v>
      </c>
      <c r="F138" s="14">
        <v>1.0269999999999999</v>
      </c>
      <c r="G138" s="291">
        <v>-2.4299999999999999E-2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108</v>
      </c>
      <c r="N138" s="295">
        <v>2.07E-2</v>
      </c>
      <c r="O138" s="18">
        <v>0.36099999999999999</v>
      </c>
      <c r="P138" s="291">
        <v>-2.86E-2</v>
      </c>
      <c r="Q138" s="291">
        <v>0.50109999999999999</v>
      </c>
      <c r="R138" s="291">
        <v>-8.3000000000000001E-3</v>
      </c>
      <c r="S138" s="291">
        <v>-4.5999999999999999E-3</v>
      </c>
      <c r="T138" s="291">
        <v>-1E-3</v>
      </c>
      <c r="U138" s="289">
        <v>18641</v>
      </c>
      <c r="V138" s="289">
        <v>-474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150100</v>
      </c>
      <c r="B139" s="283" t="s">
        <v>133</v>
      </c>
      <c r="C139" s="7">
        <v>1.0529999999999999</v>
      </c>
      <c r="D139" s="305">
        <v>1.2500000000000001E-2</v>
      </c>
      <c r="E139" s="283">
        <v>20.100000000000001</v>
      </c>
      <c r="F139" s="7">
        <v>1.0269999999999999</v>
      </c>
      <c r="G139" s="285">
        <v>-2.53E-2</v>
      </c>
      <c r="H139" s="285">
        <v>0.03</v>
      </c>
      <c r="I139" s="283">
        <v>4.5</v>
      </c>
      <c r="J139" s="283">
        <v>4.5</v>
      </c>
      <c r="K139" s="285">
        <v>4.3860000000000003E-2</v>
      </c>
      <c r="L139" s="283" t="s">
        <v>40</v>
      </c>
      <c r="M139" s="7" t="s">
        <v>134</v>
      </c>
      <c r="N139" s="305">
        <v>2.1000000000000001E-2</v>
      </c>
      <c r="O139" s="23">
        <v>0.45040000000000002</v>
      </c>
      <c r="P139" s="285">
        <v>-2.9600000000000001E-2</v>
      </c>
      <c r="Q139" s="285">
        <v>0.72160000000000002</v>
      </c>
      <c r="R139" s="285">
        <v>-6.1999999999999998E-3</v>
      </c>
      <c r="S139" s="285">
        <v>-6.1000000000000004E-3</v>
      </c>
      <c r="T139" s="285">
        <v>-7.0000000000000001E-3</v>
      </c>
      <c r="U139" s="283">
        <v>14213</v>
      </c>
      <c r="V139" s="283">
        <v>-12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1.079</v>
      </c>
      <c r="D140" s="295">
        <v>7.4999999999999997E-3</v>
      </c>
      <c r="E140" s="289">
        <v>39.33</v>
      </c>
      <c r="F140" s="14">
        <v>1.0449999999999999</v>
      </c>
      <c r="G140" s="291">
        <v>-3.2500000000000001E-2</v>
      </c>
      <c r="H140" s="291">
        <v>0.03</v>
      </c>
      <c r="I140" s="289">
        <v>4.75</v>
      </c>
      <c r="J140" s="289">
        <v>4.5</v>
      </c>
      <c r="K140" s="291">
        <v>4.3540000000000002E-2</v>
      </c>
      <c r="L140" s="289" t="s">
        <v>40</v>
      </c>
      <c r="M140" s="14" t="s">
        <v>86</v>
      </c>
      <c r="N140" s="295">
        <v>1.49E-2</v>
      </c>
      <c r="O140" s="18">
        <v>0.40720000000000001</v>
      </c>
      <c r="P140" s="291">
        <v>-3.6400000000000002E-2</v>
      </c>
      <c r="Q140" s="291">
        <v>0.37330000000000002</v>
      </c>
      <c r="R140" s="291">
        <v>-7.1000000000000004E-3</v>
      </c>
      <c r="S140" s="291">
        <v>-1.9E-3</v>
      </c>
      <c r="T140" s="291">
        <v>-5.1000000000000004E-3</v>
      </c>
      <c r="U140" s="289">
        <v>1043</v>
      </c>
      <c r="V140" s="289">
        <v>-1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4">
        <v>0</v>
      </c>
      <c r="E141" s="283">
        <v>0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9.1000000000000004E-3</v>
      </c>
      <c r="O141" s="23">
        <v>0.41599999999999998</v>
      </c>
      <c r="P141" s="285">
        <v>-4.0500000000000001E-2</v>
      </c>
      <c r="Q141" s="285">
        <v>0.80100000000000005</v>
      </c>
      <c r="R141" s="285">
        <v>-2.4299999999999999E-2</v>
      </c>
      <c r="S141" s="285">
        <v>-7.7000000000000002E-3</v>
      </c>
      <c r="T141" s="285">
        <v>-8.6E-3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150231</v>
      </c>
      <c r="B142" s="289" t="s">
        <v>130</v>
      </c>
      <c r="C142" s="14">
        <v>1.05</v>
      </c>
      <c r="D142" s="295">
        <v>3.6499999999999998E-2</v>
      </c>
      <c r="E142" s="289">
        <v>23.09</v>
      </c>
      <c r="F142" s="14">
        <v>1.0103</v>
      </c>
      <c r="G142" s="291">
        <v>-3.9300000000000002E-2</v>
      </c>
      <c r="H142" s="291">
        <v>0.03</v>
      </c>
      <c r="I142" s="289">
        <v>4.5</v>
      </c>
      <c r="J142" s="289">
        <v>4.5</v>
      </c>
      <c r="K142" s="291">
        <v>4.3279999999999999E-2</v>
      </c>
      <c r="L142" s="289" t="s">
        <v>40</v>
      </c>
      <c r="M142" s="14" t="s">
        <v>131</v>
      </c>
      <c r="N142" s="295">
        <v>1.32E-2</v>
      </c>
      <c r="O142" s="18">
        <v>0.374</v>
      </c>
      <c r="P142" s="291">
        <v>-4.2900000000000001E-2</v>
      </c>
      <c r="Q142" s="303">
        <v>0.49009999999999998</v>
      </c>
      <c r="R142" s="291">
        <v>-8.6E-3</v>
      </c>
      <c r="S142" s="291">
        <v>-1.9800000000000002E-2</v>
      </c>
      <c r="T142" s="291">
        <v>-7.3000000000000001E-3</v>
      </c>
      <c r="U142" s="289">
        <v>3851</v>
      </c>
      <c r="V142" s="289">
        <v>-7</v>
      </c>
      <c r="W142" s="292">
        <v>0.21180555555555555</v>
      </c>
      <c r="X142" s="293">
        <v>42869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1.0740000000000001</v>
      </c>
      <c r="D143" s="286">
        <v>-4.5999999999999999E-3</v>
      </c>
      <c r="E143" s="283">
        <v>2.61</v>
      </c>
      <c r="F143" s="7">
        <v>1.0264</v>
      </c>
      <c r="G143" s="285">
        <v>-4.6399999999999997E-2</v>
      </c>
      <c r="H143" s="285">
        <v>0.03</v>
      </c>
      <c r="I143" s="283">
        <v>4.5</v>
      </c>
      <c r="J143" s="283">
        <v>4.5</v>
      </c>
      <c r="K143" s="285">
        <v>4.2959999999999998E-2</v>
      </c>
      <c r="L143" s="283" t="s">
        <v>40</v>
      </c>
      <c r="M143" s="7" t="s">
        <v>141</v>
      </c>
      <c r="N143" s="305">
        <v>1.3100000000000001E-2</v>
      </c>
      <c r="O143" s="23">
        <v>0.42570000000000002</v>
      </c>
      <c r="P143" s="285">
        <v>-4.9500000000000002E-2</v>
      </c>
      <c r="Q143" s="285">
        <v>0.34970000000000001</v>
      </c>
      <c r="R143" s="285">
        <v>-7.4999999999999997E-3</v>
      </c>
      <c r="S143" s="285">
        <v>-2.0000000000000001E-4</v>
      </c>
      <c r="T143" s="285">
        <v>1.4E-3</v>
      </c>
      <c r="U143" s="283">
        <v>2425</v>
      </c>
      <c r="V143" s="283">
        <v>-2</v>
      </c>
      <c r="W143" s="287">
        <v>0.21180555555555555</v>
      </c>
      <c r="X143" s="288">
        <v>42738</v>
      </c>
      <c r="Y143" s="13" t="s">
        <v>38</v>
      </c>
    </row>
    <row r="144" spans="1:25" ht="18.75" thickBot="1" x14ac:dyDescent="0.2">
      <c r="A144" s="14">
        <v>150311</v>
      </c>
      <c r="B144" s="289" t="s">
        <v>135</v>
      </c>
      <c r="C144" s="14">
        <v>1.099</v>
      </c>
      <c r="D144" s="295">
        <v>2.1399999999999999E-2</v>
      </c>
      <c r="E144" s="289">
        <v>59.94</v>
      </c>
      <c r="F144" s="14">
        <v>1.03</v>
      </c>
      <c r="G144" s="291">
        <v>-6.7000000000000004E-2</v>
      </c>
      <c r="H144" s="291">
        <v>0.03</v>
      </c>
      <c r="I144" s="289">
        <v>4.5</v>
      </c>
      <c r="J144" s="289">
        <v>4.5</v>
      </c>
      <c r="K144" s="291">
        <v>4.2099999999999999E-2</v>
      </c>
      <c r="L144" s="289" t="s">
        <v>40</v>
      </c>
      <c r="M144" s="14" t="s">
        <v>136</v>
      </c>
      <c r="N144" s="295">
        <v>1.2800000000000001E-2</v>
      </c>
      <c r="O144" s="18">
        <v>0.36770000000000003</v>
      </c>
      <c r="P144" s="291">
        <v>-6.7500000000000004E-2</v>
      </c>
      <c r="Q144" s="291">
        <v>0.48199999999999998</v>
      </c>
      <c r="R144" s="291">
        <v>2.8E-3</v>
      </c>
      <c r="S144" s="291">
        <v>-5.4999999999999997E-3</v>
      </c>
      <c r="T144" s="291">
        <v>-1.09E-2</v>
      </c>
      <c r="U144" s="289">
        <v>1721</v>
      </c>
      <c r="V144" s="289">
        <v>-19</v>
      </c>
      <c r="W144" s="292">
        <v>0.21180555555555555</v>
      </c>
      <c r="X144" s="293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3.7576271186440693E-3</v>
      </c>
      <c r="E145" s="36"/>
      <c r="F145" s="35"/>
      <c r="G145" s="43">
        <f>AVERAGE(G86:G144)</f>
        <v>-5.3898305084745281E-4</v>
      </c>
      <c r="H145" s="271">
        <f>COUNTIF($D86:$D144,"&gt;0")/COUNT($D86:$D144)</f>
        <v>0.83050847457627119</v>
      </c>
      <c r="I145" s="270"/>
      <c r="J145" s="270"/>
      <c r="K145" s="43">
        <f>AVERAGE(K86:K144)</f>
        <v>4.5030847457627123E-2</v>
      </c>
      <c r="L145" s="36"/>
      <c r="M145" s="35"/>
      <c r="N145" s="38"/>
      <c r="O145" s="39"/>
      <c r="P145" s="43">
        <f>AVERAGE(P86:P144)</f>
        <v>-8.7379310344827595E-3</v>
      </c>
      <c r="Q145" s="37"/>
      <c r="R145" s="43">
        <f>AVERAGE(R86:R144)</f>
        <v>-4.1254237288135603E-3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0.91600000000000004</v>
      </c>
      <c r="D146" s="284">
        <v>0</v>
      </c>
      <c r="E146" s="283">
        <v>0.32</v>
      </c>
      <c r="F146" s="7">
        <v>1.018</v>
      </c>
      <c r="G146" s="285">
        <v>0.1002</v>
      </c>
      <c r="H146" s="285">
        <v>1.4999999999999999E-2</v>
      </c>
      <c r="I146" s="283">
        <v>3</v>
      </c>
      <c r="J146" s="283">
        <v>3</v>
      </c>
      <c r="K146" s="285">
        <v>3.3410000000000002E-2</v>
      </c>
      <c r="L146" s="283" t="s">
        <v>40</v>
      </c>
      <c r="M146" s="7" t="s">
        <v>41</v>
      </c>
      <c r="N146" s="305">
        <v>2.0000000000000001E-4</v>
      </c>
      <c r="O146" s="23">
        <v>0.2198</v>
      </c>
      <c r="P146" s="285">
        <v>6.4299999999999996E-2</v>
      </c>
      <c r="Q146" s="285">
        <v>0.11749999999999999</v>
      </c>
      <c r="R146" s="285">
        <v>3.7000000000000002E-3</v>
      </c>
      <c r="S146" s="285">
        <v>-1.1999999999999999E-3</v>
      </c>
      <c r="T146" s="285">
        <v>-1E-4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1.042</v>
      </c>
      <c r="D147" s="302">
        <v>0</v>
      </c>
      <c r="E147" s="289">
        <v>0.32</v>
      </c>
      <c r="F147" s="14">
        <v>1.048</v>
      </c>
      <c r="G147" s="291">
        <v>5.7000000000000002E-3</v>
      </c>
      <c r="H147" s="289" t="s">
        <v>414</v>
      </c>
      <c r="I147" s="289">
        <v>3.7</v>
      </c>
      <c r="J147" s="289">
        <v>3.7</v>
      </c>
      <c r="K147" s="291">
        <v>4.3380000000000002E-2</v>
      </c>
      <c r="L147" s="289">
        <v>0.71</v>
      </c>
      <c r="M147" s="14" t="s">
        <v>415</v>
      </c>
      <c r="N147" s="295">
        <v>6.9999999999999999E-4</v>
      </c>
      <c r="O147" s="291">
        <v>0.23350000000000001</v>
      </c>
      <c r="P147" s="289" t="s">
        <v>37</v>
      </c>
      <c r="Q147" s="289" t="s">
        <v>37</v>
      </c>
      <c r="R147" s="291">
        <v>-4.7999999999999996E-3</v>
      </c>
      <c r="S147" s="291">
        <v>-2.8999999999999998E-3</v>
      </c>
      <c r="T147" s="291">
        <v>-6.9999999999999999E-4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4.0079999999999998E-2</v>
      </c>
      <c r="L148" s="283">
        <v>0.85</v>
      </c>
      <c r="M148" s="7" t="s">
        <v>236</v>
      </c>
      <c r="N148" s="284">
        <v>0</v>
      </c>
      <c r="O148" s="285">
        <v>0.33889999999999998</v>
      </c>
      <c r="P148" s="283" t="s">
        <v>37</v>
      </c>
      <c r="Q148" s="283" t="s">
        <v>37</v>
      </c>
      <c r="R148" s="285">
        <v>-5.7000000000000002E-3</v>
      </c>
      <c r="S148" s="285">
        <v>-5.7000000000000002E-3</v>
      </c>
      <c r="T148" s="285">
        <v>6.7000000000000002E-3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1.0409999999999999</v>
      </c>
      <c r="D149" s="295">
        <v>1E-3</v>
      </c>
      <c r="E149" s="289">
        <v>15.52</v>
      </c>
      <c r="F149" s="14">
        <v>1</v>
      </c>
      <c r="G149" s="291">
        <v>-4.1000000000000002E-2</v>
      </c>
      <c r="H149" s="289" t="s">
        <v>35</v>
      </c>
      <c r="I149" s="289">
        <v>0</v>
      </c>
      <c r="J149" s="289">
        <v>0</v>
      </c>
      <c r="K149" s="291">
        <v>-1.4789999999999999E-2</v>
      </c>
      <c r="L149" s="289">
        <v>2.7</v>
      </c>
      <c r="M149" s="14" t="s">
        <v>36</v>
      </c>
      <c r="N149" s="295">
        <v>9.1000000000000004E-3</v>
      </c>
      <c r="O149" s="291">
        <v>0.54249999999999998</v>
      </c>
      <c r="P149" s="289" t="s">
        <v>37</v>
      </c>
      <c r="Q149" s="289" t="s">
        <v>37</v>
      </c>
      <c r="R149" s="291">
        <v>1.2999999999999999E-3</v>
      </c>
      <c r="S149" s="291">
        <v>1.6000000000000001E-3</v>
      </c>
      <c r="T149" s="291">
        <v>-8.9999999999999998E-4</v>
      </c>
      <c r="U149" s="289">
        <v>3089</v>
      </c>
      <c r="V149" s="289">
        <v>2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4">
        <v>0</v>
      </c>
      <c r="E150" s="283">
        <v>15.93</v>
      </c>
      <c r="F150" s="7">
        <v>1.0349999999999999</v>
      </c>
      <c r="G150" s="285">
        <v>-3.09E-2</v>
      </c>
      <c r="H150" s="283" t="s">
        <v>290</v>
      </c>
      <c r="I150" s="283">
        <v>5.5</v>
      </c>
      <c r="J150" s="283">
        <v>5.5</v>
      </c>
      <c r="K150" s="285">
        <v>-3.15E-2</v>
      </c>
      <c r="L150" s="283">
        <v>0.35</v>
      </c>
      <c r="M150" s="7" t="s">
        <v>291</v>
      </c>
      <c r="N150" s="305">
        <v>2E-3</v>
      </c>
      <c r="O150" s="23">
        <v>0.1246</v>
      </c>
      <c r="P150" s="285">
        <v>-5.1700000000000003E-2</v>
      </c>
      <c r="Q150" s="285">
        <v>0.4259</v>
      </c>
      <c r="R150" s="285">
        <v>-2.2000000000000001E-3</v>
      </c>
      <c r="S150" s="285">
        <v>-5.9999999999999995E-4</v>
      </c>
      <c r="T150" s="285">
        <v>-3.2000000000000002E-3</v>
      </c>
      <c r="U150" s="283">
        <v>29537</v>
      </c>
      <c r="V150" s="283">
        <v>-7</v>
      </c>
      <c r="W150" s="287">
        <v>0.29375000000000001</v>
      </c>
      <c r="X150" s="288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加【证券A级】为自选A类" display="javascript:add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加【中航军A】为自选A类" display="javascript:add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87"/>
    <hyperlink ref="C16" r:id="rId59" display="http://finance.sina.com.cn/fund/quotes/150287/bc.shtml"/>
    <hyperlink ref="F16" r:id="rId60" display="http://www.cninfo.com.cn/information/fund/netvalue/150287.html"/>
    <hyperlink ref="M16" r:id="rId61" tooltip="399440" display="http://quote.eastmoney.com/zs399440.html"/>
    <hyperlink ref="O16" r:id="rId62" display="https://www.jisilu.cn/data/utils/lowcalc/150287"/>
    <hyperlink ref="Y16" r:id="rId63" tooltip="加【钢铁A】为自选A类" display="javascript:addOwnedFund('150287');"/>
    <hyperlink ref="A17" r:id="rId64" display="https://www.jisilu.cn/data/sfnew/detail/150323"/>
    <hyperlink ref="C17" r:id="rId65" display="http://finance.sina.com.cn/fund/quotes/150323/bc.shtml"/>
    <hyperlink ref="F17" r:id="rId66" display="http://www.cninfo.com.cn/information/fund/netvalue/150323.html"/>
    <hyperlink ref="M17" r:id="rId67" tooltip="000827" display="http://quote.eastmoney.com/zs000827.html"/>
    <hyperlink ref="O17" r:id="rId68" display="https://www.jisilu.cn/data/utils/lowcalc/150323"/>
    <hyperlink ref="Y17" r:id="rId69" tooltip="加【环保A端】为自选A类" display="javascript:addOwnedFund('150323');"/>
    <hyperlink ref="A18" r:id="rId70" display="https://www.jisilu.cn/data/sfnew/detail/150263"/>
    <hyperlink ref="C18" r:id="rId71" display="http://finance.sina.com.cn/fund/quotes/150263/bc.shtml"/>
    <hyperlink ref="F18" r:id="rId72" display="http://www.cninfo.com.cn/information/fund/netvalue/150263.html"/>
    <hyperlink ref="M18" r:id="rId73" tooltip="000852" display="http://quote.eastmoney.com/zs000852.html"/>
    <hyperlink ref="O18" r:id="rId74" display="https://www.jisilu.cn/data/utils/lowcalc/150263"/>
    <hyperlink ref="Y18" r:id="rId75" tooltip="加【1000A】为自选A类" display="javascript:addOwnedFund('150263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335"/>
    <hyperlink ref="C21" r:id="rId89" display="http://finance.sina.com.cn/fund/quotes/150335/bc.shtml"/>
    <hyperlink ref="F21" r:id="rId90" display="http://www.cninfo.com.cn/information/fund/netvalue/150335.html"/>
    <hyperlink ref="M21" r:id="rId91" tooltip="399967" display="http://quote.eastmoney.com/zs399967.html"/>
    <hyperlink ref="O21" r:id="rId92" display="https://www.jisilu.cn/data/utils/lowcalc/150335"/>
    <hyperlink ref="Y21" r:id="rId93" tooltip="加【军工股A】为自选A类" display="javascript:addOwnedFund('150335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加【银行股A】为自选A类" display="javascript:addOwnedFund('150299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加【银行A份】为自选A类" display="javascript:addOwnedFund('150291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加【一带A】为自选A类" display="javascript:addOwnedFund('150265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加【H股A】为自选A类" display="javascript:addOwnedFund('150175');"/>
    <hyperlink ref="A44" r:id="rId219" display="https://www.jisilu.cn/data/sfnew/detail/150064"/>
    <hyperlink ref="C44" r:id="rId220" display="http://finance.sina.com.cn/fund/quotes/150064/bc.shtml"/>
    <hyperlink ref="F44" r:id="rId221" display="http://www.cninfo.com.cn/information/fund/netvalue/150064.html"/>
    <hyperlink ref="M44" r:id="rId222" tooltip="399904" display="http://quote.eastmoney.com/zs399904.html"/>
    <hyperlink ref="O44" r:id="rId223" display="https://www.jisilu.cn/data/utils/lowcalc/150064"/>
    <hyperlink ref="Y44" r:id="rId224" tooltip="加【同瑞A】为自选A类" display="javascript:addOwnedFund('15006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150281"/>
    <hyperlink ref="C50" r:id="rId256" display="http://finance.sina.com.cn/fund/quotes/150281/bc.shtml"/>
    <hyperlink ref="F50" r:id="rId257" display="http://www.cninfo.com.cn/information/fund/netvalue/150281.html"/>
    <hyperlink ref="M50" r:id="rId258" tooltip="399934" display="http://quote.eastmoney.com/zs399934.html"/>
    <hyperlink ref="O50" r:id="rId259" display="https://www.jisilu.cn/data/utils/lowcalc/150281"/>
    <hyperlink ref="Y50" r:id="rId260" tooltip="加【金融地A】为自选A类" display="javascript:addOwnedFund('15028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112"/>
    <hyperlink ref="C52" r:id="rId268" display="http://finance.sina.com.cn/fund/quotes/150112/bc.shtml"/>
    <hyperlink ref="F52" r:id="rId269" display="http://www.cninfo.com.cn/information/fund/netvalue/150112.html"/>
    <hyperlink ref="M52" r:id="rId270" tooltip="399330" display="http://quote.eastmoney.com/zs399330.html"/>
    <hyperlink ref="O52" r:id="rId271" display="https://www.jisilu.cn/data/utils/lowcalc/150112"/>
    <hyperlink ref="Y52" r:id="rId272" tooltip="加【深100A】为自选A类" display="javascript:addOwnedFund('150112');"/>
    <hyperlink ref="A53" r:id="rId273" display="https://www.jisilu.cn/data/sfnew/detail/150140"/>
    <hyperlink ref="C53" r:id="rId274" display="http://finance.sina.com.cn/fund/quotes/150140/bc.shtml"/>
    <hyperlink ref="F53" r:id="rId275" display="http://www.cninfo.com.cn/information/fund/netvalue/150140.html"/>
    <hyperlink ref="M53" r:id="rId276" tooltip="399300" display="http://quote.eastmoney.com/zs399300.html"/>
    <hyperlink ref="O53" r:id="rId277" display="https://www.jisilu.cn/data/utils/lowcalc/150140"/>
    <hyperlink ref="Y53" r:id="rId278" tooltip="加【国金300A】为自选A类" display="javascript:addOwnedFund('150140');"/>
    <hyperlink ref="A54" r:id="rId279" display="https://www.jisilu.cn/data/sfnew/detail/150053"/>
    <hyperlink ref="C54" r:id="rId280" display="http://finance.sina.com.cn/fund/quotes/150053/bc.shtml"/>
    <hyperlink ref="F54" r:id="rId281" display="http://www.cninfo.com.cn/information/fund/netvalue/150053.html"/>
    <hyperlink ref="M54" r:id="rId282" tooltip="399905" display="http://quote.eastmoney.com/zs399905.html"/>
    <hyperlink ref="O54" r:id="rId283" display="https://www.jisilu.cn/data/utils/lowcalc/150053"/>
    <hyperlink ref="Y54" r:id="rId284" tooltip="加【泰达500A】为自选A类" display="javascript:addOwnedFund('150053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加【银行A类】为自选A类" display="javascript:addOwnedFund('150267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090"/>
    <hyperlink ref="C59" r:id="rId310" display="http://finance.sina.com.cn/fund/quotes/150090/bc.shtml"/>
    <hyperlink ref="F59" r:id="rId311" display="http://www.cninfo.com.cn/information/fund/netvalue/150090.html"/>
    <hyperlink ref="M59" r:id="rId312" tooltip="399958" display="http://quote.eastmoney.com/zs399958.html"/>
    <hyperlink ref="O59" r:id="rId313" display="https://www.jisilu.cn/data/utils/lowcalc/150090"/>
    <hyperlink ref="Y59" r:id="rId314" tooltip="加【成长A】为自选A类" display="javascript:addOwnedFund('150090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502054"/>
    <hyperlink ref="C63" r:id="rId334" display="http://finance.sina.com.cn/fund/quotes/502054/bc.shtml"/>
    <hyperlink ref="F63" r:id="rId335" display="http://www.cninfo.com.cn/information/fund/netvalue/502054.html"/>
    <hyperlink ref="M63" r:id="rId336" tooltip="399975" display="http://quote.eastmoney.com/zs399975.html"/>
    <hyperlink ref="O63" r:id="rId337" display="https://www.jisilu.cn/data/utils/lowcalc/502054"/>
    <hyperlink ref="Y63" r:id="rId338" tooltip="加【券商A】为自选A类" display="javascript:addOwnedFund('502054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036"/>
    <hyperlink ref="C68" r:id="rId364" display="http://finance.sina.com.cn/fund/quotes/150036/bc.shtml"/>
    <hyperlink ref="F68" r:id="rId365" display="http://www.cninfo.com.cn/information/fund/netvalue/150036.html"/>
    <hyperlink ref="M68" r:id="rId366" tooltip="399300" display="http://quote.eastmoney.com/zs399300.html"/>
    <hyperlink ref="O68" r:id="rId367" display="https://www.jisilu.cn/data/utils/lowcalc/150036"/>
    <hyperlink ref="Y68" r:id="rId368" tooltip="加【建信稳健】为自选A类" display="javascript:addOwnedFund('150036');"/>
    <hyperlink ref="A69" r:id="rId369" display="https://www.jisilu.cn/data/sfnew/detail/502031"/>
    <hyperlink ref="C69" r:id="rId370" display="http://finance.sina.com.cn/fund/quotes/502031/bc.shtml"/>
    <hyperlink ref="F69" r:id="rId371" display="http://www.cninfo.com.cn/information/fund/netvalue/502031.html"/>
    <hyperlink ref="M69" r:id="rId372" tooltip="399807" display="http://quote.eastmoney.com/zs399807.html"/>
    <hyperlink ref="O69" r:id="rId373" display="https://www.jisilu.cn/data/utils/lowcalc/502031"/>
    <hyperlink ref="Y69" r:id="rId374" tooltip="加【高铁A】为自选A类" display="javascript:addOwnedFund('502031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8"/>
    <hyperlink ref="C76" r:id="rId411" display="http://finance.sina.com.cn/fund/quotes/150088/bc.shtml"/>
    <hyperlink ref="F76" r:id="rId412" display="http://www.cninfo.com.cn/information/fund/netvalue/150088.html"/>
    <hyperlink ref="M76" r:id="rId413" tooltip="399905" display="http://quote.eastmoney.com/zs399905.html"/>
    <hyperlink ref="Y76" r:id="rId414" tooltip="加【金鹰500A】为自选A类" display="javascript:addOwnedFund('150088');"/>
    <hyperlink ref="A77" r:id="rId415" display="https://www.jisilu.cn/data/sfnew/detail/150085"/>
    <hyperlink ref="C77" r:id="rId416" display="http://finance.sina.com.cn/fund/quotes/150085/bc.shtml"/>
    <hyperlink ref="F77" r:id="rId417" display="http://www.cninfo.com.cn/information/fund/netvalue/150085.html"/>
    <hyperlink ref="M77" r:id="rId418" tooltip="399005" display="http://quote.eastmoney.com/zs399005.html"/>
    <hyperlink ref="Y77" r:id="rId419" tooltip="加【中小板A】为自选A类" display="javascript:addOwnedFund('150085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加【深成指A】为自选A类" display="javascript:addOwnedFund('150022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33"/>
    <hyperlink ref="C88" r:id="rId468" display="http://finance.sina.com.cn/fund/quotes/150233/bc.shtml"/>
    <hyperlink ref="F88" r:id="rId469" display="http://www.cninfo.com.cn/information/fund/netvalue/150233.html"/>
    <hyperlink ref="M88" r:id="rId470" tooltip="399810" display="http://quote.eastmoney.com/zs399810.html"/>
    <hyperlink ref="O88" r:id="rId471" display="https://www.jisilu.cn/data/utils/lowcalc/150233"/>
    <hyperlink ref="Y88" r:id="rId472" tooltip="加【传媒业A】为自选A类" display="javascript:addOwnedFund('150233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194"/>
    <hyperlink ref="C94" r:id="rId504" display="http://finance.sina.com.cn/fund/quotes/150194/bc.shtml"/>
    <hyperlink ref="F94" r:id="rId505" display="http://www.cninfo.com.cn/information/fund/netvalue/150194.html"/>
    <hyperlink ref="M94" r:id="rId506" tooltip="399970" display="http://quote.eastmoney.com/zs399970.html"/>
    <hyperlink ref="O94" r:id="rId507" display="https://www.jisilu.cn/data/utils/lowcalc/150194"/>
    <hyperlink ref="Y94" r:id="rId508" tooltip="加【互联网A】为自选A类" display="javascript:addOwnedFund('150194');"/>
    <hyperlink ref="A95" r:id="rId509" display="https://www.jisilu.cn/data/sfnew/detail/150241"/>
    <hyperlink ref="C95" r:id="rId510" display="http://finance.sina.com.cn/fund/quotes/150241/bc.shtml"/>
    <hyperlink ref="F95" r:id="rId511" display="http://www.cninfo.com.cn/information/fund/netvalue/150241.html"/>
    <hyperlink ref="M95" r:id="rId512" tooltip="399986" display="http://quote.eastmoney.com/zs399986.html"/>
    <hyperlink ref="O95" r:id="rId513" display="https://www.jisilu.cn/data/utils/lowcalc/150241"/>
    <hyperlink ref="Y95" r:id="rId514" tooltip="加【银行A级】为自选A类" display="javascript:addOwnedFund('150241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315"/>
    <hyperlink ref="C97" r:id="rId522" display="http://finance.sina.com.cn/fund/quotes/150315/bc.shtml"/>
    <hyperlink ref="F97" r:id="rId523" display="http://www.cninfo.com.cn/information/fund/netvalue/150315.html"/>
    <hyperlink ref="M97" r:id="rId524" tooltip="399803" display="http://quote.eastmoney.com/zs399803.html"/>
    <hyperlink ref="O97" r:id="rId525" display="https://www.jisilu.cn/data/utils/lowcalc/150315"/>
    <hyperlink ref="Y97" r:id="rId526" tooltip="加【工业4A】为自选A类" display="javascript:addOwnedFund('150315');"/>
    <hyperlink ref="A98" r:id="rId527" display="https://www.jisilu.cn/data/sfnew/detail/150269"/>
    <hyperlink ref="C98" r:id="rId528" display="http://finance.sina.com.cn/fund/quotes/150269/bc.shtml"/>
    <hyperlink ref="F98" r:id="rId529" display="http://www.cninfo.com.cn/information/fund/netvalue/150269.html"/>
    <hyperlink ref="M98" r:id="rId530" tooltip="399997" display="http://quote.eastmoney.com/zs399997.html"/>
    <hyperlink ref="O98" r:id="rId531" display="https://www.jisilu.cn/data/utils/lowcalc/150269"/>
    <hyperlink ref="Y98" r:id="rId532" tooltip="加【白酒A】为自选A类" display="javascript:addOwnedFund('150269');"/>
    <hyperlink ref="A99" r:id="rId533" display="https://www.jisilu.cn/data/sfnew/detail/150164"/>
    <hyperlink ref="C99" r:id="rId534" display="http://finance.sina.com.cn/fund/quotes/150164/bc.shtml"/>
    <hyperlink ref="F99" r:id="rId535" display="http://www.cninfo.com.cn/information/fund/netvalue/150164.html"/>
    <hyperlink ref="M99" r:id="rId536" tooltip="000832" display="http://quote.eastmoney.com/zs000832.html"/>
    <hyperlink ref="O99" r:id="rId537" display="https://www.jisilu.cn/data/utils/lowcalc/150164"/>
    <hyperlink ref="Y99" r:id="rId538" tooltip="加【可转债A】为自选A类" display="javascript:addOwnedFund('150164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150257"/>
    <hyperlink ref="C101" r:id="rId546" display="http://finance.sina.com.cn/fund/quotes/150257/bc.shtml"/>
    <hyperlink ref="F101" r:id="rId547" display="http://www.cninfo.com.cn/information/fund/netvalue/150257.html"/>
    <hyperlink ref="M101" r:id="rId548" tooltip="399993" display="http://quote.eastmoney.com/zs399993.html"/>
    <hyperlink ref="O101" r:id="rId549" display="https://www.jisilu.cn/data/utils/lowcalc/150257"/>
    <hyperlink ref="Y101" r:id="rId550" tooltip="加【生物A】为自选A类" display="javascript:addOwnedFund('150257');"/>
    <hyperlink ref="A102" r:id="rId551" display="https://www.jisilu.cn/data/sfnew/detail/150259"/>
    <hyperlink ref="C102" r:id="rId552" display="http://finance.sina.com.cn/fund/quotes/150259/bc.shtml"/>
    <hyperlink ref="F102" r:id="rId553" display="http://www.cninfo.com.cn/information/fund/netvalue/150259.html"/>
    <hyperlink ref="M102" r:id="rId554" tooltip="399992" display="http://quote.eastmoney.com/zs399992.html"/>
    <hyperlink ref="O102" r:id="rId555" display="https://www.jisilu.cn/data/utils/lowcalc/150259"/>
    <hyperlink ref="Y102" r:id="rId556" tooltip="加【重组A】为自选A类" display="javascript:addOwnedFund('150259');"/>
    <hyperlink ref="A103" r:id="rId557" display="https://www.jisilu.cn/data/sfnew/detail/150283"/>
    <hyperlink ref="C103" r:id="rId558" display="http://finance.sina.com.cn/fund/quotes/150283/bc.shtml"/>
    <hyperlink ref="F103" r:id="rId559" display="http://www.cninfo.com.cn/information/fund/netvalue/150283.html"/>
    <hyperlink ref="M103" r:id="rId560" tooltip="000808" display="http://quote.eastmoney.com/zs000808.html"/>
    <hyperlink ref="O103" r:id="rId561" display="https://www.jisilu.cn/data/utils/lowcalc/150283"/>
    <hyperlink ref="Y103" r:id="rId562" tooltip="加【SW医药A】为自选A类" display="javascript:addOwnedFund('150283');"/>
    <hyperlink ref="A104" r:id="rId563" display="https://www.jisilu.cn/data/sfnew/detail/150277"/>
    <hyperlink ref="C104" r:id="rId564" display="http://finance.sina.com.cn/fund/quotes/150277/bc.shtml"/>
    <hyperlink ref="F104" r:id="rId565" display="http://www.cninfo.com.cn/information/fund/netvalue/150277.html"/>
    <hyperlink ref="M104" r:id="rId566" tooltip="399807" display="http://quote.eastmoney.com/zs399807.html"/>
    <hyperlink ref="O104" r:id="rId567" display="https://www.jisilu.cn/data/utils/lowcalc/150277"/>
    <hyperlink ref="Y104" r:id="rId568" tooltip="加【高铁A】为自选A类" display="javascript:addOwnedFund('150277');"/>
    <hyperlink ref="A105" r:id="rId569" display="https://www.jisilu.cn/data/sfnew/detail/502027"/>
    <hyperlink ref="C105" r:id="rId570" display="http://finance.sina.com.cn/fund/quotes/502027/bc.shtml"/>
    <hyperlink ref="F105" r:id="rId571" display="http://www.cninfo.com.cn/information/fund/netvalue/502027.html"/>
    <hyperlink ref="M105" r:id="rId572" tooltip="399429" display="http://quote.eastmoney.com/zs399429.html"/>
    <hyperlink ref="O105" r:id="rId573" display="https://www.jisilu.cn/data/utils/lowcalc/502027"/>
    <hyperlink ref="Y105" r:id="rId574" tooltip="加【新丝路A】为自选A类" display="javascript:addOwnedFund('502027');"/>
    <hyperlink ref="A106" r:id="rId575" display="https://www.jisilu.cn/data/sfnew/detail/150209"/>
    <hyperlink ref="C106" r:id="rId576" display="http://finance.sina.com.cn/fund/quotes/150209/bc.shtml"/>
    <hyperlink ref="F106" r:id="rId577" display="http://www.cninfo.com.cn/information/fund/netvalue/150209.html"/>
    <hyperlink ref="M106" r:id="rId578" tooltip="399974" display="http://quote.eastmoney.com/zs399974.html"/>
    <hyperlink ref="O106" r:id="rId579" display="https://www.jisilu.cn/data/utils/lowcalc/150209"/>
    <hyperlink ref="Y106" r:id="rId580" tooltip="加【国企改A】为自选A类" display="javascript:addOwnedFund('150209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1"/>
    <hyperlink ref="C108" r:id="rId588" display="http://finance.sina.com.cn/fund/quotes/150271/bc.shtml"/>
    <hyperlink ref="F108" r:id="rId589" display="http://www.cninfo.com.cn/information/fund/netvalue/150271.html"/>
    <hyperlink ref="M108" r:id="rId590" tooltip="399441" display="http://quote.eastmoney.com/zs399441.html"/>
    <hyperlink ref="O108" r:id="rId591" display="https://www.jisilu.cn/data/utils/lowcalc/150271"/>
    <hyperlink ref="Y108" r:id="rId592" tooltip="加【生物药A】为自选A类" display="javascript:addOwnedFund('150271');"/>
    <hyperlink ref="A109" r:id="rId593" display="https://www.jisilu.cn/data/sfnew/detail/150173"/>
    <hyperlink ref="C109" r:id="rId594" display="http://finance.sina.com.cn/fund/quotes/150173/bc.shtml"/>
    <hyperlink ref="F109" r:id="rId595" display="http://www.cninfo.com.cn/information/fund/netvalue/150173.html"/>
    <hyperlink ref="M109" r:id="rId596" tooltip="000998" display="http://quote.eastmoney.com/zs000998.html"/>
    <hyperlink ref="O109" r:id="rId597" display="https://www.jisilu.cn/data/utils/lowcalc/150173"/>
    <hyperlink ref="Y109" r:id="rId598" tooltip="加【TMT中证A】为自选A类" display="javascript:addOwnedFund('150173');"/>
    <hyperlink ref="A110" r:id="rId599" display="https://www.jisilu.cn/data/sfnew/detail/150329"/>
    <hyperlink ref="C110" r:id="rId600" display="http://finance.sina.com.cn/fund/quotes/150329/bc.shtml"/>
    <hyperlink ref="F110" r:id="rId601" display="http://www.cninfo.com.cn/information/fund/netvalue/150329.html"/>
    <hyperlink ref="M110" r:id="rId602" tooltip="399809" display="http://quote.eastmoney.com/zs399809.html"/>
    <hyperlink ref="O110" r:id="rId603" display="https://www.jisilu.cn/data/utils/lowcalc/150329"/>
    <hyperlink ref="Y110" r:id="rId604" tooltip="加【保险A】为自选A类" display="javascript:addOwnedFund('150329');"/>
    <hyperlink ref="A111" r:id="rId605" display="https://www.jisilu.cn/data/sfnew/detail/502017"/>
    <hyperlink ref="C111" r:id="rId606" display="http://finance.sina.com.cn/fund/quotes/502017/bc.shtml"/>
    <hyperlink ref="F111" r:id="rId607" display="http://www.cninfo.com.cn/information/fund/netvalue/502017.html"/>
    <hyperlink ref="M111" r:id="rId608" tooltip="399991" display="http://quote.eastmoney.com/zs399991.html"/>
    <hyperlink ref="O111" r:id="rId609" display="https://www.jisilu.cn/data/utils/lowcalc/502017"/>
    <hyperlink ref="Y111" r:id="rId610" tooltip="加【带路A】为自选A类" display="javascript:addOwnedFund('502017');"/>
    <hyperlink ref="A112" r:id="rId611" display="https://www.jisilu.cn/data/sfnew/detail/502049"/>
    <hyperlink ref="C112" r:id="rId612" display="http://finance.sina.com.cn/fund/quotes/502049/bc.shtml"/>
    <hyperlink ref="F112" r:id="rId613" display="http://www.cninfo.com.cn/information/fund/netvalue/502049.html"/>
    <hyperlink ref="M112" r:id="rId614" tooltip="000016" display="http://quote.eastmoney.com/zs000016.html"/>
    <hyperlink ref="O112" r:id="rId615" display="https://www.jisilu.cn/data/utils/lowcalc/502049"/>
    <hyperlink ref="Y112" r:id="rId616" tooltip="加【上证50A】为自选A类" display="javascript:addOwnedFund('502049');"/>
    <hyperlink ref="A113" r:id="rId617" display="https://www.jisilu.cn/data/sfnew/detail/150184"/>
    <hyperlink ref="C113" r:id="rId618" display="http://finance.sina.com.cn/fund/quotes/150184/bc.shtml"/>
    <hyperlink ref="F113" r:id="rId619" display="http://www.cninfo.com.cn/information/fund/netvalue/150184.html"/>
    <hyperlink ref="M113" r:id="rId620" tooltip="000827" display="http://quote.eastmoney.com/zs000827.html"/>
    <hyperlink ref="O113" r:id="rId621" display="https://www.jisilu.cn/data/utils/lowcalc/150184"/>
    <hyperlink ref="Y113" r:id="rId622" tooltip="加【环保A】为自选A类" display="javascript:addOwnedFund('150184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加【一带一A】为自选A类" display="javascript:addOwnedFund('150275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273"/>
    <hyperlink ref="C116" r:id="rId636" display="http://finance.sina.com.cn/fund/quotes/150273/bc.shtml"/>
    <hyperlink ref="F116" r:id="rId637" display="http://www.cninfo.com.cn/information/fund/netvalue/150273.html"/>
    <hyperlink ref="M116" r:id="rId638" tooltip="399991" display="http://quote.eastmoney.com/zs399991.html"/>
    <hyperlink ref="O116" r:id="rId639" display="https://www.jisilu.cn/data/utils/lowcalc/150273"/>
    <hyperlink ref="Y116" r:id="rId640" tooltip="加【带路A】为自选A类" display="javascript:addOwnedFund('150273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加【银行A端】为自选A类" display="javascript:addOwnedFund('15024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150051"/>
    <hyperlink ref="C120" r:id="rId660" display="http://finance.sina.com.cn/fund/quotes/150051/bc.shtml"/>
    <hyperlink ref="F120" r:id="rId661" display="http://www.cninfo.com.cn/information/fund/netvalue/150051.html"/>
    <hyperlink ref="M120" r:id="rId662" tooltip="399300" display="http://quote.eastmoney.com/zs399300.html"/>
    <hyperlink ref="O120" r:id="rId663" display="https://www.jisilu.cn/data/utils/lowcalc/150051"/>
    <hyperlink ref="Y120" r:id="rId664" tooltip="加【沪深300A】为自选A类" display="javascript:addOwnedFund('150051');"/>
    <hyperlink ref="A121" r:id="rId665" display="https://www.jisilu.cn/data/sfnew/detail/150186"/>
    <hyperlink ref="C121" r:id="rId666" display="http://finance.sina.com.cn/fund/quotes/150186/bc.shtml"/>
    <hyperlink ref="F121" r:id="rId667" display="http://www.cninfo.com.cn/information/fund/netvalue/150186.html"/>
    <hyperlink ref="M121" r:id="rId668" tooltip="399967" display="http://quote.eastmoney.com/zs399967.html"/>
    <hyperlink ref="O121" r:id="rId669" display="https://www.jisilu.cn/data/utils/lowcalc/150186"/>
    <hyperlink ref="Y121" r:id="rId670" tooltip="加【军工A级】为自选A类" display="javascript:addOwnedFund('150186');"/>
    <hyperlink ref="A122" r:id="rId671" display="https://www.jisilu.cn/data/sfnew/detail/150243"/>
    <hyperlink ref="C122" r:id="rId672" display="http://finance.sina.com.cn/fund/quotes/150243/bc.shtml"/>
    <hyperlink ref="F122" r:id="rId673" display="http://www.cninfo.com.cn/information/fund/netvalue/150243.html"/>
    <hyperlink ref="M122" r:id="rId674" tooltip="399006" display="http://quote.eastmoney.com/zs399006.html"/>
    <hyperlink ref="O122" r:id="rId675" display="https://www.jisilu.cn/data/utils/lowcalc/150243"/>
    <hyperlink ref="Y122" r:id="rId676" tooltip="加【创业A】为自选A类" display="javascript:addOwnedFund('150243');"/>
    <hyperlink ref="A123" r:id="rId677" display="https://www.jisilu.cn/data/sfnew/detail/150207"/>
    <hyperlink ref="C123" r:id="rId678" display="http://finance.sina.com.cn/fund/quotes/150207/bc.shtml"/>
    <hyperlink ref="F123" r:id="rId679" display="http://www.cninfo.com.cn/information/fund/netvalue/150207.html"/>
    <hyperlink ref="M123" r:id="rId680" tooltip="399983" display="http://quote.eastmoney.com/zs399983.html"/>
    <hyperlink ref="O123" r:id="rId681" display="https://www.jisilu.cn/data/utils/lowcalc/150207"/>
    <hyperlink ref="Y123" r:id="rId682" tooltip="加【地产A端】为自选A类" display="javascript:addOwnedFund('150207');"/>
    <hyperlink ref="A124" r:id="rId683" display="https://www.jisilu.cn/data/sfnew/detail/150251"/>
    <hyperlink ref="C124" r:id="rId684" display="http://finance.sina.com.cn/fund/quotes/150251/bc.shtml"/>
    <hyperlink ref="F124" r:id="rId685" display="http://www.cninfo.com.cn/information/fund/netvalue/150251.html"/>
    <hyperlink ref="M124" r:id="rId686" tooltip="399990" display="http://quote.eastmoney.com/zs399990.html"/>
    <hyperlink ref="O124" r:id="rId687" display="https://www.jisilu.cn/data/utils/lowcalc/150251"/>
    <hyperlink ref="Y124" r:id="rId688" tooltip="加【煤炭A】为自选A类" display="javascript:addOwnedFund('150251');"/>
    <hyperlink ref="A125" r:id="rId689" display="https://www.jisilu.cn/data/sfnew/detail/150255"/>
    <hyperlink ref="C125" r:id="rId690" display="http://finance.sina.com.cn/fund/quotes/150255/bc.shtml"/>
    <hyperlink ref="F125" r:id="rId691" display="http://www.cninfo.com.cn/information/fund/netvalue/150255.html"/>
    <hyperlink ref="M125" r:id="rId692" tooltip="399986" display="http://quote.eastmoney.com/zs399986.html"/>
    <hyperlink ref="O125" r:id="rId693" display="https://www.jisilu.cn/data/utils/lowcalc/150255"/>
    <hyperlink ref="Y125" r:id="rId694" tooltip="加【银行业A】为自选A类" display="javascript:addOwnedFund('150255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加【银行A】为自选A类" display="javascript:addOwnedFund('150227');"/>
    <hyperlink ref="A128" r:id="rId707" display="https://www.jisilu.cn/data/sfnew/detail/150309"/>
    <hyperlink ref="C128" r:id="rId708" display="http://finance.sina.com.cn/fund/quotes/150309/bc.shtml"/>
    <hyperlink ref="F128" r:id="rId709" display="http://www.cninfo.com.cn/information/fund/netvalue/150309.html"/>
    <hyperlink ref="M128" r:id="rId710" tooltip="399994" display="http://quote.eastmoney.com/zs399994.html"/>
    <hyperlink ref="O128" r:id="rId711" display="https://www.jisilu.cn/data/utils/lowcalc/150309"/>
    <hyperlink ref="Y128" r:id="rId712" tooltip="加【信息安A】为自选A类" display="javascript:addOwnedFund('150309');"/>
    <hyperlink ref="A129" r:id="rId713" display="https://www.jisilu.cn/data/sfnew/detail/150169"/>
    <hyperlink ref="C129" r:id="rId714" display="http://finance.sina.com.cn/fund/quotes/150169/bc.shtml"/>
    <hyperlink ref="F129" r:id="rId715" display="http://www.cninfo.com.cn/information/fund/netvalue/150169.html"/>
    <hyperlink ref="M129" r:id="rId716" tooltip="HSI" display="http://quote.eastmoney.com/hk/zs110000.html"/>
    <hyperlink ref="O129" r:id="rId717" display="https://www.jisilu.cn/data/utils/lowcalc/150169"/>
    <hyperlink ref="Y129" r:id="rId718" tooltip="加【恒生A】为自选A类" display="javascript:addOwnedFund('15016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43"/>
    <hyperlink ref="C131" r:id="rId726" display="http://finance.sina.com.cn/fund/quotes/150143/bc.shtml"/>
    <hyperlink ref="F131" r:id="rId727" display="http://www.cninfo.com.cn/information/fund/netvalue/150143.html"/>
    <hyperlink ref="M131" r:id="rId728" tooltip="000832" display="http://quote.eastmoney.com/zs000832.html"/>
    <hyperlink ref="O131" r:id="rId729" display="https://www.jisilu.cn/data/utils/lowcalc/150143"/>
    <hyperlink ref="Y131" r:id="rId730" tooltip="加【转债A级】为自选A类" display="javascript:addOwnedFund('150143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71"/>
    <hyperlink ref="C133" r:id="rId738" display="http://finance.sina.com.cn/fund/quotes/150171/bc.shtml"/>
    <hyperlink ref="F133" r:id="rId739" display="http://www.cninfo.com.cn/information/fund/netvalue/150171.html"/>
    <hyperlink ref="M133" r:id="rId740" tooltip="399707" display="http://quote.eastmoney.com/zs399707.html"/>
    <hyperlink ref="O133" r:id="rId741" display="https://www.jisilu.cn/data/utils/lowcalc/150171"/>
    <hyperlink ref="Y133" r:id="rId742" tooltip="加【证券A】为自选A类" display="javascript:addOwnedFund('150171');"/>
    <hyperlink ref="A134" r:id="rId743" display="https://www.jisilu.cn/data/sfnew/detail/150279"/>
    <hyperlink ref="C134" r:id="rId744" display="http://finance.sina.com.cn/fund/quotes/150279/bc.shtml"/>
    <hyperlink ref="F134" r:id="rId745" display="http://www.cninfo.com.cn/information/fund/netvalue/150279.html"/>
    <hyperlink ref="M134" r:id="rId746" tooltip="399808" display="http://quote.eastmoney.com/zs399808.html"/>
    <hyperlink ref="O134" r:id="rId747" display="https://www.jisilu.cn/data/utils/lowcalc/150279"/>
    <hyperlink ref="Y134" r:id="rId748" tooltip="加【新能A】为自选A类" display="javascript:addOwnedFund('150279');"/>
    <hyperlink ref="A135" r:id="rId749" display="https://www.jisilu.cn/data/sfnew/detail/150179"/>
    <hyperlink ref="C135" r:id="rId750" display="http://finance.sina.com.cn/fund/quotes/150179/bc.shtml"/>
    <hyperlink ref="F135" r:id="rId751" display="http://www.cninfo.com.cn/information/fund/netvalue/150179.html"/>
    <hyperlink ref="M135" r:id="rId752" tooltip="399935" display="http://quote.eastmoney.com/zs399935.html"/>
    <hyperlink ref="O135" r:id="rId753" display="https://www.jisilu.cn/data/utils/lowcalc/150179"/>
    <hyperlink ref="Y135" r:id="rId754" tooltip="加【信息A】为自选A类" display="javascript:addOwnedFund('150179');"/>
    <hyperlink ref="A136" r:id="rId755" display="https://www.jisilu.cn/data/sfnew/detail/150092"/>
    <hyperlink ref="C136" r:id="rId756" display="http://finance.sina.com.cn/fund/quotes/150092/bc.shtml"/>
    <hyperlink ref="F136" r:id="rId757" display="http://www.cninfo.com.cn/information/fund/netvalue/150092.html"/>
    <hyperlink ref="M136" r:id="rId758" tooltip="399007" display="http://quote.eastmoney.com/zs399007.html"/>
    <hyperlink ref="O136" r:id="rId759" display="https://www.jisilu.cn/data/utils/lowcalc/150092"/>
    <hyperlink ref="Y136" r:id="rId760" tooltip="加【诺德300A】为自选A类" display="javascript:addOwnedFund('150092');"/>
    <hyperlink ref="A137" r:id="rId761" display="https://www.jisilu.cn/data/sfnew/detail/150203"/>
    <hyperlink ref="C137" r:id="rId762" display="http://finance.sina.com.cn/fund/quotes/150203/bc.shtml"/>
    <hyperlink ref="F137" r:id="rId763" display="http://www.cninfo.com.cn/information/fund/netvalue/150203.html"/>
    <hyperlink ref="M137" r:id="rId764" tooltip="399971" display="http://quote.eastmoney.com/zs399971.html"/>
    <hyperlink ref="O137" r:id="rId765" display="https://www.jisilu.cn/data/utils/lowcalc/150203"/>
    <hyperlink ref="Y137" r:id="rId766" tooltip="加【传媒A】为自选A类" display="javascript:addOwnedFund('150203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311"/>
    <hyperlink ref="C144" r:id="rId804" display="http://finance.sina.com.cn/fund/quotes/150311/bc.shtml"/>
    <hyperlink ref="F144" r:id="rId805" display="http://www.cninfo.com.cn/information/fund/netvalue/150311.html"/>
    <hyperlink ref="M144" r:id="rId806" tooltip="399996" display="http://quote.eastmoney.com/zs399996.html"/>
    <hyperlink ref="O144" r:id="rId807" display="https://www.jisilu.cn/data/utils/lowcalc/150311"/>
    <hyperlink ref="Y144" r:id="rId808" tooltip="加【智能A】为自选A类" display="javascript:addOwnedFund('150311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0"/>
  <sheetViews>
    <sheetView workbookViewId="0">
      <selection activeCell="B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3.7576271186440693E-3</v>
      </c>
      <c r="G3" s="48">
        <f t="shared" ref="G3:G8" ca="1" si="1">VLOOKUP($E3,INDIRECT($B$2 &amp; "!$A$3:$Y$207"),8,FALSE)</f>
        <v>0.83050847457627119</v>
      </c>
      <c r="H3" s="48">
        <f t="shared" ref="H3:H8" ca="1" si="2">VLOOKUP($E3,INDIRECT($B$2 &amp; "!$A$3:$Y$207"),7,FALSE)</f>
        <v>-5.3898305084745281E-4</v>
      </c>
      <c r="I3" s="48">
        <f t="shared" ref="I3:I8" ca="1" si="3">VLOOKUP($E3,INDIRECT($B$2 &amp; "!$A$3:$Y$207"),11,FALSE)</f>
        <v>4.5030847457627123E-2</v>
      </c>
      <c r="J3" s="48">
        <f t="shared" ref="J3:J8" ca="1" si="4">VLOOKUP($E3,INDIRECT($B$2 &amp; "!$A$3:$Y$207"),16,FALSE)</f>
        <v>-8.7379310344827595E-3</v>
      </c>
      <c r="K3" s="48">
        <f t="shared" ref="K3:K8" ca="1" si="5">VLOOKUP($E3,INDIRECT($B$2 &amp; "!$A$3:$Y$207"),18,FALSE)</f>
        <v>-4.1254237288135603E-3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1.3599999999999999E-3</v>
      </c>
      <c r="G4" s="48">
        <f t="shared" ca="1" si="1"/>
        <v>0.6</v>
      </c>
      <c r="H4" s="48">
        <f t="shared" ca="1" si="2"/>
        <v>-1.1100000000000002E-2</v>
      </c>
      <c r="I4" s="48">
        <f t="shared" ca="1" si="3"/>
        <v>4.6471999999999999E-2</v>
      </c>
      <c r="J4" s="48">
        <f t="shared" ca="1" si="4"/>
        <v>-1.4499999999999999E-2</v>
      </c>
      <c r="K4" s="48">
        <f t="shared" ca="1" si="5"/>
        <v>7.6000000000000026E-4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1.719444444444444E-3</v>
      </c>
      <c r="G5" s="87">
        <f t="shared" ca="1" si="1"/>
        <v>0.69444444444444442</v>
      </c>
      <c r="H5" s="87">
        <f t="shared" ca="1" si="2"/>
        <v>-1.6424999999999999E-2</v>
      </c>
      <c r="I5" s="87">
        <f t="shared" ca="1" si="3"/>
        <v>4.4608611111111113E-2</v>
      </c>
      <c r="J5" s="87">
        <f t="shared" ca="1" si="4"/>
        <v>-1.9977419354838707E-2</v>
      </c>
      <c r="K5" s="87">
        <f t="shared" ca="1" si="5"/>
        <v>-4.0277777777777786E-3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4.4538461538461537E-3</v>
      </c>
      <c r="G6" s="87">
        <f t="shared" ca="1" si="1"/>
        <v>0.84615384615384615</v>
      </c>
      <c r="H6" s="87">
        <f t="shared" ca="1" si="2"/>
        <v>-6.8180769230769225E-2</v>
      </c>
      <c r="I6" s="87">
        <f t="shared" ca="1" si="3"/>
        <v>5.1605000000000005E-2</v>
      </c>
      <c r="J6" s="87">
        <f t="shared" ca="1" si="4"/>
        <v>-5.6000000000000008E-2</v>
      </c>
      <c r="K6" s="87">
        <f t="shared" ca="1" si="5"/>
        <v>-2.1192307692307687E-3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3.6000000000000003E-3</v>
      </c>
      <c r="G7" s="48">
        <f t="shared" ca="1" si="1"/>
        <v>0.66666666666666663</v>
      </c>
      <c r="H7" s="48">
        <f t="shared" ca="1" si="2"/>
        <v>-0.17279999999999998</v>
      </c>
      <c r="I7" s="48">
        <f t="shared" ca="1" si="3"/>
        <v>5.1036666666666668E-2</v>
      </c>
      <c r="J7" s="48">
        <f t="shared" ca="1" si="4"/>
        <v>-0.12853333333333333</v>
      </c>
      <c r="K7" s="48">
        <f t="shared" ca="1" si="5"/>
        <v>-2.7666666666666668E-3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5.2000000000000006E-3</v>
      </c>
      <c r="G8" s="48">
        <f t="shared" ca="1" si="1"/>
        <v>1</v>
      </c>
      <c r="H8" s="48">
        <f t="shared" ca="1" si="2"/>
        <v>-0.13636666666666666</v>
      </c>
      <c r="I8" s="48">
        <f t="shared" ca="1" si="3"/>
        <v>5.2380000000000003E-2</v>
      </c>
      <c r="J8" s="48">
        <f t="shared" ca="1" si="4"/>
        <v>-9.1533333333333342E-2</v>
      </c>
      <c r="K8" s="48">
        <f t="shared" ca="1" si="5"/>
        <v>-2.6666666666666706E-4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158.69999999999999</v>
      </c>
      <c r="I11" s="415">
        <v>6.9999999999999999E-4</v>
      </c>
      <c r="J11" s="74"/>
      <c r="K11" s="74"/>
      <c r="L11" s="415" t="s">
        <v>449</v>
      </c>
    </row>
    <row r="12" spans="1:29" ht="14.25" thickBot="1" x14ac:dyDescent="0.2">
      <c r="E12" s="74" t="s">
        <v>446</v>
      </c>
      <c r="F12" s="75" t="s">
        <v>447</v>
      </c>
      <c r="G12" s="75"/>
      <c r="H12" s="74">
        <v>1471.1420000000001</v>
      </c>
      <c r="I12" s="415">
        <v>3.2399999999999998E-3</v>
      </c>
      <c r="J12" s="74"/>
      <c r="K12" s="74"/>
      <c r="L12" s="206" t="s">
        <v>448</v>
      </c>
    </row>
    <row r="13" spans="1:29" ht="14.25" thickBot="1" x14ac:dyDescent="0.2">
      <c r="E13" s="74" t="s">
        <v>434</v>
      </c>
      <c r="F13" s="75" t="s">
        <v>432</v>
      </c>
      <c r="G13" s="75"/>
      <c r="H13" s="356">
        <v>2.7400000000000001E-2</v>
      </c>
      <c r="I13" s="356" t="s">
        <v>433</v>
      </c>
      <c r="J13" s="74"/>
      <c r="K13" s="74" t="s">
        <v>430</v>
      </c>
      <c r="L13" t="s">
        <v>431</v>
      </c>
    </row>
    <row r="15" spans="1:29" ht="14.25" thickBot="1" x14ac:dyDescent="0.2">
      <c r="D15" s="315">
        <f>SUM(D18:D24)</f>
        <v>0.3402</v>
      </c>
    </row>
    <row r="16" spans="1:29" x14ac:dyDescent="0.15">
      <c r="A16" s="755" t="s">
        <v>405</v>
      </c>
      <c r="B16" s="755" t="s">
        <v>399</v>
      </c>
      <c r="C16" s="755" t="s">
        <v>401</v>
      </c>
      <c r="D16" s="755" t="s">
        <v>403</v>
      </c>
      <c r="E16" s="755" t="s">
        <v>309</v>
      </c>
      <c r="F16" s="755" t="s">
        <v>310</v>
      </c>
      <c r="G16" s="755" t="s">
        <v>311</v>
      </c>
      <c r="H16" s="755" t="s">
        <v>297</v>
      </c>
      <c r="I16" s="370" t="s">
        <v>313</v>
      </c>
      <c r="J16" s="755" t="s">
        <v>315</v>
      </c>
      <c r="K16" s="755" t="s">
        <v>316</v>
      </c>
      <c r="L16" s="215" t="s">
        <v>318</v>
      </c>
      <c r="M16" s="370" t="s">
        <v>320</v>
      </c>
      <c r="N16" s="216" t="s">
        <v>321</v>
      </c>
      <c r="O16" s="216" t="s">
        <v>322</v>
      </c>
      <c r="P16" s="370" t="s">
        <v>324</v>
      </c>
      <c r="Q16" s="755" t="s">
        <v>326</v>
      </c>
      <c r="R16" s="370" t="s">
        <v>327</v>
      </c>
      <c r="S16" s="370" t="s">
        <v>329</v>
      </c>
      <c r="T16" s="216" t="s">
        <v>331</v>
      </c>
      <c r="U16" s="370" t="s">
        <v>333</v>
      </c>
      <c r="V16" s="216" t="s">
        <v>335</v>
      </c>
      <c r="W16" s="368" t="s">
        <v>337</v>
      </c>
      <c r="X16" s="368" t="s">
        <v>27</v>
      </c>
      <c r="Y16" s="368" t="s">
        <v>343</v>
      </c>
      <c r="Z16" s="5" t="s">
        <v>338</v>
      </c>
      <c r="AA16" s="739" t="s">
        <v>340</v>
      </c>
      <c r="AB16" s="755" t="s">
        <v>341</v>
      </c>
      <c r="AC16" s="756" t="s">
        <v>342</v>
      </c>
    </row>
    <row r="17" spans="1:29" ht="14.25" thickBot="1" x14ac:dyDescent="0.2">
      <c r="A17" s="740"/>
      <c r="B17" s="740" t="s">
        <v>399</v>
      </c>
      <c r="C17" s="740" t="s">
        <v>401</v>
      </c>
      <c r="D17" s="740" t="s">
        <v>403</v>
      </c>
      <c r="E17" s="740"/>
      <c r="F17" s="740"/>
      <c r="G17" s="740"/>
      <c r="H17" s="740"/>
      <c r="I17" s="369" t="s">
        <v>314</v>
      </c>
      <c r="J17" s="740"/>
      <c r="K17" s="740"/>
      <c r="L17" s="214" t="s">
        <v>317</v>
      </c>
      <c r="M17" s="177" t="s">
        <v>318</v>
      </c>
      <c r="N17" s="217" t="s">
        <v>318</v>
      </c>
      <c r="O17" s="217" t="s">
        <v>323</v>
      </c>
      <c r="P17" s="177" t="s">
        <v>325</v>
      </c>
      <c r="Q17" s="740"/>
      <c r="R17" s="177" t="s">
        <v>297</v>
      </c>
      <c r="S17" s="177" t="s">
        <v>330</v>
      </c>
      <c r="T17" s="217" t="s">
        <v>332</v>
      </c>
      <c r="U17" s="177" t="s">
        <v>334</v>
      </c>
      <c r="V17" s="217" t="s">
        <v>336</v>
      </c>
      <c r="W17" s="177" t="s">
        <v>336</v>
      </c>
      <c r="X17" s="369" t="s">
        <v>25</v>
      </c>
      <c r="Y17" s="369" t="s">
        <v>29</v>
      </c>
      <c r="Z17" s="6" t="s">
        <v>339</v>
      </c>
      <c r="AA17" s="740"/>
      <c r="AB17" s="740"/>
      <c r="AC17" s="742"/>
    </row>
    <row r="18" spans="1:29" s="60" customFormat="1" ht="18.75" thickBot="1" x14ac:dyDescent="0.2">
      <c r="A18" s="73" t="s">
        <v>450</v>
      </c>
      <c r="B18" s="309">
        <v>150335</v>
      </c>
      <c r="C18" s="309" t="s">
        <v>195</v>
      </c>
      <c r="D18" s="310">
        <v>0.04</v>
      </c>
      <c r="E18" s="51">
        <f t="shared" ref="E18:AC19" ca="1" si="6">VLOOKUP($B18,INDIRECT($B$2 &amp; "!$A$3:$Y$207"),COLUMN()-4,0)</f>
        <v>150335</v>
      </c>
      <c r="F18" s="309" t="str">
        <f t="shared" ca="1" si="6"/>
        <v>军工股A</v>
      </c>
      <c r="G18" s="51">
        <f t="shared" ca="1" si="6"/>
        <v>1.075</v>
      </c>
      <c r="H18" s="310">
        <f t="shared" ca="1" si="6"/>
        <v>1.9E-3</v>
      </c>
      <c r="I18" s="309">
        <f t="shared" ca="1" si="6"/>
        <v>358.23</v>
      </c>
      <c r="J18" s="51">
        <f t="shared" ca="1" si="6"/>
        <v>1.0349999999999999</v>
      </c>
      <c r="K18" s="311">
        <f t="shared" ca="1" si="6"/>
        <v>-3.8600000000000002E-2</v>
      </c>
      <c r="L18" s="311">
        <f t="shared" ca="1" si="6"/>
        <v>0.04</v>
      </c>
      <c r="M18" s="309">
        <f t="shared" ca="1" si="6"/>
        <v>5.5</v>
      </c>
      <c r="N18" s="309">
        <f t="shared" ca="1" si="6"/>
        <v>5.5</v>
      </c>
      <c r="O18" s="311">
        <f t="shared" ca="1" si="6"/>
        <v>5.2880000000000003E-2</v>
      </c>
      <c r="P18" s="309" t="str">
        <f t="shared" ca="1" si="6"/>
        <v>永续</v>
      </c>
      <c r="Q18" s="51" t="str">
        <f t="shared" ca="1" si="6"/>
        <v>中证军工</v>
      </c>
      <c r="R18" s="310">
        <f t="shared" ca="1" si="6"/>
        <v>3.3300000000000003E-2</v>
      </c>
      <c r="S18" s="56">
        <f t="shared" ca="1" si="6"/>
        <v>0.24959999999999999</v>
      </c>
      <c r="T18" s="311">
        <f t="shared" ca="1" si="6"/>
        <v>-3.3000000000000002E-2</v>
      </c>
      <c r="U18" s="311">
        <f t="shared" ca="1" si="6"/>
        <v>0.75180000000000002</v>
      </c>
      <c r="V18" s="311">
        <f t="shared" ca="1" si="6"/>
        <v>5.0000000000000001E-3</v>
      </c>
      <c r="W18" s="311">
        <f t="shared" ca="1" si="6"/>
        <v>5.9999999999999995E-4</v>
      </c>
      <c r="X18" s="311">
        <f t="shared" ca="1" si="6"/>
        <v>-6.0000000000000001E-3</v>
      </c>
      <c r="Y18" s="309">
        <f t="shared" ca="1" si="6"/>
        <v>15891</v>
      </c>
      <c r="Z18" s="309">
        <f t="shared" ca="1" si="6"/>
        <v>56</v>
      </c>
      <c r="AA18" s="312">
        <f t="shared" ca="1" si="6"/>
        <v>0.21180555555555555</v>
      </c>
      <c r="AB18" s="313">
        <f t="shared" ca="1" si="6"/>
        <v>42719</v>
      </c>
      <c r="AC18" s="59" t="str">
        <f t="shared" ca="1" si="6"/>
        <v>   </v>
      </c>
    </row>
    <row r="19" spans="1:29" s="60" customFormat="1" ht="18.75" thickBot="1" x14ac:dyDescent="0.2">
      <c r="A19" s="73" t="s">
        <v>451</v>
      </c>
      <c r="B19" s="309">
        <v>150259</v>
      </c>
      <c r="C19" s="309" t="s">
        <v>92</v>
      </c>
      <c r="D19" s="310">
        <v>3.0099999999999998E-2</v>
      </c>
      <c r="E19" s="51">
        <f t="shared" ca="1" si="6"/>
        <v>150259</v>
      </c>
      <c r="F19" s="309" t="str">
        <f t="shared" ca="1" si="6"/>
        <v>重组A</v>
      </c>
      <c r="G19" s="51">
        <f t="shared" ca="1" si="6"/>
        <v>1.0029999999999999</v>
      </c>
      <c r="H19" s="310">
        <f t="shared" ca="1" si="6"/>
        <v>4.0000000000000001E-3</v>
      </c>
      <c r="I19" s="309">
        <f t="shared" ca="1" si="6"/>
        <v>143.65</v>
      </c>
      <c r="J19" s="51">
        <f t="shared" ca="1" si="6"/>
        <v>1.0079</v>
      </c>
      <c r="K19" s="311">
        <f t="shared" ca="1" si="6"/>
        <v>4.8999999999999998E-3</v>
      </c>
      <c r="L19" s="311">
        <f t="shared" ca="1" si="6"/>
        <v>0.03</v>
      </c>
      <c r="M19" s="309">
        <f t="shared" ca="1" si="6"/>
        <v>4.5</v>
      </c>
      <c r="N19" s="309">
        <f t="shared" ca="1" si="6"/>
        <v>4.5</v>
      </c>
      <c r="O19" s="311">
        <f t="shared" ca="1" si="6"/>
        <v>4.5220000000000003E-2</v>
      </c>
      <c r="P19" s="309" t="str">
        <f t="shared" ca="1" si="6"/>
        <v>永续</v>
      </c>
      <c r="Q19" s="51" t="str">
        <f t="shared" ca="1" si="6"/>
        <v>CSWD并购</v>
      </c>
      <c r="R19" s="310">
        <f t="shared" ca="1" si="6"/>
        <v>3.0999999999999999E-3</v>
      </c>
      <c r="S19" s="56">
        <f t="shared" ca="1" si="6"/>
        <v>0.32200000000000001</v>
      </c>
      <c r="T19" s="311">
        <f t="shared" ca="1" si="6"/>
        <v>0</v>
      </c>
      <c r="U19" s="311">
        <f t="shared" ca="1" si="6"/>
        <v>0.61699999999999999</v>
      </c>
      <c r="V19" s="311">
        <f t="shared" ca="1" si="6"/>
        <v>8.9999999999999998E-4</v>
      </c>
      <c r="W19" s="311">
        <f t="shared" ca="1" si="6"/>
        <v>1E-4</v>
      </c>
      <c r="X19" s="311">
        <f t="shared" ca="1" si="6"/>
        <v>1.1999999999999999E-3</v>
      </c>
      <c r="Y19" s="309">
        <f t="shared" ca="1" si="6"/>
        <v>10098</v>
      </c>
      <c r="Z19" s="309">
        <f t="shared" ca="1" si="6"/>
        <v>9</v>
      </c>
      <c r="AA19" s="312">
        <f t="shared" ca="1" si="6"/>
        <v>0.21180555555555555</v>
      </c>
      <c r="AB19" s="313">
        <f t="shared" ca="1" si="6"/>
        <v>42888</v>
      </c>
      <c r="AC19" s="59" t="str">
        <f t="shared" ca="1" si="6"/>
        <v>   </v>
      </c>
    </row>
    <row r="20" spans="1:29" s="60" customFormat="1" ht="19.5" thickBot="1" x14ac:dyDescent="0.2">
      <c r="A20" s="73" t="s">
        <v>389</v>
      </c>
      <c r="B20" s="309">
        <v>150307</v>
      </c>
      <c r="C20" s="309" t="s">
        <v>442</v>
      </c>
      <c r="D20" s="310">
        <v>0.01</v>
      </c>
      <c r="E20" s="51">
        <f ca="1">VLOOKUP($B20,INDIRECT($B$2 &amp; "!$A$3:$Y$207"),COLUMN()-4,0)</f>
        <v>150307</v>
      </c>
      <c r="F20" s="309" t="str">
        <f t="shared" ref="F20:AC24" ca="1" si="7">VLOOKUP($B20,INDIRECT($B$2 &amp; "!$A$3:$Y$207"),COLUMN()-4,0)</f>
        <v>体育A</v>
      </c>
      <c r="G20" s="51">
        <f t="shared" ca="1" si="7"/>
        <v>1.0249999999999999</v>
      </c>
      <c r="H20" s="310">
        <f t="shared" ca="1" si="7"/>
        <v>2E-3</v>
      </c>
      <c r="I20" s="309">
        <f t="shared" ca="1" si="7"/>
        <v>141.68</v>
      </c>
      <c r="J20" s="51">
        <f t="shared" ca="1" si="7"/>
        <v>1.03</v>
      </c>
      <c r="K20" s="311">
        <f t="shared" ca="1" si="7"/>
        <v>4.8999999999999998E-3</v>
      </c>
      <c r="L20" s="311">
        <f t="shared" ca="1" si="7"/>
        <v>0.03</v>
      </c>
      <c r="M20" s="309">
        <f t="shared" ca="1" si="7"/>
        <v>4.5</v>
      </c>
      <c r="N20" s="309">
        <f t="shared" ca="1" si="7"/>
        <v>4.5</v>
      </c>
      <c r="O20" s="311">
        <f t="shared" ca="1" si="7"/>
        <v>4.5229999999999999E-2</v>
      </c>
      <c r="P20" s="309" t="str">
        <f t="shared" ca="1" si="7"/>
        <v>永续</v>
      </c>
      <c r="Q20" s="51" t="str">
        <f t="shared" ca="1" si="7"/>
        <v>中证体育</v>
      </c>
      <c r="R20" s="310">
        <f t="shared" ca="1" si="7"/>
        <v>3.0000000000000001E-3</v>
      </c>
      <c r="S20" s="56">
        <f t="shared" ca="1" si="7"/>
        <v>0.19520000000000001</v>
      </c>
      <c r="T20" s="311">
        <f t="shared" ca="1" si="7"/>
        <v>-1E-4</v>
      </c>
      <c r="U20" s="311">
        <f t="shared" ca="1" si="7"/>
        <v>0.88619999999999999</v>
      </c>
      <c r="V20" s="311">
        <f t="shared" ca="1" si="7"/>
        <v>2.9999999999999997E-4</v>
      </c>
      <c r="W20" s="311">
        <f t="shared" ca="1" si="7"/>
        <v>0</v>
      </c>
      <c r="X20" s="311">
        <f t="shared" ca="1" si="7"/>
        <v>-5.0000000000000001E-3</v>
      </c>
      <c r="Y20" s="309">
        <f t="shared" ca="1" si="7"/>
        <v>23515</v>
      </c>
      <c r="Z20" s="309">
        <f t="shared" ca="1" si="7"/>
        <v>-140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9.5" thickBot="1" x14ac:dyDescent="0.2">
      <c r="A21" s="73" t="s">
        <v>392</v>
      </c>
      <c r="B21" s="309">
        <v>150293</v>
      </c>
      <c r="C21" s="309" t="s">
        <v>438</v>
      </c>
      <c r="D21" s="310">
        <v>3.0099999999999998E-2</v>
      </c>
      <c r="E21" s="51">
        <f ca="1">VLOOKUP($B21,INDIRECT($B$2 &amp; "!$A$3:$Y$207"),COLUMN()-4,0)</f>
        <v>150293</v>
      </c>
      <c r="F21" s="309" t="str">
        <f t="shared" ca="1" si="7"/>
        <v>高铁A级</v>
      </c>
      <c r="G21" s="51">
        <f t="shared" ca="1" si="7"/>
        <v>1.101</v>
      </c>
      <c r="H21" s="310">
        <f t="shared" ca="1" si="7"/>
        <v>3.5999999999999999E-3</v>
      </c>
      <c r="I21" s="309">
        <f t="shared" ca="1" si="7"/>
        <v>58.47</v>
      </c>
      <c r="J21" s="51">
        <f t="shared" ca="1" si="7"/>
        <v>1.0590999999999999</v>
      </c>
      <c r="K21" s="311">
        <f t="shared" ca="1" si="7"/>
        <v>-3.9600000000000003E-2</v>
      </c>
      <c r="L21" s="311">
        <f t="shared" ca="1" si="7"/>
        <v>0.04</v>
      </c>
      <c r="M21" s="309">
        <f t="shared" ca="1" si="7"/>
        <v>6.25</v>
      </c>
      <c r="N21" s="309">
        <f t="shared" ca="1" si="7"/>
        <v>5.5</v>
      </c>
      <c r="O21" s="311">
        <f t="shared" ca="1" si="7"/>
        <v>5.2909999999999999E-2</v>
      </c>
      <c r="P21" s="309" t="str">
        <f t="shared" ca="1" si="7"/>
        <v>永续</v>
      </c>
      <c r="Q21" s="51" t="str">
        <f t="shared" ca="1" si="7"/>
        <v>高铁产业</v>
      </c>
      <c r="R21" s="310">
        <f t="shared" ca="1" si="7"/>
        <v>1.0999999999999999E-2</v>
      </c>
      <c r="S21" s="56">
        <f t="shared" ca="1" si="7"/>
        <v>0.31680000000000003</v>
      </c>
      <c r="T21" s="311">
        <f t="shared" ca="1" si="7"/>
        <v>-3.4099999999999998E-2</v>
      </c>
      <c r="U21" s="311">
        <f t="shared" ca="1" si="7"/>
        <v>0.56569999999999998</v>
      </c>
      <c r="V21" s="311">
        <f t="shared" ca="1" si="7"/>
        <v>-7.3000000000000001E-3</v>
      </c>
      <c r="W21" s="311">
        <f t="shared" ca="1" si="7"/>
        <v>-4.3E-3</v>
      </c>
      <c r="X21" s="311">
        <f t="shared" ca="1" si="7"/>
        <v>-3.8E-3</v>
      </c>
      <c r="Y21" s="309">
        <f t="shared" ca="1" si="7"/>
        <v>1251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391</v>
      </c>
      <c r="B22" s="309">
        <v>150175</v>
      </c>
      <c r="C22" s="309" t="s">
        <v>386</v>
      </c>
      <c r="D22" s="310">
        <v>0.16</v>
      </c>
      <c r="E22" s="51">
        <f ca="1">VLOOKUP($B22,INDIRECT($B$2 &amp; "!$A$3:$Y$207"),COLUMN()-4,0)</f>
        <v>150175</v>
      </c>
      <c r="F22" s="309" t="str">
        <f t="shared" ca="1" si="7"/>
        <v>H股A</v>
      </c>
      <c r="G22" s="51">
        <f t="shared" ca="1" si="7"/>
        <v>0.96799999999999997</v>
      </c>
      <c r="H22" s="310">
        <f t="shared" ca="1" si="7"/>
        <v>1.15E-2</v>
      </c>
      <c r="I22" s="309">
        <f t="shared" ca="1" si="7"/>
        <v>13617.82</v>
      </c>
      <c r="J22" s="51">
        <f t="shared" ca="1" si="7"/>
        <v>1.0338000000000001</v>
      </c>
      <c r="K22" s="311">
        <f t="shared" ca="1" si="7"/>
        <v>6.3600000000000004E-2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5.3519999999999998E-2</v>
      </c>
      <c r="P22" s="309" t="str">
        <f t="shared" ca="1" si="7"/>
        <v>永续</v>
      </c>
      <c r="Q22" s="51" t="str">
        <f t="shared" ca="1" si="7"/>
        <v>恒生国企</v>
      </c>
      <c r="R22" s="310">
        <f t="shared" ca="1" si="7"/>
        <v>1.55E-2</v>
      </c>
      <c r="S22" s="56">
        <f t="shared" ca="1" si="7"/>
        <v>0.2908</v>
      </c>
      <c r="T22" s="311" t="str">
        <f t="shared" ca="1" si="7"/>
        <v>无下折</v>
      </c>
      <c r="U22" s="311">
        <f t="shared" ca="1" si="7"/>
        <v>0.72350000000000003</v>
      </c>
      <c r="V22" s="311">
        <f t="shared" ca="1" si="7"/>
        <v>-6.1000000000000004E-3</v>
      </c>
      <c r="W22" s="311">
        <f t="shared" ca="1" si="7"/>
        <v>-4.8999999999999998E-3</v>
      </c>
      <c r="X22" s="311">
        <f t="shared" ca="1" si="7"/>
        <v>-2.8E-3</v>
      </c>
      <c r="Y22" s="309">
        <f t="shared" ca="1" si="7"/>
        <v>404640</v>
      </c>
      <c r="Z22" s="309">
        <f t="shared" ca="1" si="7"/>
        <v>-705</v>
      </c>
      <c r="AA22" s="312">
        <f t="shared" ca="1" si="7"/>
        <v>0.21180555555555555</v>
      </c>
      <c r="AB22" s="313">
        <f t="shared" ca="1" si="7"/>
        <v>42705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150267</v>
      </c>
      <c r="C23" s="309" t="s">
        <v>387</v>
      </c>
      <c r="D23" s="310">
        <v>3.0099999999999998E-2</v>
      </c>
      <c r="E23" s="51">
        <f ca="1">VLOOKUP($B23,INDIRECT($B$2 &amp; "!$A$3:$Y$207"),COLUMN()-4,0)</f>
        <v>150267</v>
      </c>
      <c r="F23" s="309" t="str">
        <f t="shared" ca="1" si="7"/>
        <v>银行A类</v>
      </c>
      <c r="G23" s="51">
        <f t="shared" ca="1" si="7"/>
        <v>1.04</v>
      </c>
      <c r="H23" s="310">
        <f t="shared" ca="1" si="7"/>
        <v>1.9E-3</v>
      </c>
      <c r="I23" s="309">
        <f t="shared" ca="1" si="7"/>
        <v>54.52</v>
      </c>
      <c r="J23" s="51">
        <f t="shared" ca="1" si="7"/>
        <v>1.034</v>
      </c>
      <c r="K23" s="311">
        <f t="shared" ca="1" si="7"/>
        <v>-5.7999999999999996E-3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4.9700000000000001E-2</v>
      </c>
      <c r="P23" s="309" t="str">
        <f t="shared" ca="1" si="7"/>
        <v>永续</v>
      </c>
      <c r="Q23" s="51" t="str">
        <f t="shared" ca="1" si="7"/>
        <v>中证银行</v>
      </c>
      <c r="R23" s="310">
        <f t="shared" ca="1" si="7"/>
        <v>5.0000000000000001E-4</v>
      </c>
      <c r="S23" s="56">
        <f t="shared" ca="1" si="7"/>
        <v>0.247</v>
      </c>
      <c r="T23" s="311">
        <f t="shared" ca="1" si="7"/>
        <v>-9.4999999999999998E-3</v>
      </c>
      <c r="U23" s="311">
        <f t="shared" ca="1" si="7"/>
        <v>0.75929999999999997</v>
      </c>
      <c r="V23" s="311">
        <f t="shared" ca="1" si="7"/>
        <v>-3.0999999999999999E-3</v>
      </c>
      <c r="W23" s="311">
        <f t="shared" ca="1" si="7"/>
        <v>2.0999999999999999E-3</v>
      </c>
      <c r="X23" s="311">
        <f t="shared" ca="1" si="7"/>
        <v>-1E-3</v>
      </c>
      <c r="Y23" s="309">
        <f t="shared" ca="1" si="7"/>
        <v>1940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454</v>
      </c>
      <c r="B24" s="309">
        <v>150291</v>
      </c>
      <c r="C24" s="309" t="s">
        <v>388</v>
      </c>
      <c r="D24" s="310">
        <v>3.9899999999999998E-2</v>
      </c>
      <c r="E24" s="51">
        <f ca="1">VLOOKUP($B24,INDIRECT($B$2 &amp; "!$A$3:$Y$207"),COLUMN()-4,0)</f>
        <v>150291</v>
      </c>
      <c r="F24" s="309" t="str">
        <f t="shared" ca="1" si="7"/>
        <v>银行A份</v>
      </c>
      <c r="G24" s="51">
        <f t="shared" ca="1" si="7"/>
        <v>1.0760000000000001</v>
      </c>
      <c r="H24" s="310">
        <f t="shared" ca="1" si="7"/>
        <v>-1.9E-3</v>
      </c>
      <c r="I24" s="309">
        <f t="shared" ca="1" si="7"/>
        <v>260.57</v>
      </c>
      <c r="J24" s="51">
        <f t="shared" ca="1" si="7"/>
        <v>1.0349999999999999</v>
      </c>
      <c r="K24" s="311">
        <f t="shared" ca="1" si="7"/>
        <v>-3.9600000000000003E-2</v>
      </c>
      <c r="L24" s="311">
        <f t="shared" ca="1" si="7"/>
        <v>0.04</v>
      </c>
      <c r="M24" s="309">
        <f t="shared" ca="1" si="7"/>
        <v>5.5</v>
      </c>
      <c r="N24" s="309">
        <f t="shared" ca="1" si="7"/>
        <v>5.5</v>
      </c>
      <c r="O24" s="311">
        <f t="shared" ca="1" si="7"/>
        <v>5.2830000000000002E-2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5.0000000000000001E-4</v>
      </c>
      <c r="S24" s="56">
        <f t="shared" ca="1" si="7"/>
        <v>0.20319999999999999</v>
      </c>
      <c r="T24" s="311">
        <f t="shared" ca="1" si="7"/>
        <v>-3.39E-2</v>
      </c>
      <c r="U24" s="311">
        <f t="shared" ca="1" si="7"/>
        <v>0.86019999999999996</v>
      </c>
      <c r="V24" s="311">
        <f t="shared" ca="1" si="7"/>
        <v>3.8999999999999998E-3</v>
      </c>
      <c r="W24" s="311">
        <f t="shared" ca="1" si="7"/>
        <v>5.5999999999999999E-3</v>
      </c>
      <c r="X24" s="311">
        <f t="shared" ca="1" si="7"/>
        <v>5.5999999999999999E-3</v>
      </c>
      <c r="Y24" s="309">
        <f t="shared" ca="1" si="7"/>
        <v>19328</v>
      </c>
      <c r="Z24" s="309">
        <f t="shared" ca="1" si="7"/>
        <v>44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6" spans="1:29" x14ac:dyDescent="0.15">
      <c r="A26" s="273" t="s">
        <v>302</v>
      </c>
    </row>
    <row r="27" spans="1:29" ht="18" x14ac:dyDescent="0.15">
      <c r="A27" s="242" t="s">
        <v>455</v>
      </c>
      <c r="B27">
        <v>150291</v>
      </c>
      <c r="C27" t="s">
        <v>198</v>
      </c>
      <c r="D27" s="316">
        <v>8.0100000000000005E-2</v>
      </c>
      <c r="E27" s="386">
        <f t="shared" ref="E27:AC27" ca="1" si="8">VLOOKUP($B27,INDIRECT($B$2 &amp; "!$A$3:$Y$207"),COLUMN()-4,0)</f>
        <v>150291</v>
      </c>
      <c r="F27" s="387" t="str">
        <f t="shared" ca="1" si="8"/>
        <v>银行A份</v>
      </c>
      <c r="G27" s="386">
        <f t="shared" ca="1" si="8"/>
        <v>1.0760000000000001</v>
      </c>
      <c r="H27" s="388">
        <f t="shared" ca="1" si="8"/>
        <v>-1.9E-3</v>
      </c>
      <c r="I27" s="387">
        <f t="shared" ca="1" si="8"/>
        <v>260.57</v>
      </c>
      <c r="J27" s="386">
        <f t="shared" ca="1" si="8"/>
        <v>1.0349999999999999</v>
      </c>
      <c r="K27" s="389">
        <f t="shared" ca="1" si="8"/>
        <v>-3.9600000000000003E-2</v>
      </c>
      <c r="L27" s="389">
        <f t="shared" ca="1" si="8"/>
        <v>0.04</v>
      </c>
      <c r="M27" s="387">
        <f t="shared" ca="1" si="8"/>
        <v>5.5</v>
      </c>
      <c r="N27" s="387">
        <f t="shared" ca="1" si="8"/>
        <v>5.5</v>
      </c>
      <c r="O27" s="389">
        <f t="shared" ca="1" si="8"/>
        <v>5.2830000000000002E-2</v>
      </c>
      <c r="P27" s="387" t="str">
        <f t="shared" ca="1" si="8"/>
        <v>永续</v>
      </c>
      <c r="Q27" s="386" t="str">
        <f t="shared" ca="1" si="8"/>
        <v>中证银行</v>
      </c>
      <c r="R27" s="388">
        <f t="shared" ca="1" si="8"/>
        <v>5.0000000000000001E-4</v>
      </c>
      <c r="S27" s="390">
        <f t="shared" ca="1" si="8"/>
        <v>0.20319999999999999</v>
      </c>
      <c r="T27" s="389">
        <f t="shared" ca="1" si="8"/>
        <v>-3.39E-2</v>
      </c>
      <c r="U27" s="389">
        <f t="shared" ca="1" si="8"/>
        <v>0.86019999999999996</v>
      </c>
      <c r="V27" s="389">
        <f t="shared" ca="1" si="8"/>
        <v>3.8999999999999998E-3</v>
      </c>
      <c r="W27" s="389">
        <f t="shared" ca="1" si="8"/>
        <v>5.5999999999999999E-3</v>
      </c>
      <c r="X27" s="389">
        <f t="shared" ca="1" si="8"/>
        <v>5.5999999999999999E-3</v>
      </c>
      <c r="Y27" s="387">
        <f t="shared" ca="1" si="8"/>
        <v>19328</v>
      </c>
      <c r="Z27" s="387">
        <f t="shared" ca="1" si="8"/>
        <v>44</v>
      </c>
      <c r="AA27" s="391">
        <f t="shared" ca="1" si="8"/>
        <v>0.21180555555555555</v>
      </c>
      <c r="AB27" s="392">
        <f t="shared" ca="1" si="8"/>
        <v>42719</v>
      </c>
      <c r="AC27" s="393" t="str">
        <f t="shared" ca="1" si="8"/>
        <v>   </v>
      </c>
    </row>
    <row r="29" spans="1:29" ht="14.25" thickBot="1" x14ac:dyDescent="0.2">
      <c r="A29" t="s">
        <v>390</v>
      </c>
    </row>
    <row r="30" spans="1:29" ht="18.75" thickBot="1" x14ac:dyDescent="0.2">
      <c r="A30" t="s">
        <v>453</v>
      </c>
      <c r="B30">
        <v>150205</v>
      </c>
      <c r="C30" t="s">
        <v>407</v>
      </c>
      <c r="D30">
        <v>0</v>
      </c>
      <c r="E30" s="14">
        <f ca="1">VLOOKUP($B30,INDIRECT($B$2 &amp; "!$A$3:$Y$207"),COLUMN()-4,0)</f>
        <v>150205</v>
      </c>
      <c r="F30" s="289" t="str">
        <f t="shared" ref="F30:AC30" ca="1" si="9">VLOOKUP($B30,INDIRECT($B$2 &amp; "!$A$3:$Y$207"),COLUMN()-4,0)</f>
        <v>国防A</v>
      </c>
      <c r="G30" s="14">
        <f t="shared" ca="1" si="9"/>
        <v>1.0269999999999999</v>
      </c>
      <c r="H30" s="290">
        <f t="shared" ca="1" si="9"/>
        <v>2.8999999999999998E-3</v>
      </c>
      <c r="I30" s="289">
        <f t="shared" ca="1" si="9"/>
        <v>10866.41</v>
      </c>
      <c r="J30" s="14">
        <f t="shared" ca="1" si="9"/>
        <v>1.032</v>
      </c>
      <c r="K30" s="291">
        <f t="shared" ca="1" si="9"/>
        <v>4.7999999999999996E-3</v>
      </c>
      <c r="L30" s="291">
        <f t="shared" ca="1" si="9"/>
        <v>0.03</v>
      </c>
      <c r="M30" s="289">
        <f t="shared" ca="1" si="9"/>
        <v>4.5</v>
      </c>
      <c r="N30" s="289">
        <f t="shared" ca="1" si="9"/>
        <v>4.5</v>
      </c>
      <c r="O30" s="291">
        <f t="shared" ca="1" si="9"/>
        <v>4.5229999999999999E-2</v>
      </c>
      <c r="P30" s="289" t="str">
        <f t="shared" ca="1" si="9"/>
        <v>永续</v>
      </c>
      <c r="Q30" s="14" t="str">
        <f t="shared" ca="1" si="9"/>
        <v>中证国防</v>
      </c>
      <c r="R30" s="290">
        <f t="shared" ca="1" si="9"/>
        <v>4.4600000000000001E-2</v>
      </c>
      <c r="S30" s="18">
        <f t="shared" ca="1" si="9"/>
        <v>0.19620000000000001</v>
      </c>
      <c r="T30" s="291">
        <f t="shared" ca="1" si="9"/>
        <v>-2.0000000000000001E-4</v>
      </c>
      <c r="U30" s="291">
        <f t="shared" ca="1" si="9"/>
        <v>0.88109999999999999</v>
      </c>
      <c r="V30" s="291">
        <f t="shared" ca="1" si="9"/>
        <v>-4.3E-3</v>
      </c>
      <c r="W30" s="291">
        <f t="shared" ca="1" si="9"/>
        <v>2.5999999999999999E-3</v>
      </c>
      <c r="X30" s="291">
        <f t="shared" ca="1" si="9"/>
        <v>-6.9999999999999999E-4</v>
      </c>
      <c r="Y30" s="289">
        <f t="shared" ca="1" si="9"/>
        <v>439272</v>
      </c>
      <c r="Z30" s="289">
        <f t="shared" ca="1" si="9"/>
        <v>215</v>
      </c>
      <c r="AA30" s="292">
        <f t="shared" ca="1" si="9"/>
        <v>0.21180555555555555</v>
      </c>
      <c r="AB30" s="293">
        <f t="shared" ca="1" si="9"/>
        <v>42705</v>
      </c>
      <c r="AC30" s="21" t="str">
        <f t="shared" ca="1" si="9"/>
        <v>   </v>
      </c>
    </row>
    <row r="31" spans="1:29" s="206" customFormat="1" ht="18.75" thickBot="1" x14ac:dyDescent="0.2">
      <c r="A31" s="242" t="s">
        <v>452</v>
      </c>
      <c r="B31" s="206">
        <v>150287</v>
      </c>
      <c r="C31" s="206" t="s">
        <v>77</v>
      </c>
      <c r="D31" s="206">
        <v>0</v>
      </c>
      <c r="E31" s="197">
        <f t="shared" ref="E31:AC35" ca="1" si="10">VLOOKUP($B31,INDIRECT($B$2 &amp; "!$A$3:$Y$207"),COLUMN()-4,0)</f>
        <v>150287</v>
      </c>
      <c r="F31" s="377" t="str">
        <f t="shared" ca="1" si="10"/>
        <v>钢铁A</v>
      </c>
      <c r="G31" s="197">
        <f t="shared" ca="1" si="10"/>
        <v>1.07</v>
      </c>
      <c r="H31" s="378">
        <f t="shared" ca="1" si="10"/>
        <v>-3.7000000000000002E-3</v>
      </c>
      <c r="I31" s="377">
        <f t="shared" ca="1" si="10"/>
        <v>5803.4</v>
      </c>
      <c r="J31" s="197">
        <f t="shared" ca="1" si="10"/>
        <v>1.0349999999999999</v>
      </c>
      <c r="K31" s="379">
        <f t="shared" ca="1" si="10"/>
        <v>-3.3799999999999997E-2</v>
      </c>
      <c r="L31" s="379">
        <f t="shared" ca="1" si="10"/>
        <v>0.04</v>
      </c>
      <c r="M31" s="377">
        <f t="shared" ca="1" si="10"/>
        <v>5.5</v>
      </c>
      <c r="N31" s="377">
        <f t="shared" ca="1" si="10"/>
        <v>5.5</v>
      </c>
      <c r="O31" s="379">
        <f t="shared" ca="1" si="10"/>
        <v>5.314E-2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1.6299999999999999E-2</v>
      </c>
      <c r="S31" s="202">
        <f t="shared" ca="1" si="10"/>
        <v>0.1888</v>
      </c>
      <c r="T31" s="379">
        <f t="shared" ca="1" si="10"/>
        <v>-2.8400000000000002E-2</v>
      </c>
      <c r="U31" s="379">
        <f t="shared" ca="1" si="10"/>
        <v>0.89380000000000004</v>
      </c>
      <c r="V31" s="379">
        <f t="shared" ca="1" si="10"/>
        <v>4.8999999999999998E-3</v>
      </c>
      <c r="W31" s="379">
        <f t="shared" ca="1" si="10"/>
        <v>8.9999999999999993E-3</v>
      </c>
      <c r="X31" s="379">
        <f t="shared" ca="1" si="10"/>
        <v>3.2000000000000002E-3</v>
      </c>
      <c r="Y31" s="377">
        <f t="shared" ca="1" si="10"/>
        <v>66493</v>
      </c>
      <c r="Z31" s="377">
        <f t="shared" ca="1" si="10"/>
        <v>1384</v>
      </c>
      <c r="AA31" s="380">
        <f t="shared" ca="1" si="10"/>
        <v>0.21180555555555555</v>
      </c>
      <c r="AB31" s="381">
        <f t="shared" ca="1" si="10"/>
        <v>42719</v>
      </c>
      <c r="AC31" s="205" t="str">
        <f t="shared" ca="1" si="10"/>
        <v>   </v>
      </c>
    </row>
    <row r="32" spans="1:29" ht="18.75" thickBot="1" x14ac:dyDescent="0.2">
      <c r="A32" s="348" t="s">
        <v>457</v>
      </c>
      <c r="B32">
        <v>150233</v>
      </c>
      <c r="C32" t="s">
        <v>81</v>
      </c>
      <c r="D32">
        <v>0</v>
      </c>
      <c r="E32" s="14">
        <f t="shared" ca="1" si="10"/>
        <v>150233</v>
      </c>
      <c r="F32" s="289" t="str">
        <f t="shared" ca="1" si="10"/>
        <v>传媒业A</v>
      </c>
      <c r="G32" s="14">
        <f t="shared" ca="1" si="10"/>
        <v>1.0029999999999999</v>
      </c>
      <c r="H32" s="290">
        <f t="shared" ca="1" si="10"/>
        <v>1E-3</v>
      </c>
      <c r="I32" s="289">
        <f t="shared" ca="1" si="10"/>
        <v>147.75</v>
      </c>
      <c r="J32" s="14">
        <f t="shared" ca="1" si="10"/>
        <v>1.0083</v>
      </c>
      <c r="K32" s="291">
        <f t="shared" ca="1" si="10"/>
        <v>5.3E-3</v>
      </c>
      <c r="L32" s="291">
        <f t="shared" ca="1" si="10"/>
        <v>0.03</v>
      </c>
      <c r="M32" s="289">
        <f t="shared" ca="1" si="10"/>
        <v>4.5</v>
      </c>
      <c r="N32" s="289">
        <f t="shared" ca="1" si="10"/>
        <v>4.5</v>
      </c>
      <c r="O32" s="291">
        <f t="shared" ca="1" si="10"/>
        <v>4.5240000000000002E-2</v>
      </c>
      <c r="P32" s="289" t="str">
        <f t="shared" ca="1" si="10"/>
        <v>永续</v>
      </c>
      <c r="Q32" s="14" t="str">
        <f t="shared" ca="1" si="10"/>
        <v>CSSW传媒</v>
      </c>
      <c r="R32" s="290">
        <f t="shared" ca="1" si="10"/>
        <v>1.2999999999999999E-2</v>
      </c>
      <c r="S32" s="18">
        <f t="shared" ca="1" si="10"/>
        <v>0.27560000000000001</v>
      </c>
      <c r="T32" s="291">
        <f t="shared" ca="1" si="10"/>
        <v>0</v>
      </c>
      <c r="U32" s="291">
        <f t="shared" ca="1" si="10"/>
        <v>0.72709999999999997</v>
      </c>
      <c r="V32" s="291">
        <f t="shared" ca="1" si="10"/>
        <v>-4.5999999999999999E-3</v>
      </c>
      <c r="W32" s="291">
        <f t="shared" ca="1" si="10"/>
        <v>-2.8E-3</v>
      </c>
      <c r="X32" s="291">
        <f t="shared" ca="1" si="10"/>
        <v>-8.0000000000000004E-4</v>
      </c>
      <c r="Y32" s="289">
        <f t="shared" ca="1" si="10"/>
        <v>2837</v>
      </c>
      <c r="Z32" s="289">
        <f t="shared" ca="1" si="10"/>
        <v>0</v>
      </c>
      <c r="AA32" s="292">
        <f t="shared" ca="1" si="10"/>
        <v>0.21180555555555555</v>
      </c>
      <c r="AB32" s="293">
        <f t="shared" ca="1" si="10"/>
        <v>42884</v>
      </c>
      <c r="AC32" s="21" t="str">
        <f t="shared" ca="1" si="10"/>
        <v>   </v>
      </c>
    </row>
    <row r="33" spans="1:29" ht="18.75" thickBot="1" x14ac:dyDescent="0.2">
      <c r="A33" t="s">
        <v>378</v>
      </c>
      <c r="B33">
        <v>150049</v>
      </c>
      <c r="C33" t="s">
        <v>142</v>
      </c>
      <c r="E33" s="7">
        <f t="shared" ca="1" si="10"/>
        <v>150049</v>
      </c>
      <c r="F33" s="283" t="str">
        <f t="shared" ca="1" si="10"/>
        <v>消费收益</v>
      </c>
      <c r="G33" s="7">
        <f t="shared" ca="1" si="10"/>
        <v>1.02</v>
      </c>
      <c r="H33" s="286">
        <f t="shared" ca="1" si="10"/>
        <v>0</v>
      </c>
      <c r="I33" s="283">
        <f t="shared" ca="1" si="10"/>
        <v>29.29</v>
      </c>
      <c r="J33" s="7">
        <f t="shared" ca="1" si="10"/>
        <v>1.0189999999999999</v>
      </c>
      <c r="K33" s="285">
        <f t="shared" ca="1" si="10"/>
        <v>-1E-3</v>
      </c>
      <c r="L33" s="285">
        <f t="shared" ca="1" si="10"/>
        <v>3.2000000000000001E-2</v>
      </c>
      <c r="M33" s="283">
        <f t="shared" ca="1" si="10"/>
        <v>4.7</v>
      </c>
      <c r="N33" s="283">
        <f t="shared" ca="1" si="10"/>
        <v>4.7</v>
      </c>
      <c r="O33" s="285">
        <f t="shared" ca="1" si="10"/>
        <v>4.6949999999999999E-2</v>
      </c>
      <c r="P33" s="283" t="str">
        <f t="shared" ca="1" si="10"/>
        <v>永续</v>
      </c>
      <c r="Q33" s="7" t="str">
        <f t="shared" ca="1" si="10"/>
        <v>主动基金</v>
      </c>
      <c r="R33" s="284">
        <f t="shared" ca="1" si="10"/>
        <v>0</v>
      </c>
      <c r="S33" s="23">
        <f t="shared" ca="1" si="10"/>
        <v>0.50160000000000005</v>
      </c>
      <c r="T33" s="285">
        <f t="shared" ca="1" si="10"/>
        <v>-4.7999999999999996E-3</v>
      </c>
      <c r="U33" s="283" t="str">
        <f t="shared" ca="1" si="10"/>
        <v>-</v>
      </c>
      <c r="V33" s="285">
        <f t="shared" ca="1" si="10"/>
        <v>1.3100000000000001E-2</v>
      </c>
      <c r="W33" s="285">
        <f t="shared" ca="1" si="10"/>
        <v>5.7000000000000002E-3</v>
      </c>
      <c r="X33" s="285">
        <f t="shared" ca="1" si="10"/>
        <v>-1.0200000000000001E-2</v>
      </c>
      <c r="Y33" s="283">
        <f t="shared" ca="1" si="10"/>
        <v>1918</v>
      </c>
      <c r="Z33" s="283">
        <f t="shared" ca="1" si="10"/>
        <v>-10</v>
      </c>
      <c r="AA33" s="287">
        <f t="shared" ca="1" si="10"/>
        <v>0.21180555555555555</v>
      </c>
      <c r="AB33" s="288">
        <f t="shared" ca="1" si="10"/>
        <v>42807</v>
      </c>
      <c r="AC33" s="13" t="str">
        <f t="shared" ca="1" si="10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10"/>
        <v>150335</v>
      </c>
      <c r="F34" s="377" t="str">
        <f t="shared" ca="1" si="10"/>
        <v>军工股A</v>
      </c>
      <c r="G34" s="197">
        <f t="shared" ca="1" si="10"/>
        <v>1.075</v>
      </c>
      <c r="H34" s="378">
        <f t="shared" ca="1" si="10"/>
        <v>1.9E-3</v>
      </c>
      <c r="I34" s="377">
        <f t="shared" ca="1" si="10"/>
        <v>358.23</v>
      </c>
      <c r="J34" s="197">
        <f t="shared" ca="1" si="10"/>
        <v>1.0349999999999999</v>
      </c>
      <c r="K34" s="379">
        <f t="shared" ca="1" si="10"/>
        <v>-3.8600000000000002E-2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5.2880000000000003E-2</v>
      </c>
      <c r="P34" s="377" t="str">
        <f t="shared" ca="1" si="10"/>
        <v>永续</v>
      </c>
      <c r="Q34" s="197" t="str">
        <f t="shared" ca="1" si="10"/>
        <v>中证军工</v>
      </c>
      <c r="R34" s="378">
        <f t="shared" ca="1" si="10"/>
        <v>3.3300000000000003E-2</v>
      </c>
      <c r="S34" s="202">
        <f t="shared" ca="1" si="10"/>
        <v>0.24959999999999999</v>
      </c>
      <c r="T34" s="379">
        <f t="shared" ca="1" si="10"/>
        <v>-3.3000000000000002E-2</v>
      </c>
      <c r="U34" s="379">
        <f t="shared" ca="1" si="10"/>
        <v>0.75180000000000002</v>
      </c>
      <c r="V34" s="379">
        <f t="shared" ca="1" si="10"/>
        <v>5.0000000000000001E-3</v>
      </c>
      <c r="W34" s="379">
        <f t="shared" ca="1" si="10"/>
        <v>5.9999999999999995E-4</v>
      </c>
      <c r="X34" s="379">
        <f t="shared" ca="1" si="10"/>
        <v>-6.0000000000000001E-3</v>
      </c>
      <c r="Y34" s="377">
        <f t="shared" ca="1" si="10"/>
        <v>15891</v>
      </c>
      <c r="Z34" s="377">
        <f t="shared" ca="1" si="10"/>
        <v>56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5" spans="1:29" ht="18.75" thickBot="1" x14ac:dyDescent="0.2">
      <c r="A35" s="348" t="s">
        <v>445</v>
      </c>
      <c r="B35">
        <v>502041</v>
      </c>
      <c r="C35" t="s">
        <v>155</v>
      </c>
      <c r="D35">
        <v>0</v>
      </c>
      <c r="E35" s="51">
        <f t="shared" ca="1" si="10"/>
        <v>502041</v>
      </c>
      <c r="F35" s="309" t="str">
        <f t="shared" ca="1" si="10"/>
        <v>上50A</v>
      </c>
      <c r="G35" s="51">
        <f t="shared" ca="1" si="10"/>
        <v>1.0609999999999999</v>
      </c>
      <c r="H35" s="310">
        <f t="shared" ca="1" si="10"/>
        <v>3.8E-3</v>
      </c>
      <c r="I35" s="309">
        <f t="shared" ca="1" si="10"/>
        <v>18.260000000000002</v>
      </c>
      <c r="J35" s="51">
        <f t="shared" ca="1" si="10"/>
        <v>1.054</v>
      </c>
      <c r="K35" s="311">
        <f t="shared" ca="1" si="10"/>
        <v>-6.6E-3</v>
      </c>
      <c r="L35" s="311">
        <f t="shared" ca="1" si="10"/>
        <v>3.5000000000000003E-2</v>
      </c>
      <c r="M35" s="309">
        <f t="shared" ca="1" si="10"/>
        <v>5.5</v>
      </c>
      <c r="N35" s="309">
        <f t="shared" ca="1" si="10"/>
        <v>5</v>
      </c>
      <c r="O35" s="311">
        <f t="shared" ca="1" si="10"/>
        <v>4.9730000000000003E-2</v>
      </c>
      <c r="P35" s="309" t="str">
        <f t="shared" ca="1" si="10"/>
        <v>永续</v>
      </c>
      <c r="Q35" s="51" t="str">
        <f t="shared" ca="1" si="10"/>
        <v>上证50</v>
      </c>
      <c r="R35" s="310">
        <f t="shared" ca="1" si="10"/>
        <v>5.1000000000000004E-3</v>
      </c>
      <c r="S35" s="56">
        <f t="shared" ca="1" si="10"/>
        <v>0.27179999999999999</v>
      </c>
      <c r="T35" s="311">
        <f t="shared" ca="1" si="10"/>
        <v>-1.04E-2</v>
      </c>
      <c r="U35" s="311">
        <f t="shared" ca="1" si="10"/>
        <v>0.6754</v>
      </c>
      <c r="V35" s="311">
        <f t="shared" ca="1" si="10"/>
        <v>-3.2000000000000002E-3</v>
      </c>
      <c r="W35" s="311">
        <f t="shared" ca="1" si="10"/>
        <v>-3.3999999999999998E-3</v>
      </c>
      <c r="X35" s="311">
        <f t="shared" ca="1" si="10"/>
        <v>-1.1000000000000001E-3</v>
      </c>
      <c r="Y35" s="309">
        <f t="shared" ca="1" si="10"/>
        <v>1124</v>
      </c>
      <c r="Z35" s="309">
        <f t="shared" ca="1" si="10"/>
        <v>-2</v>
      </c>
      <c r="AA35" s="312">
        <f t="shared" ca="1" si="10"/>
        <v>0.21180555555555555</v>
      </c>
      <c r="AB35" s="313">
        <f t="shared" ca="1" si="10"/>
        <v>42704</v>
      </c>
      <c r="AC35" s="59" t="str">
        <f t="shared" ca="1" si="10"/>
        <v>   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">
        <v>34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0" ca="1" si="11">VLOOKUP($B38,INDIRECT($B$2 &amp; "!$A$3:$Y$207"),COLUMN()-4,0)</f>
        <v>1.0409999999999999</v>
      </c>
      <c r="H38" s="290">
        <f t="shared" ca="1" si="11"/>
        <v>1E-3</v>
      </c>
      <c r="I38">
        <f t="shared" ca="1" si="11"/>
        <v>15.52</v>
      </c>
      <c r="J38">
        <f t="shared" ca="1" si="11"/>
        <v>1</v>
      </c>
      <c r="K38" s="291">
        <f t="shared" ca="1" si="11"/>
        <v>-4.1000000000000002E-2</v>
      </c>
      <c r="L38" t="str">
        <f t="shared" ca="1" si="11"/>
        <v>无约定</v>
      </c>
      <c r="M38">
        <f t="shared" ca="1" si="11"/>
        <v>0</v>
      </c>
      <c r="N38">
        <f t="shared" ca="1" si="11"/>
        <v>0</v>
      </c>
      <c r="O38" s="285">
        <f t="shared" ca="1" si="11"/>
        <v>-1.4789999999999999E-2</v>
      </c>
      <c r="P38">
        <f t="shared" ca="1" si="11"/>
        <v>2.7</v>
      </c>
      <c r="Q38" t="str">
        <f t="shared" ca="1" si="11"/>
        <v>主动基金</v>
      </c>
      <c r="R38" s="315">
        <f t="shared" ca="1" si="11"/>
        <v>9.1000000000000004E-3</v>
      </c>
      <c r="S38" s="315">
        <f t="shared" ca="1" si="11"/>
        <v>0.54249999999999998</v>
      </c>
      <c r="T38" t="str">
        <f t="shared" ca="1" si="11"/>
        <v>-</v>
      </c>
      <c r="U38" t="str">
        <f t="shared" ca="1" si="11"/>
        <v>-</v>
      </c>
      <c r="V38">
        <f t="shared" ca="1" si="11"/>
        <v>1.2999999999999999E-3</v>
      </c>
      <c r="W38">
        <f t="shared" ca="1" si="11"/>
        <v>1.6000000000000001E-3</v>
      </c>
      <c r="X38">
        <f t="shared" ca="1" si="11"/>
        <v>-8.9999999999999998E-4</v>
      </c>
      <c r="Y38">
        <f t="shared" ca="1" si="11"/>
        <v>3089</v>
      </c>
      <c r="Z38">
        <f t="shared" ca="1" si="11"/>
        <v>2</v>
      </c>
      <c r="AA38">
        <f t="shared" ca="1" si="11"/>
        <v>0.17083333333333331</v>
      </c>
      <c r="AB38">
        <f t="shared" ca="1" si="11"/>
        <v>43574</v>
      </c>
      <c r="AC38" t="str">
        <f t="shared" ca="1" si="11"/>
        <v>   </v>
      </c>
    </row>
    <row r="39" spans="1:29" ht="18.75" thickBot="1" x14ac:dyDescent="0.2">
      <c r="A39" t="s">
        <v>456</v>
      </c>
      <c r="B39">
        <v>150188</v>
      </c>
      <c r="C39" t="s">
        <v>289</v>
      </c>
      <c r="D39">
        <v>0</v>
      </c>
      <c r="E39">
        <f ca="1">VLOOKUP($B39,INDIRECT($B$2 &amp; "!$A$3:$Y$207"),COLUMN()-4,0)</f>
        <v>150188</v>
      </c>
      <c r="F39" t="str">
        <f ca="1">VLOOKUP($B39,INDIRECT($B$2 &amp; "!$A$3:$Y$207"),COLUMN()-4,0)</f>
        <v>转债优先</v>
      </c>
      <c r="G39">
        <f t="shared" ca="1" si="11"/>
        <v>1.0669999999999999</v>
      </c>
      <c r="H39" s="290">
        <f t="shared" ca="1" si="11"/>
        <v>0</v>
      </c>
      <c r="I39">
        <f t="shared" ca="1" si="11"/>
        <v>15.93</v>
      </c>
      <c r="J39">
        <f t="shared" ca="1" si="11"/>
        <v>1.0349999999999999</v>
      </c>
      <c r="K39" s="291">
        <f t="shared" ca="1" si="11"/>
        <v>-3.09E-2</v>
      </c>
      <c r="L39" t="str">
        <f t="shared" ca="1" si="11"/>
        <v>其它</v>
      </c>
      <c r="M39">
        <f t="shared" ca="1" si="11"/>
        <v>5.5</v>
      </c>
      <c r="N39">
        <f t="shared" ca="1" si="11"/>
        <v>5.5</v>
      </c>
      <c r="O39" s="285">
        <f t="shared" ca="1" si="11"/>
        <v>-3.15E-2</v>
      </c>
      <c r="P39">
        <f t="shared" ca="1" si="11"/>
        <v>0.35</v>
      </c>
      <c r="Q39" t="str">
        <f t="shared" ca="1" si="11"/>
        <v>标普转债</v>
      </c>
      <c r="R39" s="315">
        <f t="shared" ca="1" si="11"/>
        <v>2E-3</v>
      </c>
      <c r="S39" s="315">
        <f t="shared" ca="1" si="11"/>
        <v>0.1246</v>
      </c>
      <c r="T39">
        <f t="shared" ca="1" si="11"/>
        <v>-5.1700000000000003E-2</v>
      </c>
      <c r="U39">
        <f t="shared" ca="1" si="11"/>
        <v>0.4259</v>
      </c>
      <c r="V39">
        <f t="shared" ca="1" si="11"/>
        <v>-2.2000000000000001E-3</v>
      </c>
      <c r="W39">
        <f t="shared" ca="1" si="11"/>
        <v>-5.9999999999999995E-4</v>
      </c>
      <c r="X39">
        <f t="shared" ca="1" si="11"/>
        <v>-3.2000000000000002E-3</v>
      </c>
      <c r="Y39">
        <f t="shared" ca="1" si="11"/>
        <v>29537</v>
      </c>
      <c r="Z39">
        <f t="shared" ca="1" si="11"/>
        <v>-7</v>
      </c>
      <c r="AA39">
        <f t="shared" ca="1" si="11"/>
        <v>0.29375000000000001</v>
      </c>
      <c r="AB39">
        <f t="shared" ca="1" si="11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">
        <v>420</v>
      </c>
      <c r="D40">
        <v>0</v>
      </c>
      <c r="E40">
        <f ca="1">VLOOKUP($B40,INDIRECT($B$2 &amp; "!$A$3:$Y$207"),COLUMN()-4,0)</f>
        <v>150096</v>
      </c>
      <c r="F40" t="str">
        <f ca="1">VLOOKUP($B40,INDIRECT($B$2 &amp; "!$A$3:$Y$207"),COLUMN()-4,0)</f>
        <v>商品A</v>
      </c>
      <c r="G40">
        <f t="shared" ca="1" si="11"/>
        <v>1.119</v>
      </c>
      <c r="H40" s="290">
        <f t="shared" ca="1" si="11"/>
        <v>1.18E-2</v>
      </c>
      <c r="I40">
        <f t="shared" ca="1" si="11"/>
        <v>44.68</v>
      </c>
      <c r="J40">
        <f t="shared" ca="1" si="11"/>
        <v>1.03</v>
      </c>
      <c r="K40" s="291">
        <f t="shared" ca="1" si="11"/>
        <v>-8.6400000000000005E-2</v>
      </c>
      <c r="L40">
        <f t="shared" ca="1" si="11"/>
        <v>3.5000000000000003E-2</v>
      </c>
      <c r="M40">
        <f t="shared" ca="1" si="11"/>
        <v>5</v>
      </c>
      <c r="N40">
        <f t="shared" ca="1" si="11"/>
        <v>5</v>
      </c>
      <c r="O40" s="285">
        <f t="shared" ca="1" si="11"/>
        <v>-4.6469999999999997E-2</v>
      </c>
      <c r="P40">
        <f t="shared" ca="1" si="11"/>
        <v>0.89</v>
      </c>
      <c r="Q40" t="str">
        <f t="shared" ca="1" si="11"/>
        <v>大宗商品</v>
      </c>
      <c r="R40" s="315">
        <f t="shared" ca="1" si="11"/>
        <v>1.7600000000000001E-2</v>
      </c>
      <c r="S40" s="315">
        <f t="shared" ca="1" si="11"/>
        <v>0.35439999999999999</v>
      </c>
      <c r="T40" t="str">
        <f t="shared" ca="1" si="11"/>
        <v>-</v>
      </c>
      <c r="U40">
        <f t="shared" ca="1" si="11"/>
        <v>1.0175000000000001</v>
      </c>
      <c r="V40">
        <f t="shared" ca="1" si="11"/>
        <v>-3.3E-3</v>
      </c>
      <c r="W40">
        <f t="shared" ca="1" si="11"/>
        <v>-7.7000000000000002E-3</v>
      </c>
      <c r="X40">
        <f t="shared" ca="1" si="11"/>
        <v>-7.7000000000000002E-3</v>
      </c>
      <c r="Y40">
        <f t="shared" ca="1" si="11"/>
        <v>12301</v>
      </c>
      <c r="Z40">
        <f t="shared" ca="1" si="11"/>
        <v>-3</v>
      </c>
      <c r="AA40">
        <f t="shared" ca="1" si="11"/>
        <v>0.21180555555555555</v>
      </c>
      <c r="AB40">
        <f t="shared" ca="1" si="11"/>
        <v>42738</v>
      </c>
      <c r="AC40" t="str">
        <f>VLOOKUP($B40,'20160803'!$A$3:$Y$207,COLUMN()-4,0)</f>
        <v>   </v>
      </c>
    </row>
  </sheetData>
  <mergeCells count="14">
    <mergeCell ref="AB16:AB17"/>
    <mergeCell ref="AC16:AC17"/>
    <mergeCell ref="G16:G17"/>
    <mergeCell ref="H16:H17"/>
    <mergeCell ref="J16:J17"/>
    <mergeCell ref="K16:K17"/>
    <mergeCell ref="Q16:Q17"/>
    <mergeCell ref="AA16:AA17"/>
    <mergeCell ref="F16:F17"/>
    <mergeCell ref="A16:A17"/>
    <mergeCell ref="B16:B17"/>
    <mergeCell ref="C16:C17"/>
    <mergeCell ref="D16:D17"/>
    <mergeCell ref="E16:E17"/>
  </mergeCells>
  <phoneticPr fontId="10" type="noConversion"/>
  <hyperlinks>
    <hyperlink ref="E20" r:id="rId1" display="https://www.jisilu.cn/data/sfnew/detail/150307"/>
    <hyperlink ref="G20" r:id="rId2" display="http://finance.sina.com.cn/fund/quotes/150307/bc.shtml"/>
    <hyperlink ref="J20" r:id="rId3" display="http://www.cninfo.com.cn/information/fund/netvalue/150307.html"/>
    <hyperlink ref="Q20" r:id="rId4" tooltip="399804" display="http://quote.eastmoney.com/zs399804.html"/>
    <hyperlink ref="S20" r:id="rId5" display="https://www.jisilu.cn/data/utils/lowcalc/150307"/>
    <hyperlink ref="AC20" r:id="rId6" tooltip="加【体育A】为自选A类" display="javascript:addOwnedFund('150307');"/>
    <hyperlink ref="E30" r:id="rId7" display="https://www.jisilu.cn/data/sfnew/detail/150205"/>
    <hyperlink ref="G30" r:id="rId8" display="http://finance.sina.com.cn/fund/quotes/150205/bc.shtml"/>
    <hyperlink ref="J30" r:id="rId9" display="http://www.cninfo.com.cn/information/fund/netvalue/150205.html"/>
    <hyperlink ref="Q30" r:id="rId10" tooltip="399973" display="http://quote.eastmoney.com/zs399973.html"/>
    <hyperlink ref="S30" r:id="rId11" display="https://www.jisilu.cn/data/utils/lowcalc/150205"/>
    <hyperlink ref="AC30" r:id="rId12" tooltip="加【国防A】为自选A类" display="javascript:addOwnedFund('150205');"/>
    <hyperlink ref="E33" r:id="rId13" display="https://www.jisilu.cn/data/sfnew/detail/150049"/>
    <hyperlink ref="G33" r:id="rId14" display="http://finance.sina.com.cn/fund/quotes/150049/bc.shtml"/>
    <hyperlink ref="J33" r:id="rId15" display="http://www.cninfo.com.cn/information/fund/netvalue/150049.html"/>
    <hyperlink ref="Q33" r:id="rId16" tooltip="399942" display="http://quote.eastmoney.com/zs399942.html"/>
    <hyperlink ref="S33" r:id="rId17" display="https://www.jisilu.cn/data/utils/lowcalc/150049"/>
    <hyperlink ref="AC33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1" r:id="rId25" display="https://www.jisilu.cn/data/sfnew/detail/150307"/>
    <hyperlink ref="E22" r:id="rId26" display="https://www.jisilu.cn/data/sfnew/detail/150307"/>
    <hyperlink ref="E23" r:id="rId27" display="https://www.jisilu.cn/data/sfnew/detail/150307"/>
    <hyperlink ref="E24" r:id="rId28" display="https://www.jisilu.cn/data/sfnew/detail/150307"/>
    <hyperlink ref="G21" r:id="rId29" display="http://finance.sina.com.cn/fund/quotes/150307/bc.shtml"/>
    <hyperlink ref="G22" r:id="rId30" display="http://finance.sina.com.cn/fund/quotes/150307/bc.shtml"/>
    <hyperlink ref="G23" r:id="rId31" display="http://finance.sina.com.cn/fund/quotes/150307/bc.shtml"/>
    <hyperlink ref="G24" r:id="rId32" display="http://finance.sina.com.cn/fund/quotes/150307/bc.shtml"/>
    <hyperlink ref="J21" r:id="rId33" display="http://www.cninfo.com.cn/information/fund/netvalue/150307.html"/>
    <hyperlink ref="J22" r:id="rId34" display="http://www.cninfo.com.cn/information/fund/netvalue/150307.html"/>
    <hyperlink ref="J23" r:id="rId35" display="http://www.cninfo.com.cn/information/fund/netvalue/150307.html"/>
    <hyperlink ref="J24" r:id="rId36" display="http://www.cninfo.com.cn/information/fund/netvalue/150307.html"/>
    <hyperlink ref="Q21" r:id="rId37" tooltip="399804" display="http://quote.eastmoney.com/zs399804.html"/>
    <hyperlink ref="Q22" r:id="rId38" tooltip="399804" display="http://quote.eastmoney.com/zs399804.html"/>
    <hyperlink ref="Q23" r:id="rId39" tooltip="399804" display="http://quote.eastmoney.com/zs399804.html"/>
    <hyperlink ref="Q24" r:id="rId40" tooltip="399804" display="http://quote.eastmoney.com/zs399804.html"/>
    <hyperlink ref="S21" r:id="rId41" display="https://www.jisilu.cn/data/utils/lowcalc/150307"/>
    <hyperlink ref="S22" r:id="rId42" display="https://www.jisilu.cn/data/utils/lowcalc/150307"/>
    <hyperlink ref="S23" r:id="rId43" display="https://www.jisilu.cn/data/utils/lowcalc/150307"/>
    <hyperlink ref="S24" r:id="rId44" display="https://www.jisilu.cn/data/utils/lowcalc/150307"/>
    <hyperlink ref="AC21" r:id="rId45" tooltip="加【体育A】为自选A类" display="javascript:addOwnedFund('150307');"/>
    <hyperlink ref="AC22" r:id="rId46" tooltip="加【体育A】为自选A类" display="javascript:addOwnedFund('150307');"/>
    <hyperlink ref="AC23" r:id="rId47" tooltip="加【体育A】为自选A类" display="javascript:addOwnedFund('150307');"/>
    <hyperlink ref="AC24" r:id="rId48" tooltip="加【体育A】为自选A类" display="javascript:addOwnedFund('150307');"/>
    <hyperlink ref="E32" r:id="rId49" display="https://www.jisilu.cn/data/sfnew/detail/150205"/>
    <hyperlink ref="G32" r:id="rId50" display="http://finance.sina.com.cn/fund/quotes/150205/bc.shtml"/>
    <hyperlink ref="J32" r:id="rId51" display="http://www.cninfo.com.cn/information/fund/netvalue/150205.html"/>
    <hyperlink ref="Q32" r:id="rId52" tooltip="399973" display="http://quote.eastmoney.com/zs399973.html"/>
    <hyperlink ref="S32" r:id="rId53" display="https://www.jisilu.cn/data/utils/lowcalc/150205"/>
    <hyperlink ref="AC32" r:id="rId54" tooltip="加【国防A】为自选A类" display="javascript:addOwnedFund('150205');"/>
    <hyperlink ref="E35" r:id="rId55" display="https://www.jisilu.cn/data/sfnew/detail/150198"/>
    <hyperlink ref="G35" r:id="rId56" display="http://finance.sina.com.cn/fund/quotes/150198/bc.shtml"/>
    <hyperlink ref="J35" r:id="rId57" display="http://www.cninfo.com.cn/information/fund/netvalue/150198.html"/>
    <hyperlink ref="Q35" r:id="rId58" tooltip="399396" display="http://quote.eastmoney.com/zs399396.html"/>
    <hyperlink ref="S35" r:id="rId59" display="https://www.jisilu.cn/data/utils/lowcalc/150198"/>
    <hyperlink ref="AC35" r:id="rId60" tooltip="加【食品A】为自选A类" display="javascript:addOwnedFund('150198');"/>
    <hyperlink ref="E31" r:id="rId61" display="https://www.jisilu.cn/data/sfnew/detail/150205"/>
    <hyperlink ref="G31" r:id="rId62" display="http://finance.sina.com.cn/fund/quotes/150205/bc.shtml"/>
    <hyperlink ref="J31" r:id="rId63" display="http://www.cninfo.com.cn/information/fund/netvalue/150205.html"/>
    <hyperlink ref="Q31" r:id="rId64" tooltip="399973" display="http://quote.eastmoney.com/zs399973.html"/>
    <hyperlink ref="S31" r:id="rId65" display="https://www.jisilu.cn/data/utils/lowcalc/150205"/>
    <hyperlink ref="AC31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4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.375" customWidth="1"/>
    <col min="16" max="16" width="10.75" bestFit="1" customWidth="1"/>
    <col min="17" max="17" width="11.5" bestFit="1" customWidth="1"/>
    <col min="24" max="24" width="14.375" bestFit="1" customWidth="1"/>
  </cols>
  <sheetData>
    <row r="1" spans="1:25" x14ac:dyDescent="0.15">
      <c r="A1" s="793" t="s">
        <v>0</v>
      </c>
      <c r="B1" s="793" t="s">
        <v>1</v>
      </c>
      <c r="C1" s="793" t="s">
        <v>2</v>
      </c>
      <c r="D1" s="793" t="s">
        <v>3</v>
      </c>
      <c r="E1" s="422" t="s">
        <v>4</v>
      </c>
      <c r="F1" s="793" t="s">
        <v>6</v>
      </c>
      <c r="G1" s="793" t="s">
        <v>7</v>
      </c>
      <c r="H1" s="424" t="s">
        <v>8</v>
      </c>
      <c r="I1" s="422" t="s">
        <v>10</v>
      </c>
      <c r="J1" s="426" t="s">
        <v>11</v>
      </c>
      <c r="K1" s="426" t="s">
        <v>12</v>
      </c>
      <c r="L1" s="422" t="s">
        <v>14</v>
      </c>
      <c r="M1" s="793" t="s">
        <v>16</v>
      </c>
      <c r="N1" s="422" t="s">
        <v>17</v>
      </c>
      <c r="O1" s="422" t="s">
        <v>18</v>
      </c>
      <c r="P1" s="426" t="s">
        <v>20</v>
      </c>
      <c r="Q1" s="422" t="s">
        <v>22</v>
      </c>
      <c r="R1" s="426" t="s">
        <v>24</v>
      </c>
      <c r="S1" s="422" t="s">
        <v>26</v>
      </c>
      <c r="T1" s="422" t="s">
        <v>27</v>
      </c>
      <c r="U1" s="422" t="s">
        <v>28</v>
      </c>
      <c r="V1" s="426" t="s">
        <v>30</v>
      </c>
      <c r="W1" s="793" t="s">
        <v>31</v>
      </c>
      <c r="X1" s="793" t="s">
        <v>32</v>
      </c>
      <c r="Y1" s="795" t="s">
        <v>33</v>
      </c>
    </row>
    <row r="2" spans="1:25" ht="14.25" thickBot="1" x14ac:dyDescent="0.2">
      <c r="A2" s="794"/>
      <c r="B2" s="794"/>
      <c r="C2" s="794"/>
      <c r="D2" s="794"/>
      <c r="E2" s="423" t="s">
        <v>5</v>
      </c>
      <c r="F2" s="794"/>
      <c r="G2" s="794"/>
      <c r="H2" s="425" t="s">
        <v>9</v>
      </c>
      <c r="I2" s="423" t="s">
        <v>8</v>
      </c>
      <c r="J2" s="427" t="s">
        <v>8</v>
      </c>
      <c r="K2" s="427" t="s">
        <v>13</v>
      </c>
      <c r="L2" s="423" t="s">
        <v>15</v>
      </c>
      <c r="M2" s="794"/>
      <c r="N2" s="423" t="s">
        <v>3</v>
      </c>
      <c r="O2" s="423" t="s">
        <v>19</v>
      </c>
      <c r="P2" s="427" t="s">
        <v>21</v>
      </c>
      <c r="Q2" s="423" t="s">
        <v>23</v>
      </c>
      <c r="R2" s="427" t="s">
        <v>25</v>
      </c>
      <c r="S2" s="423" t="s">
        <v>25</v>
      </c>
      <c r="T2" s="423" t="s">
        <v>25</v>
      </c>
      <c r="U2" s="423" t="s">
        <v>29</v>
      </c>
      <c r="V2" s="427" t="s">
        <v>29</v>
      </c>
      <c r="W2" s="794"/>
      <c r="X2" s="794"/>
      <c r="Y2" s="796"/>
    </row>
    <row r="3" spans="1:25" ht="18.75" thickBot="1" x14ac:dyDescent="0.2">
      <c r="A3" s="7">
        <v>150106</v>
      </c>
      <c r="B3" s="283" t="s">
        <v>240</v>
      </c>
      <c r="C3" s="7">
        <v>1.1679999999999999</v>
      </c>
      <c r="D3" s="305">
        <v>1.6999999999999999E-3</v>
      </c>
      <c r="E3" s="283">
        <v>172.28</v>
      </c>
      <c r="F3" s="7">
        <v>1.0621</v>
      </c>
      <c r="G3" s="285">
        <v>-9.9699999999999997E-2</v>
      </c>
      <c r="H3" s="285">
        <v>7.0000000000000007E-2</v>
      </c>
      <c r="I3" s="283">
        <v>7</v>
      </c>
      <c r="J3" s="283">
        <v>7</v>
      </c>
      <c r="K3" s="285">
        <v>3.3610000000000001E-2</v>
      </c>
      <c r="L3" s="283">
        <v>3.12</v>
      </c>
      <c r="M3" s="7" t="s">
        <v>189</v>
      </c>
      <c r="N3" s="305">
        <v>8.8999999999999999E-3</v>
      </c>
      <c r="O3" s="285">
        <v>0.38400000000000001</v>
      </c>
      <c r="P3" s="283" t="s">
        <v>37</v>
      </c>
      <c r="Q3" s="285">
        <v>0.87790000000000001</v>
      </c>
      <c r="R3" s="285">
        <v>-6.6E-3</v>
      </c>
      <c r="S3" s="285">
        <v>-5.7999999999999996E-3</v>
      </c>
      <c r="T3" s="285">
        <v>-4.3E-3</v>
      </c>
      <c r="U3" s="283">
        <v>12843</v>
      </c>
      <c r="V3" s="283">
        <v>-174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8.9999999999999998E-4</v>
      </c>
      <c r="E4" s="289">
        <v>14.91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-8.4600000000000005E-3</v>
      </c>
      <c r="L4" s="289">
        <v>1.1000000000000001</v>
      </c>
      <c r="M4" s="14" t="s">
        <v>283</v>
      </c>
      <c r="N4" s="295">
        <v>1.0999999999999999E-2</v>
      </c>
      <c r="O4" s="291">
        <v>0.37830000000000003</v>
      </c>
      <c r="P4" s="289" t="s">
        <v>37</v>
      </c>
      <c r="Q4" s="291">
        <v>0.89410000000000001</v>
      </c>
      <c r="R4" s="291">
        <v>-1.18E-2</v>
      </c>
      <c r="S4" s="291">
        <v>-1.0500000000000001E-2</v>
      </c>
      <c r="T4" s="291">
        <v>-6.7999999999999996E-3</v>
      </c>
      <c r="U4" s="289">
        <v>947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1.1910000000000001</v>
      </c>
      <c r="D5" s="286">
        <v>-8.0000000000000004E-4</v>
      </c>
      <c r="E5" s="283">
        <v>3235.9</v>
      </c>
      <c r="F5" s="7">
        <v>1.038</v>
      </c>
      <c r="G5" s="285">
        <v>-0.1474</v>
      </c>
      <c r="H5" s="285">
        <v>0.06</v>
      </c>
      <c r="I5" s="283">
        <v>6</v>
      </c>
      <c r="J5" s="283">
        <v>6</v>
      </c>
      <c r="K5" s="285">
        <v>5.2040000000000003E-2</v>
      </c>
      <c r="L5" s="283" t="s">
        <v>40</v>
      </c>
      <c r="M5" s="7" t="s">
        <v>56</v>
      </c>
      <c r="N5" s="305">
        <v>7.7000000000000002E-3</v>
      </c>
      <c r="O5" s="23">
        <v>0.39629999999999999</v>
      </c>
      <c r="P5" s="285">
        <v>-0.1009</v>
      </c>
      <c r="Q5" s="285">
        <v>0.40610000000000002</v>
      </c>
      <c r="R5" s="285">
        <v>-1.6000000000000001E-3</v>
      </c>
      <c r="S5" s="285">
        <v>2.3999999999999998E-3</v>
      </c>
      <c r="T5" s="285">
        <v>3.3E-3</v>
      </c>
      <c r="U5" s="283">
        <v>167743</v>
      </c>
      <c r="V5" s="283">
        <v>3616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1.1599999999999999</v>
      </c>
      <c r="D6" s="295">
        <v>4.3E-3</v>
      </c>
      <c r="E6" s="289">
        <v>0.71</v>
      </c>
      <c r="F6" s="14">
        <v>1.0309999999999999</v>
      </c>
      <c r="G6" s="291">
        <v>-0.12509999999999999</v>
      </c>
      <c r="H6" s="291">
        <v>5.8000000000000003E-2</v>
      </c>
      <c r="I6" s="289">
        <v>5.8</v>
      </c>
      <c r="J6" s="289">
        <v>5.8</v>
      </c>
      <c r="K6" s="291">
        <v>5.1369999999999999E-2</v>
      </c>
      <c r="L6" s="289" t="s">
        <v>40</v>
      </c>
      <c r="M6" s="14" t="s">
        <v>238</v>
      </c>
      <c r="N6" s="295">
        <v>9.7000000000000003E-3</v>
      </c>
      <c r="O6" s="18">
        <v>0.49840000000000001</v>
      </c>
      <c r="P6" s="291">
        <v>-8.7599999999999997E-2</v>
      </c>
      <c r="Q6" s="291">
        <v>0.78369999999999995</v>
      </c>
      <c r="R6" s="291">
        <v>-9.7999999999999997E-3</v>
      </c>
      <c r="S6" s="291">
        <v>-1.01E-2</v>
      </c>
      <c r="T6" s="291">
        <v>-7.7999999999999996E-3</v>
      </c>
      <c r="U6" s="289">
        <v>341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1.228</v>
      </c>
      <c r="D8" s="284">
        <v>0</v>
      </c>
      <c r="E8" s="283">
        <v>5980.51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286">
        <v>-3.2000000000000002E-3</v>
      </c>
      <c r="O8" s="23">
        <v>0.3322</v>
      </c>
      <c r="P8" s="285">
        <v>-0.1201</v>
      </c>
      <c r="Q8" s="285">
        <v>0.55430000000000001</v>
      </c>
      <c r="R8" s="285">
        <v>3.5999999999999999E-3</v>
      </c>
      <c r="S8" s="285">
        <v>5.1999999999999998E-3</v>
      </c>
      <c r="T8" s="285">
        <v>8.0000000000000002E-3</v>
      </c>
      <c r="U8" s="283">
        <v>326243</v>
      </c>
      <c r="V8" s="283">
        <v>6300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1.276</v>
      </c>
      <c r="D9" s="295">
        <v>6.3E-3</v>
      </c>
      <c r="E9" s="289">
        <v>1253.96</v>
      </c>
      <c r="F9" s="14">
        <v>1.044</v>
      </c>
      <c r="G9" s="291">
        <v>-0.22220000000000001</v>
      </c>
      <c r="H9" s="291">
        <v>0.05</v>
      </c>
      <c r="I9" s="289">
        <v>6.5</v>
      </c>
      <c r="J9" s="289">
        <v>6.5</v>
      </c>
      <c r="K9" s="291">
        <v>5.2760000000000001E-2</v>
      </c>
      <c r="L9" s="289" t="s">
        <v>40</v>
      </c>
      <c r="M9" s="14" t="s">
        <v>197</v>
      </c>
      <c r="N9" s="295">
        <v>2.0000000000000001E-4</v>
      </c>
      <c r="O9" s="18">
        <v>0.44280000000000003</v>
      </c>
      <c r="P9" s="291">
        <v>-0.14929999999999999</v>
      </c>
      <c r="Q9" s="291">
        <v>0.29170000000000001</v>
      </c>
      <c r="R9" s="291">
        <v>-9.7000000000000003E-3</v>
      </c>
      <c r="S9" s="291">
        <v>-1.1599999999999999E-2</v>
      </c>
      <c r="T9" s="291">
        <v>-7.1999999999999998E-3</v>
      </c>
      <c r="U9" s="289">
        <v>11689</v>
      </c>
      <c r="V9" s="289">
        <v>-600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305">
        <v>1E-3</v>
      </c>
      <c r="E10" s="283">
        <v>22.97</v>
      </c>
      <c r="F10" s="7">
        <v>1.0185999999999999</v>
      </c>
      <c r="G10" s="285">
        <v>-1.32E-2</v>
      </c>
      <c r="H10" s="285">
        <v>0.05</v>
      </c>
      <c r="I10" s="283">
        <v>5</v>
      </c>
      <c r="J10" s="283">
        <v>5</v>
      </c>
      <c r="K10" s="285">
        <v>4.9340000000000002E-2</v>
      </c>
      <c r="L10" s="283" t="s">
        <v>40</v>
      </c>
      <c r="M10" s="7" t="s">
        <v>236</v>
      </c>
      <c r="N10" s="284">
        <v>0</v>
      </c>
      <c r="O10" s="23">
        <v>0.12180000000000001</v>
      </c>
      <c r="P10" s="285">
        <v>-1.06E-2</v>
      </c>
      <c r="Q10" s="283" t="s">
        <v>37</v>
      </c>
      <c r="R10" s="285">
        <v>4.3E-3</v>
      </c>
      <c r="S10" s="285">
        <v>3.5000000000000001E-3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2.4333333333333334E-3</v>
      </c>
      <c r="E11" s="36"/>
      <c r="F11" s="35"/>
      <c r="G11" s="43">
        <f>AVERAGE(G8:G10)</f>
        <v>-0.1391</v>
      </c>
      <c r="H11" s="272">
        <f>COUNTIF($D8:$D10,"&gt;0")/COUNT($D8:$D10)</f>
        <v>0.66666666666666663</v>
      </c>
      <c r="I11" s="36"/>
      <c r="J11" s="36"/>
      <c r="K11" s="43">
        <f>AVERAGE(K8:K10)</f>
        <v>5.2256666666666667E-2</v>
      </c>
      <c r="L11" s="36"/>
      <c r="M11" s="35"/>
      <c r="N11" s="38"/>
      <c r="O11" s="39"/>
      <c r="P11" s="43">
        <f>AVERAGE(P8:P10)</f>
        <v>-9.3333333333333324E-2</v>
      </c>
      <c r="Q11" s="37"/>
      <c r="R11" s="43">
        <f>AVERAGE(R8:R10)</f>
        <v>-6.0000000000000016E-4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1.1419999999999999</v>
      </c>
      <c r="D12" s="295">
        <v>1.8E-3</v>
      </c>
      <c r="E12" s="289">
        <v>632.84</v>
      </c>
      <c r="F12" s="14">
        <v>1.0412999999999999</v>
      </c>
      <c r="G12" s="291">
        <v>-9.6699999999999994E-2</v>
      </c>
      <c r="H12" s="291">
        <v>4.4999999999999998E-2</v>
      </c>
      <c r="I12" s="289">
        <v>6</v>
      </c>
      <c r="J12" s="289">
        <v>6</v>
      </c>
      <c r="K12" s="291">
        <v>5.4510000000000003E-2</v>
      </c>
      <c r="L12" s="289" t="s">
        <v>40</v>
      </c>
      <c r="M12" s="14" t="s">
        <v>222</v>
      </c>
      <c r="N12" s="295">
        <v>7.0000000000000001E-3</v>
      </c>
      <c r="O12" s="18">
        <v>0.22320000000000001</v>
      </c>
      <c r="P12" s="291">
        <v>-7.0699999999999999E-2</v>
      </c>
      <c r="Q12" s="291">
        <v>0.80459999999999998</v>
      </c>
      <c r="R12" s="291">
        <v>-6.8999999999999999E-3</v>
      </c>
      <c r="S12" s="291">
        <v>-3.8999999999999998E-3</v>
      </c>
      <c r="T12" s="291">
        <v>-4.1000000000000003E-3</v>
      </c>
      <c r="U12" s="289">
        <v>50094</v>
      </c>
      <c r="V12" s="289">
        <v>36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6">
        <v>-1.6000000000000001E-3</v>
      </c>
      <c r="E13" s="283">
        <v>177.72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305">
        <v>1.14E-2</v>
      </c>
      <c r="O13" s="23">
        <v>0.37019999999999997</v>
      </c>
      <c r="P13" s="285">
        <v>-0.13270000000000001</v>
      </c>
      <c r="Q13" s="285">
        <v>0.46920000000000001</v>
      </c>
      <c r="R13" s="285">
        <v>-6.3E-3</v>
      </c>
      <c r="S13" s="285">
        <v>-4.8999999999999998E-3</v>
      </c>
      <c r="T13" s="285">
        <v>-2E-3</v>
      </c>
      <c r="U13" s="283">
        <v>45229</v>
      </c>
      <c r="V13" s="283">
        <v>-117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1.2989999999999999</v>
      </c>
      <c r="D14" s="295">
        <v>7.0000000000000001E-3</v>
      </c>
      <c r="E14" s="289">
        <v>4.78</v>
      </c>
      <c r="F14" s="14">
        <v>1.0362</v>
      </c>
      <c r="G14" s="291">
        <v>-0.25359999999999999</v>
      </c>
      <c r="H14" s="291">
        <v>4.4999999999999998E-2</v>
      </c>
      <c r="I14" s="289">
        <v>6</v>
      </c>
      <c r="J14" s="289">
        <v>6</v>
      </c>
      <c r="K14" s="291">
        <v>4.7509999999999997E-2</v>
      </c>
      <c r="L14" s="289" t="s">
        <v>40</v>
      </c>
      <c r="M14" s="14" t="s">
        <v>231</v>
      </c>
      <c r="N14" s="295">
        <v>7.6E-3</v>
      </c>
      <c r="O14" s="18">
        <v>0.51839999999999997</v>
      </c>
      <c r="P14" s="291">
        <v>-0.18679999999999999</v>
      </c>
      <c r="Q14" s="291">
        <v>0.49769999999999998</v>
      </c>
      <c r="R14" s="291">
        <v>4.1999999999999997E-3</v>
      </c>
      <c r="S14" s="291">
        <v>2E-3</v>
      </c>
      <c r="T14" s="291">
        <v>1E-4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2.3999999999999998E-3</v>
      </c>
      <c r="E15" s="36"/>
      <c r="F15" s="35"/>
      <c r="G15" s="43">
        <f>AVERAGE(G12:G14)</f>
        <v>-0.17533333333333334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5.0926666666666669E-2</v>
      </c>
      <c r="L15" s="36"/>
      <c r="M15" s="35"/>
      <c r="N15" s="38"/>
      <c r="O15" s="39"/>
      <c r="P15" s="43">
        <f>AVERAGE(P12:P14)</f>
        <v>-0.13006666666666666</v>
      </c>
      <c r="Q15" s="37"/>
      <c r="R15" s="43">
        <f>AVERAGE(R12:R14)</f>
        <v>-3.0000000000000005E-3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150323</v>
      </c>
      <c r="B16" s="377" t="s">
        <v>194</v>
      </c>
      <c r="C16" s="197">
        <v>1.0680000000000001</v>
      </c>
      <c r="D16" s="430">
        <v>0</v>
      </c>
      <c r="E16" s="377">
        <v>165.43</v>
      </c>
      <c r="F16" s="197">
        <v>1.0326</v>
      </c>
      <c r="G16" s="379">
        <v>-3.4299999999999997E-2</v>
      </c>
      <c r="H16" s="379">
        <v>0.04</v>
      </c>
      <c r="I16" s="377">
        <v>5.5</v>
      </c>
      <c r="J16" s="377">
        <v>5.5</v>
      </c>
      <c r="K16" s="379">
        <v>5.3120000000000001E-2</v>
      </c>
      <c r="L16" s="377" t="s">
        <v>40</v>
      </c>
      <c r="M16" s="197" t="s">
        <v>76</v>
      </c>
      <c r="N16" s="383">
        <v>1.17E-2</v>
      </c>
      <c r="O16" s="202">
        <v>0.17780000000000001</v>
      </c>
      <c r="P16" s="379">
        <v>-2.8500000000000001E-2</v>
      </c>
      <c r="Q16" s="379">
        <v>0.92310000000000003</v>
      </c>
      <c r="R16" s="379">
        <v>-6.4000000000000003E-3</v>
      </c>
      <c r="S16" s="379">
        <v>-7.7000000000000002E-3</v>
      </c>
      <c r="T16" s="379">
        <v>-5.4999999999999997E-3</v>
      </c>
      <c r="U16" s="377">
        <v>3771</v>
      </c>
      <c r="V16" s="377">
        <v>-14</v>
      </c>
      <c r="W16" s="380">
        <v>0.21180555555555555</v>
      </c>
      <c r="X16" s="381">
        <v>42738</v>
      </c>
      <c r="Y16" s="205" t="s">
        <v>38</v>
      </c>
    </row>
    <row r="17" spans="1:25" s="60" customFormat="1" ht="18.75" thickBot="1" x14ac:dyDescent="0.2">
      <c r="A17" s="51">
        <v>150335</v>
      </c>
      <c r="B17" s="309" t="s">
        <v>195</v>
      </c>
      <c r="C17" s="51">
        <v>1.0740000000000001</v>
      </c>
      <c r="D17" s="310">
        <v>-8.9999999999999998E-4</v>
      </c>
      <c r="E17" s="309">
        <v>157.94</v>
      </c>
      <c r="F17" s="51">
        <v>1.036</v>
      </c>
      <c r="G17" s="311">
        <v>-3.6700000000000003E-2</v>
      </c>
      <c r="H17" s="311">
        <v>0.04</v>
      </c>
      <c r="I17" s="309">
        <v>5.5</v>
      </c>
      <c r="J17" s="309">
        <v>5.5</v>
      </c>
      <c r="K17" s="311">
        <v>5.2990000000000002E-2</v>
      </c>
      <c r="L17" s="309" t="s">
        <v>40</v>
      </c>
      <c r="M17" s="51" t="s">
        <v>80</v>
      </c>
      <c r="N17" s="310">
        <v>-2.0999999999999999E-3</v>
      </c>
      <c r="O17" s="56">
        <v>0.2482</v>
      </c>
      <c r="P17" s="311">
        <v>-3.1099999999999999E-2</v>
      </c>
      <c r="Q17" s="367">
        <v>0.75380000000000003</v>
      </c>
      <c r="R17" s="311">
        <v>-2.7000000000000001E-3</v>
      </c>
      <c r="S17" s="311">
        <v>4.1000000000000003E-3</v>
      </c>
      <c r="T17" s="311">
        <v>5.9999999999999995E-4</v>
      </c>
      <c r="U17" s="309">
        <v>16041</v>
      </c>
      <c r="V17" s="309">
        <v>150</v>
      </c>
      <c r="W17" s="312">
        <v>0.21180555555555555</v>
      </c>
      <c r="X17" s="313">
        <v>42719</v>
      </c>
      <c r="Y17" s="59" t="s">
        <v>38</v>
      </c>
    </row>
    <row r="18" spans="1:25" s="206" customFormat="1" ht="18.75" thickBot="1" x14ac:dyDescent="0.2">
      <c r="A18" s="197">
        <v>150287</v>
      </c>
      <c r="B18" s="377" t="s">
        <v>77</v>
      </c>
      <c r="C18" s="197">
        <v>1.0740000000000001</v>
      </c>
      <c r="D18" s="383">
        <v>3.7000000000000002E-3</v>
      </c>
      <c r="E18" s="377">
        <v>6135.73</v>
      </c>
      <c r="F18" s="197">
        <v>1.036</v>
      </c>
      <c r="G18" s="379">
        <v>-3.6700000000000003E-2</v>
      </c>
      <c r="H18" s="379">
        <v>0.04</v>
      </c>
      <c r="I18" s="377">
        <v>5.5</v>
      </c>
      <c r="J18" s="377">
        <v>5.5</v>
      </c>
      <c r="K18" s="379">
        <v>5.2990000000000002E-2</v>
      </c>
      <c r="L18" s="377" t="s">
        <v>40</v>
      </c>
      <c r="M18" s="197" t="s">
        <v>78</v>
      </c>
      <c r="N18" s="383">
        <v>3.0000000000000001E-3</v>
      </c>
      <c r="O18" s="202">
        <v>0.1915</v>
      </c>
      <c r="P18" s="379">
        <v>-3.1099999999999999E-2</v>
      </c>
      <c r="Q18" s="379">
        <v>0.88619999999999999</v>
      </c>
      <c r="R18" s="379">
        <v>-2.9999999999999997E-4</v>
      </c>
      <c r="S18" s="379">
        <v>3.8E-3</v>
      </c>
      <c r="T18" s="379">
        <v>8.9999999999999993E-3</v>
      </c>
      <c r="U18" s="377">
        <v>72686</v>
      </c>
      <c r="V18" s="377">
        <v>6193</v>
      </c>
      <c r="W18" s="380">
        <v>0.21180555555555555</v>
      </c>
      <c r="X18" s="381">
        <v>42719</v>
      </c>
      <c r="Y18" s="205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1.077</v>
      </c>
      <c r="D19" s="295">
        <v>8.9999999999999998E-4</v>
      </c>
      <c r="E19" s="289">
        <v>924.64</v>
      </c>
      <c r="F19" s="14">
        <v>1.0355000000000001</v>
      </c>
      <c r="G19" s="291">
        <v>-4.0099999999999997E-2</v>
      </c>
      <c r="H19" s="291">
        <v>0.04</v>
      </c>
      <c r="I19" s="289">
        <v>6</v>
      </c>
      <c r="J19" s="289">
        <v>5.5</v>
      </c>
      <c r="K19" s="291">
        <v>5.2900000000000003E-2</v>
      </c>
      <c r="L19" s="289" t="s">
        <v>40</v>
      </c>
      <c r="M19" s="14" t="s">
        <v>201</v>
      </c>
      <c r="N19" s="295">
        <v>1.11E-2</v>
      </c>
      <c r="O19" s="18">
        <v>0.254</v>
      </c>
      <c r="P19" s="291">
        <v>-3.3799999999999997E-2</v>
      </c>
      <c r="Q19" s="303">
        <v>0.74099999999999999</v>
      </c>
      <c r="R19" s="291">
        <v>-3.5999999999999999E-3</v>
      </c>
      <c r="S19" s="291">
        <v>1.6000000000000001E-3</v>
      </c>
      <c r="T19" s="291">
        <v>2.8E-3</v>
      </c>
      <c r="U19" s="289">
        <v>34022</v>
      </c>
      <c r="V19" s="289">
        <v>185</v>
      </c>
      <c r="W19" s="292">
        <v>0.21180555555555555</v>
      </c>
      <c r="X19" s="293">
        <v>42719</v>
      </c>
      <c r="Y19" s="21" t="s">
        <v>38</v>
      </c>
    </row>
    <row r="20" spans="1:25" s="400" customFormat="1" ht="18.75" thickBot="1" x14ac:dyDescent="0.2">
      <c r="A20" s="35">
        <v>150293</v>
      </c>
      <c r="B20" s="395" t="s">
        <v>204</v>
      </c>
      <c r="C20" s="35">
        <v>1.1020000000000001</v>
      </c>
      <c r="D20" s="396">
        <v>8.9999999999999998E-4</v>
      </c>
      <c r="E20" s="395">
        <v>14.56</v>
      </c>
      <c r="F20" s="35">
        <v>1.0596000000000001</v>
      </c>
      <c r="G20" s="366">
        <v>-0.04</v>
      </c>
      <c r="H20" s="366">
        <v>0.04</v>
      </c>
      <c r="I20" s="395">
        <v>6.25</v>
      </c>
      <c r="J20" s="395">
        <v>5.5</v>
      </c>
      <c r="K20" s="366">
        <v>5.2880000000000003E-2</v>
      </c>
      <c r="L20" s="395" t="s">
        <v>40</v>
      </c>
      <c r="M20" s="35" t="s">
        <v>66</v>
      </c>
      <c r="N20" s="396">
        <v>1.2999999999999999E-2</v>
      </c>
      <c r="O20" s="39">
        <v>0.32490000000000002</v>
      </c>
      <c r="P20" s="366">
        <v>-3.4099999999999998E-2</v>
      </c>
      <c r="Q20" s="366">
        <v>0.54649999999999999</v>
      </c>
      <c r="R20" s="366">
        <v>-6.6E-3</v>
      </c>
      <c r="S20" s="366">
        <v>-7.4000000000000003E-3</v>
      </c>
      <c r="T20" s="366">
        <v>-4.3E-3</v>
      </c>
      <c r="U20" s="395">
        <v>1251</v>
      </c>
      <c r="V20" s="395">
        <v>0</v>
      </c>
      <c r="W20" s="398">
        <v>0.21180555555555555</v>
      </c>
      <c r="X20" s="399">
        <v>42705</v>
      </c>
      <c r="Y20" s="42" t="s">
        <v>38</v>
      </c>
    </row>
    <row r="21" spans="1:25" s="60" customFormat="1" ht="18.75" thickBot="1" x14ac:dyDescent="0.2">
      <c r="A21" s="51">
        <v>150299</v>
      </c>
      <c r="B21" s="317" t="s">
        <v>199</v>
      </c>
      <c r="C21" s="51">
        <v>1.0760000000000001</v>
      </c>
      <c r="D21" s="349">
        <v>0</v>
      </c>
      <c r="E21" s="309">
        <v>1519.92</v>
      </c>
      <c r="F21" s="51">
        <v>1.0357000000000001</v>
      </c>
      <c r="G21" s="311">
        <v>-3.8899999999999997E-2</v>
      </c>
      <c r="H21" s="311">
        <v>0.04</v>
      </c>
      <c r="I21" s="309">
        <v>5.5</v>
      </c>
      <c r="J21" s="309">
        <v>5.5</v>
      </c>
      <c r="K21" s="311">
        <v>5.287E-2</v>
      </c>
      <c r="L21" s="309" t="s">
        <v>40</v>
      </c>
      <c r="M21" s="51" t="s">
        <v>95</v>
      </c>
      <c r="N21" s="314">
        <v>3.3E-3</v>
      </c>
      <c r="O21" s="56">
        <v>0.1802</v>
      </c>
      <c r="P21" s="311">
        <v>-3.2899999999999999E-2</v>
      </c>
      <c r="Q21" s="367">
        <v>0.91290000000000004</v>
      </c>
      <c r="R21" s="311">
        <v>3.0000000000000001E-3</v>
      </c>
      <c r="S21" s="311">
        <v>4.8999999999999998E-3</v>
      </c>
      <c r="T21" s="311">
        <v>5.7999999999999996E-3</v>
      </c>
      <c r="U21" s="309">
        <v>37223</v>
      </c>
      <c r="V21" s="309">
        <v>361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150263</v>
      </c>
      <c r="B22" s="283" t="s">
        <v>210</v>
      </c>
      <c r="C22" s="7">
        <v>1.0760000000000001</v>
      </c>
      <c r="D22" s="305">
        <v>1.9E-3</v>
      </c>
      <c r="E22" s="283">
        <v>13.73</v>
      </c>
      <c r="F22" s="7">
        <v>1.0356000000000001</v>
      </c>
      <c r="G22" s="285">
        <v>-3.9E-2</v>
      </c>
      <c r="H22" s="285">
        <v>0.04</v>
      </c>
      <c r="I22" s="283">
        <v>5.5</v>
      </c>
      <c r="J22" s="283">
        <v>5.5</v>
      </c>
      <c r="K22" s="285">
        <v>5.2859999999999997E-2</v>
      </c>
      <c r="L22" s="283" t="s">
        <v>40</v>
      </c>
      <c r="M22" s="7" t="s">
        <v>211</v>
      </c>
      <c r="N22" s="305">
        <v>1.0699999999999999E-2</v>
      </c>
      <c r="O22" s="23">
        <v>0.23499999999999999</v>
      </c>
      <c r="P22" s="285">
        <v>-3.2899999999999999E-2</v>
      </c>
      <c r="Q22" s="285">
        <v>0.78520000000000001</v>
      </c>
      <c r="R22" s="285">
        <v>-7.4000000000000003E-3</v>
      </c>
      <c r="S22" s="285">
        <v>-1.6000000000000001E-3</v>
      </c>
      <c r="T22" s="285">
        <v>3.3999999999999998E-3</v>
      </c>
      <c r="U22" s="283">
        <v>1558</v>
      </c>
      <c r="V22" s="283">
        <v>0</v>
      </c>
      <c r="W22" s="287">
        <v>0.21180555555555555</v>
      </c>
      <c r="X22" s="288">
        <v>42719</v>
      </c>
      <c r="Y22" s="13" t="s">
        <v>38</v>
      </c>
    </row>
    <row r="23" spans="1:25" ht="19.5" thickBot="1" x14ac:dyDescent="0.2">
      <c r="A23" s="14">
        <v>150297</v>
      </c>
      <c r="B23" s="289" t="s">
        <v>202</v>
      </c>
      <c r="C23" s="14">
        <v>1.109</v>
      </c>
      <c r="D23" s="290">
        <v>-8.9999999999999998E-4</v>
      </c>
      <c r="E23" s="289">
        <v>175.17</v>
      </c>
      <c r="F23" s="14">
        <v>1.0666</v>
      </c>
      <c r="G23" s="291">
        <v>-3.9800000000000002E-2</v>
      </c>
      <c r="H23" s="291">
        <v>0.04</v>
      </c>
      <c r="I23" s="289">
        <v>6</v>
      </c>
      <c r="J23" s="289">
        <v>5.5</v>
      </c>
      <c r="K23" s="291">
        <v>5.2839999999999998E-2</v>
      </c>
      <c r="L23" s="289" t="s">
        <v>40</v>
      </c>
      <c r="M23" s="344" t="s">
        <v>203</v>
      </c>
      <c r="N23" s="295">
        <v>7.9000000000000008E-3</v>
      </c>
      <c r="O23" s="18">
        <v>0.16450000000000001</v>
      </c>
      <c r="P23" s="291">
        <v>-3.39E-2</v>
      </c>
      <c r="Q23" s="291">
        <v>0.90390000000000004</v>
      </c>
      <c r="R23" s="291">
        <v>-4.8999999999999998E-3</v>
      </c>
      <c r="S23" s="291">
        <v>-1.2999999999999999E-3</v>
      </c>
      <c r="T23" s="291">
        <v>5.0000000000000001E-4</v>
      </c>
      <c r="U23" s="289">
        <v>6287</v>
      </c>
      <c r="V23" s="289">
        <v>0</v>
      </c>
      <c r="W23" s="292">
        <v>0.21180555555555555</v>
      </c>
      <c r="X23" s="293">
        <v>42705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1.075</v>
      </c>
      <c r="D24" s="284">
        <v>0</v>
      </c>
      <c r="E24" s="283">
        <v>248.42</v>
      </c>
      <c r="F24" s="7">
        <v>1.0326</v>
      </c>
      <c r="G24" s="285">
        <v>-4.1099999999999998E-2</v>
      </c>
      <c r="H24" s="285">
        <v>0.04</v>
      </c>
      <c r="I24" s="283">
        <v>5.5</v>
      </c>
      <c r="J24" s="283">
        <v>5.5</v>
      </c>
      <c r="K24" s="285">
        <v>5.2760000000000001E-2</v>
      </c>
      <c r="L24" s="283" t="s">
        <v>40</v>
      </c>
      <c r="M24" s="7" t="s">
        <v>110</v>
      </c>
      <c r="N24" s="305">
        <v>1.1299999999999999E-2</v>
      </c>
      <c r="O24" s="23">
        <v>0.22689999999999999</v>
      </c>
      <c r="P24" s="285">
        <v>-3.4799999999999998E-2</v>
      </c>
      <c r="Q24" s="285">
        <v>0.80830000000000002</v>
      </c>
      <c r="R24" s="285">
        <v>-6.6E-3</v>
      </c>
      <c r="S24" s="285">
        <v>-4.4999999999999997E-3</v>
      </c>
      <c r="T24" s="285">
        <v>-4.3E-3</v>
      </c>
      <c r="U24" s="283">
        <v>21132</v>
      </c>
      <c r="V24" s="283">
        <v>-49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150325</v>
      </c>
      <c r="B25" s="289" t="s">
        <v>224</v>
      </c>
      <c r="C25" s="14">
        <v>1.0720000000000001</v>
      </c>
      <c r="D25" s="290">
        <v>-3.7000000000000002E-3</v>
      </c>
      <c r="E25" s="289">
        <v>56.21</v>
      </c>
      <c r="F25" s="14">
        <v>1.0291999999999999</v>
      </c>
      <c r="G25" s="291">
        <v>-4.1599999999999998E-2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66</v>
      </c>
      <c r="N25" s="295">
        <v>1.2999999999999999E-2</v>
      </c>
      <c r="O25" s="18">
        <v>0.34939999999999999</v>
      </c>
      <c r="P25" s="291">
        <v>-3.5799999999999998E-2</v>
      </c>
      <c r="Q25" s="303">
        <v>0.52580000000000005</v>
      </c>
      <c r="R25" s="291">
        <v>-7.1999999999999998E-3</v>
      </c>
      <c r="S25" s="291">
        <v>-1.1000000000000001E-3</v>
      </c>
      <c r="T25" s="291">
        <v>5.5999999999999999E-3</v>
      </c>
      <c r="U25" s="289">
        <v>1702</v>
      </c>
      <c r="V25" s="289">
        <v>0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150289</v>
      </c>
      <c r="B26" s="283" t="s">
        <v>196</v>
      </c>
      <c r="C26" s="7">
        <v>1.079</v>
      </c>
      <c r="D26" s="286">
        <v>-8.9999999999999998E-4</v>
      </c>
      <c r="E26" s="283">
        <v>4045.57</v>
      </c>
      <c r="F26" s="7">
        <v>1.036</v>
      </c>
      <c r="G26" s="285">
        <v>-4.1500000000000002E-2</v>
      </c>
      <c r="H26" s="285">
        <v>0.04</v>
      </c>
      <c r="I26" s="283">
        <v>5.5</v>
      </c>
      <c r="J26" s="283">
        <v>5.5</v>
      </c>
      <c r="K26" s="285">
        <v>5.2729999999999999E-2</v>
      </c>
      <c r="L26" s="283" t="s">
        <v>40</v>
      </c>
      <c r="M26" s="7" t="s">
        <v>197</v>
      </c>
      <c r="N26" s="305">
        <v>2.0000000000000001E-4</v>
      </c>
      <c r="O26" s="23">
        <v>0.18210000000000001</v>
      </c>
      <c r="P26" s="285">
        <v>-3.56E-2</v>
      </c>
      <c r="Q26" s="285">
        <v>0.90800000000000003</v>
      </c>
      <c r="R26" s="285">
        <v>-9.7000000000000003E-3</v>
      </c>
      <c r="S26" s="285">
        <v>-1.72E-2</v>
      </c>
      <c r="T26" s="285">
        <v>4.7000000000000002E-3</v>
      </c>
      <c r="U26" s="283">
        <v>58713</v>
      </c>
      <c r="V26" s="283">
        <v>920</v>
      </c>
      <c r="W26" s="287">
        <v>0.21180555555555555</v>
      </c>
      <c r="X26" s="288">
        <v>42719</v>
      </c>
      <c r="Y26" s="13" t="s">
        <v>38</v>
      </c>
    </row>
    <row r="27" spans="1:25" s="400" customFormat="1" ht="18.75" thickBot="1" x14ac:dyDescent="0.2">
      <c r="A27" s="35">
        <v>150291</v>
      </c>
      <c r="B27" s="429" t="s">
        <v>198</v>
      </c>
      <c r="C27" s="35">
        <v>1.079</v>
      </c>
      <c r="D27" s="396">
        <v>2.8E-3</v>
      </c>
      <c r="E27" s="395">
        <v>213.84</v>
      </c>
      <c r="F27" s="35">
        <v>1.036</v>
      </c>
      <c r="G27" s="366">
        <v>-4.1500000000000002E-2</v>
      </c>
      <c r="H27" s="366">
        <v>0.04</v>
      </c>
      <c r="I27" s="395">
        <v>5.5</v>
      </c>
      <c r="J27" s="395">
        <v>5.5</v>
      </c>
      <c r="K27" s="366">
        <v>5.2729999999999999E-2</v>
      </c>
      <c r="L27" s="395" t="s">
        <v>40</v>
      </c>
      <c r="M27" s="35" t="s">
        <v>95</v>
      </c>
      <c r="N27" s="396">
        <v>3.3E-3</v>
      </c>
      <c r="O27" s="39">
        <v>0.20569999999999999</v>
      </c>
      <c r="P27" s="366">
        <v>-3.56E-2</v>
      </c>
      <c r="Q27" s="366">
        <v>0.85289999999999999</v>
      </c>
      <c r="R27" s="366">
        <v>2.3999999999999998E-3</v>
      </c>
      <c r="S27" s="366">
        <v>3.0999999999999999E-3</v>
      </c>
      <c r="T27" s="366">
        <v>5.5999999999999999E-3</v>
      </c>
      <c r="U27" s="395">
        <v>19350</v>
      </c>
      <c r="V27" s="395">
        <v>22</v>
      </c>
      <c r="W27" s="398">
        <v>0.21180555555555555</v>
      </c>
      <c r="X27" s="399">
        <v>42719</v>
      </c>
      <c r="Y27" s="42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1.079</v>
      </c>
      <c r="D28" s="305">
        <v>1.9E-3</v>
      </c>
      <c r="E28" s="283">
        <v>2854.14</v>
      </c>
      <c r="F28" s="7">
        <v>1.0327</v>
      </c>
      <c r="G28" s="285">
        <v>-4.48E-2</v>
      </c>
      <c r="H28" s="285">
        <v>0.04</v>
      </c>
      <c r="I28" s="283">
        <v>5.5</v>
      </c>
      <c r="J28" s="283">
        <v>5.5</v>
      </c>
      <c r="K28" s="285">
        <v>5.2569999999999999E-2</v>
      </c>
      <c r="L28" s="283" t="s">
        <v>40</v>
      </c>
      <c r="M28" s="7" t="s">
        <v>209</v>
      </c>
      <c r="N28" s="305">
        <v>9.2999999999999992E-3</v>
      </c>
      <c r="O28" s="23">
        <v>0.2039</v>
      </c>
      <c r="P28" s="285">
        <v>-3.8399999999999997E-2</v>
      </c>
      <c r="Q28" s="285">
        <v>0.86180000000000001</v>
      </c>
      <c r="R28" s="285">
        <v>-2.0999999999999999E-3</v>
      </c>
      <c r="S28" s="285">
        <v>-3.3E-3</v>
      </c>
      <c r="T28" s="285">
        <v>-1.6000000000000001E-3</v>
      </c>
      <c r="U28" s="283">
        <v>476033</v>
      </c>
      <c r="V28" s="283">
        <v>57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1.0840000000000001</v>
      </c>
      <c r="D29" s="295">
        <v>8.9999999999999998E-4</v>
      </c>
      <c r="E29" s="289">
        <v>61.2</v>
      </c>
      <c r="F29" s="14">
        <v>1.0357000000000001</v>
      </c>
      <c r="G29" s="291">
        <v>-4.6600000000000003E-2</v>
      </c>
      <c r="H29" s="291">
        <v>0.04</v>
      </c>
      <c r="I29" s="289">
        <v>5.5</v>
      </c>
      <c r="J29" s="289">
        <v>5.5</v>
      </c>
      <c r="K29" s="291">
        <v>5.2470000000000003E-2</v>
      </c>
      <c r="L29" s="289" t="s">
        <v>40</v>
      </c>
      <c r="M29" s="14" t="s">
        <v>56</v>
      </c>
      <c r="N29" s="295">
        <v>7.7000000000000002E-3</v>
      </c>
      <c r="O29" s="18">
        <v>0.4219</v>
      </c>
      <c r="P29" s="291">
        <v>-4.0099999999999997E-2</v>
      </c>
      <c r="Q29" s="303">
        <v>0.3488</v>
      </c>
      <c r="R29" s="291">
        <v>-6.4000000000000003E-3</v>
      </c>
      <c r="S29" s="291">
        <v>-1.4E-3</v>
      </c>
      <c r="T29" s="291">
        <v>0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150190</v>
      </c>
      <c r="B30" s="283" t="s">
        <v>213</v>
      </c>
      <c r="C30" s="7">
        <v>1.0880000000000001</v>
      </c>
      <c r="D30" s="305">
        <v>1.8E-3</v>
      </c>
      <c r="E30" s="283">
        <v>124.99</v>
      </c>
      <c r="F30" s="7">
        <v>1.0329999999999999</v>
      </c>
      <c r="G30" s="285">
        <v>-5.3199999999999997E-2</v>
      </c>
      <c r="H30" s="285">
        <v>0.04</v>
      </c>
      <c r="I30" s="283">
        <v>5.5</v>
      </c>
      <c r="J30" s="283">
        <v>5.5</v>
      </c>
      <c r="K30" s="285">
        <v>5.2130000000000003E-2</v>
      </c>
      <c r="L30" s="283" t="s">
        <v>40</v>
      </c>
      <c r="M30" s="7" t="s">
        <v>76</v>
      </c>
      <c r="N30" s="305">
        <v>1.17E-2</v>
      </c>
      <c r="O30" s="23">
        <v>0.4415</v>
      </c>
      <c r="P30" s="285">
        <v>-4.6300000000000001E-2</v>
      </c>
      <c r="Q30" s="285">
        <v>0.30590000000000001</v>
      </c>
      <c r="R30" s="285">
        <v>-3.5999999999999999E-3</v>
      </c>
      <c r="S30" s="285">
        <v>0</v>
      </c>
      <c r="T30" s="285">
        <v>1.2999999999999999E-3</v>
      </c>
      <c r="U30" s="283">
        <v>5778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295">
        <v>4.5999999999999999E-3</v>
      </c>
      <c r="E31" s="289">
        <v>11323.21</v>
      </c>
      <c r="F31" s="14">
        <v>1.0327</v>
      </c>
      <c r="G31" s="291">
        <v>-5.3499999999999999E-2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5">
        <v>3.8E-3</v>
      </c>
      <c r="O31" s="18">
        <v>0.18240000000000001</v>
      </c>
      <c r="P31" s="291">
        <v>-4.6300000000000001E-2</v>
      </c>
      <c r="Q31" s="291">
        <v>1.5496000000000001</v>
      </c>
      <c r="R31" s="291">
        <v>-8.8000000000000005E-3</v>
      </c>
      <c r="S31" s="291">
        <v>-9.1000000000000004E-3</v>
      </c>
      <c r="T31" s="291">
        <v>-5.8999999999999999E-3</v>
      </c>
      <c r="U31" s="289">
        <v>143223</v>
      </c>
      <c r="V31" s="289">
        <v>-11450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1.085</v>
      </c>
      <c r="D32" s="284">
        <v>0</v>
      </c>
      <c r="E32" s="283">
        <v>181.61</v>
      </c>
      <c r="F32" s="7">
        <v>1.0289999999999999</v>
      </c>
      <c r="G32" s="285">
        <v>-5.4399999999999997E-2</v>
      </c>
      <c r="H32" s="285">
        <v>0.04</v>
      </c>
      <c r="I32" s="283">
        <v>5.5</v>
      </c>
      <c r="J32" s="283">
        <v>5.5</v>
      </c>
      <c r="K32" s="285">
        <v>5.2080000000000001E-2</v>
      </c>
      <c r="L32" s="283" t="s">
        <v>40</v>
      </c>
      <c r="M32" s="7" t="s">
        <v>46</v>
      </c>
      <c r="N32" s="305">
        <v>1.01E-2</v>
      </c>
      <c r="O32" s="23">
        <v>0.4113</v>
      </c>
      <c r="P32" s="285">
        <v>-4.7399999999999998E-2</v>
      </c>
      <c r="Q32" s="285">
        <v>0.38080000000000003</v>
      </c>
      <c r="R32" s="285">
        <v>-8.0999999999999996E-3</v>
      </c>
      <c r="S32" s="285">
        <v>-8.3999999999999995E-3</v>
      </c>
      <c r="T32" s="285">
        <v>-6.6E-3</v>
      </c>
      <c r="U32" s="283">
        <v>13428</v>
      </c>
      <c r="V32" s="283">
        <v>-79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1.091</v>
      </c>
      <c r="D33" s="295">
        <v>8.9999999999999998E-4</v>
      </c>
      <c r="E33" s="289">
        <v>185.04</v>
      </c>
      <c r="F33" s="14">
        <v>1.0327</v>
      </c>
      <c r="G33" s="291">
        <v>-5.6500000000000002E-2</v>
      </c>
      <c r="H33" s="291">
        <v>0.04</v>
      </c>
      <c r="I33" s="289">
        <v>5.5</v>
      </c>
      <c r="J33" s="289">
        <v>5.5</v>
      </c>
      <c r="K33" s="291">
        <v>5.1970000000000002E-2</v>
      </c>
      <c r="L33" s="289" t="s">
        <v>40</v>
      </c>
      <c r="M33" s="14" t="s">
        <v>220</v>
      </c>
      <c r="N33" s="295">
        <v>1.61E-2</v>
      </c>
      <c r="O33" s="18">
        <v>0.27610000000000001</v>
      </c>
      <c r="P33" s="291">
        <v>-4.9000000000000002E-2</v>
      </c>
      <c r="Q33" s="291">
        <v>0.69310000000000005</v>
      </c>
      <c r="R33" s="291">
        <v>-7.3000000000000001E-3</v>
      </c>
      <c r="S33" s="291">
        <v>-3.5000000000000001E-3</v>
      </c>
      <c r="T33" s="291">
        <v>-3.7000000000000002E-3</v>
      </c>
      <c r="U33" s="289">
        <v>50695</v>
      </c>
      <c r="V33" s="289">
        <v>108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1.0960000000000001</v>
      </c>
      <c r="D34" s="284">
        <v>0</v>
      </c>
      <c r="E34" s="283">
        <v>4681.1000000000004</v>
      </c>
      <c r="F34" s="7">
        <v>1.0327</v>
      </c>
      <c r="G34" s="285">
        <v>-6.13E-2</v>
      </c>
      <c r="H34" s="285">
        <v>0.04</v>
      </c>
      <c r="I34" s="283">
        <v>5.5</v>
      </c>
      <c r="J34" s="283">
        <v>5.5</v>
      </c>
      <c r="K34" s="285">
        <v>5.1729999999999998E-2</v>
      </c>
      <c r="L34" s="283" t="s">
        <v>40</v>
      </c>
      <c r="M34" s="7" t="s">
        <v>216</v>
      </c>
      <c r="N34" s="305">
        <v>5.1999999999999998E-3</v>
      </c>
      <c r="O34" s="23">
        <v>0.43780000000000002</v>
      </c>
      <c r="P34" s="285">
        <v>-5.33E-2</v>
      </c>
      <c r="Q34" s="285">
        <v>0.31490000000000001</v>
      </c>
      <c r="R34" s="285">
        <v>2.3999999999999998E-3</v>
      </c>
      <c r="S34" s="285">
        <v>4.1999999999999997E-3</v>
      </c>
      <c r="T34" s="285">
        <v>-5.8999999999999999E-3</v>
      </c>
      <c r="U34" s="283">
        <v>60862</v>
      </c>
      <c r="V34" s="283">
        <v>688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1.093</v>
      </c>
      <c r="D35" s="295">
        <v>8.9999999999999998E-4</v>
      </c>
      <c r="E35" s="289">
        <v>30.53</v>
      </c>
      <c r="F35" s="14">
        <v>1.0288999999999999</v>
      </c>
      <c r="G35" s="291">
        <v>-6.2300000000000001E-2</v>
      </c>
      <c r="H35" s="291">
        <v>0.04</v>
      </c>
      <c r="I35" s="289">
        <v>5.5</v>
      </c>
      <c r="J35" s="289">
        <v>5.5</v>
      </c>
      <c r="K35" s="291">
        <v>5.169E-2</v>
      </c>
      <c r="L35" s="289" t="s">
        <v>40</v>
      </c>
      <c r="M35" s="14" t="s">
        <v>218</v>
      </c>
      <c r="N35" s="295">
        <v>1.01E-2</v>
      </c>
      <c r="O35" s="18">
        <v>0.42320000000000002</v>
      </c>
      <c r="P35" s="291">
        <v>-5.4300000000000001E-2</v>
      </c>
      <c r="Q35" s="291">
        <v>0.35299999999999998</v>
      </c>
      <c r="R35" s="291">
        <v>-5.4999999999999997E-3</v>
      </c>
      <c r="S35" s="291">
        <v>-4.5999999999999999E-3</v>
      </c>
      <c r="T35" s="291">
        <v>-3.5999999999999999E-3</v>
      </c>
      <c r="U35" s="289">
        <v>15483</v>
      </c>
      <c r="V35" s="289">
        <v>-19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1.1200000000000001</v>
      </c>
      <c r="D36" s="305">
        <v>9.9000000000000008E-3</v>
      </c>
      <c r="E36" s="283">
        <v>0.01</v>
      </c>
      <c r="F36" s="7">
        <v>1.0288999999999999</v>
      </c>
      <c r="G36" s="285">
        <v>-8.8499999999999995E-2</v>
      </c>
      <c r="H36" s="285">
        <v>0.04</v>
      </c>
      <c r="I36" s="283">
        <v>5.5</v>
      </c>
      <c r="J36" s="283">
        <v>5.5</v>
      </c>
      <c r="K36" s="285">
        <v>5.0410000000000003E-2</v>
      </c>
      <c r="L36" s="283" t="s">
        <v>40</v>
      </c>
      <c r="M36" s="7" t="s">
        <v>218</v>
      </c>
      <c r="N36" s="305">
        <v>1.01E-2</v>
      </c>
      <c r="O36" s="23">
        <v>0.45610000000000001</v>
      </c>
      <c r="P36" s="285">
        <v>-7.7100000000000002E-2</v>
      </c>
      <c r="Q36" s="285">
        <v>0.27600000000000002</v>
      </c>
      <c r="R36" s="285">
        <v>-3.5000000000000001E-3</v>
      </c>
      <c r="S36" s="285">
        <v>-2.9999999999999997E-4</v>
      </c>
      <c r="T36" s="285">
        <v>1.8E-3</v>
      </c>
      <c r="U36" s="283">
        <v>1117</v>
      </c>
      <c r="V36" s="283">
        <v>42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150327</v>
      </c>
      <c r="B37" s="289" t="s">
        <v>284</v>
      </c>
      <c r="C37" s="14">
        <v>1.1339999999999999</v>
      </c>
      <c r="D37" s="290">
        <v>-1.2200000000000001E-2</v>
      </c>
      <c r="E37" s="289">
        <v>0.54</v>
      </c>
      <c r="F37" s="14">
        <v>1.0288999999999999</v>
      </c>
      <c r="G37" s="291">
        <v>-0.1021</v>
      </c>
      <c r="H37" s="291">
        <v>0.04</v>
      </c>
      <c r="I37" s="289">
        <v>5.5</v>
      </c>
      <c r="J37" s="289">
        <v>5.5</v>
      </c>
      <c r="K37" s="291">
        <v>4.9770000000000002E-2</v>
      </c>
      <c r="L37" s="289" t="s">
        <v>40</v>
      </c>
      <c r="M37" s="14" t="s">
        <v>127</v>
      </c>
      <c r="N37" s="295">
        <v>9.1000000000000004E-3</v>
      </c>
      <c r="O37" s="18">
        <v>0.4677</v>
      </c>
      <c r="P37" s="291">
        <v>-8.8499999999999995E-2</v>
      </c>
      <c r="Q37" s="291">
        <v>0.24879999999999999</v>
      </c>
      <c r="R37" s="291">
        <v>-1.8100000000000002E-2</v>
      </c>
      <c r="S37" s="291">
        <v>-5.4000000000000003E-3</v>
      </c>
      <c r="T37" s="291">
        <v>-3.5999999999999999E-3</v>
      </c>
      <c r="U37" s="289">
        <v>802</v>
      </c>
      <c r="V37" s="289">
        <v>0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150317</v>
      </c>
      <c r="B38" s="283" t="s">
        <v>225</v>
      </c>
      <c r="C38" s="7">
        <v>1.1599999999999999</v>
      </c>
      <c r="D38" s="305">
        <v>8.6999999999999994E-3</v>
      </c>
      <c r="E38" s="283">
        <v>2.2799999999999998</v>
      </c>
      <c r="F38" s="7">
        <v>1.028</v>
      </c>
      <c r="G38" s="285">
        <v>-0.12839999999999999</v>
      </c>
      <c r="H38" s="285">
        <v>0.04</v>
      </c>
      <c r="I38" s="283">
        <v>5.5</v>
      </c>
      <c r="J38" s="283">
        <v>5.5</v>
      </c>
      <c r="K38" s="285">
        <v>4.8590000000000001E-2</v>
      </c>
      <c r="L38" s="283" t="s">
        <v>40</v>
      </c>
      <c r="M38" s="7" t="s">
        <v>222</v>
      </c>
      <c r="N38" s="305">
        <v>7.0000000000000001E-3</v>
      </c>
      <c r="O38" s="23">
        <v>0.42970000000000003</v>
      </c>
      <c r="P38" s="285">
        <v>-0.10979999999999999</v>
      </c>
      <c r="Q38" s="285">
        <v>0.33879999999999999</v>
      </c>
      <c r="R38" s="285">
        <v>-1.4200000000000001E-2</v>
      </c>
      <c r="S38" s="285">
        <v>-9.9000000000000008E-3</v>
      </c>
      <c r="T38" s="285">
        <v>-2.3E-3</v>
      </c>
      <c r="U38" s="283">
        <v>693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1.478</v>
      </c>
      <c r="D39" s="302">
        <v>0</v>
      </c>
      <c r="E39" s="289">
        <v>71.680000000000007</v>
      </c>
      <c r="F39" s="14">
        <v>1.0329999999999999</v>
      </c>
      <c r="G39" s="291">
        <v>-0.43080000000000002</v>
      </c>
      <c r="H39" s="291">
        <v>0.04</v>
      </c>
      <c r="I39" s="289">
        <v>5.5</v>
      </c>
      <c r="J39" s="289">
        <v>5.5</v>
      </c>
      <c r="K39" s="291">
        <v>3.8059999999999997E-2</v>
      </c>
      <c r="L39" s="289" t="s">
        <v>40</v>
      </c>
      <c r="M39" s="14" t="s">
        <v>36</v>
      </c>
      <c r="N39" s="302">
        <v>0</v>
      </c>
      <c r="O39" s="18">
        <v>0.68720000000000003</v>
      </c>
      <c r="P39" s="291">
        <v>-0.29530000000000001</v>
      </c>
      <c r="Q39" s="289" t="s">
        <v>37</v>
      </c>
      <c r="R39" s="291">
        <v>1.2699999999999999E-2</v>
      </c>
      <c r="S39" s="291">
        <v>1.4800000000000001E-2</v>
      </c>
      <c r="T39" s="291">
        <v>7.4999999999999997E-3</v>
      </c>
      <c r="U39" s="289">
        <v>1669</v>
      </c>
      <c r="V39" s="289">
        <v>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AVERAGE(D16:D39)</f>
        <v>8.8333333333333319E-4</v>
      </c>
      <c r="E40" s="36"/>
      <c r="F40" s="35"/>
      <c r="G40" s="43">
        <f>AVERAGE(G16:G39)</f>
        <v>-6.8900000000000003E-2</v>
      </c>
      <c r="H40" s="272">
        <f>COUNTIF($D16:$D39,"&gt;0")/COUNT($D16:$D39)</f>
        <v>0.54166666666666663</v>
      </c>
      <c r="I40" s="36"/>
      <c r="J40" s="36"/>
      <c r="K40" s="43">
        <f>AVERAGE(K16:K39)</f>
        <v>5.1583333333333335E-2</v>
      </c>
      <c r="L40" s="36"/>
      <c r="M40" s="35"/>
      <c r="N40" s="38"/>
      <c r="O40" s="39"/>
      <c r="P40" s="43">
        <f>AVERAGE(P16:P39)</f>
        <v>-5.6079166666666659E-2</v>
      </c>
      <c r="Q40" s="37"/>
      <c r="R40" s="43">
        <f>AVERAGE(R16:R39)</f>
        <v>-4.6874999999999998E-3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0.97099999999999997</v>
      </c>
      <c r="D41" s="314">
        <v>3.0999999999999999E-3</v>
      </c>
      <c r="E41" s="309">
        <v>6856.52</v>
      </c>
      <c r="F41" s="51">
        <v>1.0342</v>
      </c>
      <c r="G41" s="311">
        <v>6.1100000000000002E-2</v>
      </c>
      <c r="H41" s="311">
        <v>3.5000000000000003E-2</v>
      </c>
      <c r="I41" s="309">
        <v>5</v>
      </c>
      <c r="J41" s="309">
        <v>5</v>
      </c>
      <c r="K41" s="311">
        <v>5.3370000000000001E-2</v>
      </c>
      <c r="L41" s="309" t="s">
        <v>40</v>
      </c>
      <c r="M41" s="51" t="s">
        <v>153</v>
      </c>
      <c r="N41" s="314">
        <v>1.9E-3</v>
      </c>
      <c r="O41" s="56">
        <v>0.29509999999999997</v>
      </c>
      <c r="P41" s="317" t="s">
        <v>44</v>
      </c>
      <c r="Q41" s="311">
        <v>0.71289999999999998</v>
      </c>
      <c r="R41" s="311">
        <v>-8.8000000000000005E-3</v>
      </c>
      <c r="S41" s="311">
        <v>-1.01E-2</v>
      </c>
      <c r="T41" s="311">
        <v>-4.8999999999999998E-3</v>
      </c>
      <c r="U41" s="309">
        <v>397511</v>
      </c>
      <c r="V41" s="309">
        <v>-7130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150225</v>
      </c>
      <c r="B42" s="289" t="s">
        <v>285</v>
      </c>
      <c r="C42" s="14">
        <v>1.0369999999999999</v>
      </c>
      <c r="D42" s="295">
        <v>1E-3</v>
      </c>
      <c r="E42" s="289">
        <v>0.04</v>
      </c>
      <c r="F42" s="14">
        <v>1.0344</v>
      </c>
      <c r="G42" s="291">
        <v>-2.5000000000000001E-3</v>
      </c>
      <c r="H42" s="291">
        <v>3.5000000000000003E-2</v>
      </c>
      <c r="I42" s="289">
        <v>5</v>
      </c>
      <c r="J42" s="289">
        <v>5</v>
      </c>
      <c r="K42" s="291">
        <v>4.9869999999999998E-2</v>
      </c>
      <c r="L42" s="289" t="s">
        <v>40</v>
      </c>
      <c r="M42" s="14" t="s">
        <v>84</v>
      </c>
      <c r="N42" s="295">
        <v>7.0000000000000001E-3</v>
      </c>
      <c r="O42" s="18">
        <v>0.40389999999999998</v>
      </c>
      <c r="P42" s="291">
        <v>-6.1999999999999998E-3</v>
      </c>
      <c r="Q42" s="291">
        <v>0.39219999999999999</v>
      </c>
      <c r="R42" s="291">
        <v>6.1000000000000004E-3</v>
      </c>
      <c r="S42" s="291">
        <v>1.37E-2</v>
      </c>
      <c r="T42" s="291">
        <v>9.9000000000000008E-3</v>
      </c>
      <c r="U42" s="289">
        <v>3011</v>
      </c>
      <c r="V42" s="289">
        <v>0</v>
      </c>
      <c r="W42" s="292">
        <v>0.21180555555555555</v>
      </c>
      <c r="X42" s="293">
        <v>42705</v>
      </c>
      <c r="Y42" s="21" t="s">
        <v>38</v>
      </c>
    </row>
    <row r="43" spans="1:25" ht="18.75" thickBot="1" x14ac:dyDescent="0.2">
      <c r="A43" s="7">
        <v>150053</v>
      </c>
      <c r="B43" s="283" t="s">
        <v>170</v>
      </c>
      <c r="C43" s="7">
        <v>1.0349999999999999</v>
      </c>
      <c r="D43" s="284">
        <v>0</v>
      </c>
      <c r="E43" s="283">
        <v>85.88</v>
      </c>
      <c r="F43" s="7">
        <v>1.0299</v>
      </c>
      <c r="G43" s="285">
        <v>-5.0000000000000001E-3</v>
      </c>
      <c r="H43" s="285">
        <v>3.5000000000000003E-2</v>
      </c>
      <c r="I43" s="283">
        <v>5</v>
      </c>
      <c r="J43" s="283">
        <v>5</v>
      </c>
      <c r="K43" s="285">
        <v>4.9750000000000003E-2</v>
      </c>
      <c r="L43" s="283" t="s">
        <v>40</v>
      </c>
      <c r="M43" s="7" t="s">
        <v>148</v>
      </c>
      <c r="N43" s="305">
        <v>8.0999999999999996E-3</v>
      </c>
      <c r="O43" s="23">
        <v>0.4355</v>
      </c>
      <c r="P43" s="285">
        <v>-8.0999999999999996E-3</v>
      </c>
      <c r="Q43" s="285">
        <v>1.0089999999999999</v>
      </c>
      <c r="R43" s="285">
        <v>-6.7000000000000002E-3</v>
      </c>
      <c r="S43" s="285">
        <v>-5.1999999999999998E-3</v>
      </c>
      <c r="T43" s="285">
        <v>1.6000000000000001E-3</v>
      </c>
      <c r="U43" s="283">
        <v>527</v>
      </c>
      <c r="V43" s="283">
        <v>0</v>
      </c>
      <c r="W43" s="287">
        <v>0.17083333333333331</v>
      </c>
      <c r="X43" s="288">
        <v>42738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1.036</v>
      </c>
      <c r="D44" s="295">
        <v>1E-3</v>
      </c>
      <c r="E44" s="289">
        <v>0.1</v>
      </c>
      <c r="F44" s="14">
        <v>1.0302</v>
      </c>
      <c r="G44" s="291">
        <v>-5.5999999999999999E-3</v>
      </c>
      <c r="H44" s="291">
        <v>3.5000000000000003E-2</v>
      </c>
      <c r="I44" s="289">
        <v>5</v>
      </c>
      <c r="J44" s="289">
        <v>5</v>
      </c>
      <c r="K44" s="291">
        <v>4.9709999999999997E-2</v>
      </c>
      <c r="L44" s="289" t="s">
        <v>40</v>
      </c>
      <c r="M44" s="14" t="s">
        <v>88</v>
      </c>
      <c r="N44" s="295">
        <v>7.0000000000000001E-3</v>
      </c>
      <c r="O44" s="18">
        <v>0.25409999999999999</v>
      </c>
      <c r="P44" s="291">
        <v>-9.1000000000000004E-3</v>
      </c>
      <c r="Q44" s="291">
        <v>0.74790000000000001</v>
      </c>
      <c r="R44" s="291">
        <v>-8.8999999999999999E-3</v>
      </c>
      <c r="S44" s="291">
        <v>-7.6E-3</v>
      </c>
      <c r="T44" s="291">
        <v>-3.0999999999999999E-3</v>
      </c>
      <c r="U44" s="289">
        <v>663</v>
      </c>
      <c r="V44" s="289">
        <v>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150145</v>
      </c>
      <c r="B45" s="283" t="s">
        <v>156</v>
      </c>
      <c r="C45" s="7">
        <v>1.038</v>
      </c>
      <c r="D45" s="305">
        <v>2.8999999999999998E-3</v>
      </c>
      <c r="E45" s="283">
        <v>4.67</v>
      </c>
      <c r="F45" s="7">
        <v>1.032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157</v>
      </c>
      <c r="N45" s="305">
        <v>5.7999999999999996E-3</v>
      </c>
      <c r="O45" s="23">
        <v>0.16889999999999999</v>
      </c>
      <c r="P45" s="285">
        <v>-9.1000000000000004E-3</v>
      </c>
      <c r="Q45" s="285">
        <v>0.94499999999999995</v>
      </c>
      <c r="R45" s="285">
        <v>2.8999999999999998E-3</v>
      </c>
      <c r="S45" s="285">
        <v>-3.3E-3</v>
      </c>
      <c r="T45" s="285">
        <v>7.3000000000000001E-3</v>
      </c>
      <c r="U45" s="283">
        <v>1098</v>
      </c>
      <c r="V45" s="283">
        <v>0</v>
      </c>
      <c r="W45" s="287">
        <v>0.21180555555555555</v>
      </c>
      <c r="X45" s="288">
        <v>42719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1.075</v>
      </c>
      <c r="D46" s="295">
        <v>1.9E-3</v>
      </c>
      <c r="E46" s="289">
        <v>64.23</v>
      </c>
      <c r="F46" s="14">
        <v>1.0660000000000001</v>
      </c>
      <c r="G46" s="291">
        <v>-8.3999999999999995E-3</v>
      </c>
      <c r="H46" s="291">
        <v>3.5000000000000003E-2</v>
      </c>
      <c r="I46" s="289">
        <v>5.75</v>
      </c>
      <c r="J46" s="289">
        <v>5</v>
      </c>
      <c r="K46" s="291">
        <v>4.9669999999999999E-2</v>
      </c>
      <c r="L46" s="289" t="s">
        <v>40</v>
      </c>
      <c r="M46" s="14" t="s">
        <v>169</v>
      </c>
      <c r="N46" s="295">
        <v>4.4999999999999997E-3</v>
      </c>
      <c r="O46" s="18">
        <v>0.12640000000000001</v>
      </c>
      <c r="P46" s="291">
        <v>-1.17E-2</v>
      </c>
      <c r="Q46" s="303">
        <v>0.99150000000000005</v>
      </c>
      <c r="R46" s="291">
        <v>-7.6E-3</v>
      </c>
      <c r="S46" s="291">
        <v>-5.3E-3</v>
      </c>
      <c r="T46" s="291">
        <v>-2E-3</v>
      </c>
      <c r="U46" s="289">
        <v>3714</v>
      </c>
      <c r="V46" s="289">
        <v>-6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1.0369999999999999</v>
      </c>
      <c r="D47" s="305">
        <v>6.7999999999999996E-3</v>
      </c>
      <c r="E47" s="283">
        <v>5.19</v>
      </c>
      <c r="F47" s="7">
        <v>1.03</v>
      </c>
      <c r="G47" s="285">
        <v>-6.7999999999999996E-3</v>
      </c>
      <c r="H47" s="285">
        <v>3.5000000000000003E-2</v>
      </c>
      <c r="I47" s="283">
        <v>5</v>
      </c>
      <c r="J47" s="283">
        <v>5</v>
      </c>
      <c r="K47" s="285">
        <v>4.965E-2</v>
      </c>
      <c r="L47" s="283" t="s">
        <v>40</v>
      </c>
      <c r="M47" s="7" t="s">
        <v>166</v>
      </c>
      <c r="N47" s="305">
        <v>8.0000000000000002E-3</v>
      </c>
      <c r="O47" s="23">
        <v>0.45689999999999997</v>
      </c>
      <c r="P47" s="285">
        <v>-0.01</v>
      </c>
      <c r="Q47" s="285">
        <v>0.93269999999999997</v>
      </c>
      <c r="R47" s="285">
        <v>7.9000000000000008E-3</v>
      </c>
      <c r="S47" s="285">
        <v>1.6999999999999999E-3</v>
      </c>
      <c r="T47" s="285">
        <v>1.6299999999999999E-2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1.0369999999999999</v>
      </c>
      <c r="D48" s="295">
        <v>1.9E-3</v>
      </c>
      <c r="E48" s="289">
        <v>112.37</v>
      </c>
      <c r="F48" s="14">
        <v>1.03</v>
      </c>
      <c r="G48" s="291">
        <v>-6.7999999999999996E-3</v>
      </c>
      <c r="H48" s="291">
        <v>3.5000000000000003E-2</v>
      </c>
      <c r="I48" s="289">
        <v>5</v>
      </c>
      <c r="J48" s="289">
        <v>5</v>
      </c>
      <c r="K48" s="291">
        <v>4.965E-2</v>
      </c>
      <c r="L48" s="289" t="s">
        <v>40</v>
      </c>
      <c r="M48" s="14" t="s">
        <v>160</v>
      </c>
      <c r="N48" s="295">
        <v>8.0000000000000002E-3</v>
      </c>
      <c r="O48" s="18">
        <v>0.44379999999999997</v>
      </c>
      <c r="P48" s="291">
        <v>-0.01</v>
      </c>
      <c r="Q48" s="291">
        <v>0.73809999999999998</v>
      </c>
      <c r="R48" s="291">
        <v>-5.7999999999999996E-3</v>
      </c>
      <c r="S48" s="291">
        <v>4.0000000000000002E-4</v>
      </c>
      <c r="T48" s="291">
        <v>-5.3E-3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502014</v>
      </c>
      <c r="B49" s="283" t="s">
        <v>89</v>
      </c>
      <c r="C49" s="7">
        <v>1.05</v>
      </c>
      <c r="D49" s="284">
        <v>0</v>
      </c>
      <c r="E49" s="283">
        <v>399.29</v>
      </c>
      <c r="F49" s="7">
        <v>1.04</v>
      </c>
      <c r="G49" s="285">
        <v>-9.5999999999999992E-3</v>
      </c>
      <c r="H49" s="285">
        <v>3.5000000000000003E-2</v>
      </c>
      <c r="I49" s="283">
        <v>5.75</v>
      </c>
      <c r="J49" s="283">
        <v>5</v>
      </c>
      <c r="K49" s="285">
        <v>4.9619999999999997E-2</v>
      </c>
      <c r="L49" s="283" t="s">
        <v>40</v>
      </c>
      <c r="M49" s="7" t="s">
        <v>154</v>
      </c>
      <c r="N49" s="305">
        <v>1.06E-2</v>
      </c>
      <c r="O49" s="23">
        <v>0.12759999999999999</v>
      </c>
      <c r="P49" s="285">
        <v>-1.2800000000000001E-2</v>
      </c>
      <c r="Q49" s="304">
        <v>1.0287999999999999</v>
      </c>
      <c r="R49" s="285">
        <v>-6.6E-3</v>
      </c>
      <c r="S49" s="285">
        <v>-3.3999999999999998E-3</v>
      </c>
      <c r="T49" s="285">
        <v>5.5999999999999999E-3</v>
      </c>
      <c r="U49" s="283">
        <v>19264</v>
      </c>
      <c r="V49" s="283">
        <v>0</v>
      </c>
      <c r="W49" s="287">
        <v>0.21180555555555555</v>
      </c>
      <c r="X49" s="288">
        <v>42704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1.042</v>
      </c>
      <c r="D50" s="295">
        <v>4.7999999999999996E-3</v>
      </c>
      <c r="E50" s="289">
        <v>8.8000000000000007</v>
      </c>
      <c r="F50" s="14">
        <v>1.034</v>
      </c>
      <c r="G50" s="291">
        <v>-7.7000000000000002E-3</v>
      </c>
      <c r="H50" s="291">
        <v>3.5000000000000003E-2</v>
      </c>
      <c r="I50" s="289">
        <v>5</v>
      </c>
      <c r="J50" s="289">
        <v>5</v>
      </c>
      <c r="K50" s="291">
        <v>4.9599999999999998E-2</v>
      </c>
      <c r="L50" s="289" t="s">
        <v>40</v>
      </c>
      <c r="M50" s="14" t="s">
        <v>182</v>
      </c>
      <c r="N50" s="295">
        <v>7.3000000000000001E-3</v>
      </c>
      <c r="O50" s="18">
        <v>0.37609999999999999</v>
      </c>
      <c r="P50" s="291">
        <v>-1.0999999999999999E-2</v>
      </c>
      <c r="Q50" s="291">
        <v>0.45760000000000001</v>
      </c>
      <c r="R50" s="291">
        <v>-1.2699999999999999E-2</v>
      </c>
      <c r="S50" s="291">
        <v>-7.3000000000000001E-3</v>
      </c>
      <c r="T50" s="291">
        <v>-7.4000000000000003E-3</v>
      </c>
      <c r="U50" s="289">
        <v>264</v>
      </c>
      <c r="V50" s="289">
        <v>-1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1.038</v>
      </c>
      <c r="D51" s="305">
        <v>4.7999999999999996E-3</v>
      </c>
      <c r="E51" s="283">
        <v>0.05</v>
      </c>
      <c r="F51" s="7">
        <v>1.03</v>
      </c>
      <c r="G51" s="285">
        <v>-7.7999999999999996E-3</v>
      </c>
      <c r="H51" s="285">
        <v>3.5000000000000003E-2</v>
      </c>
      <c r="I51" s="283">
        <v>5</v>
      </c>
      <c r="J51" s="283">
        <v>5</v>
      </c>
      <c r="K51" s="285">
        <v>4.9599999999999998E-2</v>
      </c>
      <c r="L51" s="283" t="s">
        <v>40</v>
      </c>
      <c r="M51" s="7" t="s">
        <v>163</v>
      </c>
      <c r="N51" s="305">
        <v>7.7999999999999996E-3</v>
      </c>
      <c r="O51" s="23">
        <v>0.15409999999999999</v>
      </c>
      <c r="P51" s="285">
        <v>-1.0999999999999999E-2</v>
      </c>
      <c r="Q51" s="285">
        <v>1.6435</v>
      </c>
      <c r="R51" s="285">
        <v>-8.0000000000000002E-3</v>
      </c>
      <c r="S51" s="285">
        <v>-7.3000000000000001E-3</v>
      </c>
      <c r="T51" s="285">
        <v>3.3999999999999998E-3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150036</v>
      </c>
      <c r="B52" s="289" t="s">
        <v>298</v>
      </c>
      <c r="C52" s="14">
        <v>1.038</v>
      </c>
      <c r="D52" s="290">
        <v>-1.4200000000000001E-2</v>
      </c>
      <c r="E52" s="289">
        <v>0.65</v>
      </c>
      <c r="F52" s="14">
        <v>1.03</v>
      </c>
      <c r="G52" s="291">
        <v>-7.7999999999999996E-3</v>
      </c>
      <c r="H52" s="291">
        <v>3.5000000000000003E-2</v>
      </c>
      <c r="I52" s="289">
        <v>5</v>
      </c>
      <c r="J52" s="289">
        <v>5</v>
      </c>
      <c r="K52" s="291">
        <v>4.9599999999999998E-2</v>
      </c>
      <c r="L52" s="289" t="s">
        <v>40</v>
      </c>
      <c r="M52" s="14" t="s">
        <v>36</v>
      </c>
      <c r="N52" s="295">
        <v>7.0000000000000001E-3</v>
      </c>
      <c r="O52" s="18">
        <v>0.5877</v>
      </c>
      <c r="P52" s="291">
        <v>-1.1299999999999999E-2</v>
      </c>
      <c r="Q52" s="291">
        <v>0.55020000000000002</v>
      </c>
      <c r="R52" s="291">
        <v>8.2000000000000007E-3</v>
      </c>
      <c r="S52" s="291">
        <v>-1.37E-2</v>
      </c>
      <c r="T52" s="291">
        <v>-4.8999999999999998E-3</v>
      </c>
      <c r="U52" s="289">
        <v>188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502021</v>
      </c>
      <c r="B53" s="283" t="s">
        <v>344</v>
      </c>
      <c r="C53" s="7">
        <v>1.04</v>
      </c>
      <c r="D53" s="305">
        <v>4.7999999999999996E-3</v>
      </c>
      <c r="E53" s="283">
        <v>0.28999999999999998</v>
      </c>
      <c r="F53" s="7">
        <v>1.032</v>
      </c>
      <c r="G53" s="285">
        <v>-7.7999999999999996E-3</v>
      </c>
      <c r="H53" s="285">
        <v>3.5000000000000003E-2</v>
      </c>
      <c r="I53" s="283">
        <v>5</v>
      </c>
      <c r="J53" s="283">
        <v>5</v>
      </c>
      <c r="K53" s="285">
        <v>4.9599999999999998E-2</v>
      </c>
      <c r="L53" s="283" t="s">
        <v>40</v>
      </c>
      <c r="M53" s="7" t="s">
        <v>91</v>
      </c>
      <c r="N53" s="305">
        <v>7.3000000000000001E-3</v>
      </c>
      <c r="O53" s="23">
        <v>0.43619999999999998</v>
      </c>
      <c r="P53" s="285">
        <v>-1.0999999999999999E-2</v>
      </c>
      <c r="Q53" s="285">
        <v>0.31950000000000001</v>
      </c>
      <c r="R53" s="285">
        <v>-8.2000000000000007E-3</v>
      </c>
      <c r="S53" s="285">
        <v>-3.5000000000000001E-3</v>
      </c>
      <c r="T53" s="285">
        <v>-2.2000000000000001E-3</v>
      </c>
      <c r="U53" s="283">
        <v>389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502041</v>
      </c>
      <c r="B54" s="289" t="s">
        <v>155</v>
      </c>
      <c r="C54" s="14">
        <v>1.0640000000000001</v>
      </c>
      <c r="D54" s="295">
        <v>2.8E-3</v>
      </c>
      <c r="E54" s="289">
        <v>10.99</v>
      </c>
      <c r="F54" s="14">
        <v>1.054</v>
      </c>
      <c r="G54" s="291">
        <v>-9.4999999999999998E-3</v>
      </c>
      <c r="H54" s="291">
        <v>3.5000000000000003E-2</v>
      </c>
      <c r="I54" s="289">
        <v>5.5</v>
      </c>
      <c r="J54" s="289">
        <v>5</v>
      </c>
      <c r="K54" s="291">
        <v>4.9579999999999999E-2</v>
      </c>
      <c r="L54" s="289" t="s">
        <v>40</v>
      </c>
      <c r="M54" s="14" t="s">
        <v>91</v>
      </c>
      <c r="N54" s="295">
        <v>7.3000000000000001E-3</v>
      </c>
      <c r="O54" s="18">
        <v>0.27810000000000001</v>
      </c>
      <c r="P54" s="291">
        <v>-1.2699999999999999E-2</v>
      </c>
      <c r="Q54" s="303">
        <v>0.66069999999999995</v>
      </c>
      <c r="R54" s="291">
        <v>-6.8999999999999999E-3</v>
      </c>
      <c r="S54" s="291">
        <v>-5.0000000000000001E-3</v>
      </c>
      <c r="T54" s="291">
        <v>-3.3999999999999998E-3</v>
      </c>
      <c r="U54" s="289">
        <v>1124</v>
      </c>
      <c r="V54" s="289">
        <v>0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150090</v>
      </c>
      <c r="B55" s="283" t="s">
        <v>173</v>
      </c>
      <c r="C55" s="7">
        <v>1.0389999999999999</v>
      </c>
      <c r="D55" s="284">
        <v>0</v>
      </c>
      <c r="E55" s="283">
        <v>66.13</v>
      </c>
      <c r="F55" s="7">
        <v>1.0302</v>
      </c>
      <c r="G55" s="285">
        <v>-8.5000000000000006E-3</v>
      </c>
      <c r="H55" s="285">
        <v>3.5000000000000003E-2</v>
      </c>
      <c r="I55" s="283">
        <v>5</v>
      </c>
      <c r="J55" s="283">
        <v>5</v>
      </c>
      <c r="K55" s="285">
        <v>4.956E-2</v>
      </c>
      <c r="L55" s="283" t="s">
        <v>40</v>
      </c>
      <c r="M55" s="7" t="s">
        <v>174</v>
      </c>
      <c r="N55" s="305">
        <v>7.9000000000000008E-3</v>
      </c>
      <c r="O55" s="23">
        <v>0.39560000000000001</v>
      </c>
      <c r="P55" s="285">
        <v>-1.1900000000000001E-2</v>
      </c>
      <c r="Q55" s="285">
        <v>0.88859999999999995</v>
      </c>
      <c r="R55" s="285">
        <v>-6.6E-3</v>
      </c>
      <c r="S55" s="285">
        <v>-1.01E-2</v>
      </c>
      <c r="T55" s="285">
        <v>-2.9999999999999997E-4</v>
      </c>
      <c r="U55" s="283">
        <v>1108</v>
      </c>
      <c r="V55" s="283">
        <v>-7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502001</v>
      </c>
      <c r="B56" s="289" t="s">
        <v>171</v>
      </c>
      <c r="C56" s="14">
        <v>1.0389999999999999</v>
      </c>
      <c r="D56" s="295">
        <v>1E-3</v>
      </c>
      <c r="E56" s="289">
        <v>37.130000000000003</v>
      </c>
      <c r="F56" s="14">
        <v>1.03</v>
      </c>
      <c r="G56" s="291">
        <v>-8.6999999999999994E-3</v>
      </c>
      <c r="H56" s="291">
        <v>3.5000000000000003E-2</v>
      </c>
      <c r="I56" s="289">
        <v>5</v>
      </c>
      <c r="J56" s="289">
        <v>5</v>
      </c>
      <c r="K56" s="291">
        <v>4.9549999999999997E-2</v>
      </c>
      <c r="L56" s="289" t="s">
        <v>40</v>
      </c>
      <c r="M56" s="14" t="s">
        <v>172</v>
      </c>
      <c r="N56" s="295">
        <v>7.6E-3</v>
      </c>
      <c r="O56" s="18">
        <v>0.36330000000000001</v>
      </c>
      <c r="P56" s="291">
        <v>-1.1900000000000001E-2</v>
      </c>
      <c r="Q56" s="291">
        <v>0.49220000000000003</v>
      </c>
      <c r="R56" s="291">
        <v>-8.6999999999999994E-3</v>
      </c>
      <c r="S56" s="291">
        <v>-5.4999999999999997E-3</v>
      </c>
      <c r="T56" s="291">
        <v>-5.0000000000000001E-4</v>
      </c>
      <c r="U56" s="289">
        <v>331</v>
      </c>
      <c r="V56" s="289">
        <v>-28</v>
      </c>
      <c r="W56" s="292">
        <v>0.21180555555555555</v>
      </c>
      <c r="X56" s="293">
        <v>42738</v>
      </c>
      <c r="Y56" s="21" t="s">
        <v>38</v>
      </c>
    </row>
    <row r="57" spans="1:25" s="60" customFormat="1" ht="18.75" thickBot="1" x14ac:dyDescent="0.2">
      <c r="A57" s="51">
        <v>150267</v>
      </c>
      <c r="B57" s="317" t="s">
        <v>164</v>
      </c>
      <c r="C57" s="51">
        <v>1.044</v>
      </c>
      <c r="D57" s="314">
        <v>3.8E-3</v>
      </c>
      <c r="E57" s="309">
        <v>348.37</v>
      </c>
      <c r="F57" s="51">
        <v>1.0344</v>
      </c>
      <c r="G57" s="311">
        <v>-9.2999999999999992E-3</v>
      </c>
      <c r="H57" s="311">
        <v>3.5000000000000003E-2</v>
      </c>
      <c r="I57" s="309">
        <v>5</v>
      </c>
      <c r="J57" s="309">
        <v>5</v>
      </c>
      <c r="K57" s="311">
        <v>4.9520000000000002E-2</v>
      </c>
      <c r="L57" s="309" t="s">
        <v>40</v>
      </c>
      <c r="M57" s="51" t="s">
        <v>95</v>
      </c>
      <c r="N57" s="314">
        <v>3.3E-3</v>
      </c>
      <c r="O57" s="56">
        <v>0.249</v>
      </c>
      <c r="P57" s="311">
        <v>-1.29E-2</v>
      </c>
      <c r="Q57" s="311">
        <v>0.75419999999999998</v>
      </c>
      <c r="R57" s="311">
        <v>-1.8E-3</v>
      </c>
      <c r="S57" s="311">
        <v>-2.8E-3</v>
      </c>
      <c r="T57" s="311">
        <v>2.0999999999999999E-3</v>
      </c>
      <c r="U57" s="309">
        <v>1940</v>
      </c>
      <c r="V57" s="309">
        <v>0</v>
      </c>
      <c r="W57" s="312">
        <v>0.21180555555555555</v>
      </c>
      <c r="X57" s="313">
        <v>42705</v>
      </c>
      <c r="Y57" s="59" t="s">
        <v>38</v>
      </c>
    </row>
    <row r="58" spans="1:25" ht="18.75" thickBot="1" x14ac:dyDescent="0.2">
      <c r="A58" s="14">
        <v>150073</v>
      </c>
      <c r="B58" s="289" t="s">
        <v>178</v>
      </c>
      <c r="C58" s="14">
        <v>1.04</v>
      </c>
      <c r="D58" s="290">
        <v>-1E-3</v>
      </c>
      <c r="E58" s="289">
        <v>1.18</v>
      </c>
      <c r="F58" s="14">
        <v>1.03</v>
      </c>
      <c r="G58" s="291">
        <v>-9.7000000000000003E-3</v>
      </c>
      <c r="H58" s="291">
        <v>3.5000000000000003E-2</v>
      </c>
      <c r="I58" s="289">
        <v>5</v>
      </c>
      <c r="J58" s="289">
        <v>5</v>
      </c>
      <c r="K58" s="291">
        <v>4.9500000000000002E-2</v>
      </c>
      <c r="L58" s="289" t="s">
        <v>40</v>
      </c>
      <c r="M58" s="14" t="s">
        <v>174</v>
      </c>
      <c r="N58" s="295">
        <v>7.9000000000000008E-3</v>
      </c>
      <c r="O58" s="18">
        <v>0.52490000000000003</v>
      </c>
      <c r="P58" s="291">
        <v>-1.29E-2</v>
      </c>
      <c r="Q58" s="291">
        <v>0.69089999999999996</v>
      </c>
      <c r="R58" s="291">
        <v>-1.17E-2</v>
      </c>
      <c r="S58" s="291">
        <v>-6.4999999999999997E-3</v>
      </c>
      <c r="T58" s="291">
        <v>2.3999999999999998E-3</v>
      </c>
      <c r="U58" s="289">
        <v>359</v>
      </c>
      <c r="V58" s="289">
        <v>-2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150104</v>
      </c>
      <c r="B59" s="283" t="s">
        <v>286</v>
      </c>
      <c r="C59" s="7">
        <v>1.0409999999999999</v>
      </c>
      <c r="D59" s="286">
        <v>-8.6E-3</v>
      </c>
      <c r="E59" s="283">
        <v>22.67</v>
      </c>
      <c r="F59" s="7">
        <v>1.03</v>
      </c>
      <c r="G59" s="285">
        <v>-1.0699999999999999E-2</v>
      </c>
      <c r="H59" s="285">
        <v>3.5000000000000003E-2</v>
      </c>
      <c r="I59" s="283">
        <v>5</v>
      </c>
      <c r="J59" s="283">
        <v>5</v>
      </c>
      <c r="K59" s="285">
        <v>4.9459999999999997E-2</v>
      </c>
      <c r="L59" s="283" t="s">
        <v>40</v>
      </c>
      <c r="M59" s="7" t="s">
        <v>88</v>
      </c>
      <c r="N59" s="305">
        <v>7.0000000000000001E-3</v>
      </c>
      <c r="O59" s="23">
        <v>0.42659999999999998</v>
      </c>
      <c r="P59" s="285">
        <v>-1.35E-2</v>
      </c>
      <c r="Q59" s="285">
        <v>0.72460000000000002</v>
      </c>
      <c r="R59" s="285">
        <v>-1.2200000000000001E-2</v>
      </c>
      <c r="S59" s="285">
        <v>-6.4999999999999997E-3</v>
      </c>
      <c r="T59" s="285">
        <v>-5.3E-3</v>
      </c>
      <c r="U59" s="283">
        <v>756</v>
      </c>
      <c r="V59" s="283">
        <v>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1.046</v>
      </c>
      <c r="D60" s="295">
        <v>1.9E-3</v>
      </c>
      <c r="E60" s="289">
        <v>14.95</v>
      </c>
      <c r="F60" s="14">
        <v>1.034</v>
      </c>
      <c r="G60" s="291">
        <v>-1.1599999999999999E-2</v>
      </c>
      <c r="H60" s="291">
        <v>3.5000000000000003E-2</v>
      </c>
      <c r="I60" s="289">
        <v>5</v>
      </c>
      <c r="J60" s="289">
        <v>5</v>
      </c>
      <c r="K60" s="291">
        <v>4.9410000000000003E-2</v>
      </c>
      <c r="L60" s="289" t="s">
        <v>40</v>
      </c>
      <c r="M60" s="14" t="s">
        <v>88</v>
      </c>
      <c r="N60" s="295">
        <v>7.0000000000000001E-3</v>
      </c>
      <c r="O60" s="18">
        <v>0.24079999999999999</v>
      </c>
      <c r="P60" s="291">
        <v>-1.47E-2</v>
      </c>
      <c r="Q60" s="291">
        <v>0.77390000000000003</v>
      </c>
      <c r="R60" s="291">
        <v>-3.0999999999999999E-3</v>
      </c>
      <c r="S60" s="291">
        <v>-6.6E-3</v>
      </c>
      <c r="T60" s="291">
        <v>-1.8E-3</v>
      </c>
      <c r="U60" s="289">
        <v>2959</v>
      </c>
      <c r="V60" s="289">
        <v>-3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150295</v>
      </c>
      <c r="B61" s="283" t="s">
        <v>167</v>
      </c>
      <c r="C61" s="7">
        <v>1.0780000000000001</v>
      </c>
      <c r="D61" s="284">
        <v>0</v>
      </c>
      <c r="E61" s="283">
        <v>57.53</v>
      </c>
      <c r="F61" s="7">
        <v>1.0624</v>
      </c>
      <c r="G61" s="285">
        <v>-1.47E-2</v>
      </c>
      <c r="H61" s="285">
        <v>3.5000000000000003E-2</v>
      </c>
      <c r="I61" s="283">
        <v>5.75</v>
      </c>
      <c r="J61" s="283">
        <v>5</v>
      </c>
      <c r="K61" s="285">
        <v>4.9349999999999998E-2</v>
      </c>
      <c r="L61" s="283" t="s">
        <v>40</v>
      </c>
      <c r="M61" s="7" t="s">
        <v>48</v>
      </c>
      <c r="N61" s="305">
        <v>6.4999999999999997E-3</v>
      </c>
      <c r="O61" s="23">
        <v>0.25559999999999999</v>
      </c>
      <c r="P61" s="285">
        <v>-1.8100000000000002E-2</v>
      </c>
      <c r="Q61" s="285">
        <v>0.7016</v>
      </c>
      <c r="R61" s="285">
        <v>-6.7999999999999996E-3</v>
      </c>
      <c r="S61" s="285">
        <v>-1E-4</v>
      </c>
      <c r="T61" s="285">
        <v>3.5999999999999999E-3</v>
      </c>
      <c r="U61" s="283">
        <v>23166</v>
      </c>
      <c r="V61" s="283">
        <v>356</v>
      </c>
      <c r="W61" s="287">
        <v>0.21180555555555555</v>
      </c>
      <c r="X61" s="288">
        <v>42705</v>
      </c>
      <c r="Y61" s="13" t="s">
        <v>38</v>
      </c>
    </row>
    <row r="62" spans="1:25" ht="18.75" thickBot="1" x14ac:dyDescent="0.2">
      <c r="A62" s="14">
        <v>502054</v>
      </c>
      <c r="B62" s="289" t="s">
        <v>55</v>
      </c>
      <c r="C62" s="14">
        <v>1.0720000000000001</v>
      </c>
      <c r="D62" s="302">
        <v>0</v>
      </c>
      <c r="E62" s="289">
        <v>32.94</v>
      </c>
      <c r="F62" s="14">
        <v>1.054</v>
      </c>
      <c r="G62" s="291">
        <v>-1.7100000000000001E-2</v>
      </c>
      <c r="H62" s="291">
        <v>3.5000000000000003E-2</v>
      </c>
      <c r="I62" s="289">
        <v>5.5</v>
      </c>
      <c r="J62" s="289">
        <v>5</v>
      </c>
      <c r="K62" s="291">
        <v>4.9189999999999998E-2</v>
      </c>
      <c r="L62" s="289" t="s">
        <v>40</v>
      </c>
      <c r="M62" s="14" t="s">
        <v>56</v>
      </c>
      <c r="N62" s="295">
        <v>7.7000000000000002E-3</v>
      </c>
      <c r="O62" s="18">
        <v>0.37940000000000002</v>
      </c>
      <c r="P62" s="291">
        <v>-2.01E-2</v>
      </c>
      <c r="Q62" s="303">
        <v>0.42770000000000002</v>
      </c>
      <c r="R62" s="291">
        <v>-2.5000000000000001E-3</v>
      </c>
      <c r="S62" s="291">
        <v>5.0000000000000001E-4</v>
      </c>
      <c r="T62" s="291">
        <v>1E-3</v>
      </c>
      <c r="U62" s="289">
        <v>8690</v>
      </c>
      <c r="V62" s="289">
        <v>-4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1.022</v>
      </c>
      <c r="D63" s="305">
        <v>1.1900000000000001E-2</v>
      </c>
      <c r="E63" s="283">
        <v>16.03</v>
      </c>
      <c r="F63" s="7">
        <v>1.0052000000000001</v>
      </c>
      <c r="G63" s="285">
        <v>-1.67E-2</v>
      </c>
      <c r="H63" s="285">
        <v>3.5000000000000003E-2</v>
      </c>
      <c r="I63" s="283">
        <v>5</v>
      </c>
      <c r="J63" s="283">
        <v>5</v>
      </c>
      <c r="K63" s="285">
        <v>4.9169999999999998E-2</v>
      </c>
      <c r="L63" s="283" t="s">
        <v>40</v>
      </c>
      <c r="M63" s="7" t="s">
        <v>266</v>
      </c>
      <c r="N63" s="305">
        <v>9.4999999999999998E-3</v>
      </c>
      <c r="O63" s="23">
        <v>0.49109999999999998</v>
      </c>
      <c r="P63" s="285">
        <v>-1.9800000000000002E-2</v>
      </c>
      <c r="Q63" s="285">
        <v>0.62190000000000001</v>
      </c>
      <c r="R63" s="285">
        <v>-6.1999999999999998E-3</v>
      </c>
      <c r="S63" s="285">
        <v>-1.2999999999999999E-3</v>
      </c>
      <c r="T63" s="285">
        <v>2.5000000000000001E-3</v>
      </c>
      <c r="U63" s="283">
        <v>985</v>
      </c>
      <c r="V63" s="283">
        <v>0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1.052</v>
      </c>
      <c r="D64" s="295">
        <v>1.9E-3</v>
      </c>
      <c r="E64" s="289">
        <v>1773.23</v>
      </c>
      <c r="F64" s="14">
        <v>1.03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174</v>
      </c>
      <c r="N64" s="295">
        <v>7.9000000000000008E-3</v>
      </c>
      <c r="O64" s="18">
        <v>0.14499999999999999</v>
      </c>
      <c r="P64" s="291">
        <v>-2.41E-2</v>
      </c>
      <c r="Q64" s="291">
        <v>1.6717</v>
      </c>
      <c r="R64" s="291">
        <v>-7.4000000000000003E-3</v>
      </c>
      <c r="S64" s="291">
        <v>-5.4000000000000003E-3</v>
      </c>
      <c r="T64" s="291">
        <v>-4.7999999999999996E-3</v>
      </c>
      <c r="U64" s="289">
        <v>97869</v>
      </c>
      <c r="V64" s="289">
        <v>-254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1.0269999999999999</v>
      </c>
      <c r="D65" s="284">
        <v>0</v>
      </c>
      <c r="E65" s="283">
        <v>8.14</v>
      </c>
      <c r="F65" s="7">
        <v>1.0009999999999999</v>
      </c>
      <c r="G65" s="285">
        <v>-2.5999999999999999E-2</v>
      </c>
      <c r="H65" s="285">
        <v>3.5000000000000003E-2</v>
      </c>
      <c r="I65" s="283">
        <v>5</v>
      </c>
      <c r="J65" s="283">
        <v>5</v>
      </c>
      <c r="K65" s="285">
        <v>4.8730000000000002E-2</v>
      </c>
      <c r="L65" s="283" t="s">
        <v>40</v>
      </c>
      <c r="M65" s="7" t="s">
        <v>66</v>
      </c>
      <c r="N65" s="305">
        <v>1.2999999999999999E-2</v>
      </c>
      <c r="O65" s="23">
        <v>0.35709999999999997</v>
      </c>
      <c r="P65" s="285">
        <v>-2.8500000000000001E-2</v>
      </c>
      <c r="Q65" s="285">
        <v>0.54179999999999995</v>
      </c>
      <c r="R65" s="285">
        <v>-8.6E-3</v>
      </c>
      <c r="S65" s="285">
        <v>-3.5999999999999999E-3</v>
      </c>
      <c r="T65" s="285">
        <v>-2.5999999999999999E-3</v>
      </c>
      <c r="U65" s="283">
        <v>915</v>
      </c>
      <c r="V65" s="283">
        <v>-5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1.0589999999999999</v>
      </c>
      <c r="D66" s="295">
        <v>3.8E-3</v>
      </c>
      <c r="E66" s="289">
        <v>3783.22</v>
      </c>
      <c r="F66" s="14">
        <v>1.032</v>
      </c>
      <c r="G66" s="291">
        <v>-2.6200000000000001E-2</v>
      </c>
      <c r="H66" s="291">
        <v>3.5000000000000003E-2</v>
      </c>
      <c r="I66" s="289">
        <v>5</v>
      </c>
      <c r="J66" s="289">
        <v>5</v>
      </c>
      <c r="K66" s="291">
        <v>4.8689999999999997E-2</v>
      </c>
      <c r="L66" s="289" t="s">
        <v>40</v>
      </c>
      <c r="M66" s="14" t="s">
        <v>176</v>
      </c>
      <c r="N66" s="295">
        <v>9.5999999999999992E-3</v>
      </c>
      <c r="O66" s="18">
        <v>0.31109999999999999</v>
      </c>
      <c r="P66" s="291">
        <v>-2.87E-2</v>
      </c>
      <c r="Q66" s="291">
        <v>0.61219999999999997</v>
      </c>
      <c r="R66" s="291">
        <v>-4.0000000000000002E-4</v>
      </c>
      <c r="S66" s="291">
        <v>4.3E-3</v>
      </c>
      <c r="T66" s="291">
        <v>3.8E-3</v>
      </c>
      <c r="U66" s="289">
        <v>107871</v>
      </c>
      <c r="V66" s="289">
        <v>4303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150152</v>
      </c>
      <c r="B67" s="283" t="s">
        <v>183</v>
      </c>
      <c r="C67" s="7">
        <v>1.0640000000000001</v>
      </c>
      <c r="D67" s="305">
        <v>8.9999999999999998E-4</v>
      </c>
      <c r="E67" s="283">
        <v>3366.95</v>
      </c>
      <c r="F67" s="7">
        <v>1.03</v>
      </c>
      <c r="G67" s="285">
        <v>-3.3000000000000002E-2</v>
      </c>
      <c r="H67" s="285">
        <v>3.5000000000000003E-2</v>
      </c>
      <c r="I67" s="283">
        <v>5</v>
      </c>
      <c r="J67" s="283">
        <v>5</v>
      </c>
      <c r="K67" s="285">
        <v>4.836E-2</v>
      </c>
      <c r="L67" s="283" t="s">
        <v>40</v>
      </c>
      <c r="M67" s="7" t="s">
        <v>129</v>
      </c>
      <c r="N67" s="305">
        <v>1.12E-2</v>
      </c>
      <c r="O67" s="23">
        <v>0.35580000000000001</v>
      </c>
      <c r="P67" s="285">
        <v>-3.5200000000000002E-2</v>
      </c>
      <c r="Q67" s="285">
        <v>0.50990000000000002</v>
      </c>
      <c r="R67" s="285">
        <v>-5.0000000000000001E-3</v>
      </c>
      <c r="S67" s="285">
        <v>0</v>
      </c>
      <c r="T67" s="285">
        <v>2E-3</v>
      </c>
      <c r="U67" s="283">
        <v>349227</v>
      </c>
      <c r="V67" s="283">
        <v>728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150055</v>
      </c>
      <c r="B68" s="289" t="s">
        <v>184</v>
      </c>
      <c r="C68" s="14">
        <v>1.0640000000000001</v>
      </c>
      <c r="D68" s="290">
        <v>-1.9E-3</v>
      </c>
      <c r="E68" s="289">
        <v>0.7</v>
      </c>
      <c r="F68" s="14">
        <v>1.0299</v>
      </c>
      <c r="G68" s="291">
        <v>-3.3099999999999997E-2</v>
      </c>
      <c r="H68" s="291">
        <v>3.5000000000000003E-2</v>
      </c>
      <c r="I68" s="289">
        <v>5</v>
      </c>
      <c r="J68" s="289">
        <v>5</v>
      </c>
      <c r="K68" s="291">
        <v>4.8349999999999997E-2</v>
      </c>
      <c r="L68" s="289" t="s">
        <v>40</v>
      </c>
      <c r="M68" s="14" t="s">
        <v>148</v>
      </c>
      <c r="N68" s="295">
        <v>8.0999999999999996E-3</v>
      </c>
      <c r="O68" s="18">
        <v>0.58199999999999996</v>
      </c>
      <c r="P68" s="291">
        <v>-3.5200000000000002E-2</v>
      </c>
      <c r="Q68" s="289" t="s">
        <v>37</v>
      </c>
      <c r="R68" s="291">
        <v>-1.2699999999999999E-2</v>
      </c>
      <c r="S68" s="291">
        <v>-7.1999999999999998E-3</v>
      </c>
      <c r="T68" s="291">
        <v>6.7999999999999996E-3</v>
      </c>
      <c r="U68" s="289">
        <v>317</v>
      </c>
      <c r="V68" s="289">
        <v>-2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1.0680000000000001</v>
      </c>
      <c r="D69" s="305">
        <v>1.7100000000000001E-2</v>
      </c>
      <c r="E69" s="283">
        <v>1.25</v>
      </c>
      <c r="F69" s="7">
        <v>1.0302</v>
      </c>
      <c r="G69" s="285">
        <v>-3.6700000000000003E-2</v>
      </c>
      <c r="H69" s="285">
        <v>3.5000000000000003E-2</v>
      </c>
      <c r="I69" s="283">
        <v>5</v>
      </c>
      <c r="J69" s="283">
        <v>5</v>
      </c>
      <c r="K69" s="285">
        <v>4.8180000000000001E-2</v>
      </c>
      <c r="L69" s="283" t="s">
        <v>40</v>
      </c>
      <c r="M69" s="7" t="s">
        <v>266</v>
      </c>
      <c r="N69" s="305">
        <v>9.4999999999999998E-3</v>
      </c>
      <c r="O69" s="23">
        <v>0.3725</v>
      </c>
      <c r="P69" s="285">
        <v>-3.8800000000000001E-2</v>
      </c>
      <c r="Q69" s="285">
        <v>0.96050000000000002</v>
      </c>
      <c r="R69" s="285">
        <v>-1.14E-2</v>
      </c>
      <c r="S69" s="285">
        <v>-9.9000000000000008E-3</v>
      </c>
      <c r="T69" s="285">
        <v>4.7000000000000002E-3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1.07</v>
      </c>
      <c r="D70" s="295">
        <v>1.23E-2</v>
      </c>
      <c r="E70" s="289">
        <v>8.1199999999999992</v>
      </c>
      <c r="F70" s="14">
        <v>1.03</v>
      </c>
      <c r="G70" s="291">
        <v>-3.8800000000000001E-2</v>
      </c>
      <c r="H70" s="291">
        <v>3.5000000000000003E-2</v>
      </c>
      <c r="I70" s="289">
        <v>5</v>
      </c>
      <c r="J70" s="289">
        <v>5</v>
      </c>
      <c r="K70" s="291">
        <v>4.8079999999999998E-2</v>
      </c>
      <c r="L70" s="289" t="s">
        <v>40</v>
      </c>
      <c r="M70" s="14" t="s">
        <v>180</v>
      </c>
      <c r="N70" s="295">
        <v>6.6E-3</v>
      </c>
      <c r="O70" s="18">
        <v>0.38369999999999999</v>
      </c>
      <c r="P70" s="291">
        <v>-4.0599999999999997E-2</v>
      </c>
      <c r="Q70" s="291">
        <v>0.92589999999999995</v>
      </c>
      <c r="R70" s="291">
        <v>-6.1999999999999998E-3</v>
      </c>
      <c r="S70" s="291">
        <v>-1.3599999999999999E-2</v>
      </c>
      <c r="T70" s="291">
        <v>2.5000000000000001E-2</v>
      </c>
      <c r="U70" s="289">
        <v>3185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150012</v>
      </c>
      <c r="B71" s="283" t="s">
        <v>185</v>
      </c>
      <c r="C71" s="7">
        <v>1.046</v>
      </c>
      <c r="D71" s="305">
        <v>1.9E-3</v>
      </c>
      <c r="E71" s="283">
        <v>76.430000000000007</v>
      </c>
      <c r="F71" s="7">
        <v>1.016</v>
      </c>
      <c r="G71" s="285">
        <v>-2.9499999999999998E-2</v>
      </c>
      <c r="H71" s="283" t="s">
        <v>186</v>
      </c>
      <c r="I71" s="283">
        <v>5</v>
      </c>
      <c r="J71" s="283">
        <v>5</v>
      </c>
      <c r="K71" s="285">
        <v>4.623E-2</v>
      </c>
      <c r="L71" s="283" t="s">
        <v>40</v>
      </c>
      <c r="M71" s="7" t="s">
        <v>187</v>
      </c>
      <c r="N71" s="305">
        <v>6.4999999999999997E-3</v>
      </c>
      <c r="O71" s="23">
        <v>0.51439999999999997</v>
      </c>
      <c r="P71" s="285">
        <v>-2.8500000000000001E-2</v>
      </c>
      <c r="Q71" s="283" t="s">
        <v>37</v>
      </c>
      <c r="R71" s="285">
        <v>-7.3000000000000001E-3</v>
      </c>
      <c r="S71" s="285">
        <v>-1.4E-3</v>
      </c>
      <c r="T71" s="285">
        <v>-4.4000000000000003E-3</v>
      </c>
      <c r="U71" s="283">
        <v>8072</v>
      </c>
      <c r="V71" s="283">
        <v>-20</v>
      </c>
      <c r="W71" s="287">
        <v>0.17083333333333331</v>
      </c>
      <c r="X71" s="288">
        <v>43570</v>
      </c>
      <c r="Y71" s="13" t="s">
        <v>38</v>
      </c>
    </row>
    <row r="72" spans="1:25" ht="18.75" thickBot="1" x14ac:dyDescent="0.2">
      <c r="A72" s="14">
        <v>150135</v>
      </c>
      <c r="B72" s="289" t="s">
        <v>345</v>
      </c>
      <c r="C72" s="14">
        <v>1.0349999999999999</v>
      </c>
      <c r="D72" s="295">
        <v>3.8999999999999998E-3</v>
      </c>
      <c r="E72" s="289">
        <v>26.52</v>
      </c>
      <c r="F72" s="14">
        <v>1.03</v>
      </c>
      <c r="G72" s="291">
        <v>-4.8999999999999998E-3</v>
      </c>
      <c r="H72" s="291">
        <v>3.5000000000000003E-2</v>
      </c>
      <c r="I72" s="289">
        <v>5</v>
      </c>
      <c r="J72" s="289">
        <v>5</v>
      </c>
      <c r="K72" s="291">
        <v>4.4999999999999998E-2</v>
      </c>
      <c r="L72" s="289">
        <v>3.63</v>
      </c>
      <c r="M72" s="14" t="s">
        <v>187</v>
      </c>
      <c r="N72" s="295">
        <v>6.4999999999999997E-3</v>
      </c>
      <c r="O72" s="291">
        <v>0.18029999999999999</v>
      </c>
      <c r="P72" s="289" t="s">
        <v>37</v>
      </c>
      <c r="Q72" s="291">
        <v>1.5615000000000001</v>
      </c>
      <c r="R72" s="291">
        <v>-4.8999999999999998E-3</v>
      </c>
      <c r="S72" s="291">
        <v>-3.8999999999999998E-3</v>
      </c>
      <c r="T72" s="291">
        <v>0</v>
      </c>
      <c r="U72" s="289">
        <v>2024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1.173</v>
      </c>
      <c r="D73" s="286">
        <v>-5.8999999999999999E-3</v>
      </c>
      <c r="E73" s="283">
        <v>0.31</v>
      </c>
      <c r="F73" s="7">
        <v>1.03</v>
      </c>
      <c r="G73" s="285">
        <v>-0.13880000000000001</v>
      </c>
      <c r="H73" s="285">
        <v>3.5000000000000003E-2</v>
      </c>
      <c r="I73" s="283">
        <v>5</v>
      </c>
      <c r="J73" s="283">
        <v>5</v>
      </c>
      <c r="K73" s="285">
        <v>4.3740000000000001E-2</v>
      </c>
      <c r="L73" s="283" t="s">
        <v>40</v>
      </c>
      <c r="M73" s="7" t="s">
        <v>191</v>
      </c>
      <c r="N73" s="305">
        <v>5.0000000000000001E-3</v>
      </c>
      <c r="O73" s="23">
        <v>0.48449999999999999</v>
      </c>
      <c r="P73" s="285">
        <v>-0.12479999999999999</v>
      </c>
      <c r="Q73" s="285">
        <v>1.2932999999999999</v>
      </c>
      <c r="R73" s="285">
        <v>-1.26E-2</v>
      </c>
      <c r="S73" s="285">
        <v>-1.5E-3</v>
      </c>
      <c r="T73" s="285">
        <v>-5.9999999999999995E-4</v>
      </c>
      <c r="U73" s="283">
        <v>4192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1.032</v>
      </c>
      <c r="D74" s="295">
        <v>1E-3</v>
      </c>
      <c r="E74" s="289">
        <v>1.95</v>
      </c>
      <c r="F74" s="14">
        <v>1.0302</v>
      </c>
      <c r="G74" s="291">
        <v>-1.6999999999999999E-3</v>
      </c>
      <c r="H74" s="291">
        <v>3.5000000000000003E-2</v>
      </c>
      <c r="I74" s="289">
        <v>5</v>
      </c>
      <c r="J74" s="289">
        <v>5</v>
      </c>
      <c r="K74" s="291">
        <v>6.0299999999999998E-3</v>
      </c>
      <c r="L74" s="289">
        <v>0.04</v>
      </c>
      <c r="M74" s="14" t="s">
        <v>148</v>
      </c>
      <c r="N74" s="295">
        <v>8.0999999999999996E-3</v>
      </c>
      <c r="O74" s="291">
        <v>0.41749999999999998</v>
      </c>
      <c r="P74" s="289" t="s">
        <v>37</v>
      </c>
      <c r="Q74" s="291">
        <v>0.82</v>
      </c>
      <c r="R74" s="291">
        <v>1.06E-2</v>
      </c>
      <c r="S74" s="291">
        <v>0</v>
      </c>
      <c r="T74" s="291">
        <v>8.3999999999999995E-3</v>
      </c>
      <c r="U74" s="289">
        <v>299</v>
      </c>
      <c r="V74" s="289">
        <v>0</v>
      </c>
      <c r="W74" s="292">
        <v>0.21180555555555555</v>
      </c>
      <c r="X74" s="293">
        <v>42605</v>
      </c>
      <c r="Y74" s="21" t="s">
        <v>38</v>
      </c>
    </row>
    <row r="75" spans="1:25" ht="18.75" thickBot="1" x14ac:dyDescent="0.2">
      <c r="A75" s="7">
        <v>150085</v>
      </c>
      <c r="B75" s="283" t="s">
        <v>188</v>
      </c>
      <c r="C75" s="7">
        <v>1.048</v>
      </c>
      <c r="D75" s="305">
        <v>4.7999999999999996E-3</v>
      </c>
      <c r="E75" s="283">
        <v>197.17</v>
      </c>
      <c r="F75" s="7">
        <v>1.0125</v>
      </c>
      <c r="G75" s="285">
        <v>-3.5099999999999999E-2</v>
      </c>
      <c r="H75" s="285">
        <v>3.5000000000000003E-2</v>
      </c>
      <c r="I75" s="283">
        <v>5</v>
      </c>
      <c r="J75" s="283">
        <v>5</v>
      </c>
      <c r="K75" s="285">
        <v>2.4199999999999998E-3</v>
      </c>
      <c r="L75" s="283">
        <v>0.75</v>
      </c>
      <c r="M75" s="7" t="s">
        <v>189</v>
      </c>
      <c r="N75" s="305">
        <v>8.8999999999999999E-3</v>
      </c>
      <c r="O75" s="285">
        <v>0.39479999999999998</v>
      </c>
      <c r="P75" s="283" t="s">
        <v>37</v>
      </c>
      <c r="Q75" s="304">
        <v>0.91749999999999998</v>
      </c>
      <c r="R75" s="285">
        <v>-6.3E-3</v>
      </c>
      <c r="S75" s="285">
        <v>-3.7000000000000002E-3</v>
      </c>
      <c r="T75" s="285">
        <v>-3.8E-3</v>
      </c>
      <c r="U75" s="283">
        <v>19385</v>
      </c>
      <c r="V75" s="283">
        <v>-113</v>
      </c>
      <c r="W75" s="287">
        <v>0.21180555555555555</v>
      </c>
      <c r="X75" s="288">
        <v>42863</v>
      </c>
      <c r="Y75" s="13" t="s">
        <v>38</v>
      </c>
    </row>
    <row r="76" spans="1:25" ht="18.75" thickBot="1" x14ac:dyDescent="0.2">
      <c r="A76" s="14">
        <v>150096</v>
      </c>
      <c r="B76" s="289" t="s">
        <v>192</v>
      </c>
      <c r="C76" s="14">
        <v>1.107</v>
      </c>
      <c r="D76" s="290">
        <v>-1.0699999999999999E-2</v>
      </c>
      <c r="E76" s="289">
        <v>0.01</v>
      </c>
      <c r="F76" s="14">
        <v>1.03</v>
      </c>
      <c r="G76" s="291">
        <v>-7.4800000000000005E-2</v>
      </c>
      <c r="H76" s="291">
        <v>3.5000000000000003E-2</v>
      </c>
      <c r="I76" s="289">
        <v>5</v>
      </c>
      <c r="J76" s="289">
        <v>5</v>
      </c>
      <c r="K76" s="291">
        <v>-3.4630000000000001E-2</v>
      </c>
      <c r="L76" s="289">
        <v>0.88</v>
      </c>
      <c r="M76" s="14" t="s">
        <v>193</v>
      </c>
      <c r="N76" s="295">
        <v>6.4999999999999997E-3</v>
      </c>
      <c r="O76" s="291">
        <v>0.35820000000000002</v>
      </c>
      <c r="P76" s="289" t="s">
        <v>37</v>
      </c>
      <c r="Q76" s="291">
        <v>1.0058</v>
      </c>
      <c r="R76" s="291">
        <v>-1.11E-2</v>
      </c>
      <c r="S76" s="291">
        <v>-3.0000000000000001E-3</v>
      </c>
      <c r="T76" s="291">
        <v>-7.7000000000000002E-3</v>
      </c>
      <c r="U76" s="289">
        <v>12300</v>
      </c>
      <c r="V76" s="289">
        <v>-1</v>
      </c>
      <c r="W76" s="292">
        <v>0.21180555555555555</v>
      </c>
      <c r="X76" s="293">
        <v>42738</v>
      </c>
      <c r="Y76" s="21" t="s">
        <v>38</v>
      </c>
    </row>
    <row r="77" spans="1:25" ht="14.25" thickBot="1" x14ac:dyDescent="0.2">
      <c r="A77" s="44" t="s">
        <v>243</v>
      </c>
      <c r="B77" s="36"/>
      <c r="C77" s="35"/>
      <c r="D77" s="43">
        <f>AVERAGE(D41:D76)</f>
        <v>1.6583333333333331E-3</v>
      </c>
      <c r="E77" s="36"/>
      <c r="F77" s="35"/>
      <c r="G77" s="43">
        <f>AVERAGE(G41:G76)</f>
        <v>-1.7694444444444447E-2</v>
      </c>
      <c r="H77" s="272">
        <f>COUNTIF($D41:$D76,"&gt;0")/COUNT($D41:$D76)</f>
        <v>0.66666666666666663</v>
      </c>
      <c r="I77" s="270"/>
      <c r="J77" s="270"/>
      <c r="K77" s="43">
        <f>AVERAGE(K41:K76)</f>
        <v>4.4216111111111095E-2</v>
      </c>
      <c r="L77" s="36"/>
      <c r="M77" s="35"/>
      <c r="N77" s="38"/>
      <c r="O77" s="39"/>
      <c r="P77" s="43">
        <f>AVERAGE(P41:P76)</f>
        <v>-2.1103225806451614E-2</v>
      </c>
      <c r="Q77" s="37"/>
      <c r="R77" s="43">
        <f>AVERAGE(R41:R76)</f>
        <v>-5.5000000000000005E-3</v>
      </c>
      <c r="S77" s="37"/>
      <c r="T77" s="37"/>
      <c r="U77" s="36"/>
      <c r="V77" s="36"/>
      <c r="W77" s="40"/>
      <c r="X77" s="41"/>
      <c r="Y77" s="42"/>
    </row>
    <row r="78" spans="1:25" ht="18.75" thickBot="1" x14ac:dyDescent="0.2">
      <c r="A78" s="7">
        <v>150049</v>
      </c>
      <c r="B78" s="283" t="s">
        <v>142</v>
      </c>
      <c r="C78" s="7">
        <v>1.02</v>
      </c>
      <c r="D78" s="284">
        <v>0</v>
      </c>
      <c r="E78" s="283">
        <v>45.26</v>
      </c>
      <c r="F78" s="7">
        <v>1.0189999999999999</v>
      </c>
      <c r="G78" s="285">
        <v>-1E-3</v>
      </c>
      <c r="H78" s="285">
        <v>3.2000000000000001E-2</v>
      </c>
      <c r="I78" s="283">
        <v>4.7</v>
      </c>
      <c r="J78" s="283">
        <v>4.7</v>
      </c>
      <c r="K78" s="285">
        <v>4.6949999999999999E-2</v>
      </c>
      <c r="L78" s="283" t="s">
        <v>40</v>
      </c>
      <c r="M78" s="7" t="s">
        <v>36</v>
      </c>
      <c r="N78" s="284">
        <v>0</v>
      </c>
      <c r="O78" s="23">
        <v>0.50570000000000004</v>
      </c>
      <c r="P78" s="285">
        <v>-4.7999999999999996E-3</v>
      </c>
      <c r="Q78" s="283" t="s">
        <v>37</v>
      </c>
      <c r="R78" s="285">
        <v>1.34E-2</v>
      </c>
      <c r="S78" s="285">
        <v>4.8999999999999998E-3</v>
      </c>
      <c r="T78" s="285">
        <v>5.7000000000000002E-3</v>
      </c>
      <c r="U78" s="283">
        <v>1919</v>
      </c>
      <c r="V78" s="283">
        <v>1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1.0389999999999999</v>
      </c>
      <c r="D79" s="290">
        <v>-1E-3</v>
      </c>
      <c r="E79" s="289">
        <v>136.91</v>
      </c>
      <c r="F79" s="14">
        <v>1.0309999999999999</v>
      </c>
      <c r="G79" s="291">
        <v>-7.7999999999999996E-3</v>
      </c>
      <c r="H79" s="291">
        <v>3.2000000000000001E-2</v>
      </c>
      <c r="I79" s="289">
        <v>4.7</v>
      </c>
      <c r="J79" s="289">
        <v>4.7</v>
      </c>
      <c r="K79" s="291">
        <v>4.6629999999999998E-2</v>
      </c>
      <c r="L79" s="289" t="s">
        <v>40</v>
      </c>
      <c r="M79" s="14" t="s">
        <v>146</v>
      </c>
      <c r="N79" s="295">
        <v>6.6E-3</v>
      </c>
      <c r="O79" s="18">
        <v>0.3826</v>
      </c>
      <c r="P79" s="291">
        <v>-1.12E-2</v>
      </c>
      <c r="Q79" s="291">
        <v>0.44579999999999997</v>
      </c>
      <c r="R79" s="291">
        <v>-1.9E-3</v>
      </c>
      <c r="S79" s="291">
        <v>1.4E-3</v>
      </c>
      <c r="T79" s="291">
        <v>-5.3E-3</v>
      </c>
      <c r="U79" s="289">
        <v>9124</v>
      </c>
      <c r="V79" s="289">
        <v>13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1.04</v>
      </c>
      <c r="D80" s="286">
        <v>-2.8999999999999998E-3</v>
      </c>
      <c r="E80" s="283">
        <v>135.34</v>
      </c>
      <c r="F80" s="7">
        <v>1.0309999999999999</v>
      </c>
      <c r="G80" s="285">
        <v>-8.6999999999999994E-3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144</v>
      </c>
      <c r="N80" s="305">
        <v>9.7000000000000003E-3</v>
      </c>
      <c r="O80" s="23">
        <v>0.1956</v>
      </c>
      <c r="P80" s="285">
        <v>-1.2200000000000001E-2</v>
      </c>
      <c r="Q80" s="285">
        <v>0.88380000000000003</v>
      </c>
      <c r="R80" s="285">
        <v>-6.0000000000000001E-3</v>
      </c>
      <c r="S80" s="285">
        <v>0</v>
      </c>
      <c r="T80" s="285">
        <v>-5.1000000000000004E-3</v>
      </c>
      <c r="U80" s="283">
        <v>13138</v>
      </c>
      <c r="V80" s="283">
        <v>-309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150157</v>
      </c>
      <c r="B81" s="289" t="s">
        <v>149</v>
      </c>
      <c r="C81" s="14">
        <v>1.0469999999999999</v>
      </c>
      <c r="D81" s="295">
        <v>1.9E-3</v>
      </c>
      <c r="E81" s="289">
        <v>875.47</v>
      </c>
      <c r="F81" s="14">
        <v>1.0309999999999999</v>
      </c>
      <c r="G81" s="291">
        <v>-1.55E-2</v>
      </c>
      <c r="H81" s="291">
        <v>3.2000000000000001E-2</v>
      </c>
      <c r="I81" s="289">
        <v>4.7</v>
      </c>
      <c r="J81" s="289">
        <v>4.7</v>
      </c>
      <c r="K81" s="291">
        <v>4.6260000000000003E-2</v>
      </c>
      <c r="L81" s="289" t="s">
        <v>40</v>
      </c>
      <c r="M81" s="14" t="s">
        <v>150</v>
      </c>
      <c r="N81" s="295">
        <v>5.1999999999999998E-3</v>
      </c>
      <c r="O81" s="18">
        <v>0.29339999999999999</v>
      </c>
      <c r="P81" s="291">
        <v>-1.8800000000000001E-2</v>
      </c>
      <c r="Q81" s="291">
        <v>0.65480000000000005</v>
      </c>
      <c r="R81" s="291">
        <v>-5.4999999999999997E-3</v>
      </c>
      <c r="S81" s="291">
        <v>-3.3E-3</v>
      </c>
      <c r="T81" s="291">
        <v>-5.0000000000000001E-3</v>
      </c>
      <c r="U81" s="289">
        <v>116218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150028</v>
      </c>
      <c r="B82" s="283" t="s">
        <v>147</v>
      </c>
      <c r="C82" s="7">
        <v>1.0469999999999999</v>
      </c>
      <c r="D82" s="305">
        <v>5.7999999999999996E-3</v>
      </c>
      <c r="E82" s="283">
        <v>166.5</v>
      </c>
      <c r="F82" s="7">
        <v>1.024</v>
      </c>
      <c r="G82" s="285">
        <v>-2.2499999999999999E-2</v>
      </c>
      <c r="H82" s="285">
        <v>3.2000000000000001E-2</v>
      </c>
      <c r="I82" s="283">
        <v>4.7</v>
      </c>
      <c r="J82" s="283">
        <v>4.7</v>
      </c>
      <c r="K82" s="285">
        <v>4.5940000000000002E-2</v>
      </c>
      <c r="L82" s="283" t="s">
        <v>40</v>
      </c>
      <c r="M82" s="7" t="s">
        <v>148</v>
      </c>
      <c r="N82" s="305">
        <v>8.0999999999999996E-3</v>
      </c>
      <c r="O82" s="23">
        <v>0.5444</v>
      </c>
      <c r="P82" s="285">
        <v>-2.5399999999999999E-2</v>
      </c>
      <c r="Q82" s="285">
        <v>0.62819999999999998</v>
      </c>
      <c r="R82" s="285">
        <v>-8.0000000000000002E-3</v>
      </c>
      <c r="S82" s="285">
        <v>-8.2000000000000007E-3</v>
      </c>
      <c r="T82" s="285">
        <v>-3.5000000000000001E-3</v>
      </c>
      <c r="U82" s="283">
        <v>4860</v>
      </c>
      <c r="V82" s="283">
        <v>-35</v>
      </c>
      <c r="W82" s="287">
        <v>0.17083333333333331</v>
      </c>
      <c r="X82" s="288">
        <v>42771</v>
      </c>
      <c r="Y82" s="13" t="s">
        <v>38</v>
      </c>
    </row>
    <row r="83" spans="1:25" ht="14.25" thickBot="1" x14ac:dyDescent="0.2">
      <c r="A83" s="44" t="s">
        <v>242</v>
      </c>
      <c r="B83" s="36"/>
      <c r="C83" s="35"/>
      <c r="D83" s="43">
        <f>AVERAGE(D78:D82)</f>
        <v>7.5999999999999993E-4</v>
      </c>
      <c r="E83" s="36"/>
      <c r="F83" s="35"/>
      <c r="G83" s="43">
        <f>AVERAGE(G78:G82)</f>
        <v>-1.11E-2</v>
      </c>
      <c r="H83" s="272">
        <f>COUNTIF($D78:$D82,"&gt;0")/COUNT($D78:$D82)</f>
        <v>0.4</v>
      </c>
      <c r="I83" s="270">
        <f>COUNTIF($D78:$D82,"&lt;0")</f>
        <v>2</v>
      </c>
      <c r="J83" s="270">
        <f>COUNTIF($D78:$D82,"=0")</f>
        <v>1</v>
      </c>
      <c r="K83" s="43">
        <f>AVERAGE(K78:K82)</f>
        <v>4.6471999999999999E-2</v>
      </c>
      <c r="L83" s="36"/>
      <c r="M83" s="35"/>
      <c r="N83" s="38"/>
      <c r="O83" s="39"/>
      <c r="P83" s="43">
        <f>AVERAGE(P78:P82)</f>
        <v>-1.4479999999999998E-2</v>
      </c>
      <c r="Q83" s="37"/>
      <c r="R83" s="43">
        <f>AVERAGE(R78:R82)</f>
        <v>-1.6000000000000001E-3</v>
      </c>
      <c r="S83" s="37"/>
      <c r="T83" s="37"/>
      <c r="U83" s="36"/>
      <c r="V83" s="36"/>
      <c r="W83" s="40"/>
      <c r="X83" s="41"/>
      <c r="Y83" s="42"/>
    </row>
    <row r="84" spans="1:25" ht="19.5" thickBot="1" x14ac:dyDescent="0.2">
      <c r="A84" s="14">
        <v>150022</v>
      </c>
      <c r="B84" s="306" t="s">
        <v>42</v>
      </c>
      <c r="C84" s="14">
        <v>0.82899999999999996</v>
      </c>
      <c r="D84" s="295">
        <v>7.3000000000000001E-3</v>
      </c>
      <c r="E84" s="289">
        <v>4005.78</v>
      </c>
      <c r="F84" s="14">
        <v>1.0271999999999999</v>
      </c>
      <c r="G84" s="291">
        <v>0.193</v>
      </c>
      <c r="H84" s="291">
        <v>0.03</v>
      </c>
      <c r="I84" s="289">
        <v>4.5</v>
      </c>
      <c r="J84" s="289">
        <v>4.5</v>
      </c>
      <c r="K84" s="291">
        <v>5.6120000000000003E-2</v>
      </c>
      <c r="L84" s="289" t="s">
        <v>40</v>
      </c>
      <c r="M84" s="14" t="s">
        <v>43</v>
      </c>
      <c r="N84" s="295">
        <v>9.1999999999999998E-3</v>
      </c>
      <c r="O84" s="18">
        <v>0.10100000000000001</v>
      </c>
      <c r="P84" s="306" t="s">
        <v>44</v>
      </c>
      <c r="Q84" s="303">
        <v>2.1901000000000002</v>
      </c>
      <c r="R84" s="291">
        <v>-3.0999999999999999E-3</v>
      </c>
      <c r="S84" s="291">
        <v>-3.2000000000000002E-3</v>
      </c>
      <c r="T84" s="291">
        <v>-1.8E-3</v>
      </c>
      <c r="U84" s="289">
        <v>252986</v>
      </c>
      <c r="V84" s="289">
        <v>283</v>
      </c>
      <c r="W84" s="292">
        <v>0.21180555555555555</v>
      </c>
      <c r="X84" s="345">
        <v>42738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1.0189999999999999</v>
      </c>
      <c r="D85" s="286">
        <v>-1E-3</v>
      </c>
      <c r="E85" s="283">
        <v>110.65</v>
      </c>
      <c r="F85" s="7">
        <v>1.026</v>
      </c>
      <c r="G85" s="285">
        <v>6.7999999999999996E-3</v>
      </c>
      <c r="H85" s="285">
        <v>0.03</v>
      </c>
      <c r="I85" s="283">
        <v>4.5</v>
      </c>
      <c r="J85" s="283">
        <v>4.5</v>
      </c>
      <c r="K85" s="285">
        <v>4.5319999999999999E-2</v>
      </c>
      <c r="L85" s="283" t="s">
        <v>40</v>
      </c>
      <c r="M85" s="7" t="s">
        <v>62</v>
      </c>
      <c r="N85" s="305">
        <v>5.0000000000000001E-3</v>
      </c>
      <c r="O85" s="23">
        <v>0.1071</v>
      </c>
      <c r="P85" s="285">
        <v>1E-3</v>
      </c>
      <c r="Q85" s="285">
        <v>0.4652</v>
      </c>
      <c r="R85" s="285">
        <v>5.7999999999999996E-3</v>
      </c>
      <c r="S85" s="285">
        <v>8.8000000000000005E-3</v>
      </c>
      <c r="T85" s="285">
        <v>3.8999999999999998E-3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150241</v>
      </c>
      <c r="B86" s="306" t="s">
        <v>94</v>
      </c>
      <c r="C86" s="14">
        <v>1.0229999999999999</v>
      </c>
      <c r="D86" s="290">
        <v>-1E-3</v>
      </c>
      <c r="E86" s="289">
        <v>75.45</v>
      </c>
      <c r="F86" s="14">
        <v>1.0289999999999999</v>
      </c>
      <c r="G86" s="291">
        <v>5.7999999999999996E-3</v>
      </c>
      <c r="H86" s="291">
        <v>0.03</v>
      </c>
      <c r="I86" s="289">
        <v>4.5</v>
      </c>
      <c r="J86" s="289">
        <v>4.5</v>
      </c>
      <c r="K86" s="291">
        <v>4.5269999999999998E-2</v>
      </c>
      <c r="L86" s="289" t="s">
        <v>40</v>
      </c>
      <c r="M86" s="14" t="s">
        <v>95</v>
      </c>
      <c r="N86" s="295">
        <v>3.3E-3</v>
      </c>
      <c r="O86" s="18">
        <v>0.29480000000000001</v>
      </c>
      <c r="P86" s="291">
        <v>2.9999999999999997E-4</v>
      </c>
      <c r="Q86" s="291">
        <v>0.65410000000000001</v>
      </c>
      <c r="R86" s="291">
        <v>-5.8999999999999999E-3</v>
      </c>
      <c r="S86" s="291">
        <v>-3.8999999999999998E-3</v>
      </c>
      <c r="T86" s="291">
        <v>-5.0000000000000001E-3</v>
      </c>
      <c r="U86" s="289">
        <v>8894</v>
      </c>
      <c r="V86" s="289">
        <v>-3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284">
        <v>0</v>
      </c>
      <c r="E87" s="283">
        <v>3.39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1.17E-2</v>
      </c>
      <c r="O87" s="23">
        <v>0.39839999999999998</v>
      </c>
      <c r="P87" s="285">
        <v>-6.9999999999999999E-4</v>
      </c>
      <c r="Q87" s="285">
        <v>0.39689999999999998</v>
      </c>
      <c r="R87" s="285">
        <v>4.4000000000000003E-3</v>
      </c>
      <c r="S87" s="285">
        <v>-1.1299999999999999E-2</v>
      </c>
      <c r="T87" s="285">
        <v>1.4E-3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150277</v>
      </c>
      <c r="B88" s="306" t="s">
        <v>65</v>
      </c>
      <c r="C88" s="14">
        <v>1.05</v>
      </c>
      <c r="D88" s="290">
        <v>-1E-3</v>
      </c>
      <c r="E88" s="289">
        <v>968.65</v>
      </c>
      <c r="F88" s="14">
        <v>1.0549999999999999</v>
      </c>
      <c r="G88" s="291">
        <v>4.7000000000000002E-3</v>
      </c>
      <c r="H88" s="291">
        <v>0.03</v>
      </c>
      <c r="I88" s="289">
        <v>5</v>
      </c>
      <c r="J88" s="289">
        <v>4.5</v>
      </c>
      <c r="K88" s="291">
        <v>4.5240000000000002E-2</v>
      </c>
      <c r="L88" s="289" t="s">
        <v>40</v>
      </c>
      <c r="M88" s="14" t="s">
        <v>66</v>
      </c>
      <c r="N88" s="295">
        <v>1.2999999999999999E-2</v>
      </c>
      <c r="O88" s="18">
        <v>0.1313</v>
      </c>
      <c r="P88" s="291">
        <v>-6.9999999999999999E-4</v>
      </c>
      <c r="Q88" s="291">
        <v>0.99690000000000001</v>
      </c>
      <c r="R88" s="291">
        <v>-6.8999999999999999E-3</v>
      </c>
      <c r="S88" s="291">
        <v>-3.3999999999999998E-3</v>
      </c>
      <c r="T88" s="291">
        <v>-1.4E-3</v>
      </c>
      <c r="U88" s="289">
        <v>52484</v>
      </c>
      <c r="V88" s="289">
        <v>16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150257</v>
      </c>
      <c r="B89" s="283" t="s">
        <v>53</v>
      </c>
      <c r="C89" s="7">
        <v>1.0029999999999999</v>
      </c>
      <c r="D89" s="284">
        <v>0</v>
      </c>
      <c r="E89" s="283">
        <v>107.71</v>
      </c>
      <c r="F89" s="7">
        <v>1.0083</v>
      </c>
      <c r="G89" s="285">
        <v>5.3E-3</v>
      </c>
      <c r="H89" s="285">
        <v>0.03</v>
      </c>
      <c r="I89" s="283">
        <v>4.5</v>
      </c>
      <c r="J89" s="283">
        <v>4.5</v>
      </c>
      <c r="K89" s="285">
        <v>4.5240000000000002E-2</v>
      </c>
      <c r="L89" s="283" t="s">
        <v>40</v>
      </c>
      <c r="M89" s="7" t="s">
        <v>54</v>
      </c>
      <c r="N89" s="305">
        <v>1.2800000000000001E-2</v>
      </c>
      <c r="O89" s="23">
        <v>0.41439999999999999</v>
      </c>
      <c r="P89" s="285">
        <v>-5.0000000000000001E-4</v>
      </c>
      <c r="Q89" s="285">
        <v>0.3962</v>
      </c>
      <c r="R89" s="285">
        <v>-7.3000000000000001E-3</v>
      </c>
      <c r="S89" s="285">
        <v>-7.4000000000000003E-3</v>
      </c>
      <c r="T89" s="285">
        <v>-1E-3</v>
      </c>
      <c r="U89" s="283">
        <v>1579</v>
      </c>
      <c r="V89" s="283">
        <v>-5</v>
      </c>
      <c r="W89" s="287">
        <v>0.21180555555555555</v>
      </c>
      <c r="X89" s="288">
        <v>42888</v>
      </c>
      <c r="Y89" s="13" t="s">
        <v>38</v>
      </c>
    </row>
    <row r="90" spans="1:25" s="60" customFormat="1" ht="18.75" thickBot="1" x14ac:dyDescent="0.2">
      <c r="A90" s="51">
        <v>150259</v>
      </c>
      <c r="B90" s="309" t="s">
        <v>92</v>
      </c>
      <c r="C90" s="51">
        <v>1.0029999999999999</v>
      </c>
      <c r="D90" s="349">
        <v>0</v>
      </c>
      <c r="E90" s="309">
        <v>345.27</v>
      </c>
      <c r="F90" s="51">
        <v>1.0083</v>
      </c>
      <c r="G90" s="311">
        <v>5.3E-3</v>
      </c>
      <c r="H90" s="311">
        <v>0.03</v>
      </c>
      <c r="I90" s="309">
        <v>4.5</v>
      </c>
      <c r="J90" s="309">
        <v>4.5</v>
      </c>
      <c r="K90" s="311">
        <v>4.5240000000000002E-2</v>
      </c>
      <c r="L90" s="309" t="s">
        <v>40</v>
      </c>
      <c r="M90" s="51" t="s">
        <v>93</v>
      </c>
      <c r="N90" s="314">
        <v>9.1000000000000004E-3</v>
      </c>
      <c r="O90" s="56">
        <v>0.32800000000000001</v>
      </c>
      <c r="P90" s="311">
        <v>-5.0000000000000001E-4</v>
      </c>
      <c r="Q90" s="311">
        <v>0.60219999999999996</v>
      </c>
      <c r="R90" s="311">
        <v>-4.4999999999999997E-3</v>
      </c>
      <c r="S90" s="311">
        <v>2.9999999999999997E-4</v>
      </c>
      <c r="T90" s="311">
        <v>1E-4</v>
      </c>
      <c r="U90" s="309">
        <v>10098</v>
      </c>
      <c r="V90" s="309">
        <v>0</v>
      </c>
      <c r="W90" s="312">
        <v>0.21180555555555555</v>
      </c>
      <c r="X90" s="313">
        <v>42888</v>
      </c>
      <c r="Y90" s="59" t="s">
        <v>38</v>
      </c>
    </row>
    <row r="91" spans="1:25" ht="18.75" thickBot="1" x14ac:dyDescent="0.2">
      <c r="A91" s="7">
        <v>502024</v>
      </c>
      <c r="B91" s="283" t="s">
        <v>77</v>
      </c>
      <c r="C91" s="7">
        <v>1.044</v>
      </c>
      <c r="D91" s="284">
        <v>0</v>
      </c>
      <c r="E91" s="283">
        <v>52.86</v>
      </c>
      <c r="F91" s="7">
        <v>1.0489999999999999</v>
      </c>
      <c r="G91" s="285">
        <v>4.7999999999999996E-3</v>
      </c>
      <c r="H91" s="285">
        <v>0.03</v>
      </c>
      <c r="I91" s="283">
        <v>5</v>
      </c>
      <c r="J91" s="283">
        <v>4.5</v>
      </c>
      <c r="K91" s="285">
        <v>4.5240000000000002E-2</v>
      </c>
      <c r="L91" s="283" t="s">
        <v>40</v>
      </c>
      <c r="M91" s="7" t="s">
        <v>78</v>
      </c>
      <c r="N91" s="305">
        <v>3.0000000000000001E-3</v>
      </c>
      <c r="O91" s="23">
        <v>0.26240000000000002</v>
      </c>
      <c r="P91" s="285">
        <v>-6.9999999999999999E-4</v>
      </c>
      <c r="Q91" s="285">
        <v>0.7036</v>
      </c>
      <c r="R91" s="285">
        <v>-8.0000000000000002E-3</v>
      </c>
      <c r="S91" s="285">
        <v>-1.6999999999999999E-3</v>
      </c>
      <c r="T91" s="285">
        <v>-4.1000000000000003E-3</v>
      </c>
      <c r="U91" s="283">
        <v>1771</v>
      </c>
      <c r="V91" s="283">
        <v>6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150205</v>
      </c>
      <c r="B92" s="289" t="s">
        <v>49</v>
      </c>
      <c r="C92" s="14">
        <v>1.0269999999999999</v>
      </c>
      <c r="D92" s="302">
        <v>0</v>
      </c>
      <c r="E92" s="289">
        <v>9381.32</v>
      </c>
      <c r="F92" s="14">
        <v>1.032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50</v>
      </c>
      <c r="N92" s="290">
        <v>-6.3E-3</v>
      </c>
      <c r="O92" s="18">
        <v>0.19189999999999999</v>
      </c>
      <c r="P92" s="291">
        <v>-5.9999999999999995E-4</v>
      </c>
      <c r="Q92" s="291">
        <v>0.89100000000000001</v>
      </c>
      <c r="R92" s="291">
        <v>-2.8E-3</v>
      </c>
      <c r="S92" s="291">
        <v>-5.0000000000000001E-3</v>
      </c>
      <c r="T92" s="291">
        <v>2.5999999999999999E-3</v>
      </c>
      <c r="U92" s="289">
        <v>444283</v>
      </c>
      <c r="V92" s="289">
        <v>5012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284">
        <v>0</v>
      </c>
      <c r="E93" s="283">
        <v>838.76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7.7000000000000002E-3</v>
      </c>
      <c r="O93" s="23">
        <v>0.34429999999999999</v>
      </c>
      <c r="P93" s="285">
        <v>-5.9999999999999995E-4</v>
      </c>
      <c r="Q93" s="285">
        <v>0.54149999999999998</v>
      </c>
      <c r="R93" s="285">
        <v>-3.7000000000000002E-3</v>
      </c>
      <c r="S93" s="285">
        <v>3.0999999999999999E-3</v>
      </c>
      <c r="T93" s="285">
        <v>3.0999999999999999E-3</v>
      </c>
      <c r="U93" s="283">
        <v>32750</v>
      </c>
      <c r="V93" s="283">
        <v>1223</v>
      </c>
      <c r="W93" s="287">
        <v>0.21180555555555555</v>
      </c>
      <c r="X93" s="288">
        <v>42675</v>
      </c>
      <c r="Y93" s="13" t="s">
        <v>38</v>
      </c>
    </row>
    <row r="94" spans="1:25" s="60" customFormat="1" ht="18.75" thickBot="1" x14ac:dyDescent="0.2">
      <c r="A94" s="51">
        <v>150307</v>
      </c>
      <c r="B94" s="309" t="s">
        <v>51</v>
      </c>
      <c r="C94" s="51">
        <v>1.026</v>
      </c>
      <c r="D94" s="314">
        <v>1E-3</v>
      </c>
      <c r="E94" s="309">
        <v>461.29</v>
      </c>
      <c r="F94" s="51">
        <v>1.0309999999999999</v>
      </c>
      <c r="G94" s="311">
        <v>4.7999999999999996E-3</v>
      </c>
      <c r="H94" s="311">
        <v>0.03</v>
      </c>
      <c r="I94" s="309">
        <v>4.5</v>
      </c>
      <c r="J94" s="309">
        <v>4.5</v>
      </c>
      <c r="K94" s="311">
        <v>4.5229999999999999E-2</v>
      </c>
      <c r="L94" s="309" t="s">
        <v>40</v>
      </c>
      <c r="M94" s="51" t="s">
        <v>52</v>
      </c>
      <c r="N94" s="314">
        <v>1.4800000000000001E-2</v>
      </c>
      <c r="O94" s="56">
        <v>0.20649999999999999</v>
      </c>
      <c r="P94" s="311">
        <v>-5.9999999999999995E-4</v>
      </c>
      <c r="Q94" s="311">
        <v>0.85829999999999995</v>
      </c>
      <c r="R94" s="311">
        <v>-7.0000000000000001E-3</v>
      </c>
      <c r="S94" s="311">
        <v>-5.9999999999999995E-4</v>
      </c>
      <c r="T94" s="311">
        <v>0</v>
      </c>
      <c r="U94" s="309">
        <v>23661</v>
      </c>
      <c r="V94" s="309">
        <v>146</v>
      </c>
      <c r="W94" s="312">
        <v>0.21180555555555555</v>
      </c>
      <c r="X94" s="313">
        <v>42705</v>
      </c>
      <c r="Y94" s="59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1.026</v>
      </c>
      <c r="D95" s="305">
        <v>1E-3</v>
      </c>
      <c r="E95" s="283">
        <v>363.08</v>
      </c>
      <c r="F95" s="7">
        <v>1.0309999999999999</v>
      </c>
      <c r="G95" s="285">
        <v>4.7999999999999996E-3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119</v>
      </c>
      <c r="N95" s="305">
        <v>9.1999999999999998E-3</v>
      </c>
      <c r="O95" s="23">
        <v>0.37690000000000001</v>
      </c>
      <c r="P95" s="285">
        <v>-5.9999999999999995E-4</v>
      </c>
      <c r="Q95" s="285">
        <v>0.45929999999999999</v>
      </c>
      <c r="R95" s="285">
        <v>-6.7000000000000002E-3</v>
      </c>
      <c r="S95" s="285">
        <v>-4.8999999999999998E-3</v>
      </c>
      <c r="T95" s="285">
        <v>-6.0000000000000001E-3</v>
      </c>
      <c r="U95" s="283">
        <v>9699</v>
      </c>
      <c r="V95" s="283">
        <v>-106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150271</v>
      </c>
      <c r="B96" s="289" t="s">
        <v>59</v>
      </c>
      <c r="C96" s="14">
        <v>1.024</v>
      </c>
      <c r="D96" s="290">
        <v>-1E-3</v>
      </c>
      <c r="E96" s="289">
        <v>27.49</v>
      </c>
      <c r="F96" s="14">
        <v>1.0289999999999999</v>
      </c>
      <c r="G96" s="291">
        <v>4.8999999999999998E-3</v>
      </c>
      <c r="H96" s="291">
        <v>0.03</v>
      </c>
      <c r="I96" s="289">
        <v>4.5</v>
      </c>
      <c r="J96" s="289">
        <v>4.5</v>
      </c>
      <c r="K96" s="291">
        <v>4.5229999999999999E-2</v>
      </c>
      <c r="L96" s="289" t="s">
        <v>40</v>
      </c>
      <c r="M96" s="14" t="s">
        <v>60</v>
      </c>
      <c r="N96" s="295">
        <v>1.23E-2</v>
      </c>
      <c r="O96" s="18">
        <v>0.39800000000000002</v>
      </c>
      <c r="P96" s="291">
        <v>-5.9999999999999995E-4</v>
      </c>
      <c r="Q96" s="291">
        <v>0.41210000000000002</v>
      </c>
      <c r="R96" s="291">
        <v>-7.7999999999999996E-3</v>
      </c>
      <c r="S96" s="291">
        <v>-6.7000000000000002E-3</v>
      </c>
      <c r="T96" s="291">
        <v>1E-3</v>
      </c>
      <c r="U96" s="289">
        <v>2370</v>
      </c>
      <c r="V96" s="289">
        <v>-2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150283</v>
      </c>
      <c r="B97" s="283" t="s">
        <v>63</v>
      </c>
      <c r="C97" s="7">
        <v>1.0009999999999999</v>
      </c>
      <c r="D97" s="284">
        <v>0</v>
      </c>
      <c r="E97" s="283">
        <v>53.68</v>
      </c>
      <c r="F97" s="7">
        <v>1.006</v>
      </c>
      <c r="G97" s="285">
        <v>5.0000000000000001E-3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64</v>
      </c>
      <c r="N97" s="305">
        <v>8.6999999999999994E-3</v>
      </c>
      <c r="O97" s="23">
        <v>0.2868</v>
      </c>
      <c r="P97" s="285">
        <v>-5.0000000000000001E-4</v>
      </c>
      <c r="Q97" s="304">
        <v>0.70350000000000001</v>
      </c>
      <c r="R97" s="285">
        <v>-7.4000000000000003E-3</v>
      </c>
      <c r="S97" s="285">
        <v>-8.3999999999999995E-3</v>
      </c>
      <c r="T97" s="285">
        <v>-2.2000000000000001E-3</v>
      </c>
      <c r="U97" s="283">
        <v>9485</v>
      </c>
      <c r="V97" s="283">
        <v>-5</v>
      </c>
      <c r="W97" s="287">
        <v>0.21180555555555555</v>
      </c>
      <c r="X97" s="288">
        <v>42905</v>
      </c>
      <c r="Y97" s="13" t="s">
        <v>38</v>
      </c>
    </row>
    <row r="98" spans="1:25" ht="18.75" thickBot="1" x14ac:dyDescent="0.2">
      <c r="A98" s="14">
        <v>150329</v>
      </c>
      <c r="B98" s="289" t="s">
        <v>99</v>
      </c>
      <c r="C98" s="14">
        <v>1.024</v>
      </c>
      <c r="D98" s="290">
        <v>-1E-3</v>
      </c>
      <c r="E98" s="289">
        <v>352.24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100</v>
      </c>
      <c r="N98" s="295">
        <v>4.4999999999999997E-3</v>
      </c>
      <c r="O98" s="18">
        <v>0.30940000000000001</v>
      </c>
      <c r="P98" s="291">
        <v>-5.9999999999999995E-4</v>
      </c>
      <c r="Q98" s="291">
        <v>0.62</v>
      </c>
      <c r="R98" s="291">
        <v>-5.0000000000000001E-4</v>
      </c>
      <c r="S98" s="291">
        <v>2.2000000000000001E-3</v>
      </c>
      <c r="T98" s="291">
        <v>-5.0000000000000001E-4</v>
      </c>
      <c r="U98" s="289">
        <v>10880</v>
      </c>
      <c r="V98" s="289">
        <v>33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150305</v>
      </c>
      <c r="B99" s="283" t="s">
        <v>104</v>
      </c>
      <c r="C99" s="7">
        <v>1.024</v>
      </c>
      <c r="D99" s="284">
        <v>0</v>
      </c>
      <c r="E99" s="283">
        <v>100.72</v>
      </c>
      <c r="F99" s="7">
        <v>1.0289999999999999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105</v>
      </c>
      <c r="N99" s="305">
        <v>8.6999999999999994E-3</v>
      </c>
      <c r="O99" s="23">
        <v>0.22270000000000001</v>
      </c>
      <c r="P99" s="285">
        <v>-5.9999999999999995E-4</v>
      </c>
      <c r="Q99" s="285">
        <v>0.82320000000000004</v>
      </c>
      <c r="R99" s="285">
        <v>-8.2000000000000007E-3</v>
      </c>
      <c r="S99" s="285">
        <v>-5.4999999999999997E-3</v>
      </c>
      <c r="T99" s="285">
        <v>-3.0999999999999999E-3</v>
      </c>
      <c r="U99" s="283">
        <v>3058</v>
      </c>
      <c r="V99" s="283">
        <v>-25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150273</v>
      </c>
      <c r="B100" s="289" t="s">
        <v>45</v>
      </c>
      <c r="C100" s="14">
        <v>1.05</v>
      </c>
      <c r="D100" s="290">
        <v>-1.9E-3</v>
      </c>
      <c r="E100" s="289">
        <v>174.98</v>
      </c>
      <c r="F100" s="14">
        <v>1.054</v>
      </c>
      <c r="G100" s="291">
        <v>3.8E-3</v>
      </c>
      <c r="H100" s="291">
        <v>0.03</v>
      </c>
      <c r="I100" s="289">
        <v>5</v>
      </c>
      <c r="J100" s="289">
        <v>4.5</v>
      </c>
      <c r="K100" s="291">
        <v>4.5199999999999997E-2</v>
      </c>
      <c r="L100" s="289" t="s">
        <v>40</v>
      </c>
      <c r="M100" s="14" t="s">
        <v>46</v>
      </c>
      <c r="N100" s="295">
        <v>1.01E-2</v>
      </c>
      <c r="O100" s="18">
        <v>0.12959999999999999</v>
      </c>
      <c r="P100" s="291">
        <v>-1.6999999999999999E-3</v>
      </c>
      <c r="Q100" s="291">
        <v>1.0024</v>
      </c>
      <c r="R100" s="291">
        <v>-8.8000000000000005E-3</v>
      </c>
      <c r="S100" s="291">
        <v>-7.4000000000000003E-3</v>
      </c>
      <c r="T100" s="291">
        <v>-6.7999999999999996E-3</v>
      </c>
      <c r="U100" s="289">
        <v>11022</v>
      </c>
      <c r="V100" s="289">
        <v>-73</v>
      </c>
      <c r="W100" s="292">
        <v>0.21180555555555555</v>
      </c>
      <c r="X100" s="293">
        <v>42614</v>
      </c>
      <c r="Y100" s="21" t="s">
        <v>38</v>
      </c>
    </row>
    <row r="101" spans="1:25" ht="18.75" thickBot="1" x14ac:dyDescent="0.2">
      <c r="A101" s="7">
        <v>150177</v>
      </c>
      <c r="B101" s="283" t="s">
        <v>83</v>
      </c>
      <c r="C101" s="7">
        <v>1.0229999999999999</v>
      </c>
      <c r="D101" s="305">
        <v>1E-3</v>
      </c>
      <c r="E101" s="283">
        <v>110.99</v>
      </c>
      <c r="F101" s="7">
        <v>1.0269999999999999</v>
      </c>
      <c r="G101" s="285">
        <v>3.8999999999999998E-3</v>
      </c>
      <c r="H101" s="285">
        <v>0.03</v>
      </c>
      <c r="I101" s="283">
        <v>4.5</v>
      </c>
      <c r="J101" s="283">
        <v>4.5</v>
      </c>
      <c r="K101" s="285">
        <v>4.5179999999999998E-2</v>
      </c>
      <c r="L101" s="283" t="s">
        <v>40</v>
      </c>
      <c r="M101" s="7" t="s">
        <v>84</v>
      </c>
      <c r="N101" s="305">
        <v>7.0000000000000001E-3</v>
      </c>
      <c r="O101" s="23">
        <v>0.4451</v>
      </c>
      <c r="P101" s="285">
        <v>-1.6000000000000001E-3</v>
      </c>
      <c r="Q101" s="285">
        <v>0.30370000000000003</v>
      </c>
      <c r="R101" s="285">
        <v>-5.7000000000000002E-3</v>
      </c>
      <c r="S101" s="285">
        <v>-3.5000000000000001E-3</v>
      </c>
      <c r="T101" s="285">
        <v>-4.4000000000000003E-3</v>
      </c>
      <c r="U101" s="283">
        <v>21883</v>
      </c>
      <c r="V101" s="283">
        <v>0</v>
      </c>
      <c r="W101" s="287">
        <v>0.21180555555555555</v>
      </c>
      <c r="X101" s="288">
        <v>42738</v>
      </c>
      <c r="Y101" s="13" t="s">
        <v>38</v>
      </c>
    </row>
    <row r="102" spans="1:25" ht="18.75" thickBot="1" x14ac:dyDescent="0.2">
      <c r="A102" s="14">
        <v>150229</v>
      </c>
      <c r="B102" s="289" t="s">
        <v>69</v>
      </c>
      <c r="C102" s="14">
        <v>1.0269999999999999</v>
      </c>
      <c r="D102" s="295">
        <v>1E-3</v>
      </c>
      <c r="E102" s="289">
        <v>386.11</v>
      </c>
      <c r="F102" s="14">
        <v>1.0309999999999999</v>
      </c>
      <c r="G102" s="291">
        <v>3.8999999999999998E-3</v>
      </c>
      <c r="H102" s="291">
        <v>0.03</v>
      </c>
      <c r="I102" s="289">
        <v>4.5</v>
      </c>
      <c r="J102" s="289">
        <v>4.5</v>
      </c>
      <c r="K102" s="291">
        <v>4.5179999999999998E-2</v>
      </c>
      <c r="L102" s="289" t="s">
        <v>40</v>
      </c>
      <c r="M102" s="14" t="s">
        <v>70</v>
      </c>
      <c r="N102" s="295">
        <v>1.72E-2</v>
      </c>
      <c r="O102" s="18">
        <v>0.29110000000000003</v>
      </c>
      <c r="P102" s="291">
        <v>-1.6000000000000001E-3</v>
      </c>
      <c r="Q102" s="291">
        <v>0.66020000000000001</v>
      </c>
      <c r="R102" s="291">
        <v>-3.3999999999999998E-3</v>
      </c>
      <c r="S102" s="291">
        <v>-1.1000000000000001E-3</v>
      </c>
      <c r="T102" s="291">
        <v>-5.1000000000000004E-3</v>
      </c>
      <c r="U102" s="289">
        <v>16060</v>
      </c>
      <c r="V102" s="289">
        <v>211</v>
      </c>
      <c r="W102" s="292">
        <v>0.21180555555555555</v>
      </c>
      <c r="X102" s="293">
        <v>42705</v>
      </c>
      <c r="Y102" s="21" t="s">
        <v>38</v>
      </c>
    </row>
    <row r="103" spans="1:25" ht="18.75" thickBot="1" x14ac:dyDescent="0.2">
      <c r="A103" s="7">
        <v>150269</v>
      </c>
      <c r="B103" s="283" t="s">
        <v>57</v>
      </c>
      <c r="C103" s="7">
        <v>1.0249999999999999</v>
      </c>
      <c r="D103" s="305">
        <v>1E-3</v>
      </c>
      <c r="E103" s="283">
        <v>879.5</v>
      </c>
      <c r="F103" s="7">
        <v>1.0289999999999999</v>
      </c>
      <c r="G103" s="285">
        <v>3.8999999999999998E-3</v>
      </c>
      <c r="H103" s="285">
        <v>0.03</v>
      </c>
      <c r="I103" s="283">
        <v>4.5</v>
      </c>
      <c r="J103" s="283">
        <v>4.5</v>
      </c>
      <c r="K103" s="285">
        <v>4.5179999999999998E-2</v>
      </c>
      <c r="L103" s="283" t="s">
        <v>40</v>
      </c>
      <c r="M103" s="7" t="s">
        <v>58</v>
      </c>
      <c r="N103" s="305">
        <v>0.02</v>
      </c>
      <c r="O103" s="23">
        <v>0.36220000000000002</v>
      </c>
      <c r="P103" s="285">
        <v>-1.6000000000000001E-3</v>
      </c>
      <c r="Q103" s="285">
        <v>0.496</v>
      </c>
      <c r="R103" s="285">
        <v>-3.2000000000000002E-3</v>
      </c>
      <c r="S103" s="285">
        <v>-5.0000000000000001E-4</v>
      </c>
      <c r="T103" s="285">
        <v>-5.7000000000000002E-3</v>
      </c>
      <c r="U103" s="283">
        <v>44379</v>
      </c>
      <c r="V103" s="283">
        <v>151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1.0249999999999999</v>
      </c>
      <c r="D104" s="302">
        <v>0</v>
      </c>
      <c r="E104" s="289">
        <v>257.08999999999997</v>
      </c>
      <c r="F104" s="14">
        <v>1.0289999999999999</v>
      </c>
      <c r="G104" s="291">
        <v>3.8999999999999998E-3</v>
      </c>
      <c r="H104" s="291">
        <v>0.03</v>
      </c>
      <c r="I104" s="289">
        <v>4.5</v>
      </c>
      <c r="J104" s="289">
        <v>4.5</v>
      </c>
      <c r="K104" s="291">
        <v>4.5179999999999998E-2</v>
      </c>
      <c r="L104" s="289" t="s">
        <v>40</v>
      </c>
      <c r="M104" s="14" t="s">
        <v>114</v>
      </c>
      <c r="N104" s="295">
        <v>9.7999999999999997E-3</v>
      </c>
      <c r="O104" s="18">
        <v>0.27339999999999998</v>
      </c>
      <c r="P104" s="291">
        <v>-1.6000000000000001E-3</v>
      </c>
      <c r="Q104" s="291">
        <v>0.70430000000000004</v>
      </c>
      <c r="R104" s="291">
        <v>-2.3999999999999998E-3</v>
      </c>
      <c r="S104" s="291">
        <v>1.6999999999999999E-3</v>
      </c>
      <c r="T104" s="291">
        <v>-5.9999999999999995E-4</v>
      </c>
      <c r="U104" s="289">
        <v>17406</v>
      </c>
      <c r="V104" s="289">
        <v>6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502049</v>
      </c>
      <c r="B105" s="283" t="s">
        <v>90</v>
      </c>
      <c r="C105" s="7">
        <v>1.0109999999999999</v>
      </c>
      <c r="D105" s="305">
        <v>1E-3</v>
      </c>
      <c r="E105" s="283">
        <v>122.72</v>
      </c>
      <c r="F105" s="7">
        <v>1.0143</v>
      </c>
      <c r="G105" s="285">
        <v>3.3E-3</v>
      </c>
      <c r="H105" s="285">
        <v>0.03</v>
      </c>
      <c r="I105" s="283">
        <v>4.5</v>
      </c>
      <c r="J105" s="283">
        <v>4.5</v>
      </c>
      <c r="K105" s="285">
        <v>4.5150000000000003E-2</v>
      </c>
      <c r="L105" s="283" t="s">
        <v>40</v>
      </c>
      <c r="M105" s="7" t="s">
        <v>91</v>
      </c>
      <c r="N105" s="305">
        <v>7.3000000000000001E-3</v>
      </c>
      <c r="O105" s="23">
        <v>0.41389999999999999</v>
      </c>
      <c r="P105" s="285">
        <v>-2.5000000000000001E-3</v>
      </c>
      <c r="Q105" s="285">
        <v>0.39079999999999998</v>
      </c>
      <c r="R105" s="285">
        <v>-4.1999999999999997E-3</v>
      </c>
      <c r="S105" s="285">
        <v>-4.7999999999999996E-3</v>
      </c>
      <c r="T105" s="285">
        <v>-3.8999999999999998E-3</v>
      </c>
      <c r="U105" s="283">
        <v>11905</v>
      </c>
      <c r="V105" s="283">
        <v>-5</v>
      </c>
      <c r="W105" s="287">
        <v>0.21180555555555555</v>
      </c>
      <c r="X105" s="288">
        <v>42839</v>
      </c>
      <c r="Y105" s="13" t="s">
        <v>38</v>
      </c>
    </row>
    <row r="106" spans="1:25" ht="18.75" thickBot="1" x14ac:dyDescent="0.2">
      <c r="A106" s="14">
        <v>150194</v>
      </c>
      <c r="B106" s="289" t="s">
        <v>85</v>
      </c>
      <c r="C106" s="14">
        <v>1.026</v>
      </c>
      <c r="D106" s="295">
        <v>2E-3</v>
      </c>
      <c r="E106" s="289">
        <v>17565.2</v>
      </c>
      <c r="F106" s="14">
        <v>1.0289999999999999</v>
      </c>
      <c r="G106" s="291">
        <v>2.8999999999999998E-3</v>
      </c>
      <c r="H106" s="291">
        <v>0.03</v>
      </c>
      <c r="I106" s="289">
        <v>4.5</v>
      </c>
      <c r="J106" s="289">
        <v>4.5</v>
      </c>
      <c r="K106" s="291">
        <v>4.514E-2</v>
      </c>
      <c r="L106" s="289" t="s">
        <v>40</v>
      </c>
      <c r="M106" s="14" t="s">
        <v>86</v>
      </c>
      <c r="N106" s="295">
        <v>1.0999999999999999E-2</v>
      </c>
      <c r="O106" s="18">
        <v>0.15620000000000001</v>
      </c>
      <c r="P106" s="291">
        <v>-2.5999999999999999E-3</v>
      </c>
      <c r="Q106" s="291">
        <v>0.97929999999999995</v>
      </c>
      <c r="R106" s="291">
        <v>-8.3999999999999995E-3</v>
      </c>
      <c r="S106" s="291">
        <v>-4.7000000000000002E-3</v>
      </c>
      <c r="T106" s="291">
        <v>-2.7000000000000001E-3</v>
      </c>
      <c r="U106" s="289">
        <v>464950</v>
      </c>
      <c r="V106" s="289">
        <v>-65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1.026</v>
      </c>
      <c r="D107" s="305">
        <v>1E-3</v>
      </c>
      <c r="E107" s="283">
        <v>9793.2999999999993</v>
      </c>
      <c r="F107" s="7">
        <v>1.0289999999999999</v>
      </c>
      <c r="G107" s="285">
        <v>2.8999999999999998E-3</v>
      </c>
      <c r="H107" s="285">
        <v>0.03</v>
      </c>
      <c r="I107" s="283">
        <v>4.5</v>
      </c>
      <c r="J107" s="283">
        <v>4.5</v>
      </c>
      <c r="K107" s="285">
        <v>4.514E-2</v>
      </c>
      <c r="L107" s="283" t="s">
        <v>40</v>
      </c>
      <c r="M107" s="7" t="s">
        <v>56</v>
      </c>
      <c r="N107" s="305">
        <v>7.7000000000000002E-3</v>
      </c>
      <c r="O107" s="23">
        <v>0.18609999999999999</v>
      </c>
      <c r="P107" s="285">
        <v>-2.5999999999999999E-3</v>
      </c>
      <c r="Q107" s="285">
        <v>0.90910000000000002</v>
      </c>
      <c r="R107" s="285">
        <v>-1.5E-3</v>
      </c>
      <c r="S107" s="285">
        <v>1.2999999999999999E-3</v>
      </c>
      <c r="T107" s="285">
        <v>1.2999999999999999E-3</v>
      </c>
      <c r="U107" s="283">
        <v>943200</v>
      </c>
      <c r="V107" s="283">
        <v>1742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150275</v>
      </c>
      <c r="B108" s="306" t="s">
        <v>89</v>
      </c>
      <c r="C108" s="14">
        <v>1.026</v>
      </c>
      <c r="D108" s="302">
        <v>0</v>
      </c>
      <c r="E108" s="289">
        <v>690.59</v>
      </c>
      <c r="F108" s="14">
        <v>1.0289999999999999</v>
      </c>
      <c r="G108" s="291">
        <v>2.8999999999999998E-3</v>
      </c>
      <c r="H108" s="291">
        <v>0.03</v>
      </c>
      <c r="I108" s="289">
        <v>4.5</v>
      </c>
      <c r="J108" s="289">
        <v>4.5</v>
      </c>
      <c r="K108" s="291">
        <v>4.514E-2</v>
      </c>
      <c r="L108" s="289" t="s">
        <v>40</v>
      </c>
      <c r="M108" s="14" t="s">
        <v>46</v>
      </c>
      <c r="N108" s="295">
        <v>1.01E-2</v>
      </c>
      <c r="O108" s="18">
        <v>0.1239</v>
      </c>
      <c r="P108" s="291">
        <v>-2.5999999999999999E-3</v>
      </c>
      <c r="Q108" s="291">
        <v>1.0549999999999999</v>
      </c>
      <c r="R108" s="291">
        <v>-8.0999999999999996E-3</v>
      </c>
      <c r="S108" s="291">
        <v>-4.7999999999999996E-3</v>
      </c>
      <c r="T108" s="291">
        <v>-4.8999999999999998E-3</v>
      </c>
      <c r="U108" s="289">
        <v>54107</v>
      </c>
      <c r="V108" s="289">
        <v>-231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150184</v>
      </c>
      <c r="B109" s="283" t="s">
        <v>106</v>
      </c>
      <c r="C109" s="7">
        <v>1.006</v>
      </c>
      <c r="D109" s="305">
        <v>1E-3</v>
      </c>
      <c r="E109" s="283">
        <v>116.13</v>
      </c>
      <c r="F109" s="7">
        <v>1.0085999999999999</v>
      </c>
      <c r="G109" s="285">
        <v>2.5999999999999999E-3</v>
      </c>
      <c r="H109" s="285">
        <v>0.03</v>
      </c>
      <c r="I109" s="283">
        <v>4.5</v>
      </c>
      <c r="J109" s="283">
        <v>4.5</v>
      </c>
      <c r="K109" s="285">
        <v>4.512E-2</v>
      </c>
      <c r="L109" s="283" t="s">
        <v>40</v>
      </c>
      <c r="M109" s="7" t="s">
        <v>76</v>
      </c>
      <c r="N109" s="305">
        <v>1.17E-2</v>
      </c>
      <c r="O109" s="23">
        <v>0.33329999999999999</v>
      </c>
      <c r="P109" s="285">
        <v>-2.5000000000000001E-3</v>
      </c>
      <c r="Q109" s="304">
        <v>0.58919999999999995</v>
      </c>
      <c r="R109" s="285">
        <v>-1.5E-3</v>
      </c>
      <c r="S109" s="285">
        <v>-3.8E-3</v>
      </c>
      <c r="T109" s="285">
        <v>-2.2000000000000001E-3</v>
      </c>
      <c r="U109" s="283">
        <v>38799</v>
      </c>
      <c r="V109" s="283">
        <v>-31</v>
      </c>
      <c r="W109" s="287">
        <v>0.21180555555555555</v>
      </c>
      <c r="X109" s="288">
        <v>42885</v>
      </c>
      <c r="Y109" s="13" t="s">
        <v>38</v>
      </c>
    </row>
    <row r="110" spans="1:25" ht="18.75" thickBot="1" x14ac:dyDescent="0.2">
      <c r="A110" s="14">
        <v>150233</v>
      </c>
      <c r="B110" s="289" t="s">
        <v>81</v>
      </c>
      <c r="C110" s="14">
        <v>1.006</v>
      </c>
      <c r="D110" s="295">
        <v>3.0000000000000001E-3</v>
      </c>
      <c r="E110" s="289">
        <v>196.38</v>
      </c>
      <c r="F110" s="14">
        <v>1.0085999999999999</v>
      </c>
      <c r="G110" s="291">
        <v>2.5999999999999999E-3</v>
      </c>
      <c r="H110" s="291">
        <v>0.03</v>
      </c>
      <c r="I110" s="289">
        <v>4.5</v>
      </c>
      <c r="J110" s="289">
        <v>4.5</v>
      </c>
      <c r="K110" s="291">
        <v>4.512E-2</v>
      </c>
      <c r="L110" s="289" t="s">
        <v>40</v>
      </c>
      <c r="M110" s="14" t="s">
        <v>82</v>
      </c>
      <c r="N110" s="295">
        <v>1.11E-2</v>
      </c>
      <c r="O110" s="18">
        <v>0.28289999999999998</v>
      </c>
      <c r="P110" s="291">
        <v>-2.5000000000000001E-3</v>
      </c>
      <c r="Q110" s="303">
        <v>0.70930000000000004</v>
      </c>
      <c r="R110" s="291">
        <v>-8.0000000000000002E-3</v>
      </c>
      <c r="S110" s="291">
        <v>-4.4999999999999997E-3</v>
      </c>
      <c r="T110" s="291">
        <v>-2.8E-3</v>
      </c>
      <c r="U110" s="289">
        <v>2837</v>
      </c>
      <c r="V110" s="289">
        <v>0</v>
      </c>
      <c r="W110" s="292">
        <v>0.21180555555555555</v>
      </c>
      <c r="X110" s="293">
        <v>42884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1.0469999999999999</v>
      </c>
      <c r="D111" s="305">
        <v>1.9E-3</v>
      </c>
      <c r="E111" s="283">
        <v>4.47</v>
      </c>
      <c r="F111" s="7">
        <v>1.0489999999999999</v>
      </c>
      <c r="G111" s="285">
        <v>1.9E-3</v>
      </c>
      <c r="H111" s="285">
        <v>0.03</v>
      </c>
      <c r="I111" s="283">
        <v>5</v>
      </c>
      <c r="J111" s="283">
        <v>4.5</v>
      </c>
      <c r="K111" s="285">
        <v>4.5100000000000001E-2</v>
      </c>
      <c r="L111" s="283" t="s">
        <v>40</v>
      </c>
      <c r="M111" s="7" t="s">
        <v>125</v>
      </c>
      <c r="N111" s="305">
        <v>7.1000000000000004E-3</v>
      </c>
      <c r="O111" s="23">
        <v>0.28239999999999998</v>
      </c>
      <c r="P111" s="285">
        <v>-3.5999999999999999E-3</v>
      </c>
      <c r="Q111" s="285">
        <v>0.6573</v>
      </c>
      <c r="R111" s="285">
        <v>-2.8E-3</v>
      </c>
      <c r="S111" s="285">
        <v>-1.6999999999999999E-3</v>
      </c>
      <c r="T111" s="285">
        <v>5.1000000000000004E-3</v>
      </c>
      <c r="U111" s="283">
        <v>136</v>
      </c>
      <c r="V111" s="283">
        <v>0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150243</v>
      </c>
      <c r="B112" s="289" t="s">
        <v>128</v>
      </c>
      <c r="C112" s="14">
        <v>1.024</v>
      </c>
      <c r="D112" s="302">
        <v>0</v>
      </c>
      <c r="E112" s="289">
        <v>75.83</v>
      </c>
      <c r="F112" s="14">
        <v>1.026</v>
      </c>
      <c r="G112" s="291">
        <v>1.9E-3</v>
      </c>
      <c r="H112" s="291">
        <v>0.03</v>
      </c>
      <c r="I112" s="289">
        <v>4.5</v>
      </c>
      <c r="J112" s="289">
        <v>4.5</v>
      </c>
      <c r="K112" s="291">
        <v>4.5089999999999998E-2</v>
      </c>
      <c r="L112" s="289" t="s">
        <v>40</v>
      </c>
      <c r="M112" s="14" t="s">
        <v>129</v>
      </c>
      <c r="N112" s="295">
        <v>1.12E-2</v>
      </c>
      <c r="O112" s="18">
        <v>0.37190000000000001</v>
      </c>
      <c r="P112" s="291">
        <v>-3.5000000000000001E-3</v>
      </c>
      <c r="Q112" s="291">
        <v>0.4768</v>
      </c>
      <c r="R112" s="291">
        <v>-6.6E-3</v>
      </c>
      <c r="S112" s="291">
        <v>-1.5E-3</v>
      </c>
      <c r="T112" s="291">
        <v>0</v>
      </c>
      <c r="U112" s="289">
        <v>12271</v>
      </c>
      <c r="V112" s="289">
        <v>0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150209</v>
      </c>
      <c r="B113" s="283" t="s">
        <v>47</v>
      </c>
      <c r="C113" s="7">
        <v>1.0269999999999999</v>
      </c>
      <c r="D113" s="305">
        <v>2E-3</v>
      </c>
      <c r="E113" s="283">
        <v>5033.49</v>
      </c>
      <c r="F113" s="7">
        <v>1.0289999999999999</v>
      </c>
      <c r="G113" s="285">
        <v>1.9E-3</v>
      </c>
      <c r="H113" s="285">
        <v>0.03</v>
      </c>
      <c r="I113" s="283">
        <v>4.5</v>
      </c>
      <c r="J113" s="283">
        <v>4.5</v>
      </c>
      <c r="K113" s="285">
        <v>4.5089999999999998E-2</v>
      </c>
      <c r="L113" s="283" t="s">
        <v>40</v>
      </c>
      <c r="M113" s="7" t="s">
        <v>48</v>
      </c>
      <c r="N113" s="305">
        <v>6.4999999999999997E-3</v>
      </c>
      <c r="O113" s="23">
        <v>0.25140000000000001</v>
      </c>
      <c r="P113" s="285">
        <v>-3.5000000000000001E-3</v>
      </c>
      <c r="Q113" s="285">
        <v>0.75590000000000002</v>
      </c>
      <c r="R113" s="285">
        <v>-4.4000000000000003E-3</v>
      </c>
      <c r="S113" s="285">
        <v>0</v>
      </c>
      <c r="T113" s="285">
        <v>1.8E-3</v>
      </c>
      <c r="U113" s="283">
        <v>436661</v>
      </c>
      <c r="V113" s="283">
        <v>2047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150249</v>
      </c>
      <c r="B114" s="306" t="s">
        <v>103</v>
      </c>
      <c r="C114" s="14">
        <v>1.0269999999999999</v>
      </c>
      <c r="D114" s="302">
        <v>0</v>
      </c>
      <c r="E114" s="289">
        <v>0.67</v>
      </c>
      <c r="F114" s="14">
        <v>1.0289999999999999</v>
      </c>
      <c r="G114" s="291">
        <v>1.9E-3</v>
      </c>
      <c r="H114" s="291">
        <v>0.03</v>
      </c>
      <c r="I114" s="289">
        <v>4.5</v>
      </c>
      <c r="J114" s="289">
        <v>4.5</v>
      </c>
      <c r="K114" s="291">
        <v>4.5089999999999998E-2</v>
      </c>
      <c r="L114" s="289" t="s">
        <v>40</v>
      </c>
      <c r="M114" s="14" t="s">
        <v>95</v>
      </c>
      <c r="N114" s="295">
        <v>3.3E-3</v>
      </c>
      <c r="O114" s="18">
        <v>0.25869999999999999</v>
      </c>
      <c r="P114" s="291">
        <v>-3.5000000000000001E-3</v>
      </c>
      <c r="Q114" s="291">
        <v>0.73870000000000002</v>
      </c>
      <c r="R114" s="291">
        <v>-7.7999999999999996E-3</v>
      </c>
      <c r="S114" s="291">
        <v>-7.0000000000000001E-3</v>
      </c>
      <c r="T114" s="291">
        <v>-4.7000000000000002E-3</v>
      </c>
      <c r="U114" s="289">
        <v>4082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150051</v>
      </c>
      <c r="B115" s="283" t="s">
        <v>87</v>
      </c>
      <c r="C115" s="7">
        <v>1.022</v>
      </c>
      <c r="D115" s="284">
        <v>0</v>
      </c>
      <c r="E115" s="283">
        <v>309.07</v>
      </c>
      <c r="F115" s="7">
        <v>1.024</v>
      </c>
      <c r="G115" s="285">
        <v>2E-3</v>
      </c>
      <c r="H115" s="285">
        <v>0.03</v>
      </c>
      <c r="I115" s="283">
        <v>4.5</v>
      </c>
      <c r="J115" s="283">
        <v>4.5</v>
      </c>
      <c r="K115" s="285">
        <v>4.5089999999999998E-2</v>
      </c>
      <c r="L115" s="283" t="s">
        <v>40</v>
      </c>
      <c r="M115" s="7" t="s">
        <v>88</v>
      </c>
      <c r="N115" s="305">
        <v>7.0000000000000001E-3</v>
      </c>
      <c r="O115" s="23">
        <v>0.436</v>
      </c>
      <c r="P115" s="285">
        <v>-3.5000000000000001E-3</v>
      </c>
      <c r="Q115" s="285">
        <v>0.3281</v>
      </c>
      <c r="R115" s="285">
        <v>-5.3E-3</v>
      </c>
      <c r="S115" s="285">
        <v>-3.5999999999999999E-3</v>
      </c>
      <c r="T115" s="285">
        <v>-4.4999999999999997E-3</v>
      </c>
      <c r="U115" s="283">
        <v>15846</v>
      </c>
      <c r="V115" s="283">
        <v>-9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502017</v>
      </c>
      <c r="B116" s="289" t="s">
        <v>45</v>
      </c>
      <c r="C116" s="14">
        <v>1.0269999999999999</v>
      </c>
      <c r="D116" s="295">
        <v>2E-3</v>
      </c>
      <c r="E116" s="289">
        <v>31.7</v>
      </c>
      <c r="F116" s="14">
        <v>1.0289999999999999</v>
      </c>
      <c r="G116" s="291">
        <v>1.9E-3</v>
      </c>
      <c r="H116" s="291">
        <v>0.03</v>
      </c>
      <c r="I116" s="289">
        <v>4.5</v>
      </c>
      <c r="J116" s="289">
        <v>4.5</v>
      </c>
      <c r="K116" s="291">
        <v>4.5089999999999998E-2</v>
      </c>
      <c r="L116" s="289" t="s">
        <v>40</v>
      </c>
      <c r="M116" s="14" t="s">
        <v>46</v>
      </c>
      <c r="N116" s="295">
        <v>1.01E-2</v>
      </c>
      <c r="O116" s="18">
        <v>0.35299999999999998</v>
      </c>
      <c r="P116" s="291">
        <v>-3.5000000000000001E-3</v>
      </c>
      <c r="Q116" s="291">
        <v>0.51759999999999995</v>
      </c>
      <c r="R116" s="291">
        <v>-1.35E-2</v>
      </c>
      <c r="S116" s="291">
        <v>-9.1999999999999998E-3</v>
      </c>
      <c r="T116" s="291">
        <v>-8.3000000000000001E-3</v>
      </c>
      <c r="U116" s="289">
        <v>253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1.0049999999999999</v>
      </c>
      <c r="D117" s="305">
        <v>1E-3</v>
      </c>
      <c r="E117" s="283">
        <v>1724.94</v>
      </c>
      <c r="F117" s="7">
        <v>1.0067999999999999</v>
      </c>
      <c r="G117" s="285">
        <v>1.8E-3</v>
      </c>
      <c r="H117" s="285">
        <v>0.03</v>
      </c>
      <c r="I117" s="283">
        <v>4.5</v>
      </c>
      <c r="J117" s="283">
        <v>4.5</v>
      </c>
      <c r="K117" s="285">
        <v>4.5080000000000002E-2</v>
      </c>
      <c r="L117" s="283" t="s">
        <v>40</v>
      </c>
      <c r="M117" s="7" t="s">
        <v>48</v>
      </c>
      <c r="N117" s="305">
        <v>6.4999999999999997E-3</v>
      </c>
      <c r="O117" s="23">
        <v>0.30330000000000001</v>
      </c>
      <c r="P117" s="285">
        <v>-3.5000000000000001E-3</v>
      </c>
      <c r="Q117" s="285">
        <v>0.66310000000000002</v>
      </c>
      <c r="R117" s="285">
        <v>-4.8999999999999998E-3</v>
      </c>
      <c r="S117" s="285">
        <v>-4.8999999999999998E-3</v>
      </c>
      <c r="T117" s="285">
        <v>-2.7000000000000001E-3</v>
      </c>
      <c r="U117" s="283">
        <v>28167</v>
      </c>
      <c r="V117" s="283">
        <v>-35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1.0069999999999999</v>
      </c>
      <c r="D118" s="302">
        <v>0</v>
      </c>
      <c r="E118" s="289">
        <v>22.99</v>
      </c>
      <c r="F118" s="14">
        <v>1.0083</v>
      </c>
      <c r="G118" s="291">
        <v>1.2999999999999999E-3</v>
      </c>
      <c r="H118" s="291">
        <v>0.03</v>
      </c>
      <c r="I118" s="289">
        <v>4.5</v>
      </c>
      <c r="J118" s="289">
        <v>4.5</v>
      </c>
      <c r="K118" s="291">
        <v>4.5060000000000003E-2</v>
      </c>
      <c r="L118" s="289" t="s">
        <v>40</v>
      </c>
      <c r="M118" s="14" t="s">
        <v>95</v>
      </c>
      <c r="N118" s="295">
        <v>3.3E-3</v>
      </c>
      <c r="O118" s="18">
        <v>0.2162</v>
      </c>
      <c r="P118" s="291">
        <v>-4.4999999999999997E-3</v>
      </c>
      <c r="Q118" s="291">
        <v>0.86870000000000003</v>
      </c>
      <c r="R118" s="291">
        <v>-7.7000000000000002E-3</v>
      </c>
      <c r="S118" s="291">
        <v>-5.8999999999999999E-3</v>
      </c>
      <c r="T118" s="291">
        <v>-5.4999999999999997E-3</v>
      </c>
      <c r="U118" s="289">
        <v>3398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150207</v>
      </c>
      <c r="B119" s="283" t="s">
        <v>71</v>
      </c>
      <c r="C119" s="7">
        <v>1.028</v>
      </c>
      <c r="D119" s="284">
        <v>0</v>
      </c>
      <c r="E119" s="283">
        <v>191.69</v>
      </c>
      <c r="F119" s="7">
        <v>1.0289999999999999</v>
      </c>
      <c r="G119" s="285">
        <v>1E-3</v>
      </c>
      <c r="H119" s="285">
        <v>0.03</v>
      </c>
      <c r="I119" s="283">
        <v>4.5</v>
      </c>
      <c r="J119" s="283">
        <v>4.5</v>
      </c>
      <c r="K119" s="285">
        <v>4.505E-2</v>
      </c>
      <c r="L119" s="283" t="s">
        <v>40</v>
      </c>
      <c r="M119" s="7" t="s">
        <v>72</v>
      </c>
      <c r="N119" s="286">
        <v>-1E-3</v>
      </c>
      <c r="O119" s="23">
        <v>0.10349999999999999</v>
      </c>
      <c r="P119" s="285">
        <v>-4.4999999999999997E-3</v>
      </c>
      <c r="Q119" s="285">
        <v>1.1028</v>
      </c>
      <c r="R119" s="285">
        <v>-8.2000000000000007E-3</v>
      </c>
      <c r="S119" s="285">
        <v>-7.0000000000000001E-3</v>
      </c>
      <c r="T119" s="285">
        <v>-5.7000000000000002E-3</v>
      </c>
      <c r="U119" s="283">
        <v>18455</v>
      </c>
      <c r="V119" s="283">
        <v>-1988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150217</v>
      </c>
      <c r="B120" s="289" t="s">
        <v>67</v>
      </c>
      <c r="C120" s="14">
        <v>1.038</v>
      </c>
      <c r="D120" s="295">
        <v>1.9E-3</v>
      </c>
      <c r="E120" s="289">
        <v>1485.8</v>
      </c>
      <c r="F120" s="14">
        <v>1.0349999999999999</v>
      </c>
      <c r="G120" s="291">
        <v>-2.8999999999999998E-3</v>
      </c>
      <c r="H120" s="291">
        <v>0.03</v>
      </c>
      <c r="I120" s="289">
        <v>5.5</v>
      </c>
      <c r="J120" s="289">
        <v>4.5</v>
      </c>
      <c r="K120" s="291">
        <v>4.505E-2</v>
      </c>
      <c r="L120" s="289" t="s">
        <v>40</v>
      </c>
      <c r="M120" s="14" t="s">
        <v>68</v>
      </c>
      <c r="N120" s="295">
        <v>0.01</v>
      </c>
      <c r="O120" s="18">
        <v>0.26079999999999998</v>
      </c>
      <c r="P120" s="291">
        <v>-8.3999999999999995E-3</v>
      </c>
      <c r="Q120" s="291">
        <v>0.7258</v>
      </c>
      <c r="R120" s="291">
        <v>-8.3000000000000001E-3</v>
      </c>
      <c r="S120" s="291">
        <v>-4.7000000000000002E-3</v>
      </c>
      <c r="T120" s="291">
        <v>-5.3E-3</v>
      </c>
      <c r="U120" s="289">
        <v>47638</v>
      </c>
      <c r="V120" s="289">
        <v>-17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502004</v>
      </c>
      <c r="B121" s="283" t="s">
        <v>98</v>
      </c>
      <c r="C121" s="7">
        <v>1.0029999999999999</v>
      </c>
      <c r="D121" s="284">
        <v>0</v>
      </c>
      <c r="E121" s="283">
        <v>2084.83</v>
      </c>
      <c r="F121" s="7">
        <v>1.0039</v>
      </c>
      <c r="G121" s="285">
        <v>8.9999999999999998E-4</v>
      </c>
      <c r="H121" s="285">
        <v>0.03</v>
      </c>
      <c r="I121" s="283">
        <v>4.5</v>
      </c>
      <c r="J121" s="283">
        <v>4.5</v>
      </c>
      <c r="K121" s="285">
        <v>4.5039999999999997E-2</v>
      </c>
      <c r="L121" s="283" t="s">
        <v>40</v>
      </c>
      <c r="M121" s="7" t="s">
        <v>80</v>
      </c>
      <c r="N121" s="286">
        <v>-2.0999999999999999E-3</v>
      </c>
      <c r="O121" s="23">
        <v>0.44500000000000001</v>
      </c>
      <c r="P121" s="285">
        <v>-4.4999999999999997E-3</v>
      </c>
      <c r="Q121" s="285">
        <v>0.32790000000000002</v>
      </c>
      <c r="R121" s="285">
        <v>-4.1000000000000003E-3</v>
      </c>
      <c r="S121" s="285">
        <v>3.2000000000000002E-3</v>
      </c>
      <c r="T121" s="285">
        <v>-1.1999999999999999E-3</v>
      </c>
      <c r="U121" s="283">
        <v>35821</v>
      </c>
      <c r="V121" s="283">
        <v>65</v>
      </c>
      <c r="W121" s="287">
        <v>0.21180555555555555</v>
      </c>
      <c r="X121" s="288">
        <v>42923</v>
      </c>
      <c r="Y121" s="13" t="s">
        <v>38</v>
      </c>
    </row>
    <row r="122" spans="1:25" ht="18.75" thickBot="1" x14ac:dyDescent="0.2">
      <c r="A122" s="14">
        <v>502011</v>
      </c>
      <c r="B122" s="289" t="s">
        <v>101</v>
      </c>
      <c r="C122" s="14">
        <v>1.0029999999999999</v>
      </c>
      <c r="D122" s="295">
        <v>2E-3</v>
      </c>
      <c r="E122" s="289">
        <v>305.68</v>
      </c>
      <c r="F122" s="14">
        <v>1.0039</v>
      </c>
      <c r="G122" s="291">
        <v>8.9999999999999998E-4</v>
      </c>
      <c r="H122" s="291">
        <v>0.03</v>
      </c>
      <c r="I122" s="289">
        <v>4.5</v>
      </c>
      <c r="J122" s="289">
        <v>4.5</v>
      </c>
      <c r="K122" s="291">
        <v>4.5039999999999997E-2</v>
      </c>
      <c r="L122" s="289" t="s">
        <v>40</v>
      </c>
      <c r="M122" s="14" t="s">
        <v>56</v>
      </c>
      <c r="N122" s="295">
        <v>7.7000000000000002E-3</v>
      </c>
      <c r="O122" s="18">
        <v>0.45200000000000001</v>
      </c>
      <c r="P122" s="291">
        <v>-4.4999999999999997E-3</v>
      </c>
      <c r="Q122" s="291">
        <v>0.31109999999999999</v>
      </c>
      <c r="R122" s="291">
        <v>-5.0000000000000001E-4</v>
      </c>
      <c r="S122" s="291">
        <v>-1.1000000000000001E-3</v>
      </c>
      <c r="T122" s="291">
        <v>-6.9999999999999999E-4</v>
      </c>
      <c r="U122" s="289">
        <v>14171</v>
      </c>
      <c r="V122" s="289">
        <v>32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150227</v>
      </c>
      <c r="B123" s="294" t="s">
        <v>111</v>
      </c>
      <c r="C123" s="7">
        <v>1.036</v>
      </c>
      <c r="D123" s="284">
        <v>0</v>
      </c>
      <c r="E123" s="283">
        <v>2760.46</v>
      </c>
      <c r="F123" s="7">
        <v>1.0349999999999999</v>
      </c>
      <c r="G123" s="285">
        <v>-1E-3</v>
      </c>
      <c r="H123" s="285">
        <v>0.03</v>
      </c>
      <c r="I123" s="283">
        <v>4.5</v>
      </c>
      <c r="J123" s="283">
        <v>4.5</v>
      </c>
      <c r="K123" s="285">
        <v>4.496E-2</v>
      </c>
      <c r="L123" s="283" t="s">
        <v>40</v>
      </c>
      <c r="M123" s="7" t="s">
        <v>95</v>
      </c>
      <c r="N123" s="305">
        <v>3.3E-3</v>
      </c>
      <c r="O123" s="23">
        <v>0.24379999999999999</v>
      </c>
      <c r="P123" s="285">
        <v>-6.4000000000000003E-3</v>
      </c>
      <c r="Q123" s="285">
        <v>0.76539999999999997</v>
      </c>
      <c r="R123" s="285">
        <v>-2.0000000000000001E-4</v>
      </c>
      <c r="S123" s="285">
        <v>2.3999999999999998E-3</v>
      </c>
      <c r="T123" s="285">
        <v>5.9999999999999995E-4</v>
      </c>
      <c r="U123" s="283">
        <v>261444</v>
      </c>
      <c r="V123" s="283">
        <v>566</v>
      </c>
      <c r="W123" s="287">
        <v>0.21180555555555555</v>
      </c>
      <c r="X123" s="288">
        <v>42675</v>
      </c>
      <c r="Y123" s="13" t="s">
        <v>38</v>
      </c>
    </row>
    <row r="124" spans="1:25" ht="18.75" thickBot="1" x14ac:dyDescent="0.2">
      <c r="A124" s="14">
        <v>150186</v>
      </c>
      <c r="B124" s="289" t="s">
        <v>79</v>
      </c>
      <c r="C124" s="14">
        <v>1.0029999999999999</v>
      </c>
      <c r="D124" s="295">
        <v>3.0000000000000001E-3</v>
      </c>
      <c r="E124" s="289">
        <v>2469.34</v>
      </c>
      <c r="F124" s="14">
        <v>1.0017</v>
      </c>
      <c r="G124" s="291">
        <v>-1.2999999999999999E-3</v>
      </c>
      <c r="H124" s="291">
        <v>0.03</v>
      </c>
      <c r="I124" s="289">
        <v>4.5</v>
      </c>
      <c r="J124" s="289">
        <v>4.5</v>
      </c>
      <c r="K124" s="291">
        <v>4.4940000000000001E-2</v>
      </c>
      <c r="L124" s="289" t="s">
        <v>40</v>
      </c>
      <c r="M124" s="14" t="s">
        <v>80</v>
      </c>
      <c r="N124" s="290">
        <v>-2.0999999999999999E-3</v>
      </c>
      <c r="O124" s="18">
        <v>0.35539999999999999</v>
      </c>
      <c r="P124" s="291">
        <v>-6.4999999999999997E-3</v>
      </c>
      <c r="Q124" s="303">
        <v>0.54500000000000004</v>
      </c>
      <c r="R124" s="291">
        <v>-6.6E-3</v>
      </c>
      <c r="S124" s="291">
        <v>-8.0000000000000004E-4</v>
      </c>
      <c r="T124" s="291">
        <v>-3.0999999999999999E-3</v>
      </c>
      <c r="U124" s="289">
        <v>46198</v>
      </c>
      <c r="V124" s="289">
        <v>435</v>
      </c>
      <c r="W124" s="292">
        <v>0.21180555555555555</v>
      </c>
      <c r="X124" s="293">
        <v>42940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1.032</v>
      </c>
      <c r="D125" s="305">
        <v>1E-3</v>
      </c>
      <c r="E125" s="283">
        <v>325.58</v>
      </c>
      <c r="F125" s="7">
        <v>1.026</v>
      </c>
      <c r="G125" s="285">
        <v>-5.7999999999999996E-3</v>
      </c>
      <c r="H125" s="285">
        <v>0.03</v>
      </c>
      <c r="I125" s="283">
        <v>4.5</v>
      </c>
      <c r="J125" s="283">
        <v>4.5</v>
      </c>
      <c r="K125" s="285">
        <v>4.4729999999999999E-2</v>
      </c>
      <c r="L125" s="283" t="s">
        <v>40</v>
      </c>
      <c r="M125" s="7" t="s">
        <v>117</v>
      </c>
      <c r="N125" s="286">
        <v>-1.2999999999999999E-3</v>
      </c>
      <c r="O125" s="23">
        <v>0.35420000000000001</v>
      </c>
      <c r="P125" s="285">
        <v>-1.1299999999999999E-2</v>
      </c>
      <c r="Q125" s="285">
        <v>0.51829999999999998</v>
      </c>
      <c r="R125" s="285">
        <v>-7.0000000000000001E-3</v>
      </c>
      <c r="S125" s="285">
        <v>-1.01E-2</v>
      </c>
      <c r="T125" s="285">
        <v>-5.7000000000000002E-3</v>
      </c>
      <c r="U125" s="283">
        <v>60849</v>
      </c>
      <c r="V125" s="283">
        <v>-347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150309</v>
      </c>
      <c r="B126" s="289" t="s">
        <v>73</v>
      </c>
      <c r="C126" s="14">
        <v>1.038</v>
      </c>
      <c r="D126" s="295">
        <v>5.7999999999999996E-3</v>
      </c>
      <c r="E126" s="289">
        <v>17.739999999999998</v>
      </c>
      <c r="F126" s="14">
        <v>1.0309999999999999</v>
      </c>
      <c r="G126" s="291">
        <v>-6.7999999999999996E-3</v>
      </c>
      <c r="H126" s="291">
        <v>0.03</v>
      </c>
      <c r="I126" s="289">
        <v>4.5</v>
      </c>
      <c r="J126" s="289">
        <v>4.5</v>
      </c>
      <c r="K126" s="291">
        <v>4.4690000000000001E-2</v>
      </c>
      <c r="L126" s="289" t="s">
        <v>40</v>
      </c>
      <c r="M126" s="14" t="s">
        <v>74</v>
      </c>
      <c r="N126" s="295">
        <v>7.1000000000000004E-3</v>
      </c>
      <c r="O126" s="18">
        <v>0.35670000000000002</v>
      </c>
      <c r="P126" s="291">
        <v>-1.2200000000000001E-2</v>
      </c>
      <c r="Q126" s="291">
        <v>0.50649999999999995</v>
      </c>
      <c r="R126" s="291">
        <v>-7.1999999999999998E-3</v>
      </c>
      <c r="S126" s="291">
        <v>-1.01E-2</v>
      </c>
      <c r="T126" s="291">
        <v>-5.5999999999999999E-3</v>
      </c>
      <c r="U126" s="289">
        <v>1446</v>
      </c>
      <c r="V126" s="289">
        <v>-7</v>
      </c>
      <c r="W126" s="292">
        <v>0.21180555555555555</v>
      </c>
      <c r="X126" s="293">
        <v>42709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1.026</v>
      </c>
      <c r="D127" s="286">
        <v>-1E-3</v>
      </c>
      <c r="E127" s="283">
        <v>3583.17</v>
      </c>
      <c r="F127" s="7">
        <v>1.0181</v>
      </c>
      <c r="G127" s="285">
        <v>-7.7999999999999996E-3</v>
      </c>
      <c r="H127" s="285">
        <v>0.03</v>
      </c>
      <c r="I127" s="283">
        <v>4.5</v>
      </c>
      <c r="J127" s="283">
        <v>4.5</v>
      </c>
      <c r="K127" s="285">
        <v>4.4650000000000002E-2</v>
      </c>
      <c r="L127" s="283" t="s">
        <v>40</v>
      </c>
      <c r="M127" s="7" t="s">
        <v>102</v>
      </c>
      <c r="N127" s="305">
        <v>7.6E-3</v>
      </c>
      <c r="O127" s="23">
        <v>0.43099999999999999</v>
      </c>
      <c r="P127" s="285">
        <v>-1.32E-2</v>
      </c>
      <c r="Q127" s="304">
        <v>0.34599999999999997</v>
      </c>
      <c r="R127" s="285">
        <v>-3.5000000000000001E-3</v>
      </c>
      <c r="S127" s="285">
        <v>-4.0000000000000002E-4</v>
      </c>
      <c r="T127" s="285">
        <v>5.9999999999999995E-4</v>
      </c>
      <c r="U127" s="283">
        <v>349753</v>
      </c>
      <c r="V127" s="283">
        <v>363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1.0389999999999999</v>
      </c>
      <c r="D128" s="295">
        <v>1E-3</v>
      </c>
      <c r="E128" s="289">
        <v>87.09</v>
      </c>
      <c r="F128" s="14">
        <v>1.0309999999999999</v>
      </c>
      <c r="G128" s="291">
        <v>-7.7999999999999996E-3</v>
      </c>
      <c r="H128" s="291">
        <v>0.03</v>
      </c>
      <c r="I128" s="289">
        <v>4.5</v>
      </c>
      <c r="J128" s="289">
        <v>4.5</v>
      </c>
      <c r="K128" s="291">
        <v>4.4639999999999999E-2</v>
      </c>
      <c r="L128" s="289" t="s">
        <v>40</v>
      </c>
      <c r="M128" s="14" t="s">
        <v>62</v>
      </c>
      <c r="N128" s="295">
        <v>5.0000000000000001E-3</v>
      </c>
      <c r="O128" s="18">
        <v>0.11459999999999999</v>
      </c>
      <c r="P128" s="291">
        <v>-1.35E-2</v>
      </c>
      <c r="Q128" s="291">
        <v>0.55030000000000001</v>
      </c>
      <c r="R128" s="291">
        <v>-8.3000000000000001E-3</v>
      </c>
      <c r="S128" s="291">
        <v>-9.4000000000000004E-3</v>
      </c>
      <c r="T128" s="291">
        <v>-5.4999999999999997E-3</v>
      </c>
      <c r="U128" s="289">
        <v>9545</v>
      </c>
      <c r="V128" s="289">
        <v>-13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150181</v>
      </c>
      <c r="B129" s="283" t="s">
        <v>98</v>
      </c>
      <c r="C129" s="7">
        <v>1.032</v>
      </c>
      <c r="D129" s="284">
        <v>0</v>
      </c>
      <c r="E129" s="283">
        <v>6176.73</v>
      </c>
      <c r="F129" s="7">
        <v>1.0229999999999999</v>
      </c>
      <c r="G129" s="285">
        <v>-8.8000000000000005E-3</v>
      </c>
      <c r="H129" s="285">
        <v>0.03</v>
      </c>
      <c r="I129" s="283">
        <v>4.5</v>
      </c>
      <c r="J129" s="283">
        <v>4.5</v>
      </c>
      <c r="K129" s="285">
        <v>4.4600000000000001E-2</v>
      </c>
      <c r="L129" s="283" t="s">
        <v>40</v>
      </c>
      <c r="M129" s="7" t="s">
        <v>80</v>
      </c>
      <c r="N129" s="286">
        <v>-2.0999999999999999E-3</v>
      </c>
      <c r="O129" s="23">
        <v>0.43509999999999999</v>
      </c>
      <c r="P129" s="285">
        <v>-1.4200000000000001E-2</v>
      </c>
      <c r="Q129" s="285">
        <v>0.33129999999999998</v>
      </c>
      <c r="R129" s="285">
        <v>-6.4000000000000003E-3</v>
      </c>
      <c r="S129" s="285">
        <v>1.2999999999999999E-3</v>
      </c>
      <c r="T129" s="285">
        <v>-3.5999999999999999E-3</v>
      </c>
      <c r="U129" s="283">
        <v>303291</v>
      </c>
      <c r="V129" s="283">
        <v>1293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150251</v>
      </c>
      <c r="B130" s="289" t="s">
        <v>96</v>
      </c>
      <c r="C130" s="14">
        <v>1.038</v>
      </c>
      <c r="D130" s="295">
        <v>9.7000000000000003E-3</v>
      </c>
      <c r="E130" s="289">
        <v>274.56</v>
      </c>
      <c r="F130" s="14">
        <v>1.0289999999999999</v>
      </c>
      <c r="G130" s="291">
        <v>-8.6999999999999994E-3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97</v>
      </c>
      <c r="N130" s="290">
        <v>-1E-4</v>
      </c>
      <c r="O130" s="18">
        <v>0.42230000000000001</v>
      </c>
      <c r="P130" s="291">
        <v>-1.41E-2</v>
      </c>
      <c r="Q130" s="291">
        <v>0.35510000000000003</v>
      </c>
      <c r="R130" s="291">
        <v>-7.1000000000000004E-3</v>
      </c>
      <c r="S130" s="291">
        <v>-5.4000000000000003E-3</v>
      </c>
      <c r="T130" s="291">
        <v>-4.3E-3</v>
      </c>
      <c r="U130" s="289">
        <v>7056</v>
      </c>
      <c r="V130" s="289">
        <v>-33</v>
      </c>
      <c r="W130" s="292">
        <v>0.21180555555555555</v>
      </c>
      <c r="X130" s="293">
        <v>42719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1.036</v>
      </c>
      <c r="D131" s="305">
        <v>1.9E-3</v>
      </c>
      <c r="E131" s="283">
        <v>6354.26</v>
      </c>
      <c r="F131" s="7">
        <v>1.0269999999999999</v>
      </c>
      <c r="G131" s="285">
        <v>-8.8000000000000005E-3</v>
      </c>
      <c r="H131" s="285">
        <v>0.03</v>
      </c>
      <c r="I131" s="283">
        <v>4.5</v>
      </c>
      <c r="J131" s="283">
        <v>4.5</v>
      </c>
      <c r="K131" s="285">
        <v>4.4600000000000001E-2</v>
      </c>
      <c r="L131" s="283" t="s">
        <v>40</v>
      </c>
      <c r="M131" s="7" t="s">
        <v>123</v>
      </c>
      <c r="N131" s="305">
        <v>9.4999999999999998E-3</v>
      </c>
      <c r="O131" s="23">
        <v>0.32319999999999999</v>
      </c>
      <c r="P131" s="285">
        <v>-1.41E-2</v>
      </c>
      <c r="Q131" s="285">
        <v>1.1198999999999999</v>
      </c>
      <c r="R131" s="285">
        <v>-7.3000000000000001E-3</v>
      </c>
      <c r="S131" s="285">
        <v>-4.3E-3</v>
      </c>
      <c r="T131" s="285">
        <v>-3.3E-3</v>
      </c>
      <c r="U131" s="283">
        <v>334801</v>
      </c>
      <c r="V131" s="283">
        <v>-755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1.036</v>
      </c>
      <c r="D132" s="302">
        <v>0</v>
      </c>
      <c r="E132" s="289">
        <v>204.65</v>
      </c>
      <c r="F132" s="14">
        <v>1.02</v>
      </c>
      <c r="G132" s="291">
        <v>-1.5699999999999999E-2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110</v>
      </c>
      <c r="N132" s="295">
        <v>1.1299999999999999E-2</v>
      </c>
      <c r="O132" s="18">
        <v>0.4607</v>
      </c>
      <c r="P132" s="291">
        <v>-2.0799999999999999E-2</v>
      </c>
      <c r="Q132" s="291">
        <v>0.27389999999999998</v>
      </c>
      <c r="R132" s="291">
        <v>-5.4999999999999997E-3</v>
      </c>
      <c r="S132" s="291">
        <v>-3.0000000000000001E-3</v>
      </c>
      <c r="T132" s="291">
        <v>-2.2000000000000001E-3</v>
      </c>
      <c r="U132" s="289">
        <v>17631</v>
      </c>
      <c r="V132" s="289">
        <v>-101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150179</v>
      </c>
      <c r="B133" s="283" t="s">
        <v>120</v>
      </c>
      <c r="C133" s="7">
        <v>1.046</v>
      </c>
      <c r="D133" s="305">
        <v>4.7999999999999996E-3</v>
      </c>
      <c r="E133" s="283">
        <v>125.13</v>
      </c>
      <c r="F133" s="7">
        <v>1.0269999999999999</v>
      </c>
      <c r="G133" s="285">
        <v>-1.8499999999999999E-2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121</v>
      </c>
      <c r="N133" s="305">
        <v>9.4999999999999998E-3</v>
      </c>
      <c r="O133" s="23">
        <v>0.46329999999999999</v>
      </c>
      <c r="P133" s="285">
        <v>-2.3599999999999999E-2</v>
      </c>
      <c r="Q133" s="285">
        <v>0.26090000000000002</v>
      </c>
      <c r="R133" s="285">
        <v>-4.3E-3</v>
      </c>
      <c r="S133" s="285">
        <v>-5.8999999999999999E-3</v>
      </c>
      <c r="T133" s="285">
        <v>-4.7000000000000002E-3</v>
      </c>
      <c r="U133" s="283">
        <v>6172</v>
      </c>
      <c r="V133" s="283">
        <v>72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1.05</v>
      </c>
      <c r="D134" s="295">
        <v>6.7000000000000002E-3</v>
      </c>
      <c r="E134" s="289">
        <v>4.46</v>
      </c>
      <c r="F134" s="14">
        <v>1.0269999999999999</v>
      </c>
      <c r="G134" s="291">
        <v>-2.24E-2</v>
      </c>
      <c r="H134" s="291">
        <v>0.03</v>
      </c>
      <c r="I134" s="289">
        <v>4.5</v>
      </c>
      <c r="J134" s="289">
        <v>4.5</v>
      </c>
      <c r="K134" s="291">
        <v>4.3990000000000001E-2</v>
      </c>
      <c r="L134" s="289" t="s">
        <v>40</v>
      </c>
      <c r="M134" s="14" t="s">
        <v>139</v>
      </c>
      <c r="N134" s="295">
        <v>8.8000000000000005E-3</v>
      </c>
      <c r="O134" s="18">
        <v>0.3992</v>
      </c>
      <c r="P134" s="291">
        <v>-2.7300000000000001E-2</v>
      </c>
      <c r="Q134" s="291">
        <v>0.88180000000000003</v>
      </c>
      <c r="R134" s="291">
        <v>-9.7000000000000003E-3</v>
      </c>
      <c r="S134" s="291">
        <v>-5.7000000000000002E-3</v>
      </c>
      <c r="T134" s="291">
        <v>5.0000000000000001E-4</v>
      </c>
      <c r="U134" s="289">
        <v>264</v>
      </c>
      <c r="V134" s="289">
        <v>-6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1.054</v>
      </c>
      <c r="D135" s="305">
        <v>8.9999999999999998E-4</v>
      </c>
      <c r="E135" s="283">
        <v>80.180000000000007</v>
      </c>
      <c r="F135" s="7">
        <v>1.0269999999999999</v>
      </c>
      <c r="G135" s="285">
        <v>-2.63E-2</v>
      </c>
      <c r="H135" s="285">
        <v>0.03</v>
      </c>
      <c r="I135" s="283">
        <v>4.5</v>
      </c>
      <c r="J135" s="283">
        <v>4.5</v>
      </c>
      <c r="K135" s="285">
        <v>4.3819999999999998E-2</v>
      </c>
      <c r="L135" s="283" t="s">
        <v>40</v>
      </c>
      <c r="M135" s="7" t="s">
        <v>134</v>
      </c>
      <c r="N135" s="305">
        <v>5.4999999999999997E-3</v>
      </c>
      <c r="O135" s="23">
        <v>0.45290000000000002</v>
      </c>
      <c r="P135" s="285">
        <v>-3.1E-2</v>
      </c>
      <c r="Q135" s="285">
        <v>0.7137</v>
      </c>
      <c r="R135" s="285">
        <v>-8.2000000000000007E-3</v>
      </c>
      <c r="S135" s="285">
        <v>-5.5999999999999999E-3</v>
      </c>
      <c r="T135" s="285">
        <v>-6.1000000000000004E-3</v>
      </c>
      <c r="U135" s="283">
        <v>14195</v>
      </c>
      <c r="V135" s="283">
        <v>-18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1.083</v>
      </c>
      <c r="D136" s="295">
        <v>1.6899999999999998E-2</v>
      </c>
      <c r="E136" s="289">
        <v>104.13</v>
      </c>
      <c r="F136" s="14">
        <v>1.054</v>
      </c>
      <c r="G136" s="291">
        <v>-2.75E-2</v>
      </c>
      <c r="H136" s="291">
        <v>0.03</v>
      </c>
      <c r="I136" s="289">
        <v>5</v>
      </c>
      <c r="J136" s="289">
        <v>4.5</v>
      </c>
      <c r="K136" s="291">
        <v>4.3749999999999997E-2</v>
      </c>
      <c r="L136" s="289" t="s">
        <v>40</v>
      </c>
      <c r="M136" s="14" t="s">
        <v>127</v>
      </c>
      <c r="N136" s="295">
        <v>9.1000000000000004E-3</v>
      </c>
      <c r="O136" s="18">
        <v>0.29430000000000001</v>
      </c>
      <c r="P136" s="291">
        <v>-3.2099999999999997E-2</v>
      </c>
      <c r="Q136" s="291">
        <v>0.62350000000000005</v>
      </c>
      <c r="R136" s="291">
        <v>-2.0999999999999999E-3</v>
      </c>
      <c r="S136" s="291">
        <v>-7.6E-3</v>
      </c>
      <c r="T136" s="291">
        <v>-3.8999999999999998E-3</v>
      </c>
      <c r="U136" s="289">
        <v>1271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150192</v>
      </c>
      <c r="B137" s="283" t="s">
        <v>107</v>
      </c>
      <c r="C137" s="7">
        <v>1.06</v>
      </c>
      <c r="D137" s="305">
        <v>7.6E-3</v>
      </c>
      <c r="E137" s="283">
        <v>1253.17</v>
      </c>
      <c r="F137" s="7">
        <v>1.0269999999999999</v>
      </c>
      <c r="G137" s="285">
        <v>-3.2099999999999997E-2</v>
      </c>
      <c r="H137" s="285">
        <v>0.03</v>
      </c>
      <c r="I137" s="283">
        <v>4.5</v>
      </c>
      <c r="J137" s="283">
        <v>4.5</v>
      </c>
      <c r="K137" s="285">
        <v>4.3560000000000001E-2</v>
      </c>
      <c r="L137" s="283" t="s">
        <v>40</v>
      </c>
      <c r="M137" s="7" t="s">
        <v>108</v>
      </c>
      <c r="N137" s="305">
        <v>1.1000000000000001E-3</v>
      </c>
      <c r="O137" s="23">
        <v>0.36220000000000002</v>
      </c>
      <c r="P137" s="285">
        <v>-3.6400000000000002E-2</v>
      </c>
      <c r="Q137" s="285">
        <v>0.49840000000000001</v>
      </c>
      <c r="R137" s="285">
        <v>-7.0000000000000001E-3</v>
      </c>
      <c r="S137" s="285">
        <v>-8.9999999999999993E-3</v>
      </c>
      <c r="T137" s="285">
        <v>-4.5999999999999999E-3</v>
      </c>
      <c r="U137" s="283">
        <v>17025</v>
      </c>
      <c r="V137" s="283">
        <v>-1616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150245</v>
      </c>
      <c r="B138" s="289" t="s">
        <v>132</v>
      </c>
      <c r="C138" s="14">
        <v>1.08</v>
      </c>
      <c r="D138" s="295">
        <v>8.9999999999999998E-4</v>
      </c>
      <c r="E138" s="289">
        <v>12.28</v>
      </c>
      <c r="F138" s="14">
        <v>1.0449999999999999</v>
      </c>
      <c r="G138" s="291">
        <v>-3.3500000000000002E-2</v>
      </c>
      <c r="H138" s="291">
        <v>0.03</v>
      </c>
      <c r="I138" s="289">
        <v>4.75</v>
      </c>
      <c r="J138" s="289">
        <v>4.5</v>
      </c>
      <c r="K138" s="291">
        <v>4.3499999999999997E-2</v>
      </c>
      <c r="L138" s="289" t="s">
        <v>40</v>
      </c>
      <c r="M138" s="14" t="s">
        <v>86</v>
      </c>
      <c r="N138" s="295">
        <v>1.0999999999999999E-2</v>
      </c>
      <c r="O138" s="18">
        <v>0.41320000000000001</v>
      </c>
      <c r="P138" s="291">
        <v>-3.7699999999999997E-2</v>
      </c>
      <c r="Q138" s="291">
        <v>0.3594</v>
      </c>
      <c r="R138" s="291">
        <v>-1.2200000000000001E-2</v>
      </c>
      <c r="S138" s="291">
        <v>-6.8999999999999999E-3</v>
      </c>
      <c r="T138" s="291">
        <v>-1.9E-3</v>
      </c>
      <c r="U138" s="289">
        <v>1040</v>
      </c>
      <c r="V138" s="289">
        <v>-3</v>
      </c>
      <c r="W138" s="292">
        <v>0.21180555555555555</v>
      </c>
      <c r="X138" s="293">
        <v>42675</v>
      </c>
      <c r="Y138" s="21" t="s">
        <v>38</v>
      </c>
    </row>
    <row r="139" spans="1:25" ht="18.75" thickBot="1" x14ac:dyDescent="0.2">
      <c r="A139" s="7">
        <v>150231</v>
      </c>
      <c r="B139" s="283" t="s">
        <v>130</v>
      </c>
      <c r="C139" s="7">
        <v>1.06</v>
      </c>
      <c r="D139" s="305">
        <v>9.4999999999999998E-3</v>
      </c>
      <c r="E139" s="283">
        <v>4.41</v>
      </c>
      <c r="F139" s="7">
        <v>1.0106999999999999</v>
      </c>
      <c r="G139" s="285">
        <v>-4.8800000000000003E-2</v>
      </c>
      <c r="H139" s="285">
        <v>0.03</v>
      </c>
      <c r="I139" s="283">
        <v>4.5</v>
      </c>
      <c r="J139" s="283">
        <v>4.5</v>
      </c>
      <c r="K139" s="285">
        <v>4.2889999999999998E-2</v>
      </c>
      <c r="L139" s="283" t="s">
        <v>40</v>
      </c>
      <c r="M139" s="7" t="s">
        <v>131</v>
      </c>
      <c r="N139" s="305">
        <v>1.2699999999999999E-2</v>
      </c>
      <c r="O139" s="23">
        <v>0.38119999999999998</v>
      </c>
      <c r="P139" s="285">
        <v>-5.1499999999999997E-2</v>
      </c>
      <c r="Q139" s="304">
        <v>0.47249999999999998</v>
      </c>
      <c r="R139" s="285">
        <v>-8.5000000000000006E-3</v>
      </c>
      <c r="S139" s="285">
        <v>-8.3999999999999995E-3</v>
      </c>
      <c r="T139" s="285">
        <v>-1.9800000000000002E-2</v>
      </c>
      <c r="U139" s="283">
        <v>3829</v>
      </c>
      <c r="V139" s="283">
        <v>-22</v>
      </c>
      <c r="W139" s="287">
        <v>0.21180555555555555</v>
      </c>
      <c r="X139" s="288">
        <v>42869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1.077</v>
      </c>
      <c r="D140" s="295">
        <v>2.8E-3</v>
      </c>
      <c r="E140" s="289">
        <v>14.69</v>
      </c>
      <c r="F140" s="14">
        <v>1.0267999999999999</v>
      </c>
      <c r="G140" s="291">
        <v>-4.8899999999999999E-2</v>
      </c>
      <c r="H140" s="291">
        <v>0.03</v>
      </c>
      <c r="I140" s="289">
        <v>4.5</v>
      </c>
      <c r="J140" s="289">
        <v>4.5</v>
      </c>
      <c r="K140" s="291">
        <v>4.2849999999999999E-2</v>
      </c>
      <c r="L140" s="289" t="s">
        <v>40</v>
      </c>
      <c r="M140" s="14" t="s">
        <v>141</v>
      </c>
      <c r="N140" s="295">
        <v>1.32E-2</v>
      </c>
      <c r="O140" s="18">
        <v>0.4325</v>
      </c>
      <c r="P140" s="291">
        <v>-5.1700000000000003E-2</v>
      </c>
      <c r="Q140" s="291">
        <v>0.33339999999999997</v>
      </c>
      <c r="R140" s="291">
        <v>-8.8000000000000005E-3</v>
      </c>
      <c r="S140" s="291">
        <v>-7.1999999999999998E-3</v>
      </c>
      <c r="T140" s="291">
        <v>-2.0000000000000001E-4</v>
      </c>
      <c r="U140" s="289">
        <v>2424</v>
      </c>
      <c r="V140" s="289">
        <v>-1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AVERAGE(D84:D140)</f>
        <v>1.6789473684210522E-3</v>
      </c>
      <c r="E141" s="36"/>
      <c r="F141" s="35"/>
      <c r="G141" s="43">
        <f>AVERAGE(G84:G140)</f>
        <v>-1.7368421052630872E-4</v>
      </c>
      <c r="H141" s="271">
        <f>COUNTIF($D84:$D140,"&gt;0")/COUNT($D84:$D140)</f>
        <v>0.54385964912280704</v>
      </c>
      <c r="I141" s="270"/>
      <c r="J141" s="270"/>
      <c r="K141" s="43">
        <f>AVERAGE(K84:K140)</f>
        <v>4.5045263157894741E-2</v>
      </c>
      <c r="L141" s="36"/>
      <c r="M141" s="35"/>
      <c r="N141" s="38"/>
      <c r="O141" s="39"/>
      <c r="P141" s="43">
        <f>AVERAGE(P84:P140)</f>
        <v>-8.9017857142857145E-3</v>
      </c>
      <c r="Q141" s="37"/>
      <c r="R141" s="43">
        <f>AVERAGE(R84:R140)</f>
        <v>-5.5929824561403501E-3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0.92200000000000004</v>
      </c>
      <c r="D142" s="305">
        <v>6.6E-3</v>
      </c>
      <c r="E142" s="283">
        <v>22.46</v>
      </c>
      <c r="F142" s="7">
        <v>1.018</v>
      </c>
      <c r="G142" s="285">
        <v>9.4299999999999995E-2</v>
      </c>
      <c r="H142" s="285">
        <v>1.4999999999999999E-2</v>
      </c>
      <c r="I142" s="283">
        <v>3</v>
      </c>
      <c r="J142" s="283">
        <v>3</v>
      </c>
      <c r="K142" s="285">
        <v>3.3189999999999997E-2</v>
      </c>
      <c r="L142" s="283" t="s">
        <v>40</v>
      </c>
      <c r="M142" s="7" t="s">
        <v>41</v>
      </c>
      <c r="N142" s="305">
        <v>2.0000000000000001E-4</v>
      </c>
      <c r="O142" s="23">
        <v>0.22059999999999999</v>
      </c>
      <c r="P142" s="285">
        <v>0.06</v>
      </c>
      <c r="Q142" s="285">
        <v>0.11650000000000001</v>
      </c>
      <c r="R142" s="285">
        <v>3.0000000000000001E-3</v>
      </c>
      <c r="S142" s="285">
        <v>2.8999999999999998E-3</v>
      </c>
      <c r="T142" s="285">
        <v>-1.1999999999999999E-3</v>
      </c>
      <c r="U142" s="283">
        <v>820</v>
      </c>
      <c r="V142" s="283">
        <v>0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1.044</v>
      </c>
      <c r="D143" s="295">
        <v>2.8999999999999998E-3</v>
      </c>
      <c r="E143" s="289">
        <v>21.23</v>
      </c>
      <c r="F143" s="14">
        <v>1</v>
      </c>
      <c r="G143" s="291">
        <v>-4.3999999999999997E-2</v>
      </c>
      <c r="H143" s="289" t="s">
        <v>35</v>
      </c>
      <c r="I143" s="289">
        <v>0</v>
      </c>
      <c r="J143" s="289">
        <v>0</v>
      </c>
      <c r="K143" s="291">
        <v>-1.5859999999999999E-2</v>
      </c>
      <c r="L143" s="289">
        <v>2.69</v>
      </c>
      <c r="M143" s="14" t="s">
        <v>36</v>
      </c>
      <c r="N143" s="295">
        <v>7.0000000000000001E-3</v>
      </c>
      <c r="O143" s="291">
        <v>0.54620000000000002</v>
      </c>
      <c r="P143" s="289" t="s">
        <v>37</v>
      </c>
      <c r="Q143" s="289" t="s">
        <v>37</v>
      </c>
      <c r="R143" s="291">
        <v>6.3E-3</v>
      </c>
      <c r="S143" s="291">
        <v>-1.1999999999999999E-3</v>
      </c>
      <c r="T143" s="291">
        <v>1.6000000000000001E-3</v>
      </c>
      <c r="U143" s="289">
        <v>3093</v>
      </c>
      <c r="V143" s="289">
        <v>4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1.0649999999999999</v>
      </c>
      <c r="D144" s="286">
        <v>-1.9E-3</v>
      </c>
      <c r="E144" s="283">
        <v>19.100000000000001</v>
      </c>
      <c r="F144" s="7">
        <v>1.036</v>
      </c>
      <c r="G144" s="285">
        <v>-2.8000000000000001E-2</v>
      </c>
      <c r="H144" s="283" t="s">
        <v>290</v>
      </c>
      <c r="I144" s="283">
        <v>5.5</v>
      </c>
      <c r="J144" s="283">
        <v>5.5</v>
      </c>
      <c r="K144" s="285">
        <v>-2.6540000000000001E-2</v>
      </c>
      <c r="L144" s="283">
        <v>0.35</v>
      </c>
      <c r="M144" s="7" t="s">
        <v>291</v>
      </c>
      <c r="N144" s="305">
        <v>5.0000000000000001E-3</v>
      </c>
      <c r="O144" s="23">
        <v>0.1273</v>
      </c>
      <c r="P144" s="285">
        <v>-4.9000000000000002E-2</v>
      </c>
      <c r="Q144" s="285">
        <v>0.4204</v>
      </c>
      <c r="R144" s="285">
        <v>-4.7000000000000002E-3</v>
      </c>
      <c r="S144" s="285">
        <v>-1.2999999999999999E-3</v>
      </c>
      <c r="T144" s="285">
        <v>-5.9999999999999995E-4</v>
      </c>
      <c r="U144" s="283">
        <v>29530</v>
      </c>
      <c r="V144" s="283">
        <v>-7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35"/>
    <hyperlink ref="C17" r:id="rId65" display="http://finance.sina.com.cn/fund/quotes/150335/bc.shtml"/>
    <hyperlink ref="F17" r:id="rId66" display="http://www.cninfo.com.cn/information/fund/netvalue/150335.html"/>
    <hyperlink ref="M17" r:id="rId67" tooltip="399967" display="http://quote.eastmoney.com/zs399967.html"/>
    <hyperlink ref="O17" r:id="rId68" display="https://www.jisilu.cn/data/utils/lowcalc/150335"/>
    <hyperlink ref="Y17" r:id="rId69" tooltip="加【军工股A】为自选A类" display="javascript:addOwnedFund('150335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299"/>
    <hyperlink ref="C21" r:id="rId89" display="http://finance.sina.com.cn/fund/quotes/150299/bc.shtml"/>
    <hyperlink ref="F21" r:id="rId90" display="http://www.cninfo.com.cn/information/fund/netvalue/150299.html"/>
    <hyperlink ref="M21" r:id="rId91" tooltip="399986" display="http://quote.eastmoney.com/zs399986.html"/>
    <hyperlink ref="O21" r:id="rId92" display="https://www.jisilu.cn/data/utils/lowcalc/150299"/>
    <hyperlink ref="Y21" r:id="rId93" tooltip="将【银行股A】从自选中删除" display="javascript:delOwnedFund('15029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7"/>
    <hyperlink ref="C23" r:id="rId101" display="http://finance.sina.com.cn/fund/quotes/150297/bc.shtml"/>
    <hyperlink ref="F23" r:id="rId102" display="http://www.cninfo.com.cn/information/fund/netvalue/150297.html"/>
    <hyperlink ref="O23" r:id="rId103" display="https://www.jisilu.cn/data/utils/lowcalc/150297"/>
    <hyperlink ref="Y23" r:id="rId104" tooltip="加【互联A级】为自选A类" display="javascript:addOwnedFund('15029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89"/>
    <hyperlink ref="C26" r:id="rId118" display="http://finance.sina.com.cn/fund/quotes/150289/bc.shtml"/>
    <hyperlink ref="F26" r:id="rId119" display="http://www.cninfo.com.cn/information/fund/netvalue/150289.html"/>
    <hyperlink ref="M26" r:id="rId120" tooltip="399998" display="http://quote.eastmoney.com/zs399998.html"/>
    <hyperlink ref="O26" r:id="rId121" display="https://www.jisilu.cn/data/utils/lowcalc/150289"/>
    <hyperlink ref="Y26" r:id="rId122" tooltip="加【煤炭A级】为自选A类" display="javascript:addOwnedFund('15028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502057"/>
    <hyperlink ref="C36" r:id="rId178" display="http://finance.sina.com.cn/fund/quotes/502057/bc.shtml"/>
    <hyperlink ref="F36" r:id="rId179" display="http://www.cninfo.com.cn/information/fund/netvalue/502057.html"/>
    <hyperlink ref="M36" r:id="rId180" tooltip="399989" display="http://quote.eastmoney.com/zs399989.html"/>
    <hyperlink ref="O36" r:id="rId181" display="https://www.jisilu.cn/data/utils/lowcalc/502057"/>
    <hyperlink ref="Y36" r:id="rId182" tooltip="加【医疗A】为自选A类" display="javascript:addOwnedFund('502057');"/>
    <hyperlink ref="A37" r:id="rId183" display="https://www.jisilu.cn/data/sfnew/detail/150327"/>
    <hyperlink ref="C37" r:id="rId184" display="http://finance.sina.com.cn/fund/quotes/150327/bc.shtml"/>
    <hyperlink ref="F37" r:id="rId185" display="http://www.cninfo.com.cn/information/fund/netvalue/150327.html"/>
    <hyperlink ref="M37" r:id="rId186" tooltip="399808" display="http://quote.eastmoney.com/zs399808.html"/>
    <hyperlink ref="O37" r:id="rId187" display="https://www.jisilu.cn/data/utils/lowcalc/150327"/>
    <hyperlink ref="Y37" r:id="rId188" tooltip="加【新能A级】为自选A类" display="javascript:addOwnedFund('150327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047"/>
    <hyperlink ref="C39" r:id="rId196" display="http://finance.sina.com.cn/fund/quotes/150047/bc.shtml"/>
    <hyperlink ref="F39" r:id="rId197" display="http://www.cninfo.com.cn/information/fund/netvalue/150047.html"/>
    <hyperlink ref="M39" r:id="rId198" tooltip="399942" display="http://quote.eastmoney.com/zs399942.html"/>
    <hyperlink ref="O39" r:id="rId199" display="https://www.jisilu.cn/data/utils/lowcalc/150047"/>
    <hyperlink ref="Y39" r:id="rId200" tooltip="加【消费A】为自选A类" display="javascript:addOwnedFund('150047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225"/>
    <hyperlink ref="C42" r:id="rId208" display="http://finance.sina.com.cn/fund/quotes/150225/bc.shtml"/>
    <hyperlink ref="F42" r:id="rId209" display="http://www.cninfo.com.cn/information/fund/netvalue/150225.html"/>
    <hyperlink ref="M42" r:id="rId210" tooltip="399966" display="http://quote.eastmoney.com/zs399966.html"/>
    <hyperlink ref="O42" r:id="rId211" display="https://www.jisilu.cn/data/utils/lowcalc/150225"/>
    <hyperlink ref="Y42" r:id="rId212" tooltip="加【证保A级】为自选A类" display="javascript:addOwnedFund('150225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150140"/>
    <hyperlink ref="C44" r:id="rId220" display="http://finance.sina.com.cn/fund/quotes/150140/bc.shtml"/>
    <hyperlink ref="F44" r:id="rId221" display="http://www.cninfo.com.cn/information/fund/netvalue/150140.html"/>
    <hyperlink ref="M44" r:id="rId222" tooltip="399300" display="http://quote.eastmoney.com/zs399300.html"/>
    <hyperlink ref="O44" r:id="rId223" display="https://www.jisilu.cn/data/utils/lowcalc/150140"/>
    <hyperlink ref="Y44" r:id="rId224" tooltip="加【国金300A】为自选A类" display="javascript:addOwnedFund('150140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150036"/>
    <hyperlink ref="C52" r:id="rId268" display="http://finance.sina.com.cn/fund/quotes/150036/bc.shtml"/>
    <hyperlink ref="F52" r:id="rId269" display="http://www.cninfo.com.cn/information/fund/netvalue/150036.html"/>
    <hyperlink ref="M52" r:id="rId270" tooltip="399300" display="http://quote.eastmoney.com/zs399300.html"/>
    <hyperlink ref="O52" r:id="rId271" display="https://www.jisilu.cn/data/utils/lowcalc/150036"/>
    <hyperlink ref="Y52" r:id="rId272" tooltip="加【建信稳健】为自选A类" display="javascript:addOwnedFund('150036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090"/>
    <hyperlink ref="C55" r:id="rId286" display="http://finance.sina.com.cn/fund/quotes/150090/bc.shtml"/>
    <hyperlink ref="F55" r:id="rId287" display="http://www.cninfo.com.cn/information/fund/netvalue/150090.html"/>
    <hyperlink ref="M55" r:id="rId288" tooltip="399958" display="http://quote.eastmoney.com/zs399958.html"/>
    <hyperlink ref="O55" r:id="rId289" display="https://www.jisilu.cn/data/utils/lowcalc/150090"/>
    <hyperlink ref="Y55" r:id="rId290" tooltip="加【成长A】为自选A类" display="javascript:addOwnedFund('150090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267"/>
    <hyperlink ref="C57" r:id="rId298" display="http://finance.sina.com.cn/fund/quotes/150267/bc.shtml"/>
    <hyperlink ref="F57" r:id="rId299" display="http://www.cninfo.com.cn/information/fund/netvalue/150267.html"/>
    <hyperlink ref="M57" r:id="rId300" tooltip="399986" display="http://quote.eastmoney.com/zs399986.html"/>
    <hyperlink ref="O57" r:id="rId301" display="https://www.jisilu.cn/data/utils/lowcalc/150267"/>
    <hyperlink ref="Y57" r:id="rId302" tooltip="将【银行A类】从自选中删除" display="javascript:delOwnedFund('150267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104"/>
    <hyperlink ref="C59" r:id="rId310" display="http://finance.sina.com.cn/fund/quotes/150104/bc.shtml"/>
    <hyperlink ref="F59" r:id="rId311" display="http://www.cninfo.com.cn/information/fund/netvalue/150104.html"/>
    <hyperlink ref="M59" r:id="rId312" tooltip="399300" display="http://quote.eastmoney.com/zs399300.html"/>
    <hyperlink ref="O59" r:id="rId313" display="https://www.jisilu.cn/data/utils/lowcalc/150104"/>
    <hyperlink ref="Y59" r:id="rId314" tooltip="加【HS300A】为自选A类" display="javascript:addOwnedFund('15010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012"/>
    <hyperlink ref="C71" r:id="rId382" display="http://finance.sina.com.cn/fund/quotes/150012/bc.shtml"/>
    <hyperlink ref="F71" r:id="rId383" display="http://www.cninfo.com.cn/information/fund/netvalue/150012.html"/>
    <hyperlink ref="M71" r:id="rId384" tooltip="399903" display="http://quote.eastmoney.com/zs399903.html"/>
    <hyperlink ref="O71" r:id="rId385" display="https://www.jisilu.cn/data/utils/lowcalc/150012"/>
    <hyperlink ref="Y71" r:id="rId386" tooltip="加【中证100A】为自选A类" display="javascript:addOwnedFund('150012');"/>
    <hyperlink ref="A72" r:id="rId387" display="https://www.jisilu.cn/data/sfnew/detail/150135"/>
    <hyperlink ref="C72" r:id="rId388" display="http://finance.sina.com.cn/fund/quotes/150135/bc.shtml"/>
    <hyperlink ref="F72" r:id="rId389" display="http://www.cninfo.com.cn/information/fund/netvalue/150135.html"/>
    <hyperlink ref="M72" r:id="rId390" tooltip="399903" display="http://quote.eastmoney.com/zs399903.html"/>
    <hyperlink ref="Y72" r:id="rId391" tooltip="加【国富100A】为自选A类" display="javascript:addOwnedFund('150135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8"/>
    <hyperlink ref="C74" r:id="rId399" display="http://finance.sina.com.cn/fund/quotes/150088/bc.shtml"/>
    <hyperlink ref="F74" r:id="rId400" display="http://www.cninfo.com.cn/information/fund/netvalue/150088.html"/>
    <hyperlink ref="M74" r:id="rId401" tooltip="399905" display="http://quote.eastmoney.com/zs399905.html"/>
    <hyperlink ref="Y74" r:id="rId402" tooltip="加【金鹰500A】为自选A类" display="javascript:addOwnedFund('150088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96"/>
    <hyperlink ref="C76" r:id="rId409" display="http://finance.sina.com.cn/fund/quotes/150096/bc.shtml"/>
    <hyperlink ref="F76" r:id="rId410" display="http://www.cninfo.com.cn/information/fund/netvalue/150096.html"/>
    <hyperlink ref="M76" r:id="rId411" tooltip="000979" display="http://quote.eastmoney.com/zs000979.html"/>
    <hyperlink ref="Y76" r:id="rId412" tooltip="加【商品A】为自选A类" display="javascript:addOwnedFund('150096');"/>
    <hyperlink ref="A78" r:id="rId413" display="https://www.jisilu.cn/data/sfnew/detail/150049"/>
    <hyperlink ref="C78" r:id="rId414" display="http://finance.sina.com.cn/fund/quotes/150049/bc.shtml"/>
    <hyperlink ref="F78" r:id="rId415" display="http://www.cninfo.com.cn/information/fund/netvalue/150049.html"/>
    <hyperlink ref="M78" r:id="rId416" tooltip="399942" display="http://quote.eastmoney.com/zs399942.html"/>
    <hyperlink ref="O78" r:id="rId417" display="https://www.jisilu.cn/data/utils/lowcalc/150049"/>
    <hyperlink ref="Y78" r:id="rId418" tooltip="加【消费收益】为自选A类" display="javascript:addOwnedFund('150049');"/>
    <hyperlink ref="A79" r:id="rId419" display="https://www.jisilu.cn/data/sfnew/detail/150150"/>
    <hyperlink ref="C79" r:id="rId420" display="http://finance.sina.com.cn/fund/quotes/150150/bc.shtml"/>
    <hyperlink ref="F79" r:id="rId421" display="http://www.cninfo.com.cn/information/fund/netvalue/150150.html"/>
    <hyperlink ref="M79" r:id="rId422" tooltip="000823" display="http://quote.eastmoney.com/zs000823.html"/>
    <hyperlink ref="O79" r:id="rId423" display="https://www.jisilu.cn/data/utils/lowcalc/150150"/>
    <hyperlink ref="Y79" r:id="rId424" tooltip="加【有色800A】为自选A类" display="javascript:addOwnedFund('150150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7"/>
    <hyperlink ref="C81" r:id="rId432" display="http://finance.sina.com.cn/fund/quotes/150157/bc.shtml"/>
    <hyperlink ref="F81" r:id="rId433" display="http://www.cninfo.com.cn/information/fund/netvalue/150157.html"/>
    <hyperlink ref="M81" r:id="rId434" tooltip="000974" display="http://quote.eastmoney.com/zs000974.html"/>
    <hyperlink ref="O81" r:id="rId435" display="https://www.jisilu.cn/data/utils/lowcalc/150157"/>
    <hyperlink ref="Y81" r:id="rId436" tooltip="加【金融A】为自选A类" display="javascript:addOwnedFund('150157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4" r:id="rId443" display="https://www.jisilu.cn/data/sfnew/detail/150022"/>
    <hyperlink ref="C84" r:id="rId444" display="http://finance.sina.com.cn/fund/quotes/150022/bc.shtml"/>
    <hyperlink ref="F84" r:id="rId445" display="http://www.cninfo.com.cn/information/fund/netvalue/150022.html"/>
    <hyperlink ref="M84" r:id="rId446" tooltip="399001" display="http://quote.eastmoney.com/zs399001.html"/>
    <hyperlink ref="O84" r:id="rId447" display="https://www.jisilu.cn/data/utils/lowcalc/150022"/>
    <hyperlink ref="Y84" r:id="rId448" tooltip="将【深成指A】从自选中删除" display="javascript:delOwnedFund('150022');"/>
    <hyperlink ref="A85" r:id="rId449" display="https://www.jisilu.cn/data/sfnew/detail/150164"/>
    <hyperlink ref="C85" r:id="rId450" display="http://finance.sina.com.cn/fund/quotes/150164/bc.shtml"/>
    <hyperlink ref="F85" r:id="rId451" display="http://www.cninfo.com.cn/information/fund/netvalue/150164.html"/>
    <hyperlink ref="M85" r:id="rId452" tooltip="000832" display="http://quote.eastmoney.com/zs000832.html"/>
    <hyperlink ref="O85" r:id="rId453" display="https://www.jisilu.cn/data/utils/lowcalc/150164"/>
    <hyperlink ref="Y85" r:id="rId454" tooltip="加【可转债A】为自选A类" display="javascript:addOwnedFund('150164');"/>
    <hyperlink ref="A86" r:id="rId455" display="https://www.jisilu.cn/data/sfnew/detail/150241"/>
    <hyperlink ref="C86" r:id="rId456" display="http://finance.sina.com.cn/fund/quotes/150241/bc.shtml"/>
    <hyperlink ref="F86" r:id="rId457" display="http://www.cninfo.com.cn/information/fund/netvalue/150241.html"/>
    <hyperlink ref="M86" r:id="rId458" tooltip="399986" display="http://quote.eastmoney.com/zs399986.html"/>
    <hyperlink ref="O86" r:id="rId459" display="https://www.jisilu.cn/data/utils/lowcalc/150241"/>
    <hyperlink ref="Y86" r:id="rId460" tooltip="将【银行A级】从自选中删除" display="javascript:delOwnedFund('150241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77"/>
    <hyperlink ref="C88" r:id="rId468" display="http://finance.sina.com.cn/fund/quotes/150277/bc.shtml"/>
    <hyperlink ref="F88" r:id="rId469" display="http://www.cninfo.com.cn/information/fund/netvalue/150277.html"/>
    <hyperlink ref="M88" r:id="rId470" tooltip="399807" display="http://quote.eastmoney.com/zs399807.html"/>
    <hyperlink ref="O88" r:id="rId471" display="https://www.jisilu.cn/data/utils/lowcalc/150277"/>
    <hyperlink ref="Y88" r:id="rId472" tooltip="将【高铁A】从自选中删除" display="javascript:delOwnedFund('150277');"/>
    <hyperlink ref="A89" r:id="rId473" display="https://www.jisilu.cn/data/sfnew/detail/150257"/>
    <hyperlink ref="C89" r:id="rId474" display="http://finance.sina.com.cn/fund/quotes/150257/bc.shtml"/>
    <hyperlink ref="F89" r:id="rId475" display="http://www.cninfo.com.cn/information/fund/netvalue/150257.html"/>
    <hyperlink ref="M89" r:id="rId476" tooltip="399993" display="http://quote.eastmoney.com/zs399993.html"/>
    <hyperlink ref="O89" r:id="rId477" display="https://www.jisilu.cn/data/utils/lowcalc/150257"/>
    <hyperlink ref="Y89" r:id="rId478" tooltip="加【生物A】为自选A类" display="javascript:addOwnedFund('150257');"/>
    <hyperlink ref="A90" r:id="rId479" display="https://www.jisilu.cn/data/sfnew/detail/150259"/>
    <hyperlink ref="C90" r:id="rId480" display="http://finance.sina.com.cn/fund/quotes/150259/bc.shtml"/>
    <hyperlink ref="F90" r:id="rId481" display="http://www.cninfo.com.cn/information/fund/netvalue/150259.html"/>
    <hyperlink ref="M90" r:id="rId482" tooltip="399992" display="http://quote.eastmoney.com/zs399992.html"/>
    <hyperlink ref="O90" r:id="rId483" display="https://www.jisilu.cn/data/utils/lowcalc/150259"/>
    <hyperlink ref="Y90" r:id="rId484" tooltip="加【重组A】为自选A类" display="javascript:addOwnedFund('150259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205"/>
    <hyperlink ref="C92" r:id="rId492" display="http://finance.sina.com.cn/fund/quotes/150205/bc.shtml"/>
    <hyperlink ref="F92" r:id="rId493" display="http://www.cninfo.com.cn/information/fund/netvalue/150205.html"/>
    <hyperlink ref="M92" r:id="rId494" tooltip="399973" display="http://quote.eastmoney.com/zs399973.html"/>
    <hyperlink ref="O92" r:id="rId495" display="https://www.jisilu.cn/data/utils/lowcalc/150205"/>
    <hyperlink ref="Y92" r:id="rId496" tooltip="加【国防A】为自选A类" display="javascript:addOwnedFund('150205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315"/>
    <hyperlink ref="C95" r:id="rId510" display="http://finance.sina.com.cn/fund/quotes/150315/bc.shtml"/>
    <hyperlink ref="F95" r:id="rId511" display="http://www.cninfo.com.cn/information/fund/netvalue/150315.html"/>
    <hyperlink ref="M95" r:id="rId512" tooltip="399803" display="http://quote.eastmoney.com/zs399803.html"/>
    <hyperlink ref="O95" r:id="rId513" display="https://www.jisilu.cn/data/utils/lowcalc/150315"/>
    <hyperlink ref="Y95" r:id="rId514" tooltip="加【工业4A】为自选A类" display="javascript:addOwnedFund('150315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283"/>
    <hyperlink ref="C97" r:id="rId522" display="http://finance.sina.com.cn/fund/quotes/150283/bc.shtml"/>
    <hyperlink ref="F97" r:id="rId523" display="http://www.cninfo.com.cn/information/fund/netvalue/150283.html"/>
    <hyperlink ref="M97" r:id="rId524" tooltip="000808" display="http://quote.eastmoney.com/zs000808.html"/>
    <hyperlink ref="O97" r:id="rId525" display="https://www.jisilu.cn/data/utils/lowcalc/150283"/>
    <hyperlink ref="Y97" r:id="rId526" tooltip="加【SW医药A】为自选A类" display="javascript:addOwnedFund('150283');"/>
    <hyperlink ref="A98" r:id="rId527" display="https://www.jisilu.cn/data/sfnew/detail/150329"/>
    <hyperlink ref="C98" r:id="rId528" display="http://finance.sina.com.cn/fund/quotes/150329/bc.shtml"/>
    <hyperlink ref="F98" r:id="rId529" display="http://www.cninfo.com.cn/information/fund/netvalue/150329.html"/>
    <hyperlink ref="M98" r:id="rId530" tooltip="399809" display="http://quote.eastmoney.com/zs399809.html"/>
    <hyperlink ref="O98" r:id="rId531" display="https://www.jisilu.cn/data/utils/lowcalc/150329"/>
    <hyperlink ref="Y98" r:id="rId532" tooltip="加【保险A】为自选A类" display="javascript:addOwnedFund('150329');"/>
    <hyperlink ref="A99" r:id="rId533" display="https://www.jisilu.cn/data/sfnew/detail/150305"/>
    <hyperlink ref="C99" r:id="rId534" display="http://finance.sina.com.cn/fund/quotes/150305/bc.shtml"/>
    <hyperlink ref="F99" r:id="rId535" display="http://www.cninfo.com.cn/information/fund/netvalue/150305.html"/>
    <hyperlink ref="M99" r:id="rId536" tooltip="399812" display="http://quote.eastmoney.com/zs399812.html"/>
    <hyperlink ref="O99" r:id="rId537" display="https://www.jisilu.cn/data/utils/lowcalc/150305"/>
    <hyperlink ref="Y99" r:id="rId538" tooltip="加【养老A】为自选A类" display="javascript:addOwnedFund('150305');"/>
    <hyperlink ref="A100" r:id="rId539" display="https://www.jisilu.cn/data/sfnew/detail/150273"/>
    <hyperlink ref="C100" r:id="rId540" display="http://finance.sina.com.cn/fund/quotes/150273/bc.shtml"/>
    <hyperlink ref="F100" r:id="rId541" display="http://www.cninfo.com.cn/information/fund/netvalue/150273.html"/>
    <hyperlink ref="M100" r:id="rId542" tooltip="399991" display="http://quote.eastmoney.com/zs399991.html"/>
    <hyperlink ref="O100" r:id="rId543" display="https://www.jisilu.cn/data/utils/lowcalc/150273"/>
    <hyperlink ref="Y100" r:id="rId544" tooltip="加【带路A】为自选A类" display="javascript:addOwnedFund('150273');"/>
    <hyperlink ref="A101" r:id="rId545" display="https://www.jisilu.cn/data/sfnew/detail/150177"/>
    <hyperlink ref="C101" r:id="rId546" display="http://finance.sina.com.cn/fund/quotes/150177/bc.shtml"/>
    <hyperlink ref="F101" r:id="rId547" display="http://www.cninfo.com.cn/information/fund/netvalue/150177.html"/>
    <hyperlink ref="M101" r:id="rId548" tooltip="399966" display="http://quote.eastmoney.com/zs399966.html"/>
    <hyperlink ref="O101" r:id="rId549" display="https://www.jisilu.cn/data/utils/lowcalc/150177"/>
    <hyperlink ref="Y101" r:id="rId550" tooltip="加【证保A】为自选A类" display="javascript:addOwnedFund('150177');"/>
    <hyperlink ref="A102" r:id="rId551" display="https://www.jisilu.cn/data/sfnew/detail/150229"/>
    <hyperlink ref="C102" r:id="rId552" display="http://finance.sina.com.cn/fund/quotes/150229/bc.shtml"/>
    <hyperlink ref="F102" r:id="rId553" display="http://www.cninfo.com.cn/information/fund/netvalue/150229.html"/>
    <hyperlink ref="M102" r:id="rId554" tooltip="399987" display="http://quote.eastmoney.com/zs399987.html"/>
    <hyperlink ref="O102" r:id="rId555" display="https://www.jisilu.cn/data/utils/lowcalc/150229"/>
    <hyperlink ref="Y102" r:id="rId556" tooltip="加【酒A】为自选A类" display="javascript:addOwnedFund('150229');"/>
    <hyperlink ref="A103" r:id="rId557" display="https://www.jisilu.cn/data/sfnew/detail/150269"/>
    <hyperlink ref="C103" r:id="rId558" display="http://finance.sina.com.cn/fund/quotes/150269/bc.shtml"/>
    <hyperlink ref="F103" r:id="rId559" display="http://www.cninfo.com.cn/information/fund/netvalue/150269.html"/>
    <hyperlink ref="M103" r:id="rId560" tooltip="399997" display="http://quote.eastmoney.com/zs399997.html"/>
    <hyperlink ref="O103" r:id="rId561" display="https://www.jisilu.cn/data/utils/lowcalc/150269"/>
    <hyperlink ref="Y103" r:id="rId562" tooltip="加【白酒A】为自选A类" display="javascript:addOwnedFund('150269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502049"/>
    <hyperlink ref="C105" r:id="rId570" display="http://finance.sina.com.cn/fund/quotes/502049/bc.shtml"/>
    <hyperlink ref="F105" r:id="rId571" display="http://www.cninfo.com.cn/information/fund/netvalue/502049.html"/>
    <hyperlink ref="M105" r:id="rId572" tooltip="000016" display="http://quote.eastmoney.com/zs000016.html"/>
    <hyperlink ref="O105" r:id="rId573" display="https://www.jisilu.cn/data/utils/lowcalc/502049"/>
    <hyperlink ref="Y105" r:id="rId574" tooltip="加【上证50A】为自选A类" display="javascript:addOwnedFund('502049');"/>
    <hyperlink ref="A106" r:id="rId575" display="https://www.jisilu.cn/data/sfnew/detail/150194"/>
    <hyperlink ref="C106" r:id="rId576" display="http://finance.sina.com.cn/fund/quotes/150194/bc.shtml"/>
    <hyperlink ref="F106" r:id="rId577" display="http://www.cninfo.com.cn/information/fund/netvalue/150194.html"/>
    <hyperlink ref="M106" r:id="rId578" tooltip="399970" display="http://quote.eastmoney.com/zs399970.html"/>
    <hyperlink ref="O106" r:id="rId579" display="https://www.jisilu.cn/data/utils/lowcalc/150194"/>
    <hyperlink ref="Y106" r:id="rId580" tooltip="加【互联网A】为自选A类" display="javascript:addOwnedFund('150194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150184"/>
    <hyperlink ref="C109" r:id="rId594" display="http://finance.sina.com.cn/fund/quotes/150184/bc.shtml"/>
    <hyperlink ref="F109" r:id="rId595" display="http://www.cninfo.com.cn/information/fund/netvalue/150184.html"/>
    <hyperlink ref="M109" r:id="rId596" tooltip="000827" display="http://quote.eastmoney.com/zs000827.html"/>
    <hyperlink ref="O109" r:id="rId597" display="https://www.jisilu.cn/data/utils/lowcalc/150184"/>
    <hyperlink ref="Y109" r:id="rId598" tooltip="加【环保A】为自选A类" display="javascript:addOwnedFund('150184');"/>
    <hyperlink ref="A110" r:id="rId599" display="https://www.jisilu.cn/data/sfnew/detail/150233"/>
    <hyperlink ref="C110" r:id="rId600" display="http://finance.sina.com.cn/fund/quotes/150233/bc.shtml"/>
    <hyperlink ref="F110" r:id="rId601" display="http://www.cninfo.com.cn/information/fund/netvalue/150233.html"/>
    <hyperlink ref="M110" r:id="rId602" tooltip="399810" display="http://quote.eastmoney.com/zs399810.html"/>
    <hyperlink ref="O110" r:id="rId603" display="https://www.jisilu.cn/data/utils/lowcalc/150233"/>
    <hyperlink ref="Y110" r:id="rId604" tooltip="加【传媒业A】为自选A类" display="javascript:addOwnedFund('150233');"/>
    <hyperlink ref="A111" r:id="rId605" display="https://www.jisilu.cn/data/sfnew/detail/502027"/>
    <hyperlink ref="C111" r:id="rId606" display="http://finance.sina.com.cn/fund/quotes/502027/bc.shtml"/>
    <hyperlink ref="F111" r:id="rId607" display="http://www.cninfo.com.cn/information/fund/netvalue/502027.html"/>
    <hyperlink ref="M111" r:id="rId608" tooltip="399429" display="http://quote.eastmoney.com/zs399429.html"/>
    <hyperlink ref="O111" r:id="rId609" display="https://www.jisilu.cn/data/utils/lowcalc/502027"/>
    <hyperlink ref="Y111" r:id="rId610" tooltip="加【新丝路A】为自选A类" display="javascript:addOwnedFund('502027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209"/>
    <hyperlink ref="C113" r:id="rId618" display="http://finance.sina.com.cn/fund/quotes/150209/bc.shtml"/>
    <hyperlink ref="F113" r:id="rId619" display="http://www.cninfo.com.cn/information/fund/netvalue/150209.html"/>
    <hyperlink ref="M113" r:id="rId620" tooltip="399974" display="http://quote.eastmoney.com/zs399974.html"/>
    <hyperlink ref="O113" r:id="rId621" display="https://www.jisilu.cn/data/utils/lowcalc/150209"/>
    <hyperlink ref="Y113" r:id="rId622" tooltip="加【国企改A】为自选A类" display="javascript:addOwnedFund('150209');"/>
    <hyperlink ref="A114" r:id="rId623" display="https://www.jisilu.cn/data/sfnew/detail/150249"/>
    <hyperlink ref="C114" r:id="rId624" display="http://finance.sina.com.cn/fund/quotes/150249/bc.shtml"/>
    <hyperlink ref="F114" r:id="rId625" display="http://www.cninfo.com.cn/information/fund/netvalue/150249.html"/>
    <hyperlink ref="M114" r:id="rId626" tooltip="399986" display="http://quote.eastmoney.com/zs399986.html"/>
    <hyperlink ref="O114" r:id="rId627" display="https://www.jisilu.cn/data/utils/lowcalc/150249"/>
    <hyperlink ref="Y114" r:id="rId628" tooltip="将【银行A端】从自选中删除" display="javascript:delOwnedFund('150249');"/>
    <hyperlink ref="A115" r:id="rId629" display="https://www.jisilu.cn/data/sfnew/detail/150051"/>
    <hyperlink ref="C115" r:id="rId630" display="http://finance.sina.com.cn/fund/quotes/150051/bc.shtml"/>
    <hyperlink ref="F115" r:id="rId631" display="http://www.cninfo.com.cn/information/fund/netvalue/150051.html"/>
    <hyperlink ref="M115" r:id="rId632" tooltip="399300" display="http://quote.eastmoney.com/zs399300.html"/>
    <hyperlink ref="O115" r:id="rId633" display="https://www.jisilu.cn/data/utils/lowcalc/150051"/>
    <hyperlink ref="Y115" r:id="rId634" tooltip="加【沪深300A】为自选A类" display="javascript:addOwnedFund('150051');"/>
    <hyperlink ref="A116" r:id="rId635" display="https://www.jisilu.cn/data/sfnew/detail/502017"/>
    <hyperlink ref="C116" r:id="rId636" display="http://finance.sina.com.cn/fund/quotes/502017/bc.shtml"/>
    <hyperlink ref="F116" r:id="rId637" display="http://www.cninfo.com.cn/information/fund/netvalue/502017.html"/>
    <hyperlink ref="M116" r:id="rId638" tooltip="399991" display="http://quote.eastmoney.com/zs399991.html"/>
    <hyperlink ref="O116" r:id="rId639" display="https://www.jisilu.cn/data/utils/lowcalc/502017"/>
    <hyperlink ref="Y116" r:id="rId640" tooltip="加【带路A】为自选A类" display="javascript:addOwnedFund('502017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7"/>
    <hyperlink ref="C119" r:id="rId654" display="http://finance.sina.com.cn/fund/quotes/150207/bc.shtml"/>
    <hyperlink ref="F119" r:id="rId655" display="http://www.cninfo.com.cn/information/fund/netvalue/150207.html"/>
    <hyperlink ref="M119" r:id="rId656" tooltip="399983" display="http://quote.eastmoney.com/zs399983.html"/>
    <hyperlink ref="O119" r:id="rId657" display="https://www.jisilu.cn/data/utils/lowcalc/150207"/>
    <hyperlink ref="Y119" r:id="rId658" tooltip="加【地产A端】为自选A类" display="javascript:addOwnedFund('150207');"/>
    <hyperlink ref="A120" r:id="rId659" display="https://www.jisilu.cn/data/sfnew/detail/150217"/>
    <hyperlink ref="C120" r:id="rId660" display="http://finance.sina.com.cn/fund/quotes/150217/bc.shtml"/>
    <hyperlink ref="F120" r:id="rId661" display="http://www.cninfo.com.cn/information/fund/netvalue/150217.html"/>
    <hyperlink ref="M120" r:id="rId662" tooltip="399412" display="http://quote.eastmoney.com/zs399412.html"/>
    <hyperlink ref="O120" r:id="rId663" display="https://www.jisilu.cn/data/utils/lowcalc/150217"/>
    <hyperlink ref="Y120" r:id="rId664" tooltip="加【新能源A】为自选A类" display="javascript:addOwnedFund('150217');"/>
    <hyperlink ref="A121" r:id="rId665" display="https://www.jisilu.cn/data/sfnew/detail/502004"/>
    <hyperlink ref="C121" r:id="rId666" display="http://finance.sina.com.cn/fund/quotes/502004/bc.shtml"/>
    <hyperlink ref="F121" r:id="rId667" display="http://www.cninfo.com.cn/information/fund/netvalue/502004.html"/>
    <hyperlink ref="M121" r:id="rId668" tooltip="399967" display="http://quote.eastmoney.com/zs399967.html"/>
    <hyperlink ref="O121" r:id="rId669" display="https://www.jisilu.cn/data/utils/lowcalc/502004"/>
    <hyperlink ref="Y121" r:id="rId670" tooltip="加【军工A】为自选A类" display="javascript:addOwnedFund('502004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309"/>
    <hyperlink ref="C126" r:id="rId696" display="http://finance.sina.com.cn/fund/quotes/150309/bc.shtml"/>
    <hyperlink ref="F126" r:id="rId697" display="http://www.cninfo.com.cn/information/fund/netvalue/150309.html"/>
    <hyperlink ref="M126" r:id="rId698" tooltip="399994" display="http://quote.eastmoney.com/zs399994.html"/>
    <hyperlink ref="O126" r:id="rId699" display="https://www.jisilu.cn/data/utils/lowcalc/150309"/>
    <hyperlink ref="Y126" r:id="rId700" tooltip="加【信息安A】为自选A类" display="javascript:addOwnedFund('150309');"/>
    <hyperlink ref="A127" r:id="rId701" display="https://www.jisilu.cn/data/sfnew/detail/150171"/>
    <hyperlink ref="C127" r:id="rId702" display="http://finance.sina.com.cn/fund/quotes/150171/bc.shtml"/>
    <hyperlink ref="F127" r:id="rId703" display="http://www.cninfo.com.cn/information/fund/netvalue/150171.html"/>
    <hyperlink ref="M127" r:id="rId704" tooltip="399707" display="http://quote.eastmoney.com/zs399707.html"/>
    <hyperlink ref="O127" r:id="rId705" display="https://www.jisilu.cn/data/utils/lowcalc/150171"/>
    <hyperlink ref="Y127" r:id="rId706" tooltip="加【证券A】为自选A类" display="javascript:addOwnedFund('150171');"/>
    <hyperlink ref="A128" r:id="rId707" display="https://www.jisilu.cn/data/sfnew/detail/150143"/>
    <hyperlink ref="C128" r:id="rId708" display="http://finance.sina.com.cn/fund/quotes/150143/bc.shtml"/>
    <hyperlink ref="F128" r:id="rId709" display="http://www.cninfo.com.cn/information/fund/netvalue/150143.html"/>
    <hyperlink ref="M128" r:id="rId710" tooltip="000832" display="http://quote.eastmoney.com/zs000832.html"/>
    <hyperlink ref="O128" r:id="rId711" display="https://www.jisilu.cn/data/utils/lowcalc/150143"/>
    <hyperlink ref="Y128" r:id="rId712" tooltip="加【转债A级】为自选A类" display="javascript:addOwnedFund('150143');"/>
    <hyperlink ref="A129" r:id="rId713" display="https://www.jisilu.cn/data/sfnew/detail/150181"/>
    <hyperlink ref="C129" r:id="rId714" display="http://finance.sina.com.cn/fund/quotes/150181/bc.shtml"/>
    <hyperlink ref="F129" r:id="rId715" display="http://www.cninfo.com.cn/information/fund/netvalue/150181.html"/>
    <hyperlink ref="M129" r:id="rId716" tooltip="399967" display="http://quote.eastmoney.com/zs399967.html"/>
    <hyperlink ref="O129" r:id="rId717" display="https://www.jisilu.cn/data/utils/lowcalc/150181"/>
    <hyperlink ref="Y129" r:id="rId718" tooltip="加【军工A】为自选A类" display="javascript:addOwnedFund('150181');"/>
    <hyperlink ref="A130" r:id="rId719" display="https://www.jisilu.cn/data/sfnew/detail/150251"/>
    <hyperlink ref="C130" r:id="rId720" display="http://finance.sina.com.cn/fund/quotes/150251/bc.shtml"/>
    <hyperlink ref="F130" r:id="rId721" display="http://www.cninfo.com.cn/information/fund/netvalue/150251.html"/>
    <hyperlink ref="M130" r:id="rId722" tooltip="399990" display="http://quote.eastmoney.com/zs399990.html"/>
    <hyperlink ref="O130" r:id="rId723" display="https://www.jisilu.cn/data/utils/lowcalc/150251"/>
    <hyperlink ref="Y130" r:id="rId724" tooltip="加【煤炭A】为自选A类" display="javascript:addOwnedFund('150251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150179"/>
    <hyperlink ref="C133" r:id="rId738" display="http://finance.sina.com.cn/fund/quotes/150179/bc.shtml"/>
    <hyperlink ref="F133" r:id="rId739" display="http://www.cninfo.com.cn/information/fund/netvalue/150179.html"/>
    <hyperlink ref="M133" r:id="rId740" tooltip="399935" display="http://quote.eastmoney.com/zs399935.html"/>
    <hyperlink ref="O133" r:id="rId741" display="https://www.jisilu.cn/data/utils/lowcalc/150179"/>
    <hyperlink ref="Y133" r:id="rId742" tooltip="加【信息A】为自选A类" display="javascript:addOwnedFund('15017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279"/>
    <hyperlink ref="C136" r:id="rId756" display="http://finance.sina.com.cn/fund/quotes/150279/bc.shtml"/>
    <hyperlink ref="F136" r:id="rId757" display="http://www.cninfo.com.cn/information/fund/netvalue/150279.html"/>
    <hyperlink ref="M136" r:id="rId758" tooltip="399808" display="http://quote.eastmoney.com/zs399808.html"/>
    <hyperlink ref="O136" r:id="rId759" display="https://www.jisilu.cn/data/utils/lowcalc/150279"/>
    <hyperlink ref="Y136" r:id="rId760" tooltip="加【新能A】为自选A类" display="javascript:addOwnedFund('150279');"/>
    <hyperlink ref="A137" r:id="rId761" display="https://www.jisilu.cn/data/sfnew/detail/150192"/>
    <hyperlink ref="C137" r:id="rId762" display="http://finance.sina.com.cn/fund/quotes/150192/bc.shtml"/>
    <hyperlink ref="F137" r:id="rId763" display="http://www.cninfo.com.cn/information/fund/netvalue/150192.html"/>
    <hyperlink ref="M137" r:id="rId764" tooltip="399965" display="http://quote.eastmoney.com/zs399965.html"/>
    <hyperlink ref="O137" r:id="rId765" display="https://www.jisilu.cn/data/utils/lowcalc/150192"/>
    <hyperlink ref="Y137" r:id="rId766" tooltip="加【地产A】为自选A类" display="javascript:addOwnedFund('150192');"/>
    <hyperlink ref="A138" r:id="rId767" display="https://www.jisilu.cn/data/sfnew/detail/150245"/>
    <hyperlink ref="C138" r:id="rId768" display="http://finance.sina.com.cn/fund/quotes/150245/bc.shtml"/>
    <hyperlink ref="F138" r:id="rId769" display="http://www.cninfo.com.cn/information/fund/netvalue/150245.html"/>
    <hyperlink ref="M138" r:id="rId770" tooltip="399970" display="http://quote.eastmoney.com/zs399970.html"/>
    <hyperlink ref="O138" r:id="rId771" display="https://www.jisilu.cn/data/utils/lowcalc/150245"/>
    <hyperlink ref="Y138" r:id="rId772" tooltip="加【互联A】为自选A类" display="javascript:addOwnedFund('150245');"/>
    <hyperlink ref="A139" r:id="rId773" display="https://www.jisilu.cn/data/sfnew/detail/150231"/>
    <hyperlink ref="C139" r:id="rId774" display="http://finance.sina.com.cn/fund/quotes/150231/bc.shtml"/>
    <hyperlink ref="F139" r:id="rId775" display="http://www.cninfo.com.cn/information/fund/netvalue/150231.html"/>
    <hyperlink ref="M139" r:id="rId776" tooltip="399811" display="http://quote.eastmoney.com/zs399811.html"/>
    <hyperlink ref="O139" r:id="rId777" display="https://www.jisilu.cn/data/utils/lowcalc/150231"/>
    <hyperlink ref="Y139" r:id="rId778" tooltip="加【电子A】为自选A类" display="javascript:addOwnedFund('150231');"/>
    <hyperlink ref="A140" r:id="rId779" display="https://www.jisilu.cn/data/sfnew/detail/150215"/>
    <hyperlink ref="C140" r:id="rId780" display="http://finance.sina.com.cn/fund/quotes/150215/bc.shtml"/>
    <hyperlink ref="F140" r:id="rId781" display="http://www.cninfo.com.cn/information/fund/netvalue/150215.html"/>
    <hyperlink ref="M140" r:id="rId782" tooltip="399610" display="http://quote.eastmoney.com/zs399610.html"/>
    <hyperlink ref="O140" r:id="rId783" display="https://www.jisilu.cn/data/utils/lowcalc/150215"/>
    <hyperlink ref="Y140" r:id="rId784" tooltip="加【TMT A】为自选A类" display="javascript:addOwnedFund('150215');"/>
    <hyperlink ref="A142" r:id="rId785" display="https://www.jisilu.cn/data/sfnew/detail/150066"/>
    <hyperlink ref="C142" r:id="rId786" display="http://finance.sina.com.cn/fund/quotes/150066/bc.shtml"/>
    <hyperlink ref="F142" r:id="rId787" display="http://www.cninfo.com.cn/information/fund/netvalue/150066.html"/>
    <hyperlink ref="M142" r:id="rId788" tooltip="399481" display="http://quote.eastmoney.com/zs399481.html"/>
    <hyperlink ref="O142" r:id="rId789" display="https://www.jisilu.cn/data/utils/lowcalc/150066"/>
    <hyperlink ref="Y142" r:id="rId790" tooltip="加【互利A】为自选A类" display="javascript:addOwnedFund('150066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5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1.6789473684210522E-3</v>
      </c>
      <c r="G3" s="48">
        <f t="shared" ref="G3:G8" ca="1" si="1">VLOOKUP($E3,INDIRECT($B$2 &amp; "!$A$3:$Y$207"),8,FALSE)</f>
        <v>0.54385964912280704</v>
      </c>
      <c r="H3" s="48">
        <f t="shared" ref="H3:H8" ca="1" si="2">VLOOKUP($E3,INDIRECT($B$2 &amp; "!$A$3:$Y$207"),7,FALSE)</f>
        <v>-1.7368421052630872E-4</v>
      </c>
      <c r="I3" s="48">
        <f t="shared" ref="I3:I8" ca="1" si="3">VLOOKUP($E3,INDIRECT($B$2 &amp; "!$A$3:$Y$207"),11,FALSE)</f>
        <v>4.5045263157894741E-2</v>
      </c>
      <c r="J3" s="48">
        <f t="shared" ref="J3:J8" ca="1" si="4">VLOOKUP($E3,INDIRECT($B$2 &amp; "!$A$3:$Y$207"),16,FALSE)</f>
        <v>-8.9017857142857145E-3</v>
      </c>
      <c r="K3" s="48">
        <f t="shared" ref="K3:K8" ca="1" si="5">VLOOKUP($E3,INDIRECT($B$2 &amp; "!$A$3:$Y$207"),18,FALSE)</f>
        <v>-5.5929824561403501E-3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7.5999999999999993E-4</v>
      </c>
      <c r="G4" s="48">
        <f t="shared" ca="1" si="1"/>
        <v>0.4</v>
      </c>
      <c r="H4" s="48">
        <f t="shared" ca="1" si="2"/>
        <v>-1.11E-2</v>
      </c>
      <c r="I4" s="48">
        <f t="shared" ca="1" si="3"/>
        <v>4.6471999999999999E-2</v>
      </c>
      <c r="J4" s="48">
        <f t="shared" ca="1" si="4"/>
        <v>-1.4479999999999998E-2</v>
      </c>
      <c r="K4" s="48">
        <f t="shared" ca="1" si="5"/>
        <v>-1.6000000000000001E-3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1.6583333333333331E-3</v>
      </c>
      <c r="G5" s="87">
        <f t="shared" ca="1" si="1"/>
        <v>0.66666666666666663</v>
      </c>
      <c r="H5" s="87">
        <f t="shared" ca="1" si="2"/>
        <v>-1.7694444444444447E-2</v>
      </c>
      <c r="I5" s="87">
        <f t="shared" ca="1" si="3"/>
        <v>4.4216111111111095E-2</v>
      </c>
      <c r="J5" s="87">
        <f t="shared" ca="1" si="4"/>
        <v>-2.1103225806451614E-2</v>
      </c>
      <c r="K5" s="87">
        <f t="shared" ca="1" si="5"/>
        <v>-5.5000000000000005E-3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8.8333333333333319E-4</v>
      </c>
      <c r="G6" s="87">
        <f t="shared" ca="1" si="1"/>
        <v>0.54166666666666663</v>
      </c>
      <c r="H6" s="87">
        <f t="shared" ca="1" si="2"/>
        <v>-6.8900000000000003E-2</v>
      </c>
      <c r="I6" s="87">
        <f t="shared" ca="1" si="3"/>
        <v>5.1583333333333335E-2</v>
      </c>
      <c r="J6" s="87">
        <f t="shared" ca="1" si="4"/>
        <v>-5.6079166666666659E-2</v>
      </c>
      <c r="K6" s="87">
        <f t="shared" ca="1" si="5"/>
        <v>-4.6874999999999998E-3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2.3999999999999998E-3</v>
      </c>
      <c r="G7" s="48">
        <f t="shared" ca="1" si="1"/>
        <v>0.66666666666666663</v>
      </c>
      <c r="H7" s="48">
        <f t="shared" ca="1" si="2"/>
        <v>-0.17533333333333334</v>
      </c>
      <c r="I7" s="48">
        <f t="shared" ca="1" si="3"/>
        <v>5.0926666666666669E-2</v>
      </c>
      <c r="J7" s="48">
        <f t="shared" ca="1" si="4"/>
        <v>-0.13006666666666666</v>
      </c>
      <c r="K7" s="48">
        <f t="shared" ca="1" si="5"/>
        <v>-3.0000000000000005E-3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2.4333333333333334E-3</v>
      </c>
      <c r="G8" s="48">
        <f t="shared" ca="1" si="1"/>
        <v>0.66666666666666663</v>
      </c>
      <c r="H8" s="48">
        <f t="shared" ca="1" si="2"/>
        <v>-0.1391</v>
      </c>
      <c r="I8" s="48">
        <f t="shared" ca="1" si="3"/>
        <v>5.2256666666666667E-2</v>
      </c>
      <c r="J8" s="48">
        <f t="shared" ca="1" si="4"/>
        <v>-9.3333333333333324E-2</v>
      </c>
      <c r="K8" s="48">
        <f t="shared" ca="1" si="5"/>
        <v>-6.0000000000000016E-4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158.84</v>
      </c>
      <c r="I11" s="415">
        <v>8.0000000000000004E-4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1472.7919999999999</v>
      </c>
      <c r="I12" s="415">
        <v>1.1199999999999999E-3</v>
      </c>
      <c r="J12" s="74"/>
      <c r="K12" s="74"/>
      <c r="L12" s="206" t="s">
        <v>458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101.795</v>
      </c>
      <c r="I13" s="415">
        <v>8.0000000000000004E-4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101.59</v>
      </c>
      <c r="I14" s="415">
        <v>1.4E-3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430</v>
      </c>
      <c r="L15" t="s">
        <v>431</v>
      </c>
    </row>
    <row r="17" spans="1:29" ht="14.25" thickBot="1" x14ac:dyDescent="0.2">
      <c r="D17" s="315">
        <f>SUM(D20:D26)</f>
        <v>0.34029999999999999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405" t="s">
        <v>313</v>
      </c>
      <c r="J18" s="755" t="s">
        <v>315</v>
      </c>
      <c r="K18" s="755" t="s">
        <v>316</v>
      </c>
      <c r="L18" s="215" t="s">
        <v>318</v>
      </c>
      <c r="M18" s="405" t="s">
        <v>320</v>
      </c>
      <c r="N18" s="216" t="s">
        <v>321</v>
      </c>
      <c r="O18" s="216" t="s">
        <v>322</v>
      </c>
      <c r="P18" s="405" t="s">
        <v>324</v>
      </c>
      <c r="Q18" s="755" t="s">
        <v>326</v>
      </c>
      <c r="R18" s="405" t="s">
        <v>327</v>
      </c>
      <c r="S18" s="405" t="s">
        <v>329</v>
      </c>
      <c r="T18" s="216" t="s">
        <v>331</v>
      </c>
      <c r="U18" s="405" t="s">
        <v>333</v>
      </c>
      <c r="V18" s="216" t="s">
        <v>335</v>
      </c>
      <c r="W18" s="403" t="s">
        <v>337</v>
      </c>
      <c r="X18" s="403" t="s">
        <v>27</v>
      </c>
      <c r="Y18" s="403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404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04" t="s">
        <v>25</v>
      </c>
      <c r="Y19" s="404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392</v>
      </c>
      <c r="B20" s="309">
        <v>150335</v>
      </c>
      <c r="C20" s="309" t="s">
        <v>195</v>
      </c>
      <c r="D20" s="310">
        <v>3.9899999999999998E-2</v>
      </c>
      <c r="E20" s="51">
        <f t="shared" ref="E20:AC26" ca="1" si="6">VLOOKUP($B20,INDIRECT($B$2 &amp; "!$A$3:$Y$207"),COLUMN()-4,0)</f>
        <v>150335</v>
      </c>
      <c r="F20" s="309" t="str">
        <f t="shared" ca="1" si="6"/>
        <v>军工股A</v>
      </c>
      <c r="G20" s="51">
        <f t="shared" ca="1" si="6"/>
        <v>1.0740000000000001</v>
      </c>
      <c r="H20" s="310">
        <f t="shared" ca="1" si="6"/>
        <v>-8.9999999999999998E-4</v>
      </c>
      <c r="I20" s="309">
        <f t="shared" ca="1" si="6"/>
        <v>157.94</v>
      </c>
      <c r="J20" s="51">
        <f t="shared" ca="1" si="6"/>
        <v>1.036</v>
      </c>
      <c r="K20" s="311">
        <f t="shared" ca="1" si="6"/>
        <v>-3.6700000000000003E-2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5.2990000000000002E-2</v>
      </c>
      <c r="P20" s="309" t="str">
        <f t="shared" ca="1" si="6"/>
        <v>永续</v>
      </c>
      <c r="Q20" s="51" t="str">
        <f t="shared" ca="1" si="6"/>
        <v>中证军工</v>
      </c>
      <c r="R20" s="310">
        <f t="shared" ca="1" si="6"/>
        <v>-2.0999999999999999E-3</v>
      </c>
      <c r="S20" s="56">
        <f t="shared" ca="1" si="6"/>
        <v>0.2482</v>
      </c>
      <c r="T20" s="311">
        <f t="shared" ca="1" si="6"/>
        <v>-3.1099999999999999E-2</v>
      </c>
      <c r="U20" s="311">
        <f t="shared" ca="1" si="6"/>
        <v>0.75380000000000003</v>
      </c>
      <c r="V20" s="311">
        <f t="shared" ca="1" si="6"/>
        <v>-2.7000000000000001E-3</v>
      </c>
      <c r="W20" s="311">
        <f t="shared" ca="1" si="6"/>
        <v>4.1000000000000003E-3</v>
      </c>
      <c r="X20" s="311">
        <f t="shared" ca="1" si="6"/>
        <v>5.9999999999999995E-4</v>
      </c>
      <c r="Y20" s="309">
        <f t="shared" ca="1" si="6"/>
        <v>16041</v>
      </c>
      <c r="Z20" s="309">
        <f t="shared" ca="1" si="6"/>
        <v>150</v>
      </c>
      <c r="AA20" s="312">
        <f t="shared" ca="1" si="6"/>
        <v>0.21180555555555555</v>
      </c>
      <c r="AB20" s="313">
        <f t="shared" ca="1" si="6"/>
        <v>42719</v>
      </c>
      <c r="AC20" s="59" t="str">
        <f t="shared" ca="1" si="6"/>
        <v>   </v>
      </c>
    </row>
    <row r="21" spans="1:29" s="60" customFormat="1" ht="18.75" thickBot="1" x14ac:dyDescent="0.2">
      <c r="A21" s="73" t="s">
        <v>451</v>
      </c>
      <c r="B21" s="309">
        <v>150259</v>
      </c>
      <c r="C21" s="309" t="s">
        <v>92</v>
      </c>
      <c r="D21" s="310">
        <v>0.03</v>
      </c>
      <c r="E21" s="51">
        <f t="shared" ca="1" si="6"/>
        <v>150259</v>
      </c>
      <c r="F21" s="309" t="str">
        <f t="shared" ca="1" si="6"/>
        <v>重组A</v>
      </c>
      <c r="G21" s="51">
        <f t="shared" ca="1" si="6"/>
        <v>1.0029999999999999</v>
      </c>
      <c r="H21" s="310">
        <f t="shared" ca="1" si="6"/>
        <v>0</v>
      </c>
      <c r="I21" s="309">
        <f t="shared" ca="1" si="6"/>
        <v>345.27</v>
      </c>
      <c r="J21" s="51">
        <f t="shared" ca="1" si="6"/>
        <v>1.0083</v>
      </c>
      <c r="K21" s="311">
        <f t="shared" ca="1" si="6"/>
        <v>5.3E-3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4.5240000000000002E-2</v>
      </c>
      <c r="P21" s="309" t="str">
        <f t="shared" ca="1" si="6"/>
        <v>永续</v>
      </c>
      <c r="Q21" s="51" t="str">
        <f t="shared" ca="1" si="6"/>
        <v>CSWD并购</v>
      </c>
      <c r="R21" s="310">
        <f t="shared" ca="1" si="6"/>
        <v>9.1000000000000004E-3</v>
      </c>
      <c r="S21" s="56">
        <f t="shared" ca="1" si="6"/>
        <v>0.32800000000000001</v>
      </c>
      <c r="T21" s="311">
        <f t="shared" ca="1" si="6"/>
        <v>-5.0000000000000001E-4</v>
      </c>
      <c r="U21" s="311">
        <f t="shared" ca="1" si="6"/>
        <v>0.60219999999999996</v>
      </c>
      <c r="V21" s="311">
        <f t="shared" ca="1" si="6"/>
        <v>-4.4999999999999997E-3</v>
      </c>
      <c r="W21" s="311">
        <f t="shared" ca="1" si="6"/>
        <v>2.9999999999999997E-4</v>
      </c>
      <c r="X21" s="311">
        <f t="shared" ca="1" si="6"/>
        <v>1E-4</v>
      </c>
      <c r="Y21" s="309">
        <f t="shared" ca="1" si="6"/>
        <v>10098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42888</v>
      </c>
      <c r="AC21" s="59" t="str">
        <f t="shared" ca="1" si="6"/>
        <v>   </v>
      </c>
    </row>
    <row r="22" spans="1:29" s="60" customFormat="1" ht="19.5" thickBot="1" x14ac:dyDescent="0.2">
      <c r="A22" s="73" t="s">
        <v>389</v>
      </c>
      <c r="B22" s="309">
        <v>150307</v>
      </c>
      <c r="C22" s="309" t="s">
        <v>442</v>
      </c>
      <c r="D22" s="310">
        <v>0.01</v>
      </c>
      <c r="E22" s="51">
        <f ca="1">VLOOKUP($B22,INDIRECT($B$2 &amp; "!$A$3:$Y$207"),COLUMN()-4,0)</f>
        <v>150307</v>
      </c>
      <c r="F22" s="309" t="str">
        <f t="shared" ca="1" si="6"/>
        <v>体育A</v>
      </c>
      <c r="G22" s="51">
        <f t="shared" ca="1" si="6"/>
        <v>1.026</v>
      </c>
      <c r="H22" s="310">
        <f t="shared" ca="1" si="6"/>
        <v>1E-3</v>
      </c>
      <c r="I22" s="309">
        <f t="shared" ca="1" si="6"/>
        <v>461.29</v>
      </c>
      <c r="J22" s="51">
        <f t="shared" ca="1" si="6"/>
        <v>1.0309999999999999</v>
      </c>
      <c r="K22" s="311">
        <f t="shared" ca="1" si="6"/>
        <v>4.7999999999999996E-3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4.5229999999999999E-2</v>
      </c>
      <c r="P22" s="309" t="str">
        <f t="shared" ca="1" si="6"/>
        <v>永续</v>
      </c>
      <c r="Q22" s="51" t="str">
        <f t="shared" ca="1" si="6"/>
        <v>中证体育</v>
      </c>
      <c r="R22" s="310">
        <f t="shared" ca="1" si="6"/>
        <v>1.4800000000000001E-2</v>
      </c>
      <c r="S22" s="56">
        <f t="shared" ca="1" si="6"/>
        <v>0.20649999999999999</v>
      </c>
      <c r="T22" s="311">
        <f t="shared" ca="1" si="6"/>
        <v>-5.9999999999999995E-4</v>
      </c>
      <c r="U22" s="311">
        <f t="shared" ca="1" si="6"/>
        <v>0.85829999999999995</v>
      </c>
      <c r="V22" s="311">
        <f t="shared" ca="1" si="6"/>
        <v>-7.0000000000000001E-3</v>
      </c>
      <c r="W22" s="311">
        <f t="shared" ca="1" si="6"/>
        <v>-5.9999999999999995E-4</v>
      </c>
      <c r="X22" s="311">
        <f t="shared" ca="1" si="6"/>
        <v>0</v>
      </c>
      <c r="Y22" s="309">
        <f t="shared" ca="1" si="6"/>
        <v>23661</v>
      </c>
      <c r="Z22" s="309">
        <f t="shared" ca="1" si="6"/>
        <v>146</v>
      </c>
      <c r="AA22" s="312">
        <f t="shared" ca="1" si="6"/>
        <v>0.21180555555555555</v>
      </c>
      <c r="AB22" s="313">
        <f t="shared" ca="1" si="6"/>
        <v>42705</v>
      </c>
      <c r="AC22" s="59" t="str">
        <f t="shared" ca="1" si="6"/>
        <v>   </v>
      </c>
    </row>
    <row r="23" spans="1:29" s="110" customFormat="1" ht="19.5" thickBot="1" x14ac:dyDescent="0.2">
      <c r="A23" s="431" t="s">
        <v>467</v>
      </c>
      <c r="B23" s="432">
        <v>150293</v>
      </c>
      <c r="C23" s="432" t="s">
        <v>438</v>
      </c>
      <c r="D23" s="433">
        <v>3.0099999999999998E-2</v>
      </c>
      <c r="E23" s="101">
        <f ca="1">VLOOKUP($B23,INDIRECT($B$2 &amp; "!$A$3:$Y$207"),COLUMN()-4,0)</f>
        <v>150293</v>
      </c>
      <c r="F23" s="432" t="str">
        <f t="shared" ca="1" si="6"/>
        <v>高铁A级</v>
      </c>
      <c r="G23" s="101">
        <f t="shared" ca="1" si="6"/>
        <v>1.1020000000000001</v>
      </c>
      <c r="H23" s="433">
        <f t="shared" ca="1" si="6"/>
        <v>8.9999999999999998E-4</v>
      </c>
      <c r="I23" s="432">
        <f t="shared" ca="1" si="6"/>
        <v>14.56</v>
      </c>
      <c r="J23" s="101">
        <f t="shared" ca="1" si="6"/>
        <v>1.0596000000000001</v>
      </c>
      <c r="K23" s="434">
        <f t="shared" ca="1" si="6"/>
        <v>-0.04</v>
      </c>
      <c r="L23" s="434">
        <f t="shared" ca="1" si="6"/>
        <v>0.04</v>
      </c>
      <c r="M23" s="432">
        <f t="shared" ca="1" si="6"/>
        <v>6.25</v>
      </c>
      <c r="N23" s="432">
        <f t="shared" ca="1" si="6"/>
        <v>5.5</v>
      </c>
      <c r="O23" s="434">
        <f t="shared" ca="1" si="6"/>
        <v>5.2880000000000003E-2</v>
      </c>
      <c r="P23" s="432" t="str">
        <f t="shared" ca="1" si="6"/>
        <v>永续</v>
      </c>
      <c r="Q23" s="101" t="str">
        <f t="shared" ca="1" si="6"/>
        <v>高铁产业</v>
      </c>
      <c r="R23" s="433">
        <f t="shared" ca="1" si="6"/>
        <v>1.2999999999999999E-2</v>
      </c>
      <c r="S23" s="106">
        <f t="shared" ca="1" si="6"/>
        <v>0.32490000000000002</v>
      </c>
      <c r="T23" s="434">
        <f t="shared" ca="1" si="6"/>
        <v>-3.4099999999999998E-2</v>
      </c>
      <c r="U23" s="434">
        <f t="shared" ca="1" si="6"/>
        <v>0.54649999999999999</v>
      </c>
      <c r="V23" s="434">
        <f t="shared" ca="1" si="6"/>
        <v>-6.6E-3</v>
      </c>
      <c r="W23" s="434">
        <f t="shared" ca="1" si="6"/>
        <v>-7.4000000000000003E-3</v>
      </c>
      <c r="X23" s="434">
        <f t="shared" ca="1" si="6"/>
        <v>-4.3E-3</v>
      </c>
      <c r="Y23" s="432">
        <f t="shared" ca="1" si="6"/>
        <v>1251</v>
      </c>
      <c r="Z23" s="432">
        <f t="shared" ca="1" si="6"/>
        <v>0</v>
      </c>
      <c r="AA23" s="435">
        <f t="shared" ca="1" si="6"/>
        <v>0.21180555555555555</v>
      </c>
      <c r="AB23" s="436">
        <f t="shared" ca="1" si="6"/>
        <v>42705</v>
      </c>
      <c r="AC23" s="10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">
        <v>386</v>
      </c>
      <c r="D24" s="310">
        <v>0.1603</v>
      </c>
      <c r="E24" s="51">
        <f ca="1">VLOOKUP($B24,INDIRECT($B$2 &amp; "!$A$3:$Y$207"),COLUMN()-4,0)</f>
        <v>150175</v>
      </c>
      <c r="F24" s="309" t="str">
        <f t="shared" ca="1" si="6"/>
        <v>H股A</v>
      </c>
      <c r="G24" s="51">
        <f t="shared" ca="1" si="6"/>
        <v>0.97099999999999997</v>
      </c>
      <c r="H24" s="310">
        <f t="shared" ca="1" si="6"/>
        <v>3.0999999999999999E-3</v>
      </c>
      <c r="I24" s="309">
        <f t="shared" ca="1" si="6"/>
        <v>6856.52</v>
      </c>
      <c r="J24" s="51">
        <f t="shared" ca="1" si="6"/>
        <v>1.0342</v>
      </c>
      <c r="K24" s="311">
        <f t="shared" ca="1" si="6"/>
        <v>6.1100000000000002E-2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5.3370000000000001E-2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1.9E-3</v>
      </c>
      <c r="S24" s="56">
        <f t="shared" ca="1" si="6"/>
        <v>0.29509999999999997</v>
      </c>
      <c r="T24" s="311" t="str">
        <f t="shared" ca="1" si="6"/>
        <v>无下折</v>
      </c>
      <c r="U24" s="311">
        <f t="shared" ca="1" si="6"/>
        <v>0.71289999999999998</v>
      </c>
      <c r="V24" s="311">
        <f t="shared" ca="1" si="6"/>
        <v>-8.8000000000000005E-3</v>
      </c>
      <c r="W24" s="311">
        <f t="shared" ca="1" si="6"/>
        <v>-1.01E-2</v>
      </c>
      <c r="X24" s="311">
        <f t="shared" ca="1" si="6"/>
        <v>-4.8999999999999998E-3</v>
      </c>
      <c r="Y24" s="309">
        <f t="shared" ca="1" si="6"/>
        <v>397511</v>
      </c>
      <c r="Z24" s="309">
        <f t="shared" ca="1" si="6"/>
        <v>-7130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391</v>
      </c>
      <c r="B25" s="309">
        <v>150267</v>
      </c>
      <c r="C25" s="309" t="s">
        <v>387</v>
      </c>
      <c r="D25" s="310">
        <v>3.0099999999999998E-2</v>
      </c>
      <c r="E25" s="51">
        <f ca="1">VLOOKUP($B25,INDIRECT($B$2 &amp; "!$A$3:$Y$207"),COLUMN()-4,0)</f>
        <v>150267</v>
      </c>
      <c r="F25" s="309" t="str">
        <f t="shared" ca="1" si="6"/>
        <v>银行A类</v>
      </c>
      <c r="G25" s="51">
        <f t="shared" ca="1" si="6"/>
        <v>1.044</v>
      </c>
      <c r="H25" s="310">
        <f t="shared" ca="1" si="6"/>
        <v>3.8E-3</v>
      </c>
      <c r="I25" s="309">
        <f t="shared" ca="1" si="6"/>
        <v>348.37</v>
      </c>
      <c r="J25" s="51">
        <f t="shared" ca="1" si="6"/>
        <v>1.0344</v>
      </c>
      <c r="K25" s="311">
        <f t="shared" ca="1" si="6"/>
        <v>-9.2999999999999992E-3</v>
      </c>
      <c r="L25" s="311">
        <f t="shared" ca="1" si="6"/>
        <v>3.5000000000000003E-2</v>
      </c>
      <c r="M25" s="309">
        <f t="shared" ca="1" si="6"/>
        <v>5</v>
      </c>
      <c r="N25" s="309">
        <f t="shared" ca="1" si="6"/>
        <v>5</v>
      </c>
      <c r="O25" s="311">
        <f t="shared" ca="1" si="6"/>
        <v>4.9520000000000002E-2</v>
      </c>
      <c r="P25" s="309" t="str">
        <f t="shared" ca="1" si="6"/>
        <v>永续</v>
      </c>
      <c r="Q25" s="51" t="str">
        <f t="shared" ca="1" si="6"/>
        <v>中证银行</v>
      </c>
      <c r="R25" s="310">
        <f t="shared" ca="1" si="6"/>
        <v>3.3E-3</v>
      </c>
      <c r="S25" s="56">
        <f t="shared" ca="1" si="6"/>
        <v>0.249</v>
      </c>
      <c r="T25" s="311">
        <f t="shared" ca="1" si="6"/>
        <v>-1.29E-2</v>
      </c>
      <c r="U25" s="311">
        <f t="shared" ca="1" si="6"/>
        <v>0.75419999999999998</v>
      </c>
      <c r="V25" s="311">
        <f t="shared" ca="1" si="6"/>
        <v>-1.8E-3</v>
      </c>
      <c r="W25" s="311">
        <f t="shared" ca="1" si="6"/>
        <v>-2.8E-3</v>
      </c>
      <c r="X25" s="311">
        <f t="shared" ca="1" si="6"/>
        <v>2.0999999999999999E-3</v>
      </c>
      <c r="Y25" s="309">
        <f t="shared" ca="1" si="6"/>
        <v>1940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42705</v>
      </c>
      <c r="AC25" s="59" t="str">
        <f t="shared" ca="1" si="6"/>
        <v>   </v>
      </c>
    </row>
    <row r="26" spans="1:29" s="110" customFormat="1" ht="18.75" thickBot="1" x14ac:dyDescent="0.2">
      <c r="A26" s="431" t="s">
        <v>454</v>
      </c>
      <c r="B26" s="432">
        <v>150291</v>
      </c>
      <c r="C26" s="432" t="s">
        <v>388</v>
      </c>
      <c r="D26" s="433">
        <v>3.9899999999999998E-2</v>
      </c>
      <c r="E26" s="101">
        <f ca="1">VLOOKUP($B26,INDIRECT($B$2 &amp; "!$A$3:$Y$207"),COLUMN()-4,0)</f>
        <v>150291</v>
      </c>
      <c r="F26" s="432" t="str">
        <f t="shared" ca="1" si="6"/>
        <v>银行A份</v>
      </c>
      <c r="G26" s="101">
        <f t="shared" ca="1" si="6"/>
        <v>1.079</v>
      </c>
      <c r="H26" s="433">
        <f t="shared" ca="1" si="6"/>
        <v>2.8E-3</v>
      </c>
      <c r="I26" s="432">
        <f t="shared" ca="1" si="6"/>
        <v>213.84</v>
      </c>
      <c r="J26" s="101">
        <f t="shared" ca="1" si="6"/>
        <v>1.036</v>
      </c>
      <c r="K26" s="434">
        <f t="shared" ca="1" si="6"/>
        <v>-4.1500000000000002E-2</v>
      </c>
      <c r="L26" s="434">
        <f t="shared" ca="1" si="6"/>
        <v>0.04</v>
      </c>
      <c r="M26" s="432">
        <f t="shared" ca="1" si="6"/>
        <v>5.5</v>
      </c>
      <c r="N26" s="432">
        <f t="shared" ca="1" si="6"/>
        <v>5.5</v>
      </c>
      <c r="O26" s="434">
        <f t="shared" ca="1" si="6"/>
        <v>5.2729999999999999E-2</v>
      </c>
      <c r="P26" s="432" t="str">
        <f t="shared" ca="1" si="6"/>
        <v>永续</v>
      </c>
      <c r="Q26" s="101" t="str">
        <f t="shared" ca="1" si="6"/>
        <v>中证银行</v>
      </c>
      <c r="R26" s="433">
        <f t="shared" ca="1" si="6"/>
        <v>3.3E-3</v>
      </c>
      <c r="S26" s="106">
        <f t="shared" ca="1" si="6"/>
        <v>0.20569999999999999</v>
      </c>
      <c r="T26" s="434">
        <f t="shared" ca="1" si="6"/>
        <v>-3.56E-2</v>
      </c>
      <c r="U26" s="434">
        <f t="shared" ca="1" si="6"/>
        <v>0.85289999999999999</v>
      </c>
      <c r="V26" s="434">
        <f t="shared" ca="1" si="6"/>
        <v>2.3999999999999998E-3</v>
      </c>
      <c r="W26" s="434">
        <f t="shared" ca="1" si="6"/>
        <v>3.0999999999999999E-3</v>
      </c>
      <c r="X26" s="434">
        <f t="shared" ca="1" si="6"/>
        <v>5.5999999999999999E-3</v>
      </c>
      <c r="Y26" s="432">
        <f t="shared" ca="1" si="6"/>
        <v>19350</v>
      </c>
      <c r="Z26" s="432">
        <f t="shared" ca="1" si="6"/>
        <v>22</v>
      </c>
      <c r="AA26" s="435">
        <f t="shared" ca="1" si="6"/>
        <v>0.21180555555555555</v>
      </c>
      <c r="AB26" s="436">
        <f t="shared" ca="1" si="6"/>
        <v>42719</v>
      </c>
      <c r="AC26" s="10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468</v>
      </c>
      <c r="B29" s="110">
        <v>150291</v>
      </c>
      <c r="C29" s="110" t="s">
        <v>198</v>
      </c>
      <c r="D29" s="433">
        <v>3.9899999999999998E-2</v>
      </c>
      <c r="E29" s="437">
        <f t="shared" ref="E29:AC30" ca="1" si="7">VLOOKUP($B29,INDIRECT($B$2 &amp; "!$A$3:$Y$207"),COLUMN()-4,0)</f>
        <v>150291</v>
      </c>
      <c r="F29" s="438" t="str">
        <f t="shared" ca="1" si="7"/>
        <v>银行A份</v>
      </c>
      <c r="G29" s="437">
        <f t="shared" ca="1" si="7"/>
        <v>1.079</v>
      </c>
      <c r="H29" s="439">
        <f t="shared" ca="1" si="7"/>
        <v>2.8E-3</v>
      </c>
      <c r="I29" s="438">
        <f t="shared" ca="1" si="7"/>
        <v>213.84</v>
      </c>
      <c r="J29" s="437">
        <f t="shared" ca="1" si="7"/>
        <v>1.036</v>
      </c>
      <c r="K29" s="440">
        <f t="shared" ca="1" si="7"/>
        <v>-4.1500000000000002E-2</v>
      </c>
      <c r="L29" s="440">
        <f t="shared" ca="1" si="7"/>
        <v>0.04</v>
      </c>
      <c r="M29" s="438">
        <f t="shared" ca="1" si="7"/>
        <v>5.5</v>
      </c>
      <c r="N29" s="438">
        <f t="shared" ca="1" si="7"/>
        <v>5.5</v>
      </c>
      <c r="O29" s="440">
        <f t="shared" ca="1" si="7"/>
        <v>5.2729999999999999E-2</v>
      </c>
      <c r="P29" s="438" t="str">
        <f t="shared" ca="1" si="7"/>
        <v>永续</v>
      </c>
      <c r="Q29" s="437" t="str">
        <f t="shared" ca="1" si="7"/>
        <v>中证银行</v>
      </c>
      <c r="R29" s="439">
        <f t="shared" ca="1" si="7"/>
        <v>3.3E-3</v>
      </c>
      <c r="S29" s="441">
        <f t="shared" ca="1" si="7"/>
        <v>0.20569999999999999</v>
      </c>
      <c r="T29" s="440">
        <f t="shared" ca="1" si="7"/>
        <v>-3.56E-2</v>
      </c>
      <c r="U29" s="440">
        <f t="shared" ca="1" si="7"/>
        <v>0.85289999999999999</v>
      </c>
      <c r="V29" s="440">
        <f t="shared" ca="1" si="7"/>
        <v>2.3999999999999998E-3</v>
      </c>
      <c r="W29" s="440">
        <f t="shared" ca="1" si="7"/>
        <v>3.0999999999999999E-3</v>
      </c>
      <c r="X29" s="440">
        <f t="shared" ca="1" si="7"/>
        <v>5.5999999999999999E-3</v>
      </c>
      <c r="Y29" s="438">
        <f t="shared" ca="1" si="7"/>
        <v>19350</v>
      </c>
      <c r="Z29" s="438">
        <f t="shared" ca="1" si="7"/>
        <v>22</v>
      </c>
      <c r="AA29" s="442">
        <f t="shared" ca="1" si="7"/>
        <v>0.21180555555555555</v>
      </c>
      <c r="AB29" s="443">
        <f t="shared" ca="1" si="7"/>
        <v>42719</v>
      </c>
      <c r="AC29" s="444" t="str">
        <f t="shared" ca="1" si="7"/>
        <v>   </v>
      </c>
    </row>
    <row r="30" spans="1:29" s="110" customFormat="1" ht="19.5" thickBot="1" x14ac:dyDescent="0.2">
      <c r="A30" s="431" t="s">
        <v>467</v>
      </c>
      <c r="B30" s="432">
        <v>150293</v>
      </c>
      <c r="C30" s="432" t="s">
        <v>438</v>
      </c>
      <c r="D30" s="433">
        <v>3.0099999999999998E-2</v>
      </c>
      <c r="E30" s="101">
        <f t="shared" ca="1" si="7"/>
        <v>150293</v>
      </c>
      <c r="F30" s="432" t="str">
        <f t="shared" ca="1" si="7"/>
        <v>高铁A级</v>
      </c>
      <c r="G30" s="101">
        <f t="shared" ca="1" si="7"/>
        <v>1.1020000000000001</v>
      </c>
      <c r="H30" s="433">
        <f t="shared" ca="1" si="7"/>
        <v>8.9999999999999998E-4</v>
      </c>
      <c r="I30" s="432">
        <f t="shared" ca="1" si="7"/>
        <v>14.56</v>
      </c>
      <c r="J30" s="101">
        <f t="shared" ca="1" si="7"/>
        <v>1.0596000000000001</v>
      </c>
      <c r="K30" s="434">
        <f t="shared" ca="1" si="7"/>
        <v>-0.04</v>
      </c>
      <c r="L30" s="434">
        <f t="shared" ca="1" si="7"/>
        <v>0.04</v>
      </c>
      <c r="M30" s="432">
        <f t="shared" ca="1" si="7"/>
        <v>6.25</v>
      </c>
      <c r="N30" s="432">
        <f t="shared" ca="1" si="7"/>
        <v>5.5</v>
      </c>
      <c r="O30" s="434">
        <f t="shared" ca="1" si="7"/>
        <v>5.2880000000000003E-2</v>
      </c>
      <c r="P30" s="432" t="str">
        <f t="shared" ca="1" si="7"/>
        <v>永续</v>
      </c>
      <c r="Q30" s="101" t="str">
        <f t="shared" ca="1" si="7"/>
        <v>高铁产业</v>
      </c>
      <c r="R30" s="433">
        <f t="shared" ca="1" si="7"/>
        <v>1.2999999999999999E-2</v>
      </c>
      <c r="S30" s="106">
        <f t="shared" ca="1" si="7"/>
        <v>0.32490000000000002</v>
      </c>
      <c r="T30" s="434">
        <f t="shared" ca="1" si="7"/>
        <v>-3.4099999999999998E-2</v>
      </c>
      <c r="U30" s="434">
        <f t="shared" ca="1" si="7"/>
        <v>0.54649999999999999</v>
      </c>
      <c r="V30" s="434">
        <f t="shared" ca="1" si="7"/>
        <v>-6.6E-3</v>
      </c>
      <c r="W30" s="434">
        <f t="shared" ca="1" si="7"/>
        <v>-7.4000000000000003E-3</v>
      </c>
      <c r="X30" s="434">
        <f t="shared" ca="1" si="7"/>
        <v>-4.3E-3</v>
      </c>
      <c r="Y30" s="432">
        <f t="shared" ca="1" si="7"/>
        <v>1251</v>
      </c>
      <c r="Z30" s="432">
        <f t="shared" ca="1" si="7"/>
        <v>0</v>
      </c>
      <c r="AA30" s="435">
        <f t="shared" ca="1" si="7"/>
        <v>0.21180555555555555</v>
      </c>
      <c r="AB30" s="436">
        <f t="shared" ca="1" si="7"/>
        <v>42705</v>
      </c>
      <c r="AC30" s="109" t="str">
        <f t="shared" ca="1" si="7"/>
        <v>   </v>
      </c>
    </row>
    <row r="32" spans="1:29" ht="14.25" thickBot="1" x14ac:dyDescent="0.2">
      <c r="A32" s="273" t="s">
        <v>466</v>
      </c>
    </row>
    <row r="33" spans="1:29" s="206" customFormat="1" ht="18.75" thickBot="1" x14ac:dyDescent="0.2">
      <c r="A33" s="242" t="s">
        <v>464</v>
      </c>
      <c r="B33" s="206">
        <v>150287</v>
      </c>
      <c r="C33" s="206" t="s">
        <v>77</v>
      </c>
      <c r="D33" s="206">
        <v>0</v>
      </c>
      <c r="E33" s="197">
        <f t="shared" ref="E33:N34" ca="1" si="8">VLOOKUP($B33,INDIRECT($B$2 &amp; "!$A$3:$Y$207"),COLUMN()-4,0)</f>
        <v>150287</v>
      </c>
      <c r="F33" s="377" t="str">
        <f t="shared" ca="1" si="8"/>
        <v>钢铁A</v>
      </c>
      <c r="G33" s="197">
        <f t="shared" ca="1" si="8"/>
        <v>1.0740000000000001</v>
      </c>
      <c r="H33" s="378">
        <f t="shared" ca="1" si="8"/>
        <v>3.7000000000000002E-3</v>
      </c>
      <c r="I33" s="377">
        <f t="shared" ca="1" si="8"/>
        <v>6135.73</v>
      </c>
      <c r="J33" s="197">
        <f t="shared" ca="1" si="8"/>
        <v>1.036</v>
      </c>
      <c r="K33" s="379">
        <f t="shared" ca="1" si="8"/>
        <v>-3.6700000000000003E-2</v>
      </c>
      <c r="L33" s="379">
        <f t="shared" ca="1" si="8"/>
        <v>0.04</v>
      </c>
      <c r="M33" s="377">
        <f t="shared" ca="1" si="8"/>
        <v>5.5</v>
      </c>
      <c r="N33" s="377">
        <f t="shared" ca="1" si="8"/>
        <v>5.5</v>
      </c>
      <c r="O33" s="379">
        <f t="shared" ref="O33:AC34" ca="1" si="9">VLOOKUP($B33,INDIRECT($B$2 &amp; "!$A$3:$Y$207"),COLUMN()-4,0)</f>
        <v>5.2990000000000002E-2</v>
      </c>
      <c r="P33" s="377" t="str">
        <f t="shared" ca="1" si="9"/>
        <v>永续</v>
      </c>
      <c r="Q33" s="197" t="str">
        <f t="shared" ca="1" si="9"/>
        <v>国证钢铁</v>
      </c>
      <c r="R33" s="378">
        <f t="shared" ca="1" si="9"/>
        <v>3.0000000000000001E-3</v>
      </c>
      <c r="S33" s="202">
        <f t="shared" ca="1" si="9"/>
        <v>0.1915</v>
      </c>
      <c r="T33" s="379">
        <f t="shared" ca="1" si="9"/>
        <v>-3.1099999999999999E-2</v>
      </c>
      <c r="U33" s="379">
        <f t="shared" ca="1" si="9"/>
        <v>0.88619999999999999</v>
      </c>
      <c r="V33" s="379">
        <f t="shared" ca="1" si="9"/>
        <v>-2.9999999999999997E-4</v>
      </c>
      <c r="W33" s="379">
        <f t="shared" ca="1" si="9"/>
        <v>3.8E-3</v>
      </c>
      <c r="X33" s="379">
        <f t="shared" ca="1" si="9"/>
        <v>8.9999999999999993E-3</v>
      </c>
      <c r="Y33" s="377">
        <f t="shared" ca="1" si="9"/>
        <v>72686</v>
      </c>
      <c r="Z33" s="377">
        <f t="shared" ca="1" si="9"/>
        <v>6193</v>
      </c>
      <c r="AA33" s="380">
        <f t="shared" ca="1" si="9"/>
        <v>0.21180555555555555</v>
      </c>
      <c r="AB33" s="381">
        <f t="shared" ca="1" si="9"/>
        <v>42719</v>
      </c>
      <c r="AC33" s="205" t="str">
        <f t="shared" ca="1" si="9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8"/>
        <v>150335</v>
      </c>
      <c r="F34" s="377" t="str">
        <f t="shared" ca="1" si="8"/>
        <v>军工股A</v>
      </c>
      <c r="G34" s="197">
        <f t="shared" ca="1" si="8"/>
        <v>1.0740000000000001</v>
      </c>
      <c r="H34" s="378">
        <f t="shared" ca="1" si="8"/>
        <v>-8.9999999999999998E-4</v>
      </c>
      <c r="I34" s="377">
        <f t="shared" ca="1" si="8"/>
        <v>157.94</v>
      </c>
      <c r="J34" s="197">
        <f t="shared" ca="1" si="8"/>
        <v>1.036</v>
      </c>
      <c r="K34" s="379">
        <f t="shared" ca="1" si="8"/>
        <v>-3.6700000000000003E-2</v>
      </c>
      <c r="L34" s="379">
        <f t="shared" ca="1" si="8"/>
        <v>0.04</v>
      </c>
      <c r="M34" s="377">
        <f t="shared" ca="1" si="8"/>
        <v>5.5</v>
      </c>
      <c r="N34" s="377">
        <f t="shared" ca="1" si="8"/>
        <v>5.5</v>
      </c>
      <c r="O34" s="379">
        <f t="shared" ca="1" si="9"/>
        <v>5.2990000000000002E-2</v>
      </c>
      <c r="P34" s="377" t="str">
        <f t="shared" ca="1" si="9"/>
        <v>永续</v>
      </c>
      <c r="Q34" s="197" t="str">
        <f t="shared" ca="1" si="9"/>
        <v>中证军工</v>
      </c>
      <c r="R34" s="378">
        <f t="shared" ca="1" si="9"/>
        <v>-2.0999999999999999E-3</v>
      </c>
      <c r="S34" s="202">
        <f t="shared" ca="1" si="9"/>
        <v>0.2482</v>
      </c>
      <c r="T34" s="379">
        <f t="shared" ca="1" si="9"/>
        <v>-3.1099999999999999E-2</v>
      </c>
      <c r="U34" s="379">
        <f t="shared" ca="1" si="9"/>
        <v>0.75380000000000003</v>
      </c>
      <c r="V34" s="379">
        <f t="shared" ca="1" si="9"/>
        <v>-2.7000000000000001E-3</v>
      </c>
      <c r="W34" s="379">
        <f t="shared" ca="1" si="9"/>
        <v>4.1000000000000003E-3</v>
      </c>
      <c r="X34" s="379">
        <f t="shared" ca="1" si="9"/>
        <v>5.9999999999999995E-4</v>
      </c>
      <c r="Y34" s="377">
        <f t="shared" ca="1" si="9"/>
        <v>16041</v>
      </c>
      <c r="Z34" s="377">
        <f t="shared" ca="1" si="9"/>
        <v>150</v>
      </c>
      <c r="AA34" s="380">
        <f t="shared" ca="1" si="9"/>
        <v>0.21180555555555555</v>
      </c>
      <c r="AB34" s="381">
        <f t="shared" ca="1" si="9"/>
        <v>42719</v>
      </c>
      <c r="AC34" s="205" t="str">
        <f t="shared" ca="1" si="9"/>
        <v>   </v>
      </c>
    </row>
    <row r="36" spans="1:29" ht="14.25" thickBot="1" x14ac:dyDescent="0.2">
      <c r="A36" s="273" t="s">
        <v>465</v>
      </c>
    </row>
    <row r="37" spans="1:29" ht="18.75" thickBot="1" x14ac:dyDescent="0.2">
      <c r="A37" t="s">
        <v>393</v>
      </c>
      <c r="B37">
        <v>150205</v>
      </c>
      <c r="C37" t="s">
        <v>407</v>
      </c>
      <c r="D37">
        <v>0</v>
      </c>
      <c r="E37" s="14">
        <f ca="1">VLOOKUP($B37,INDIRECT($B$2 &amp; "!$A$3:$Y$207"),COLUMN()-4,0)</f>
        <v>150205</v>
      </c>
      <c r="F37" s="289" t="str">
        <f t="shared" ref="F37:AC37" ca="1" si="10">VLOOKUP($B37,INDIRECT($B$2 &amp; "!$A$3:$Y$207"),COLUMN()-4,0)</f>
        <v>国防A</v>
      </c>
      <c r="G37" s="14">
        <f t="shared" ca="1" si="10"/>
        <v>1.0269999999999999</v>
      </c>
      <c r="H37" s="290">
        <f t="shared" ca="1" si="10"/>
        <v>0</v>
      </c>
      <c r="I37" s="289">
        <f t="shared" ca="1" si="10"/>
        <v>9381.32</v>
      </c>
      <c r="J37" s="14">
        <f t="shared" ca="1" si="10"/>
        <v>1.032</v>
      </c>
      <c r="K37" s="291">
        <f t="shared" ca="1" si="10"/>
        <v>4.7999999999999996E-3</v>
      </c>
      <c r="L37" s="291">
        <f t="shared" ca="1" si="10"/>
        <v>0.03</v>
      </c>
      <c r="M37" s="289">
        <f t="shared" ca="1" si="10"/>
        <v>4.5</v>
      </c>
      <c r="N37" s="289">
        <f t="shared" ca="1" si="10"/>
        <v>4.5</v>
      </c>
      <c r="O37" s="291">
        <f t="shared" ca="1" si="10"/>
        <v>4.5229999999999999E-2</v>
      </c>
      <c r="P37" s="289" t="str">
        <f t="shared" ca="1" si="10"/>
        <v>永续</v>
      </c>
      <c r="Q37" s="14" t="str">
        <f t="shared" ca="1" si="10"/>
        <v>中证国防</v>
      </c>
      <c r="R37" s="290">
        <f t="shared" ca="1" si="10"/>
        <v>-6.3E-3</v>
      </c>
      <c r="S37" s="18">
        <f t="shared" ca="1" si="10"/>
        <v>0.19189999999999999</v>
      </c>
      <c r="T37" s="291">
        <f t="shared" ca="1" si="10"/>
        <v>-5.9999999999999995E-4</v>
      </c>
      <c r="U37" s="291">
        <f t="shared" ca="1" si="10"/>
        <v>0.89100000000000001</v>
      </c>
      <c r="V37" s="291">
        <f t="shared" ca="1" si="10"/>
        <v>-2.8E-3</v>
      </c>
      <c r="W37" s="291">
        <f t="shared" ca="1" si="10"/>
        <v>-5.0000000000000001E-3</v>
      </c>
      <c r="X37" s="291">
        <f t="shared" ca="1" si="10"/>
        <v>2.5999999999999999E-3</v>
      </c>
      <c r="Y37" s="289">
        <f t="shared" ca="1" si="10"/>
        <v>444283</v>
      </c>
      <c r="Z37" s="289">
        <f t="shared" ca="1" si="10"/>
        <v>5012</v>
      </c>
      <c r="AA37" s="292">
        <f t="shared" ca="1" si="10"/>
        <v>0.21180555555555555</v>
      </c>
      <c r="AB37" s="293">
        <f t="shared" ca="1" si="10"/>
        <v>42705</v>
      </c>
      <c r="AC37" s="21" t="str">
        <f t="shared" ca="1" si="10"/>
        <v>   </v>
      </c>
    </row>
    <row r="38" spans="1:29" ht="18.75" thickBot="1" x14ac:dyDescent="0.2">
      <c r="A38" s="348" t="s">
        <v>363</v>
      </c>
      <c r="B38">
        <v>150233</v>
      </c>
      <c r="C38" t="s">
        <v>81</v>
      </c>
      <c r="D38">
        <v>0</v>
      </c>
      <c r="E38" s="14">
        <f t="shared" ref="E38:AC40" ca="1" si="11">VLOOKUP($B38,INDIRECT($B$2 &amp; "!$A$3:$Y$207"),COLUMN()-4,0)</f>
        <v>150233</v>
      </c>
      <c r="F38" s="289" t="str">
        <f t="shared" ca="1" si="11"/>
        <v>传媒业A</v>
      </c>
      <c r="G38" s="14">
        <f t="shared" ca="1" si="11"/>
        <v>1.006</v>
      </c>
      <c r="H38" s="290">
        <f t="shared" ca="1" si="11"/>
        <v>3.0000000000000001E-3</v>
      </c>
      <c r="I38" s="289">
        <f t="shared" ca="1" si="11"/>
        <v>196.38</v>
      </c>
      <c r="J38" s="14">
        <f t="shared" ca="1" si="11"/>
        <v>1.0085999999999999</v>
      </c>
      <c r="K38" s="291">
        <f t="shared" ca="1" si="11"/>
        <v>2.5999999999999999E-3</v>
      </c>
      <c r="L38" s="291">
        <f t="shared" ca="1" si="11"/>
        <v>0.03</v>
      </c>
      <c r="M38" s="289">
        <f t="shared" ca="1" si="11"/>
        <v>4.5</v>
      </c>
      <c r="N38" s="289">
        <f t="shared" ca="1" si="11"/>
        <v>4.5</v>
      </c>
      <c r="O38" s="291">
        <f t="shared" ca="1" si="11"/>
        <v>4.512E-2</v>
      </c>
      <c r="P38" s="289" t="str">
        <f t="shared" ca="1" si="11"/>
        <v>永续</v>
      </c>
      <c r="Q38" s="14" t="str">
        <f t="shared" ca="1" si="11"/>
        <v>CSSW传媒</v>
      </c>
      <c r="R38" s="290">
        <f t="shared" ca="1" si="11"/>
        <v>1.11E-2</v>
      </c>
      <c r="S38" s="18">
        <f t="shared" ca="1" si="11"/>
        <v>0.28289999999999998</v>
      </c>
      <c r="T38" s="291">
        <f t="shared" ca="1" si="11"/>
        <v>-2.5000000000000001E-3</v>
      </c>
      <c r="U38" s="291">
        <f t="shared" ca="1" si="11"/>
        <v>0.70930000000000004</v>
      </c>
      <c r="V38" s="291">
        <f t="shared" ca="1" si="11"/>
        <v>-8.0000000000000002E-3</v>
      </c>
      <c r="W38" s="291">
        <f t="shared" ca="1" si="11"/>
        <v>-4.4999999999999997E-3</v>
      </c>
      <c r="X38" s="291">
        <f t="shared" ca="1" si="11"/>
        <v>-2.8E-3</v>
      </c>
      <c r="Y38" s="289">
        <f t="shared" ca="1" si="11"/>
        <v>2837</v>
      </c>
      <c r="Z38" s="289">
        <f t="shared" ca="1" si="11"/>
        <v>0</v>
      </c>
      <c r="AA38" s="292">
        <f t="shared" ca="1" si="11"/>
        <v>0.21180555555555555</v>
      </c>
      <c r="AB38" s="293">
        <f t="shared" ca="1" si="11"/>
        <v>42884</v>
      </c>
      <c r="AC38" s="21" t="str">
        <f t="shared" ca="1" si="11"/>
        <v>   </v>
      </c>
    </row>
    <row r="39" spans="1:29" ht="18.75" thickBot="1" x14ac:dyDescent="0.2">
      <c r="A39" t="s">
        <v>378</v>
      </c>
      <c r="B39">
        <v>150049</v>
      </c>
      <c r="C39" t="s">
        <v>142</v>
      </c>
      <c r="E39" s="7">
        <f t="shared" ca="1" si="11"/>
        <v>150049</v>
      </c>
      <c r="F39" s="283" t="str">
        <f t="shared" ca="1" si="11"/>
        <v>消费收益</v>
      </c>
      <c r="G39" s="7">
        <f t="shared" ca="1" si="11"/>
        <v>1.02</v>
      </c>
      <c r="H39" s="286">
        <f t="shared" ca="1" si="11"/>
        <v>0</v>
      </c>
      <c r="I39" s="283">
        <f t="shared" ca="1" si="11"/>
        <v>45.26</v>
      </c>
      <c r="J39" s="7">
        <f t="shared" ca="1" si="11"/>
        <v>1.0189999999999999</v>
      </c>
      <c r="K39" s="285">
        <f t="shared" ca="1" si="11"/>
        <v>-1E-3</v>
      </c>
      <c r="L39" s="285">
        <f t="shared" ca="1" si="11"/>
        <v>3.2000000000000001E-2</v>
      </c>
      <c r="M39" s="283">
        <f t="shared" ca="1" si="11"/>
        <v>4.7</v>
      </c>
      <c r="N39" s="283">
        <f t="shared" ca="1" si="11"/>
        <v>4.7</v>
      </c>
      <c r="O39" s="285">
        <f t="shared" ca="1" si="11"/>
        <v>4.6949999999999999E-2</v>
      </c>
      <c r="P39" s="283" t="str">
        <f t="shared" ca="1" si="11"/>
        <v>永续</v>
      </c>
      <c r="Q39" s="7" t="str">
        <f t="shared" ca="1" si="11"/>
        <v>主动基金</v>
      </c>
      <c r="R39" s="284">
        <f t="shared" ca="1" si="11"/>
        <v>0</v>
      </c>
      <c r="S39" s="23">
        <f t="shared" ca="1" si="11"/>
        <v>0.50570000000000004</v>
      </c>
      <c r="T39" s="285">
        <f t="shared" ca="1" si="11"/>
        <v>-4.7999999999999996E-3</v>
      </c>
      <c r="U39" s="283" t="str">
        <f t="shared" ca="1" si="11"/>
        <v>-</v>
      </c>
      <c r="V39" s="285">
        <f t="shared" ca="1" si="11"/>
        <v>1.34E-2</v>
      </c>
      <c r="W39" s="285">
        <f t="shared" ca="1" si="11"/>
        <v>4.8999999999999998E-3</v>
      </c>
      <c r="X39" s="285">
        <f t="shared" ca="1" si="11"/>
        <v>5.7000000000000002E-3</v>
      </c>
      <c r="Y39" s="283">
        <f t="shared" ca="1" si="11"/>
        <v>1919</v>
      </c>
      <c r="Z39" s="283">
        <f t="shared" ca="1" si="11"/>
        <v>1</v>
      </c>
      <c r="AA39" s="287">
        <f t="shared" ca="1" si="11"/>
        <v>0.21180555555555555</v>
      </c>
      <c r="AB39" s="288">
        <f t="shared" ca="1" si="11"/>
        <v>42807</v>
      </c>
      <c r="AC39" s="13" t="str">
        <f t="shared" ca="1" si="11"/>
        <v>   </v>
      </c>
    </row>
    <row r="40" spans="1:29" ht="18.75" thickBot="1" x14ac:dyDescent="0.2">
      <c r="A40" s="348" t="s">
        <v>445</v>
      </c>
      <c r="B40">
        <v>502041</v>
      </c>
      <c r="C40" t="s">
        <v>155</v>
      </c>
      <c r="D40">
        <v>0</v>
      </c>
      <c r="E40" s="51">
        <f t="shared" ca="1" si="11"/>
        <v>502041</v>
      </c>
      <c r="F40" s="309" t="str">
        <f t="shared" ca="1" si="11"/>
        <v>上50A</v>
      </c>
      <c r="G40" s="51">
        <f t="shared" ca="1" si="11"/>
        <v>1.0640000000000001</v>
      </c>
      <c r="H40" s="310">
        <f t="shared" ca="1" si="11"/>
        <v>2.8E-3</v>
      </c>
      <c r="I40" s="309">
        <f t="shared" ca="1" si="11"/>
        <v>10.99</v>
      </c>
      <c r="J40" s="51">
        <f t="shared" ca="1" si="11"/>
        <v>1.054</v>
      </c>
      <c r="K40" s="311">
        <f t="shared" ca="1" si="11"/>
        <v>-9.4999999999999998E-3</v>
      </c>
      <c r="L40" s="311">
        <f t="shared" ca="1" si="11"/>
        <v>3.5000000000000003E-2</v>
      </c>
      <c r="M40" s="309">
        <f t="shared" ca="1" si="11"/>
        <v>5.5</v>
      </c>
      <c r="N40" s="309">
        <f t="shared" ca="1" si="11"/>
        <v>5</v>
      </c>
      <c r="O40" s="311">
        <f t="shared" ca="1" si="11"/>
        <v>4.9579999999999999E-2</v>
      </c>
      <c r="P40" s="309" t="str">
        <f t="shared" ca="1" si="11"/>
        <v>永续</v>
      </c>
      <c r="Q40" s="51" t="str">
        <f t="shared" ca="1" si="11"/>
        <v>上证50</v>
      </c>
      <c r="R40" s="310">
        <f t="shared" ca="1" si="11"/>
        <v>7.3000000000000001E-3</v>
      </c>
      <c r="S40" s="56">
        <f t="shared" ca="1" si="11"/>
        <v>0.27810000000000001</v>
      </c>
      <c r="T40" s="311">
        <f t="shared" ca="1" si="11"/>
        <v>-1.2699999999999999E-2</v>
      </c>
      <c r="U40" s="311">
        <f t="shared" ca="1" si="11"/>
        <v>0.66069999999999995</v>
      </c>
      <c r="V40" s="311">
        <f t="shared" ca="1" si="11"/>
        <v>-6.8999999999999999E-3</v>
      </c>
      <c r="W40" s="311">
        <f t="shared" ca="1" si="11"/>
        <v>-5.0000000000000001E-3</v>
      </c>
      <c r="X40" s="311">
        <f t="shared" ca="1" si="11"/>
        <v>-3.3999999999999998E-3</v>
      </c>
      <c r="Y40" s="309">
        <f t="shared" ca="1" si="11"/>
        <v>1124</v>
      </c>
      <c r="Z40" s="309">
        <f t="shared" ca="1" si="11"/>
        <v>0</v>
      </c>
      <c r="AA40" s="312">
        <f t="shared" ca="1" si="11"/>
        <v>0.21180555555555555</v>
      </c>
      <c r="AB40" s="313">
        <f t="shared" ca="1" si="11"/>
        <v>42704</v>
      </c>
      <c r="AC40" s="59" t="str">
        <f t="shared" ca="1" si="11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2">VLOOKUP($B43,INDIRECT($B$2 &amp; "!$A$3:$Y$207"),COLUMN()-4,0)</f>
        <v>1.044</v>
      </c>
      <c r="H43" s="290">
        <f t="shared" ca="1" si="12"/>
        <v>2.8999999999999998E-3</v>
      </c>
      <c r="I43">
        <f t="shared" ca="1" si="12"/>
        <v>21.23</v>
      </c>
      <c r="J43">
        <f t="shared" ca="1" si="12"/>
        <v>1</v>
      </c>
      <c r="K43" s="291">
        <f t="shared" ca="1" si="12"/>
        <v>-4.3999999999999997E-2</v>
      </c>
      <c r="L43" t="str">
        <f t="shared" ca="1" si="12"/>
        <v>无约定</v>
      </c>
      <c r="M43">
        <f t="shared" ca="1" si="12"/>
        <v>0</v>
      </c>
      <c r="N43">
        <f t="shared" ca="1" si="12"/>
        <v>0</v>
      </c>
      <c r="O43" s="285">
        <f t="shared" ca="1" si="12"/>
        <v>-1.5859999999999999E-2</v>
      </c>
      <c r="P43">
        <f t="shared" ca="1" si="12"/>
        <v>2.69</v>
      </c>
      <c r="Q43" t="str">
        <f t="shared" ca="1" si="12"/>
        <v>主动基金</v>
      </c>
      <c r="R43" s="315">
        <f t="shared" ca="1" si="12"/>
        <v>7.0000000000000001E-3</v>
      </c>
      <c r="S43" s="315">
        <f t="shared" ca="1" si="12"/>
        <v>0.54620000000000002</v>
      </c>
      <c r="T43" t="str">
        <f t="shared" ca="1" si="12"/>
        <v>-</v>
      </c>
      <c r="U43" t="str">
        <f t="shared" ca="1" si="12"/>
        <v>-</v>
      </c>
      <c r="V43">
        <f t="shared" ca="1" si="12"/>
        <v>6.3E-3</v>
      </c>
      <c r="W43">
        <f t="shared" ca="1" si="12"/>
        <v>-1.1999999999999999E-3</v>
      </c>
      <c r="X43">
        <f t="shared" ca="1" si="12"/>
        <v>1.6000000000000001E-3</v>
      </c>
      <c r="Y43">
        <f t="shared" ca="1" si="12"/>
        <v>3093</v>
      </c>
      <c r="Z43">
        <f t="shared" ca="1" si="12"/>
        <v>4</v>
      </c>
      <c r="AA43">
        <f t="shared" ca="1" si="12"/>
        <v>0.17083333333333331</v>
      </c>
      <c r="AB43">
        <f t="shared" ca="1" si="12"/>
        <v>43574</v>
      </c>
      <c r="AC43" t="str">
        <f t="shared" ca="1" si="12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ca="1">VLOOKUP($B44,INDIRECT($B$2 &amp; "!$A$3:$Y$207"),COLUMN()-4,0)</f>
        <v>150188</v>
      </c>
      <c r="F44" t="str">
        <f ca="1">VLOOKUP($B44,INDIRECT($B$2 &amp; "!$A$3:$Y$207"),COLUMN()-4,0)</f>
        <v>转债优先</v>
      </c>
      <c r="G44">
        <f t="shared" ca="1" si="12"/>
        <v>1.0649999999999999</v>
      </c>
      <c r="H44" s="290">
        <f t="shared" ca="1" si="12"/>
        <v>-1.9E-3</v>
      </c>
      <c r="I44">
        <f t="shared" ca="1" si="12"/>
        <v>19.100000000000001</v>
      </c>
      <c r="J44">
        <f t="shared" ca="1" si="12"/>
        <v>1.036</v>
      </c>
      <c r="K44" s="291">
        <f t="shared" ca="1" si="12"/>
        <v>-2.8000000000000001E-2</v>
      </c>
      <c r="L44" t="str">
        <f t="shared" ca="1" si="12"/>
        <v>其它</v>
      </c>
      <c r="M44">
        <f t="shared" ca="1" si="12"/>
        <v>5.5</v>
      </c>
      <c r="N44">
        <f t="shared" ca="1" si="12"/>
        <v>5.5</v>
      </c>
      <c r="O44" s="285">
        <f t="shared" ca="1" si="12"/>
        <v>-2.6540000000000001E-2</v>
      </c>
      <c r="P44">
        <f t="shared" ca="1" si="12"/>
        <v>0.35</v>
      </c>
      <c r="Q44" t="str">
        <f t="shared" ca="1" si="12"/>
        <v>标普转债</v>
      </c>
      <c r="R44" s="315">
        <f t="shared" ca="1" si="12"/>
        <v>5.0000000000000001E-3</v>
      </c>
      <c r="S44" s="315">
        <f t="shared" ca="1" si="12"/>
        <v>0.1273</v>
      </c>
      <c r="T44">
        <f t="shared" ca="1" si="12"/>
        <v>-4.9000000000000002E-2</v>
      </c>
      <c r="U44">
        <f t="shared" ca="1" si="12"/>
        <v>0.4204</v>
      </c>
      <c r="V44">
        <f t="shared" ca="1" si="12"/>
        <v>-4.7000000000000002E-3</v>
      </c>
      <c r="W44">
        <f t="shared" ca="1" si="12"/>
        <v>-1.2999999999999999E-3</v>
      </c>
      <c r="X44">
        <f t="shared" ca="1" si="12"/>
        <v>-5.9999999999999995E-4</v>
      </c>
      <c r="Y44">
        <f t="shared" ca="1" si="12"/>
        <v>29530</v>
      </c>
      <c r="Z44">
        <f t="shared" ca="1" si="12"/>
        <v>-7</v>
      </c>
      <c r="AA44">
        <f t="shared" ca="1" si="12"/>
        <v>0.29375000000000001</v>
      </c>
      <c r="AB44">
        <f t="shared" ca="1" si="12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ca="1">VLOOKUP($B45,INDIRECT($B$2 &amp; "!$A$3:$Y$207"),COLUMN()-4,0)</f>
        <v>150096</v>
      </c>
      <c r="F45" t="str">
        <f ca="1">VLOOKUP($B45,INDIRECT($B$2 &amp; "!$A$3:$Y$207"),COLUMN()-4,0)</f>
        <v>商品A</v>
      </c>
      <c r="G45">
        <f t="shared" ca="1" si="12"/>
        <v>1.107</v>
      </c>
      <c r="H45" s="290">
        <f t="shared" ca="1" si="12"/>
        <v>-1.0699999999999999E-2</v>
      </c>
      <c r="I45">
        <f t="shared" ca="1" si="12"/>
        <v>0.01</v>
      </c>
      <c r="J45">
        <f t="shared" ca="1" si="12"/>
        <v>1.03</v>
      </c>
      <c r="K45" s="291">
        <f t="shared" ca="1" si="12"/>
        <v>-7.4800000000000005E-2</v>
      </c>
      <c r="L45">
        <f t="shared" ca="1" si="12"/>
        <v>3.5000000000000003E-2</v>
      </c>
      <c r="M45">
        <f t="shared" ca="1" si="12"/>
        <v>5</v>
      </c>
      <c r="N45">
        <f t="shared" ca="1" si="12"/>
        <v>5</v>
      </c>
      <c r="O45" s="285">
        <f t="shared" ca="1" si="12"/>
        <v>-3.4630000000000001E-2</v>
      </c>
      <c r="P45">
        <f t="shared" ca="1" si="12"/>
        <v>0.88</v>
      </c>
      <c r="Q45" t="str">
        <f t="shared" ca="1" si="12"/>
        <v>大宗商品</v>
      </c>
      <c r="R45" s="315">
        <f t="shared" ca="1" si="12"/>
        <v>6.4999999999999997E-3</v>
      </c>
      <c r="S45" s="315">
        <f t="shared" ca="1" si="12"/>
        <v>0.35820000000000002</v>
      </c>
      <c r="T45" t="str">
        <f t="shared" ca="1" si="12"/>
        <v>-</v>
      </c>
      <c r="U45">
        <f t="shared" ca="1" si="12"/>
        <v>1.0058</v>
      </c>
      <c r="V45">
        <f t="shared" ca="1" si="12"/>
        <v>-1.11E-2</v>
      </c>
      <c r="W45">
        <f t="shared" ca="1" si="12"/>
        <v>-3.0000000000000001E-3</v>
      </c>
      <c r="X45">
        <f t="shared" ca="1" si="12"/>
        <v>-7.7000000000000002E-3</v>
      </c>
      <c r="Y45">
        <f t="shared" ca="1" si="12"/>
        <v>12300</v>
      </c>
      <c r="Z45">
        <f t="shared" ca="1" si="12"/>
        <v>-1</v>
      </c>
      <c r="AA45">
        <f t="shared" ca="1" si="12"/>
        <v>0.21180555555555555</v>
      </c>
      <c r="AB45">
        <f t="shared" ca="1" si="12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3" r:id="rId25" display="https://www.jisilu.cn/data/sfnew/detail/150307"/>
    <hyperlink ref="E24" r:id="rId26" display="https://www.jisilu.cn/data/sfnew/detail/150307"/>
    <hyperlink ref="E25" r:id="rId27" display="https://www.jisilu.cn/data/sfnew/detail/150307"/>
    <hyperlink ref="E26" r:id="rId28" display="https://www.jisilu.cn/data/sfnew/detail/150307"/>
    <hyperlink ref="G23" r:id="rId29" display="http://finance.sina.com.cn/fund/quotes/150307/bc.shtml"/>
    <hyperlink ref="G24" r:id="rId30" display="http://finance.sina.com.cn/fund/quotes/150307/bc.shtml"/>
    <hyperlink ref="G25" r:id="rId31" display="http://finance.sina.com.cn/fund/quotes/150307/bc.shtml"/>
    <hyperlink ref="G26" r:id="rId32" display="http://finance.sina.com.cn/fund/quotes/150307/bc.shtml"/>
    <hyperlink ref="J23" r:id="rId33" display="http://www.cninfo.com.cn/information/fund/netvalue/150307.html"/>
    <hyperlink ref="J24" r:id="rId34" display="http://www.cninfo.com.cn/information/fund/netvalue/150307.html"/>
    <hyperlink ref="J25" r:id="rId35" display="http://www.cninfo.com.cn/information/fund/netvalue/150307.html"/>
    <hyperlink ref="J26" r:id="rId36" display="http://www.cninfo.com.cn/information/fund/netvalue/150307.html"/>
    <hyperlink ref="Q23" r:id="rId37" tooltip="399804" display="http://quote.eastmoney.com/zs399804.html"/>
    <hyperlink ref="Q24" r:id="rId38" tooltip="399804" display="http://quote.eastmoney.com/zs399804.html"/>
    <hyperlink ref="Q25" r:id="rId39" tooltip="399804" display="http://quote.eastmoney.com/zs399804.html"/>
    <hyperlink ref="Q26" r:id="rId40" tooltip="399804" display="http://quote.eastmoney.com/zs399804.html"/>
    <hyperlink ref="S23" r:id="rId41" display="https://www.jisilu.cn/data/utils/lowcalc/150307"/>
    <hyperlink ref="S24" r:id="rId42" display="https://www.jisilu.cn/data/utils/lowcalc/150307"/>
    <hyperlink ref="S25" r:id="rId43" display="https://www.jisilu.cn/data/utils/lowcalc/150307"/>
    <hyperlink ref="S26" r:id="rId44" display="https://www.jisilu.cn/data/utils/lowcalc/150307"/>
    <hyperlink ref="AC23" r:id="rId45" tooltip="加【体育A】为自选A类" display="javascript:addOwnedFund('150307');"/>
    <hyperlink ref="AC24" r:id="rId46" tooltip="加【体育A】为自选A类" display="javascript:addOwnedFund('150307');"/>
    <hyperlink ref="AC25" r:id="rId47" tooltip="加【体育A】为自选A类" display="javascript:addOwnedFund('150307');"/>
    <hyperlink ref="AC26" r:id="rId48" tooltip="加【体育A】为自选A类" display="javascript:addOwnedFund('150307');"/>
    <hyperlink ref="E38" r:id="rId49" display="https://www.jisilu.cn/data/sfnew/detail/150205"/>
    <hyperlink ref="G38" r:id="rId50" display="http://finance.sina.com.cn/fund/quotes/150205/bc.shtml"/>
    <hyperlink ref="J38" r:id="rId51" display="http://www.cninfo.com.cn/information/fund/netvalue/150205.html"/>
    <hyperlink ref="Q38" r:id="rId52" tooltip="399973" display="http://quote.eastmoney.com/zs399973.html"/>
    <hyperlink ref="S38" r:id="rId53" display="https://www.jisilu.cn/data/utils/lowcalc/150205"/>
    <hyperlink ref="AC38" r:id="rId54" tooltip="加【国防A】为自选A类" display="javascript:addOwnedFund('150205');"/>
    <hyperlink ref="E40" r:id="rId55" display="https://www.jisilu.cn/data/sfnew/detail/150198"/>
    <hyperlink ref="G40" r:id="rId56" display="http://finance.sina.com.cn/fund/quotes/150198/bc.shtml"/>
    <hyperlink ref="J40" r:id="rId57" display="http://www.cninfo.com.cn/information/fund/netvalue/150198.html"/>
    <hyperlink ref="Q40" r:id="rId58" tooltip="399396" display="http://quote.eastmoney.com/zs399396.html"/>
    <hyperlink ref="S40" r:id="rId59" display="https://www.jisilu.cn/data/utils/lowcalc/150198"/>
    <hyperlink ref="AC40" r:id="rId60" tooltip="加【食品A】为自选A类" display="javascript:addOwnedFund('150198');"/>
    <hyperlink ref="E33" r:id="rId61" display="https://www.jisilu.cn/data/sfnew/detail/150205"/>
    <hyperlink ref="G33" r:id="rId62" display="http://finance.sina.com.cn/fund/quotes/150205/bc.shtml"/>
    <hyperlink ref="J33" r:id="rId63" display="http://www.cninfo.com.cn/information/fund/netvalue/150205.html"/>
    <hyperlink ref="Q33" r:id="rId64" tooltip="399973" display="http://quote.eastmoney.com/zs399973.html"/>
    <hyperlink ref="S33" r:id="rId65" display="https://www.jisilu.cn/data/utils/lowcalc/150205"/>
    <hyperlink ref="AC33" r:id="rId66" tooltip="加【国防A】为自选A类" display="javascript:addOwnedFund('150205');"/>
    <hyperlink ref="E30" r:id="rId67" display="https://www.jisilu.cn/data/sfnew/detail/150307"/>
    <hyperlink ref="G30" r:id="rId68" display="http://finance.sina.com.cn/fund/quotes/150307/bc.shtml"/>
    <hyperlink ref="J30" r:id="rId69" display="http://www.cninfo.com.cn/information/fund/netvalue/150307.html"/>
    <hyperlink ref="Q30" r:id="rId70" tooltip="399804" display="http://quote.eastmoney.com/zs399804.html"/>
    <hyperlink ref="S30" r:id="rId71" display="https://www.jisilu.cn/data/utils/lowcalc/150307"/>
    <hyperlink ref="AC30" r:id="rId72" tooltip="加【体育A】为自选A类" display="javascript:addOwnedFund('150307');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17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115" sqref="A115:XFD115"/>
    </sheetView>
  </sheetViews>
  <sheetFormatPr defaultRowHeight="13.5" x14ac:dyDescent="0.15"/>
  <sheetData>
    <row r="1" spans="1:25" x14ac:dyDescent="0.15">
      <c r="A1" s="743" t="s">
        <v>0</v>
      </c>
      <c r="B1" s="743" t="s">
        <v>1</v>
      </c>
      <c r="C1" s="743" t="s">
        <v>2</v>
      </c>
      <c r="D1" s="743" t="s">
        <v>3</v>
      </c>
      <c r="E1" s="78" t="s">
        <v>4</v>
      </c>
      <c r="F1" s="743" t="s">
        <v>6</v>
      </c>
      <c r="G1" s="743" t="s">
        <v>7</v>
      </c>
      <c r="H1" s="80" t="s">
        <v>8</v>
      </c>
      <c r="I1" s="78" t="s">
        <v>10</v>
      </c>
      <c r="J1" s="82" t="s">
        <v>11</v>
      </c>
      <c r="K1" s="82" t="s">
        <v>12</v>
      </c>
      <c r="L1" s="78" t="s">
        <v>14</v>
      </c>
      <c r="M1" s="743" t="s">
        <v>16</v>
      </c>
      <c r="N1" s="78" t="s">
        <v>17</v>
      </c>
      <c r="O1" s="78" t="s">
        <v>18</v>
      </c>
      <c r="P1" s="82" t="s">
        <v>20</v>
      </c>
      <c r="Q1" s="78" t="s">
        <v>22</v>
      </c>
      <c r="R1" s="82" t="s">
        <v>24</v>
      </c>
      <c r="S1" s="78" t="s">
        <v>26</v>
      </c>
      <c r="T1" s="78" t="s">
        <v>27</v>
      </c>
      <c r="U1" s="78" t="s">
        <v>28</v>
      </c>
      <c r="V1" s="82" t="s">
        <v>30</v>
      </c>
      <c r="W1" s="743" t="s">
        <v>31</v>
      </c>
      <c r="X1" s="743" t="s">
        <v>32</v>
      </c>
      <c r="Y1" s="745" t="s">
        <v>33</v>
      </c>
    </row>
    <row r="2" spans="1:25" ht="14.25" thickBot="1" x14ac:dyDescent="0.2">
      <c r="A2" s="744"/>
      <c r="B2" s="744"/>
      <c r="C2" s="744"/>
      <c r="D2" s="744"/>
      <c r="E2" s="79" t="s">
        <v>5</v>
      </c>
      <c r="F2" s="744"/>
      <c r="G2" s="744"/>
      <c r="H2" s="81" t="s">
        <v>9</v>
      </c>
      <c r="I2" s="79" t="s">
        <v>8</v>
      </c>
      <c r="J2" s="83" t="s">
        <v>8</v>
      </c>
      <c r="K2" s="83" t="s">
        <v>13</v>
      </c>
      <c r="L2" s="79" t="s">
        <v>15</v>
      </c>
      <c r="M2" s="744"/>
      <c r="N2" s="79" t="s">
        <v>3</v>
      </c>
      <c r="O2" s="79" t="s">
        <v>19</v>
      </c>
      <c r="P2" s="83" t="s">
        <v>21</v>
      </c>
      <c r="Q2" s="79" t="s">
        <v>23</v>
      </c>
      <c r="R2" s="83" t="s">
        <v>25</v>
      </c>
      <c r="S2" s="79" t="s">
        <v>25</v>
      </c>
      <c r="T2" s="79" t="s">
        <v>25</v>
      </c>
      <c r="U2" s="79" t="s">
        <v>29</v>
      </c>
      <c r="V2" s="83" t="s">
        <v>29</v>
      </c>
      <c r="W2" s="744"/>
      <c r="X2" s="744"/>
      <c r="Y2" s="746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1.6999999999999999E-3</v>
      </c>
      <c r="E3" s="8">
        <v>226.35</v>
      </c>
      <c r="F3" s="7">
        <v>1.0586</v>
      </c>
      <c r="G3" s="10">
        <v>-9.9599999999999994E-2</v>
      </c>
      <c r="H3" s="10">
        <v>7.0000000000000007E-2</v>
      </c>
      <c r="I3" s="8">
        <v>7</v>
      </c>
      <c r="J3" s="8">
        <v>7</v>
      </c>
      <c r="K3" s="10">
        <v>3.4259999999999999E-2</v>
      </c>
      <c r="L3" s="8">
        <v>3.16</v>
      </c>
      <c r="M3" s="7" t="s">
        <v>189</v>
      </c>
      <c r="N3" s="27">
        <v>-7.3000000000000001E-3</v>
      </c>
      <c r="O3" s="10">
        <v>0.3952</v>
      </c>
      <c r="P3" s="8" t="s">
        <v>37</v>
      </c>
      <c r="Q3" s="10">
        <v>0.84870000000000001</v>
      </c>
      <c r="R3" s="10">
        <v>1E-4</v>
      </c>
      <c r="S3" s="10">
        <v>-1.6999999999999999E-3</v>
      </c>
      <c r="T3" s="10">
        <v>-3.3999999999999998E-3</v>
      </c>
      <c r="U3" s="8">
        <v>12976</v>
      </c>
      <c r="V3" s="8">
        <v>-32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150223</v>
      </c>
      <c r="B4" s="28" t="s">
        <v>239</v>
      </c>
      <c r="C4" s="14">
        <v>1.1659999999999999</v>
      </c>
      <c r="D4" s="16">
        <v>5.1999999999999998E-3</v>
      </c>
      <c r="E4" s="15">
        <v>6059.65</v>
      </c>
      <c r="F4" s="14">
        <v>1.0349999999999999</v>
      </c>
      <c r="G4" s="17">
        <v>-0.12659999999999999</v>
      </c>
      <c r="H4" s="17">
        <v>0.06</v>
      </c>
      <c r="I4" s="15">
        <v>6</v>
      </c>
      <c r="J4" s="15">
        <v>6</v>
      </c>
      <c r="K4" s="17">
        <v>5.305E-2</v>
      </c>
      <c r="L4" s="15" t="s">
        <v>40</v>
      </c>
      <c r="M4" s="14" t="s">
        <v>56</v>
      </c>
      <c r="N4" s="30">
        <v>-9.2999999999999992E-3</v>
      </c>
      <c r="O4" s="18">
        <v>0.41020000000000001</v>
      </c>
      <c r="P4" s="17">
        <v>-8.8499999999999995E-2</v>
      </c>
      <c r="Q4" s="17">
        <v>0.377</v>
      </c>
      <c r="R4" s="17">
        <v>2.8999999999999998E-3</v>
      </c>
      <c r="S4" s="17">
        <v>4.5999999999999999E-3</v>
      </c>
      <c r="T4" s="17">
        <v>7.7999999999999996E-3</v>
      </c>
      <c r="U4" s="15">
        <v>156714</v>
      </c>
      <c r="V4" s="15">
        <v>3637</v>
      </c>
      <c r="W4" s="19">
        <v>0.21180555555555555</v>
      </c>
      <c r="X4" s="20">
        <v>42719</v>
      </c>
      <c r="Y4" s="21" t="s">
        <v>38</v>
      </c>
    </row>
    <row r="5" spans="1:25" ht="14.25" thickBot="1" x14ac:dyDescent="0.2">
      <c r="A5" s="14"/>
      <c r="B5" s="28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30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150221</v>
      </c>
      <c r="B6" s="22" t="s">
        <v>232</v>
      </c>
      <c r="C6" s="7">
        <v>1.2270000000000001</v>
      </c>
      <c r="D6" s="9">
        <v>8.0000000000000004E-4</v>
      </c>
      <c r="E6" s="8">
        <v>1339.6</v>
      </c>
      <c r="F6" s="7">
        <v>1.036</v>
      </c>
      <c r="G6" s="10">
        <v>-0.18440000000000001</v>
      </c>
      <c r="H6" s="10">
        <v>0.05</v>
      </c>
      <c r="I6" s="8">
        <v>6.5</v>
      </c>
      <c r="J6" s="8">
        <v>6.5</v>
      </c>
      <c r="K6" s="10">
        <v>5.4579999999999997E-2</v>
      </c>
      <c r="L6" s="8" t="s">
        <v>40</v>
      </c>
      <c r="M6" s="7" t="s">
        <v>233</v>
      </c>
      <c r="N6" s="9">
        <v>8.0000000000000004E-4</v>
      </c>
      <c r="O6" s="23">
        <v>0.35880000000000001</v>
      </c>
      <c r="P6" s="10">
        <v>-0.12139999999999999</v>
      </c>
      <c r="Q6" s="10">
        <v>0.49590000000000001</v>
      </c>
      <c r="R6" s="10">
        <v>4.7000000000000002E-3</v>
      </c>
      <c r="S6" s="10">
        <v>3.5000000000000001E-3</v>
      </c>
      <c r="T6" s="10">
        <v>0</v>
      </c>
      <c r="U6" s="8">
        <v>295525</v>
      </c>
      <c r="V6" s="8">
        <v>672</v>
      </c>
      <c r="W6" s="11">
        <v>0.21180555555555555</v>
      </c>
      <c r="X6" s="12">
        <v>42738</v>
      </c>
      <c r="Y6" s="13" t="s">
        <v>38</v>
      </c>
    </row>
    <row r="7" spans="1:25" ht="14.25" thickBot="1" x14ac:dyDescent="0.2">
      <c r="A7" s="14">
        <v>150321</v>
      </c>
      <c r="B7" s="15" t="s">
        <v>234</v>
      </c>
      <c r="C7" s="14">
        <v>1.236</v>
      </c>
      <c r="D7" s="26">
        <v>0</v>
      </c>
      <c r="E7" s="15">
        <v>135.51</v>
      </c>
      <c r="F7" s="14">
        <v>1.0409999999999999</v>
      </c>
      <c r="G7" s="17">
        <v>-0.18729999999999999</v>
      </c>
      <c r="H7" s="17">
        <v>0.05</v>
      </c>
      <c r="I7" s="15">
        <v>6.5</v>
      </c>
      <c r="J7" s="15">
        <v>6.5</v>
      </c>
      <c r="K7" s="17">
        <v>5.4390000000000001E-2</v>
      </c>
      <c r="L7" s="15" t="s">
        <v>40</v>
      </c>
      <c r="M7" s="14" t="s">
        <v>197</v>
      </c>
      <c r="N7" s="30">
        <v>-6.1000000000000004E-3</v>
      </c>
      <c r="O7" s="18">
        <v>0.42080000000000001</v>
      </c>
      <c r="P7" s="17">
        <v>-0.1237</v>
      </c>
      <c r="Q7" s="17">
        <v>0.34589999999999999</v>
      </c>
      <c r="R7" s="17">
        <v>-1.4E-3</v>
      </c>
      <c r="S7" s="17">
        <v>-3.5999999999999999E-3</v>
      </c>
      <c r="T7" s="17">
        <v>-8.0999999999999996E-3</v>
      </c>
      <c r="U7" s="15">
        <v>13482</v>
      </c>
      <c r="V7" s="15">
        <v>-137</v>
      </c>
      <c r="W7" s="19">
        <v>0.21180555555555555</v>
      </c>
      <c r="X7" s="20">
        <v>42705</v>
      </c>
      <c r="Y7" s="21" t="s">
        <v>38</v>
      </c>
    </row>
    <row r="8" spans="1:25" ht="14.25" thickBot="1" x14ac:dyDescent="0.2">
      <c r="A8" s="7">
        <v>150032</v>
      </c>
      <c r="B8" s="8" t="s">
        <v>235</v>
      </c>
      <c r="C8" s="7">
        <v>1.022</v>
      </c>
      <c r="D8" s="27">
        <v>-1E-3</v>
      </c>
      <c r="E8" s="8">
        <v>67.84</v>
      </c>
      <c r="F8" s="7">
        <v>1.0162</v>
      </c>
      <c r="G8" s="10">
        <v>-5.7000000000000002E-3</v>
      </c>
      <c r="H8" s="10">
        <v>0.05</v>
      </c>
      <c r="I8" s="8">
        <v>5</v>
      </c>
      <c r="J8" s="8">
        <v>5</v>
      </c>
      <c r="K8" s="10">
        <v>4.9709999999999997E-2</v>
      </c>
      <c r="L8" s="8" t="s">
        <v>40</v>
      </c>
      <c r="M8" s="7" t="s">
        <v>236</v>
      </c>
      <c r="N8" s="31">
        <v>0</v>
      </c>
      <c r="O8" s="23">
        <v>0.121</v>
      </c>
      <c r="P8" s="10">
        <v>-6.4999999999999997E-3</v>
      </c>
      <c r="Q8" s="8" t="s">
        <v>37</v>
      </c>
      <c r="R8" s="10">
        <v>-5.0000000000000001E-3</v>
      </c>
      <c r="S8" s="10">
        <v>-2.8E-3</v>
      </c>
      <c r="T8" s="10">
        <v>-5.4999999999999997E-3</v>
      </c>
      <c r="U8" s="8">
        <v>1796</v>
      </c>
      <c r="V8" s="8">
        <v>64</v>
      </c>
      <c r="W8" s="11">
        <v>0.3347222222222222</v>
      </c>
      <c r="X8" s="12">
        <v>42821</v>
      </c>
      <c r="Y8" s="13" t="s">
        <v>38</v>
      </c>
    </row>
    <row r="9" spans="1:25" ht="14.25" thickBot="1" x14ac:dyDescent="0.2">
      <c r="A9" s="44" t="s">
        <v>246</v>
      </c>
      <c r="B9" s="36"/>
      <c r="C9" s="35"/>
      <c r="D9" s="43">
        <f>AVERAGE(D6:D8)</f>
        <v>-6.6666666666666656E-5</v>
      </c>
      <c r="E9" s="36"/>
      <c r="F9" s="35"/>
      <c r="G9" s="43">
        <f>AVERAGE(G6:G8)</f>
        <v>-0.1258</v>
      </c>
      <c r="H9" s="37"/>
      <c r="I9" s="36"/>
      <c r="J9" s="36"/>
      <c r="K9" s="43">
        <f>AVERAGE(K6:K8)</f>
        <v>5.2893333333333327E-2</v>
      </c>
      <c r="L9" s="36"/>
      <c r="M9" s="35"/>
      <c r="N9" s="38"/>
      <c r="O9" s="39"/>
      <c r="P9" s="43">
        <f>AVERAGE(P6:P8)</f>
        <v>-8.3866666666666659E-2</v>
      </c>
      <c r="Q9" s="37"/>
      <c r="R9" s="43">
        <f>AVERAGE(R6:R8)</f>
        <v>-5.6666666666666671E-4</v>
      </c>
      <c r="S9" s="37"/>
      <c r="T9" s="37"/>
      <c r="U9" s="36"/>
      <c r="V9" s="36"/>
      <c r="W9" s="40"/>
      <c r="X9" s="41"/>
      <c r="Y9" s="42"/>
    </row>
    <row r="10" spans="1:25" s="121" customFormat="1" ht="14.25" thickBot="1" x14ac:dyDescent="0.2">
      <c r="A10" s="111">
        <v>150331</v>
      </c>
      <c r="B10" s="114" t="s">
        <v>227</v>
      </c>
      <c r="C10" s="111">
        <v>1.127</v>
      </c>
      <c r="D10" s="113">
        <v>2.7000000000000001E-3</v>
      </c>
      <c r="E10" s="114">
        <v>841.04</v>
      </c>
      <c r="F10" s="111">
        <v>1.0384</v>
      </c>
      <c r="G10" s="115">
        <v>-8.5300000000000001E-2</v>
      </c>
      <c r="H10" s="115">
        <v>4.4999999999999998E-2</v>
      </c>
      <c r="I10" s="114">
        <v>6</v>
      </c>
      <c r="J10" s="114">
        <v>6</v>
      </c>
      <c r="K10" s="115">
        <v>5.5120000000000002E-2</v>
      </c>
      <c r="L10" s="114" t="s">
        <v>40</v>
      </c>
      <c r="M10" s="111" t="s">
        <v>222</v>
      </c>
      <c r="N10" s="116">
        <v>-7.1999999999999998E-3</v>
      </c>
      <c r="O10" s="117">
        <v>0.25290000000000001</v>
      </c>
      <c r="P10" s="115">
        <v>-6.3600000000000004E-2</v>
      </c>
      <c r="Q10" s="115">
        <v>0.73960000000000004</v>
      </c>
      <c r="R10" s="115">
        <v>-4.4000000000000003E-3</v>
      </c>
      <c r="S10" s="115">
        <v>-4.7999999999999996E-3</v>
      </c>
      <c r="T10" s="115">
        <v>-5.1999999999999998E-3</v>
      </c>
      <c r="U10" s="114">
        <v>47848</v>
      </c>
      <c r="V10" s="114">
        <v>-307</v>
      </c>
      <c r="W10" s="118">
        <v>0.21180555555555555</v>
      </c>
      <c r="X10" s="122">
        <v>42705</v>
      </c>
      <c r="Y10" s="120" t="s">
        <v>38</v>
      </c>
    </row>
    <row r="11" spans="1:25" ht="14.25" thickBot="1" x14ac:dyDescent="0.2">
      <c r="A11" s="7">
        <v>150219</v>
      </c>
      <c r="B11" s="8" t="s">
        <v>228</v>
      </c>
      <c r="C11" s="7">
        <v>1.226</v>
      </c>
      <c r="D11" s="9">
        <v>4.8999999999999998E-3</v>
      </c>
      <c r="E11" s="8">
        <v>63.21</v>
      </c>
      <c r="F11" s="7">
        <v>1.0329999999999999</v>
      </c>
      <c r="G11" s="10">
        <v>-0.18679999999999999</v>
      </c>
      <c r="H11" s="10">
        <v>4.4999999999999998E-2</v>
      </c>
      <c r="I11" s="8">
        <v>6</v>
      </c>
      <c r="J11" s="8">
        <v>6</v>
      </c>
      <c r="K11" s="10">
        <v>5.0290000000000001E-2</v>
      </c>
      <c r="L11" s="8" t="s">
        <v>40</v>
      </c>
      <c r="M11" s="32" t="s">
        <v>229</v>
      </c>
      <c r="N11" s="27">
        <v>-1.0999999999999999E-2</v>
      </c>
      <c r="O11" s="23">
        <v>0.3669</v>
      </c>
      <c r="P11" s="10">
        <v>-0.14330000000000001</v>
      </c>
      <c r="Q11" s="10">
        <v>0.4803</v>
      </c>
      <c r="R11" s="10">
        <v>-2.9999999999999997E-4</v>
      </c>
      <c r="S11" s="10">
        <v>-6.4000000000000003E-3</v>
      </c>
      <c r="T11" s="10">
        <v>-5.8999999999999999E-3</v>
      </c>
      <c r="U11" s="8">
        <v>46508</v>
      </c>
      <c r="V11" s="8">
        <v>-460</v>
      </c>
      <c r="W11" s="11">
        <v>0.21180555555555555</v>
      </c>
      <c r="X11" s="12">
        <v>42738</v>
      </c>
      <c r="Y11" s="13" t="s">
        <v>38</v>
      </c>
    </row>
    <row r="12" spans="1:25" ht="14.25" thickBot="1" x14ac:dyDescent="0.2">
      <c r="A12" s="44" t="s">
        <v>244</v>
      </c>
      <c r="B12" s="36"/>
      <c r="C12" s="35"/>
      <c r="D12" s="43">
        <f>AVERAGE(D10:D11)</f>
        <v>3.8E-3</v>
      </c>
      <c r="E12" s="36"/>
      <c r="F12" s="35"/>
      <c r="G12" s="84">
        <f>AVERAGE(G10:G11)</f>
        <v>-0.13605</v>
      </c>
      <c r="H12" s="37"/>
      <c r="I12" s="36"/>
      <c r="J12" s="36"/>
      <c r="K12" s="84">
        <f>AVERAGE(K10:K11)</f>
        <v>5.2705000000000002E-2</v>
      </c>
      <c r="L12" s="36"/>
      <c r="M12" s="35"/>
      <c r="N12" s="38"/>
      <c r="O12" s="39"/>
      <c r="P12" s="84">
        <f>AVERAGE(P10:P11)</f>
        <v>-0.10345000000000001</v>
      </c>
      <c r="Q12" s="37"/>
      <c r="R12" s="84">
        <f>AVERAGE(R10:R11)</f>
        <v>-2.3500000000000001E-3</v>
      </c>
      <c r="S12" s="37"/>
      <c r="T12" s="37"/>
      <c r="U12" s="36"/>
      <c r="V12" s="36"/>
      <c r="W12" s="40"/>
      <c r="X12" s="41"/>
      <c r="Y12" s="42"/>
    </row>
    <row r="13" spans="1:25" s="60" customFormat="1" ht="14.25" thickBot="1" x14ac:dyDescent="0.2">
      <c r="A13" s="51">
        <v>150323</v>
      </c>
      <c r="B13" s="52" t="s">
        <v>194</v>
      </c>
      <c r="C13" s="51">
        <v>1.0509999999999999</v>
      </c>
      <c r="D13" s="53">
        <v>1.9E-3</v>
      </c>
      <c r="E13" s="52">
        <v>25.85</v>
      </c>
      <c r="F13" s="51">
        <v>1.0299</v>
      </c>
      <c r="G13" s="54">
        <v>-2.0500000000000001E-2</v>
      </c>
      <c r="H13" s="54">
        <v>0.04</v>
      </c>
      <c r="I13" s="52">
        <v>5.5</v>
      </c>
      <c r="J13" s="52">
        <v>5.5</v>
      </c>
      <c r="K13" s="54">
        <v>5.3859999999999998E-2</v>
      </c>
      <c r="L13" s="52" t="s">
        <v>40</v>
      </c>
      <c r="M13" s="51" t="s">
        <v>76</v>
      </c>
      <c r="N13" s="89">
        <v>-7.4000000000000003E-3</v>
      </c>
      <c r="O13" s="56">
        <v>0.1865</v>
      </c>
      <c r="P13" s="54">
        <v>-1.89E-2</v>
      </c>
      <c r="Q13" s="54">
        <v>0.90690000000000004</v>
      </c>
      <c r="R13" s="54">
        <v>-4.5999999999999999E-3</v>
      </c>
      <c r="S13" s="54">
        <v>-4.0000000000000001E-3</v>
      </c>
      <c r="T13" s="54">
        <v>-2.7000000000000001E-3</v>
      </c>
      <c r="U13" s="52">
        <v>3879</v>
      </c>
      <c r="V13" s="52">
        <v>-4</v>
      </c>
      <c r="W13" s="57">
        <v>0.21180555555555555</v>
      </c>
      <c r="X13" s="58">
        <v>42738</v>
      </c>
      <c r="Y13" s="59" t="s">
        <v>38</v>
      </c>
    </row>
    <row r="14" spans="1:25" ht="14.25" thickBot="1" x14ac:dyDescent="0.2">
      <c r="A14" s="7">
        <v>150289</v>
      </c>
      <c r="B14" s="8" t="s">
        <v>196</v>
      </c>
      <c r="C14" s="7">
        <v>1.0549999999999999</v>
      </c>
      <c r="D14" s="9">
        <v>8.9999999999999998E-4</v>
      </c>
      <c r="E14" s="8">
        <v>2431.66</v>
      </c>
      <c r="F14" s="7">
        <v>1.0329999999999999</v>
      </c>
      <c r="G14" s="10">
        <v>-2.1299999999999999E-2</v>
      </c>
      <c r="H14" s="10">
        <v>0.04</v>
      </c>
      <c r="I14" s="8">
        <v>5.5</v>
      </c>
      <c r="J14" s="8">
        <v>5.5</v>
      </c>
      <c r="K14" s="10">
        <v>5.382E-2</v>
      </c>
      <c r="L14" s="8" t="s">
        <v>40</v>
      </c>
      <c r="M14" s="7" t="s">
        <v>197</v>
      </c>
      <c r="N14" s="27">
        <v>-6.1000000000000004E-3</v>
      </c>
      <c r="O14" s="23">
        <v>0.15429999999999999</v>
      </c>
      <c r="P14" s="10">
        <v>-1.9800000000000002E-2</v>
      </c>
      <c r="Q14" s="10">
        <v>0.97740000000000005</v>
      </c>
      <c r="R14" s="10">
        <v>7.7999999999999996E-3</v>
      </c>
      <c r="S14" s="10">
        <v>1.11E-2</v>
      </c>
      <c r="T14" s="10">
        <v>7.1999999999999998E-3</v>
      </c>
      <c r="U14" s="8">
        <v>41246</v>
      </c>
      <c r="V14" s="8">
        <v>2032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150335</v>
      </c>
      <c r="B15" s="15" t="s">
        <v>195</v>
      </c>
      <c r="C15" s="14">
        <v>1.056</v>
      </c>
      <c r="D15" s="16">
        <v>1.9E-3</v>
      </c>
      <c r="E15" s="15">
        <v>665.91</v>
      </c>
      <c r="F15" s="14">
        <v>1.0329999999999999</v>
      </c>
      <c r="G15" s="17">
        <v>-2.23E-2</v>
      </c>
      <c r="H15" s="17">
        <v>0.04</v>
      </c>
      <c r="I15" s="15">
        <v>5.5</v>
      </c>
      <c r="J15" s="15">
        <v>5.5</v>
      </c>
      <c r="K15" s="17">
        <v>5.3760000000000002E-2</v>
      </c>
      <c r="L15" s="15" t="s">
        <v>40</v>
      </c>
      <c r="M15" s="14" t="s">
        <v>80</v>
      </c>
      <c r="N15" s="30">
        <v>-1.4E-3</v>
      </c>
      <c r="O15" s="18">
        <v>0.27739999999999998</v>
      </c>
      <c r="P15" s="17">
        <v>-2.0799999999999999E-2</v>
      </c>
      <c r="Q15" s="29">
        <v>0.6895</v>
      </c>
      <c r="R15" s="17">
        <v>8.6E-3</v>
      </c>
      <c r="S15" s="17">
        <v>3.8999999999999998E-3</v>
      </c>
      <c r="T15" s="17">
        <v>4.4999999999999997E-3</v>
      </c>
      <c r="U15" s="15">
        <v>11965</v>
      </c>
      <c r="V15" s="15">
        <v>282</v>
      </c>
      <c r="W15" s="19">
        <v>0.21180555555555555</v>
      </c>
      <c r="X15" s="20">
        <v>42719</v>
      </c>
      <c r="Y15" s="21" t="s">
        <v>38</v>
      </c>
    </row>
    <row r="16" spans="1:25" s="60" customFormat="1" ht="14.25" thickBot="1" x14ac:dyDescent="0.2">
      <c r="A16" s="51">
        <v>150291</v>
      </c>
      <c r="B16" s="61" t="s">
        <v>198</v>
      </c>
      <c r="C16" s="51">
        <v>1.056</v>
      </c>
      <c r="D16" s="53">
        <v>1.9E-3</v>
      </c>
      <c r="E16" s="52">
        <v>472.26</v>
      </c>
      <c r="F16" s="51">
        <v>1.0329999999999999</v>
      </c>
      <c r="G16" s="54">
        <v>-2.23E-2</v>
      </c>
      <c r="H16" s="54">
        <v>0.04</v>
      </c>
      <c r="I16" s="52">
        <v>5.5</v>
      </c>
      <c r="J16" s="52">
        <v>5.5</v>
      </c>
      <c r="K16" s="54">
        <v>5.3760000000000002E-2</v>
      </c>
      <c r="L16" s="52" t="s">
        <v>40</v>
      </c>
      <c r="M16" s="51" t="s">
        <v>95</v>
      </c>
      <c r="N16" s="89">
        <v>-7.3000000000000001E-3</v>
      </c>
      <c r="O16" s="56">
        <v>0.19950000000000001</v>
      </c>
      <c r="P16" s="54">
        <v>-2.0799999999999999E-2</v>
      </c>
      <c r="Q16" s="54">
        <v>0.87170000000000003</v>
      </c>
      <c r="R16" s="54">
        <v>6.9999999999999999E-4</v>
      </c>
      <c r="S16" s="54">
        <v>0</v>
      </c>
      <c r="T16" s="54">
        <v>0</v>
      </c>
      <c r="U16" s="52">
        <v>19216</v>
      </c>
      <c r="V16" s="52">
        <v>0</v>
      </c>
      <c r="W16" s="57">
        <v>0.21180555555555555</v>
      </c>
      <c r="X16" s="58">
        <v>42719</v>
      </c>
      <c r="Y16" s="59" t="s">
        <v>38</v>
      </c>
    </row>
    <row r="17" spans="1:25" ht="14.25" thickBot="1" x14ac:dyDescent="0.2">
      <c r="A17" s="14">
        <v>150303</v>
      </c>
      <c r="B17" s="15" t="s">
        <v>200</v>
      </c>
      <c r="C17" s="14">
        <v>1.0580000000000001</v>
      </c>
      <c r="D17" s="16">
        <v>1.9E-3</v>
      </c>
      <c r="E17" s="15">
        <v>963.8</v>
      </c>
      <c r="F17" s="14">
        <v>1.0325</v>
      </c>
      <c r="G17" s="17">
        <v>-2.47E-2</v>
      </c>
      <c r="H17" s="17">
        <v>0.04</v>
      </c>
      <c r="I17" s="15">
        <v>6</v>
      </c>
      <c r="J17" s="15">
        <v>5.5</v>
      </c>
      <c r="K17" s="17">
        <v>5.3740000000000003E-2</v>
      </c>
      <c r="L17" s="15" t="s">
        <v>40</v>
      </c>
      <c r="M17" s="14" t="s">
        <v>201</v>
      </c>
      <c r="N17" s="30">
        <v>-7.7999999999999996E-3</v>
      </c>
      <c r="O17" s="18">
        <v>0.28939999999999999</v>
      </c>
      <c r="P17" s="17">
        <v>-2.2599999999999999E-2</v>
      </c>
      <c r="Q17" s="29">
        <v>0.66210000000000002</v>
      </c>
      <c r="R17" s="17">
        <v>5.0000000000000001E-3</v>
      </c>
      <c r="S17" s="17">
        <v>4.1999999999999997E-3</v>
      </c>
      <c r="T17" s="17">
        <v>-1E-4</v>
      </c>
      <c r="U17" s="15">
        <v>26889</v>
      </c>
      <c r="V17" s="15">
        <v>16</v>
      </c>
      <c r="W17" s="19">
        <v>0.21180555555555555</v>
      </c>
      <c r="X17" s="20">
        <v>42719</v>
      </c>
      <c r="Y17" s="21" t="s">
        <v>38</v>
      </c>
    </row>
    <row r="18" spans="1:25" s="110" customFormat="1" ht="14.25" thickBot="1" x14ac:dyDescent="0.2">
      <c r="A18" s="101">
        <v>150293</v>
      </c>
      <c r="B18" s="102" t="s">
        <v>204</v>
      </c>
      <c r="C18" s="101">
        <v>1.083</v>
      </c>
      <c r="D18" s="103">
        <v>1.9E-3</v>
      </c>
      <c r="E18" s="102">
        <v>79.680000000000007</v>
      </c>
      <c r="F18" s="101">
        <v>1.0565</v>
      </c>
      <c r="G18" s="104">
        <v>-2.5100000000000001E-2</v>
      </c>
      <c r="H18" s="104">
        <v>0.04</v>
      </c>
      <c r="I18" s="102">
        <v>6.25</v>
      </c>
      <c r="J18" s="102">
        <v>5.5</v>
      </c>
      <c r="K18" s="104">
        <v>5.3719999999999997E-2</v>
      </c>
      <c r="L18" s="102" t="s">
        <v>40</v>
      </c>
      <c r="M18" s="101" t="s">
        <v>66</v>
      </c>
      <c r="N18" s="105">
        <v>-1.1900000000000001E-2</v>
      </c>
      <c r="O18" s="106">
        <v>0.33250000000000002</v>
      </c>
      <c r="P18" s="104">
        <v>-2.3099999999999999E-2</v>
      </c>
      <c r="Q18" s="104">
        <v>0.53280000000000005</v>
      </c>
      <c r="R18" s="104">
        <v>4.4999999999999997E-3</v>
      </c>
      <c r="S18" s="104">
        <v>1.6999999999999999E-3</v>
      </c>
      <c r="T18" s="104">
        <v>-1.8E-3</v>
      </c>
      <c r="U18" s="102">
        <v>1258</v>
      </c>
      <c r="V18" s="102">
        <v>-4</v>
      </c>
      <c r="W18" s="107">
        <v>0.21180555555555555</v>
      </c>
      <c r="X18" s="108">
        <v>42705</v>
      </c>
      <c r="Y18" s="109" t="s">
        <v>38</v>
      </c>
    </row>
    <row r="19" spans="1:25" ht="14.25" thickBot="1" x14ac:dyDescent="0.2">
      <c r="A19" s="14">
        <v>150299</v>
      </c>
      <c r="B19" s="28" t="s">
        <v>199</v>
      </c>
      <c r="C19" s="14">
        <v>1.0569999999999999</v>
      </c>
      <c r="D19" s="16">
        <v>2.8E-3</v>
      </c>
      <c r="E19" s="15">
        <v>1134.45</v>
      </c>
      <c r="F19" s="14">
        <v>1.0329999999999999</v>
      </c>
      <c r="G19" s="17">
        <v>-2.3199999999999998E-2</v>
      </c>
      <c r="H19" s="17">
        <v>0.04</v>
      </c>
      <c r="I19" s="15">
        <v>5.5</v>
      </c>
      <c r="J19" s="15">
        <v>5.5</v>
      </c>
      <c r="K19" s="17">
        <v>5.3710000000000001E-2</v>
      </c>
      <c r="L19" s="15" t="s">
        <v>40</v>
      </c>
      <c r="M19" s="14" t="s">
        <v>95</v>
      </c>
      <c r="N19" s="30">
        <v>-7.3000000000000001E-3</v>
      </c>
      <c r="O19" s="18">
        <v>0.17430000000000001</v>
      </c>
      <c r="P19" s="17">
        <v>-2.1700000000000001E-2</v>
      </c>
      <c r="Q19" s="29">
        <v>0.93079999999999996</v>
      </c>
      <c r="R19" s="17">
        <v>4.0000000000000001E-3</v>
      </c>
      <c r="S19" s="17">
        <v>2.2000000000000001E-3</v>
      </c>
      <c r="T19" s="17">
        <v>1.2999999999999999E-3</v>
      </c>
      <c r="U19" s="15">
        <v>33869</v>
      </c>
      <c r="V19" s="15">
        <v>38</v>
      </c>
      <c r="W19" s="19">
        <v>0.21180555555555555</v>
      </c>
      <c r="X19" s="20">
        <v>42719</v>
      </c>
      <c r="Y19" s="21" t="s">
        <v>38</v>
      </c>
    </row>
    <row r="20" spans="1:25" s="110" customFormat="1" ht="14.25" thickBot="1" x14ac:dyDescent="0.2">
      <c r="A20" s="101">
        <v>150287</v>
      </c>
      <c r="B20" s="102" t="s">
        <v>77</v>
      </c>
      <c r="C20" s="101">
        <v>1.0569999999999999</v>
      </c>
      <c r="D20" s="103">
        <v>1.9E-3</v>
      </c>
      <c r="E20" s="102">
        <v>1401.94</v>
      </c>
      <c r="F20" s="101">
        <v>1.0329999999999999</v>
      </c>
      <c r="G20" s="104">
        <v>-2.3199999999999998E-2</v>
      </c>
      <c r="H20" s="104">
        <v>0.04</v>
      </c>
      <c r="I20" s="102">
        <v>5.5</v>
      </c>
      <c r="J20" s="102">
        <v>5.5</v>
      </c>
      <c r="K20" s="104">
        <v>5.3710000000000001E-2</v>
      </c>
      <c r="L20" s="102" t="s">
        <v>40</v>
      </c>
      <c r="M20" s="101" t="s">
        <v>78</v>
      </c>
      <c r="N20" s="105">
        <v>-5.7999999999999996E-3</v>
      </c>
      <c r="O20" s="106">
        <v>0.19570000000000001</v>
      </c>
      <c r="P20" s="104">
        <v>-2.1700000000000001E-2</v>
      </c>
      <c r="Q20" s="104">
        <v>0.88070000000000004</v>
      </c>
      <c r="R20" s="104">
        <v>1.1999999999999999E-3</v>
      </c>
      <c r="S20" s="104">
        <v>1.9E-3</v>
      </c>
      <c r="T20" s="104">
        <v>0</v>
      </c>
      <c r="U20" s="102">
        <v>51382</v>
      </c>
      <c r="V20" s="102">
        <v>3</v>
      </c>
      <c r="W20" s="107">
        <v>0.21180555555555555</v>
      </c>
      <c r="X20" s="108">
        <v>42719</v>
      </c>
      <c r="Y20" s="109" t="s">
        <v>38</v>
      </c>
    </row>
    <row r="21" spans="1:25" ht="14.25" thickBot="1" x14ac:dyDescent="0.2">
      <c r="A21" s="14">
        <v>150247</v>
      </c>
      <c r="B21" s="15" t="s">
        <v>205</v>
      </c>
      <c r="C21" s="14">
        <v>1.0549999999999999</v>
      </c>
      <c r="D21" s="16">
        <v>1.9E-3</v>
      </c>
      <c r="E21" s="15">
        <v>904.12</v>
      </c>
      <c r="F21" s="14">
        <v>1.0299</v>
      </c>
      <c r="G21" s="17">
        <v>-2.4400000000000002E-2</v>
      </c>
      <c r="H21" s="17">
        <v>0.04</v>
      </c>
      <c r="I21" s="15">
        <v>5.5</v>
      </c>
      <c r="J21" s="15">
        <v>5.5</v>
      </c>
      <c r="K21" s="17">
        <v>5.3650000000000003E-2</v>
      </c>
      <c r="L21" s="15" t="s">
        <v>40</v>
      </c>
      <c r="M21" s="14" t="s">
        <v>110</v>
      </c>
      <c r="N21" s="30">
        <v>-3.0000000000000001E-3</v>
      </c>
      <c r="O21" s="18">
        <v>0.25119999999999998</v>
      </c>
      <c r="P21" s="17">
        <v>-2.2700000000000001E-2</v>
      </c>
      <c r="Q21" s="17">
        <v>0.75509999999999999</v>
      </c>
      <c r="R21" s="17">
        <v>-8.0000000000000004E-4</v>
      </c>
      <c r="S21" s="17">
        <v>5.1000000000000004E-3</v>
      </c>
      <c r="T21" s="17">
        <v>2.3E-3</v>
      </c>
      <c r="U21" s="15">
        <v>21909</v>
      </c>
      <c r="V21" s="15">
        <v>590</v>
      </c>
      <c r="W21" s="19">
        <v>0.21180555555555555</v>
      </c>
      <c r="X21" s="20">
        <v>42738</v>
      </c>
      <c r="Y21" s="21" t="s">
        <v>38</v>
      </c>
    </row>
    <row r="22" spans="1:25" s="100" customFormat="1" ht="14.25" thickBot="1" x14ac:dyDescent="0.2">
      <c r="A22" s="90">
        <v>150297</v>
      </c>
      <c r="B22" s="91" t="s">
        <v>202</v>
      </c>
      <c r="C22" s="90">
        <v>1.0920000000000001</v>
      </c>
      <c r="D22" s="92">
        <v>4.5999999999999999E-3</v>
      </c>
      <c r="E22" s="91">
        <v>80.44</v>
      </c>
      <c r="F22" s="90">
        <v>1.0636000000000001</v>
      </c>
      <c r="G22" s="93">
        <v>-2.6700000000000002E-2</v>
      </c>
      <c r="H22" s="93">
        <v>0.04</v>
      </c>
      <c r="I22" s="91">
        <v>6</v>
      </c>
      <c r="J22" s="91">
        <v>5.5</v>
      </c>
      <c r="K22" s="93">
        <v>5.3580000000000003E-2</v>
      </c>
      <c r="L22" s="91" t="s">
        <v>40</v>
      </c>
      <c r="M22" s="94" t="s">
        <v>203</v>
      </c>
      <c r="N22" s="95">
        <v>-5.7999999999999996E-3</v>
      </c>
      <c r="O22" s="96">
        <v>0.18260000000000001</v>
      </c>
      <c r="P22" s="93">
        <v>-2.4799999999999999E-2</v>
      </c>
      <c r="Q22" s="93">
        <v>0.86670000000000003</v>
      </c>
      <c r="R22" s="93">
        <v>8.0000000000000002E-3</v>
      </c>
      <c r="S22" s="93">
        <v>-1.1999999999999999E-3</v>
      </c>
      <c r="T22" s="93">
        <v>-2.3999999999999998E-3</v>
      </c>
      <c r="U22" s="91">
        <v>6282</v>
      </c>
      <c r="V22" s="91">
        <v>0</v>
      </c>
      <c r="W22" s="97">
        <v>0.21180555555555555</v>
      </c>
      <c r="X22" s="98">
        <v>42705</v>
      </c>
      <c r="Y22" s="99" t="s">
        <v>38</v>
      </c>
    </row>
    <row r="23" spans="1:25" ht="14.25" thickBot="1" x14ac:dyDescent="0.2">
      <c r="A23" s="14">
        <v>150117</v>
      </c>
      <c r="B23" s="15" t="s">
        <v>206</v>
      </c>
      <c r="C23" s="14">
        <v>1.0569999999999999</v>
      </c>
      <c r="D23" s="16">
        <v>2.8E-3</v>
      </c>
      <c r="E23" s="15">
        <v>6043.34</v>
      </c>
      <c r="F23" s="14">
        <v>1.03</v>
      </c>
      <c r="G23" s="17">
        <v>-2.6200000000000001E-2</v>
      </c>
      <c r="H23" s="17">
        <v>0.04</v>
      </c>
      <c r="I23" s="15">
        <v>5.5</v>
      </c>
      <c r="J23" s="15">
        <v>5.5</v>
      </c>
      <c r="K23" s="17">
        <v>5.355E-2</v>
      </c>
      <c r="L23" s="15" t="s">
        <v>40</v>
      </c>
      <c r="M23" s="14" t="s">
        <v>207</v>
      </c>
      <c r="N23" s="30">
        <v>-5.3E-3</v>
      </c>
      <c r="O23" s="18">
        <v>0.14380000000000001</v>
      </c>
      <c r="P23" s="17">
        <v>-2.4500000000000001E-2</v>
      </c>
      <c r="Q23" s="17">
        <v>1.6755</v>
      </c>
      <c r="R23" s="17">
        <v>2.7000000000000001E-3</v>
      </c>
      <c r="S23" s="17">
        <v>2.3E-3</v>
      </c>
      <c r="T23" s="17">
        <v>4.0000000000000002E-4</v>
      </c>
      <c r="U23" s="15">
        <v>156260</v>
      </c>
      <c r="V23" s="15">
        <v>571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150130</v>
      </c>
      <c r="B24" s="8" t="s">
        <v>208</v>
      </c>
      <c r="C24" s="7">
        <v>1.0580000000000001</v>
      </c>
      <c r="D24" s="9">
        <v>3.8E-3</v>
      </c>
      <c r="E24" s="8">
        <v>15000.66</v>
      </c>
      <c r="F24" s="7">
        <v>1.03</v>
      </c>
      <c r="G24" s="10">
        <v>-2.7199999999999998E-2</v>
      </c>
      <c r="H24" s="10">
        <v>0.04</v>
      </c>
      <c r="I24" s="8">
        <v>5.5</v>
      </c>
      <c r="J24" s="8">
        <v>5.5</v>
      </c>
      <c r="K24" s="10">
        <v>5.3499999999999999E-2</v>
      </c>
      <c r="L24" s="8" t="s">
        <v>40</v>
      </c>
      <c r="M24" s="7" t="s">
        <v>209</v>
      </c>
      <c r="N24" s="27">
        <v>-1.0999999999999999E-2</v>
      </c>
      <c r="O24" s="23">
        <v>0.19570000000000001</v>
      </c>
      <c r="P24" s="10">
        <v>-2.5399999999999999E-2</v>
      </c>
      <c r="Q24" s="10">
        <v>0.8851</v>
      </c>
      <c r="R24" s="10">
        <v>7.9000000000000008E-3</v>
      </c>
      <c r="S24" s="10">
        <v>3.0000000000000001E-3</v>
      </c>
      <c r="T24" s="10">
        <v>1.4E-3</v>
      </c>
      <c r="U24" s="8">
        <v>443491</v>
      </c>
      <c r="V24" s="8">
        <v>5272</v>
      </c>
      <c r="W24" s="11">
        <v>0.21180555555555555</v>
      </c>
      <c r="X24" s="12">
        <v>42738</v>
      </c>
      <c r="Y24" s="13" t="s">
        <v>38</v>
      </c>
    </row>
    <row r="25" spans="1:25" ht="14.25" thickBot="1" x14ac:dyDescent="0.2">
      <c r="A25" s="14">
        <v>150263</v>
      </c>
      <c r="B25" s="15" t="s">
        <v>210</v>
      </c>
      <c r="C25" s="14">
        <v>1.0620000000000001</v>
      </c>
      <c r="D25" s="16">
        <v>3.8E-3</v>
      </c>
      <c r="E25" s="15">
        <v>35.840000000000003</v>
      </c>
      <c r="F25" s="14">
        <v>1.0328999999999999</v>
      </c>
      <c r="G25" s="17">
        <v>-2.8199999999999999E-2</v>
      </c>
      <c r="H25" s="17">
        <v>0.04</v>
      </c>
      <c r="I25" s="15">
        <v>5.5</v>
      </c>
      <c r="J25" s="15">
        <v>5.5</v>
      </c>
      <c r="K25" s="17">
        <v>5.3440000000000001E-2</v>
      </c>
      <c r="L25" s="15" t="s">
        <v>40</v>
      </c>
      <c r="M25" s="14" t="s">
        <v>211</v>
      </c>
      <c r="N25" s="30">
        <v>-8.3999999999999995E-3</v>
      </c>
      <c r="O25" s="18">
        <v>0.2555</v>
      </c>
      <c r="P25" s="17">
        <v>-2.63E-2</v>
      </c>
      <c r="Q25" s="17">
        <v>0.74099999999999999</v>
      </c>
      <c r="R25" s="17">
        <v>-2.3999999999999998E-3</v>
      </c>
      <c r="S25" s="17">
        <v>-5.7999999999999996E-3</v>
      </c>
      <c r="T25" s="17">
        <v>-5.4000000000000003E-3</v>
      </c>
      <c r="U25" s="15">
        <v>1611</v>
      </c>
      <c r="V25" s="15">
        <v>-6</v>
      </c>
      <c r="W25" s="19">
        <v>0.21180555555555555</v>
      </c>
      <c r="X25" s="20">
        <v>42719</v>
      </c>
      <c r="Y25" s="21" t="s">
        <v>38</v>
      </c>
    </row>
    <row r="26" spans="1:25" ht="14.25" thickBot="1" x14ac:dyDescent="0.2">
      <c r="A26" s="7">
        <v>150301</v>
      </c>
      <c r="B26" s="8" t="s">
        <v>212</v>
      </c>
      <c r="C26" s="7">
        <v>1.0680000000000001</v>
      </c>
      <c r="D26" s="9">
        <v>3.8E-3</v>
      </c>
      <c r="E26" s="8">
        <v>30.99</v>
      </c>
      <c r="F26" s="7">
        <v>1.0329999999999999</v>
      </c>
      <c r="G26" s="10">
        <v>-3.39E-2</v>
      </c>
      <c r="H26" s="10">
        <v>0.04</v>
      </c>
      <c r="I26" s="8">
        <v>5.5</v>
      </c>
      <c r="J26" s="8">
        <v>5.5</v>
      </c>
      <c r="K26" s="10">
        <v>5.314E-2</v>
      </c>
      <c r="L26" s="8" t="s">
        <v>40</v>
      </c>
      <c r="M26" s="7" t="s">
        <v>56</v>
      </c>
      <c r="N26" s="27">
        <v>-9.2999999999999992E-3</v>
      </c>
      <c r="O26" s="23">
        <v>0.43619999999999998</v>
      </c>
      <c r="P26" s="10">
        <v>-3.1800000000000002E-2</v>
      </c>
      <c r="Q26" s="24">
        <v>0.31840000000000002</v>
      </c>
      <c r="R26" s="10">
        <v>-3.3E-3</v>
      </c>
      <c r="S26" s="10">
        <v>-6.4999999999999997E-3</v>
      </c>
      <c r="T26" s="10">
        <v>-2.5999999999999999E-3</v>
      </c>
      <c r="U26" s="8">
        <v>5313</v>
      </c>
      <c r="V26" s="8">
        <v>-1</v>
      </c>
      <c r="W26" s="11">
        <v>0.21180555555555555</v>
      </c>
      <c r="X26" s="12">
        <v>42719</v>
      </c>
      <c r="Y26" s="13" t="s">
        <v>38</v>
      </c>
    </row>
    <row r="27" spans="1:25" ht="14.25" thickBot="1" x14ac:dyDescent="0.2">
      <c r="A27" s="14">
        <v>150190</v>
      </c>
      <c r="B27" s="15" t="s">
        <v>213</v>
      </c>
      <c r="C27" s="14">
        <v>1.0680000000000001</v>
      </c>
      <c r="D27" s="16">
        <v>2.8E-3</v>
      </c>
      <c r="E27" s="15">
        <v>36.18</v>
      </c>
      <c r="F27" s="14">
        <v>1.03</v>
      </c>
      <c r="G27" s="17">
        <v>-3.6900000000000002E-2</v>
      </c>
      <c r="H27" s="17">
        <v>0.04</v>
      </c>
      <c r="I27" s="15">
        <v>5.5</v>
      </c>
      <c r="J27" s="15">
        <v>5.5</v>
      </c>
      <c r="K27" s="17">
        <v>5.2990000000000002E-2</v>
      </c>
      <c r="L27" s="15" t="s">
        <v>40</v>
      </c>
      <c r="M27" s="14" t="s">
        <v>76</v>
      </c>
      <c r="N27" s="30">
        <v>-7.4000000000000003E-3</v>
      </c>
      <c r="O27" s="18">
        <v>0.4491</v>
      </c>
      <c r="P27" s="17">
        <v>-3.4599999999999999E-2</v>
      </c>
      <c r="Q27" s="17">
        <v>0.29110000000000003</v>
      </c>
      <c r="R27" s="17">
        <v>-5.4000000000000003E-3</v>
      </c>
      <c r="S27" s="17">
        <v>-6.4000000000000003E-3</v>
      </c>
      <c r="T27" s="17">
        <v>-6.0000000000000001E-3</v>
      </c>
      <c r="U27" s="15">
        <v>5806</v>
      </c>
      <c r="V27" s="15">
        <v>-20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150265</v>
      </c>
      <c r="B28" s="22" t="s">
        <v>214</v>
      </c>
      <c r="C28" s="7">
        <v>1.0649999999999999</v>
      </c>
      <c r="D28" s="9">
        <v>2.8E-3</v>
      </c>
      <c r="E28" s="8">
        <v>143.08000000000001</v>
      </c>
      <c r="F28" s="7">
        <v>1.026</v>
      </c>
      <c r="G28" s="10">
        <v>-3.7999999999999999E-2</v>
      </c>
      <c r="H28" s="10">
        <v>0.04</v>
      </c>
      <c r="I28" s="8">
        <v>5.5</v>
      </c>
      <c r="J28" s="8">
        <v>5.5</v>
      </c>
      <c r="K28" s="10">
        <v>5.2940000000000001E-2</v>
      </c>
      <c r="L28" s="8" t="s">
        <v>40</v>
      </c>
      <c r="M28" s="7" t="s">
        <v>46</v>
      </c>
      <c r="N28" s="27">
        <v>-0.01</v>
      </c>
      <c r="O28" s="23">
        <v>0.40579999999999999</v>
      </c>
      <c r="P28" s="10">
        <v>-3.56E-2</v>
      </c>
      <c r="Q28" s="10">
        <v>0.39700000000000002</v>
      </c>
      <c r="R28" s="10">
        <v>-5.7999999999999996E-3</v>
      </c>
      <c r="S28" s="10">
        <v>-6.0000000000000001E-3</v>
      </c>
      <c r="T28" s="10">
        <v>-5.1000000000000004E-3</v>
      </c>
      <c r="U28" s="8">
        <v>14285</v>
      </c>
      <c r="V28" s="8">
        <v>-136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150261</v>
      </c>
      <c r="B29" s="15" t="s">
        <v>217</v>
      </c>
      <c r="C29" s="14">
        <v>1.0680000000000001</v>
      </c>
      <c r="D29" s="16">
        <v>2.8E-3</v>
      </c>
      <c r="E29" s="15">
        <v>61.02</v>
      </c>
      <c r="F29" s="14">
        <v>1.0261</v>
      </c>
      <c r="G29" s="17">
        <v>-4.0800000000000003E-2</v>
      </c>
      <c r="H29" s="17">
        <v>0.04</v>
      </c>
      <c r="I29" s="15">
        <v>5.5</v>
      </c>
      <c r="J29" s="15">
        <v>5.5</v>
      </c>
      <c r="K29" s="17">
        <v>5.2789999999999997E-2</v>
      </c>
      <c r="L29" s="15" t="s">
        <v>40</v>
      </c>
      <c r="M29" s="14" t="s">
        <v>218</v>
      </c>
      <c r="N29" s="30">
        <v>-6.1999999999999998E-3</v>
      </c>
      <c r="O29" s="18">
        <v>0.437</v>
      </c>
      <c r="P29" s="17">
        <v>-3.8300000000000001E-2</v>
      </c>
      <c r="Q29" s="17">
        <v>0.32350000000000001</v>
      </c>
      <c r="R29" s="17">
        <v>-4.7000000000000002E-3</v>
      </c>
      <c r="S29" s="17">
        <v>-2.7000000000000001E-3</v>
      </c>
      <c r="T29" s="17">
        <v>1E-3</v>
      </c>
      <c r="U29" s="15">
        <v>16575</v>
      </c>
      <c r="V29" s="15">
        <v>-6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150198</v>
      </c>
      <c r="B30" s="8" t="s">
        <v>219</v>
      </c>
      <c r="C30" s="7">
        <v>1.0720000000000001</v>
      </c>
      <c r="D30" s="27">
        <v>-2.8E-3</v>
      </c>
      <c r="E30" s="8">
        <v>165.15</v>
      </c>
      <c r="F30" s="7">
        <v>1.03</v>
      </c>
      <c r="G30" s="10">
        <v>-4.0800000000000003E-2</v>
      </c>
      <c r="H30" s="10">
        <v>0.04</v>
      </c>
      <c r="I30" s="8">
        <v>5.5</v>
      </c>
      <c r="J30" s="8">
        <v>5.5</v>
      </c>
      <c r="K30" s="10">
        <v>5.2780000000000001E-2</v>
      </c>
      <c r="L30" s="8" t="s">
        <v>40</v>
      </c>
      <c r="M30" s="7" t="s">
        <v>220</v>
      </c>
      <c r="N30" s="27">
        <v>-1.7600000000000001E-2</v>
      </c>
      <c r="O30" s="23">
        <v>0.26300000000000001</v>
      </c>
      <c r="P30" s="10">
        <v>-3.8199999999999998E-2</v>
      </c>
      <c r="Q30" s="10">
        <v>0.72740000000000005</v>
      </c>
      <c r="R30" s="10">
        <v>3.0999999999999999E-3</v>
      </c>
      <c r="S30" s="10">
        <v>-1.1999999999999999E-3</v>
      </c>
      <c r="T30" s="10">
        <v>1.6999999999999999E-3</v>
      </c>
      <c r="U30" s="8">
        <v>49127</v>
      </c>
      <c r="V30" s="8">
        <v>60</v>
      </c>
      <c r="W30" s="11">
        <v>0.21180555555555555</v>
      </c>
      <c r="X30" s="12">
        <v>42738</v>
      </c>
      <c r="Y30" s="13" t="s">
        <v>38</v>
      </c>
    </row>
    <row r="31" spans="1:25" ht="14.25" thickBot="1" x14ac:dyDescent="0.2">
      <c r="A31" s="14">
        <v>150196</v>
      </c>
      <c r="B31" s="15" t="s">
        <v>215</v>
      </c>
      <c r="C31" s="14">
        <v>1.0740000000000001</v>
      </c>
      <c r="D31" s="16">
        <v>5.5999999999999999E-3</v>
      </c>
      <c r="E31" s="15">
        <v>4663.16</v>
      </c>
      <c r="F31" s="14">
        <v>1.03</v>
      </c>
      <c r="G31" s="17">
        <v>-4.2700000000000002E-2</v>
      </c>
      <c r="H31" s="17">
        <v>0.04</v>
      </c>
      <c r="I31" s="15">
        <v>5.5</v>
      </c>
      <c r="J31" s="15">
        <v>5.5</v>
      </c>
      <c r="K31" s="17">
        <v>5.2679999999999998E-2</v>
      </c>
      <c r="L31" s="15" t="s">
        <v>40</v>
      </c>
      <c r="M31" s="14" t="s">
        <v>216</v>
      </c>
      <c r="N31" s="30">
        <v>-1.7600000000000001E-2</v>
      </c>
      <c r="O31" s="18">
        <v>0.4622</v>
      </c>
      <c r="P31" s="17">
        <v>-3.9899999999999998E-2</v>
      </c>
      <c r="Q31" s="17">
        <v>0.26040000000000002</v>
      </c>
      <c r="R31" s="17">
        <v>4.5999999999999999E-3</v>
      </c>
      <c r="S31" s="17">
        <v>1.4E-3</v>
      </c>
      <c r="T31" s="17">
        <v>-5.9999999999999995E-4</v>
      </c>
      <c r="U31" s="15">
        <v>53570</v>
      </c>
      <c r="V31" s="15">
        <v>571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502037</v>
      </c>
      <c r="B32" s="8" t="s">
        <v>221</v>
      </c>
      <c r="C32" s="7">
        <v>1.0760000000000001</v>
      </c>
      <c r="D32" s="27">
        <v>-4.5999999999999999E-3</v>
      </c>
      <c r="E32" s="8">
        <v>6.22</v>
      </c>
      <c r="F32" s="7">
        <v>1.0263</v>
      </c>
      <c r="G32" s="10">
        <v>-4.8399999999999999E-2</v>
      </c>
      <c r="H32" s="10">
        <v>0.04</v>
      </c>
      <c r="I32" s="8">
        <v>5.5</v>
      </c>
      <c r="J32" s="8">
        <v>5.5</v>
      </c>
      <c r="K32" s="10">
        <v>5.2400000000000002E-2</v>
      </c>
      <c r="L32" s="8" t="s">
        <v>40</v>
      </c>
      <c r="M32" s="7" t="s">
        <v>222</v>
      </c>
      <c r="N32" s="27">
        <v>-7.1999999999999998E-3</v>
      </c>
      <c r="O32" s="23">
        <v>0.45340000000000003</v>
      </c>
      <c r="P32" s="10">
        <v>-4.5400000000000003E-2</v>
      </c>
      <c r="Q32" s="10">
        <v>0.28470000000000001</v>
      </c>
      <c r="R32" s="10">
        <v>4.7000000000000002E-3</v>
      </c>
      <c r="S32" s="10">
        <v>2.8999999999999998E-3</v>
      </c>
      <c r="T32" s="10">
        <v>3.8999999999999998E-3</v>
      </c>
      <c r="U32" s="8">
        <v>580</v>
      </c>
      <c r="V32" s="8">
        <v>-7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150343</v>
      </c>
      <c r="B33" s="15" t="s">
        <v>223</v>
      </c>
      <c r="C33" s="14">
        <v>1.0760000000000001</v>
      </c>
      <c r="D33" s="30">
        <v>-7.4000000000000003E-3</v>
      </c>
      <c r="E33" s="15">
        <v>15.02</v>
      </c>
      <c r="F33" s="14">
        <v>1.0209999999999999</v>
      </c>
      <c r="G33" s="17">
        <v>-5.3900000000000003E-2</v>
      </c>
      <c r="H33" s="17">
        <v>0.04</v>
      </c>
      <c r="I33" s="15">
        <v>5.5</v>
      </c>
      <c r="J33" s="15">
        <v>5.5</v>
      </c>
      <c r="K33" s="17">
        <v>5.2130000000000003E-2</v>
      </c>
      <c r="L33" s="15" t="s">
        <v>40</v>
      </c>
      <c r="M33" s="14" t="s">
        <v>56</v>
      </c>
      <c r="N33" s="30">
        <v>-9.2999999999999992E-3</v>
      </c>
      <c r="O33" s="18">
        <v>0.44629999999999997</v>
      </c>
      <c r="P33" s="17">
        <v>-5.0099999999999999E-2</v>
      </c>
      <c r="Q33" s="29">
        <v>0.30690000000000001</v>
      </c>
      <c r="R33" s="17">
        <v>-7.6E-3</v>
      </c>
      <c r="S33" s="17">
        <v>-6.0000000000000001E-3</v>
      </c>
      <c r="T33" s="17">
        <v>-8.9999999999999998E-4</v>
      </c>
      <c r="U33" s="15">
        <v>6607</v>
      </c>
      <c r="V33" s="15">
        <v>-25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502057</v>
      </c>
      <c r="B34" s="8" t="s">
        <v>217</v>
      </c>
      <c r="C34" s="7">
        <v>1.093</v>
      </c>
      <c r="D34" s="27">
        <v>-8.9999999999999998E-4</v>
      </c>
      <c r="E34" s="8">
        <v>19.95</v>
      </c>
      <c r="F34" s="7">
        <v>1.0261</v>
      </c>
      <c r="G34" s="10">
        <v>-6.5199999999999994E-2</v>
      </c>
      <c r="H34" s="10">
        <v>0.04</v>
      </c>
      <c r="I34" s="8">
        <v>5.5</v>
      </c>
      <c r="J34" s="8">
        <v>5.5</v>
      </c>
      <c r="K34" s="10">
        <v>5.1549999999999999E-2</v>
      </c>
      <c r="L34" s="8" t="s">
        <v>40</v>
      </c>
      <c r="M34" s="7" t="s">
        <v>218</v>
      </c>
      <c r="N34" s="27">
        <v>-6.1999999999999998E-3</v>
      </c>
      <c r="O34" s="23">
        <v>0.46729999999999999</v>
      </c>
      <c r="P34" s="10">
        <v>-6.0299999999999999E-2</v>
      </c>
      <c r="Q34" s="10">
        <v>0.25230000000000002</v>
      </c>
      <c r="R34" s="10">
        <v>-4.4000000000000003E-3</v>
      </c>
      <c r="S34" s="10">
        <v>-1.1999999999999999E-3</v>
      </c>
      <c r="T34" s="10">
        <v>-5.1999999999999998E-3</v>
      </c>
      <c r="U34" s="8">
        <v>1170</v>
      </c>
      <c r="V34" s="8">
        <v>-9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150047</v>
      </c>
      <c r="B35" s="15" t="s">
        <v>226</v>
      </c>
      <c r="C35" s="14">
        <v>1.5069999999999999</v>
      </c>
      <c r="D35" s="30">
        <v>-2E-3</v>
      </c>
      <c r="E35" s="15">
        <v>45.26</v>
      </c>
      <c r="F35" s="14">
        <v>1.03</v>
      </c>
      <c r="G35" s="17">
        <v>-0.46310000000000001</v>
      </c>
      <c r="H35" s="17">
        <v>0.04</v>
      </c>
      <c r="I35" s="15">
        <v>5.5</v>
      </c>
      <c r="J35" s="15">
        <v>5.5</v>
      </c>
      <c r="K35" s="17">
        <v>3.7240000000000002E-2</v>
      </c>
      <c r="L35" s="15" t="s">
        <v>40</v>
      </c>
      <c r="M35" s="14" t="s">
        <v>36</v>
      </c>
      <c r="N35" s="26">
        <v>0</v>
      </c>
      <c r="O35" s="18">
        <v>0.69930000000000003</v>
      </c>
      <c r="P35" s="17">
        <v>-0.31409999999999999</v>
      </c>
      <c r="Q35" s="15" t="s">
        <v>37</v>
      </c>
      <c r="R35" s="17">
        <v>-2.0000000000000001E-4</v>
      </c>
      <c r="S35" s="17">
        <v>9.2999999999999992E-3</v>
      </c>
      <c r="T35" s="17">
        <v>1.0999999999999999E-2</v>
      </c>
      <c r="U35" s="15">
        <v>1734</v>
      </c>
      <c r="V35" s="15">
        <v>7</v>
      </c>
      <c r="W35" s="19">
        <v>8.8888888888888892E-2</v>
      </c>
      <c r="X35" s="20">
        <v>42738</v>
      </c>
      <c r="Y35" s="21" t="s">
        <v>38</v>
      </c>
    </row>
    <row r="36" spans="1:25" ht="14.25" thickBot="1" x14ac:dyDescent="0.2">
      <c r="A36" s="44" t="s">
        <v>245</v>
      </c>
      <c r="B36" s="36"/>
      <c r="C36" s="35"/>
      <c r="D36" s="43">
        <f>AVERAGE(D13:D35)</f>
        <v>1.3956521739130431E-3</v>
      </c>
      <c r="E36" s="36"/>
      <c r="F36" s="35"/>
      <c r="G36" s="43">
        <f>AVERAGE(G13:G35)</f>
        <v>-5.1260869565217394E-2</v>
      </c>
      <c r="H36" s="37"/>
      <c r="I36" s="36"/>
      <c r="J36" s="36"/>
      <c r="K36" s="43">
        <f>AVERAGE(K13:K35)</f>
        <v>5.2540869565217391E-2</v>
      </c>
      <c r="L36" s="36"/>
      <c r="M36" s="35"/>
      <c r="N36" s="38"/>
      <c r="O36" s="39"/>
      <c r="P36" s="43">
        <f>AVERAGE(P13:P35)</f>
        <v>-4.2669565217391306E-2</v>
      </c>
      <c r="Q36" s="37"/>
      <c r="R36" s="43">
        <f>AVERAGE(R13:R35)</f>
        <v>1.026086956521739E-3</v>
      </c>
      <c r="S36" s="37"/>
      <c r="T36" s="37"/>
      <c r="U36" s="36"/>
      <c r="V36" s="36"/>
      <c r="W36" s="40"/>
      <c r="X36" s="41"/>
      <c r="Y36" s="42"/>
    </row>
    <row r="37" spans="1:25" ht="14.25" thickBot="1" x14ac:dyDescent="0.2">
      <c r="A37" s="7">
        <v>150088</v>
      </c>
      <c r="B37" s="8" t="s">
        <v>151</v>
      </c>
      <c r="C37" s="7">
        <v>1.0269999999999999</v>
      </c>
      <c r="D37" s="31">
        <v>0</v>
      </c>
      <c r="E37" s="8">
        <v>9.4499999999999993</v>
      </c>
      <c r="F37" s="7">
        <v>1.0277000000000001</v>
      </c>
      <c r="G37" s="10">
        <v>6.9999999999999999E-4</v>
      </c>
      <c r="H37" s="10">
        <v>3.5000000000000003E-2</v>
      </c>
      <c r="I37" s="8">
        <v>5</v>
      </c>
      <c r="J37" s="8">
        <v>5</v>
      </c>
      <c r="K37" s="10">
        <v>5.7680000000000002E-2</v>
      </c>
      <c r="L37" s="8">
        <v>0.09</v>
      </c>
      <c r="M37" s="7" t="s">
        <v>148</v>
      </c>
      <c r="N37" s="27">
        <v>-8.0000000000000002E-3</v>
      </c>
      <c r="O37" s="10">
        <v>0.42309999999999998</v>
      </c>
      <c r="P37" s="8" t="s">
        <v>37</v>
      </c>
      <c r="Q37" s="10">
        <v>0.80600000000000005</v>
      </c>
      <c r="R37" s="10">
        <v>-4.4000000000000003E-3</v>
      </c>
      <c r="S37" s="10">
        <v>1.9E-3</v>
      </c>
      <c r="T37" s="10">
        <v>-1E-3</v>
      </c>
      <c r="U37" s="8">
        <v>314</v>
      </c>
      <c r="V37" s="8">
        <v>-2</v>
      </c>
      <c r="W37" s="11">
        <v>0.21180555555555555</v>
      </c>
      <c r="X37" s="12">
        <v>42605</v>
      </c>
      <c r="Y37" s="13" t="s">
        <v>38</v>
      </c>
    </row>
    <row r="38" spans="1:25" s="121" customFormat="1" ht="14.25" thickBot="1" x14ac:dyDescent="0.2">
      <c r="A38" s="111">
        <v>150175</v>
      </c>
      <c r="B38" s="112" t="s">
        <v>152</v>
      </c>
      <c r="C38" s="111">
        <v>0.93600000000000005</v>
      </c>
      <c r="D38" s="113">
        <v>1.1000000000000001E-3</v>
      </c>
      <c r="E38" s="114">
        <v>4275.6400000000003</v>
      </c>
      <c r="F38" s="111">
        <v>1.0317000000000001</v>
      </c>
      <c r="G38" s="115">
        <v>9.2799999999999994E-2</v>
      </c>
      <c r="H38" s="115">
        <v>3.5000000000000003E-2</v>
      </c>
      <c r="I38" s="114">
        <v>5</v>
      </c>
      <c r="J38" s="114">
        <v>5</v>
      </c>
      <c r="K38" s="115">
        <v>5.5289999999999999E-2</v>
      </c>
      <c r="L38" s="114" t="s">
        <v>40</v>
      </c>
      <c r="M38" s="111" t="s">
        <v>153</v>
      </c>
      <c r="N38" s="116">
        <v>-5.4000000000000003E-3</v>
      </c>
      <c r="O38" s="117">
        <v>0.2767</v>
      </c>
      <c r="P38" s="112" t="s">
        <v>44</v>
      </c>
      <c r="Q38" s="115">
        <v>0.76119999999999999</v>
      </c>
      <c r="R38" s="115">
        <v>-6.7000000000000002E-3</v>
      </c>
      <c r="S38" s="115">
        <v>-3.0000000000000001E-3</v>
      </c>
      <c r="T38" s="115">
        <v>-5.4999999999999997E-3</v>
      </c>
      <c r="U38" s="114">
        <v>415851</v>
      </c>
      <c r="V38" s="114">
        <v>-2502</v>
      </c>
      <c r="W38" s="118">
        <v>0.21180555555555555</v>
      </c>
      <c r="X38" s="119">
        <v>42705</v>
      </c>
      <c r="Y38" s="120" t="s">
        <v>38</v>
      </c>
    </row>
    <row r="39" spans="1:25" ht="14.25" thickBot="1" x14ac:dyDescent="0.2">
      <c r="A39" s="7">
        <v>502014</v>
      </c>
      <c r="B39" s="8" t="s">
        <v>89</v>
      </c>
      <c r="C39" s="7">
        <v>1.032</v>
      </c>
      <c r="D39" s="9">
        <v>1E-3</v>
      </c>
      <c r="E39" s="8">
        <v>1178.81</v>
      </c>
      <c r="F39" s="7">
        <v>1.0369999999999999</v>
      </c>
      <c r="G39" s="10">
        <v>4.7999999999999996E-3</v>
      </c>
      <c r="H39" s="10">
        <v>3.5000000000000003E-2</v>
      </c>
      <c r="I39" s="8">
        <v>5.75</v>
      </c>
      <c r="J39" s="8">
        <v>5</v>
      </c>
      <c r="K39" s="10">
        <v>5.0389999999999997E-2</v>
      </c>
      <c r="L39" s="8" t="s">
        <v>40</v>
      </c>
      <c r="M39" s="7" t="s">
        <v>154</v>
      </c>
      <c r="N39" s="27">
        <v>-1.15E-2</v>
      </c>
      <c r="O39" s="23">
        <v>0.1172</v>
      </c>
      <c r="P39" s="10">
        <v>-1.4E-3</v>
      </c>
      <c r="Q39" s="24">
        <v>1.0578000000000001</v>
      </c>
      <c r="R39" s="10">
        <v>1.0999999999999999E-2</v>
      </c>
      <c r="S39" s="10">
        <v>6.1000000000000004E-3</v>
      </c>
      <c r="T39" s="10">
        <v>4.1000000000000003E-3</v>
      </c>
      <c r="U39" s="8">
        <v>17461</v>
      </c>
      <c r="V39" s="8">
        <v>202</v>
      </c>
      <c r="W39" s="11">
        <v>0.21180555555555555</v>
      </c>
      <c r="X39" s="12">
        <v>42704</v>
      </c>
      <c r="Y39" s="13" t="s">
        <v>38</v>
      </c>
    </row>
    <row r="40" spans="1:25" ht="14.25" thickBot="1" x14ac:dyDescent="0.2">
      <c r="A40" s="14">
        <v>150267</v>
      </c>
      <c r="B40" s="28" t="s">
        <v>164</v>
      </c>
      <c r="C40" s="14">
        <v>1.0249999999999999</v>
      </c>
      <c r="D40" s="26">
        <v>0</v>
      </c>
      <c r="E40" s="15">
        <v>20.76</v>
      </c>
      <c r="F40" s="14">
        <v>1.0319</v>
      </c>
      <c r="G40" s="17">
        <v>6.7000000000000002E-3</v>
      </c>
      <c r="H40" s="17">
        <v>3.5000000000000003E-2</v>
      </c>
      <c r="I40" s="15">
        <v>5</v>
      </c>
      <c r="J40" s="15">
        <v>5</v>
      </c>
      <c r="K40" s="17">
        <v>5.0349999999999999E-2</v>
      </c>
      <c r="L40" s="15" t="s">
        <v>40</v>
      </c>
      <c r="M40" s="14" t="s">
        <v>95</v>
      </c>
      <c r="N40" s="30">
        <v>-7.3000000000000001E-3</v>
      </c>
      <c r="O40" s="18">
        <v>0.24340000000000001</v>
      </c>
      <c r="P40" s="17">
        <v>5.9999999999999995E-4</v>
      </c>
      <c r="Q40" s="17">
        <v>0.77059999999999995</v>
      </c>
      <c r="R40" s="17">
        <v>2.7000000000000001E-3</v>
      </c>
      <c r="S40" s="17">
        <v>-3.5999999999999999E-3</v>
      </c>
      <c r="T40" s="17">
        <v>-2.3E-3</v>
      </c>
      <c r="U40" s="15">
        <v>1950</v>
      </c>
      <c r="V40" s="15">
        <v>0</v>
      </c>
      <c r="W40" s="19">
        <v>0.21180555555555555</v>
      </c>
      <c r="X40" s="20">
        <v>42705</v>
      </c>
      <c r="Y40" s="21" t="s">
        <v>38</v>
      </c>
    </row>
    <row r="41" spans="1:25" ht="14.25" thickBot="1" x14ac:dyDescent="0.2">
      <c r="A41" s="7">
        <v>150064</v>
      </c>
      <c r="B41" s="8" t="s">
        <v>165</v>
      </c>
      <c r="C41" s="7">
        <v>1.022</v>
      </c>
      <c r="D41" s="31">
        <v>0</v>
      </c>
      <c r="E41" s="8">
        <v>55.03</v>
      </c>
      <c r="F41" s="7">
        <v>1.028</v>
      </c>
      <c r="G41" s="10">
        <v>5.7999999999999996E-3</v>
      </c>
      <c r="H41" s="10">
        <v>3.5000000000000003E-2</v>
      </c>
      <c r="I41" s="8">
        <v>5</v>
      </c>
      <c r="J41" s="8">
        <v>5</v>
      </c>
      <c r="K41" s="10">
        <v>5.0299999999999997E-2</v>
      </c>
      <c r="L41" s="8" t="s">
        <v>40</v>
      </c>
      <c r="M41" s="7" t="s">
        <v>166</v>
      </c>
      <c r="N41" s="27">
        <v>-7.1000000000000004E-3</v>
      </c>
      <c r="O41" s="23">
        <v>0.45669999999999999</v>
      </c>
      <c r="P41" s="10">
        <v>-4.0000000000000002E-4</v>
      </c>
      <c r="Q41" s="10">
        <v>0.93610000000000004</v>
      </c>
      <c r="R41" s="10">
        <v>6.7999999999999996E-3</v>
      </c>
      <c r="S41" s="10">
        <v>1.21E-2</v>
      </c>
      <c r="T41" s="10">
        <v>1.24E-2</v>
      </c>
      <c r="U41" s="8">
        <v>271</v>
      </c>
      <c r="V41" s="8">
        <v>0</v>
      </c>
      <c r="W41" s="11">
        <v>0.17083333333333331</v>
      </c>
      <c r="X41" s="12">
        <v>42738</v>
      </c>
      <c r="Y41" s="13" t="s">
        <v>38</v>
      </c>
    </row>
    <row r="42" spans="1:25" ht="14.25" thickBot="1" x14ac:dyDescent="0.2">
      <c r="A42" s="14">
        <v>502041</v>
      </c>
      <c r="B42" s="15" t="s">
        <v>155</v>
      </c>
      <c r="C42" s="14">
        <v>1.048</v>
      </c>
      <c r="D42" s="16">
        <v>2.8999999999999998E-3</v>
      </c>
      <c r="E42" s="15">
        <v>68.069999999999993</v>
      </c>
      <c r="F42" s="14">
        <v>1.052</v>
      </c>
      <c r="G42" s="17">
        <v>3.8E-3</v>
      </c>
      <c r="H42" s="17">
        <v>3.5000000000000003E-2</v>
      </c>
      <c r="I42" s="15">
        <v>5.5</v>
      </c>
      <c r="J42" s="15">
        <v>5</v>
      </c>
      <c r="K42" s="17">
        <v>5.0290000000000001E-2</v>
      </c>
      <c r="L42" s="15" t="s">
        <v>40</v>
      </c>
      <c r="M42" s="14" t="s">
        <v>91</v>
      </c>
      <c r="N42" s="30">
        <v>-9.4000000000000004E-3</v>
      </c>
      <c r="O42" s="18">
        <v>0.27660000000000001</v>
      </c>
      <c r="P42" s="17">
        <v>-2.3999999999999998E-3</v>
      </c>
      <c r="Q42" s="29">
        <v>0.66690000000000005</v>
      </c>
      <c r="R42" s="17">
        <v>2.18E-2</v>
      </c>
      <c r="S42" s="17">
        <v>3.5799999999999998E-2</v>
      </c>
      <c r="T42" s="17">
        <v>2.2700000000000001E-2</v>
      </c>
      <c r="U42" s="15">
        <v>824</v>
      </c>
      <c r="V42" s="15">
        <v>5</v>
      </c>
      <c r="W42" s="19">
        <v>0.21180555555555555</v>
      </c>
      <c r="X42" s="20">
        <v>42704</v>
      </c>
      <c r="Y42" s="21" t="s">
        <v>38</v>
      </c>
    </row>
    <row r="43" spans="1:25" ht="14.25" thickBot="1" x14ac:dyDescent="0.2">
      <c r="A43" s="7">
        <v>150053</v>
      </c>
      <c r="B43" s="8" t="s">
        <v>170</v>
      </c>
      <c r="C43" s="7">
        <v>1.022</v>
      </c>
      <c r="D43" s="27">
        <v>-2.8999999999999998E-3</v>
      </c>
      <c r="E43" s="8">
        <v>31.12</v>
      </c>
      <c r="F43" s="7">
        <v>1.0274000000000001</v>
      </c>
      <c r="G43" s="10">
        <v>5.3E-3</v>
      </c>
      <c r="H43" s="10">
        <v>3.5000000000000003E-2</v>
      </c>
      <c r="I43" s="8">
        <v>5</v>
      </c>
      <c r="J43" s="8">
        <v>5</v>
      </c>
      <c r="K43" s="10">
        <v>5.0270000000000002E-2</v>
      </c>
      <c r="L43" s="8" t="s">
        <v>40</v>
      </c>
      <c r="M43" s="7" t="s">
        <v>148</v>
      </c>
      <c r="N43" s="27">
        <v>-8.0000000000000002E-3</v>
      </c>
      <c r="O43" s="23">
        <v>0.4355</v>
      </c>
      <c r="P43" s="10">
        <v>-1.4E-3</v>
      </c>
      <c r="Q43" s="10">
        <v>1.0126999999999999</v>
      </c>
      <c r="R43" s="10">
        <v>-3.5000000000000001E-3</v>
      </c>
      <c r="S43" s="10">
        <v>-5.1000000000000004E-3</v>
      </c>
      <c r="T43" s="10">
        <v>7.0000000000000001E-3</v>
      </c>
      <c r="U43" s="8">
        <v>535</v>
      </c>
      <c r="V43" s="8">
        <v>0</v>
      </c>
      <c r="W43" s="11">
        <v>0.17083333333333331</v>
      </c>
      <c r="X43" s="12">
        <v>42738</v>
      </c>
      <c r="Y43" s="13" t="s">
        <v>38</v>
      </c>
    </row>
    <row r="44" spans="1:25" ht="14.25" thickBot="1" x14ac:dyDescent="0.2">
      <c r="A44" s="14">
        <v>502054</v>
      </c>
      <c r="B44" s="15" t="s">
        <v>55</v>
      </c>
      <c r="C44" s="14">
        <v>1.0489999999999999</v>
      </c>
      <c r="D44" s="16">
        <v>1.9E-3</v>
      </c>
      <c r="E44" s="15">
        <v>186.39</v>
      </c>
      <c r="F44" s="14">
        <v>1.052</v>
      </c>
      <c r="G44" s="17">
        <v>2.8999999999999998E-3</v>
      </c>
      <c r="H44" s="17">
        <v>3.5000000000000003E-2</v>
      </c>
      <c r="I44" s="15">
        <v>5.5</v>
      </c>
      <c r="J44" s="15">
        <v>5</v>
      </c>
      <c r="K44" s="17">
        <v>5.024E-2</v>
      </c>
      <c r="L44" s="15" t="s">
        <v>40</v>
      </c>
      <c r="M44" s="14" t="s">
        <v>56</v>
      </c>
      <c r="N44" s="30">
        <v>-9.2999999999999992E-3</v>
      </c>
      <c r="O44" s="18">
        <v>0.39300000000000002</v>
      </c>
      <c r="P44" s="17">
        <v>-3.3E-3</v>
      </c>
      <c r="Q44" s="29">
        <v>0.3987</v>
      </c>
      <c r="R44" s="17">
        <v>6.6E-3</v>
      </c>
      <c r="S44" s="17">
        <v>4.5999999999999999E-3</v>
      </c>
      <c r="T44" s="17">
        <v>4.7000000000000002E-3</v>
      </c>
      <c r="U44" s="15">
        <v>8254</v>
      </c>
      <c r="V44" s="15">
        <v>439</v>
      </c>
      <c r="W44" s="19">
        <v>0.21180555555555555</v>
      </c>
      <c r="X44" s="20">
        <v>42704</v>
      </c>
      <c r="Y44" s="21" t="s">
        <v>38</v>
      </c>
    </row>
    <row r="45" spans="1:25" ht="14.25" thickBot="1" x14ac:dyDescent="0.2">
      <c r="A45" s="7">
        <v>150295</v>
      </c>
      <c r="B45" s="8" t="s">
        <v>167</v>
      </c>
      <c r="C45" s="7">
        <v>1.0580000000000001</v>
      </c>
      <c r="D45" s="9">
        <v>8.9999999999999998E-4</v>
      </c>
      <c r="E45" s="8">
        <v>352.89</v>
      </c>
      <c r="F45" s="7">
        <v>1.0595000000000001</v>
      </c>
      <c r="G45" s="10">
        <v>1.4E-3</v>
      </c>
      <c r="H45" s="10">
        <v>3.5000000000000003E-2</v>
      </c>
      <c r="I45" s="8">
        <v>5.75</v>
      </c>
      <c r="J45" s="8">
        <v>5</v>
      </c>
      <c r="K45" s="10">
        <v>5.0209999999999998E-2</v>
      </c>
      <c r="L45" s="8" t="s">
        <v>40</v>
      </c>
      <c r="M45" s="7" t="s">
        <v>48</v>
      </c>
      <c r="N45" s="27">
        <v>-1.0500000000000001E-2</v>
      </c>
      <c r="O45" s="23">
        <v>0.2477</v>
      </c>
      <c r="P45" s="10">
        <v>-4.3E-3</v>
      </c>
      <c r="Q45" s="10">
        <v>0.72350000000000003</v>
      </c>
      <c r="R45" s="10">
        <v>-4.0000000000000002E-4</v>
      </c>
      <c r="S45" s="10">
        <v>5.0000000000000001E-4</v>
      </c>
      <c r="T45" s="10">
        <v>8.9999999999999998E-4</v>
      </c>
      <c r="U45" s="8">
        <v>20985</v>
      </c>
      <c r="V45" s="8">
        <v>46</v>
      </c>
      <c r="W45" s="11">
        <v>0.21180555555555555</v>
      </c>
      <c r="X45" s="12">
        <v>42705</v>
      </c>
      <c r="Y45" s="13" t="s">
        <v>38</v>
      </c>
    </row>
    <row r="46" spans="1:25" ht="14.25" thickBot="1" x14ac:dyDescent="0.2">
      <c r="A46" s="14">
        <v>150281</v>
      </c>
      <c r="B46" s="15" t="s">
        <v>168</v>
      </c>
      <c r="C46" s="14">
        <v>1.0629999999999999</v>
      </c>
      <c r="D46" s="16">
        <v>8.9999999999999998E-4</v>
      </c>
      <c r="E46" s="15">
        <v>8.5</v>
      </c>
      <c r="F46" s="14">
        <v>1.0629999999999999</v>
      </c>
      <c r="G46" s="17">
        <v>0</v>
      </c>
      <c r="H46" s="17">
        <v>3.5000000000000003E-2</v>
      </c>
      <c r="I46" s="15">
        <v>5.75</v>
      </c>
      <c r="J46" s="15">
        <v>5</v>
      </c>
      <c r="K46" s="17">
        <v>5.0130000000000001E-2</v>
      </c>
      <c r="L46" s="15" t="s">
        <v>40</v>
      </c>
      <c r="M46" s="14" t="s">
        <v>169</v>
      </c>
      <c r="N46" s="30">
        <v>-7.4000000000000003E-3</v>
      </c>
      <c r="O46" s="18">
        <v>0.11260000000000001</v>
      </c>
      <c r="P46" s="17">
        <v>-6.1999999999999998E-3</v>
      </c>
      <c r="Q46" s="29">
        <v>1.0277000000000001</v>
      </c>
      <c r="R46" s="17">
        <v>8.3999999999999995E-3</v>
      </c>
      <c r="S46" s="17">
        <v>4.0000000000000001E-3</v>
      </c>
      <c r="T46" s="17">
        <v>4.0000000000000001E-3</v>
      </c>
      <c r="U46" s="15">
        <v>3703</v>
      </c>
      <c r="V46" s="15">
        <v>0</v>
      </c>
      <c r="W46" s="19">
        <v>0.21180555555555555</v>
      </c>
      <c r="X46" s="20">
        <v>42704</v>
      </c>
      <c r="Y46" s="21" t="s">
        <v>38</v>
      </c>
    </row>
    <row r="47" spans="1:25" ht="14.25" thickBot="1" x14ac:dyDescent="0.2">
      <c r="A47" s="7">
        <v>502001</v>
      </c>
      <c r="B47" s="8" t="s">
        <v>171</v>
      </c>
      <c r="C47" s="7">
        <v>1.0249999999999999</v>
      </c>
      <c r="D47" s="27">
        <v>-1E-3</v>
      </c>
      <c r="E47" s="8">
        <v>40.299999999999997</v>
      </c>
      <c r="F47" s="7">
        <v>1.0269999999999999</v>
      </c>
      <c r="G47" s="10">
        <v>1.9E-3</v>
      </c>
      <c r="H47" s="10">
        <v>3.5000000000000003E-2</v>
      </c>
      <c r="I47" s="8">
        <v>5</v>
      </c>
      <c r="J47" s="8">
        <v>5</v>
      </c>
      <c r="K47" s="10">
        <v>5.0099999999999999E-2</v>
      </c>
      <c r="L47" s="8" t="s">
        <v>40</v>
      </c>
      <c r="M47" s="7" t="s">
        <v>172</v>
      </c>
      <c r="N47" s="27">
        <v>-8.3999999999999995E-3</v>
      </c>
      <c r="O47" s="23">
        <v>0.37019999999999997</v>
      </c>
      <c r="P47" s="10">
        <v>-4.3E-3</v>
      </c>
      <c r="Q47" s="10">
        <v>0.47949999999999998</v>
      </c>
      <c r="R47" s="10">
        <v>4.1000000000000003E-3</v>
      </c>
      <c r="S47" s="10">
        <v>-3.3999999999999998E-3</v>
      </c>
      <c r="T47" s="10">
        <v>-1.5E-3</v>
      </c>
      <c r="U47" s="8">
        <v>250</v>
      </c>
      <c r="V47" s="8">
        <v>-5</v>
      </c>
      <c r="W47" s="11">
        <v>0.21180555555555555</v>
      </c>
      <c r="X47" s="12">
        <v>42738</v>
      </c>
      <c r="Y47" s="13" t="s">
        <v>38</v>
      </c>
    </row>
    <row r="48" spans="1:25" ht="14.25" thickBot="1" x14ac:dyDescent="0.2">
      <c r="A48" s="14">
        <v>150138</v>
      </c>
      <c r="B48" s="15" t="s">
        <v>181</v>
      </c>
      <c r="C48" s="14">
        <v>1.0309999999999999</v>
      </c>
      <c r="D48" s="30">
        <v>-1.34E-2</v>
      </c>
      <c r="E48" s="15">
        <v>6.14</v>
      </c>
      <c r="F48" s="14">
        <v>1.032</v>
      </c>
      <c r="G48" s="17">
        <v>1E-3</v>
      </c>
      <c r="H48" s="17">
        <v>3.5000000000000003E-2</v>
      </c>
      <c r="I48" s="15">
        <v>5</v>
      </c>
      <c r="J48" s="15">
        <v>5</v>
      </c>
      <c r="K48" s="17">
        <v>5.0049999999999997E-2</v>
      </c>
      <c r="L48" s="15" t="s">
        <v>40</v>
      </c>
      <c r="M48" s="14" t="s">
        <v>182</v>
      </c>
      <c r="N48" s="30">
        <v>-8.3999999999999995E-3</v>
      </c>
      <c r="O48" s="18">
        <v>0.3775</v>
      </c>
      <c r="P48" s="17">
        <v>-5.1999999999999998E-3</v>
      </c>
      <c r="Q48" s="17">
        <v>0.45669999999999999</v>
      </c>
      <c r="R48" s="17">
        <v>-5.1000000000000004E-3</v>
      </c>
      <c r="S48" s="17">
        <v>1E-3</v>
      </c>
      <c r="T48" s="17">
        <v>5.0000000000000001E-4</v>
      </c>
      <c r="U48" s="15">
        <v>256</v>
      </c>
      <c r="V48" s="15">
        <v>0</v>
      </c>
      <c r="W48" s="19">
        <v>0.21180555555555555</v>
      </c>
      <c r="X48" s="20">
        <v>42705</v>
      </c>
      <c r="Y48" s="21" t="s">
        <v>38</v>
      </c>
    </row>
    <row r="49" spans="1:25" ht="14.25" thickBot="1" x14ac:dyDescent="0.2">
      <c r="A49" s="7">
        <v>150112</v>
      </c>
      <c r="B49" s="8" t="s">
        <v>265</v>
      </c>
      <c r="C49" s="7">
        <v>1.002</v>
      </c>
      <c r="D49" s="31">
        <v>0</v>
      </c>
      <c r="E49" s="8">
        <v>6.98</v>
      </c>
      <c r="F49" s="7">
        <v>1.0027999999999999</v>
      </c>
      <c r="G49" s="10">
        <v>8.0000000000000004E-4</v>
      </c>
      <c r="H49" s="10">
        <v>3.5000000000000003E-2</v>
      </c>
      <c r="I49" s="8">
        <v>5</v>
      </c>
      <c r="J49" s="8">
        <v>5</v>
      </c>
      <c r="K49" s="10">
        <v>5.0040000000000001E-2</v>
      </c>
      <c r="L49" s="8" t="s">
        <v>40</v>
      </c>
      <c r="M49" s="7" t="s">
        <v>266</v>
      </c>
      <c r="N49" s="27">
        <v>-6.4000000000000003E-3</v>
      </c>
      <c r="O49" s="23">
        <v>0.4904</v>
      </c>
      <c r="P49" s="10">
        <v>-5.3E-3</v>
      </c>
      <c r="Q49" s="10">
        <v>0.627</v>
      </c>
      <c r="R49" s="10">
        <v>9.4999999999999998E-3</v>
      </c>
      <c r="S49" s="10">
        <v>7.0000000000000001E-3</v>
      </c>
      <c r="T49" s="10">
        <v>6.7999999999999996E-3</v>
      </c>
      <c r="U49" s="8">
        <v>995</v>
      </c>
      <c r="V49" s="8">
        <v>0</v>
      </c>
      <c r="W49" s="11">
        <v>0.21180555555555555</v>
      </c>
      <c r="X49" s="12">
        <v>42919</v>
      </c>
      <c r="Y49" s="13" t="s">
        <v>38</v>
      </c>
    </row>
    <row r="50" spans="1:25" ht="14.25" thickBot="1" x14ac:dyDescent="0.2">
      <c r="A50" s="14">
        <v>150090</v>
      </c>
      <c r="B50" s="15" t="s">
        <v>173</v>
      </c>
      <c r="C50" s="14">
        <v>1.028</v>
      </c>
      <c r="D50" s="30">
        <v>-1.9E-3</v>
      </c>
      <c r="E50" s="15">
        <v>25.06</v>
      </c>
      <c r="F50" s="14">
        <v>1.0277000000000001</v>
      </c>
      <c r="G50" s="17">
        <v>-2.9999999999999997E-4</v>
      </c>
      <c r="H50" s="17">
        <v>3.5000000000000003E-2</v>
      </c>
      <c r="I50" s="15">
        <v>5</v>
      </c>
      <c r="J50" s="15">
        <v>5</v>
      </c>
      <c r="K50" s="17">
        <v>4.999E-2</v>
      </c>
      <c r="L50" s="15" t="s">
        <v>40</v>
      </c>
      <c r="M50" s="14" t="s">
        <v>174</v>
      </c>
      <c r="N50" s="30">
        <v>-6.8999999999999999E-3</v>
      </c>
      <c r="O50" s="18">
        <v>0.4088</v>
      </c>
      <c r="P50" s="17">
        <v>-6.1999999999999998E-3</v>
      </c>
      <c r="Q50" s="17">
        <v>0.85070000000000001</v>
      </c>
      <c r="R50" s="17">
        <v>-2E-3</v>
      </c>
      <c r="S50" s="17">
        <v>-3.5000000000000001E-3</v>
      </c>
      <c r="T50" s="17">
        <v>-4.5999999999999999E-3</v>
      </c>
      <c r="U50" s="15">
        <v>1173</v>
      </c>
      <c r="V50" s="15">
        <v>-11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150211</v>
      </c>
      <c r="B51" s="8" t="s">
        <v>175</v>
      </c>
      <c r="C51" s="7">
        <v>1.038</v>
      </c>
      <c r="D51" s="31">
        <v>0</v>
      </c>
      <c r="E51" s="8">
        <v>732.66</v>
      </c>
      <c r="F51" s="7">
        <v>1.03</v>
      </c>
      <c r="G51" s="10">
        <v>-7.7999999999999996E-3</v>
      </c>
      <c r="H51" s="10">
        <v>3.5000000000000003E-2</v>
      </c>
      <c r="I51" s="8">
        <v>5</v>
      </c>
      <c r="J51" s="8">
        <v>5</v>
      </c>
      <c r="K51" s="10">
        <v>4.9599999999999998E-2</v>
      </c>
      <c r="L51" s="8" t="s">
        <v>40</v>
      </c>
      <c r="M51" s="7" t="s">
        <v>176</v>
      </c>
      <c r="N51" s="27">
        <v>-1.66E-2</v>
      </c>
      <c r="O51" s="23">
        <v>0.34179999999999999</v>
      </c>
      <c r="P51" s="10">
        <v>-1.3899999999999999E-2</v>
      </c>
      <c r="Q51" s="10">
        <v>0.54249999999999998</v>
      </c>
      <c r="R51" s="10">
        <v>2.0999999999999999E-3</v>
      </c>
      <c r="S51" s="10">
        <v>0</v>
      </c>
      <c r="T51" s="10">
        <v>-2.5000000000000001E-3</v>
      </c>
      <c r="U51" s="8">
        <v>95227</v>
      </c>
      <c r="V51" s="8">
        <v>10</v>
      </c>
      <c r="W51" s="11">
        <v>0.21180555555555555</v>
      </c>
      <c r="X51" s="12">
        <v>42719</v>
      </c>
      <c r="Y51" s="13" t="s">
        <v>38</v>
      </c>
    </row>
    <row r="52" spans="1:25" ht="14.25" thickBot="1" x14ac:dyDescent="0.2">
      <c r="A52" s="14">
        <v>150213</v>
      </c>
      <c r="B52" s="15" t="s">
        <v>177</v>
      </c>
      <c r="C52" s="14">
        <v>1.0369999999999999</v>
      </c>
      <c r="D52" s="26">
        <v>0</v>
      </c>
      <c r="E52" s="15">
        <v>205.32</v>
      </c>
      <c r="F52" s="14">
        <v>1.028</v>
      </c>
      <c r="G52" s="17">
        <v>-8.8000000000000005E-3</v>
      </c>
      <c r="H52" s="17">
        <v>3.5000000000000003E-2</v>
      </c>
      <c r="I52" s="15">
        <v>5</v>
      </c>
      <c r="J52" s="15">
        <v>5</v>
      </c>
      <c r="K52" s="17">
        <v>4.9549999999999997E-2</v>
      </c>
      <c r="L52" s="15" t="s">
        <v>40</v>
      </c>
      <c r="M52" s="14" t="s">
        <v>174</v>
      </c>
      <c r="N52" s="30">
        <v>-6.8999999999999999E-3</v>
      </c>
      <c r="O52" s="18">
        <v>0.16139999999999999</v>
      </c>
      <c r="P52" s="17">
        <v>-1.4800000000000001E-2</v>
      </c>
      <c r="Q52" s="17">
        <v>1.6248</v>
      </c>
      <c r="R52" s="17">
        <v>-1.2999999999999999E-3</v>
      </c>
      <c r="S52" s="17">
        <v>-6.9999999999999999E-4</v>
      </c>
      <c r="T52" s="17">
        <v>-4.5999999999999999E-3</v>
      </c>
      <c r="U52" s="15">
        <v>101616</v>
      </c>
      <c r="V52" s="15">
        <v>15</v>
      </c>
      <c r="W52" s="19">
        <v>0.21180555555555555</v>
      </c>
      <c r="X52" s="20">
        <v>42738</v>
      </c>
      <c r="Y52" s="21" t="s">
        <v>38</v>
      </c>
    </row>
    <row r="53" spans="1:25" ht="14.25" thickBot="1" x14ac:dyDescent="0.2">
      <c r="A53" s="7">
        <v>150152</v>
      </c>
      <c r="B53" s="8" t="s">
        <v>183</v>
      </c>
      <c r="C53" s="7">
        <v>1.0489999999999999</v>
      </c>
      <c r="D53" s="27">
        <v>-1E-3</v>
      </c>
      <c r="E53" s="8">
        <v>1346.47</v>
      </c>
      <c r="F53" s="7">
        <v>1.0269999999999999</v>
      </c>
      <c r="G53" s="10">
        <v>-2.1399999999999999E-2</v>
      </c>
      <c r="H53" s="10">
        <v>3.5000000000000003E-2</v>
      </c>
      <c r="I53" s="8">
        <v>5</v>
      </c>
      <c r="J53" s="8">
        <v>5</v>
      </c>
      <c r="K53" s="10">
        <v>4.8919999999999998E-2</v>
      </c>
      <c r="L53" s="8" t="s">
        <v>40</v>
      </c>
      <c r="M53" s="7" t="s">
        <v>129</v>
      </c>
      <c r="N53" s="27">
        <v>-6.7000000000000002E-3</v>
      </c>
      <c r="O53" s="23">
        <v>0.38269999999999998</v>
      </c>
      <c r="P53" s="10">
        <v>-2.7099999999999999E-2</v>
      </c>
      <c r="Q53" s="10">
        <v>0.45019999999999999</v>
      </c>
      <c r="R53" s="10">
        <v>-2.3E-3</v>
      </c>
      <c r="S53" s="10">
        <v>-1.9E-3</v>
      </c>
      <c r="T53" s="10">
        <v>-5.7000000000000002E-3</v>
      </c>
      <c r="U53" s="8">
        <v>341342</v>
      </c>
      <c r="V53" s="8">
        <v>-219</v>
      </c>
      <c r="W53" s="11">
        <v>0.21180555555555555</v>
      </c>
      <c r="X53" s="12">
        <v>42738</v>
      </c>
      <c r="Y53" s="13" t="s">
        <v>38</v>
      </c>
    </row>
    <row r="54" spans="1:25" ht="14.25" thickBot="1" x14ac:dyDescent="0.2">
      <c r="A54" s="14">
        <v>150012</v>
      </c>
      <c r="B54" s="15" t="s">
        <v>185</v>
      </c>
      <c r="C54" s="14">
        <v>1.024</v>
      </c>
      <c r="D54" s="30">
        <v>-1E-3</v>
      </c>
      <c r="E54" s="15">
        <v>9.56</v>
      </c>
      <c r="F54" s="14">
        <v>1.0129999999999999</v>
      </c>
      <c r="G54" s="17">
        <v>-1.09E-2</v>
      </c>
      <c r="H54" s="15" t="s">
        <v>186</v>
      </c>
      <c r="I54" s="15">
        <v>5</v>
      </c>
      <c r="J54" s="15">
        <v>5</v>
      </c>
      <c r="K54" s="17">
        <v>4.7149999999999997E-2</v>
      </c>
      <c r="L54" s="15" t="s">
        <v>40</v>
      </c>
      <c r="M54" s="14" t="s">
        <v>187</v>
      </c>
      <c r="N54" s="30">
        <v>-9.1999999999999998E-3</v>
      </c>
      <c r="O54" s="18">
        <v>0.50929999999999997</v>
      </c>
      <c r="P54" s="17">
        <v>-1.3299999999999999E-2</v>
      </c>
      <c r="Q54" s="15" t="s">
        <v>37</v>
      </c>
      <c r="R54" s="17">
        <v>-1E-4</v>
      </c>
      <c r="S54" s="17">
        <v>-2E-3</v>
      </c>
      <c r="T54" s="17">
        <v>8.0000000000000004E-4</v>
      </c>
      <c r="U54" s="15">
        <v>8123</v>
      </c>
      <c r="V54" s="15">
        <v>1</v>
      </c>
      <c r="W54" s="19">
        <v>0.17083333333333331</v>
      </c>
      <c r="X54" s="20">
        <v>43570</v>
      </c>
      <c r="Y54" s="21" t="s">
        <v>38</v>
      </c>
    </row>
    <row r="55" spans="1:25" ht="14.25" thickBot="1" x14ac:dyDescent="0.2">
      <c r="A55" s="7">
        <v>150085</v>
      </c>
      <c r="B55" s="8" t="s">
        <v>188</v>
      </c>
      <c r="C55" s="7">
        <v>1.014</v>
      </c>
      <c r="D55" s="9">
        <v>1E-3</v>
      </c>
      <c r="E55" s="8">
        <v>236.01</v>
      </c>
      <c r="F55" s="7">
        <v>1.01</v>
      </c>
      <c r="G55" s="10">
        <v>-4.0000000000000001E-3</v>
      </c>
      <c r="H55" s="10">
        <v>3.5000000000000003E-2</v>
      </c>
      <c r="I55" s="8">
        <v>5</v>
      </c>
      <c r="J55" s="8">
        <v>5</v>
      </c>
      <c r="K55" s="10">
        <v>4.4560000000000002E-2</v>
      </c>
      <c r="L55" s="8">
        <v>0.79</v>
      </c>
      <c r="M55" s="7" t="s">
        <v>189</v>
      </c>
      <c r="N55" s="27">
        <v>-7.3000000000000001E-3</v>
      </c>
      <c r="O55" s="10">
        <v>0.40479999999999999</v>
      </c>
      <c r="P55" s="8" t="s">
        <v>37</v>
      </c>
      <c r="Q55" s="24">
        <v>0.88949999999999996</v>
      </c>
      <c r="R55" s="10">
        <v>5.1999999999999998E-3</v>
      </c>
      <c r="S55" s="10">
        <v>2E-3</v>
      </c>
      <c r="T55" s="10">
        <v>1.6999999999999999E-3</v>
      </c>
      <c r="U55" s="8">
        <v>18728</v>
      </c>
      <c r="V55" s="8">
        <v>10</v>
      </c>
      <c r="W55" s="11">
        <v>0.21180555555555555</v>
      </c>
      <c r="X55" s="12">
        <v>42863</v>
      </c>
      <c r="Y55" s="13" t="s">
        <v>38</v>
      </c>
    </row>
    <row r="56" spans="1:25" ht="14.25" thickBot="1" x14ac:dyDescent="0.2">
      <c r="A56" s="44" t="s">
        <v>243</v>
      </c>
      <c r="B56" s="36"/>
      <c r="C56" s="35"/>
      <c r="D56" s="43">
        <f>AVERAGE(D37:D55)</f>
        <v>-6.0526315789473687E-4</v>
      </c>
      <c r="E56" s="36"/>
      <c r="F56" s="35"/>
      <c r="G56" s="43">
        <f>AVERAGE(G37:G55)</f>
        <v>3.9315789473684205E-3</v>
      </c>
      <c r="H56" s="37"/>
      <c r="I56" s="36"/>
      <c r="J56" s="36"/>
      <c r="K56" s="43">
        <f>AVERAGE(K37:K55)</f>
        <v>5.0268947368421052E-2</v>
      </c>
      <c r="L56" s="36"/>
      <c r="M56" s="35"/>
      <c r="N56" s="38"/>
      <c r="O56" s="39"/>
      <c r="P56" s="43">
        <f>AVERAGE(P37:P55)</f>
        <v>-6.8062499999999998E-3</v>
      </c>
      <c r="Q56" s="37"/>
      <c r="R56" s="43">
        <f>AVERAGE(R37:R55)</f>
        <v>2.7578947368421046E-3</v>
      </c>
      <c r="S56" s="37"/>
      <c r="T56" s="37"/>
      <c r="U56" s="36"/>
      <c r="V56" s="36"/>
      <c r="W56" s="40"/>
      <c r="X56" s="41"/>
      <c r="Y56" s="42"/>
    </row>
    <row r="57" spans="1:25" ht="14.25" thickBot="1" x14ac:dyDescent="0.2">
      <c r="A57" s="14">
        <v>150049</v>
      </c>
      <c r="B57" s="15" t="s">
        <v>142</v>
      </c>
      <c r="C57" s="14">
        <v>0.997</v>
      </c>
      <c r="D57" s="16">
        <v>3.0000000000000001E-3</v>
      </c>
      <c r="E57" s="15">
        <v>53.71</v>
      </c>
      <c r="F57" s="14">
        <v>1.0169999999999999</v>
      </c>
      <c r="G57" s="17">
        <v>1.9699999999999999E-2</v>
      </c>
      <c r="H57" s="17">
        <v>3.2000000000000001E-2</v>
      </c>
      <c r="I57" s="15">
        <v>4.7</v>
      </c>
      <c r="J57" s="15">
        <v>4.7</v>
      </c>
      <c r="K57" s="17">
        <v>4.7960000000000003E-2</v>
      </c>
      <c r="L57" s="15" t="s">
        <v>40</v>
      </c>
      <c r="M57" s="14" t="s">
        <v>36</v>
      </c>
      <c r="N57" s="26">
        <v>0</v>
      </c>
      <c r="O57" s="18">
        <v>0.51900000000000002</v>
      </c>
      <c r="P57" s="17">
        <v>1.2E-2</v>
      </c>
      <c r="Q57" s="15" t="s">
        <v>37</v>
      </c>
      <c r="R57" s="17">
        <v>-5.1000000000000004E-3</v>
      </c>
      <c r="S57" s="17">
        <v>-5.4999999999999997E-3</v>
      </c>
      <c r="T57" s="17">
        <v>-9.1000000000000004E-3</v>
      </c>
      <c r="U57" s="15">
        <v>1942</v>
      </c>
      <c r="V57" s="15">
        <v>-5</v>
      </c>
      <c r="W57" s="19">
        <v>0.21180555555555555</v>
      </c>
      <c r="X57" s="20">
        <v>42807</v>
      </c>
      <c r="Y57" s="21" t="s">
        <v>38</v>
      </c>
    </row>
    <row r="58" spans="1:25" ht="14.25" thickBot="1" x14ac:dyDescent="0.2">
      <c r="A58" s="7">
        <v>150148</v>
      </c>
      <c r="B58" s="8" t="s">
        <v>143</v>
      </c>
      <c r="C58" s="7">
        <v>1.0149999999999999</v>
      </c>
      <c r="D58" s="9">
        <v>1E-3</v>
      </c>
      <c r="E58" s="8">
        <v>128.97</v>
      </c>
      <c r="F58" s="7">
        <v>1.028</v>
      </c>
      <c r="G58" s="10">
        <v>1.26E-2</v>
      </c>
      <c r="H58" s="10">
        <v>3.2000000000000001E-2</v>
      </c>
      <c r="I58" s="8">
        <v>4.7</v>
      </c>
      <c r="J58" s="8">
        <v>4.7</v>
      </c>
      <c r="K58" s="10">
        <v>4.7620000000000003E-2</v>
      </c>
      <c r="L58" s="8" t="s">
        <v>40</v>
      </c>
      <c r="M58" s="7" t="s">
        <v>144</v>
      </c>
      <c r="N58" s="27">
        <v>-9.7000000000000003E-3</v>
      </c>
      <c r="O58" s="23">
        <v>0.1784</v>
      </c>
      <c r="P58" s="10">
        <v>4.0000000000000001E-3</v>
      </c>
      <c r="Q58" s="10">
        <v>0.92859999999999998</v>
      </c>
      <c r="R58" s="10">
        <v>-1.6000000000000001E-3</v>
      </c>
      <c r="S58" s="10">
        <v>-1.2999999999999999E-3</v>
      </c>
      <c r="T58" s="10">
        <v>-5.9999999999999995E-4</v>
      </c>
      <c r="U58" s="8">
        <v>13842</v>
      </c>
      <c r="V58" s="8">
        <v>3</v>
      </c>
      <c r="W58" s="11">
        <v>0.21180555555555555</v>
      </c>
      <c r="X58" s="12">
        <v>42719</v>
      </c>
      <c r="Y58" s="13" t="s">
        <v>38</v>
      </c>
    </row>
    <row r="59" spans="1:25" ht="14.25" thickBot="1" x14ac:dyDescent="0.2">
      <c r="A59" s="14">
        <v>150150</v>
      </c>
      <c r="B59" s="15" t="s">
        <v>145</v>
      </c>
      <c r="C59" s="14">
        <v>1.0229999999999999</v>
      </c>
      <c r="D59" s="30">
        <v>-2E-3</v>
      </c>
      <c r="E59" s="15">
        <v>234.42</v>
      </c>
      <c r="F59" s="14">
        <v>1.028</v>
      </c>
      <c r="G59" s="17">
        <v>4.8999999999999998E-3</v>
      </c>
      <c r="H59" s="17">
        <v>3.2000000000000001E-2</v>
      </c>
      <c r="I59" s="15">
        <v>4.7</v>
      </c>
      <c r="J59" s="15">
        <v>4.7</v>
      </c>
      <c r="K59" s="17">
        <v>4.7239999999999997E-2</v>
      </c>
      <c r="L59" s="15" t="s">
        <v>40</v>
      </c>
      <c r="M59" s="14" t="s">
        <v>146</v>
      </c>
      <c r="N59" s="30">
        <v>-1.15E-2</v>
      </c>
      <c r="O59" s="18">
        <v>0.40620000000000001</v>
      </c>
      <c r="P59" s="17">
        <v>-3.8E-3</v>
      </c>
      <c r="Q59" s="17">
        <v>0.39389999999999997</v>
      </c>
      <c r="R59" s="17">
        <v>8.0000000000000004E-4</v>
      </c>
      <c r="S59" s="17">
        <v>-3.2000000000000002E-3</v>
      </c>
      <c r="T59" s="17">
        <v>-7.3000000000000001E-3</v>
      </c>
      <c r="U59" s="15">
        <v>9179</v>
      </c>
      <c r="V59" s="15">
        <v>60</v>
      </c>
      <c r="W59" s="19">
        <v>0.21180555555555555</v>
      </c>
      <c r="X59" s="20">
        <v>42719</v>
      </c>
      <c r="Y59" s="21" t="s">
        <v>38</v>
      </c>
    </row>
    <row r="60" spans="1:25" ht="14.25" thickBot="1" x14ac:dyDescent="0.2">
      <c r="A60" s="7">
        <v>150028</v>
      </c>
      <c r="B60" s="8" t="s">
        <v>147</v>
      </c>
      <c r="C60" s="7">
        <v>1.028</v>
      </c>
      <c r="D60" s="9">
        <v>2.8999999999999998E-3</v>
      </c>
      <c r="E60" s="8">
        <v>24.86</v>
      </c>
      <c r="F60" s="7">
        <v>1.0209999999999999</v>
      </c>
      <c r="G60" s="10">
        <v>-6.8999999999999999E-3</v>
      </c>
      <c r="H60" s="10">
        <v>3.2000000000000001E-2</v>
      </c>
      <c r="I60" s="8">
        <v>4.7</v>
      </c>
      <c r="J60" s="8">
        <v>4.7</v>
      </c>
      <c r="K60" s="10">
        <v>4.6670000000000003E-2</v>
      </c>
      <c r="L60" s="8" t="s">
        <v>40</v>
      </c>
      <c r="M60" s="7" t="s">
        <v>148</v>
      </c>
      <c r="N60" s="27">
        <v>-8.0000000000000002E-3</v>
      </c>
      <c r="O60" s="23">
        <v>0.54700000000000004</v>
      </c>
      <c r="P60" s="10">
        <v>-1.54E-2</v>
      </c>
      <c r="Q60" s="10">
        <v>0.62260000000000004</v>
      </c>
      <c r="R60" s="10">
        <v>-6.3E-3</v>
      </c>
      <c r="S60" s="10">
        <v>-4.7000000000000002E-3</v>
      </c>
      <c r="T60" s="10">
        <v>-5.7999999999999996E-3</v>
      </c>
      <c r="U60" s="8">
        <v>5109</v>
      </c>
      <c r="V60" s="8">
        <v>-10</v>
      </c>
      <c r="W60" s="11">
        <v>0.17083333333333331</v>
      </c>
      <c r="X60" s="12">
        <v>42771</v>
      </c>
      <c r="Y60" s="13" t="s">
        <v>38</v>
      </c>
    </row>
    <row r="61" spans="1:25" ht="15" customHeight="1" thickBot="1" x14ac:dyDescent="0.2">
      <c r="A61" s="14">
        <v>150157</v>
      </c>
      <c r="B61" s="15" t="s">
        <v>149</v>
      </c>
      <c r="C61" s="14">
        <v>1.0349999999999999</v>
      </c>
      <c r="D61" s="16">
        <v>1E-3</v>
      </c>
      <c r="E61" s="15">
        <v>94.84</v>
      </c>
      <c r="F61" s="14">
        <v>1.028</v>
      </c>
      <c r="G61" s="17">
        <v>-6.7999999999999996E-3</v>
      </c>
      <c r="H61" s="17">
        <v>3.2000000000000001E-2</v>
      </c>
      <c r="I61" s="15">
        <v>4.7</v>
      </c>
      <c r="J61" s="15">
        <v>4.7</v>
      </c>
      <c r="K61" s="17">
        <v>4.6670000000000003E-2</v>
      </c>
      <c r="L61" s="15" t="s">
        <v>40</v>
      </c>
      <c r="M61" s="14" t="s">
        <v>150</v>
      </c>
      <c r="N61" s="30">
        <v>-8.3999999999999995E-3</v>
      </c>
      <c r="O61" s="18">
        <v>0.29530000000000001</v>
      </c>
      <c r="P61" s="17">
        <v>-1.54E-2</v>
      </c>
      <c r="Q61" s="17">
        <v>0.65429999999999999</v>
      </c>
      <c r="R61" s="17">
        <v>-3.5000000000000001E-3</v>
      </c>
      <c r="S61" s="17">
        <v>-4.8999999999999998E-3</v>
      </c>
      <c r="T61" s="17">
        <v>-4.8999999999999998E-3</v>
      </c>
      <c r="U61" s="15">
        <v>116644</v>
      </c>
      <c r="V61" s="15">
        <v>-340</v>
      </c>
      <c r="W61" s="19">
        <v>0.21180555555555555</v>
      </c>
      <c r="X61" s="20">
        <v>42719</v>
      </c>
      <c r="Y61" s="21" t="s">
        <v>38</v>
      </c>
    </row>
    <row r="62" spans="1:25" ht="14.25" thickBot="1" x14ac:dyDescent="0.2">
      <c r="A62" s="44" t="s">
        <v>242</v>
      </c>
      <c r="B62" s="36"/>
      <c r="C62" s="35"/>
      <c r="D62" s="43">
        <f>AVERAGE(D57:D61)</f>
        <v>1.1800000000000001E-3</v>
      </c>
      <c r="E62" s="36"/>
      <c r="F62" s="35"/>
      <c r="G62" s="43">
        <f>AVERAGE(G57:G61)</f>
        <v>4.6999999999999993E-3</v>
      </c>
      <c r="H62" s="37"/>
      <c r="I62" s="36"/>
      <c r="J62" s="36"/>
      <c r="K62" s="43">
        <f>AVERAGE(K57:K61)</f>
        <v>4.7231999999999996E-2</v>
      </c>
      <c r="L62" s="36"/>
      <c r="M62" s="35"/>
      <c r="N62" s="38"/>
      <c r="O62" s="39"/>
      <c r="P62" s="43">
        <f>AVERAGE(P57:P61)</f>
        <v>-3.7199999999999998E-3</v>
      </c>
      <c r="Q62" s="37"/>
      <c r="R62" s="43">
        <f>AVERAGE(R57:R61)</f>
        <v>-3.1399999999999996E-3</v>
      </c>
      <c r="S62" s="37"/>
      <c r="T62" s="37"/>
      <c r="U62" s="36"/>
      <c r="V62" s="36"/>
      <c r="W62" s="40"/>
      <c r="X62" s="41"/>
      <c r="Y62" s="42"/>
    </row>
    <row r="63" spans="1:25" ht="14.25" thickBot="1" x14ac:dyDescent="0.2">
      <c r="A63" s="7">
        <v>150022</v>
      </c>
      <c r="B63" s="22" t="s">
        <v>42</v>
      </c>
      <c r="C63" s="7">
        <v>0.82299999999999995</v>
      </c>
      <c r="D63" s="27">
        <v>-1.1999999999999999E-3</v>
      </c>
      <c r="E63" s="8">
        <v>2092.46</v>
      </c>
      <c r="F63" s="7">
        <v>1.0249999999999999</v>
      </c>
      <c r="G63" s="10">
        <v>0.1971</v>
      </c>
      <c r="H63" s="10">
        <v>0.03</v>
      </c>
      <c r="I63" s="8">
        <v>4.5</v>
      </c>
      <c r="J63" s="8">
        <v>4.5</v>
      </c>
      <c r="K63" s="10">
        <v>5.6390000000000003E-2</v>
      </c>
      <c r="L63" s="8" t="s">
        <v>40</v>
      </c>
      <c r="M63" s="7" t="s">
        <v>43</v>
      </c>
      <c r="N63" s="27">
        <v>-7.1999999999999998E-3</v>
      </c>
      <c r="O63" s="23">
        <v>0.1143</v>
      </c>
      <c r="P63" s="22" t="s">
        <v>44</v>
      </c>
      <c r="Q63" s="24">
        <v>2.149</v>
      </c>
      <c r="R63" s="10">
        <v>-1E-3</v>
      </c>
      <c r="S63" s="10">
        <v>-3.0999999999999999E-3</v>
      </c>
      <c r="T63" s="10">
        <v>-2.3E-3</v>
      </c>
      <c r="U63" s="8">
        <v>221783</v>
      </c>
      <c r="V63" s="8">
        <v>140</v>
      </c>
      <c r="W63" s="11">
        <v>0.21180555555555555</v>
      </c>
      <c r="X63" s="25">
        <v>42738</v>
      </c>
      <c r="Y63" s="13" t="s">
        <v>38</v>
      </c>
    </row>
    <row r="64" spans="1:25" ht="14.25" thickBot="1" x14ac:dyDescent="0.2">
      <c r="A64" s="14">
        <v>150307</v>
      </c>
      <c r="B64" s="15" t="s">
        <v>51</v>
      </c>
      <c r="C64" s="14">
        <v>1.0029999999999999</v>
      </c>
      <c r="D64" s="26">
        <v>0</v>
      </c>
      <c r="E64" s="15">
        <v>392.83</v>
      </c>
      <c r="F64" s="14">
        <v>1.028</v>
      </c>
      <c r="G64" s="17">
        <v>2.4299999999999999E-2</v>
      </c>
      <c r="H64" s="17">
        <v>0.03</v>
      </c>
      <c r="I64" s="15">
        <v>4.5</v>
      </c>
      <c r="J64" s="15">
        <v>4.5</v>
      </c>
      <c r="K64" s="17">
        <v>4.6149999999999997E-2</v>
      </c>
      <c r="L64" s="15" t="s">
        <v>40</v>
      </c>
      <c r="M64" s="14" t="s">
        <v>52</v>
      </c>
      <c r="N64" s="30">
        <v>-3.3E-3</v>
      </c>
      <c r="O64" s="18">
        <v>0.23139999999999999</v>
      </c>
      <c r="P64" s="17">
        <v>1.5100000000000001E-2</v>
      </c>
      <c r="Q64" s="17">
        <v>0.80420000000000003</v>
      </c>
      <c r="R64" s="17">
        <v>2.5000000000000001E-3</v>
      </c>
      <c r="S64" s="17">
        <v>0</v>
      </c>
      <c r="T64" s="17">
        <v>5.9999999999999995E-4</v>
      </c>
      <c r="U64" s="15">
        <v>22475</v>
      </c>
      <c r="V64" s="15">
        <v>9</v>
      </c>
      <c r="W64" s="19">
        <v>0.21180555555555555</v>
      </c>
      <c r="X64" s="20">
        <v>42705</v>
      </c>
      <c r="Y64" s="21" t="s">
        <v>38</v>
      </c>
    </row>
    <row r="65" spans="1:25" ht="14.25" thickBot="1" x14ac:dyDescent="0.2">
      <c r="A65" s="7">
        <v>150200</v>
      </c>
      <c r="B65" s="8" t="s">
        <v>55</v>
      </c>
      <c r="C65" s="7">
        <v>1.002</v>
      </c>
      <c r="D65" s="31">
        <v>0</v>
      </c>
      <c r="E65" s="8">
        <v>39033.519999999997</v>
      </c>
      <c r="F65" s="7">
        <v>1.0269999999999999</v>
      </c>
      <c r="G65" s="10">
        <v>2.4299999999999999E-2</v>
      </c>
      <c r="H65" s="10">
        <v>0.03</v>
      </c>
      <c r="I65" s="8">
        <v>4.5</v>
      </c>
      <c r="J65" s="8">
        <v>4.5</v>
      </c>
      <c r="K65" s="10">
        <v>4.6149999999999997E-2</v>
      </c>
      <c r="L65" s="8" t="s">
        <v>40</v>
      </c>
      <c r="M65" s="7" t="s">
        <v>56</v>
      </c>
      <c r="N65" s="27">
        <v>-9.2999999999999992E-3</v>
      </c>
      <c r="O65" s="23">
        <v>0.20469999999999999</v>
      </c>
      <c r="P65" s="10">
        <v>1.5100000000000001E-2</v>
      </c>
      <c r="Q65" s="10">
        <v>0.86839999999999995</v>
      </c>
      <c r="R65" s="10">
        <v>2.7000000000000001E-3</v>
      </c>
      <c r="S65" s="10">
        <v>1.1999999999999999E-3</v>
      </c>
      <c r="T65" s="10">
        <v>1.1999999999999999E-3</v>
      </c>
      <c r="U65" s="8">
        <v>897081</v>
      </c>
      <c r="V65" s="8">
        <v>15568</v>
      </c>
      <c r="W65" s="11">
        <v>0.21180555555555555</v>
      </c>
      <c r="X65" s="12">
        <v>42719</v>
      </c>
      <c r="Y65" s="13" t="s">
        <v>38</v>
      </c>
    </row>
    <row r="66" spans="1:25" ht="14.25" thickBot="1" x14ac:dyDescent="0.2">
      <c r="A66" s="14">
        <v>150273</v>
      </c>
      <c r="B66" s="15" t="s">
        <v>45</v>
      </c>
      <c r="C66" s="14">
        <v>1.028</v>
      </c>
      <c r="D66" s="16">
        <v>1E-3</v>
      </c>
      <c r="E66" s="15">
        <v>225.67</v>
      </c>
      <c r="F66" s="14">
        <v>1.052</v>
      </c>
      <c r="G66" s="17">
        <v>2.2800000000000001E-2</v>
      </c>
      <c r="H66" s="17">
        <v>0.03</v>
      </c>
      <c r="I66" s="15">
        <v>5</v>
      </c>
      <c r="J66" s="15">
        <v>4.5</v>
      </c>
      <c r="K66" s="17">
        <v>4.6129999999999997E-2</v>
      </c>
      <c r="L66" s="15" t="s">
        <v>40</v>
      </c>
      <c r="M66" s="14" t="s">
        <v>46</v>
      </c>
      <c r="N66" s="30">
        <v>-0.01</v>
      </c>
      <c r="O66" s="18">
        <v>0.11899999999999999</v>
      </c>
      <c r="P66" s="17">
        <v>1.3599999999999999E-2</v>
      </c>
      <c r="Q66" s="17">
        <v>1.03</v>
      </c>
      <c r="R66" s="17">
        <v>-3.3E-3</v>
      </c>
      <c r="S66" s="17">
        <v>-4.7000000000000002E-3</v>
      </c>
      <c r="T66" s="17">
        <v>-4.7000000000000002E-3</v>
      </c>
      <c r="U66" s="15">
        <v>11292</v>
      </c>
      <c r="V66" s="15">
        <v>-85</v>
      </c>
      <c r="W66" s="19">
        <v>0.21180555555555555</v>
      </c>
      <c r="X66" s="20">
        <v>42614</v>
      </c>
      <c r="Y66" s="21" t="s">
        <v>38</v>
      </c>
    </row>
    <row r="67" spans="1:25" ht="14.25" thickBot="1" x14ac:dyDescent="0.2">
      <c r="A67" s="7">
        <v>150277</v>
      </c>
      <c r="B67" s="22" t="s">
        <v>65</v>
      </c>
      <c r="C67" s="7">
        <v>1.028</v>
      </c>
      <c r="D67" s="31">
        <v>0</v>
      </c>
      <c r="E67" s="8">
        <v>1810.36</v>
      </c>
      <c r="F67" s="7">
        <v>1.052</v>
      </c>
      <c r="G67" s="10">
        <v>2.2800000000000001E-2</v>
      </c>
      <c r="H67" s="10">
        <v>0.03</v>
      </c>
      <c r="I67" s="8">
        <v>5</v>
      </c>
      <c r="J67" s="8">
        <v>4.5</v>
      </c>
      <c r="K67" s="10">
        <v>4.6129999999999997E-2</v>
      </c>
      <c r="L67" s="8" t="s">
        <v>40</v>
      </c>
      <c r="M67" s="7" t="s">
        <v>66</v>
      </c>
      <c r="N67" s="27">
        <v>-1.1900000000000001E-2</v>
      </c>
      <c r="O67" s="23">
        <v>0.1404</v>
      </c>
      <c r="P67" s="10">
        <v>1.3599999999999999E-2</v>
      </c>
      <c r="Q67" s="10">
        <v>0.98060000000000003</v>
      </c>
      <c r="R67" s="10">
        <v>6.7999999999999996E-3</v>
      </c>
      <c r="S67" s="10">
        <v>5.1999999999999998E-3</v>
      </c>
      <c r="T67" s="10">
        <v>5.8999999999999999E-3</v>
      </c>
      <c r="U67" s="8">
        <v>36547</v>
      </c>
      <c r="V67" s="8">
        <v>1745</v>
      </c>
      <c r="W67" s="11">
        <v>0.21180555555555555</v>
      </c>
      <c r="X67" s="12">
        <v>42614</v>
      </c>
      <c r="Y67" s="13" t="s">
        <v>38</v>
      </c>
    </row>
    <row r="68" spans="1:25" ht="14.25" thickBot="1" x14ac:dyDescent="0.2">
      <c r="A68" s="14">
        <v>150186</v>
      </c>
      <c r="B68" s="15" t="s">
        <v>79</v>
      </c>
      <c r="C68" s="14">
        <v>1.0249999999999999</v>
      </c>
      <c r="D68" s="30">
        <v>-1E-3</v>
      </c>
      <c r="E68" s="15">
        <v>572.20000000000005</v>
      </c>
      <c r="F68" s="14">
        <v>1.0495000000000001</v>
      </c>
      <c r="G68" s="17">
        <v>2.3300000000000001E-2</v>
      </c>
      <c r="H68" s="17">
        <v>0.03</v>
      </c>
      <c r="I68" s="15">
        <v>5</v>
      </c>
      <c r="J68" s="15">
        <v>4.5</v>
      </c>
      <c r="K68" s="17">
        <v>4.6129999999999997E-2</v>
      </c>
      <c r="L68" s="15" t="s">
        <v>40</v>
      </c>
      <c r="M68" s="14" t="s">
        <v>80</v>
      </c>
      <c r="N68" s="30">
        <v>-1.4E-3</v>
      </c>
      <c r="O68" s="18">
        <v>0.37180000000000002</v>
      </c>
      <c r="P68" s="17">
        <v>1.46E-2</v>
      </c>
      <c r="Q68" s="29">
        <v>0.45019999999999999</v>
      </c>
      <c r="R68" s="17">
        <v>5.4999999999999997E-3</v>
      </c>
      <c r="S68" s="17">
        <v>-1.6000000000000001E-3</v>
      </c>
      <c r="T68" s="17">
        <v>-1.2999999999999999E-3</v>
      </c>
      <c r="U68" s="15">
        <v>38055</v>
      </c>
      <c r="V68" s="15">
        <v>-2</v>
      </c>
      <c r="W68" s="19">
        <v>0.21180555555555555</v>
      </c>
      <c r="X68" s="20">
        <v>42576</v>
      </c>
      <c r="Y68" s="21" t="s">
        <v>38</v>
      </c>
    </row>
    <row r="69" spans="1:25" ht="14.25" thickBot="1" x14ac:dyDescent="0.2">
      <c r="A69" s="7">
        <v>502024</v>
      </c>
      <c r="B69" s="8" t="s">
        <v>77</v>
      </c>
      <c r="C69" s="7">
        <v>1.0229999999999999</v>
      </c>
      <c r="D69" s="27">
        <v>-1E-3</v>
      </c>
      <c r="E69" s="8">
        <v>55.9</v>
      </c>
      <c r="F69" s="7">
        <v>1.0469999999999999</v>
      </c>
      <c r="G69" s="10">
        <v>2.29E-2</v>
      </c>
      <c r="H69" s="10">
        <v>0.03</v>
      </c>
      <c r="I69" s="8">
        <v>5</v>
      </c>
      <c r="J69" s="8">
        <v>4.5</v>
      </c>
      <c r="K69" s="10">
        <v>4.6129999999999997E-2</v>
      </c>
      <c r="L69" s="8" t="s">
        <v>40</v>
      </c>
      <c r="M69" s="7" t="s">
        <v>78</v>
      </c>
      <c r="N69" s="27">
        <v>-5.7999999999999996E-3</v>
      </c>
      <c r="O69" s="23">
        <v>0.26479999999999998</v>
      </c>
      <c r="P69" s="10">
        <v>1.37E-2</v>
      </c>
      <c r="Q69" s="10">
        <v>0.70050000000000001</v>
      </c>
      <c r="R69" s="10">
        <v>-5.1999999999999998E-3</v>
      </c>
      <c r="S69" s="10">
        <v>-4.4999999999999997E-3</v>
      </c>
      <c r="T69" s="10">
        <v>-1.1000000000000001E-3</v>
      </c>
      <c r="U69" s="8">
        <v>1827</v>
      </c>
      <c r="V69" s="8">
        <v>-3</v>
      </c>
      <c r="W69" s="11">
        <v>0.21180555555555555</v>
      </c>
      <c r="X69" s="12">
        <v>42614</v>
      </c>
      <c r="Y69" s="13" t="s">
        <v>38</v>
      </c>
    </row>
    <row r="70" spans="1:25" ht="14.25" thickBot="1" x14ac:dyDescent="0.2">
      <c r="A70" s="14">
        <v>150205</v>
      </c>
      <c r="B70" s="15" t="s">
        <v>49</v>
      </c>
      <c r="C70" s="14">
        <v>1.006</v>
      </c>
      <c r="D70" s="16">
        <v>1E-3</v>
      </c>
      <c r="E70" s="15">
        <v>10517.33</v>
      </c>
      <c r="F70" s="14">
        <v>1.03</v>
      </c>
      <c r="G70" s="17">
        <v>2.3300000000000001E-2</v>
      </c>
      <c r="H70" s="17">
        <v>0.03</v>
      </c>
      <c r="I70" s="15">
        <v>4.5</v>
      </c>
      <c r="J70" s="15">
        <v>4.5</v>
      </c>
      <c r="K70" s="17">
        <v>4.6109999999999998E-2</v>
      </c>
      <c r="L70" s="15" t="s">
        <v>40</v>
      </c>
      <c r="M70" s="14" t="s">
        <v>50</v>
      </c>
      <c r="N70" s="16">
        <v>1.5E-3</v>
      </c>
      <c r="O70" s="18">
        <v>0.2225</v>
      </c>
      <c r="P70" s="17">
        <v>1.4E-2</v>
      </c>
      <c r="Q70" s="17">
        <v>0.82220000000000004</v>
      </c>
      <c r="R70" s="17">
        <v>2.2000000000000001E-3</v>
      </c>
      <c r="S70" s="17">
        <v>1.8E-3</v>
      </c>
      <c r="T70" s="17">
        <v>0</v>
      </c>
      <c r="U70" s="15">
        <v>377856</v>
      </c>
      <c r="V70" s="15">
        <v>999</v>
      </c>
      <c r="W70" s="19">
        <v>0.21180555555555555</v>
      </c>
      <c r="X70" s="20">
        <v>42705</v>
      </c>
      <c r="Y70" s="21" t="s">
        <v>38</v>
      </c>
    </row>
    <row r="71" spans="1:25" ht="14.25" thickBot="1" x14ac:dyDescent="0.2">
      <c r="A71" s="7">
        <v>150229</v>
      </c>
      <c r="B71" s="8" t="s">
        <v>69</v>
      </c>
      <c r="C71" s="7">
        <v>1.0049999999999999</v>
      </c>
      <c r="D71" s="31">
        <v>0</v>
      </c>
      <c r="E71" s="8">
        <v>1000.95</v>
      </c>
      <c r="F71" s="7">
        <v>1.0289999999999999</v>
      </c>
      <c r="G71" s="10">
        <v>2.3300000000000001E-2</v>
      </c>
      <c r="H71" s="10">
        <v>0.03</v>
      </c>
      <c r="I71" s="8">
        <v>4.5</v>
      </c>
      <c r="J71" s="8">
        <v>4.5</v>
      </c>
      <c r="K71" s="10">
        <v>4.6109999999999998E-2</v>
      </c>
      <c r="L71" s="8" t="s">
        <v>40</v>
      </c>
      <c r="M71" s="7" t="s">
        <v>70</v>
      </c>
      <c r="N71" s="27">
        <v>-1.5699999999999999E-2</v>
      </c>
      <c r="O71" s="23">
        <v>0.28899999999999998</v>
      </c>
      <c r="P71" s="10">
        <v>1.4E-2</v>
      </c>
      <c r="Q71" s="10">
        <v>0.66779999999999995</v>
      </c>
      <c r="R71" s="10">
        <v>4.0000000000000001E-3</v>
      </c>
      <c r="S71" s="10">
        <v>1.6000000000000001E-3</v>
      </c>
      <c r="T71" s="10">
        <v>1.6999999999999999E-3</v>
      </c>
      <c r="U71" s="8">
        <v>16497</v>
      </c>
      <c r="V71" s="8">
        <v>1094</v>
      </c>
      <c r="W71" s="11">
        <v>0.21180555555555555</v>
      </c>
      <c r="X71" s="12">
        <v>42705</v>
      </c>
      <c r="Y71" s="13" t="s">
        <v>38</v>
      </c>
    </row>
    <row r="72" spans="1:25" ht="14.25" thickBot="1" x14ac:dyDescent="0.2">
      <c r="A72" s="14">
        <v>150269</v>
      </c>
      <c r="B72" s="15" t="s">
        <v>57</v>
      </c>
      <c r="C72" s="14">
        <v>1.0029999999999999</v>
      </c>
      <c r="D72" s="16">
        <v>1E-3</v>
      </c>
      <c r="E72" s="15">
        <v>1974.03</v>
      </c>
      <c r="F72" s="14">
        <v>1.0269999999999999</v>
      </c>
      <c r="G72" s="17">
        <v>2.3400000000000001E-2</v>
      </c>
      <c r="H72" s="17">
        <v>0.03</v>
      </c>
      <c r="I72" s="15">
        <v>4.5</v>
      </c>
      <c r="J72" s="15">
        <v>4.5</v>
      </c>
      <c r="K72" s="17">
        <v>4.6109999999999998E-2</v>
      </c>
      <c r="L72" s="15" t="s">
        <v>40</v>
      </c>
      <c r="M72" s="14" t="s">
        <v>58</v>
      </c>
      <c r="N72" s="30">
        <v>-2.4E-2</v>
      </c>
      <c r="O72" s="18">
        <v>0.35499999999999998</v>
      </c>
      <c r="P72" s="17">
        <v>1.41E-2</v>
      </c>
      <c r="Q72" s="17">
        <v>0.51529999999999998</v>
      </c>
      <c r="R72" s="17">
        <v>6.7000000000000002E-3</v>
      </c>
      <c r="S72" s="17">
        <v>4.4000000000000003E-3</v>
      </c>
      <c r="T72" s="17">
        <v>4.0000000000000001E-3</v>
      </c>
      <c r="U72" s="15">
        <v>41213</v>
      </c>
      <c r="V72" s="15">
        <v>981</v>
      </c>
      <c r="W72" s="19">
        <v>0.21180555555555555</v>
      </c>
      <c r="X72" s="20">
        <v>42719</v>
      </c>
      <c r="Y72" s="21" t="s">
        <v>38</v>
      </c>
    </row>
    <row r="73" spans="1:25" ht="14.25" thickBot="1" x14ac:dyDescent="0.2">
      <c r="A73" s="7">
        <v>150164</v>
      </c>
      <c r="B73" s="8" t="s">
        <v>61</v>
      </c>
      <c r="C73" s="7">
        <v>1</v>
      </c>
      <c r="D73" s="9">
        <v>2E-3</v>
      </c>
      <c r="E73" s="8">
        <v>50.79</v>
      </c>
      <c r="F73" s="7">
        <v>1.024</v>
      </c>
      <c r="G73" s="10">
        <v>2.3400000000000001E-2</v>
      </c>
      <c r="H73" s="10">
        <v>0.03</v>
      </c>
      <c r="I73" s="8">
        <v>4.5</v>
      </c>
      <c r="J73" s="8">
        <v>4.5</v>
      </c>
      <c r="K73" s="10">
        <v>4.6109999999999998E-2</v>
      </c>
      <c r="L73" s="8" t="s">
        <v>40</v>
      </c>
      <c r="M73" s="7" t="s">
        <v>62</v>
      </c>
      <c r="N73" s="27">
        <v>-2.8E-3</v>
      </c>
      <c r="O73" s="23">
        <v>0.1057</v>
      </c>
      <c r="P73" s="10">
        <v>1.03E-2</v>
      </c>
      <c r="Q73" s="10">
        <v>0.46989999999999998</v>
      </c>
      <c r="R73" s="10">
        <v>-5.0000000000000001E-4</v>
      </c>
      <c r="S73" s="10">
        <v>-3.3999999999999998E-3</v>
      </c>
      <c r="T73" s="10">
        <v>-5.9999999999999995E-4</v>
      </c>
      <c r="U73" s="8">
        <v>3416</v>
      </c>
      <c r="V73" s="8">
        <v>-33</v>
      </c>
      <c r="W73" s="11">
        <v>0.29375000000000001</v>
      </c>
      <c r="X73" s="12">
        <v>42705</v>
      </c>
      <c r="Y73" s="13" t="s">
        <v>38</v>
      </c>
    </row>
    <row r="74" spans="1:25" ht="14.25" thickBot="1" x14ac:dyDescent="0.2">
      <c r="A74" s="14">
        <v>502007</v>
      </c>
      <c r="B74" s="15" t="s">
        <v>47</v>
      </c>
      <c r="C74" s="14">
        <v>0.98099999999999998</v>
      </c>
      <c r="D74" s="16">
        <v>2E-3</v>
      </c>
      <c r="E74" s="15">
        <v>1575.64</v>
      </c>
      <c r="F74" s="14">
        <v>1.0045999999999999</v>
      </c>
      <c r="G74" s="17">
        <v>2.35E-2</v>
      </c>
      <c r="H74" s="17">
        <v>0.03</v>
      </c>
      <c r="I74" s="15">
        <v>4.5</v>
      </c>
      <c r="J74" s="15">
        <v>4.5</v>
      </c>
      <c r="K74" s="17">
        <v>4.6089999999999999E-2</v>
      </c>
      <c r="L74" s="15" t="s">
        <v>40</v>
      </c>
      <c r="M74" s="14" t="s">
        <v>48</v>
      </c>
      <c r="N74" s="30">
        <v>-1.0500000000000001E-2</v>
      </c>
      <c r="O74" s="18">
        <v>0.29570000000000002</v>
      </c>
      <c r="P74" s="17">
        <v>1.4500000000000001E-2</v>
      </c>
      <c r="Q74" s="17">
        <v>0.68420000000000003</v>
      </c>
      <c r="R74" s="17">
        <v>-4.1000000000000003E-3</v>
      </c>
      <c r="S74" s="17">
        <v>-2.8999999999999998E-3</v>
      </c>
      <c r="T74" s="17">
        <v>1.6999999999999999E-3</v>
      </c>
      <c r="U74" s="15">
        <v>25080</v>
      </c>
      <c r="V74" s="15">
        <v>1892</v>
      </c>
      <c r="W74" s="19">
        <v>0.21180555555555555</v>
      </c>
      <c r="X74" s="20">
        <v>42900</v>
      </c>
      <c r="Y74" s="21" t="s">
        <v>38</v>
      </c>
    </row>
    <row r="75" spans="1:25" ht="14.25" thickBot="1" x14ac:dyDescent="0.2">
      <c r="A75" s="7">
        <v>150233</v>
      </c>
      <c r="B75" s="8" t="s">
        <v>81</v>
      </c>
      <c r="C75" s="7">
        <v>0.98299999999999998</v>
      </c>
      <c r="D75" s="31">
        <v>0</v>
      </c>
      <c r="E75" s="8">
        <v>73.319999999999993</v>
      </c>
      <c r="F75" s="7">
        <v>1.0064</v>
      </c>
      <c r="G75" s="10">
        <v>2.3300000000000001E-2</v>
      </c>
      <c r="H75" s="10">
        <v>0.03</v>
      </c>
      <c r="I75" s="8">
        <v>4.5</v>
      </c>
      <c r="J75" s="8">
        <v>4.5</v>
      </c>
      <c r="K75" s="10">
        <v>4.6080000000000003E-2</v>
      </c>
      <c r="L75" s="8" t="s">
        <v>40</v>
      </c>
      <c r="M75" s="7" t="s">
        <v>82</v>
      </c>
      <c r="N75" s="27">
        <v>-7.9000000000000008E-3</v>
      </c>
      <c r="O75" s="23">
        <v>0.31119999999999998</v>
      </c>
      <c r="P75" s="10">
        <v>1.34E-2</v>
      </c>
      <c r="Q75" s="24">
        <v>0.64470000000000005</v>
      </c>
      <c r="R75" s="10">
        <v>-4.8999999999999998E-3</v>
      </c>
      <c r="S75" s="10">
        <v>-2.5999999999999999E-3</v>
      </c>
      <c r="T75" s="10">
        <v>-3.3999999999999998E-3</v>
      </c>
      <c r="U75" s="8">
        <v>2973</v>
      </c>
      <c r="V75" s="8">
        <v>-25</v>
      </c>
      <c r="W75" s="11">
        <v>0.21180555555555555</v>
      </c>
      <c r="X75" s="12">
        <v>42884</v>
      </c>
      <c r="Y75" s="13" t="s">
        <v>38</v>
      </c>
    </row>
    <row r="76" spans="1:25" ht="14.25" thickBot="1" x14ac:dyDescent="0.2">
      <c r="A76" s="14">
        <v>150217</v>
      </c>
      <c r="B76" s="15" t="s">
        <v>67</v>
      </c>
      <c r="C76" s="14">
        <v>1.0129999999999999</v>
      </c>
      <c r="D76" s="16">
        <v>1E-3</v>
      </c>
      <c r="E76" s="15">
        <v>926.21</v>
      </c>
      <c r="F76" s="14">
        <v>1.032</v>
      </c>
      <c r="G76" s="17">
        <v>1.84E-2</v>
      </c>
      <c r="H76" s="17">
        <v>0.03</v>
      </c>
      <c r="I76" s="15">
        <v>5.5</v>
      </c>
      <c r="J76" s="15">
        <v>4.5</v>
      </c>
      <c r="K76" s="17">
        <v>4.6080000000000003E-2</v>
      </c>
      <c r="L76" s="15" t="s">
        <v>40</v>
      </c>
      <c r="M76" s="14" t="s">
        <v>68</v>
      </c>
      <c r="N76" s="30">
        <v>-5.7999999999999996E-3</v>
      </c>
      <c r="O76" s="18">
        <v>0.28460000000000002</v>
      </c>
      <c r="P76" s="17">
        <v>8.9999999999999993E-3</v>
      </c>
      <c r="Q76" s="17">
        <v>0.67400000000000004</v>
      </c>
      <c r="R76" s="17">
        <v>-4.4999999999999997E-3</v>
      </c>
      <c r="S76" s="17">
        <v>-4.4000000000000003E-3</v>
      </c>
      <c r="T76" s="17">
        <v>-6.1000000000000004E-3</v>
      </c>
      <c r="U76" s="15">
        <v>50140</v>
      </c>
      <c r="V76" s="15">
        <v>-455</v>
      </c>
      <c r="W76" s="19">
        <v>0.21180555555555555</v>
      </c>
      <c r="X76" s="20">
        <v>42738</v>
      </c>
      <c r="Y76" s="21" t="s">
        <v>38</v>
      </c>
    </row>
    <row r="77" spans="1:25" ht="14.25" thickBot="1" x14ac:dyDescent="0.2">
      <c r="A77" s="7">
        <v>150181</v>
      </c>
      <c r="B77" s="8" t="s">
        <v>98</v>
      </c>
      <c r="C77" s="7">
        <v>0.998</v>
      </c>
      <c r="D77" s="27">
        <v>-4.0000000000000001E-3</v>
      </c>
      <c r="E77" s="8">
        <v>5521.44</v>
      </c>
      <c r="F77" s="7">
        <v>1.0209999999999999</v>
      </c>
      <c r="G77" s="10">
        <v>2.2499999999999999E-2</v>
      </c>
      <c r="H77" s="10">
        <v>0.03</v>
      </c>
      <c r="I77" s="8">
        <v>4.5</v>
      </c>
      <c r="J77" s="8">
        <v>4.5</v>
      </c>
      <c r="K77" s="10">
        <v>4.6059999999999997E-2</v>
      </c>
      <c r="L77" s="8" t="s">
        <v>40</v>
      </c>
      <c r="M77" s="7" t="s">
        <v>80</v>
      </c>
      <c r="N77" s="27">
        <v>-1.4E-3</v>
      </c>
      <c r="O77" s="23">
        <v>0.45750000000000002</v>
      </c>
      <c r="P77" s="10">
        <v>1.32E-2</v>
      </c>
      <c r="Q77" s="10">
        <v>0.28050000000000003</v>
      </c>
      <c r="R77" s="10">
        <v>5.1999999999999998E-3</v>
      </c>
      <c r="S77" s="10">
        <v>-8.9999999999999998E-4</v>
      </c>
      <c r="T77" s="10">
        <v>-3.3999999999999998E-3</v>
      </c>
      <c r="U77" s="8">
        <v>258989</v>
      </c>
      <c r="V77" s="8">
        <v>16</v>
      </c>
      <c r="W77" s="11">
        <v>0.21180555555555555</v>
      </c>
      <c r="X77" s="12">
        <v>42719</v>
      </c>
      <c r="Y77" s="13" t="s">
        <v>38</v>
      </c>
    </row>
    <row r="78" spans="1:25" ht="14.25" thickBot="1" x14ac:dyDescent="0.2">
      <c r="A78" s="14">
        <v>150209</v>
      </c>
      <c r="B78" s="15" t="s">
        <v>47</v>
      </c>
      <c r="C78" s="14">
        <v>1.004</v>
      </c>
      <c r="D78" s="16">
        <v>1E-3</v>
      </c>
      <c r="E78" s="15">
        <v>6122.67</v>
      </c>
      <c r="F78" s="14">
        <v>1.0269999999999999</v>
      </c>
      <c r="G78" s="17">
        <v>2.24E-2</v>
      </c>
      <c r="H78" s="17">
        <v>0.03</v>
      </c>
      <c r="I78" s="15">
        <v>4.5</v>
      </c>
      <c r="J78" s="15">
        <v>4.5</v>
      </c>
      <c r="K78" s="17">
        <v>4.6059999999999997E-2</v>
      </c>
      <c r="L78" s="15" t="s">
        <v>40</v>
      </c>
      <c r="M78" s="14" t="s">
        <v>48</v>
      </c>
      <c r="N78" s="30">
        <v>-1.0500000000000001E-2</v>
      </c>
      <c r="O78" s="18">
        <v>0.24299999999999999</v>
      </c>
      <c r="P78" s="17">
        <v>1.3100000000000001E-2</v>
      </c>
      <c r="Q78" s="17">
        <v>0.77829999999999999</v>
      </c>
      <c r="R78" s="17">
        <v>3.0000000000000001E-3</v>
      </c>
      <c r="S78" s="17">
        <v>3.5000000000000001E-3</v>
      </c>
      <c r="T78" s="17">
        <v>2.8999999999999998E-3</v>
      </c>
      <c r="U78" s="15">
        <v>360002</v>
      </c>
      <c r="V78" s="15">
        <v>4767</v>
      </c>
      <c r="W78" s="19">
        <v>0.21180555555555555</v>
      </c>
      <c r="X78" s="20">
        <v>42719</v>
      </c>
      <c r="Y78" s="21" t="s">
        <v>38</v>
      </c>
    </row>
    <row r="79" spans="1:25" ht="14.25" thickBot="1" x14ac:dyDescent="0.2">
      <c r="A79" s="7">
        <v>150241</v>
      </c>
      <c r="B79" s="22" t="s">
        <v>94</v>
      </c>
      <c r="C79" s="7">
        <v>1.004</v>
      </c>
      <c r="D79" s="27">
        <v>-1E-3</v>
      </c>
      <c r="E79" s="8">
        <v>40.31</v>
      </c>
      <c r="F79" s="7">
        <v>1.0269999999999999</v>
      </c>
      <c r="G79" s="10">
        <v>2.24E-2</v>
      </c>
      <c r="H79" s="10">
        <v>0.03</v>
      </c>
      <c r="I79" s="8">
        <v>4.5</v>
      </c>
      <c r="J79" s="8">
        <v>4.5</v>
      </c>
      <c r="K79" s="10">
        <v>4.6059999999999997E-2</v>
      </c>
      <c r="L79" s="8" t="s">
        <v>40</v>
      </c>
      <c r="M79" s="7" t="s">
        <v>95</v>
      </c>
      <c r="N79" s="27">
        <v>-7.3000000000000001E-3</v>
      </c>
      <c r="O79" s="23">
        <v>0.28949999999999998</v>
      </c>
      <c r="P79" s="10">
        <v>1.3100000000000001E-2</v>
      </c>
      <c r="Q79" s="10">
        <v>0.66900000000000004</v>
      </c>
      <c r="R79" s="10">
        <v>-6.8999999999999999E-3</v>
      </c>
      <c r="S79" s="10">
        <v>-4.4000000000000003E-3</v>
      </c>
      <c r="T79" s="10">
        <v>-3.3E-3</v>
      </c>
      <c r="U79" s="8">
        <v>9016</v>
      </c>
      <c r="V79" s="8">
        <v>-33</v>
      </c>
      <c r="W79" s="11">
        <v>0.21180555555555555</v>
      </c>
      <c r="X79" s="12">
        <v>42719</v>
      </c>
      <c r="Y79" s="13" t="s">
        <v>38</v>
      </c>
    </row>
    <row r="80" spans="1:25" ht="14.25" thickBot="1" x14ac:dyDescent="0.2">
      <c r="A80" s="14">
        <v>150257</v>
      </c>
      <c r="B80" s="15" t="s">
        <v>53</v>
      </c>
      <c r="C80" s="14">
        <v>0.98299999999999998</v>
      </c>
      <c r="D80" s="16">
        <v>2E-3</v>
      </c>
      <c r="E80" s="15">
        <v>8.3699999999999992</v>
      </c>
      <c r="F80" s="14">
        <v>1.006</v>
      </c>
      <c r="G80" s="17">
        <v>2.29E-2</v>
      </c>
      <c r="H80" s="17">
        <v>0.03</v>
      </c>
      <c r="I80" s="15">
        <v>4.5</v>
      </c>
      <c r="J80" s="15">
        <v>4.5</v>
      </c>
      <c r="K80" s="17">
        <v>4.6059999999999997E-2</v>
      </c>
      <c r="L80" s="15" t="s">
        <v>40</v>
      </c>
      <c r="M80" s="14" t="s">
        <v>54</v>
      </c>
      <c r="N80" s="26">
        <v>0</v>
      </c>
      <c r="O80" s="18">
        <v>0.41360000000000002</v>
      </c>
      <c r="P80" s="17">
        <v>1.34E-2</v>
      </c>
      <c r="Q80" s="17">
        <v>0.40060000000000001</v>
      </c>
      <c r="R80" s="17">
        <v>0</v>
      </c>
      <c r="S80" s="17">
        <v>-4.1999999999999997E-3</v>
      </c>
      <c r="T80" s="17">
        <v>5.0000000000000001E-4</v>
      </c>
      <c r="U80" s="15">
        <v>1636</v>
      </c>
      <c r="V80" s="15">
        <v>-1</v>
      </c>
      <c r="W80" s="19">
        <v>0.21180555555555555</v>
      </c>
      <c r="X80" s="20">
        <v>42888</v>
      </c>
      <c r="Y80" s="21" t="s">
        <v>38</v>
      </c>
    </row>
    <row r="81" spans="1:25" ht="14.25" thickBot="1" x14ac:dyDescent="0.2">
      <c r="A81" s="7">
        <v>150207</v>
      </c>
      <c r="B81" s="8" t="s">
        <v>71</v>
      </c>
      <c r="C81" s="7">
        <v>1.004</v>
      </c>
      <c r="D81" s="9">
        <v>1E-3</v>
      </c>
      <c r="E81" s="8">
        <v>1127.73</v>
      </c>
      <c r="F81" s="7">
        <v>1.0269999999999999</v>
      </c>
      <c r="G81" s="10">
        <v>2.24E-2</v>
      </c>
      <c r="H81" s="10">
        <v>0.03</v>
      </c>
      <c r="I81" s="8">
        <v>4.5</v>
      </c>
      <c r="J81" s="8">
        <v>4.5</v>
      </c>
      <c r="K81" s="10">
        <v>4.6059999999999997E-2</v>
      </c>
      <c r="L81" s="8" t="s">
        <v>40</v>
      </c>
      <c r="M81" s="7" t="s">
        <v>72</v>
      </c>
      <c r="N81" s="27">
        <v>-7.0000000000000001E-3</v>
      </c>
      <c r="O81" s="23">
        <v>7.7799999999999994E-2</v>
      </c>
      <c r="P81" s="10">
        <v>1.3100000000000001E-2</v>
      </c>
      <c r="Q81" s="10">
        <v>1.1665000000000001</v>
      </c>
      <c r="R81" s="10">
        <v>3.0999999999999999E-3</v>
      </c>
      <c r="S81" s="10">
        <v>1.4E-3</v>
      </c>
      <c r="T81" s="10">
        <v>2.8999999999999998E-3</v>
      </c>
      <c r="U81" s="8">
        <v>22065</v>
      </c>
      <c r="V81" s="8">
        <v>288</v>
      </c>
      <c r="W81" s="11">
        <v>0.21180555555555555</v>
      </c>
      <c r="X81" s="12">
        <v>42719</v>
      </c>
      <c r="Y81" s="13" t="s">
        <v>38</v>
      </c>
    </row>
    <row r="82" spans="1:25" ht="14.25" thickBot="1" x14ac:dyDescent="0.2">
      <c r="A82" s="14">
        <v>150271</v>
      </c>
      <c r="B82" s="15" t="s">
        <v>59</v>
      </c>
      <c r="C82" s="14">
        <v>1.004</v>
      </c>
      <c r="D82" s="16">
        <v>2E-3</v>
      </c>
      <c r="E82" s="15">
        <v>22.93</v>
      </c>
      <c r="F82" s="14">
        <v>1.0269999999999999</v>
      </c>
      <c r="G82" s="17">
        <v>2.24E-2</v>
      </c>
      <c r="H82" s="17">
        <v>0.03</v>
      </c>
      <c r="I82" s="15">
        <v>4.5</v>
      </c>
      <c r="J82" s="15">
        <v>4.5</v>
      </c>
      <c r="K82" s="17">
        <v>4.6059999999999997E-2</v>
      </c>
      <c r="L82" s="15" t="s">
        <v>40</v>
      </c>
      <c r="M82" s="14" t="s">
        <v>60</v>
      </c>
      <c r="N82" s="16">
        <v>3.0999999999999999E-3</v>
      </c>
      <c r="O82" s="18">
        <v>0.39600000000000002</v>
      </c>
      <c r="P82" s="17">
        <v>1.3100000000000001E-2</v>
      </c>
      <c r="Q82" s="17">
        <v>0.41899999999999998</v>
      </c>
      <c r="R82" s="17">
        <v>6.0000000000000001E-3</v>
      </c>
      <c r="S82" s="17">
        <v>-2.8E-3</v>
      </c>
      <c r="T82" s="17">
        <v>-4.3E-3</v>
      </c>
      <c r="U82" s="15">
        <v>2194</v>
      </c>
      <c r="V82" s="15">
        <v>-13</v>
      </c>
      <c r="W82" s="19">
        <v>0.21180555555555555</v>
      </c>
      <c r="X82" s="20">
        <v>42719</v>
      </c>
      <c r="Y82" s="21" t="s">
        <v>38</v>
      </c>
    </row>
    <row r="83" spans="1:25" ht="14.25" thickBot="1" x14ac:dyDescent="0.2">
      <c r="A83" s="7">
        <v>150237</v>
      </c>
      <c r="B83" s="8" t="s">
        <v>75</v>
      </c>
      <c r="C83" s="7">
        <v>1.018</v>
      </c>
      <c r="D83" s="9">
        <v>1E-3</v>
      </c>
      <c r="E83" s="8">
        <v>32.020000000000003</v>
      </c>
      <c r="F83" s="7">
        <v>1.04</v>
      </c>
      <c r="G83" s="10">
        <v>2.12E-2</v>
      </c>
      <c r="H83" s="10">
        <v>0.03</v>
      </c>
      <c r="I83" s="8">
        <v>4.75</v>
      </c>
      <c r="J83" s="8">
        <v>4.5</v>
      </c>
      <c r="K83" s="10">
        <v>4.6050000000000001E-2</v>
      </c>
      <c r="L83" s="8" t="s">
        <v>40</v>
      </c>
      <c r="M83" s="7" t="s">
        <v>76</v>
      </c>
      <c r="N83" s="27">
        <v>-7.4000000000000003E-3</v>
      </c>
      <c r="O83" s="23">
        <v>0.40300000000000002</v>
      </c>
      <c r="P83" s="10">
        <v>1.18E-2</v>
      </c>
      <c r="Q83" s="10">
        <v>0.38840000000000002</v>
      </c>
      <c r="R83" s="10">
        <v>2.3999999999999998E-3</v>
      </c>
      <c r="S83" s="10">
        <v>-5.0000000000000001E-4</v>
      </c>
      <c r="T83" s="10">
        <v>5.0000000000000001E-4</v>
      </c>
      <c r="U83" s="8">
        <v>726</v>
      </c>
      <c r="V83" s="8">
        <v>0</v>
      </c>
      <c r="W83" s="11">
        <v>0.21180555555555555</v>
      </c>
      <c r="X83" s="12">
        <v>42675</v>
      </c>
      <c r="Y83" s="13" t="s">
        <v>38</v>
      </c>
    </row>
    <row r="84" spans="1:25" ht="14.25" thickBot="1" x14ac:dyDescent="0.2">
      <c r="A84" s="14">
        <v>150283</v>
      </c>
      <c r="B84" s="15" t="s">
        <v>63</v>
      </c>
      <c r="C84" s="14">
        <v>0.98099999999999998</v>
      </c>
      <c r="D84" s="16">
        <v>2E-3</v>
      </c>
      <c r="E84" s="15">
        <v>263.26</v>
      </c>
      <c r="F84" s="14">
        <v>1.0038</v>
      </c>
      <c r="G84" s="17">
        <v>2.2700000000000001E-2</v>
      </c>
      <c r="H84" s="17">
        <v>0.03</v>
      </c>
      <c r="I84" s="15">
        <v>4.5</v>
      </c>
      <c r="J84" s="15">
        <v>4.5</v>
      </c>
      <c r="K84" s="17">
        <v>4.6050000000000001E-2</v>
      </c>
      <c r="L84" s="15" t="s">
        <v>40</v>
      </c>
      <c r="M84" s="14" t="s">
        <v>64</v>
      </c>
      <c r="N84" s="30">
        <v>-9.7999999999999997E-3</v>
      </c>
      <c r="O84" s="18">
        <v>0.27860000000000001</v>
      </c>
      <c r="P84" s="17">
        <v>1.35E-2</v>
      </c>
      <c r="Q84" s="29">
        <v>0.72609999999999997</v>
      </c>
      <c r="R84" s="17">
        <v>2.8E-3</v>
      </c>
      <c r="S84" s="17">
        <v>-3.0999999999999999E-3</v>
      </c>
      <c r="T84" s="17">
        <v>-2.0999999999999999E-3</v>
      </c>
      <c r="U84" s="15">
        <v>9576</v>
      </c>
      <c r="V84" s="15">
        <v>-10</v>
      </c>
      <c r="W84" s="19">
        <v>0.21180555555555555</v>
      </c>
      <c r="X84" s="20">
        <v>42905</v>
      </c>
      <c r="Y84" s="21" t="s">
        <v>38</v>
      </c>
    </row>
    <row r="85" spans="1:25" ht="14.25" thickBot="1" x14ac:dyDescent="0.2">
      <c r="A85" s="7">
        <v>502004</v>
      </c>
      <c r="B85" s="8" t="s">
        <v>98</v>
      </c>
      <c r="C85" s="7">
        <v>0.97899999999999998</v>
      </c>
      <c r="D85" s="27">
        <v>-1E-3</v>
      </c>
      <c r="E85" s="8">
        <v>3603.7</v>
      </c>
      <c r="F85" s="7">
        <v>1.0017</v>
      </c>
      <c r="G85" s="10">
        <v>2.2700000000000001E-2</v>
      </c>
      <c r="H85" s="10">
        <v>0.03</v>
      </c>
      <c r="I85" s="8">
        <v>4.5</v>
      </c>
      <c r="J85" s="8">
        <v>4.5</v>
      </c>
      <c r="K85" s="10">
        <v>4.6050000000000001E-2</v>
      </c>
      <c r="L85" s="8" t="s">
        <v>40</v>
      </c>
      <c r="M85" s="7" t="s">
        <v>80</v>
      </c>
      <c r="N85" s="27">
        <v>-1.4E-3</v>
      </c>
      <c r="O85" s="23">
        <v>0.46800000000000003</v>
      </c>
      <c r="P85" s="10">
        <v>1.35E-2</v>
      </c>
      <c r="Q85" s="10">
        <v>0.27510000000000001</v>
      </c>
      <c r="R85" s="10">
        <v>1E-4</v>
      </c>
      <c r="S85" s="10">
        <v>-3.3E-3</v>
      </c>
      <c r="T85" s="10">
        <v>2.9999999999999997E-4</v>
      </c>
      <c r="U85" s="8">
        <v>38165</v>
      </c>
      <c r="V85" s="8">
        <v>195</v>
      </c>
      <c r="W85" s="11">
        <v>0.21180555555555555</v>
      </c>
      <c r="X85" s="12">
        <v>42923</v>
      </c>
      <c r="Y85" s="13" t="s">
        <v>38</v>
      </c>
    </row>
    <row r="86" spans="1:25" ht="14.25" thickBot="1" x14ac:dyDescent="0.2">
      <c r="A86" s="14">
        <v>150177</v>
      </c>
      <c r="B86" s="15" t="s">
        <v>83</v>
      </c>
      <c r="C86" s="14">
        <v>1.0029999999999999</v>
      </c>
      <c r="D86" s="16">
        <v>1E-3</v>
      </c>
      <c r="E86" s="15">
        <v>75.5</v>
      </c>
      <c r="F86" s="14">
        <v>1.0249999999999999</v>
      </c>
      <c r="G86" s="17">
        <v>2.1499999999999998E-2</v>
      </c>
      <c r="H86" s="17">
        <v>0.03</v>
      </c>
      <c r="I86" s="15">
        <v>4.5</v>
      </c>
      <c r="J86" s="15">
        <v>4.5</v>
      </c>
      <c r="K86" s="17">
        <v>4.6010000000000002E-2</v>
      </c>
      <c r="L86" s="15" t="s">
        <v>40</v>
      </c>
      <c r="M86" s="14" t="s">
        <v>84</v>
      </c>
      <c r="N86" s="30">
        <v>-9.7000000000000003E-3</v>
      </c>
      <c r="O86" s="18">
        <v>0.45290000000000002</v>
      </c>
      <c r="P86" s="17">
        <v>1.21E-2</v>
      </c>
      <c r="Q86" s="17">
        <v>0.28739999999999999</v>
      </c>
      <c r="R86" s="17">
        <v>-7.4000000000000003E-3</v>
      </c>
      <c r="S86" s="17">
        <v>-4.7000000000000002E-3</v>
      </c>
      <c r="T86" s="17">
        <v>-1.2999999999999999E-3</v>
      </c>
      <c r="U86" s="15">
        <v>21955</v>
      </c>
      <c r="V86" s="15">
        <v>-12</v>
      </c>
      <c r="W86" s="19">
        <v>0.21180555555555555</v>
      </c>
      <c r="X86" s="20">
        <v>42738</v>
      </c>
      <c r="Y86" s="21" t="s">
        <v>38</v>
      </c>
    </row>
    <row r="87" spans="1:25" ht="14.25" thickBot="1" x14ac:dyDescent="0.2">
      <c r="A87" s="7">
        <v>150194</v>
      </c>
      <c r="B87" s="8" t="s">
        <v>85</v>
      </c>
      <c r="C87" s="7">
        <v>1.0049999999999999</v>
      </c>
      <c r="D87" s="9">
        <v>1E-3</v>
      </c>
      <c r="E87" s="8">
        <v>5684.75</v>
      </c>
      <c r="F87" s="7">
        <v>1.0269999999999999</v>
      </c>
      <c r="G87" s="10">
        <v>2.1399999999999999E-2</v>
      </c>
      <c r="H87" s="10">
        <v>0.03</v>
      </c>
      <c r="I87" s="8">
        <v>4.5</v>
      </c>
      <c r="J87" s="8">
        <v>4.5</v>
      </c>
      <c r="K87" s="10">
        <v>4.6010000000000002E-2</v>
      </c>
      <c r="L87" s="8" t="s">
        <v>40</v>
      </c>
      <c r="M87" s="7" t="s">
        <v>86</v>
      </c>
      <c r="N87" s="27">
        <v>-1.9E-3</v>
      </c>
      <c r="O87" s="23">
        <v>0.1862</v>
      </c>
      <c r="P87" s="10">
        <v>1.21E-2</v>
      </c>
      <c r="Q87" s="10">
        <v>0.91180000000000005</v>
      </c>
      <c r="R87" s="10">
        <v>-2.7000000000000001E-3</v>
      </c>
      <c r="S87" s="10">
        <v>-1.9E-3</v>
      </c>
      <c r="T87" s="10">
        <v>-3.8E-3</v>
      </c>
      <c r="U87" s="8">
        <v>433695</v>
      </c>
      <c r="V87" s="8">
        <v>524</v>
      </c>
      <c r="W87" s="11">
        <v>0.21180555555555555</v>
      </c>
      <c r="X87" s="12">
        <v>42719</v>
      </c>
      <c r="Y87" s="13" t="s">
        <v>38</v>
      </c>
    </row>
    <row r="88" spans="1:25" ht="14.25" thickBot="1" x14ac:dyDescent="0.2">
      <c r="A88" s="14">
        <v>150259</v>
      </c>
      <c r="B88" s="15" t="s">
        <v>92</v>
      </c>
      <c r="C88" s="14">
        <v>0.98399999999999999</v>
      </c>
      <c r="D88" s="16">
        <v>1E-3</v>
      </c>
      <c r="E88" s="15">
        <v>34.22</v>
      </c>
      <c r="F88" s="14">
        <v>1.006</v>
      </c>
      <c r="G88" s="17">
        <v>2.1899999999999999E-2</v>
      </c>
      <c r="H88" s="17">
        <v>0.03</v>
      </c>
      <c r="I88" s="15">
        <v>4.5</v>
      </c>
      <c r="J88" s="15">
        <v>4.5</v>
      </c>
      <c r="K88" s="17">
        <v>4.6010000000000002E-2</v>
      </c>
      <c r="L88" s="15" t="s">
        <v>40</v>
      </c>
      <c r="M88" s="14" t="s">
        <v>93</v>
      </c>
      <c r="N88" s="30">
        <v>-1.03E-2</v>
      </c>
      <c r="O88" s="18">
        <v>0.33829999999999999</v>
      </c>
      <c r="P88" s="17">
        <v>1.24E-2</v>
      </c>
      <c r="Q88" s="17">
        <v>0.58040000000000003</v>
      </c>
      <c r="R88" s="17">
        <v>-5.4000000000000003E-3</v>
      </c>
      <c r="S88" s="17">
        <v>-3.0999999999999999E-3</v>
      </c>
      <c r="T88" s="17">
        <v>-4.4000000000000003E-3</v>
      </c>
      <c r="U88" s="15">
        <v>10123</v>
      </c>
      <c r="V88" s="15">
        <v>-31</v>
      </c>
      <c r="W88" s="19">
        <v>0.21180555555555555</v>
      </c>
      <c r="X88" s="20">
        <v>42888</v>
      </c>
      <c r="Y88" s="21" t="s">
        <v>38</v>
      </c>
    </row>
    <row r="89" spans="1:25" ht="14.25" thickBot="1" x14ac:dyDescent="0.2">
      <c r="A89" s="7">
        <v>150051</v>
      </c>
      <c r="B89" s="8" t="s">
        <v>87</v>
      </c>
      <c r="C89" s="7">
        <v>1</v>
      </c>
      <c r="D89" s="9">
        <v>1E-3</v>
      </c>
      <c r="E89" s="8">
        <v>199.01</v>
      </c>
      <c r="F89" s="7">
        <v>1.022</v>
      </c>
      <c r="G89" s="10">
        <v>2.1499999999999998E-2</v>
      </c>
      <c r="H89" s="10">
        <v>0.03</v>
      </c>
      <c r="I89" s="8">
        <v>4.5</v>
      </c>
      <c r="J89" s="8">
        <v>4.5</v>
      </c>
      <c r="K89" s="10">
        <v>4.6010000000000002E-2</v>
      </c>
      <c r="L89" s="8" t="s">
        <v>40</v>
      </c>
      <c r="M89" s="7" t="s">
        <v>88</v>
      </c>
      <c r="N89" s="27">
        <v>-8.3999999999999995E-3</v>
      </c>
      <c r="O89" s="23">
        <v>0.43009999999999998</v>
      </c>
      <c r="P89" s="10">
        <v>1.21E-2</v>
      </c>
      <c r="Q89" s="10">
        <v>0.34410000000000002</v>
      </c>
      <c r="R89" s="10">
        <v>-4.1000000000000003E-3</v>
      </c>
      <c r="S89" s="10">
        <v>-8.9999999999999998E-4</v>
      </c>
      <c r="T89" s="10">
        <v>-3.5999999999999999E-3</v>
      </c>
      <c r="U89" s="8">
        <v>16801</v>
      </c>
      <c r="V89" s="8">
        <v>105</v>
      </c>
      <c r="W89" s="11">
        <v>0.21180555555555555</v>
      </c>
      <c r="X89" s="12">
        <v>42719</v>
      </c>
      <c r="Y89" s="13" t="s">
        <v>38</v>
      </c>
    </row>
    <row r="90" spans="1:25" ht="14.25" thickBot="1" x14ac:dyDescent="0.2">
      <c r="A90" s="14">
        <v>150309</v>
      </c>
      <c r="B90" s="15" t="s">
        <v>73</v>
      </c>
      <c r="C90" s="14">
        <v>1.006</v>
      </c>
      <c r="D90" s="16">
        <v>2E-3</v>
      </c>
      <c r="E90" s="15">
        <v>9.0299999999999994</v>
      </c>
      <c r="F90" s="14">
        <v>1.028</v>
      </c>
      <c r="G90" s="17">
        <v>2.1399999999999999E-2</v>
      </c>
      <c r="H90" s="17">
        <v>0.03</v>
      </c>
      <c r="I90" s="15">
        <v>4.5</v>
      </c>
      <c r="J90" s="15">
        <v>4.5</v>
      </c>
      <c r="K90" s="17">
        <v>4.6010000000000002E-2</v>
      </c>
      <c r="L90" s="15" t="s">
        <v>40</v>
      </c>
      <c r="M90" s="14" t="s">
        <v>74</v>
      </c>
      <c r="N90" s="30">
        <v>-5.1999999999999998E-3</v>
      </c>
      <c r="O90" s="18">
        <v>0.38779999999999998</v>
      </c>
      <c r="P90" s="17">
        <v>1.2E-2</v>
      </c>
      <c r="Q90" s="17">
        <v>0.437</v>
      </c>
      <c r="R90" s="17">
        <v>1.1000000000000001E-3</v>
      </c>
      <c r="S90" s="17">
        <v>-5.7000000000000002E-3</v>
      </c>
      <c r="T90" s="17">
        <v>-7.1999999999999998E-3</v>
      </c>
      <c r="U90" s="15">
        <v>1566</v>
      </c>
      <c r="V90" s="15">
        <v>-2</v>
      </c>
      <c r="W90" s="19">
        <v>0.21180555555555555</v>
      </c>
      <c r="X90" s="20">
        <v>42709</v>
      </c>
      <c r="Y90" s="21" t="s">
        <v>38</v>
      </c>
    </row>
    <row r="91" spans="1:25" ht="14.25" thickBot="1" x14ac:dyDescent="0.2">
      <c r="A91" s="7">
        <v>150251</v>
      </c>
      <c r="B91" s="8" t="s">
        <v>96</v>
      </c>
      <c r="C91" s="7">
        <v>1.006</v>
      </c>
      <c r="D91" s="9">
        <v>1E-3</v>
      </c>
      <c r="E91" s="8">
        <v>84.36</v>
      </c>
      <c r="F91" s="7">
        <v>1.0269999999999999</v>
      </c>
      <c r="G91" s="10">
        <v>2.0400000000000001E-2</v>
      </c>
      <c r="H91" s="10">
        <v>0.03</v>
      </c>
      <c r="I91" s="8">
        <v>4.5</v>
      </c>
      <c r="J91" s="8">
        <v>4.5</v>
      </c>
      <c r="K91" s="10">
        <v>4.5969999999999997E-2</v>
      </c>
      <c r="L91" s="8" t="s">
        <v>40</v>
      </c>
      <c r="M91" s="7" t="s">
        <v>97</v>
      </c>
      <c r="N91" s="27">
        <v>-4.3E-3</v>
      </c>
      <c r="O91" s="23">
        <v>0.40360000000000001</v>
      </c>
      <c r="P91" s="10">
        <v>1.0999999999999999E-2</v>
      </c>
      <c r="Q91" s="10">
        <v>0.40110000000000001</v>
      </c>
      <c r="R91" s="10">
        <v>-8.0000000000000002E-3</v>
      </c>
      <c r="S91" s="10">
        <v>-5.0000000000000001E-4</v>
      </c>
      <c r="T91" s="10">
        <v>-3.7000000000000002E-3</v>
      </c>
      <c r="U91" s="8">
        <v>8600</v>
      </c>
      <c r="V91" s="8">
        <v>51</v>
      </c>
      <c r="W91" s="11">
        <v>0.21180555555555555</v>
      </c>
      <c r="X91" s="12">
        <v>42719</v>
      </c>
      <c r="Y91" s="13" t="s">
        <v>38</v>
      </c>
    </row>
    <row r="92" spans="1:25" ht="14.25" thickBot="1" x14ac:dyDescent="0.2">
      <c r="A92" s="14">
        <v>150329</v>
      </c>
      <c r="B92" s="15" t="s">
        <v>99</v>
      </c>
      <c r="C92" s="14">
        <v>1.006</v>
      </c>
      <c r="D92" s="26">
        <v>0</v>
      </c>
      <c r="E92" s="15">
        <v>216.2</v>
      </c>
      <c r="F92" s="14">
        <v>1.0269999999999999</v>
      </c>
      <c r="G92" s="17">
        <v>2.0400000000000001E-2</v>
      </c>
      <c r="H92" s="17">
        <v>0.03</v>
      </c>
      <c r="I92" s="15">
        <v>4.5</v>
      </c>
      <c r="J92" s="15">
        <v>4.5</v>
      </c>
      <c r="K92" s="17">
        <v>4.5969999999999997E-2</v>
      </c>
      <c r="L92" s="15" t="s">
        <v>40</v>
      </c>
      <c r="M92" s="14" t="s">
        <v>100</v>
      </c>
      <c r="N92" s="30">
        <v>-1.0200000000000001E-2</v>
      </c>
      <c r="O92" s="18">
        <v>0.31040000000000001</v>
      </c>
      <c r="P92" s="17">
        <v>1.0999999999999999E-2</v>
      </c>
      <c r="Q92" s="17">
        <v>0.62</v>
      </c>
      <c r="R92" s="17">
        <v>4.8999999999999998E-3</v>
      </c>
      <c r="S92" s="17">
        <v>4.7999999999999996E-3</v>
      </c>
      <c r="T92" s="17">
        <v>1.6000000000000001E-3</v>
      </c>
      <c r="U92" s="15">
        <v>10111</v>
      </c>
      <c r="V92" s="15">
        <v>1</v>
      </c>
      <c r="W92" s="19">
        <v>0.21180555555555555</v>
      </c>
      <c r="X92" s="20">
        <v>42719</v>
      </c>
      <c r="Y92" s="21" t="s">
        <v>38</v>
      </c>
    </row>
    <row r="93" spans="1:25" ht="14.25" thickBot="1" x14ac:dyDescent="0.2">
      <c r="A93" s="7">
        <v>150275</v>
      </c>
      <c r="B93" s="22" t="s">
        <v>89</v>
      </c>
      <c r="C93" s="7">
        <v>1.006</v>
      </c>
      <c r="D93" s="9">
        <v>2E-3</v>
      </c>
      <c r="E93" s="8">
        <v>619.58000000000004</v>
      </c>
      <c r="F93" s="7">
        <v>1.0269999999999999</v>
      </c>
      <c r="G93" s="10">
        <v>2.0400000000000001E-2</v>
      </c>
      <c r="H93" s="10">
        <v>0.03</v>
      </c>
      <c r="I93" s="8">
        <v>4.5</v>
      </c>
      <c r="J93" s="8">
        <v>4.5</v>
      </c>
      <c r="K93" s="10">
        <v>4.5969999999999997E-2</v>
      </c>
      <c r="L93" s="8" t="s">
        <v>40</v>
      </c>
      <c r="M93" s="7" t="s">
        <v>46</v>
      </c>
      <c r="N93" s="27">
        <v>-0.01</v>
      </c>
      <c r="O93" s="23">
        <v>0.1145</v>
      </c>
      <c r="P93" s="10">
        <v>1.0999999999999999E-2</v>
      </c>
      <c r="Q93" s="10">
        <v>1.0802</v>
      </c>
      <c r="R93" s="10">
        <v>1.2999999999999999E-3</v>
      </c>
      <c r="S93" s="10">
        <v>-6.9999999999999999E-4</v>
      </c>
      <c r="T93" s="10">
        <v>-6.9999999999999999E-4</v>
      </c>
      <c r="U93" s="8">
        <v>54067</v>
      </c>
      <c r="V93" s="8">
        <v>0</v>
      </c>
      <c r="W93" s="11">
        <v>0.21180555555555555</v>
      </c>
      <c r="X93" s="12">
        <v>42719</v>
      </c>
      <c r="Y93" s="13" t="s">
        <v>38</v>
      </c>
    </row>
    <row r="94" spans="1:25" ht="14.25" thickBot="1" x14ac:dyDescent="0.2">
      <c r="A94" s="14">
        <v>502049</v>
      </c>
      <c r="B94" s="15" t="s">
        <v>90</v>
      </c>
      <c r="C94" s="14">
        <v>0.99099999999999999</v>
      </c>
      <c r="D94" s="16">
        <v>2E-3</v>
      </c>
      <c r="E94" s="15">
        <v>88.74</v>
      </c>
      <c r="F94" s="14">
        <v>1.0121</v>
      </c>
      <c r="G94" s="17">
        <v>2.0799999999999999E-2</v>
      </c>
      <c r="H94" s="17">
        <v>0.03</v>
      </c>
      <c r="I94" s="15">
        <v>4.5</v>
      </c>
      <c r="J94" s="15">
        <v>4.5</v>
      </c>
      <c r="K94" s="17">
        <v>4.5969999999999997E-2</v>
      </c>
      <c r="L94" s="15" t="s">
        <v>40</v>
      </c>
      <c r="M94" s="14" t="s">
        <v>91</v>
      </c>
      <c r="N94" s="30">
        <v>-9.4000000000000004E-3</v>
      </c>
      <c r="O94" s="18">
        <v>0.41039999999999999</v>
      </c>
      <c r="P94" s="17">
        <v>1.1299999999999999E-2</v>
      </c>
      <c r="Q94" s="17">
        <v>0.40150000000000002</v>
      </c>
      <c r="R94" s="17">
        <v>6.9999999999999999E-4</v>
      </c>
      <c r="S94" s="17">
        <v>-1.2999999999999999E-3</v>
      </c>
      <c r="T94" s="17">
        <v>1.5E-3</v>
      </c>
      <c r="U94" s="15">
        <v>11973</v>
      </c>
      <c r="V94" s="15">
        <v>3</v>
      </c>
      <c r="W94" s="19">
        <v>0.21180555555555555</v>
      </c>
      <c r="X94" s="20">
        <v>42839</v>
      </c>
      <c r="Y94" s="21" t="s">
        <v>38</v>
      </c>
    </row>
    <row r="95" spans="1:25" ht="14.25" thickBot="1" x14ac:dyDescent="0.2">
      <c r="A95" s="7">
        <v>150171</v>
      </c>
      <c r="B95" s="8" t="s">
        <v>101</v>
      </c>
      <c r="C95" s="7">
        <v>0.995</v>
      </c>
      <c r="D95" s="31">
        <v>0</v>
      </c>
      <c r="E95" s="8">
        <v>3328.07</v>
      </c>
      <c r="F95" s="7">
        <v>1.0159</v>
      </c>
      <c r="G95" s="10">
        <v>2.06E-2</v>
      </c>
      <c r="H95" s="10">
        <v>0.03</v>
      </c>
      <c r="I95" s="8">
        <v>4.5</v>
      </c>
      <c r="J95" s="8">
        <v>4.5</v>
      </c>
      <c r="K95" s="10">
        <v>4.5960000000000001E-2</v>
      </c>
      <c r="L95" s="8" t="s">
        <v>40</v>
      </c>
      <c r="M95" s="7" t="s">
        <v>102</v>
      </c>
      <c r="N95" s="27">
        <v>-9.2999999999999992E-3</v>
      </c>
      <c r="O95" s="23">
        <v>0.44390000000000002</v>
      </c>
      <c r="P95" s="10">
        <v>1.12E-2</v>
      </c>
      <c r="Q95" s="24">
        <v>0.31780000000000003</v>
      </c>
      <c r="R95" s="10">
        <v>2.3999999999999998E-3</v>
      </c>
      <c r="S95" s="10">
        <v>1.4E-3</v>
      </c>
      <c r="T95" s="10">
        <v>2.5000000000000001E-3</v>
      </c>
      <c r="U95" s="8">
        <v>360632</v>
      </c>
      <c r="V95" s="8">
        <v>2837</v>
      </c>
      <c r="W95" s="11">
        <v>0.21180555555555555</v>
      </c>
      <c r="X95" s="12">
        <v>42807</v>
      </c>
      <c r="Y95" s="13" t="s">
        <v>38</v>
      </c>
    </row>
    <row r="96" spans="1:25" ht="14.25" thickBot="1" x14ac:dyDescent="0.2">
      <c r="A96" s="14">
        <v>150192</v>
      </c>
      <c r="B96" s="15" t="s">
        <v>107</v>
      </c>
      <c r="C96" s="14">
        <v>1.0049999999999999</v>
      </c>
      <c r="D96" s="30">
        <v>-1E-3</v>
      </c>
      <c r="E96" s="15">
        <v>717.55</v>
      </c>
      <c r="F96" s="14">
        <v>1.0249999999999999</v>
      </c>
      <c r="G96" s="17">
        <v>1.95E-2</v>
      </c>
      <c r="H96" s="17">
        <v>0.03</v>
      </c>
      <c r="I96" s="15">
        <v>4.5</v>
      </c>
      <c r="J96" s="15">
        <v>4.5</v>
      </c>
      <c r="K96" s="17">
        <v>4.5920000000000002E-2</v>
      </c>
      <c r="L96" s="15" t="s">
        <v>40</v>
      </c>
      <c r="M96" s="14" t="s">
        <v>108</v>
      </c>
      <c r="N96" s="30">
        <v>-5.3E-3</v>
      </c>
      <c r="O96" s="18">
        <v>0.32979999999999998</v>
      </c>
      <c r="P96" s="17">
        <v>1.01E-2</v>
      </c>
      <c r="Q96" s="17">
        <v>0.57699999999999996</v>
      </c>
      <c r="R96" s="17">
        <v>-8.0999999999999996E-3</v>
      </c>
      <c r="S96" s="17">
        <v>-5.1999999999999998E-3</v>
      </c>
      <c r="T96" s="17">
        <v>-4.7000000000000002E-3</v>
      </c>
      <c r="U96" s="15">
        <v>24114</v>
      </c>
      <c r="V96" s="15">
        <v>-128</v>
      </c>
      <c r="W96" s="19">
        <v>0.21180555555555555</v>
      </c>
      <c r="X96" s="20">
        <v>42738</v>
      </c>
      <c r="Y96" s="21" t="s">
        <v>38</v>
      </c>
    </row>
    <row r="97" spans="1:25" ht="14.25" thickBot="1" x14ac:dyDescent="0.2">
      <c r="A97" s="7">
        <v>150184</v>
      </c>
      <c r="B97" s="8" t="s">
        <v>106</v>
      </c>
      <c r="C97" s="7">
        <v>0.98699999999999999</v>
      </c>
      <c r="D97" s="31">
        <v>0</v>
      </c>
      <c r="E97" s="8">
        <v>219.33</v>
      </c>
      <c r="F97" s="7">
        <v>1.0064</v>
      </c>
      <c r="G97" s="10">
        <v>1.9300000000000001E-2</v>
      </c>
      <c r="H97" s="10">
        <v>0.03</v>
      </c>
      <c r="I97" s="8">
        <v>4.5</v>
      </c>
      <c r="J97" s="8">
        <v>4.5</v>
      </c>
      <c r="K97" s="10">
        <v>4.589E-2</v>
      </c>
      <c r="L97" s="8" t="s">
        <v>40</v>
      </c>
      <c r="M97" s="7" t="s">
        <v>76</v>
      </c>
      <c r="N97" s="27">
        <v>-7.4000000000000003E-3</v>
      </c>
      <c r="O97" s="23">
        <v>0.33939999999999998</v>
      </c>
      <c r="P97" s="10">
        <v>9.2999999999999992E-3</v>
      </c>
      <c r="Q97" s="24">
        <v>0.57730000000000004</v>
      </c>
      <c r="R97" s="10">
        <v>-2.5999999999999999E-3</v>
      </c>
      <c r="S97" s="10">
        <v>-2.3E-3</v>
      </c>
      <c r="T97" s="10">
        <v>-8.3000000000000001E-3</v>
      </c>
      <c r="U97" s="8">
        <v>38369</v>
      </c>
      <c r="V97" s="8">
        <v>-235</v>
      </c>
      <c r="W97" s="11">
        <v>0.21180555555555555</v>
      </c>
      <c r="X97" s="12">
        <v>42885</v>
      </c>
      <c r="Y97" s="13" t="s">
        <v>38</v>
      </c>
    </row>
    <row r="98" spans="1:25" ht="14.25" thickBot="1" x14ac:dyDescent="0.2">
      <c r="A98" s="14">
        <v>150227</v>
      </c>
      <c r="B98" s="28" t="s">
        <v>111</v>
      </c>
      <c r="C98" s="14">
        <v>1.014</v>
      </c>
      <c r="D98" s="26">
        <v>0</v>
      </c>
      <c r="E98" s="15">
        <v>880.86</v>
      </c>
      <c r="F98" s="14">
        <v>1.032</v>
      </c>
      <c r="G98" s="17">
        <v>1.7399999999999999E-2</v>
      </c>
      <c r="H98" s="17">
        <v>0.03</v>
      </c>
      <c r="I98" s="15">
        <v>4.5</v>
      </c>
      <c r="J98" s="15">
        <v>4.5</v>
      </c>
      <c r="K98" s="17">
        <v>4.582E-2</v>
      </c>
      <c r="L98" s="15" t="s">
        <v>40</v>
      </c>
      <c r="M98" s="14" t="s">
        <v>95</v>
      </c>
      <c r="N98" s="30">
        <v>-7.3000000000000001E-3</v>
      </c>
      <c r="O98" s="18">
        <v>0.2379</v>
      </c>
      <c r="P98" s="17">
        <v>8.0000000000000002E-3</v>
      </c>
      <c r="Q98" s="17">
        <v>0.7833</v>
      </c>
      <c r="R98" s="17">
        <v>-6.9999999999999999E-4</v>
      </c>
      <c r="S98" s="17">
        <v>-5.9999999999999995E-4</v>
      </c>
      <c r="T98" s="17">
        <v>-1.1999999999999999E-3</v>
      </c>
      <c r="U98" s="15">
        <v>249335</v>
      </c>
      <c r="V98" s="15">
        <v>408</v>
      </c>
      <c r="W98" s="19">
        <v>0.21180555555555555</v>
      </c>
      <c r="X98" s="20">
        <v>42675</v>
      </c>
      <c r="Y98" s="21" t="s">
        <v>38</v>
      </c>
    </row>
    <row r="99" spans="1:25" ht="14.25" thickBot="1" x14ac:dyDescent="0.2">
      <c r="A99" s="7">
        <v>150249</v>
      </c>
      <c r="B99" s="22" t="s">
        <v>103</v>
      </c>
      <c r="C99" s="7">
        <v>1.0089999999999999</v>
      </c>
      <c r="D99" s="9">
        <v>2E-3</v>
      </c>
      <c r="E99" s="8">
        <v>79.180000000000007</v>
      </c>
      <c r="F99" s="7">
        <v>1.0269999999999999</v>
      </c>
      <c r="G99" s="10">
        <v>1.7500000000000002E-2</v>
      </c>
      <c r="H99" s="10">
        <v>0.03</v>
      </c>
      <c r="I99" s="8">
        <v>4.5</v>
      </c>
      <c r="J99" s="8">
        <v>4.5</v>
      </c>
      <c r="K99" s="10">
        <v>4.582E-2</v>
      </c>
      <c r="L99" s="8" t="s">
        <v>40</v>
      </c>
      <c r="M99" s="7" t="s">
        <v>95</v>
      </c>
      <c r="N99" s="27">
        <v>-7.3000000000000001E-3</v>
      </c>
      <c r="O99" s="23">
        <v>0.25240000000000001</v>
      </c>
      <c r="P99" s="10">
        <v>8.0000000000000002E-3</v>
      </c>
      <c r="Q99" s="10">
        <v>0.75639999999999996</v>
      </c>
      <c r="R99" s="10">
        <v>-1.8E-3</v>
      </c>
      <c r="S99" s="10">
        <v>-5.1999999999999998E-3</v>
      </c>
      <c r="T99" s="10">
        <v>-1.6999999999999999E-3</v>
      </c>
      <c r="U99" s="8">
        <v>4192</v>
      </c>
      <c r="V99" s="8">
        <v>-1</v>
      </c>
      <c r="W99" s="11">
        <v>0.21180555555555555</v>
      </c>
      <c r="X99" s="12">
        <v>42719</v>
      </c>
      <c r="Y99" s="13" t="s">
        <v>38</v>
      </c>
    </row>
    <row r="100" spans="1:25" ht="14.25" thickBot="1" x14ac:dyDescent="0.2">
      <c r="A100" s="14">
        <v>150169</v>
      </c>
      <c r="B100" s="28" t="s">
        <v>116</v>
      </c>
      <c r="C100" s="14">
        <v>1.006</v>
      </c>
      <c r="D100" s="30">
        <v>-2E-3</v>
      </c>
      <c r="E100" s="15">
        <v>195.95</v>
      </c>
      <c r="F100" s="14">
        <v>1.024</v>
      </c>
      <c r="G100" s="17">
        <v>1.7600000000000001E-2</v>
      </c>
      <c r="H100" s="17">
        <v>0.03</v>
      </c>
      <c r="I100" s="15">
        <v>4.5</v>
      </c>
      <c r="J100" s="15">
        <v>4.5</v>
      </c>
      <c r="K100" s="17">
        <v>4.582E-2</v>
      </c>
      <c r="L100" s="15" t="s">
        <v>40</v>
      </c>
      <c r="M100" s="14" t="s">
        <v>117</v>
      </c>
      <c r="N100" s="30">
        <v>-4.5999999999999999E-3</v>
      </c>
      <c r="O100" s="18">
        <v>0.34250000000000003</v>
      </c>
      <c r="P100" s="17">
        <v>8.0999999999999996E-3</v>
      </c>
      <c r="Q100" s="17">
        <v>0.54820000000000002</v>
      </c>
      <c r="R100" s="17">
        <v>-5.0000000000000001E-3</v>
      </c>
      <c r="S100" s="17">
        <v>5.0000000000000001E-4</v>
      </c>
      <c r="T100" s="17">
        <v>-6.7000000000000002E-3</v>
      </c>
      <c r="U100" s="15">
        <v>64015</v>
      </c>
      <c r="V100" s="15">
        <v>-244</v>
      </c>
      <c r="W100" s="19">
        <v>0.21180555555555555</v>
      </c>
      <c r="X100" s="20">
        <v>42738</v>
      </c>
      <c r="Y100" s="21" t="s">
        <v>38</v>
      </c>
    </row>
    <row r="101" spans="1:25" ht="14.25" thickBot="1" x14ac:dyDescent="0.2">
      <c r="A101" s="7">
        <v>502017</v>
      </c>
      <c r="B101" s="8" t="s">
        <v>45</v>
      </c>
      <c r="C101" s="7">
        <v>1.01</v>
      </c>
      <c r="D101" s="27">
        <v>-1.66E-2</v>
      </c>
      <c r="E101" s="8">
        <v>21.08</v>
      </c>
      <c r="F101" s="7">
        <v>1.0269999999999999</v>
      </c>
      <c r="G101" s="10">
        <v>1.66E-2</v>
      </c>
      <c r="H101" s="10">
        <v>0.03</v>
      </c>
      <c r="I101" s="8">
        <v>4.5</v>
      </c>
      <c r="J101" s="8">
        <v>4.5</v>
      </c>
      <c r="K101" s="10">
        <v>4.5780000000000001E-2</v>
      </c>
      <c r="L101" s="8" t="s">
        <v>40</v>
      </c>
      <c r="M101" s="7" t="s">
        <v>46</v>
      </c>
      <c r="N101" s="27">
        <v>-0.01</v>
      </c>
      <c r="O101" s="23">
        <v>0.34560000000000002</v>
      </c>
      <c r="P101" s="10">
        <v>7.0000000000000001E-3</v>
      </c>
      <c r="Q101" s="10">
        <v>0.53739999999999999</v>
      </c>
      <c r="R101" s="10">
        <v>4.0000000000000001E-3</v>
      </c>
      <c r="S101" s="10">
        <v>2E-3</v>
      </c>
      <c r="T101" s="10">
        <v>-6.1000000000000004E-3</v>
      </c>
      <c r="U101" s="8">
        <v>272</v>
      </c>
      <c r="V101" s="8">
        <v>-2</v>
      </c>
      <c r="W101" s="11">
        <v>0.21180555555555555</v>
      </c>
      <c r="X101" s="12">
        <v>42719</v>
      </c>
      <c r="Y101" s="13" t="s">
        <v>38</v>
      </c>
    </row>
    <row r="102" spans="1:25" ht="14.25" thickBot="1" x14ac:dyDescent="0.2">
      <c r="A102" s="14">
        <v>150203</v>
      </c>
      <c r="B102" s="15" t="s">
        <v>109</v>
      </c>
      <c r="C102" s="14">
        <v>1.0009999999999999</v>
      </c>
      <c r="D102" s="16">
        <v>3.0000000000000001E-3</v>
      </c>
      <c r="E102" s="15">
        <v>770.6</v>
      </c>
      <c r="F102" s="14">
        <v>1.0169999999999999</v>
      </c>
      <c r="G102" s="17">
        <v>1.5699999999999999E-2</v>
      </c>
      <c r="H102" s="17">
        <v>0.03</v>
      </c>
      <c r="I102" s="15">
        <v>4.5</v>
      </c>
      <c r="J102" s="15">
        <v>4.5</v>
      </c>
      <c r="K102" s="17">
        <v>4.573E-2</v>
      </c>
      <c r="L102" s="15" t="s">
        <v>40</v>
      </c>
      <c r="M102" s="14" t="s">
        <v>110</v>
      </c>
      <c r="N102" s="30">
        <v>-3.0000000000000001E-3</v>
      </c>
      <c r="O102" s="18">
        <v>0.4788</v>
      </c>
      <c r="P102" s="17">
        <v>6.1999999999999998E-3</v>
      </c>
      <c r="Q102" s="17">
        <v>0.23400000000000001</v>
      </c>
      <c r="R102" s="17">
        <v>-6.1999999999999998E-3</v>
      </c>
      <c r="S102" s="17">
        <v>-4.8999999999999998E-3</v>
      </c>
      <c r="T102" s="17">
        <v>-6.1000000000000004E-3</v>
      </c>
      <c r="U102" s="15">
        <v>25447</v>
      </c>
      <c r="V102" s="15">
        <v>-976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150315</v>
      </c>
      <c r="B103" s="8" t="s">
        <v>118</v>
      </c>
      <c r="C103" s="7">
        <v>1.012</v>
      </c>
      <c r="D103" s="27">
        <v>-1E-3</v>
      </c>
      <c r="E103" s="8">
        <v>55.14</v>
      </c>
      <c r="F103" s="7">
        <v>1.028</v>
      </c>
      <c r="G103" s="10">
        <v>1.5599999999999999E-2</v>
      </c>
      <c r="H103" s="10">
        <v>0.03</v>
      </c>
      <c r="I103" s="8">
        <v>4.5</v>
      </c>
      <c r="J103" s="8">
        <v>4.5</v>
      </c>
      <c r="K103" s="10">
        <v>4.573E-2</v>
      </c>
      <c r="L103" s="8" t="s">
        <v>40</v>
      </c>
      <c r="M103" s="7" t="s">
        <v>119</v>
      </c>
      <c r="N103" s="27">
        <v>-5.1999999999999998E-3</v>
      </c>
      <c r="O103" s="23">
        <v>0.3947</v>
      </c>
      <c r="P103" s="10">
        <v>6.0000000000000001E-3</v>
      </c>
      <c r="Q103" s="10">
        <v>0.42080000000000001</v>
      </c>
      <c r="R103" s="10">
        <v>-5.4999999999999997E-3</v>
      </c>
      <c r="S103" s="10">
        <v>-5.7000000000000002E-3</v>
      </c>
      <c r="T103" s="10">
        <v>-5.1999999999999998E-3</v>
      </c>
      <c r="U103" s="8">
        <v>10921</v>
      </c>
      <c r="V103" s="8">
        <v>-108</v>
      </c>
      <c r="W103" s="11">
        <v>0.21180555555555555</v>
      </c>
      <c r="X103" s="12">
        <v>42705</v>
      </c>
      <c r="Y103" s="13" t="s">
        <v>38</v>
      </c>
    </row>
    <row r="104" spans="1:25" ht="14.25" thickBot="1" x14ac:dyDescent="0.2">
      <c r="A104" s="14">
        <v>150173</v>
      </c>
      <c r="B104" s="15" t="s">
        <v>113</v>
      </c>
      <c r="C104" s="14">
        <v>1.0109999999999999</v>
      </c>
      <c r="D104" s="16">
        <v>2E-3</v>
      </c>
      <c r="E104" s="15">
        <v>160.41</v>
      </c>
      <c r="F104" s="14">
        <v>1.0269999999999999</v>
      </c>
      <c r="G104" s="17">
        <v>1.5599999999999999E-2</v>
      </c>
      <c r="H104" s="17">
        <v>0.03</v>
      </c>
      <c r="I104" s="15">
        <v>4.5</v>
      </c>
      <c r="J104" s="15">
        <v>4.5</v>
      </c>
      <c r="K104" s="17">
        <v>4.573E-2</v>
      </c>
      <c r="L104" s="15" t="s">
        <v>40</v>
      </c>
      <c r="M104" s="14" t="s">
        <v>114</v>
      </c>
      <c r="N104" s="30">
        <v>-3.3E-3</v>
      </c>
      <c r="O104" s="18">
        <v>0.30299999999999999</v>
      </c>
      <c r="P104" s="17">
        <v>6.0000000000000001E-3</v>
      </c>
      <c r="Q104" s="17">
        <v>0.63729999999999998</v>
      </c>
      <c r="R104" s="17">
        <v>-5.0000000000000001E-3</v>
      </c>
      <c r="S104" s="17">
        <v>-4.3E-3</v>
      </c>
      <c r="T104" s="17">
        <v>-6.0000000000000001E-3</v>
      </c>
      <c r="U104" s="15">
        <v>17770</v>
      </c>
      <c r="V104" s="15">
        <v>-237</v>
      </c>
      <c r="W104" s="19">
        <v>0.21180555555555555</v>
      </c>
      <c r="X104" s="20">
        <v>42719</v>
      </c>
      <c r="Y104" s="21" t="s">
        <v>38</v>
      </c>
    </row>
    <row r="105" spans="1:25" ht="14.25" thickBot="1" x14ac:dyDescent="0.2">
      <c r="A105" s="7">
        <v>150305</v>
      </c>
      <c r="B105" s="8" t="s">
        <v>104</v>
      </c>
      <c r="C105" s="7">
        <v>1.0109999999999999</v>
      </c>
      <c r="D105" s="9">
        <v>4.0000000000000001E-3</v>
      </c>
      <c r="E105" s="8">
        <v>93.86</v>
      </c>
      <c r="F105" s="7">
        <v>1.0269999999999999</v>
      </c>
      <c r="G105" s="10">
        <v>1.5599999999999999E-2</v>
      </c>
      <c r="H105" s="10">
        <v>0.03</v>
      </c>
      <c r="I105" s="8">
        <v>4.5</v>
      </c>
      <c r="J105" s="8">
        <v>4.5</v>
      </c>
      <c r="K105" s="10">
        <v>4.573E-2</v>
      </c>
      <c r="L105" s="8" t="s">
        <v>40</v>
      </c>
      <c r="M105" s="7" t="s">
        <v>105</v>
      </c>
      <c r="N105" s="27">
        <v>-7.1999999999999998E-3</v>
      </c>
      <c r="O105" s="23">
        <v>0.22819999999999999</v>
      </c>
      <c r="P105" s="10">
        <v>6.0000000000000001E-3</v>
      </c>
      <c r="Q105" s="10">
        <v>0.81310000000000004</v>
      </c>
      <c r="R105" s="10">
        <v>-4.0000000000000001E-3</v>
      </c>
      <c r="S105" s="10">
        <v>-4.1999999999999997E-3</v>
      </c>
      <c r="T105" s="10">
        <v>-6.0000000000000001E-3</v>
      </c>
      <c r="U105" s="8">
        <v>3482</v>
      </c>
      <c r="V105" s="8">
        <v>-8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502011</v>
      </c>
      <c r="B106" s="15" t="s">
        <v>101</v>
      </c>
      <c r="C106" s="14">
        <v>0.98799999999999999</v>
      </c>
      <c r="D106" s="26">
        <v>0</v>
      </c>
      <c r="E106" s="15">
        <v>369.98</v>
      </c>
      <c r="F106" s="14">
        <v>1.0017</v>
      </c>
      <c r="G106" s="17">
        <v>1.37E-2</v>
      </c>
      <c r="H106" s="17">
        <v>0.03</v>
      </c>
      <c r="I106" s="15">
        <v>4.5</v>
      </c>
      <c r="J106" s="15">
        <v>4.5</v>
      </c>
      <c r="K106" s="17">
        <v>4.5629999999999997E-2</v>
      </c>
      <c r="L106" s="15" t="s">
        <v>40</v>
      </c>
      <c r="M106" s="14" t="s">
        <v>56</v>
      </c>
      <c r="N106" s="30">
        <v>-9.2999999999999992E-3</v>
      </c>
      <c r="O106" s="18">
        <v>0.46479999999999999</v>
      </c>
      <c r="P106" s="17">
        <v>4.3E-3</v>
      </c>
      <c r="Q106" s="17">
        <v>0.28270000000000001</v>
      </c>
      <c r="R106" s="17">
        <v>5.1999999999999998E-3</v>
      </c>
      <c r="S106" s="17">
        <v>4.0000000000000001E-3</v>
      </c>
      <c r="T106" s="17">
        <v>6.9999999999999999E-4</v>
      </c>
      <c r="U106" s="15">
        <v>13845</v>
      </c>
      <c r="V106" s="15">
        <v>94</v>
      </c>
      <c r="W106" s="19">
        <v>0.21180555555555555</v>
      </c>
      <c r="X106" s="20">
        <v>42923</v>
      </c>
      <c r="Y106" s="21" t="s">
        <v>38</v>
      </c>
    </row>
    <row r="107" spans="1:25" ht="14.25" thickBot="1" x14ac:dyDescent="0.2">
      <c r="A107" s="7">
        <v>150018</v>
      </c>
      <c r="B107" s="8" t="s">
        <v>122</v>
      </c>
      <c r="C107" s="7">
        <v>1.0129999999999999</v>
      </c>
      <c r="D107" s="31">
        <v>0</v>
      </c>
      <c r="E107" s="8">
        <v>1500.09</v>
      </c>
      <c r="F107" s="7">
        <v>1.0249999999999999</v>
      </c>
      <c r="G107" s="10">
        <v>1.17E-2</v>
      </c>
      <c r="H107" s="10">
        <v>0.03</v>
      </c>
      <c r="I107" s="8">
        <v>4.5</v>
      </c>
      <c r="J107" s="8">
        <v>4.5</v>
      </c>
      <c r="K107" s="10">
        <v>4.555E-2</v>
      </c>
      <c r="L107" s="8" t="s">
        <v>40</v>
      </c>
      <c r="M107" s="7" t="s">
        <v>123</v>
      </c>
      <c r="N107" s="27">
        <v>-6.1999999999999998E-3</v>
      </c>
      <c r="O107" s="23">
        <v>0.3221</v>
      </c>
      <c r="P107" s="10">
        <v>2.0999999999999999E-3</v>
      </c>
      <c r="Q107" s="10">
        <v>1.1267</v>
      </c>
      <c r="R107" s="10">
        <v>2.2000000000000001E-3</v>
      </c>
      <c r="S107" s="10">
        <v>1.6000000000000001E-3</v>
      </c>
      <c r="T107" s="10">
        <v>-3.2000000000000002E-3</v>
      </c>
      <c r="U107" s="8">
        <v>327002</v>
      </c>
      <c r="V107" s="8">
        <v>291</v>
      </c>
      <c r="W107" s="11">
        <v>0.21180555555555555</v>
      </c>
      <c r="X107" s="12">
        <v>42738</v>
      </c>
      <c r="Y107" s="13" t="s">
        <v>38</v>
      </c>
    </row>
    <row r="108" spans="1:25" ht="14.25" thickBot="1" x14ac:dyDescent="0.2">
      <c r="A108" s="14">
        <v>150179</v>
      </c>
      <c r="B108" s="15" t="s">
        <v>120</v>
      </c>
      <c r="C108" s="14">
        <v>1.0149999999999999</v>
      </c>
      <c r="D108" s="16">
        <v>2E-3</v>
      </c>
      <c r="E108" s="15">
        <v>52.27</v>
      </c>
      <c r="F108" s="14">
        <v>1.0249999999999999</v>
      </c>
      <c r="G108" s="17">
        <v>9.7999999999999997E-3</v>
      </c>
      <c r="H108" s="17">
        <v>0.03</v>
      </c>
      <c r="I108" s="15">
        <v>4.5</v>
      </c>
      <c r="J108" s="15">
        <v>4.5</v>
      </c>
      <c r="K108" s="17">
        <v>4.5449999999999997E-2</v>
      </c>
      <c r="L108" s="15" t="s">
        <v>40</v>
      </c>
      <c r="M108" s="14" t="s">
        <v>121</v>
      </c>
      <c r="N108" s="30">
        <v>-1.9E-3</v>
      </c>
      <c r="O108" s="18">
        <v>0.47949999999999998</v>
      </c>
      <c r="P108" s="17">
        <v>1E-4</v>
      </c>
      <c r="Q108" s="17">
        <v>0.22470000000000001</v>
      </c>
      <c r="R108" s="17">
        <v>-5.1000000000000004E-3</v>
      </c>
      <c r="S108" s="17">
        <v>-5.3E-3</v>
      </c>
      <c r="T108" s="17">
        <v>-4.1000000000000003E-3</v>
      </c>
      <c r="U108" s="15">
        <v>7011</v>
      </c>
      <c r="V108" s="15">
        <v>-32</v>
      </c>
      <c r="W108" s="19">
        <v>0.21180555555555555</v>
      </c>
      <c r="X108" s="20">
        <v>42738</v>
      </c>
      <c r="Y108" s="21" t="s">
        <v>38</v>
      </c>
    </row>
    <row r="109" spans="1:25" ht="14.25" thickBot="1" x14ac:dyDescent="0.2">
      <c r="A109" s="7">
        <v>150243</v>
      </c>
      <c r="B109" s="8" t="s">
        <v>128</v>
      </c>
      <c r="C109" s="7">
        <v>1.0169999999999999</v>
      </c>
      <c r="D109" s="27">
        <v>-2E-3</v>
      </c>
      <c r="E109" s="8">
        <v>121.13</v>
      </c>
      <c r="F109" s="7">
        <v>1.0229999999999999</v>
      </c>
      <c r="G109" s="10">
        <v>5.8999999999999999E-3</v>
      </c>
      <c r="H109" s="10">
        <v>0.03</v>
      </c>
      <c r="I109" s="8">
        <v>4.5</v>
      </c>
      <c r="J109" s="8">
        <v>4.5</v>
      </c>
      <c r="K109" s="10">
        <v>4.5269999999999998E-2</v>
      </c>
      <c r="L109" s="8" t="s">
        <v>40</v>
      </c>
      <c r="M109" s="7" t="s">
        <v>129</v>
      </c>
      <c r="N109" s="27">
        <v>-6.7000000000000002E-3</v>
      </c>
      <c r="O109" s="23">
        <v>0.39739999999999998</v>
      </c>
      <c r="P109" s="10">
        <v>-3.8E-3</v>
      </c>
      <c r="Q109" s="10">
        <v>0.42009999999999997</v>
      </c>
      <c r="R109" s="10">
        <v>-2.0999999999999999E-3</v>
      </c>
      <c r="S109" s="10">
        <v>-3.3E-3</v>
      </c>
      <c r="T109" s="10">
        <v>-5.1999999999999998E-3</v>
      </c>
      <c r="U109" s="8">
        <v>11538</v>
      </c>
      <c r="V109" s="8">
        <v>-12</v>
      </c>
      <c r="W109" s="11">
        <v>0.21180555555555555</v>
      </c>
      <c r="X109" s="12">
        <v>42705</v>
      </c>
      <c r="Y109" s="13" t="s">
        <v>38</v>
      </c>
    </row>
    <row r="110" spans="1:25" ht="14.25" thickBot="1" x14ac:dyDescent="0.2">
      <c r="A110" s="14">
        <v>150279</v>
      </c>
      <c r="B110" s="15" t="s">
        <v>126</v>
      </c>
      <c r="C110" s="14">
        <v>1.05</v>
      </c>
      <c r="D110" s="16">
        <v>2.8999999999999998E-3</v>
      </c>
      <c r="E110" s="15">
        <v>6.46</v>
      </c>
      <c r="F110" s="14">
        <v>1.052</v>
      </c>
      <c r="G110" s="17">
        <v>1.9E-3</v>
      </c>
      <c r="H110" s="17">
        <v>0.03</v>
      </c>
      <c r="I110" s="15">
        <v>5</v>
      </c>
      <c r="J110" s="15">
        <v>4.5</v>
      </c>
      <c r="K110" s="17">
        <v>4.512E-2</v>
      </c>
      <c r="L110" s="15" t="s">
        <v>40</v>
      </c>
      <c r="M110" s="14" t="s">
        <v>127</v>
      </c>
      <c r="N110" s="30">
        <v>-7.9000000000000008E-3</v>
      </c>
      <c r="O110" s="18">
        <v>0.31390000000000001</v>
      </c>
      <c r="P110" s="17">
        <v>-7.6E-3</v>
      </c>
      <c r="Q110" s="17">
        <v>0.58089999999999997</v>
      </c>
      <c r="R110" s="17">
        <v>-5.1000000000000004E-3</v>
      </c>
      <c r="S110" s="17">
        <v>-6.3E-3</v>
      </c>
      <c r="T110" s="17">
        <v>-2.0999999999999999E-3</v>
      </c>
      <c r="U110" s="15">
        <v>1282</v>
      </c>
      <c r="V110" s="15">
        <v>-19</v>
      </c>
      <c r="W110" s="19">
        <v>0.21180555555555555</v>
      </c>
      <c r="X110" s="20">
        <v>42614</v>
      </c>
      <c r="Y110" s="21" t="s">
        <v>38</v>
      </c>
    </row>
    <row r="111" spans="1:25" ht="14.25" thickBot="1" x14ac:dyDescent="0.2">
      <c r="A111" s="7">
        <v>502027</v>
      </c>
      <c r="B111" s="8" t="s">
        <v>124</v>
      </c>
      <c r="C111" s="7">
        <v>1.05</v>
      </c>
      <c r="D111" s="9">
        <v>1.2500000000000001E-2</v>
      </c>
      <c r="E111" s="8">
        <v>69.28</v>
      </c>
      <c r="F111" s="7">
        <v>1.0469999999999999</v>
      </c>
      <c r="G111" s="10">
        <v>-2.8999999999999998E-3</v>
      </c>
      <c r="H111" s="10">
        <v>0.03</v>
      </c>
      <c r="I111" s="8">
        <v>5</v>
      </c>
      <c r="J111" s="8">
        <v>4.5</v>
      </c>
      <c r="K111" s="10">
        <v>4.4889999999999999E-2</v>
      </c>
      <c r="L111" s="8" t="s">
        <v>40</v>
      </c>
      <c r="M111" s="7" t="s">
        <v>125</v>
      </c>
      <c r="N111" s="27">
        <v>-2.2000000000000001E-3</v>
      </c>
      <c r="O111" s="23">
        <v>0.29520000000000002</v>
      </c>
      <c r="P111" s="10">
        <v>-1.24E-2</v>
      </c>
      <c r="Q111" s="10">
        <v>0.63029999999999997</v>
      </c>
      <c r="R111" s="10">
        <v>3.2000000000000002E-3</v>
      </c>
      <c r="S111" s="10">
        <v>-3.8E-3</v>
      </c>
      <c r="T111" s="10">
        <v>1.14E-2</v>
      </c>
      <c r="U111" s="8">
        <v>127</v>
      </c>
      <c r="V111" s="8">
        <v>-3</v>
      </c>
      <c r="W111" s="11">
        <v>0.21180555555555555</v>
      </c>
      <c r="X111" s="12">
        <v>42614</v>
      </c>
      <c r="Y111" s="13" t="s">
        <v>38</v>
      </c>
    </row>
    <row r="112" spans="1:25" ht="14.25" thickBot="1" x14ac:dyDescent="0.2">
      <c r="A112" s="14">
        <v>150100</v>
      </c>
      <c r="B112" s="15" t="s">
        <v>133</v>
      </c>
      <c r="C112" s="14">
        <v>1.0349999999999999</v>
      </c>
      <c r="D112" s="30">
        <v>-4.7999999999999996E-3</v>
      </c>
      <c r="E112" s="15">
        <v>53.31</v>
      </c>
      <c r="F112" s="14">
        <v>1.0249999999999999</v>
      </c>
      <c r="G112" s="17">
        <v>-9.7999999999999997E-3</v>
      </c>
      <c r="H112" s="17">
        <v>0.03</v>
      </c>
      <c r="I112" s="15">
        <v>4.5</v>
      </c>
      <c r="J112" s="15">
        <v>4.5</v>
      </c>
      <c r="K112" s="17">
        <v>4.4549999999999999E-2</v>
      </c>
      <c r="L112" s="15" t="s">
        <v>40</v>
      </c>
      <c r="M112" s="14" t="s">
        <v>134</v>
      </c>
      <c r="N112" s="30">
        <v>-1.26E-2</v>
      </c>
      <c r="O112" s="18">
        <v>0.45550000000000002</v>
      </c>
      <c r="P112" s="17">
        <v>-1.9199999999999998E-2</v>
      </c>
      <c r="Q112" s="17">
        <v>0.70820000000000005</v>
      </c>
      <c r="R112" s="17">
        <v>-3.3E-3</v>
      </c>
      <c r="S112" s="17">
        <v>-4.1999999999999997E-3</v>
      </c>
      <c r="T112" s="17">
        <v>-5.8999999999999999E-3</v>
      </c>
      <c r="U112" s="15">
        <v>14136</v>
      </c>
      <c r="V112" s="15">
        <v>-25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150231</v>
      </c>
      <c r="B113" s="8" t="s">
        <v>130</v>
      </c>
      <c r="C113" s="7">
        <v>1.0209999999999999</v>
      </c>
      <c r="D113" s="9">
        <v>8.8999999999999999E-3</v>
      </c>
      <c r="E113" s="8">
        <v>29.95</v>
      </c>
      <c r="F113" s="7">
        <v>1.0085</v>
      </c>
      <c r="G113" s="10">
        <v>-1.24E-2</v>
      </c>
      <c r="H113" s="10">
        <v>0.03</v>
      </c>
      <c r="I113" s="8">
        <v>4.5</v>
      </c>
      <c r="J113" s="8">
        <v>4.5</v>
      </c>
      <c r="K113" s="10">
        <v>4.444E-2</v>
      </c>
      <c r="L113" s="8" t="s">
        <v>40</v>
      </c>
      <c r="M113" s="7" t="s">
        <v>131</v>
      </c>
      <c r="N113" s="27">
        <v>-4.0000000000000001E-3</v>
      </c>
      <c r="O113" s="23">
        <v>0.39760000000000001</v>
      </c>
      <c r="P113" s="10">
        <v>-2.1299999999999999E-2</v>
      </c>
      <c r="Q113" s="24">
        <v>0.43590000000000001</v>
      </c>
      <c r="R113" s="10">
        <v>-5.9999999999999995E-4</v>
      </c>
      <c r="S113" s="10">
        <v>-3.8999999999999998E-3</v>
      </c>
      <c r="T113" s="10">
        <v>-6.1000000000000004E-3</v>
      </c>
      <c r="U113" s="8">
        <v>4098</v>
      </c>
      <c r="V113" s="8">
        <v>-13</v>
      </c>
      <c r="W113" s="11">
        <v>0.21180555555555555</v>
      </c>
      <c r="X113" s="12">
        <v>42869</v>
      </c>
      <c r="Y113" s="13" t="s">
        <v>38</v>
      </c>
    </row>
    <row r="114" spans="1:25" ht="14.25" thickBot="1" x14ac:dyDescent="0.2">
      <c r="A114" s="14">
        <v>150245</v>
      </c>
      <c r="B114" s="15" t="s">
        <v>132</v>
      </c>
      <c r="C114" s="14">
        <v>1.0640000000000001</v>
      </c>
      <c r="D114" s="16">
        <v>1.14E-2</v>
      </c>
      <c r="E114" s="15">
        <v>41.05</v>
      </c>
      <c r="F114" s="14">
        <v>1.0429999999999999</v>
      </c>
      <c r="G114" s="17">
        <v>-2.01E-2</v>
      </c>
      <c r="H114" s="17">
        <v>0.03</v>
      </c>
      <c r="I114" s="15">
        <v>4.75</v>
      </c>
      <c r="J114" s="15">
        <v>4.5</v>
      </c>
      <c r="K114" s="17">
        <v>4.41E-2</v>
      </c>
      <c r="L114" s="15" t="s">
        <v>40</v>
      </c>
      <c r="M114" s="14" t="s">
        <v>86</v>
      </c>
      <c r="N114" s="30">
        <v>-1.9E-3</v>
      </c>
      <c r="O114" s="18">
        <v>0.43440000000000001</v>
      </c>
      <c r="P114" s="17">
        <v>-2.9100000000000001E-2</v>
      </c>
      <c r="Q114" s="17">
        <v>0.31240000000000001</v>
      </c>
      <c r="R114" s="17">
        <v>-2.0999999999999999E-3</v>
      </c>
      <c r="S114" s="17">
        <v>-5.1999999999999998E-3</v>
      </c>
      <c r="T114" s="17">
        <v>-2.2000000000000001E-3</v>
      </c>
      <c r="U114" s="15">
        <v>1075</v>
      </c>
      <c r="V114" s="15">
        <v>-2</v>
      </c>
      <c r="W114" s="19">
        <v>0.21180555555555555</v>
      </c>
      <c r="X114" s="20">
        <v>42675</v>
      </c>
      <c r="Y114" s="21" t="s">
        <v>38</v>
      </c>
    </row>
    <row r="115" spans="1:25" ht="14.25" thickBot="1" x14ac:dyDescent="0.2">
      <c r="A115" s="44" t="s">
        <v>241</v>
      </c>
      <c r="B115" s="36"/>
      <c r="C115" s="35"/>
      <c r="D115" s="43">
        <f>AVERAGE(D63:D114)</f>
        <v>7.7115384615384622E-4</v>
      </c>
      <c r="E115" s="36"/>
      <c r="F115" s="35"/>
      <c r="G115" s="43">
        <f>AVERAGE(G63:G114)</f>
        <v>2.0696153846153847E-2</v>
      </c>
      <c r="H115" s="37"/>
      <c r="I115" s="36"/>
      <c r="J115" s="36"/>
      <c r="K115" s="43">
        <f>AVERAGE(K63:K114)</f>
        <v>4.6024423076923081E-2</v>
      </c>
      <c r="L115" s="36"/>
      <c r="M115" s="35"/>
      <c r="N115" s="38"/>
      <c r="O115" s="39"/>
      <c r="P115" s="43">
        <f>AVERAGE(P63:P114)</f>
        <v>7.7803921568627447E-3</v>
      </c>
      <c r="Q115" s="37"/>
      <c r="R115" s="43">
        <f>AVERAGE(R63:R114)</f>
        <v>-7.1538461538461534E-4</v>
      </c>
      <c r="S115" s="37"/>
      <c r="T115" s="37"/>
      <c r="U115" s="36"/>
      <c r="V115" s="36"/>
      <c r="W115" s="40"/>
      <c r="X115" s="41"/>
      <c r="Y115" s="42"/>
    </row>
    <row r="116" spans="1:25" ht="14.25" thickBot="1" x14ac:dyDescent="0.2">
      <c r="A116" s="7">
        <v>150066</v>
      </c>
      <c r="B116" s="8" t="s">
        <v>39</v>
      </c>
      <c r="C116" s="7">
        <v>0.91100000000000003</v>
      </c>
      <c r="D116" s="27">
        <v>-1.1000000000000001E-3</v>
      </c>
      <c r="E116" s="8">
        <v>7.62</v>
      </c>
      <c r="F116" s="7">
        <v>1.016</v>
      </c>
      <c r="G116" s="10">
        <v>0.1033</v>
      </c>
      <c r="H116" s="10">
        <v>1.4999999999999999E-2</v>
      </c>
      <c r="I116" s="8">
        <v>3</v>
      </c>
      <c r="J116" s="8">
        <v>3</v>
      </c>
      <c r="K116" s="10">
        <v>3.3520000000000001E-2</v>
      </c>
      <c r="L116" s="8" t="s">
        <v>40</v>
      </c>
      <c r="M116" s="7" t="s">
        <v>41</v>
      </c>
      <c r="N116" s="9">
        <v>2.0000000000000001E-4</v>
      </c>
      <c r="O116" s="23">
        <v>0.2175</v>
      </c>
      <c r="P116" s="10">
        <v>6.6699999999999995E-2</v>
      </c>
      <c r="Q116" s="10">
        <v>0.1215</v>
      </c>
      <c r="R116" s="10">
        <v>-4.1999999999999997E-3</v>
      </c>
      <c r="S116" s="10">
        <v>-3.7000000000000002E-3</v>
      </c>
      <c r="T116" s="10">
        <v>-6.6E-3</v>
      </c>
      <c r="U116" s="8">
        <v>859</v>
      </c>
      <c r="V116" s="8">
        <v>0</v>
      </c>
      <c r="W116" s="11">
        <v>0.29375000000000001</v>
      </c>
      <c r="X116" s="12">
        <v>42738</v>
      </c>
      <c r="Y116" s="13" t="s">
        <v>38</v>
      </c>
    </row>
    <row r="117" spans="1:25" ht="14.25" thickBot="1" x14ac:dyDescent="0.2">
      <c r="A117" s="14">
        <v>150016</v>
      </c>
      <c r="B117" s="15" t="s">
        <v>34</v>
      </c>
      <c r="C117" s="14">
        <v>1.048</v>
      </c>
      <c r="D117" s="30">
        <v>-3.8E-3</v>
      </c>
      <c r="E117" s="15">
        <v>33.479999999999997</v>
      </c>
      <c r="F117" s="14">
        <v>1</v>
      </c>
      <c r="G117" s="17">
        <v>-4.8000000000000001E-2</v>
      </c>
      <c r="H117" s="15" t="s">
        <v>35</v>
      </c>
      <c r="I117" s="15">
        <v>0</v>
      </c>
      <c r="J117" s="15">
        <v>0</v>
      </c>
      <c r="K117" s="17">
        <v>-1.695E-2</v>
      </c>
      <c r="L117" s="15">
        <v>2.74</v>
      </c>
      <c r="M117" s="14" t="s">
        <v>36</v>
      </c>
      <c r="N117" s="30">
        <v>-8.3999999999999995E-3</v>
      </c>
      <c r="O117" s="17">
        <v>0.54810000000000003</v>
      </c>
      <c r="P117" s="15" t="s">
        <v>37</v>
      </c>
      <c r="Q117" s="15" t="s">
        <v>37</v>
      </c>
      <c r="R117" s="17">
        <v>7.4000000000000003E-3</v>
      </c>
      <c r="S117" s="17">
        <v>8.0000000000000002E-3</v>
      </c>
      <c r="T117" s="17">
        <v>9.1999999999999998E-3</v>
      </c>
      <c r="U117" s="15">
        <v>2950</v>
      </c>
      <c r="V117" s="15">
        <v>30</v>
      </c>
      <c r="W117" s="19">
        <v>0.17083333333333331</v>
      </c>
      <c r="X117" s="20">
        <v>43574</v>
      </c>
      <c r="Y11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6" r:id="rId12" display="https://www.jisilu.cn/data/sfnew/detail/150221"/>
    <hyperlink ref="C6" r:id="rId13" display="http://finance.sina.com.cn/fund/quotes/150221/bc.shtml"/>
    <hyperlink ref="F6" r:id="rId14" display="http://www.cninfo.com.cn/information/fund/netvalue/150221.html"/>
    <hyperlink ref="M6" r:id="rId15" tooltip="399959" display="http://quote.eastmoney.com/zs399959.html"/>
    <hyperlink ref="O6" r:id="rId16" display="https://www.jisilu.cn/data/utils/lowcalc/150221"/>
    <hyperlink ref="Y6" r:id="rId17" tooltip="将【中航军A】从自选中删除" display="javascript:delOwnedFund('150221');"/>
    <hyperlink ref="A7" r:id="rId18" display="https://www.jisilu.cn/data/sfnew/detail/150321"/>
    <hyperlink ref="C7" r:id="rId19" display="http://finance.sina.com.cn/fund/quotes/150321/bc.shtml"/>
    <hyperlink ref="F7" r:id="rId20" display="http://www.cninfo.com.cn/information/fund/netvalue/150321.html"/>
    <hyperlink ref="M7" r:id="rId21" tooltip="399998" display="http://quote.eastmoney.com/zs399998.html"/>
    <hyperlink ref="O7" r:id="rId22" display="https://www.jisilu.cn/data/utils/lowcalc/150321"/>
    <hyperlink ref="Y7" r:id="rId23" tooltip="加【煤炭A基】为自选A类" display="javascript:addOwnedFund('150321');"/>
    <hyperlink ref="A8" r:id="rId24" display="https://www.jisilu.cn/data/sfnew/detail/150032"/>
    <hyperlink ref="C8" r:id="rId25" display="http://finance.sina.com.cn/fund/quotes/150032/bc.shtml"/>
    <hyperlink ref="F8" r:id="rId26" display="http://www.cninfo.com.cn/information/fund/netvalue/150032.html"/>
    <hyperlink ref="M8" r:id="rId27" tooltip="399923" display="http://quote.eastmoney.com/zs399923.html"/>
    <hyperlink ref="O8" r:id="rId28" display="https://www.jisilu.cn/data/utils/lowcalc/150032"/>
    <hyperlink ref="Y8" r:id="rId29" tooltip="加【多利优先】为自选A类" display="javascript:addOwnedFund('150032');"/>
    <hyperlink ref="A10" r:id="rId30" display="https://www.jisilu.cn/data/sfnew/detail/150331"/>
    <hyperlink ref="C10" r:id="rId31" display="http://finance.sina.com.cn/fund/quotes/150331/bc.shtml"/>
    <hyperlink ref="F10" r:id="rId32" display="http://www.cninfo.com.cn/information/fund/netvalue/150331.html"/>
    <hyperlink ref="M10" r:id="rId33" tooltip="399805" display="http://quote.eastmoney.com/zs399805.html"/>
    <hyperlink ref="O10" r:id="rId34" display="https://www.jisilu.cn/data/utils/lowcalc/150331"/>
    <hyperlink ref="Y10" r:id="rId35" tooltip="加【网金融A】为自选A类" display="javascript:addOwnedFund('150331');"/>
    <hyperlink ref="A11" r:id="rId36" display="https://www.jisilu.cn/data/sfnew/detail/150219"/>
    <hyperlink ref="C11" r:id="rId37" display="http://finance.sina.com.cn/fund/quotes/150219/bc.shtml"/>
    <hyperlink ref="F11" r:id="rId38" display="http://www.cninfo.com.cn/information/fund/netvalue/150219.html"/>
    <hyperlink ref="O11" r:id="rId39" display="https://www.jisilu.cn/data/utils/lowcalc/150219"/>
    <hyperlink ref="Y11" r:id="rId40" tooltip="加【健康A】为自选A类" display="javascript:addOwnedFund('150219');"/>
    <hyperlink ref="A13" r:id="rId41" display="https://www.jisilu.cn/data/sfnew/detail/150323"/>
    <hyperlink ref="C13" r:id="rId42" display="http://finance.sina.com.cn/fund/quotes/150323/bc.shtml"/>
    <hyperlink ref="F13" r:id="rId43" display="http://www.cninfo.com.cn/information/fund/netvalue/150323.html"/>
    <hyperlink ref="M13" r:id="rId44" tooltip="000827" display="http://quote.eastmoney.com/zs000827.html"/>
    <hyperlink ref="O13" r:id="rId45" display="https://www.jisilu.cn/data/utils/lowcalc/150323"/>
    <hyperlink ref="Y13" r:id="rId46" tooltip="加【环保A端】为自选A类" display="javascript:addOwnedFund('150323');"/>
    <hyperlink ref="A14" r:id="rId47" display="https://www.jisilu.cn/data/sfnew/detail/150289"/>
    <hyperlink ref="C14" r:id="rId48" display="http://finance.sina.com.cn/fund/quotes/150289/bc.shtml"/>
    <hyperlink ref="F14" r:id="rId49" display="http://www.cninfo.com.cn/information/fund/netvalue/150289.html"/>
    <hyperlink ref="M14" r:id="rId50" tooltip="399998" display="http://quote.eastmoney.com/zs399998.html"/>
    <hyperlink ref="O14" r:id="rId51" display="https://www.jisilu.cn/data/utils/lowcalc/150289"/>
    <hyperlink ref="Y14" r:id="rId52" tooltip="加【煤炭A级】为自选A类" display="javascript:addOwnedFund('150289');"/>
    <hyperlink ref="A15" r:id="rId53" display="https://www.jisilu.cn/data/sfnew/detail/150335"/>
    <hyperlink ref="C15" r:id="rId54" display="http://finance.sina.com.cn/fund/quotes/150335/bc.shtml"/>
    <hyperlink ref="F15" r:id="rId55" display="http://www.cninfo.com.cn/information/fund/netvalue/150335.html"/>
    <hyperlink ref="M15" r:id="rId56" tooltip="399967" display="http://quote.eastmoney.com/zs399967.html"/>
    <hyperlink ref="O15" r:id="rId57" display="https://www.jisilu.cn/data/utils/lowcalc/150335"/>
    <hyperlink ref="Y15" r:id="rId58" tooltip="加【军工股A】为自选A类" display="javascript:addOwnedFund('150335');"/>
    <hyperlink ref="A16" r:id="rId59" display="https://www.jisilu.cn/data/sfnew/detail/150291"/>
    <hyperlink ref="C16" r:id="rId60" display="http://finance.sina.com.cn/fund/quotes/150291/bc.shtml"/>
    <hyperlink ref="F16" r:id="rId61" display="http://www.cninfo.com.cn/information/fund/netvalue/150291.html"/>
    <hyperlink ref="M16" r:id="rId62" tooltip="399986" display="http://quote.eastmoney.com/zs399986.html"/>
    <hyperlink ref="O16" r:id="rId63" display="https://www.jisilu.cn/data/utils/lowcalc/150291"/>
    <hyperlink ref="Y16" r:id="rId64" tooltip="将【银行A份】从自选中删除" display="javascript:delOwnedFund('150291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93"/>
    <hyperlink ref="C18" r:id="rId72" display="http://finance.sina.com.cn/fund/quotes/150293/bc.shtml"/>
    <hyperlink ref="F18" r:id="rId73" display="http://www.cninfo.com.cn/information/fund/netvalue/150293.html"/>
    <hyperlink ref="M18" r:id="rId74" tooltip="399807" display="http://quote.eastmoney.com/zs399807.html"/>
    <hyperlink ref="O18" r:id="rId75" display="https://www.jisilu.cn/data/utils/lowcalc/150293"/>
    <hyperlink ref="Y18" r:id="rId76" tooltip="加【高铁A级】为自选A类" display="javascript:addOwnedFund('150293');"/>
    <hyperlink ref="A19" r:id="rId77" display="https://www.jisilu.cn/data/sfnew/detail/150299"/>
    <hyperlink ref="C19" r:id="rId78" display="http://finance.sina.com.cn/fund/quotes/150299/bc.shtml"/>
    <hyperlink ref="F19" r:id="rId79" display="http://www.cninfo.com.cn/information/fund/netvalue/150299.html"/>
    <hyperlink ref="M19" r:id="rId80" tooltip="399986" display="http://quote.eastmoney.com/zs399986.html"/>
    <hyperlink ref="O19" r:id="rId81" display="https://www.jisilu.cn/data/utils/lowcalc/150299"/>
    <hyperlink ref="Y19" r:id="rId82" tooltip="将【银行股A】从自选中删除" display="javascript:delOwnedFund('15029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47"/>
    <hyperlink ref="C21" r:id="rId90" display="http://finance.sina.com.cn/fund/quotes/150247/bc.shtml"/>
    <hyperlink ref="F21" r:id="rId91" display="http://www.cninfo.com.cn/information/fund/netvalue/150247.html"/>
    <hyperlink ref="M21" r:id="rId92" tooltip="399971" display="http://quote.eastmoney.com/zs399971.html"/>
    <hyperlink ref="O21" r:id="rId93" display="https://www.jisilu.cn/data/utils/lowcalc/150247"/>
    <hyperlink ref="Y21" r:id="rId94" tooltip="加【传媒A级】为自选A类" display="javascript:addOwnedFund('150247');"/>
    <hyperlink ref="A22" r:id="rId95" display="https://www.jisilu.cn/data/sfnew/detail/150297"/>
    <hyperlink ref="C22" r:id="rId96" display="http://finance.sina.com.cn/fund/quotes/150297/bc.shtml"/>
    <hyperlink ref="F22" r:id="rId97" display="http://www.cninfo.com.cn/information/fund/netvalue/150297.html"/>
    <hyperlink ref="O22" r:id="rId98" display="https://www.jisilu.cn/data/utils/lowcalc/150297"/>
    <hyperlink ref="Y22" r:id="rId99" tooltip="加【互联A级】为自选A类" display="javascript:addOwnedFund('150297');"/>
    <hyperlink ref="A23" r:id="rId100" display="https://www.jisilu.cn/data/sfnew/detail/150117"/>
    <hyperlink ref="C23" r:id="rId101" display="http://finance.sina.com.cn/fund/quotes/150117/bc.shtml"/>
    <hyperlink ref="F23" r:id="rId102" display="http://www.cninfo.com.cn/information/fund/netvalue/150117.html"/>
    <hyperlink ref="M23" r:id="rId103" tooltip="399393" display="http://quote.eastmoney.com/zs399393.html"/>
    <hyperlink ref="O23" r:id="rId104" display="https://www.jisilu.cn/data/utils/lowcalc/150117"/>
    <hyperlink ref="Y23" r:id="rId105" tooltip="加【房地产A】为自选A类" display="javascript:addOwnedFund('150117');"/>
    <hyperlink ref="A24" r:id="rId106" display="https://www.jisilu.cn/data/sfnew/detail/150130"/>
    <hyperlink ref="C24" r:id="rId107" display="http://finance.sina.com.cn/fund/quotes/150130/bc.shtml"/>
    <hyperlink ref="F24" r:id="rId108" display="http://www.cninfo.com.cn/information/fund/netvalue/150130.html"/>
    <hyperlink ref="M24" r:id="rId109" tooltip="399394" display="http://quote.eastmoney.com/zs399394.html"/>
    <hyperlink ref="O24" r:id="rId110" display="https://www.jisilu.cn/data/utils/lowcalc/150130"/>
    <hyperlink ref="Y24" r:id="rId111" tooltip="加【医药A】为自选A类" display="javascript:addOwnedFund('150130');"/>
    <hyperlink ref="A25" r:id="rId112" display="https://www.jisilu.cn/data/sfnew/detail/150263"/>
    <hyperlink ref="C25" r:id="rId113" display="http://finance.sina.com.cn/fund/quotes/150263/bc.shtml"/>
    <hyperlink ref="F25" r:id="rId114" display="http://www.cninfo.com.cn/information/fund/netvalue/150263.html"/>
    <hyperlink ref="M25" r:id="rId115" tooltip="000852" display="http://quote.eastmoney.com/zs000852.html"/>
    <hyperlink ref="O25" r:id="rId116" display="https://www.jisilu.cn/data/utils/lowcalc/150263"/>
    <hyperlink ref="Y25" r:id="rId117" tooltip="加【1000A】为自选A类" display="javascript:addOwnedFund('150263');"/>
    <hyperlink ref="A26" r:id="rId118" display="https://www.jisilu.cn/data/sfnew/detail/150301"/>
    <hyperlink ref="C26" r:id="rId119" display="http://finance.sina.com.cn/fund/quotes/150301/bc.shtml"/>
    <hyperlink ref="F26" r:id="rId120" display="http://www.cninfo.com.cn/information/fund/netvalue/150301.html"/>
    <hyperlink ref="M26" r:id="rId121" tooltip="399975" display="http://quote.eastmoney.com/zs399975.html"/>
    <hyperlink ref="O26" r:id="rId122" display="https://www.jisilu.cn/data/utils/lowcalc/150301"/>
    <hyperlink ref="Y26" r:id="rId123" tooltip="加【证券股A】为自选A类" display="javascript:addOwnedFund('150301');"/>
    <hyperlink ref="A27" r:id="rId124" display="https://www.jisilu.cn/data/sfnew/detail/150190"/>
    <hyperlink ref="C27" r:id="rId125" display="http://finance.sina.com.cn/fund/quotes/150190/bc.shtml"/>
    <hyperlink ref="F27" r:id="rId126" display="http://www.cninfo.com.cn/information/fund/netvalue/150190.html"/>
    <hyperlink ref="M27" r:id="rId127" tooltip="000827" display="http://quote.eastmoney.com/zs000827.html"/>
    <hyperlink ref="O27" r:id="rId128" display="https://www.jisilu.cn/data/utils/lowcalc/150190"/>
    <hyperlink ref="Y27" r:id="rId129" tooltip="加【NCF环保A】为自选A类" display="javascript:addOwnedFund('150190');"/>
    <hyperlink ref="A28" r:id="rId130" display="https://www.jisilu.cn/data/sfnew/detail/150265"/>
    <hyperlink ref="C28" r:id="rId131" display="http://finance.sina.com.cn/fund/quotes/150265/bc.shtml"/>
    <hyperlink ref="F28" r:id="rId132" display="http://www.cninfo.com.cn/information/fund/netvalue/150265.html"/>
    <hyperlink ref="M28" r:id="rId133" tooltip="399991" display="http://quote.eastmoney.com/zs399991.html"/>
    <hyperlink ref="O28" r:id="rId134" display="https://www.jisilu.cn/data/utils/lowcalc/150265"/>
    <hyperlink ref="Y28" r:id="rId135" tooltip="将【一带A】从自选中删除" display="javascript:delOwnedFund('150265');"/>
    <hyperlink ref="A29" r:id="rId136" display="https://www.jisilu.cn/data/sfnew/detail/150261"/>
    <hyperlink ref="C29" r:id="rId137" display="http://finance.sina.com.cn/fund/quotes/150261/bc.shtml"/>
    <hyperlink ref="F29" r:id="rId138" display="http://www.cninfo.com.cn/information/fund/netvalue/150261.html"/>
    <hyperlink ref="M29" r:id="rId139" tooltip="399989" display="http://quote.eastmoney.com/zs399989.html"/>
    <hyperlink ref="O29" r:id="rId140" display="https://www.jisilu.cn/data/utils/lowcalc/150261"/>
    <hyperlink ref="Y29" r:id="rId141" tooltip="加【医疗A】为自选A类" display="javascript:addOwnedFund('150261');"/>
    <hyperlink ref="A30" r:id="rId142" display="https://www.jisilu.cn/data/sfnew/detail/150198"/>
    <hyperlink ref="C30" r:id="rId143" display="http://finance.sina.com.cn/fund/quotes/150198/bc.shtml"/>
    <hyperlink ref="F30" r:id="rId144" display="http://www.cninfo.com.cn/information/fund/netvalue/150198.html"/>
    <hyperlink ref="M30" r:id="rId145" tooltip="399396" display="http://quote.eastmoney.com/zs399396.html"/>
    <hyperlink ref="O30" r:id="rId146" display="https://www.jisilu.cn/data/utils/lowcalc/150198"/>
    <hyperlink ref="Y30" r:id="rId147" tooltip="加【食品A】为自选A类" display="javascript:addOwnedFund('150198');"/>
    <hyperlink ref="A31" r:id="rId148" display="https://www.jisilu.cn/data/sfnew/detail/150196"/>
    <hyperlink ref="C31" r:id="rId149" display="http://finance.sina.com.cn/fund/quotes/150196/bc.shtml"/>
    <hyperlink ref="F31" r:id="rId150" display="http://www.cninfo.com.cn/information/fund/netvalue/150196.html"/>
    <hyperlink ref="M31" r:id="rId151" tooltip="399395" display="http://quote.eastmoney.com/zs399395.html"/>
    <hyperlink ref="O31" r:id="rId152" display="https://www.jisilu.cn/data/utils/lowcalc/150196"/>
    <hyperlink ref="Y31" r:id="rId153" tooltip="加【有色A】为自选A类" display="javascript:addOwnedFund('150196');"/>
    <hyperlink ref="A32" r:id="rId154" display="https://www.jisilu.cn/data/sfnew/detail/502037"/>
    <hyperlink ref="C32" r:id="rId155" display="http://finance.sina.com.cn/fund/quotes/502037/bc.shtml"/>
    <hyperlink ref="F32" r:id="rId156" display="http://www.cninfo.com.cn/information/fund/netvalue/502037.html"/>
    <hyperlink ref="M32" r:id="rId157" tooltip="399805" display="http://quote.eastmoney.com/zs399805.html"/>
    <hyperlink ref="O32" r:id="rId158" display="https://www.jisilu.cn/data/utils/lowcalc/502037"/>
    <hyperlink ref="Y32" r:id="rId159" tooltip="加【网金A】为自选A类" display="javascript:addOwnedFund('502037');"/>
    <hyperlink ref="A33" r:id="rId160" display="https://www.jisilu.cn/data/sfnew/detail/150343"/>
    <hyperlink ref="C33" r:id="rId161" display="http://finance.sina.com.cn/fund/quotes/150343/bc.shtml"/>
    <hyperlink ref="F33" r:id="rId162" display="http://www.cninfo.com.cn/information/fund/netvalue/150343.html"/>
    <hyperlink ref="M33" r:id="rId163" tooltip="399975" display="http://quote.eastmoney.com/zs399975.html"/>
    <hyperlink ref="O33" r:id="rId164" display="https://www.jisilu.cn/data/utils/lowcalc/150343"/>
    <hyperlink ref="Y33" r:id="rId165" tooltip="加【证券A基】为自选A类" display="javascript:addOwnedFund('150343');"/>
    <hyperlink ref="A34" r:id="rId166" display="https://www.jisilu.cn/data/sfnew/detail/502057"/>
    <hyperlink ref="C34" r:id="rId167" display="http://finance.sina.com.cn/fund/quotes/502057/bc.shtml"/>
    <hyperlink ref="F34" r:id="rId168" display="http://www.cninfo.com.cn/information/fund/netvalue/502057.html"/>
    <hyperlink ref="M34" r:id="rId169" tooltip="399989" display="http://quote.eastmoney.com/zs399989.html"/>
    <hyperlink ref="O34" r:id="rId170" display="https://www.jisilu.cn/data/utils/lowcalc/502057"/>
    <hyperlink ref="Y34" r:id="rId171" tooltip="加【医疗A】为自选A类" display="javascript:addOwnedFund('502057');"/>
    <hyperlink ref="A35" r:id="rId172" display="https://www.jisilu.cn/data/sfnew/detail/150047"/>
    <hyperlink ref="C35" r:id="rId173" display="http://finance.sina.com.cn/fund/quotes/150047/bc.shtml"/>
    <hyperlink ref="F35" r:id="rId174" display="http://www.cninfo.com.cn/information/fund/netvalue/150047.html"/>
    <hyperlink ref="M35" r:id="rId175" tooltip="399942" display="http://quote.eastmoney.com/zs399942.html"/>
    <hyperlink ref="O35" r:id="rId176" display="https://www.jisilu.cn/data/utils/lowcalc/150047"/>
    <hyperlink ref="Y35" r:id="rId177" tooltip="加【消费A】为自选A类" display="javascript:addOwnedFund('150047');"/>
    <hyperlink ref="A37" r:id="rId178" display="https://www.jisilu.cn/data/sfnew/detail/150088"/>
    <hyperlink ref="C37" r:id="rId179" display="http://finance.sina.com.cn/fund/quotes/150088/bc.shtml"/>
    <hyperlink ref="F37" r:id="rId180" display="http://www.cninfo.com.cn/information/fund/netvalue/150088.html"/>
    <hyperlink ref="M37" r:id="rId181" tooltip="399905" display="http://quote.eastmoney.com/zs399905.html"/>
    <hyperlink ref="Y37" r:id="rId182" tooltip="加【金鹰500A】为自选A类" display="javascript:addOwnedFund('150088');"/>
    <hyperlink ref="A38" r:id="rId183" display="https://www.jisilu.cn/data/sfnew/detail/150175"/>
    <hyperlink ref="C38" r:id="rId184" display="http://finance.sina.com.cn/fund/quotes/150175/bc.shtml"/>
    <hyperlink ref="F38" r:id="rId185" display="http://www.cninfo.com.cn/information/fund/netvalue/150175.html"/>
    <hyperlink ref="M38" r:id="rId186" tooltip="HSCEI" display="http://quote.eastmoney.com/hk/zs110010.html"/>
    <hyperlink ref="O38" r:id="rId187" display="https://www.jisilu.cn/data/utils/lowcalc/150175"/>
    <hyperlink ref="Y38" r:id="rId188" tooltip="将【H股A】从自选中删除" display="javascript:delOwnedFund('150175');"/>
    <hyperlink ref="A39" r:id="rId189" display="https://www.jisilu.cn/data/sfnew/detail/502014"/>
    <hyperlink ref="C39" r:id="rId190" display="http://finance.sina.com.cn/fund/quotes/502014/bc.shtml"/>
    <hyperlink ref="F39" r:id="rId191" display="http://www.cninfo.com.cn/information/fund/netvalue/502014.html"/>
    <hyperlink ref="M39" r:id="rId192" tooltip="000853" display="http://quote.eastmoney.com/zs000853.html"/>
    <hyperlink ref="O39" r:id="rId193" display="https://www.jisilu.cn/data/utils/lowcalc/502014"/>
    <hyperlink ref="Y39" r:id="rId194" tooltip="加【一带一A】为自选A类" display="javascript:addOwnedFund('502014');"/>
    <hyperlink ref="A40" r:id="rId195" display="https://www.jisilu.cn/data/sfnew/detail/150267"/>
    <hyperlink ref="C40" r:id="rId196" display="http://finance.sina.com.cn/fund/quotes/150267/bc.shtml"/>
    <hyperlink ref="F40" r:id="rId197" display="http://www.cninfo.com.cn/information/fund/netvalue/150267.html"/>
    <hyperlink ref="M40" r:id="rId198" tooltip="399986" display="http://quote.eastmoney.com/zs399986.html"/>
    <hyperlink ref="O40" r:id="rId199" display="https://www.jisilu.cn/data/utils/lowcalc/150267"/>
    <hyperlink ref="Y40" r:id="rId200" tooltip="将【银行A类】从自选中删除" display="javascript:delOwnedFund('150267');"/>
    <hyperlink ref="A41" r:id="rId201" display="https://www.jisilu.cn/data/sfnew/detail/150064"/>
    <hyperlink ref="C41" r:id="rId202" display="http://finance.sina.com.cn/fund/quotes/150064/bc.shtml"/>
    <hyperlink ref="F41" r:id="rId203" display="http://www.cninfo.com.cn/information/fund/netvalue/150064.html"/>
    <hyperlink ref="M41" r:id="rId204" tooltip="399904" display="http://quote.eastmoney.com/zs399904.html"/>
    <hyperlink ref="O41" r:id="rId205" display="https://www.jisilu.cn/data/utils/lowcalc/150064"/>
    <hyperlink ref="Y41" r:id="rId206" tooltip="加【同瑞A】为自选A类" display="javascript:addOwnedFund('150064');"/>
    <hyperlink ref="A42" r:id="rId207" display="https://www.jisilu.cn/data/sfnew/detail/502041"/>
    <hyperlink ref="C42" r:id="rId208" display="http://finance.sina.com.cn/fund/quotes/502041/bc.shtml"/>
    <hyperlink ref="F42" r:id="rId209" display="http://www.cninfo.com.cn/information/fund/netvalue/502041.html"/>
    <hyperlink ref="M42" r:id="rId210" tooltip="000016" display="http://quote.eastmoney.com/zs000016.html"/>
    <hyperlink ref="O42" r:id="rId211" display="https://www.jisilu.cn/data/utils/lowcalc/502041"/>
    <hyperlink ref="Y42" r:id="rId212" tooltip="加【上50A】为自选A类" display="javascript:addOwnedFund('502041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502054"/>
    <hyperlink ref="C44" r:id="rId220" display="http://finance.sina.com.cn/fund/quotes/502054/bc.shtml"/>
    <hyperlink ref="F44" r:id="rId221" display="http://www.cninfo.com.cn/information/fund/netvalue/502054.html"/>
    <hyperlink ref="M44" r:id="rId222" tooltip="399975" display="http://quote.eastmoney.com/zs399975.html"/>
    <hyperlink ref="O44" r:id="rId223" display="https://www.jisilu.cn/data/utils/lowcalc/502054"/>
    <hyperlink ref="Y44" r:id="rId224" tooltip="加【券商A】为自选A类" display="javascript:addOwnedFund('502054');"/>
    <hyperlink ref="A45" r:id="rId225" display="https://www.jisilu.cn/data/sfnew/detail/150295"/>
    <hyperlink ref="C45" r:id="rId226" display="http://finance.sina.com.cn/fund/quotes/150295/bc.shtml"/>
    <hyperlink ref="F45" r:id="rId227" display="http://www.cninfo.com.cn/information/fund/netvalue/150295.html"/>
    <hyperlink ref="M45" r:id="rId228" tooltip="399974" display="http://quote.eastmoney.com/zs399974.html"/>
    <hyperlink ref="O45" r:id="rId229" display="https://www.jisilu.cn/data/utils/lowcalc/150295"/>
    <hyperlink ref="Y45" r:id="rId230" tooltip="加【改革A】为自选A类" display="javascript:addOwnedFund('15029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211"/>
    <hyperlink ref="C51" r:id="rId262" display="http://finance.sina.com.cn/fund/quotes/150211/bc.shtml"/>
    <hyperlink ref="F51" r:id="rId263" display="http://www.cninfo.com.cn/information/fund/netvalue/150211.html"/>
    <hyperlink ref="M51" r:id="rId264" tooltip="399976" display="http://quote.eastmoney.com/zs399976.html"/>
    <hyperlink ref="O51" r:id="rId265" display="https://www.jisilu.cn/data/utils/lowcalc/150211"/>
    <hyperlink ref="Y51" r:id="rId266" tooltip="加【新能车A】为自选A类" display="javascript:addOwnedFund('150211');"/>
    <hyperlink ref="A52" r:id="rId267" display="https://www.jisilu.cn/data/sfnew/detail/150213"/>
    <hyperlink ref="C52" r:id="rId268" display="http://finance.sina.com.cn/fund/quotes/150213/bc.shtml"/>
    <hyperlink ref="F52" r:id="rId269" display="http://www.cninfo.com.cn/information/fund/netvalue/150213.html"/>
    <hyperlink ref="M52" r:id="rId270" tooltip="399958" display="http://quote.eastmoney.com/zs399958.html"/>
    <hyperlink ref="O52" r:id="rId271" display="https://www.jisilu.cn/data/utils/lowcalc/150213"/>
    <hyperlink ref="Y52" r:id="rId272" tooltip="加【成长A级】为自选A类" display="javascript:addOwnedFund('150213');"/>
    <hyperlink ref="A53" r:id="rId273" display="https://www.jisilu.cn/data/sfnew/detail/150152"/>
    <hyperlink ref="C53" r:id="rId274" display="http://finance.sina.com.cn/fund/quotes/150152/bc.shtml"/>
    <hyperlink ref="F53" r:id="rId275" display="http://www.cninfo.com.cn/information/fund/netvalue/150152.html"/>
    <hyperlink ref="M53" r:id="rId276" tooltip="399006" display="http://quote.eastmoney.com/zs399006.html"/>
    <hyperlink ref="O53" r:id="rId277" display="https://www.jisilu.cn/data/utils/lowcalc/150152"/>
    <hyperlink ref="Y53" r:id="rId278" tooltip="加【创业板A】为自选A类" display="javascript:addOwnedFund('150152');"/>
    <hyperlink ref="A54" r:id="rId279" display="https://www.jisilu.cn/data/sfnew/detail/150012"/>
    <hyperlink ref="C54" r:id="rId280" display="http://finance.sina.com.cn/fund/quotes/150012/bc.shtml"/>
    <hyperlink ref="F54" r:id="rId281" display="http://www.cninfo.com.cn/information/fund/netvalue/150012.html"/>
    <hyperlink ref="M54" r:id="rId282" tooltip="399903" display="http://quote.eastmoney.com/zs399903.html"/>
    <hyperlink ref="O54" r:id="rId283" display="https://www.jisilu.cn/data/utils/lowcalc/150012"/>
    <hyperlink ref="Y54" r:id="rId284" tooltip="加【中证100A】为自选A类" display="javascript:addOwnedFund('150012');"/>
    <hyperlink ref="A55" r:id="rId285" display="https://www.jisilu.cn/data/sfnew/detail/150085"/>
    <hyperlink ref="C55" r:id="rId286" display="http://finance.sina.com.cn/fund/quotes/150085/bc.shtml"/>
    <hyperlink ref="F55" r:id="rId287" display="http://www.cninfo.com.cn/information/fund/netvalue/150085.html"/>
    <hyperlink ref="M55" r:id="rId288" tooltip="399005" display="http://quote.eastmoney.com/zs399005.html"/>
    <hyperlink ref="Y55" r:id="rId289" tooltip="加【中小板A】为自选A类" display="javascript:addOwnedFund('150085');"/>
    <hyperlink ref="A57" r:id="rId290" display="https://www.jisilu.cn/data/sfnew/detail/150049"/>
    <hyperlink ref="C57" r:id="rId291" display="http://finance.sina.com.cn/fund/quotes/150049/bc.shtml"/>
    <hyperlink ref="F57" r:id="rId292" display="http://www.cninfo.com.cn/information/fund/netvalue/150049.html"/>
    <hyperlink ref="M57" r:id="rId293" tooltip="399942" display="http://quote.eastmoney.com/zs399942.html"/>
    <hyperlink ref="O57" r:id="rId294" display="https://www.jisilu.cn/data/utils/lowcalc/150049"/>
    <hyperlink ref="Y57" r:id="rId295" tooltip="加【消费收益】为自选A类" display="javascript:addOwnedFund('150049');"/>
    <hyperlink ref="A58" r:id="rId296" display="https://www.jisilu.cn/data/sfnew/detail/150148"/>
    <hyperlink ref="C58" r:id="rId297" display="http://finance.sina.com.cn/fund/quotes/150148/bc.shtml"/>
    <hyperlink ref="F58" r:id="rId298" display="http://www.cninfo.com.cn/information/fund/netvalue/150148.html"/>
    <hyperlink ref="M58" r:id="rId299" tooltip="000841" display="http://quote.eastmoney.com/zs000841.html"/>
    <hyperlink ref="O58" r:id="rId300" display="https://www.jisilu.cn/data/utils/lowcalc/150148"/>
    <hyperlink ref="Y58" r:id="rId301" tooltip="加【医药800A】为自选A类" display="javascript:addOwnedFund('150148');"/>
    <hyperlink ref="A59" r:id="rId302" display="https://www.jisilu.cn/data/sfnew/detail/150150"/>
    <hyperlink ref="C59" r:id="rId303" display="http://finance.sina.com.cn/fund/quotes/150150/bc.shtml"/>
    <hyperlink ref="F59" r:id="rId304" display="http://www.cninfo.com.cn/information/fund/netvalue/150150.html"/>
    <hyperlink ref="M59" r:id="rId305" tooltip="000823" display="http://quote.eastmoney.com/zs000823.html"/>
    <hyperlink ref="O59" r:id="rId306" display="https://www.jisilu.cn/data/utils/lowcalc/150150"/>
    <hyperlink ref="Y59" r:id="rId307" tooltip="加【有色800A】为自选A类" display="javascript:addOwnedFund('150150');"/>
    <hyperlink ref="A60" r:id="rId308" display="https://www.jisilu.cn/data/sfnew/detail/150028"/>
    <hyperlink ref="C60" r:id="rId309" display="http://finance.sina.com.cn/fund/quotes/150028/bc.shtml"/>
    <hyperlink ref="F60" r:id="rId310" display="http://www.cninfo.com.cn/information/fund/netvalue/150028.html"/>
    <hyperlink ref="M60" r:id="rId311" tooltip="399905" display="http://quote.eastmoney.com/zs399905.html"/>
    <hyperlink ref="O60" r:id="rId312" display="https://www.jisilu.cn/data/utils/lowcalc/150028"/>
    <hyperlink ref="Y60" r:id="rId313" tooltip="加【中证500A】为自选A类" display="javascript:addOwnedFund('150028');"/>
    <hyperlink ref="A61" r:id="rId314" display="https://www.jisilu.cn/data/sfnew/detail/150157"/>
    <hyperlink ref="C61" r:id="rId315" display="http://finance.sina.com.cn/fund/quotes/150157/bc.shtml"/>
    <hyperlink ref="F61" r:id="rId316" display="http://www.cninfo.com.cn/information/fund/netvalue/150157.html"/>
    <hyperlink ref="M61" r:id="rId317" tooltip="000974" display="http://quote.eastmoney.com/zs000974.html"/>
    <hyperlink ref="O61" r:id="rId318" display="https://www.jisilu.cn/data/utils/lowcalc/150157"/>
    <hyperlink ref="Y61" r:id="rId319" tooltip="加【金融A】为自选A类" display="javascript:addOwnedFund('150157');"/>
    <hyperlink ref="A63" r:id="rId320" display="https://www.jisilu.cn/data/sfnew/detail/150022"/>
    <hyperlink ref="C63" r:id="rId321" display="http://finance.sina.com.cn/fund/quotes/150022/bc.shtml"/>
    <hyperlink ref="F63" r:id="rId322" display="http://www.cninfo.com.cn/information/fund/netvalue/150022.html"/>
    <hyperlink ref="M63" r:id="rId323" tooltip="399001" display="http://quote.eastmoney.com/zs399001.html"/>
    <hyperlink ref="O63" r:id="rId324" display="https://www.jisilu.cn/data/utils/lowcalc/150022"/>
    <hyperlink ref="Y63" r:id="rId325" tooltip="将【深成指A】从自选中删除" display="javascript:delOwnedFund('150022');"/>
    <hyperlink ref="A64" r:id="rId326" display="https://www.jisilu.cn/data/sfnew/detail/150307"/>
    <hyperlink ref="C64" r:id="rId327" display="http://finance.sina.com.cn/fund/quotes/150307/bc.shtml"/>
    <hyperlink ref="F64" r:id="rId328" display="http://www.cninfo.com.cn/information/fund/netvalue/150307.html"/>
    <hyperlink ref="M64" r:id="rId329" tooltip="399804" display="http://quote.eastmoney.com/zs399804.html"/>
    <hyperlink ref="O64" r:id="rId330" display="https://www.jisilu.cn/data/utils/lowcalc/150307"/>
    <hyperlink ref="Y64" r:id="rId331" tooltip="加【体育A】为自选A类" display="javascript:addOwnedFund('150307');"/>
    <hyperlink ref="A65" r:id="rId332" display="https://www.jisilu.cn/data/sfnew/detail/150200"/>
    <hyperlink ref="C65" r:id="rId333" display="http://finance.sina.com.cn/fund/quotes/150200/bc.shtml"/>
    <hyperlink ref="F65" r:id="rId334" display="http://www.cninfo.com.cn/information/fund/netvalue/150200.html"/>
    <hyperlink ref="M65" r:id="rId335" tooltip="399975" display="http://quote.eastmoney.com/zs399975.html"/>
    <hyperlink ref="O65" r:id="rId336" display="https://www.jisilu.cn/data/utils/lowcalc/150200"/>
    <hyperlink ref="Y65" r:id="rId337" tooltip="加【券商A】为自选A类" display="javascript:addOwnedFund('150200');"/>
    <hyperlink ref="A66" r:id="rId338" display="https://www.jisilu.cn/data/sfnew/detail/150273"/>
    <hyperlink ref="C66" r:id="rId339" display="http://finance.sina.com.cn/fund/quotes/150273/bc.shtml"/>
    <hyperlink ref="F66" r:id="rId340" display="http://www.cninfo.com.cn/information/fund/netvalue/150273.html"/>
    <hyperlink ref="M66" r:id="rId341" tooltip="399991" display="http://quote.eastmoney.com/zs399991.html"/>
    <hyperlink ref="O66" r:id="rId342" display="https://www.jisilu.cn/data/utils/lowcalc/150273"/>
    <hyperlink ref="Y66" r:id="rId343" tooltip="加【带路A】为自选A类" display="javascript:addOwnedFund('150273');"/>
    <hyperlink ref="A67" r:id="rId344" display="https://www.jisilu.cn/data/sfnew/detail/150277"/>
    <hyperlink ref="C67" r:id="rId345" display="http://finance.sina.com.cn/fund/quotes/150277/bc.shtml"/>
    <hyperlink ref="F67" r:id="rId346" display="http://www.cninfo.com.cn/information/fund/netvalue/150277.html"/>
    <hyperlink ref="M67" r:id="rId347" tooltip="399807" display="http://quote.eastmoney.com/zs399807.html"/>
    <hyperlink ref="O67" r:id="rId348" display="https://www.jisilu.cn/data/utils/lowcalc/150277"/>
    <hyperlink ref="Y67" r:id="rId349" tooltip="将【高铁A】从自选中删除" display="javascript:delOwnedFund('150277');"/>
    <hyperlink ref="A68" r:id="rId350" display="https://www.jisilu.cn/data/sfnew/detail/150186"/>
    <hyperlink ref="C68" r:id="rId351" display="http://finance.sina.com.cn/fund/quotes/150186/bc.shtml"/>
    <hyperlink ref="F68" r:id="rId352" display="http://www.cninfo.com.cn/information/fund/netvalue/150186.html"/>
    <hyperlink ref="M68" r:id="rId353" tooltip="399967" display="http://quote.eastmoney.com/zs399967.html"/>
    <hyperlink ref="O68" r:id="rId354" display="https://www.jisilu.cn/data/utils/lowcalc/150186"/>
    <hyperlink ref="Y68" r:id="rId355" tooltip="加【军工A级】为自选A类" display="javascript:addOwnedFund('150186');"/>
    <hyperlink ref="A69" r:id="rId356" display="https://www.jisilu.cn/data/sfnew/detail/502024"/>
    <hyperlink ref="C69" r:id="rId357" display="http://finance.sina.com.cn/fund/quotes/502024/bc.shtml"/>
    <hyperlink ref="F69" r:id="rId358" display="http://www.cninfo.com.cn/information/fund/netvalue/502024.html"/>
    <hyperlink ref="M69" r:id="rId359" tooltip="399440" display="http://quote.eastmoney.com/zs399440.html"/>
    <hyperlink ref="O69" r:id="rId360" display="https://www.jisilu.cn/data/utils/lowcalc/502024"/>
    <hyperlink ref="Y69" r:id="rId361" tooltip="加【钢铁A】为自选A类" display="javascript:addOwnedFund('502024');"/>
    <hyperlink ref="A70" r:id="rId362" display="https://www.jisilu.cn/data/sfnew/detail/150205"/>
    <hyperlink ref="C70" r:id="rId363" display="http://finance.sina.com.cn/fund/quotes/150205/bc.shtml"/>
    <hyperlink ref="F70" r:id="rId364" display="http://www.cninfo.com.cn/information/fund/netvalue/150205.html"/>
    <hyperlink ref="M70" r:id="rId365" tooltip="399973" display="http://quote.eastmoney.com/zs399973.html"/>
    <hyperlink ref="O70" r:id="rId366" display="https://www.jisilu.cn/data/utils/lowcalc/150205"/>
    <hyperlink ref="Y70" r:id="rId367" tooltip="加【国防A】为自选A类" display="javascript:addOwnedFund('150205');"/>
    <hyperlink ref="A71" r:id="rId368" display="https://www.jisilu.cn/data/sfnew/detail/150229"/>
    <hyperlink ref="C71" r:id="rId369" display="http://finance.sina.com.cn/fund/quotes/150229/bc.shtml"/>
    <hyperlink ref="F71" r:id="rId370" display="http://www.cninfo.com.cn/information/fund/netvalue/150229.html"/>
    <hyperlink ref="M71" r:id="rId371" tooltip="399987" display="http://quote.eastmoney.com/zs399987.html"/>
    <hyperlink ref="O71" r:id="rId372" display="https://www.jisilu.cn/data/utils/lowcalc/150229"/>
    <hyperlink ref="Y71" r:id="rId373" tooltip="加【酒A】为自选A类" display="javascript:addOwnedFund('150229');"/>
    <hyperlink ref="A72" r:id="rId374" display="https://www.jisilu.cn/data/sfnew/detail/150269"/>
    <hyperlink ref="C72" r:id="rId375" display="http://finance.sina.com.cn/fund/quotes/150269/bc.shtml"/>
    <hyperlink ref="F72" r:id="rId376" display="http://www.cninfo.com.cn/information/fund/netvalue/150269.html"/>
    <hyperlink ref="M72" r:id="rId377" tooltip="399997" display="http://quote.eastmoney.com/zs399997.html"/>
    <hyperlink ref="O72" r:id="rId378" display="https://www.jisilu.cn/data/utils/lowcalc/150269"/>
    <hyperlink ref="Y72" r:id="rId379" tooltip="加【白酒A】为自选A类" display="javascript:addOwnedFund('150269');"/>
    <hyperlink ref="A73" r:id="rId380" display="https://www.jisilu.cn/data/sfnew/detail/150164"/>
    <hyperlink ref="C73" r:id="rId381" display="http://finance.sina.com.cn/fund/quotes/150164/bc.shtml"/>
    <hyperlink ref="F73" r:id="rId382" display="http://www.cninfo.com.cn/information/fund/netvalue/150164.html"/>
    <hyperlink ref="M73" r:id="rId383" tooltip="000832" display="http://quote.eastmoney.com/zs000832.html"/>
    <hyperlink ref="O73" r:id="rId384" display="https://www.jisilu.cn/data/utils/lowcalc/150164"/>
    <hyperlink ref="Y73" r:id="rId385" tooltip="加【可转债A】为自选A类" display="javascript:addOwnedFund('150164');"/>
    <hyperlink ref="A74" r:id="rId386" display="https://www.jisilu.cn/data/sfnew/detail/502007"/>
    <hyperlink ref="C74" r:id="rId387" display="http://finance.sina.com.cn/fund/quotes/502007/bc.shtml"/>
    <hyperlink ref="F74" r:id="rId388" display="http://www.cninfo.com.cn/information/fund/netvalue/502007.html"/>
    <hyperlink ref="M74" r:id="rId389" tooltip="399974" display="http://quote.eastmoney.com/zs399974.html"/>
    <hyperlink ref="O74" r:id="rId390" display="https://www.jisilu.cn/data/utils/lowcalc/502007"/>
    <hyperlink ref="Y74" r:id="rId391" tooltip="加【国企改A】为自选A类" display="javascript:addOwnedFund('502007');"/>
    <hyperlink ref="A75" r:id="rId392" display="https://www.jisilu.cn/data/sfnew/detail/150233"/>
    <hyperlink ref="C75" r:id="rId393" display="http://finance.sina.com.cn/fund/quotes/150233/bc.shtml"/>
    <hyperlink ref="F75" r:id="rId394" display="http://www.cninfo.com.cn/information/fund/netvalue/150233.html"/>
    <hyperlink ref="M75" r:id="rId395" tooltip="399810" display="http://quote.eastmoney.com/zs399810.html"/>
    <hyperlink ref="O75" r:id="rId396" display="https://www.jisilu.cn/data/utils/lowcalc/150233"/>
    <hyperlink ref="Y75" r:id="rId397" tooltip="加【传媒业A】为自选A类" display="javascript:addOwnedFund('150233');"/>
    <hyperlink ref="A76" r:id="rId398" display="https://www.jisilu.cn/data/sfnew/detail/150217"/>
    <hyperlink ref="C76" r:id="rId399" display="http://finance.sina.com.cn/fund/quotes/150217/bc.shtml"/>
    <hyperlink ref="F76" r:id="rId400" display="http://www.cninfo.com.cn/information/fund/netvalue/150217.html"/>
    <hyperlink ref="M76" r:id="rId401" tooltip="399412" display="http://quote.eastmoney.com/zs399412.html"/>
    <hyperlink ref="O76" r:id="rId402" display="https://www.jisilu.cn/data/utils/lowcalc/150217"/>
    <hyperlink ref="Y76" r:id="rId403" tooltip="加【新能源A】为自选A类" display="javascript:addOwnedFund('150217');"/>
    <hyperlink ref="A77" r:id="rId404" display="https://www.jisilu.cn/data/sfnew/detail/150181"/>
    <hyperlink ref="C77" r:id="rId405" display="http://finance.sina.com.cn/fund/quotes/150181/bc.shtml"/>
    <hyperlink ref="F77" r:id="rId406" display="http://www.cninfo.com.cn/information/fund/netvalue/150181.html"/>
    <hyperlink ref="M77" r:id="rId407" tooltip="399967" display="http://quote.eastmoney.com/zs399967.html"/>
    <hyperlink ref="O77" r:id="rId408" display="https://www.jisilu.cn/data/utils/lowcalc/150181"/>
    <hyperlink ref="Y77" r:id="rId409" tooltip="加【军工A】为自选A类" display="javascript:addOwnedFund('150181');"/>
    <hyperlink ref="A78" r:id="rId410" display="https://www.jisilu.cn/data/sfnew/detail/150209"/>
    <hyperlink ref="C78" r:id="rId411" display="http://finance.sina.com.cn/fund/quotes/150209/bc.shtml"/>
    <hyperlink ref="F78" r:id="rId412" display="http://www.cninfo.com.cn/information/fund/netvalue/150209.html"/>
    <hyperlink ref="M78" r:id="rId413" tooltip="399974" display="http://quote.eastmoney.com/zs399974.html"/>
    <hyperlink ref="O78" r:id="rId414" display="https://www.jisilu.cn/data/utils/lowcalc/150209"/>
    <hyperlink ref="Y78" r:id="rId415" tooltip="加【国企改A】为自选A类" display="javascript:addOwnedFund('150209');"/>
    <hyperlink ref="A79" r:id="rId416" display="https://www.jisilu.cn/data/sfnew/detail/150241"/>
    <hyperlink ref="C79" r:id="rId417" display="http://finance.sina.com.cn/fund/quotes/150241/bc.shtml"/>
    <hyperlink ref="F79" r:id="rId418" display="http://www.cninfo.com.cn/information/fund/netvalue/150241.html"/>
    <hyperlink ref="M79" r:id="rId419" tooltip="399986" display="http://quote.eastmoney.com/zs399986.html"/>
    <hyperlink ref="O79" r:id="rId420" display="https://www.jisilu.cn/data/utils/lowcalc/150241"/>
    <hyperlink ref="Y79" r:id="rId421" tooltip="将【银行A级】从自选中删除" display="javascript:delOwnedFund('150241');"/>
    <hyperlink ref="A80" r:id="rId422" display="https://www.jisilu.cn/data/sfnew/detail/150257"/>
    <hyperlink ref="C80" r:id="rId423" display="http://finance.sina.com.cn/fund/quotes/150257/bc.shtml"/>
    <hyperlink ref="F80" r:id="rId424" display="http://www.cninfo.com.cn/information/fund/netvalue/150257.html"/>
    <hyperlink ref="M80" r:id="rId425" tooltip="399993" display="http://quote.eastmoney.com/zs399993.html"/>
    <hyperlink ref="O80" r:id="rId426" display="https://www.jisilu.cn/data/utils/lowcalc/150257"/>
    <hyperlink ref="Y80" r:id="rId427" tooltip="加【生物A】为自选A类" display="javascript:addOwnedFund('150257');"/>
    <hyperlink ref="A81" r:id="rId428" display="https://www.jisilu.cn/data/sfnew/detail/150207"/>
    <hyperlink ref="C81" r:id="rId429" display="http://finance.sina.com.cn/fund/quotes/150207/bc.shtml"/>
    <hyperlink ref="F81" r:id="rId430" display="http://www.cninfo.com.cn/information/fund/netvalue/150207.html"/>
    <hyperlink ref="M81" r:id="rId431" tooltip="399983" display="http://quote.eastmoney.com/zs399983.html"/>
    <hyperlink ref="O81" r:id="rId432" display="https://www.jisilu.cn/data/utils/lowcalc/150207"/>
    <hyperlink ref="Y81" r:id="rId433" tooltip="加【地产A端】为自选A类" display="javascript:addOwnedFund('150207');"/>
    <hyperlink ref="A82" r:id="rId434" display="https://www.jisilu.cn/data/sfnew/detail/150271"/>
    <hyperlink ref="C82" r:id="rId435" display="http://finance.sina.com.cn/fund/quotes/150271/bc.shtml"/>
    <hyperlink ref="F82" r:id="rId436" display="http://www.cninfo.com.cn/information/fund/netvalue/150271.html"/>
    <hyperlink ref="M82" r:id="rId437" tooltip="399441" display="http://quote.eastmoney.com/zs399441.html"/>
    <hyperlink ref="O82" r:id="rId438" display="https://www.jisilu.cn/data/utils/lowcalc/150271"/>
    <hyperlink ref="Y82" r:id="rId439" tooltip="加【生物药A】为自选A类" display="javascript:addOwnedFund('150271');"/>
    <hyperlink ref="A83" r:id="rId440" display="https://www.jisilu.cn/data/sfnew/detail/150237"/>
    <hyperlink ref="C83" r:id="rId441" display="http://finance.sina.com.cn/fund/quotes/150237/bc.shtml"/>
    <hyperlink ref="F83" r:id="rId442" display="http://www.cninfo.com.cn/information/fund/netvalue/150237.html"/>
    <hyperlink ref="M83" r:id="rId443" tooltip="000827" display="http://quote.eastmoney.com/zs000827.html"/>
    <hyperlink ref="O83" r:id="rId444" display="https://www.jisilu.cn/data/utils/lowcalc/150237"/>
    <hyperlink ref="Y83" r:id="rId445" tooltip="加【环保A级】为自选A类" display="javascript:addOwnedFund('150237');"/>
    <hyperlink ref="A84" r:id="rId446" display="https://www.jisilu.cn/data/sfnew/detail/150283"/>
    <hyperlink ref="C84" r:id="rId447" display="http://finance.sina.com.cn/fund/quotes/150283/bc.shtml"/>
    <hyperlink ref="F84" r:id="rId448" display="http://www.cninfo.com.cn/information/fund/netvalue/150283.html"/>
    <hyperlink ref="M84" r:id="rId449" tooltip="000808" display="http://quote.eastmoney.com/zs000808.html"/>
    <hyperlink ref="O84" r:id="rId450" display="https://www.jisilu.cn/data/utils/lowcalc/150283"/>
    <hyperlink ref="Y84" r:id="rId451" tooltip="加【SW医药A】为自选A类" display="javascript:addOwnedFund('150283');"/>
    <hyperlink ref="A85" r:id="rId452" display="https://www.jisilu.cn/data/sfnew/detail/502004"/>
    <hyperlink ref="C85" r:id="rId453" display="http://finance.sina.com.cn/fund/quotes/502004/bc.shtml"/>
    <hyperlink ref="F85" r:id="rId454" display="http://www.cninfo.com.cn/information/fund/netvalue/502004.html"/>
    <hyperlink ref="M85" r:id="rId455" tooltip="399967" display="http://quote.eastmoney.com/zs399967.html"/>
    <hyperlink ref="O85" r:id="rId456" display="https://www.jisilu.cn/data/utils/lowcalc/502004"/>
    <hyperlink ref="Y85" r:id="rId457" tooltip="加【军工A】为自选A类" display="javascript:addOwnedFund('502004');"/>
    <hyperlink ref="A86" r:id="rId458" display="https://www.jisilu.cn/data/sfnew/detail/150177"/>
    <hyperlink ref="C86" r:id="rId459" display="http://finance.sina.com.cn/fund/quotes/150177/bc.shtml"/>
    <hyperlink ref="F86" r:id="rId460" display="http://www.cninfo.com.cn/information/fund/netvalue/150177.html"/>
    <hyperlink ref="M86" r:id="rId461" tooltip="399966" display="http://quote.eastmoney.com/zs399966.html"/>
    <hyperlink ref="O86" r:id="rId462" display="https://www.jisilu.cn/data/utils/lowcalc/150177"/>
    <hyperlink ref="Y86" r:id="rId463" tooltip="加【证保A】为自选A类" display="javascript:addOwnedFund('150177');"/>
    <hyperlink ref="A87" r:id="rId464" display="https://www.jisilu.cn/data/sfnew/detail/150194"/>
    <hyperlink ref="C87" r:id="rId465" display="http://finance.sina.com.cn/fund/quotes/150194/bc.shtml"/>
    <hyperlink ref="F87" r:id="rId466" display="http://www.cninfo.com.cn/information/fund/netvalue/150194.html"/>
    <hyperlink ref="M87" r:id="rId467" tooltip="399970" display="http://quote.eastmoney.com/zs399970.html"/>
    <hyperlink ref="O87" r:id="rId468" display="https://www.jisilu.cn/data/utils/lowcalc/150194"/>
    <hyperlink ref="Y87" r:id="rId469" tooltip="加【互联网A】为自选A类" display="javascript:addOwnedFund('150194');"/>
    <hyperlink ref="A88" r:id="rId470" display="https://www.jisilu.cn/data/sfnew/detail/150259"/>
    <hyperlink ref="C88" r:id="rId471" display="http://finance.sina.com.cn/fund/quotes/150259/bc.shtml"/>
    <hyperlink ref="F88" r:id="rId472" display="http://www.cninfo.com.cn/information/fund/netvalue/150259.html"/>
    <hyperlink ref="M88" r:id="rId473" tooltip="399992" display="http://quote.eastmoney.com/zs399992.html"/>
    <hyperlink ref="O88" r:id="rId474" display="https://www.jisilu.cn/data/utils/lowcalc/150259"/>
    <hyperlink ref="Y88" r:id="rId475" tooltip="加【重组A】为自选A类" display="javascript:addOwnedFund('150259');"/>
    <hyperlink ref="A89" r:id="rId476" display="https://www.jisilu.cn/data/sfnew/detail/150051"/>
    <hyperlink ref="C89" r:id="rId477" display="http://finance.sina.com.cn/fund/quotes/150051/bc.shtml"/>
    <hyperlink ref="F89" r:id="rId478" display="http://www.cninfo.com.cn/information/fund/netvalue/150051.html"/>
    <hyperlink ref="M89" r:id="rId479" tooltip="399300" display="http://quote.eastmoney.com/zs399300.html"/>
    <hyperlink ref="O89" r:id="rId480" display="https://www.jisilu.cn/data/utils/lowcalc/150051"/>
    <hyperlink ref="Y89" r:id="rId481" tooltip="加【沪深300A】为自选A类" display="javascript:addOwnedFund('150051');"/>
    <hyperlink ref="A90" r:id="rId482" display="https://www.jisilu.cn/data/sfnew/detail/150309"/>
    <hyperlink ref="C90" r:id="rId483" display="http://finance.sina.com.cn/fund/quotes/150309/bc.shtml"/>
    <hyperlink ref="F90" r:id="rId484" display="http://www.cninfo.com.cn/information/fund/netvalue/150309.html"/>
    <hyperlink ref="M90" r:id="rId485" tooltip="399994" display="http://quote.eastmoney.com/zs399994.html"/>
    <hyperlink ref="O90" r:id="rId486" display="https://www.jisilu.cn/data/utils/lowcalc/150309"/>
    <hyperlink ref="Y90" r:id="rId487" tooltip="加【信息安A】为自选A类" display="javascript:addOwnedFund('150309');"/>
    <hyperlink ref="A91" r:id="rId488" display="https://www.jisilu.cn/data/sfnew/detail/150251"/>
    <hyperlink ref="C91" r:id="rId489" display="http://finance.sina.com.cn/fund/quotes/150251/bc.shtml"/>
    <hyperlink ref="F91" r:id="rId490" display="http://www.cninfo.com.cn/information/fund/netvalue/150251.html"/>
    <hyperlink ref="M91" r:id="rId491" tooltip="399990" display="http://quote.eastmoney.com/zs399990.html"/>
    <hyperlink ref="O91" r:id="rId492" display="https://www.jisilu.cn/data/utils/lowcalc/150251"/>
    <hyperlink ref="Y91" r:id="rId493" tooltip="加【煤炭A】为自选A类" display="javascript:addOwnedFund('150251');"/>
    <hyperlink ref="A92" r:id="rId494" display="https://www.jisilu.cn/data/sfnew/detail/150329"/>
    <hyperlink ref="C92" r:id="rId495" display="http://finance.sina.com.cn/fund/quotes/150329/bc.shtml"/>
    <hyperlink ref="F92" r:id="rId496" display="http://www.cninfo.com.cn/information/fund/netvalue/150329.html"/>
    <hyperlink ref="M92" r:id="rId497" tooltip="399809" display="http://quote.eastmoney.com/zs399809.html"/>
    <hyperlink ref="O92" r:id="rId498" display="https://www.jisilu.cn/data/utils/lowcalc/150329"/>
    <hyperlink ref="Y92" r:id="rId499" tooltip="加【保险A】为自选A类" display="javascript:addOwnedFund('150329');"/>
    <hyperlink ref="A93" r:id="rId500" display="https://www.jisilu.cn/data/sfnew/detail/150275"/>
    <hyperlink ref="C93" r:id="rId501" display="http://finance.sina.com.cn/fund/quotes/150275/bc.shtml"/>
    <hyperlink ref="F93" r:id="rId502" display="http://www.cninfo.com.cn/information/fund/netvalue/150275.html"/>
    <hyperlink ref="M93" r:id="rId503" tooltip="399991" display="http://quote.eastmoney.com/zs399991.html"/>
    <hyperlink ref="O93" r:id="rId504" display="https://www.jisilu.cn/data/utils/lowcalc/150275"/>
    <hyperlink ref="Y93" r:id="rId505" tooltip="将【一带一A】从自选中删除" display="javascript:delOwnedFund('150275');"/>
    <hyperlink ref="A94" r:id="rId506" display="https://www.jisilu.cn/data/sfnew/detail/502049"/>
    <hyperlink ref="C94" r:id="rId507" display="http://finance.sina.com.cn/fund/quotes/502049/bc.shtml"/>
    <hyperlink ref="F94" r:id="rId508" display="http://www.cninfo.com.cn/information/fund/netvalue/502049.html"/>
    <hyperlink ref="M94" r:id="rId509" tooltip="000016" display="http://quote.eastmoney.com/zs000016.html"/>
    <hyperlink ref="O94" r:id="rId510" display="https://www.jisilu.cn/data/utils/lowcalc/502049"/>
    <hyperlink ref="Y94" r:id="rId511" tooltip="加【上证50A】为自选A类" display="javascript:addOwnedFund('502049');"/>
    <hyperlink ref="A95" r:id="rId512" display="https://www.jisilu.cn/data/sfnew/detail/150171"/>
    <hyperlink ref="C95" r:id="rId513" display="http://finance.sina.com.cn/fund/quotes/150171/bc.shtml"/>
    <hyperlink ref="F95" r:id="rId514" display="http://www.cninfo.com.cn/information/fund/netvalue/150171.html"/>
    <hyperlink ref="M95" r:id="rId515" tooltip="399707" display="http://quote.eastmoney.com/zs399707.html"/>
    <hyperlink ref="O95" r:id="rId516" display="https://www.jisilu.cn/data/utils/lowcalc/150171"/>
    <hyperlink ref="Y95" r:id="rId517" tooltip="加【证券A】为自选A类" display="javascript:addOwnedFund('150171');"/>
    <hyperlink ref="A96" r:id="rId518" display="https://www.jisilu.cn/data/sfnew/detail/150192"/>
    <hyperlink ref="C96" r:id="rId519" display="http://finance.sina.com.cn/fund/quotes/150192/bc.shtml"/>
    <hyperlink ref="F96" r:id="rId520" display="http://www.cninfo.com.cn/information/fund/netvalue/150192.html"/>
    <hyperlink ref="M96" r:id="rId521" tooltip="399965" display="http://quote.eastmoney.com/zs399965.html"/>
    <hyperlink ref="O96" r:id="rId522" display="https://www.jisilu.cn/data/utils/lowcalc/150192"/>
    <hyperlink ref="Y96" r:id="rId523" tooltip="加【地产A】为自选A类" display="javascript:addOwnedFund('150192');"/>
    <hyperlink ref="A97" r:id="rId524" display="https://www.jisilu.cn/data/sfnew/detail/150184"/>
    <hyperlink ref="C97" r:id="rId525" display="http://finance.sina.com.cn/fund/quotes/150184/bc.shtml"/>
    <hyperlink ref="F97" r:id="rId526" display="http://www.cninfo.com.cn/information/fund/netvalue/150184.html"/>
    <hyperlink ref="M97" r:id="rId527" tooltip="000827" display="http://quote.eastmoney.com/zs000827.html"/>
    <hyperlink ref="O97" r:id="rId528" display="https://www.jisilu.cn/data/utils/lowcalc/150184"/>
    <hyperlink ref="Y97" r:id="rId529" tooltip="加【环保A】为自选A类" display="javascript:addOwnedFund('150184');"/>
    <hyperlink ref="A98" r:id="rId530" display="https://www.jisilu.cn/data/sfnew/detail/150227"/>
    <hyperlink ref="C98" r:id="rId531" display="http://finance.sina.com.cn/fund/quotes/150227/bc.shtml"/>
    <hyperlink ref="F98" r:id="rId532" display="http://www.cninfo.com.cn/information/fund/netvalue/150227.html"/>
    <hyperlink ref="M98" r:id="rId533" tooltip="399986" display="http://quote.eastmoney.com/zs399986.html"/>
    <hyperlink ref="O98" r:id="rId534" display="https://www.jisilu.cn/data/utils/lowcalc/150227"/>
    <hyperlink ref="Y98" r:id="rId535" tooltip="将【银行A】从自选中删除" display="javascript:delOwnedFund('150227');"/>
    <hyperlink ref="A99" r:id="rId536" display="https://www.jisilu.cn/data/sfnew/detail/150249"/>
    <hyperlink ref="C99" r:id="rId537" display="http://finance.sina.com.cn/fund/quotes/150249/bc.shtml"/>
    <hyperlink ref="F99" r:id="rId538" display="http://www.cninfo.com.cn/information/fund/netvalue/150249.html"/>
    <hyperlink ref="M99" r:id="rId539" tooltip="399986" display="http://quote.eastmoney.com/zs399986.html"/>
    <hyperlink ref="O99" r:id="rId540" display="https://www.jisilu.cn/data/utils/lowcalc/150249"/>
    <hyperlink ref="Y99" r:id="rId541" tooltip="将【银行A端】从自选中删除" display="javascript:delOwnedFund('150249');"/>
    <hyperlink ref="A100" r:id="rId542" display="https://www.jisilu.cn/data/sfnew/detail/150169"/>
    <hyperlink ref="C100" r:id="rId543" display="http://finance.sina.com.cn/fund/quotes/150169/bc.shtml"/>
    <hyperlink ref="F100" r:id="rId544" display="http://www.cninfo.com.cn/information/fund/netvalue/150169.html"/>
    <hyperlink ref="M100" r:id="rId545" tooltip="HSI" display="http://quote.eastmoney.com/hk/zs110000.html"/>
    <hyperlink ref="O100" r:id="rId546" display="https://www.jisilu.cn/data/utils/lowcalc/150169"/>
    <hyperlink ref="Y100" r:id="rId547" tooltip="将【恒生A】从自选中删除" display="javascript:delOwnedFund('150169');"/>
    <hyperlink ref="A101" r:id="rId548" display="https://www.jisilu.cn/data/sfnew/detail/502017"/>
    <hyperlink ref="C101" r:id="rId549" display="http://finance.sina.com.cn/fund/quotes/502017/bc.shtml"/>
    <hyperlink ref="F101" r:id="rId550" display="http://www.cninfo.com.cn/information/fund/netvalue/502017.html"/>
    <hyperlink ref="M101" r:id="rId551" tooltip="399991" display="http://quote.eastmoney.com/zs399991.html"/>
    <hyperlink ref="O101" r:id="rId552" display="https://www.jisilu.cn/data/utils/lowcalc/502017"/>
    <hyperlink ref="Y101" r:id="rId553" tooltip="加【带路A】为自选A类" display="javascript:addOwnedFund('502017');"/>
    <hyperlink ref="A102" r:id="rId554" display="https://www.jisilu.cn/data/sfnew/detail/150203"/>
    <hyperlink ref="C102" r:id="rId555" display="http://finance.sina.com.cn/fund/quotes/150203/bc.shtml"/>
    <hyperlink ref="F102" r:id="rId556" display="http://www.cninfo.com.cn/information/fund/netvalue/150203.html"/>
    <hyperlink ref="M102" r:id="rId557" tooltip="399971" display="http://quote.eastmoney.com/zs399971.html"/>
    <hyperlink ref="O102" r:id="rId558" display="https://www.jisilu.cn/data/utils/lowcalc/150203"/>
    <hyperlink ref="Y102" r:id="rId559" tooltip="加【传媒A】为自选A类" display="javascript:addOwnedFund('150203');"/>
    <hyperlink ref="A103" r:id="rId560" display="https://www.jisilu.cn/data/sfnew/detail/150315"/>
    <hyperlink ref="C103" r:id="rId561" display="http://finance.sina.com.cn/fund/quotes/150315/bc.shtml"/>
    <hyperlink ref="F103" r:id="rId562" display="http://www.cninfo.com.cn/information/fund/netvalue/150315.html"/>
    <hyperlink ref="M103" r:id="rId563" tooltip="399803" display="http://quote.eastmoney.com/zs399803.html"/>
    <hyperlink ref="O103" r:id="rId564" display="https://www.jisilu.cn/data/utils/lowcalc/150315"/>
    <hyperlink ref="Y103" r:id="rId565" tooltip="加【工业4A】为自选A类" display="javascript:addOwnedFund('150315');"/>
    <hyperlink ref="A104" r:id="rId566" display="https://www.jisilu.cn/data/sfnew/detail/150173"/>
    <hyperlink ref="C104" r:id="rId567" display="http://finance.sina.com.cn/fund/quotes/150173/bc.shtml"/>
    <hyperlink ref="F104" r:id="rId568" display="http://www.cninfo.com.cn/information/fund/netvalue/150173.html"/>
    <hyperlink ref="M104" r:id="rId569" tooltip="000998" display="http://quote.eastmoney.com/zs000998.html"/>
    <hyperlink ref="O104" r:id="rId570" display="https://www.jisilu.cn/data/utils/lowcalc/150173"/>
    <hyperlink ref="Y104" r:id="rId571" tooltip="加【TMT中证A】为自选A类" display="javascript:addOwnedFund('150173');"/>
    <hyperlink ref="A105" r:id="rId572" display="https://www.jisilu.cn/data/sfnew/detail/150305"/>
    <hyperlink ref="C105" r:id="rId573" display="http://finance.sina.com.cn/fund/quotes/150305/bc.shtml"/>
    <hyperlink ref="F105" r:id="rId574" display="http://www.cninfo.com.cn/information/fund/netvalue/150305.html"/>
    <hyperlink ref="M105" r:id="rId575" tooltip="399812" display="http://quote.eastmoney.com/zs399812.html"/>
    <hyperlink ref="O105" r:id="rId576" display="https://www.jisilu.cn/data/utils/lowcalc/150305"/>
    <hyperlink ref="Y105" r:id="rId577" tooltip="加【养老A】为自选A类" display="javascript:addOwnedFund('150305');"/>
    <hyperlink ref="A106" r:id="rId578" display="https://www.jisilu.cn/data/sfnew/detail/502011"/>
    <hyperlink ref="C106" r:id="rId579" display="http://finance.sina.com.cn/fund/quotes/502011/bc.shtml"/>
    <hyperlink ref="F106" r:id="rId580" display="http://www.cninfo.com.cn/information/fund/netvalue/502011.html"/>
    <hyperlink ref="M106" r:id="rId581" tooltip="399975" display="http://quote.eastmoney.com/zs399975.html"/>
    <hyperlink ref="O106" r:id="rId582" display="https://www.jisilu.cn/data/utils/lowcalc/502011"/>
    <hyperlink ref="Y106" r:id="rId583" tooltip="加【证券A】为自选A类" display="javascript:addOwnedFund('502011');"/>
    <hyperlink ref="A107" r:id="rId584" display="https://www.jisilu.cn/data/sfnew/detail/150018"/>
    <hyperlink ref="C107" r:id="rId585" display="http://finance.sina.com.cn/fund/quotes/150018/bc.shtml"/>
    <hyperlink ref="F107" r:id="rId586" display="http://www.cninfo.com.cn/information/fund/netvalue/150018.html"/>
    <hyperlink ref="M107" r:id="rId587" tooltip="399004" display="http://quote.eastmoney.com/zs399004.html"/>
    <hyperlink ref="O107" r:id="rId588" display="https://www.jisilu.cn/data/utils/lowcalc/150018"/>
    <hyperlink ref="Y107" r:id="rId589" tooltip="加【银华稳进】为自选A类" display="javascript:addOwnedFund('150018');"/>
    <hyperlink ref="A108" r:id="rId590" display="https://www.jisilu.cn/data/sfnew/detail/150179"/>
    <hyperlink ref="C108" r:id="rId591" display="http://finance.sina.com.cn/fund/quotes/150179/bc.shtml"/>
    <hyperlink ref="F108" r:id="rId592" display="http://www.cninfo.com.cn/information/fund/netvalue/150179.html"/>
    <hyperlink ref="M108" r:id="rId593" tooltip="399935" display="http://quote.eastmoney.com/zs399935.html"/>
    <hyperlink ref="O108" r:id="rId594" display="https://www.jisilu.cn/data/utils/lowcalc/150179"/>
    <hyperlink ref="Y108" r:id="rId595" tooltip="加【信息A】为自选A类" display="javascript:addOwnedFund('150179');"/>
    <hyperlink ref="A109" r:id="rId596" display="https://www.jisilu.cn/data/sfnew/detail/150243"/>
    <hyperlink ref="C109" r:id="rId597" display="http://finance.sina.com.cn/fund/quotes/150243/bc.shtml"/>
    <hyperlink ref="F109" r:id="rId598" display="http://www.cninfo.com.cn/information/fund/netvalue/150243.html"/>
    <hyperlink ref="M109" r:id="rId599" tooltip="399006" display="http://quote.eastmoney.com/zs399006.html"/>
    <hyperlink ref="O109" r:id="rId600" display="https://www.jisilu.cn/data/utils/lowcalc/150243"/>
    <hyperlink ref="Y109" r:id="rId601" tooltip="加【创业A】为自选A类" display="javascript:addOwnedFund('150243');"/>
    <hyperlink ref="A110" r:id="rId602" display="https://www.jisilu.cn/data/sfnew/detail/150279"/>
    <hyperlink ref="C110" r:id="rId603" display="http://finance.sina.com.cn/fund/quotes/150279/bc.shtml"/>
    <hyperlink ref="F110" r:id="rId604" display="http://www.cninfo.com.cn/information/fund/netvalue/150279.html"/>
    <hyperlink ref="M110" r:id="rId605" tooltip="399808" display="http://quote.eastmoney.com/zs399808.html"/>
    <hyperlink ref="O110" r:id="rId606" display="https://www.jisilu.cn/data/utils/lowcalc/150279"/>
    <hyperlink ref="Y110" r:id="rId607" tooltip="加【新能A】为自选A类" display="javascript:addOwnedFund('150279');"/>
    <hyperlink ref="A111" r:id="rId608" display="https://www.jisilu.cn/data/sfnew/detail/502027"/>
    <hyperlink ref="C111" r:id="rId609" display="http://finance.sina.com.cn/fund/quotes/502027/bc.shtml"/>
    <hyperlink ref="F111" r:id="rId610" display="http://www.cninfo.com.cn/information/fund/netvalue/502027.html"/>
    <hyperlink ref="M111" r:id="rId611" tooltip="399429" display="http://quote.eastmoney.com/zs399429.html"/>
    <hyperlink ref="O111" r:id="rId612" display="https://www.jisilu.cn/data/utils/lowcalc/502027"/>
    <hyperlink ref="Y111" r:id="rId613" tooltip="加【新丝路A】为自选A类" display="javascript:addOwnedFund('502027');"/>
    <hyperlink ref="A112" r:id="rId614" display="https://www.jisilu.cn/data/sfnew/detail/150100"/>
    <hyperlink ref="C112" r:id="rId615" display="http://finance.sina.com.cn/fund/quotes/150100/bc.shtml"/>
    <hyperlink ref="F112" r:id="rId616" display="http://www.cninfo.com.cn/information/fund/netvalue/150100.html"/>
    <hyperlink ref="M112" r:id="rId617" tooltip="000805" display="http://quote.eastmoney.com/zs000805.html"/>
    <hyperlink ref="O112" r:id="rId618" display="https://www.jisilu.cn/data/utils/lowcalc/150100"/>
    <hyperlink ref="Y112" r:id="rId619" tooltip="加【资源A】为自选A类" display="javascript:addOwnedFund('150100');"/>
    <hyperlink ref="A113" r:id="rId620" display="https://www.jisilu.cn/data/sfnew/detail/150231"/>
    <hyperlink ref="C113" r:id="rId621" display="http://finance.sina.com.cn/fund/quotes/150231/bc.shtml"/>
    <hyperlink ref="F113" r:id="rId622" display="http://www.cninfo.com.cn/information/fund/netvalue/150231.html"/>
    <hyperlink ref="M113" r:id="rId623" tooltip="399811" display="http://quote.eastmoney.com/zs399811.html"/>
    <hyperlink ref="O113" r:id="rId624" display="https://www.jisilu.cn/data/utils/lowcalc/150231"/>
    <hyperlink ref="Y113" r:id="rId625" tooltip="加【电子A】为自选A类" display="javascript:addOwnedFund('150231');"/>
    <hyperlink ref="A114" r:id="rId626" display="https://www.jisilu.cn/data/sfnew/detail/150245"/>
    <hyperlink ref="C114" r:id="rId627" display="http://finance.sina.com.cn/fund/quotes/150245/bc.shtml"/>
    <hyperlink ref="F114" r:id="rId628" display="http://www.cninfo.com.cn/information/fund/netvalue/150245.html"/>
    <hyperlink ref="M114" r:id="rId629" tooltip="399970" display="http://quote.eastmoney.com/zs399970.html"/>
    <hyperlink ref="O114" r:id="rId630" display="https://www.jisilu.cn/data/utils/lowcalc/150245"/>
    <hyperlink ref="Y114" r:id="rId631" tooltip="加【互联A】为自选A类" display="javascript:addOwnedFund('150245');"/>
    <hyperlink ref="A116" r:id="rId632" display="https://www.jisilu.cn/data/sfnew/detail/150066"/>
    <hyperlink ref="C116" r:id="rId633" display="http://finance.sina.com.cn/fund/quotes/150066/bc.shtml"/>
    <hyperlink ref="F116" r:id="rId634" display="http://www.cninfo.com.cn/information/fund/netvalue/150066.html"/>
    <hyperlink ref="M116" r:id="rId635" tooltip="399481" display="http://quote.eastmoney.com/zs399481.html"/>
    <hyperlink ref="O116" r:id="rId636" display="https://www.jisilu.cn/data/utils/lowcalc/150066"/>
    <hyperlink ref="Y116" r:id="rId637" tooltip="加【互利A】为自选A类" display="javascript:addOwnedFund('150066');"/>
    <hyperlink ref="A117" r:id="rId638" display="https://www.jisilu.cn/data/sfnew/detail/150016"/>
    <hyperlink ref="C117" r:id="rId639" display="http://finance.sina.com.cn/fund/quotes/150016/bc.shtml"/>
    <hyperlink ref="F117" r:id="rId640" display="http://www.cninfo.com.cn/information/fund/netvalue/150016.html"/>
    <hyperlink ref="M117" r:id="rId641" tooltip="399300" display="http://quote.eastmoney.com/zs399300.html"/>
    <hyperlink ref="Y117" r:id="rId642" tooltip="加【合润A】为自选A类" display="javascript:addOwnedFund('150016');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  <col min="24" max="24" width="14.375" bestFit="1" customWidth="1"/>
  </cols>
  <sheetData>
    <row r="1" spans="1:25" x14ac:dyDescent="0.15">
      <c r="A1" s="797" t="s">
        <v>0</v>
      </c>
      <c r="B1" s="797" t="s">
        <v>1</v>
      </c>
      <c r="C1" s="797" t="s">
        <v>2</v>
      </c>
      <c r="D1" s="797" t="s">
        <v>3</v>
      </c>
      <c r="E1" s="451" t="s">
        <v>4</v>
      </c>
      <c r="F1" s="797" t="s">
        <v>6</v>
      </c>
      <c r="G1" s="797" t="s">
        <v>7</v>
      </c>
      <c r="H1" s="453" t="s">
        <v>8</v>
      </c>
      <c r="I1" s="451" t="s">
        <v>10</v>
      </c>
      <c r="J1" s="455" t="s">
        <v>11</v>
      </c>
      <c r="K1" s="455" t="s">
        <v>12</v>
      </c>
      <c r="L1" s="451" t="s">
        <v>14</v>
      </c>
      <c r="M1" s="797" t="s">
        <v>16</v>
      </c>
      <c r="N1" s="451" t="s">
        <v>17</v>
      </c>
      <c r="O1" s="451" t="s">
        <v>18</v>
      </c>
      <c r="P1" s="455" t="s">
        <v>20</v>
      </c>
      <c r="Q1" s="451" t="s">
        <v>22</v>
      </c>
      <c r="R1" s="455" t="s">
        <v>24</v>
      </c>
      <c r="S1" s="451" t="s">
        <v>26</v>
      </c>
      <c r="T1" s="451" t="s">
        <v>27</v>
      </c>
      <c r="U1" s="451" t="s">
        <v>28</v>
      </c>
      <c r="V1" s="455" t="s">
        <v>30</v>
      </c>
      <c r="W1" s="797" t="s">
        <v>31</v>
      </c>
      <c r="X1" s="797" t="s">
        <v>32</v>
      </c>
      <c r="Y1" s="799" t="s">
        <v>33</v>
      </c>
    </row>
    <row r="2" spans="1:25" ht="14.25" thickBot="1" x14ac:dyDescent="0.2">
      <c r="A2" s="798"/>
      <c r="B2" s="798"/>
      <c r="C2" s="798"/>
      <c r="D2" s="798"/>
      <c r="E2" s="452" t="s">
        <v>5</v>
      </c>
      <c r="F2" s="798"/>
      <c r="G2" s="798"/>
      <c r="H2" s="454" t="s">
        <v>9</v>
      </c>
      <c r="I2" s="452" t="s">
        <v>8</v>
      </c>
      <c r="J2" s="456" t="s">
        <v>8</v>
      </c>
      <c r="K2" s="456" t="s">
        <v>13</v>
      </c>
      <c r="L2" s="452" t="s">
        <v>15</v>
      </c>
      <c r="M2" s="798"/>
      <c r="N2" s="452" t="s">
        <v>3</v>
      </c>
      <c r="O2" s="452" t="s">
        <v>19</v>
      </c>
      <c r="P2" s="456" t="s">
        <v>21</v>
      </c>
      <c r="Q2" s="452" t="s">
        <v>23</v>
      </c>
      <c r="R2" s="456" t="s">
        <v>25</v>
      </c>
      <c r="S2" s="452" t="s">
        <v>25</v>
      </c>
      <c r="T2" s="452" t="s">
        <v>25</v>
      </c>
      <c r="U2" s="452" t="s">
        <v>29</v>
      </c>
      <c r="V2" s="456" t="s">
        <v>29</v>
      </c>
      <c r="W2" s="798"/>
      <c r="X2" s="798"/>
      <c r="Y2" s="800"/>
    </row>
    <row r="3" spans="1:25" ht="18.75" thickBot="1" x14ac:dyDescent="0.2">
      <c r="A3" s="7">
        <v>150106</v>
      </c>
      <c r="B3" s="283" t="s">
        <v>240</v>
      </c>
      <c r="C3" s="7">
        <v>1.169</v>
      </c>
      <c r="D3" s="305">
        <v>8.9999999999999998E-4</v>
      </c>
      <c r="E3" s="283">
        <v>150.47999999999999</v>
      </c>
      <c r="F3" s="7">
        <v>1.0623</v>
      </c>
      <c r="G3" s="285">
        <v>-0.1004</v>
      </c>
      <c r="H3" s="285">
        <v>7.0000000000000007E-2</v>
      </c>
      <c r="I3" s="283">
        <v>7</v>
      </c>
      <c r="J3" s="283">
        <v>7</v>
      </c>
      <c r="K3" s="285">
        <v>3.3329999999999999E-2</v>
      </c>
      <c r="L3" s="283">
        <v>3.11</v>
      </c>
      <c r="M3" s="7" t="s">
        <v>189</v>
      </c>
      <c r="N3" s="286">
        <v>-6.0000000000000001E-3</v>
      </c>
      <c r="O3" s="285">
        <v>0.38030000000000003</v>
      </c>
      <c r="P3" s="283" t="s">
        <v>37</v>
      </c>
      <c r="Q3" s="285">
        <v>0.88890000000000002</v>
      </c>
      <c r="R3" s="285">
        <v>-4.5999999999999999E-3</v>
      </c>
      <c r="S3" s="285">
        <v>-6.4999999999999997E-3</v>
      </c>
      <c r="T3" s="285">
        <v>-5.7999999999999996E-3</v>
      </c>
      <c r="U3" s="283">
        <v>12727</v>
      </c>
      <c r="V3" s="283">
        <v>-116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295">
        <v>8.9999999999999998E-4</v>
      </c>
      <c r="E4" s="289">
        <v>4.03</v>
      </c>
      <c r="F4" s="14">
        <v>1.0629999999999999</v>
      </c>
      <c r="G4" s="291">
        <v>-8.2799999999999999E-2</v>
      </c>
      <c r="H4" s="291">
        <v>7.0000000000000007E-2</v>
      </c>
      <c r="I4" s="289">
        <v>7</v>
      </c>
      <c r="J4" s="289">
        <v>7</v>
      </c>
      <c r="K4" s="291">
        <v>-9.4800000000000006E-3</v>
      </c>
      <c r="L4" s="289">
        <v>1.0900000000000001</v>
      </c>
      <c r="M4" s="14" t="s">
        <v>283</v>
      </c>
      <c r="N4" s="290">
        <v>-5.4999999999999997E-3</v>
      </c>
      <c r="O4" s="291">
        <v>0.3745</v>
      </c>
      <c r="P4" s="289" t="s">
        <v>37</v>
      </c>
      <c r="Q4" s="291">
        <v>0.90569999999999995</v>
      </c>
      <c r="R4" s="291">
        <v>0</v>
      </c>
      <c r="S4" s="291">
        <v>-1.09E-2</v>
      </c>
      <c r="T4" s="291">
        <v>-1.0500000000000001E-2</v>
      </c>
      <c r="U4" s="289">
        <v>936</v>
      </c>
      <c r="V4" s="289">
        <v>-11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1.194</v>
      </c>
      <c r="D5" s="305">
        <v>2.5000000000000001E-3</v>
      </c>
      <c r="E5" s="283">
        <v>3446.52</v>
      </c>
      <c r="F5" s="7">
        <v>1.0389999999999999</v>
      </c>
      <c r="G5" s="285">
        <v>-0.1492</v>
      </c>
      <c r="H5" s="285">
        <v>0.06</v>
      </c>
      <c r="I5" s="283">
        <v>6</v>
      </c>
      <c r="J5" s="283">
        <v>6</v>
      </c>
      <c r="K5" s="285">
        <v>5.1950000000000003E-2</v>
      </c>
      <c r="L5" s="283" t="s">
        <v>40</v>
      </c>
      <c r="M5" s="7" t="s">
        <v>56</v>
      </c>
      <c r="N5" s="286">
        <v>-4.8999999999999998E-3</v>
      </c>
      <c r="O5" s="23">
        <v>0.3931</v>
      </c>
      <c r="P5" s="285">
        <v>-0.1019</v>
      </c>
      <c r="Q5" s="285">
        <v>0.41239999999999999</v>
      </c>
      <c r="R5" s="285">
        <v>8.9999999999999998E-4</v>
      </c>
      <c r="S5" s="285">
        <v>-1.9E-3</v>
      </c>
      <c r="T5" s="285">
        <v>2.3999999999999998E-3</v>
      </c>
      <c r="U5" s="283">
        <v>171002</v>
      </c>
      <c r="V5" s="283">
        <v>3259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1.1619999999999999</v>
      </c>
      <c r="D6" s="295">
        <v>1.6999999999999999E-3</v>
      </c>
      <c r="E6" s="289">
        <v>2.4500000000000002</v>
      </c>
      <c r="F6" s="14">
        <v>1.0309999999999999</v>
      </c>
      <c r="G6" s="291">
        <v>-0.12709999999999999</v>
      </c>
      <c r="H6" s="291">
        <v>5.8000000000000003E-2</v>
      </c>
      <c r="I6" s="289">
        <v>5.8</v>
      </c>
      <c r="J6" s="289">
        <v>5.8</v>
      </c>
      <c r="K6" s="291">
        <v>5.1279999999999999E-2</v>
      </c>
      <c r="L6" s="289" t="s">
        <v>40</v>
      </c>
      <c r="M6" s="14" t="s">
        <v>238</v>
      </c>
      <c r="N6" s="290">
        <v>-4.0000000000000001E-3</v>
      </c>
      <c r="O6" s="18">
        <v>0.49640000000000001</v>
      </c>
      <c r="P6" s="291">
        <v>-8.8800000000000004E-2</v>
      </c>
      <c r="Q6" s="291">
        <v>0.79090000000000005</v>
      </c>
      <c r="R6" s="291">
        <v>-4.5999999999999999E-3</v>
      </c>
      <c r="S6" s="291">
        <v>-9.5999999999999992E-3</v>
      </c>
      <c r="T6" s="291">
        <v>-1.01E-2</v>
      </c>
      <c r="U6" s="289">
        <v>340</v>
      </c>
      <c r="V6" s="289">
        <v>-1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1.232</v>
      </c>
      <c r="D8" s="305">
        <v>3.3E-3</v>
      </c>
      <c r="E8" s="283">
        <v>8436.68</v>
      </c>
      <c r="F8" s="7">
        <v>1.0389999999999999</v>
      </c>
      <c r="G8" s="285">
        <v>-0.18579999999999999</v>
      </c>
      <c r="H8" s="285">
        <v>0.05</v>
      </c>
      <c r="I8" s="283">
        <v>6.5</v>
      </c>
      <c r="J8" s="283">
        <v>6.5</v>
      </c>
      <c r="K8" s="285">
        <v>5.4480000000000001E-2</v>
      </c>
      <c r="L8" s="283" t="s">
        <v>40</v>
      </c>
      <c r="M8" s="7" t="s">
        <v>233</v>
      </c>
      <c r="N8" s="286">
        <v>-5.4000000000000003E-3</v>
      </c>
      <c r="O8" s="23">
        <v>0.32869999999999999</v>
      </c>
      <c r="P8" s="285">
        <v>-0.1221</v>
      </c>
      <c r="Q8" s="285">
        <v>0.56240000000000001</v>
      </c>
      <c r="R8" s="285">
        <v>4.5999999999999999E-3</v>
      </c>
      <c r="S8" s="285">
        <v>3.5999999999999999E-3</v>
      </c>
      <c r="T8" s="285">
        <v>5.1999999999999998E-3</v>
      </c>
      <c r="U8" s="283">
        <v>328342</v>
      </c>
      <c r="V8" s="283">
        <v>2098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1.274</v>
      </c>
      <c r="D9" s="290">
        <v>-1.6000000000000001E-3</v>
      </c>
      <c r="E9" s="289">
        <v>1206.77</v>
      </c>
      <c r="F9" s="14">
        <v>1.044</v>
      </c>
      <c r="G9" s="291">
        <v>-0.2203</v>
      </c>
      <c r="H9" s="291">
        <v>0.05</v>
      </c>
      <c r="I9" s="289">
        <v>6.5</v>
      </c>
      <c r="J9" s="289">
        <v>6.5</v>
      </c>
      <c r="K9" s="291">
        <v>5.2850000000000001E-2</v>
      </c>
      <c r="L9" s="289" t="s">
        <v>40</v>
      </c>
      <c r="M9" s="14" t="s">
        <v>197</v>
      </c>
      <c r="N9" s="295">
        <v>7.6E-3</v>
      </c>
      <c r="O9" s="18">
        <v>0.44669999999999999</v>
      </c>
      <c r="P9" s="291">
        <v>-0.1472</v>
      </c>
      <c r="Q9" s="291">
        <v>0.28270000000000001</v>
      </c>
      <c r="R9" s="291">
        <v>-8.0000000000000002E-3</v>
      </c>
      <c r="S9" s="291">
        <v>-9.4999999999999998E-3</v>
      </c>
      <c r="T9" s="291">
        <v>-1.1599999999999999E-2</v>
      </c>
      <c r="U9" s="289">
        <v>10692</v>
      </c>
      <c r="V9" s="289">
        <v>-997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284">
        <v>0</v>
      </c>
      <c r="E10" s="283">
        <v>24.65</v>
      </c>
      <c r="F10" s="7">
        <v>1.0187999999999999</v>
      </c>
      <c r="G10" s="285">
        <v>-1.2999999999999999E-2</v>
      </c>
      <c r="H10" s="285">
        <v>0.05</v>
      </c>
      <c r="I10" s="283">
        <v>5</v>
      </c>
      <c r="J10" s="283">
        <v>5</v>
      </c>
      <c r="K10" s="285">
        <v>4.9349999999999998E-2</v>
      </c>
      <c r="L10" s="283" t="s">
        <v>40</v>
      </c>
      <c r="M10" s="7" t="s">
        <v>236</v>
      </c>
      <c r="N10" s="284">
        <v>0</v>
      </c>
      <c r="O10" s="23">
        <v>0.1222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3.5000000000000001E-3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5.666666666666666E-4</v>
      </c>
      <c r="E11" s="36"/>
      <c r="F11" s="35"/>
      <c r="G11" s="43">
        <f>AVERAGE(G8:G10)</f>
        <v>-0.13970000000000002</v>
      </c>
      <c r="H11" s="272">
        <f>COUNTIF($D8:$D10,"&gt;0")/COUNT($D8:$D10)</f>
        <v>0.33333333333333331</v>
      </c>
      <c r="I11" s="36"/>
      <c r="J11" s="36"/>
      <c r="K11" s="43">
        <f>AVERAGE(K8:K10)</f>
        <v>5.2226666666666671E-2</v>
      </c>
      <c r="L11" s="36"/>
      <c r="M11" s="35"/>
      <c r="N11" s="38"/>
      <c r="O11" s="39"/>
      <c r="P11" s="43">
        <f>AVERAGE(P8:P10)</f>
        <v>-9.3299999999999994E-2</v>
      </c>
      <c r="Q11" s="37"/>
      <c r="R11" s="43">
        <f>AVERAGE(R8:R10)</f>
        <v>6.9999999999999978E-4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1.1439999999999999</v>
      </c>
      <c r="D12" s="295">
        <v>1.8E-3</v>
      </c>
      <c r="E12" s="289">
        <v>631.74</v>
      </c>
      <c r="F12" s="14">
        <v>1.0415000000000001</v>
      </c>
      <c r="G12" s="291">
        <v>-9.8400000000000001E-2</v>
      </c>
      <c r="H12" s="291">
        <v>4.4999999999999998E-2</v>
      </c>
      <c r="I12" s="289">
        <v>6</v>
      </c>
      <c r="J12" s="289">
        <v>6</v>
      </c>
      <c r="K12" s="291">
        <v>5.4420000000000003E-2</v>
      </c>
      <c r="L12" s="289" t="s">
        <v>40</v>
      </c>
      <c r="M12" s="14" t="s">
        <v>222</v>
      </c>
      <c r="N12" s="290">
        <v>-8.5000000000000006E-3</v>
      </c>
      <c r="O12" s="18">
        <v>0.21679999999999999</v>
      </c>
      <c r="P12" s="291">
        <v>-7.1199999999999999E-2</v>
      </c>
      <c r="Q12" s="291">
        <v>0.81930000000000003</v>
      </c>
      <c r="R12" s="291">
        <v>-2.3999999999999998E-3</v>
      </c>
      <c r="S12" s="291">
        <v>-6.8999999999999999E-3</v>
      </c>
      <c r="T12" s="291">
        <v>-3.8999999999999998E-3</v>
      </c>
      <c r="U12" s="289">
        <v>49653</v>
      </c>
      <c r="V12" s="289">
        <v>-441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4">
        <v>0</v>
      </c>
      <c r="E13" s="283">
        <v>182.78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286">
        <v>-5.1999999999999998E-3</v>
      </c>
      <c r="O13" s="23">
        <v>0.36709999999999998</v>
      </c>
      <c r="P13" s="285">
        <v>-0.13250000000000001</v>
      </c>
      <c r="Q13" s="285">
        <v>0.47639999999999999</v>
      </c>
      <c r="R13" s="285">
        <v>-5.8999999999999999E-3</v>
      </c>
      <c r="S13" s="285">
        <v>-6.4000000000000003E-3</v>
      </c>
      <c r="T13" s="285">
        <v>-4.8999999999999998E-3</v>
      </c>
      <c r="U13" s="283">
        <v>45116</v>
      </c>
      <c r="V13" s="283">
        <v>-113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</v>
      </c>
      <c r="D14" s="290">
        <v>-8.0000000000000004E-4</v>
      </c>
      <c r="E14" s="289">
        <v>65.38</v>
      </c>
      <c r="F14" s="14">
        <v>1.0364</v>
      </c>
      <c r="G14" s="291">
        <v>-0.25240000000000001</v>
      </c>
      <c r="H14" s="291">
        <v>4.4999999999999998E-2</v>
      </c>
      <c r="I14" s="289">
        <v>6</v>
      </c>
      <c r="J14" s="289">
        <v>6</v>
      </c>
      <c r="K14" s="291">
        <v>4.7559999999999998E-2</v>
      </c>
      <c r="L14" s="289" t="s">
        <v>40</v>
      </c>
      <c r="M14" s="14" t="s">
        <v>231</v>
      </c>
      <c r="N14" s="290">
        <v>-7.7000000000000002E-3</v>
      </c>
      <c r="O14" s="18">
        <v>0.5151</v>
      </c>
      <c r="P14" s="291">
        <v>-0.186</v>
      </c>
      <c r="Q14" s="291">
        <v>0.50790000000000002</v>
      </c>
      <c r="R14" s="291">
        <v>8.0999999999999996E-3</v>
      </c>
      <c r="S14" s="291">
        <v>3.7000000000000002E-3</v>
      </c>
      <c r="T14" s="291">
        <v>2E-3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3.3333333333333332E-4</v>
      </c>
      <c r="E15" s="36"/>
      <c r="F15" s="35"/>
      <c r="G15" s="43">
        <f>AVERAGE(G12:G14)</f>
        <v>-0.17549999999999999</v>
      </c>
      <c r="H15" s="272">
        <f>COUNTIF($D12:$D14,"&gt;0")/COUNT($D12:$D14)</f>
        <v>0.33333333333333331</v>
      </c>
      <c r="I15" s="36"/>
      <c r="J15" s="36"/>
      <c r="K15" s="43">
        <f>AVERAGE(K12:K14)</f>
        <v>5.0913333333333331E-2</v>
      </c>
      <c r="L15" s="36"/>
      <c r="M15" s="35"/>
      <c r="N15" s="38"/>
      <c r="O15" s="39"/>
      <c r="P15" s="43">
        <f>AVERAGE(P12:P14)</f>
        <v>-0.12989999999999999</v>
      </c>
      <c r="Q15" s="37"/>
      <c r="R15" s="43">
        <f>AVERAGE(R12:R14)</f>
        <v>-6.6666666666666846E-5</v>
      </c>
      <c r="S15" s="37"/>
      <c r="T15" s="37"/>
      <c r="U15" s="36"/>
      <c r="V15" s="36"/>
      <c r="W15" s="40"/>
      <c r="X15" s="41"/>
      <c r="Y15" s="42"/>
    </row>
    <row r="16" spans="1:25" s="467" customFormat="1" ht="18.75" thickBot="1" x14ac:dyDescent="0.2">
      <c r="A16" s="458">
        <v>150323</v>
      </c>
      <c r="B16" s="459" t="s">
        <v>194</v>
      </c>
      <c r="C16" s="458">
        <v>1.069</v>
      </c>
      <c r="D16" s="460">
        <v>8.9999999999999998E-4</v>
      </c>
      <c r="E16" s="459">
        <v>161.06</v>
      </c>
      <c r="F16" s="458">
        <v>1.0327999999999999</v>
      </c>
      <c r="G16" s="461">
        <v>-3.5099999999999999E-2</v>
      </c>
      <c r="H16" s="461">
        <v>0.04</v>
      </c>
      <c r="I16" s="459">
        <v>5.5</v>
      </c>
      <c r="J16" s="459">
        <v>5.5</v>
      </c>
      <c r="K16" s="461">
        <v>5.3080000000000002E-2</v>
      </c>
      <c r="L16" s="459" t="s">
        <v>40</v>
      </c>
      <c r="M16" s="458" t="s">
        <v>76</v>
      </c>
      <c r="N16" s="462">
        <v>-5.5999999999999999E-3</v>
      </c>
      <c r="O16" s="463">
        <v>0.17319999999999999</v>
      </c>
      <c r="P16" s="461">
        <v>-2.92E-2</v>
      </c>
      <c r="Q16" s="461">
        <v>0.93359999999999999</v>
      </c>
      <c r="R16" s="461">
        <v>-3.5000000000000001E-3</v>
      </c>
      <c r="S16" s="461">
        <v>-6.3E-3</v>
      </c>
      <c r="T16" s="461">
        <v>-7.7000000000000002E-3</v>
      </c>
      <c r="U16" s="459">
        <v>3762</v>
      </c>
      <c r="V16" s="459">
        <v>-9</v>
      </c>
      <c r="W16" s="464">
        <v>0.21180555555555555</v>
      </c>
      <c r="X16" s="465">
        <v>42738</v>
      </c>
      <c r="Y16" s="466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1.1060000000000001</v>
      </c>
      <c r="D17" s="290">
        <v>-2.7000000000000001E-3</v>
      </c>
      <c r="E17" s="289">
        <v>459.6</v>
      </c>
      <c r="F17" s="14">
        <v>1.0667</v>
      </c>
      <c r="G17" s="291">
        <v>-3.6799999999999999E-2</v>
      </c>
      <c r="H17" s="291">
        <v>0.04</v>
      </c>
      <c r="I17" s="289">
        <v>6</v>
      </c>
      <c r="J17" s="289">
        <v>5.5</v>
      </c>
      <c r="K17" s="291">
        <v>5.2999999999999999E-2</v>
      </c>
      <c r="L17" s="289" t="s">
        <v>40</v>
      </c>
      <c r="M17" s="344" t="s">
        <v>203</v>
      </c>
      <c r="N17" s="290">
        <v>-4.5999999999999999E-3</v>
      </c>
      <c r="O17" s="18">
        <v>0.16039999999999999</v>
      </c>
      <c r="P17" s="291">
        <v>-3.1E-2</v>
      </c>
      <c r="Q17" s="291">
        <v>0.91290000000000004</v>
      </c>
      <c r="R17" s="291">
        <v>-5.3E-3</v>
      </c>
      <c r="S17" s="291">
        <v>-4.5999999999999999E-3</v>
      </c>
      <c r="T17" s="291">
        <v>-1.2999999999999999E-3</v>
      </c>
      <c r="U17" s="289">
        <v>6217</v>
      </c>
      <c r="V17" s="289">
        <v>-70</v>
      </c>
      <c r="W17" s="292">
        <v>0.21180555555555555</v>
      </c>
      <c r="X17" s="293">
        <v>42705</v>
      </c>
      <c r="Y17" s="21" t="s">
        <v>38</v>
      </c>
    </row>
    <row r="18" spans="1:25" s="60" customFormat="1" ht="18.75" thickBot="1" x14ac:dyDescent="0.2">
      <c r="A18" s="51">
        <v>150287</v>
      </c>
      <c r="B18" s="309" t="s">
        <v>77</v>
      </c>
      <c r="C18" s="51">
        <v>1.0760000000000001</v>
      </c>
      <c r="D18" s="314">
        <v>1.9E-3</v>
      </c>
      <c r="E18" s="309">
        <v>20956.36</v>
      </c>
      <c r="F18" s="51">
        <v>1.036</v>
      </c>
      <c r="G18" s="311">
        <v>-3.8600000000000002E-2</v>
      </c>
      <c r="H18" s="311">
        <v>0.04</v>
      </c>
      <c r="I18" s="309">
        <v>5.5</v>
      </c>
      <c r="J18" s="309">
        <v>5.5</v>
      </c>
      <c r="K18" s="311">
        <v>5.2880000000000003E-2</v>
      </c>
      <c r="L18" s="309" t="s">
        <v>40</v>
      </c>
      <c r="M18" s="51" t="s">
        <v>78</v>
      </c>
      <c r="N18" s="314">
        <v>4.0000000000000001E-3</v>
      </c>
      <c r="O18" s="56">
        <v>0.1943</v>
      </c>
      <c r="P18" s="311">
        <v>-3.27E-2</v>
      </c>
      <c r="Q18" s="311">
        <v>0.87960000000000005</v>
      </c>
      <c r="R18" s="311">
        <v>3.0999999999999999E-3</v>
      </c>
      <c r="S18" s="311">
        <v>0</v>
      </c>
      <c r="T18" s="311">
        <v>3.8E-3</v>
      </c>
      <c r="U18" s="309">
        <v>79745</v>
      </c>
      <c r="V18" s="309">
        <v>7059</v>
      </c>
      <c r="W18" s="312">
        <v>0.21180555555555555</v>
      </c>
      <c r="X18" s="313">
        <v>42719</v>
      </c>
      <c r="Y18" s="59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1.08</v>
      </c>
      <c r="D19" s="295">
        <v>2.8E-3</v>
      </c>
      <c r="E19" s="289">
        <v>675.15</v>
      </c>
      <c r="F19" s="14">
        <v>1.0357000000000001</v>
      </c>
      <c r="G19" s="291">
        <v>-4.2799999999999998E-2</v>
      </c>
      <c r="H19" s="291">
        <v>0.04</v>
      </c>
      <c r="I19" s="289">
        <v>6</v>
      </c>
      <c r="J19" s="289">
        <v>5.5</v>
      </c>
      <c r="K19" s="291">
        <v>5.2749999999999998E-2</v>
      </c>
      <c r="L19" s="289" t="s">
        <v>40</v>
      </c>
      <c r="M19" s="14" t="s">
        <v>201</v>
      </c>
      <c r="N19" s="290">
        <v>-8.9999999999999993E-3</v>
      </c>
      <c r="O19" s="18">
        <v>0.24740000000000001</v>
      </c>
      <c r="P19" s="291">
        <v>-3.6299999999999999E-2</v>
      </c>
      <c r="Q19" s="303">
        <v>0.75619999999999998</v>
      </c>
      <c r="R19" s="291">
        <v>1E-3</v>
      </c>
      <c r="S19" s="291">
        <v>-3.5000000000000001E-3</v>
      </c>
      <c r="T19" s="291">
        <v>1.6000000000000001E-3</v>
      </c>
      <c r="U19" s="289">
        <v>34360</v>
      </c>
      <c r="V19" s="289">
        <v>338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150335</v>
      </c>
      <c r="B20" s="309" t="s">
        <v>195</v>
      </c>
      <c r="C20" s="51">
        <v>1.079</v>
      </c>
      <c r="D20" s="314">
        <v>4.7000000000000002E-3</v>
      </c>
      <c r="E20" s="309">
        <v>1217.8599999999999</v>
      </c>
      <c r="F20" s="51">
        <v>1.036</v>
      </c>
      <c r="G20" s="311">
        <v>-4.1500000000000002E-2</v>
      </c>
      <c r="H20" s="311">
        <v>0.04</v>
      </c>
      <c r="I20" s="309">
        <v>5.5</v>
      </c>
      <c r="J20" s="309">
        <v>5.5</v>
      </c>
      <c r="K20" s="311">
        <v>5.2729999999999999E-2</v>
      </c>
      <c r="L20" s="309" t="s">
        <v>40</v>
      </c>
      <c r="M20" s="51" t="s">
        <v>80</v>
      </c>
      <c r="N20" s="310">
        <v>-5.3E-3</v>
      </c>
      <c r="O20" s="56">
        <v>0.24410000000000001</v>
      </c>
      <c r="P20" s="311">
        <v>-3.5400000000000001E-2</v>
      </c>
      <c r="Q20" s="367">
        <v>0.76329999999999998</v>
      </c>
      <c r="R20" s="311">
        <v>1.5E-3</v>
      </c>
      <c r="S20" s="311">
        <v>-2.3E-3</v>
      </c>
      <c r="T20" s="311">
        <v>4.1000000000000003E-3</v>
      </c>
      <c r="U20" s="309">
        <v>16503</v>
      </c>
      <c r="V20" s="309">
        <v>462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150325</v>
      </c>
      <c r="B21" s="289" t="s">
        <v>224</v>
      </c>
      <c r="C21" s="14">
        <v>1.073</v>
      </c>
      <c r="D21" s="295">
        <v>8.9999999999999998E-4</v>
      </c>
      <c r="E21" s="289">
        <v>40.67</v>
      </c>
      <c r="F21" s="14">
        <v>1.0293000000000001</v>
      </c>
      <c r="G21" s="291">
        <v>-4.2500000000000003E-2</v>
      </c>
      <c r="H21" s="291">
        <v>0.04</v>
      </c>
      <c r="I21" s="289">
        <v>5.5</v>
      </c>
      <c r="J21" s="289">
        <v>5.5</v>
      </c>
      <c r="K21" s="291">
        <v>5.2699999999999997E-2</v>
      </c>
      <c r="L21" s="289" t="s">
        <v>40</v>
      </c>
      <c r="M21" s="14" t="s">
        <v>66</v>
      </c>
      <c r="N21" s="290">
        <v>-3.3999999999999998E-3</v>
      </c>
      <c r="O21" s="18">
        <v>0.34720000000000001</v>
      </c>
      <c r="P21" s="291">
        <v>-3.6499999999999998E-2</v>
      </c>
      <c r="Q21" s="303">
        <v>0.53090000000000004</v>
      </c>
      <c r="R21" s="291">
        <v>-7.4999999999999997E-3</v>
      </c>
      <c r="S21" s="291">
        <v>-7.1000000000000004E-3</v>
      </c>
      <c r="T21" s="291">
        <v>-1.1000000000000001E-3</v>
      </c>
      <c r="U21" s="289">
        <v>1701</v>
      </c>
      <c r="V21" s="289">
        <v>-1</v>
      </c>
      <c r="W21" s="292">
        <v>0.21180555555555555</v>
      </c>
      <c r="X21" s="293">
        <v>42738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1.1060000000000001</v>
      </c>
      <c r="D22" s="305">
        <v>3.5999999999999999E-3</v>
      </c>
      <c r="E22" s="283">
        <v>17.649999999999999</v>
      </c>
      <c r="F22" s="7">
        <v>1.0598000000000001</v>
      </c>
      <c r="G22" s="285">
        <v>-4.36E-2</v>
      </c>
      <c r="H22" s="285">
        <v>0.04</v>
      </c>
      <c r="I22" s="283">
        <v>6.25</v>
      </c>
      <c r="J22" s="283">
        <v>5.5</v>
      </c>
      <c r="K22" s="285">
        <v>5.2690000000000001E-2</v>
      </c>
      <c r="L22" s="283" t="s">
        <v>40</v>
      </c>
      <c r="M22" s="7" t="s">
        <v>66</v>
      </c>
      <c r="N22" s="286">
        <v>-3.3999999999999998E-3</v>
      </c>
      <c r="O22" s="23">
        <v>0.3226</v>
      </c>
      <c r="P22" s="285">
        <v>-3.73E-2</v>
      </c>
      <c r="Q22" s="285">
        <v>0.55159999999999998</v>
      </c>
      <c r="R22" s="285">
        <v>-8.0000000000000002E-3</v>
      </c>
      <c r="S22" s="285">
        <v>-6.6E-3</v>
      </c>
      <c r="T22" s="285">
        <v>-7.4000000000000003E-3</v>
      </c>
      <c r="U22" s="283">
        <v>1238</v>
      </c>
      <c r="V22" s="283">
        <v>-13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1.08</v>
      </c>
      <c r="D23" s="295">
        <v>3.7000000000000002E-3</v>
      </c>
      <c r="E23" s="289">
        <v>1285.22</v>
      </c>
      <c r="F23" s="14">
        <v>1.0359</v>
      </c>
      <c r="G23" s="291">
        <v>-4.2599999999999999E-2</v>
      </c>
      <c r="H23" s="291">
        <v>0.04</v>
      </c>
      <c r="I23" s="289">
        <v>5.5</v>
      </c>
      <c r="J23" s="289">
        <v>5.5</v>
      </c>
      <c r="K23" s="291">
        <v>5.2679999999999998E-2</v>
      </c>
      <c r="L23" s="289" t="s">
        <v>40</v>
      </c>
      <c r="M23" s="14" t="s">
        <v>95</v>
      </c>
      <c r="N23" s="295">
        <v>2.2000000000000001E-3</v>
      </c>
      <c r="O23" s="18">
        <v>0.18160000000000001</v>
      </c>
      <c r="P23" s="291">
        <v>-3.6299999999999999E-2</v>
      </c>
      <c r="Q23" s="303">
        <v>0.9093</v>
      </c>
      <c r="R23" s="291">
        <v>3.0000000000000001E-3</v>
      </c>
      <c r="S23" s="291">
        <v>3.2000000000000002E-3</v>
      </c>
      <c r="T23" s="291">
        <v>4.8999999999999998E-3</v>
      </c>
      <c r="U23" s="289">
        <v>38381</v>
      </c>
      <c r="V23" s="289">
        <v>1158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150263</v>
      </c>
      <c r="B24" s="283" t="s">
        <v>210</v>
      </c>
      <c r="C24" s="7">
        <v>1.08</v>
      </c>
      <c r="D24" s="305">
        <v>3.7000000000000002E-3</v>
      </c>
      <c r="E24" s="283">
        <v>30.79</v>
      </c>
      <c r="F24" s="7">
        <v>1.0358000000000001</v>
      </c>
      <c r="G24" s="285">
        <v>-4.2700000000000002E-2</v>
      </c>
      <c r="H24" s="285">
        <v>0.04</v>
      </c>
      <c r="I24" s="283">
        <v>5.5</v>
      </c>
      <c r="J24" s="283">
        <v>5.5</v>
      </c>
      <c r="K24" s="285">
        <v>5.2670000000000002E-2</v>
      </c>
      <c r="L24" s="283" t="s">
        <v>40</v>
      </c>
      <c r="M24" s="7" t="s">
        <v>211</v>
      </c>
      <c r="N24" s="286">
        <v>-3.2000000000000002E-3</v>
      </c>
      <c r="O24" s="23">
        <v>0.2324</v>
      </c>
      <c r="P24" s="285">
        <v>-3.6299999999999999E-2</v>
      </c>
      <c r="Q24" s="285">
        <v>0.79090000000000005</v>
      </c>
      <c r="R24" s="285">
        <v>-4.1999999999999997E-3</v>
      </c>
      <c r="S24" s="285">
        <v>-7.3000000000000001E-3</v>
      </c>
      <c r="T24" s="285">
        <v>-1.6000000000000001E-3</v>
      </c>
      <c r="U24" s="283">
        <v>1547</v>
      </c>
      <c r="V24" s="283">
        <v>-11</v>
      </c>
      <c r="W24" s="287">
        <v>0.21180555555555555</v>
      </c>
      <c r="X24" s="288">
        <v>42719</v>
      </c>
      <c r="Y24" s="13" t="s">
        <v>38</v>
      </c>
    </row>
    <row r="25" spans="1:25" ht="18.75" thickBot="1" x14ac:dyDescent="0.2">
      <c r="A25" s="14">
        <v>150291</v>
      </c>
      <c r="B25" s="306" t="s">
        <v>198</v>
      </c>
      <c r="C25" s="14">
        <v>1.081</v>
      </c>
      <c r="D25" s="295">
        <v>1.9E-3</v>
      </c>
      <c r="E25" s="289">
        <v>455.25</v>
      </c>
      <c r="F25" s="14">
        <v>1.036</v>
      </c>
      <c r="G25" s="291">
        <v>-4.3400000000000001E-2</v>
      </c>
      <c r="H25" s="291">
        <v>0.04</v>
      </c>
      <c r="I25" s="289">
        <v>5.5</v>
      </c>
      <c r="J25" s="289">
        <v>5.5</v>
      </c>
      <c r="K25" s="291">
        <v>5.2630000000000003E-2</v>
      </c>
      <c r="L25" s="289" t="s">
        <v>40</v>
      </c>
      <c r="M25" s="14" t="s">
        <v>95</v>
      </c>
      <c r="N25" s="295">
        <v>2.2000000000000001E-3</v>
      </c>
      <c r="O25" s="18">
        <v>0.20680000000000001</v>
      </c>
      <c r="P25" s="291">
        <v>-3.7199999999999997E-2</v>
      </c>
      <c r="Q25" s="291">
        <v>0.85029999999999994</v>
      </c>
      <c r="R25" s="291">
        <v>1.6000000000000001E-3</v>
      </c>
      <c r="S25" s="291">
        <v>3.0999999999999999E-3</v>
      </c>
      <c r="T25" s="291">
        <v>3.0999999999999999E-3</v>
      </c>
      <c r="U25" s="289">
        <v>19601</v>
      </c>
      <c r="V25" s="289">
        <v>251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1.0780000000000001</v>
      </c>
      <c r="D26" s="305">
        <v>2.8E-3</v>
      </c>
      <c r="E26" s="283">
        <v>379.88</v>
      </c>
      <c r="F26" s="7">
        <v>1.0327999999999999</v>
      </c>
      <c r="G26" s="285">
        <v>-4.3799999999999999E-2</v>
      </c>
      <c r="H26" s="285">
        <v>0.04</v>
      </c>
      <c r="I26" s="283">
        <v>5.5</v>
      </c>
      <c r="J26" s="283">
        <v>5.5</v>
      </c>
      <c r="K26" s="285">
        <v>5.262E-2</v>
      </c>
      <c r="L26" s="283" t="s">
        <v>40</v>
      </c>
      <c r="M26" s="7" t="s">
        <v>110</v>
      </c>
      <c r="N26" s="286">
        <v>-3.3E-3</v>
      </c>
      <c r="O26" s="23">
        <v>0.2243</v>
      </c>
      <c r="P26" s="285">
        <v>-3.73E-2</v>
      </c>
      <c r="Q26" s="285">
        <v>0.81399999999999995</v>
      </c>
      <c r="R26" s="285">
        <v>-5.3E-3</v>
      </c>
      <c r="S26" s="285">
        <v>-6.6E-3</v>
      </c>
      <c r="T26" s="285">
        <v>-4.4999999999999997E-3</v>
      </c>
      <c r="U26" s="283">
        <v>20815</v>
      </c>
      <c r="V26" s="283">
        <v>-317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1.085</v>
      </c>
      <c r="D27" s="295">
        <v>5.5999999999999999E-3</v>
      </c>
      <c r="E27" s="289">
        <v>3433.15</v>
      </c>
      <c r="F27" s="14">
        <v>1.036</v>
      </c>
      <c r="G27" s="291">
        <v>-4.7300000000000002E-2</v>
      </c>
      <c r="H27" s="291">
        <v>0.04</v>
      </c>
      <c r="I27" s="289">
        <v>5.5</v>
      </c>
      <c r="J27" s="289">
        <v>5.5</v>
      </c>
      <c r="K27" s="291">
        <v>5.2429999999999997E-2</v>
      </c>
      <c r="L27" s="289" t="s">
        <v>40</v>
      </c>
      <c r="M27" s="14" t="s">
        <v>197</v>
      </c>
      <c r="N27" s="295">
        <v>7.6E-3</v>
      </c>
      <c r="O27" s="18">
        <v>0.18779999999999999</v>
      </c>
      <c r="P27" s="291">
        <v>-4.07E-2</v>
      </c>
      <c r="Q27" s="291">
        <v>0.89470000000000005</v>
      </c>
      <c r="R27" s="291">
        <v>-5.8999999999999999E-3</v>
      </c>
      <c r="S27" s="291">
        <v>-9.4999999999999998E-3</v>
      </c>
      <c r="T27" s="291">
        <v>-1.72E-2</v>
      </c>
      <c r="U27" s="289">
        <v>58178</v>
      </c>
      <c r="V27" s="289">
        <v>-535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1.0860000000000001</v>
      </c>
      <c r="D28" s="305">
        <v>1.8E-3</v>
      </c>
      <c r="E28" s="283">
        <v>99.19</v>
      </c>
      <c r="F28" s="7">
        <v>1.0359</v>
      </c>
      <c r="G28" s="285">
        <v>-4.8399999999999999E-2</v>
      </c>
      <c r="H28" s="285">
        <v>0.04</v>
      </c>
      <c r="I28" s="283">
        <v>5.5</v>
      </c>
      <c r="J28" s="283">
        <v>5.5</v>
      </c>
      <c r="K28" s="285">
        <v>5.2380000000000003E-2</v>
      </c>
      <c r="L28" s="283" t="s">
        <v>40</v>
      </c>
      <c r="M28" s="7" t="s">
        <v>56</v>
      </c>
      <c r="N28" s="286">
        <v>-4.8999999999999998E-3</v>
      </c>
      <c r="O28" s="23">
        <v>0.41909999999999997</v>
      </c>
      <c r="P28" s="285">
        <v>-4.1599999999999998E-2</v>
      </c>
      <c r="Q28" s="304">
        <v>0.35539999999999999</v>
      </c>
      <c r="R28" s="285">
        <v>-6.9999999999999999E-4</v>
      </c>
      <c r="S28" s="285">
        <v>-6.1999999999999998E-3</v>
      </c>
      <c r="T28" s="285">
        <v>-1.4E-3</v>
      </c>
      <c r="U28" s="283">
        <v>5296</v>
      </c>
      <c r="V28" s="283">
        <v>-1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150130</v>
      </c>
      <c r="B29" s="289" t="s">
        <v>208</v>
      </c>
      <c r="C29" s="14">
        <v>1.083</v>
      </c>
      <c r="D29" s="295">
        <v>3.7000000000000002E-3</v>
      </c>
      <c r="E29" s="289">
        <v>12250.38</v>
      </c>
      <c r="F29" s="14">
        <v>1.0327999999999999</v>
      </c>
      <c r="G29" s="291">
        <v>-4.8599999999999997E-2</v>
      </c>
      <c r="H29" s="291">
        <v>0.04</v>
      </c>
      <c r="I29" s="289">
        <v>5.5</v>
      </c>
      <c r="J29" s="289">
        <v>5.5</v>
      </c>
      <c r="K29" s="291">
        <v>5.237E-2</v>
      </c>
      <c r="L29" s="289" t="s">
        <v>40</v>
      </c>
      <c r="M29" s="14" t="s">
        <v>209</v>
      </c>
      <c r="N29" s="290">
        <v>-3.7000000000000002E-3</v>
      </c>
      <c r="O29" s="18">
        <v>0.2011</v>
      </c>
      <c r="P29" s="291">
        <v>-4.1700000000000001E-2</v>
      </c>
      <c r="Q29" s="291">
        <v>0.86829999999999996</v>
      </c>
      <c r="R29" s="291">
        <v>8.0000000000000004E-4</v>
      </c>
      <c r="S29" s="291">
        <v>-2.0999999999999999E-3</v>
      </c>
      <c r="T29" s="291">
        <v>-3.3E-3</v>
      </c>
      <c r="U29" s="289">
        <v>475792</v>
      </c>
      <c r="V29" s="289">
        <v>-243</v>
      </c>
      <c r="W29" s="292">
        <v>0.21180555555555555</v>
      </c>
      <c r="X29" s="293">
        <v>42738</v>
      </c>
      <c r="Y29" s="21" t="s">
        <v>38</v>
      </c>
    </row>
    <row r="30" spans="1:25" ht="18.75" thickBot="1" x14ac:dyDescent="0.2">
      <c r="A30" s="7">
        <v>502037</v>
      </c>
      <c r="B30" s="283" t="s">
        <v>221</v>
      </c>
      <c r="C30" s="7">
        <v>1.0820000000000001</v>
      </c>
      <c r="D30" s="286">
        <v>-1.8E-3</v>
      </c>
      <c r="E30" s="283">
        <v>2.58</v>
      </c>
      <c r="F30" s="7">
        <v>1.0291999999999999</v>
      </c>
      <c r="G30" s="285">
        <v>-5.1299999999999998E-2</v>
      </c>
      <c r="H30" s="285">
        <v>0.04</v>
      </c>
      <c r="I30" s="283">
        <v>5.5</v>
      </c>
      <c r="J30" s="283">
        <v>5.5</v>
      </c>
      <c r="K30" s="285">
        <v>5.2240000000000002E-2</v>
      </c>
      <c r="L30" s="283" t="s">
        <v>40</v>
      </c>
      <c r="M30" s="7" t="s">
        <v>222</v>
      </c>
      <c r="N30" s="286">
        <v>-8.5000000000000006E-3</v>
      </c>
      <c r="O30" s="23">
        <v>0.42670000000000002</v>
      </c>
      <c r="P30" s="285">
        <v>-4.4499999999999998E-2</v>
      </c>
      <c r="Q30" s="285">
        <v>0.34449999999999997</v>
      </c>
      <c r="R30" s="285">
        <v>2.0999999999999999E-3</v>
      </c>
      <c r="S30" s="285">
        <v>-9.1000000000000004E-3</v>
      </c>
      <c r="T30" s="285">
        <v>-2.8999999999999998E-3</v>
      </c>
      <c r="U30" s="283">
        <v>585</v>
      </c>
      <c r="V30" s="283">
        <v>-3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302">
        <v>0</v>
      </c>
      <c r="E31" s="289">
        <v>5181.04</v>
      </c>
      <c r="F31" s="14">
        <v>1.0327999999999999</v>
      </c>
      <c r="G31" s="291">
        <v>-5.3400000000000003E-2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0">
        <v>-1.43E-2</v>
      </c>
      <c r="O31" s="18">
        <v>0.17100000000000001</v>
      </c>
      <c r="P31" s="291">
        <v>-4.6100000000000002E-2</v>
      </c>
      <c r="Q31" s="291">
        <v>1.5848</v>
      </c>
      <c r="R31" s="291">
        <v>-5.4999999999999997E-3</v>
      </c>
      <c r="S31" s="291">
        <v>-8.8000000000000005E-3</v>
      </c>
      <c r="T31" s="291">
        <v>-9.1000000000000004E-3</v>
      </c>
      <c r="U31" s="289">
        <v>134253</v>
      </c>
      <c r="V31" s="289">
        <v>-8970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305">
        <v>2.8E-3</v>
      </c>
      <c r="E32" s="283">
        <v>133.44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-3.5000000000000001E-3</v>
      </c>
      <c r="O32" s="23">
        <v>0.40920000000000001</v>
      </c>
      <c r="P32" s="285">
        <v>-4.9799999999999997E-2</v>
      </c>
      <c r="Q32" s="285">
        <v>0.38579999999999998</v>
      </c>
      <c r="R32" s="285">
        <v>-5.8999999999999999E-3</v>
      </c>
      <c r="S32" s="285">
        <v>-7.7999999999999996E-3</v>
      </c>
      <c r="T32" s="285">
        <v>-8.3999999999999995E-3</v>
      </c>
      <c r="U32" s="283">
        <v>13294</v>
      </c>
      <c r="V32" s="283">
        <v>-134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1.0940000000000001</v>
      </c>
      <c r="D33" s="295">
        <v>2.7000000000000001E-3</v>
      </c>
      <c r="E33" s="289">
        <v>165</v>
      </c>
      <c r="F33" s="14">
        <v>1.0327999999999999</v>
      </c>
      <c r="G33" s="291">
        <v>-5.9299999999999999E-2</v>
      </c>
      <c r="H33" s="291">
        <v>0.04</v>
      </c>
      <c r="I33" s="289">
        <v>5.5</v>
      </c>
      <c r="J33" s="289">
        <v>5.5</v>
      </c>
      <c r="K33" s="291">
        <v>5.1830000000000001E-2</v>
      </c>
      <c r="L33" s="289" t="s">
        <v>40</v>
      </c>
      <c r="M33" s="14" t="s">
        <v>220</v>
      </c>
      <c r="N33" s="290">
        <v>-8.0999999999999996E-3</v>
      </c>
      <c r="O33" s="18">
        <v>0.27</v>
      </c>
      <c r="P33" s="291">
        <v>-5.1299999999999998E-2</v>
      </c>
      <c r="Q33" s="291">
        <v>0.70730000000000004</v>
      </c>
      <c r="R33" s="291">
        <v>-3.5000000000000001E-3</v>
      </c>
      <c r="S33" s="291">
        <v>-6.7000000000000002E-3</v>
      </c>
      <c r="T33" s="291">
        <v>-3.5000000000000001E-3</v>
      </c>
      <c r="U33" s="289">
        <v>50786</v>
      </c>
      <c r="V33" s="289">
        <v>91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150190</v>
      </c>
      <c r="B34" s="283" t="s">
        <v>213</v>
      </c>
      <c r="C34" s="7">
        <v>1.095</v>
      </c>
      <c r="D34" s="305">
        <v>6.4000000000000003E-3</v>
      </c>
      <c r="E34" s="283">
        <v>156.11000000000001</v>
      </c>
      <c r="F34" s="7">
        <v>1.0329999999999999</v>
      </c>
      <c r="G34" s="285">
        <v>-0.06</v>
      </c>
      <c r="H34" s="285">
        <v>0.04</v>
      </c>
      <c r="I34" s="283">
        <v>5.5</v>
      </c>
      <c r="J34" s="283">
        <v>5.5</v>
      </c>
      <c r="K34" s="285">
        <v>5.1790000000000003E-2</v>
      </c>
      <c r="L34" s="283" t="s">
        <v>40</v>
      </c>
      <c r="M34" s="7" t="s">
        <v>76</v>
      </c>
      <c r="N34" s="286">
        <v>-5.5999999999999999E-3</v>
      </c>
      <c r="O34" s="23">
        <v>0.43819999999999998</v>
      </c>
      <c r="P34" s="285">
        <v>-5.2200000000000003E-2</v>
      </c>
      <c r="Q34" s="285">
        <v>0.31359999999999999</v>
      </c>
      <c r="R34" s="285">
        <v>4.0000000000000001E-3</v>
      </c>
      <c r="S34" s="285">
        <v>-3.0000000000000001E-3</v>
      </c>
      <c r="T34" s="285">
        <v>0</v>
      </c>
      <c r="U34" s="283">
        <v>5778</v>
      </c>
      <c r="V34" s="283">
        <v>0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1.0980000000000001</v>
      </c>
      <c r="D35" s="295">
        <v>1.8E-3</v>
      </c>
      <c r="E35" s="289">
        <v>5556.95</v>
      </c>
      <c r="F35" s="14">
        <v>1.0327999999999999</v>
      </c>
      <c r="G35" s="291">
        <v>-6.3100000000000003E-2</v>
      </c>
      <c r="H35" s="291">
        <v>0.04</v>
      </c>
      <c r="I35" s="289">
        <v>5.5</v>
      </c>
      <c r="J35" s="289">
        <v>5.5</v>
      </c>
      <c r="K35" s="291">
        <v>5.1630000000000002E-2</v>
      </c>
      <c r="L35" s="289" t="s">
        <v>40</v>
      </c>
      <c r="M35" s="14" t="s">
        <v>216</v>
      </c>
      <c r="N35" s="295">
        <v>2.0899999999999998E-2</v>
      </c>
      <c r="O35" s="18">
        <v>0.4486</v>
      </c>
      <c r="P35" s="291">
        <v>-5.4800000000000001E-2</v>
      </c>
      <c r="Q35" s="291">
        <v>0.28960000000000002</v>
      </c>
      <c r="R35" s="291">
        <v>3.3E-3</v>
      </c>
      <c r="S35" s="291">
        <v>2.5999999999999999E-3</v>
      </c>
      <c r="T35" s="291">
        <v>4.1999999999999997E-3</v>
      </c>
      <c r="U35" s="289">
        <v>63737</v>
      </c>
      <c r="V35" s="289">
        <v>2875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1.0960000000000001</v>
      </c>
      <c r="D36" s="305">
        <v>2.7000000000000001E-3</v>
      </c>
      <c r="E36" s="283">
        <v>22.55</v>
      </c>
      <c r="F36" s="7">
        <v>1.0289999999999999</v>
      </c>
      <c r="G36" s="285">
        <v>-6.5100000000000005E-2</v>
      </c>
      <c r="H36" s="285">
        <v>0.04</v>
      </c>
      <c r="I36" s="283">
        <v>5.5</v>
      </c>
      <c r="J36" s="283">
        <v>5.5</v>
      </c>
      <c r="K36" s="285">
        <v>5.1549999999999999E-2</v>
      </c>
      <c r="L36" s="283" t="s">
        <v>40</v>
      </c>
      <c r="M36" s="7" t="s">
        <v>218</v>
      </c>
      <c r="N36" s="305">
        <v>8.9999999999999998E-4</v>
      </c>
      <c r="O36" s="23">
        <v>0.42370000000000002</v>
      </c>
      <c r="P36" s="285">
        <v>-5.67E-2</v>
      </c>
      <c r="Q36" s="285">
        <v>0.3518</v>
      </c>
      <c r="R36" s="285">
        <v>-6.0000000000000001E-3</v>
      </c>
      <c r="S36" s="285">
        <v>-5.5999999999999999E-3</v>
      </c>
      <c r="T36" s="285">
        <v>-4.5999999999999999E-3</v>
      </c>
      <c r="U36" s="283">
        <v>15458</v>
      </c>
      <c r="V36" s="283">
        <v>-25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1.0920000000000001</v>
      </c>
      <c r="D37" s="290">
        <v>-5.4999999999999997E-3</v>
      </c>
      <c r="E37" s="289">
        <v>2.36</v>
      </c>
      <c r="F37" s="14">
        <v>1.024</v>
      </c>
      <c r="G37" s="291">
        <v>-6.6400000000000001E-2</v>
      </c>
      <c r="H37" s="291">
        <v>0.04</v>
      </c>
      <c r="I37" s="289">
        <v>5.5</v>
      </c>
      <c r="J37" s="289">
        <v>5.5</v>
      </c>
      <c r="K37" s="291">
        <v>5.1499999999999997E-2</v>
      </c>
      <c r="L37" s="289" t="s">
        <v>40</v>
      </c>
      <c r="M37" s="14" t="s">
        <v>56</v>
      </c>
      <c r="N37" s="290">
        <v>-4.8999999999999998E-3</v>
      </c>
      <c r="O37" s="18">
        <v>0.43009999999999998</v>
      </c>
      <c r="P37" s="291">
        <v>-5.7799999999999997E-2</v>
      </c>
      <c r="Q37" s="303">
        <v>0.34200000000000003</v>
      </c>
      <c r="R37" s="291">
        <v>-5.1999999999999998E-3</v>
      </c>
      <c r="S37" s="291">
        <v>-7.1000000000000004E-3</v>
      </c>
      <c r="T37" s="291">
        <v>-4.4999999999999997E-3</v>
      </c>
      <c r="U37" s="289">
        <v>6009</v>
      </c>
      <c r="V37" s="289">
        <v>-56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1.1180000000000001</v>
      </c>
      <c r="D38" s="286">
        <v>-1.8E-3</v>
      </c>
      <c r="E38" s="283">
        <v>1.2</v>
      </c>
      <c r="F38" s="7">
        <v>1.0289999999999999</v>
      </c>
      <c r="G38" s="285">
        <v>-8.6499999999999994E-2</v>
      </c>
      <c r="H38" s="285">
        <v>0.04</v>
      </c>
      <c r="I38" s="283">
        <v>5.5</v>
      </c>
      <c r="J38" s="283">
        <v>5.5</v>
      </c>
      <c r="K38" s="285">
        <v>5.0509999999999999E-2</v>
      </c>
      <c r="L38" s="283" t="s">
        <v>40</v>
      </c>
      <c r="M38" s="7" t="s">
        <v>218</v>
      </c>
      <c r="N38" s="305">
        <v>8.9999999999999998E-4</v>
      </c>
      <c r="O38" s="23">
        <v>0.45639999999999997</v>
      </c>
      <c r="P38" s="285">
        <v>-7.5300000000000006E-2</v>
      </c>
      <c r="Q38" s="285">
        <v>0.27500000000000002</v>
      </c>
      <c r="R38" s="285">
        <v>-5.1000000000000004E-3</v>
      </c>
      <c r="S38" s="285">
        <v>-3.3999999999999998E-3</v>
      </c>
      <c r="T38" s="285">
        <v>-2.9999999999999997E-4</v>
      </c>
      <c r="U38" s="283">
        <v>1114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1.1279999999999999</v>
      </c>
      <c r="D39" s="290">
        <v>-5.3E-3</v>
      </c>
      <c r="E39" s="289">
        <v>1.58</v>
      </c>
      <c r="F39" s="14">
        <v>1.0289999999999999</v>
      </c>
      <c r="G39" s="291">
        <v>-9.6199999999999994E-2</v>
      </c>
      <c r="H39" s="291">
        <v>0.04</v>
      </c>
      <c r="I39" s="289">
        <v>5.5</v>
      </c>
      <c r="J39" s="289">
        <v>5.5</v>
      </c>
      <c r="K39" s="291">
        <v>5.0049999999999997E-2</v>
      </c>
      <c r="L39" s="289" t="s">
        <v>40</v>
      </c>
      <c r="M39" s="14" t="s">
        <v>127</v>
      </c>
      <c r="N39" s="290">
        <v>-2.0999999999999999E-3</v>
      </c>
      <c r="O39" s="18">
        <v>0.46629999999999999</v>
      </c>
      <c r="P39" s="291">
        <v>-8.3500000000000005E-2</v>
      </c>
      <c r="Q39" s="291">
        <v>0.25180000000000002</v>
      </c>
      <c r="R39" s="291">
        <v>-1.49E-2</v>
      </c>
      <c r="S39" s="291">
        <v>-1.77E-2</v>
      </c>
      <c r="T39" s="291">
        <v>-5.4000000000000003E-3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1.171</v>
      </c>
      <c r="D40" s="305">
        <v>9.4999999999999998E-3</v>
      </c>
      <c r="E40" s="283">
        <v>1.41</v>
      </c>
      <c r="F40" s="7">
        <v>1.0289999999999999</v>
      </c>
      <c r="G40" s="285">
        <v>-0.13800000000000001</v>
      </c>
      <c r="H40" s="285">
        <v>0.04</v>
      </c>
      <c r="I40" s="283">
        <v>5.5</v>
      </c>
      <c r="J40" s="283">
        <v>5.5</v>
      </c>
      <c r="K40" s="285">
        <v>4.8160000000000001E-2</v>
      </c>
      <c r="L40" s="283" t="s">
        <v>40</v>
      </c>
      <c r="M40" s="7" t="s">
        <v>222</v>
      </c>
      <c r="N40" s="286">
        <v>-8.5000000000000006E-3</v>
      </c>
      <c r="O40" s="23">
        <v>0.4249</v>
      </c>
      <c r="P40" s="285">
        <v>-0.1171</v>
      </c>
      <c r="Q40" s="285">
        <v>0.34899999999999998</v>
      </c>
      <c r="R40" s="285">
        <v>-8.9999999999999998E-4</v>
      </c>
      <c r="S40" s="285">
        <v>-1.47E-2</v>
      </c>
      <c r="T40" s="285">
        <v>-9.9000000000000008E-3</v>
      </c>
      <c r="U40" s="283">
        <v>691</v>
      </c>
      <c r="V40" s="283">
        <v>-2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302">
        <v>0</v>
      </c>
      <c r="E41" s="289">
        <v>135.49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0.68830000000000002</v>
      </c>
      <c r="P41" s="291">
        <v>-0.29509999999999997</v>
      </c>
      <c r="Q41" s="289" t="s">
        <v>37</v>
      </c>
      <c r="R41" s="291">
        <v>4.7999999999999996E-3</v>
      </c>
      <c r="S41" s="291">
        <v>9.1000000000000004E-3</v>
      </c>
      <c r="T41" s="291">
        <v>1.4800000000000001E-2</v>
      </c>
      <c r="U41" s="289">
        <v>1758</v>
      </c>
      <c r="V41" s="289">
        <v>89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1.8000000000000004E-3</v>
      </c>
      <c r="E42" s="36"/>
      <c r="F42" s="35"/>
      <c r="G42" s="43">
        <f>AVERAGE(G16:G41)</f>
        <v>-7.0196153846153866E-2</v>
      </c>
      <c r="H42" s="272">
        <f>COUNTIF($D16:$D41,"&gt;0")/COUNT($D16:$D41)</f>
        <v>0.73076923076923073</v>
      </c>
      <c r="I42" s="36"/>
      <c r="J42" s="36"/>
      <c r="K42" s="43">
        <f>AVERAGE(K16:K41)</f>
        <v>5.149961538461538E-2</v>
      </c>
      <c r="L42" s="36"/>
      <c r="M42" s="35"/>
      <c r="N42" s="38"/>
      <c r="O42" s="39"/>
      <c r="P42" s="43">
        <f>AVERAGE(P16:P41)</f>
        <v>-5.7449999999999994E-2</v>
      </c>
      <c r="Q42" s="37"/>
      <c r="R42" s="43">
        <f>AVERAGE(R16:R41)</f>
        <v>-2.3923076923076927E-3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0.98199999999999998</v>
      </c>
      <c r="D43" s="314">
        <v>1.1299999999999999E-2</v>
      </c>
      <c r="E43" s="309">
        <v>12208.75</v>
      </c>
      <c r="F43" s="51">
        <v>1.0343</v>
      </c>
      <c r="G43" s="311">
        <v>5.0599999999999999E-2</v>
      </c>
      <c r="H43" s="311">
        <v>3.5000000000000003E-2</v>
      </c>
      <c r="I43" s="309">
        <v>5</v>
      </c>
      <c r="J43" s="309">
        <v>5</v>
      </c>
      <c r="K43" s="311">
        <v>5.2760000000000001E-2</v>
      </c>
      <c r="L43" s="309" t="s">
        <v>40</v>
      </c>
      <c r="M43" s="51" t="s">
        <v>153</v>
      </c>
      <c r="N43" s="314">
        <v>6.9999999999999999E-4</v>
      </c>
      <c r="O43" s="56">
        <v>0.29520000000000002</v>
      </c>
      <c r="P43" s="317" t="s">
        <v>44</v>
      </c>
      <c r="Q43" s="311">
        <v>0.71240000000000003</v>
      </c>
      <c r="R43" s="311">
        <v>-5.7000000000000002E-3</v>
      </c>
      <c r="S43" s="311">
        <v>-8.3999999999999995E-3</v>
      </c>
      <c r="T43" s="311">
        <v>-1.01E-2</v>
      </c>
      <c r="U43" s="309">
        <v>394959</v>
      </c>
      <c r="V43" s="309">
        <v>-2552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150090</v>
      </c>
      <c r="B44" s="289" t="s">
        <v>173</v>
      </c>
      <c r="C44" s="14">
        <v>1.032</v>
      </c>
      <c r="D44" s="290">
        <v>-6.7000000000000002E-3</v>
      </c>
      <c r="E44" s="289">
        <v>62.81</v>
      </c>
      <c r="F44" s="14">
        <v>1.0303</v>
      </c>
      <c r="G44" s="291">
        <v>-1.6999999999999999E-3</v>
      </c>
      <c r="H44" s="291">
        <v>3.5000000000000003E-2</v>
      </c>
      <c r="I44" s="289">
        <v>5</v>
      </c>
      <c r="J44" s="289">
        <v>5</v>
      </c>
      <c r="K44" s="291">
        <v>4.9919999999999999E-2</v>
      </c>
      <c r="L44" s="289" t="s">
        <v>40</v>
      </c>
      <c r="M44" s="14" t="s">
        <v>174</v>
      </c>
      <c r="N44" s="290">
        <v>-5.3E-3</v>
      </c>
      <c r="O44" s="18">
        <v>0.39240000000000003</v>
      </c>
      <c r="P44" s="291">
        <v>-5.1999999999999998E-3</v>
      </c>
      <c r="Q44" s="291">
        <v>0.89829999999999999</v>
      </c>
      <c r="R44" s="291">
        <v>-5.7999999999999996E-3</v>
      </c>
      <c r="S44" s="291">
        <v>-6.4999999999999997E-3</v>
      </c>
      <c r="T44" s="291">
        <v>-1.01E-2</v>
      </c>
      <c r="U44" s="289">
        <v>1098</v>
      </c>
      <c r="V44" s="289">
        <v>-10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150053</v>
      </c>
      <c r="B45" s="283" t="s">
        <v>170</v>
      </c>
      <c r="C45" s="7">
        <v>1.038</v>
      </c>
      <c r="D45" s="305">
        <v>2.8999999999999998E-3</v>
      </c>
      <c r="E45" s="283">
        <v>74.150000000000006</v>
      </c>
      <c r="F45" s="7">
        <v>1.03</v>
      </c>
      <c r="G45" s="285">
        <v>-7.7999999999999996E-3</v>
      </c>
      <c r="H45" s="285">
        <v>3.5000000000000003E-2</v>
      </c>
      <c r="I45" s="283">
        <v>5</v>
      </c>
      <c r="J45" s="283">
        <v>5</v>
      </c>
      <c r="K45" s="285">
        <v>4.9599999999999998E-2</v>
      </c>
      <c r="L45" s="283" t="s">
        <v>40</v>
      </c>
      <c r="M45" s="7" t="s">
        <v>148</v>
      </c>
      <c r="N45" s="286">
        <v>-3.7000000000000002E-3</v>
      </c>
      <c r="O45" s="23">
        <v>0.4345</v>
      </c>
      <c r="P45" s="285">
        <v>-1.0999999999999999E-2</v>
      </c>
      <c r="Q45" s="285">
        <v>1.0123</v>
      </c>
      <c r="R45" s="285">
        <v>3.3E-3</v>
      </c>
      <c r="S45" s="285">
        <v>-8.6E-3</v>
      </c>
      <c r="T45" s="285">
        <v>-5.1999999999999998E-3</v>
      </c>
      <c r="U45" s="283">
        <v>526</v>
      </c>
      <c r="V45" s="283">
        <v>-1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1.077</v>
      </c>
      <c r="D46" s="295">
        <v>1.9E-3</v>
      </c>
      <c r="E46" s="289">
        <v>287.52</v>
      </c>
      <c r="F46" s="14">
        <v>1.0660000000000001</v>
      </c>
      <c r="G46" s="291">
        <v>-1.03E-2</v>
      </c>
      <c r="H46" s="291">
        <v>3.5000000000000003E-2</v>
      </c>
      <c r="I46" s="289">
        <v>5.75</v>
      </c>
      <c r="J46" s="289">
        <v>5</v>
      </c>
      <c r="K46" s="291">
        <v>4.9570000000000003E-2</v>
      </c>
      <c r="L46" s="289" t="s">
        <v>40</v>
      </c>
      <c r="M46" s="14" t="s">
        <v>169</v>
      </c>
      <c r="N46" s="290">
        <v>-4.0000000000000001E-3</v>
      </c>
      <c r="O46" s="18">
        <v>0.12280000000000001</v>
      </c>
      <c r="P46" s="291">
        <v>-1.35E-2</v>
      </c>
      <c r="Q46" s="303">
        <v>0.99960000000000004</v>
      </c>
      <c r="R46" s="291">
        <v>-4.7999999999999996E-3</v>
      </c>
      <c r="S46" s="291">
        <v>-7.3000000000000001E-3</v>
      </c>
      <c r="T46" s="291">
        <v>-5.3E-3</v>
      </c>
      <c r="U46" s="289">
        <v>3692</v>
      </c>
      <c r="V46" s="289">
        <v>-22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150167</v>
      </c>
      <c r="B47" s="283" t="s">
        <v>161</v>
      </c>
      <c r="C47" s="7">
        <v>1.0429999999999999</v>
      </c>
      <c r="D47" s="286">
        <v>-2.8999999999999998E-3</v>
      </c>
      <c r="E47" s="283">
        <v>2.35</v>
      </c>
      <c r="F47" s="7">
        <v>1.034</v>
      </c>
      <c r="G47" s="285">
        <v>-8.6999999999999994E-3</v>
      </c>
      <c r="H47" s="285">
        <v>3.5000000000000003E-2</v>
      </c>
      <c r="I47" s="283">
        <v>5</v>
      </c>
      <c r="J47" s="283">
        <v>5</v>
      </c>
      <c r="K47" s="285">
        <v>4.9549999999999997E-2</v>
      </c>
      <c r="L47" s="283" t="s">
        <v>40</v>
      </c>
      <c r="M47" s="7" t="s">
        <v>88</v>
      </c>
      <c r="N47" s="286">
        <v>-4.1999999999999997E-3</v>
      </c>
      <c r="O47" s="23">
        <v>0.23810000000000001</v>
      </c>
      <c r="P47" s="285">
        <v>-1.1900000000000001E-2</v>
      </c>
      <c r="Q47" s="285">
        <v>0.7802</v>
      </c>
      <c r="R47" s="285">
        <v>-1.9E-3</v>
      </c>
      <c r="S47" s="285">
        <v>-3.5000000000000001E-3</v>
      </c>
      <c r="T47" s="285">
        <v>-6.6E-3</v>
      </c>
      <c r="U47" s="283">
        <v>2952</v>
      </c>
      <c r="V47" s="283">
        <v>-7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1.0429999999999999</v>
      </c>
      <c r="D48" s="295">
        <v>1E-3</v>
      </c>
      <c r="E48" s="289">
        <v>3.8</v>
      </c>
      <c r="F48" s="14">
        <v>1.034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182</v>
      </c>
      <c r="N48" s="290">
        <v>-3.5999999999999999E-3</v>
      </c>
      <c r="O48" s="18">
        <v>0.374</v>
      </c>
      <c r="P48" s="291">
        <v>-1.1900000000000001E-2</v>
      </c>
      <c r="Q48" s="291">
        <v>0.4627</v>
      </c>
      <c r="R48" s="291">
        <v>-2.3999999999999998E-3</v>
      </c>
      <c r="S48" s="291">
        <v>-1.26E-2</v>
      </c>
      <c r="T48" s="291">
        <v>-7.3000000000000001E-3</v>
      </c>
      <c r="U48" s="289">
        <v>261</v>
      </c>
      <c r="V48" s="289">
        <v>-3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305">
        <v>3.8999999999999998E-3</v>
      </c>
      <c r="E49" s="283">
        <v>87.39</v>
      </c>
      <c r="F49" s="7">
        <v>1.0303</v>
      </c>
      <c r="G49" s="285">
        <v>-9.4000000000000004E-3</v>
      </c>
      <c r="H49" s="285">
        <v>3.5000000000000003E-2</v>
      </c>
      <c r="I49" s="283">
        <v>5</v>
      </c>
      <c r="J49" s="283">
        <v>5</v>
      </c>
      <c r="K49" s="285">
        <v>4.9520000000000002E-2</v>
      </c>
      <c r="L49" s="283" t="s">
        <v>40</v>
      </c>
      <c r="M49" s="7" t="s">
        <v>88</v>
      </c>
      <c r="N49" s="286">
        <v>-4.1999999999999997E-3</v>
      </c>
      <c r="O49" s="23">
        <v>0.25130000000000002</v>
      </c>
      <c r="P49" s="285">
        <v>-1.29E-2</v>
      </c>
      <c r="Q49" s="285">
        <v>0.75439999999999996</v>
      </c>
      <c r="R49" s="285">
        <v>0</v>
      </c>
      <c r="S49" s="285">
        <v>-9.1999999999999998E-3</v>
      </c>
      <c r="T49" s="285">
        <v>-7.6E-3</v>
      </c>
      <c r="U49" s="283">
        <v>662</v>
      </c>
      <c r="V49" s="283">
        <v>-1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150121</v>
      </c>
      <c r="B50" s="289" t="s">
        <v>159</v>
      </c>
      <c r="C50" s="14">
        <v>1.04</v>
      </c>
      <c r="D50" s="295">
        <v>2.8999999999999998E-3</v>
      </c>
      <c r="E50" s="289">
        <v>11.16</v>
      </c>
      <c r="F50" s="14">
        <v>1.03</v>
      </c>
      <c r="G50" s="291">
        <v>-9.7000000000000003E-3</v>
      </c>
      <c r="H50" s="291">
        <v>3.5000000000000003E-2</v>
      </c>
      <c r="I50" s="289">
        <v>5</v>
      </c>
      <c r="J50" s="289">
        <v>5</v>
      </c>
      <c r="K50" s="291">
        <v>4.9500000000000002E-2</v>
      </c>
      <c r="L50" s="289" t="s">
        <v>40</v>
      </c>
      <c r="M50" s="14" t="s">
        <v>160</v>
      </c>
      <c r="N50" s="290">
        <v>-5.1999999999999998E-3</v>
      </c>
      <c r="O50" s="18">
        <v>0.44169999999999998</v>
      </c>
      <c r="P50" s="291">
        <v>-1.29E-2</v>
      </c>
      <c r="Q50" s="291">
        <v>0.74470000000000003</v>
      </c>
      <c r="R50" s="291">
        <v>-2.3999999999999998E-3</v>
      </c>
      <c r="S50" s="291">
        <v>-6.8999999999999999E-3</v>
      </c>
      <c r="T50" s="291">
        <v>4.0000000000000002E-4</v>
      </c>
      <c r="U50" s="289">
        <v>439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1.04</v>
      </c>
      <c r="D51" s="305">
        <v>1.9E-3</v>
      </c>
      <c r="E51" s="283">
        <v>6.12</v>
      </c>
      <c r="F51" s="7">
        <v>1.03</v>
      </c>
      <c r="G51" s="285">
        <v>-9.7000000000000003E-3</v>
      </c>
      <c r="H51" s="285">
        <v>3.5000000000000003E-2</v>
      </c>
      <c r="I51" s="283">
        <v>5</v>
      </c>
      <c r="J51" s="283">
        <v>5</v>
      </c>
      <c r="K51" s="285">
        <v>4.9500000000000002E-2</v>
      </c>
      <c r="L51" s="283" t="s">
        <v>40</v>
      </c>
      <c r="M51" s="7" t="s">
        <v>163</v>
      </c>
      <c r="N51" s="286">
        <v>-2.3E-3</v>
      </c>
      <c r="O51" s="23">
        <v>0.1527</v>
      </c>
      <c r="P51" s="285">
        <v>-1.29E-2</v>
      </c>
      <c r="Q51" s="285">
        <v>1.6477999999999999</v>
      </c>
      <c r="R51" s="285">
        <v>-3.8E-3</v>
      </c>
      <c r="S51" s="285">
        <v>-8.6E-3</v>
      </c>
      <c r="T51" s="285">
        <v>-7.3000000000000001E-3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502001</v>
      </c>
      <c r="B52" s="289" t="s">
        <v>171</v>
      </c>
      <c r="C52" s="14">
        <v>1.04</v>
      </c>
      <c r="D52" s="295">
        <v>1E-3</v>
      </c>
      <c r="E52" s="289">
        <v>0.1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172</v>
      </c>
      <c r="N52" s="290">
        <v>-3.2000000000000002E-3</v>
      </c>
      <c r="O52" s="18">
        <v>0.36120000000000002</v>
      </c>
      <c r="P52" s="291">
        <v>-1.29E-2</v>
      </c>
      <c r="Q52" s="291">
        <v>0.49709999999999999</v>
      </c>
      <c r="R52" s="291">
        <v>-8.8999999999999999E-3</v>
      </c>
      <c r="S52" s="291">
        <v>-8.5000000000000006E-3</v>
      </c>
      <c r="T52" s="291">
        <v>-5.4999999999999997E-3</v>
      </c>
      <c r="U52" s="289">
        <v>300</v>
      </c>
      <c r="V52" s="289">
        <v>-31</v>
      </c>
      <c r="W52" s="292">
        <v>0.21180555555555555</v>
      </c>
      <c r="X52" s="293">
        <v>42738</v>
      </c>
      <c r="Y52" s="21" t="s">
        <v>38</v>
      </c>
    </row>
    <row r="53" spans="1:25" s="60" customFormat="1" ht="18.75" thickBot="1" x14ac:dyDescent="0.2">
      <c r="A53" s="51">
        <v>502041</v>
      </c>
      <c r="B53" s="309" t="s">
        <v>155</v>
      </c>
      <c r="C53" s="51">
        <v>1.0669999999999999</v>
      </c>
      <c r="D53" s="314">
        <v>2.8E-3</v>
      </c>
      <c r="E53" s="309">
        <v>71.8</v>
      </c>
      <c r="F53" s="51">
        <v>1.0549999999999999</v>
      </c>
      <c r="G53" s="311">
        <v>-1.14E-2</v>
      </c>
      <c r="H53" s="311">
        <v>3.5000000000000003E-2</v>
      </c>
      <c r="I53" s="309">
        <v>5.5</v>
      </c>
      <c r="J53" s="309">
        <v>5</v>
      </c>
      <c r="K53" s="311">
        <v>4.9480000000000003E-2</v>
      </c>
      <c r="L53" s="309" t="s">
        <v>40</v>
      </c>
      <c r="M53" s="51" t="s">
        <v>91</v>
      </c>
      <c r="N53" s="310">
        <v>-2.3999999999999998E-3</v>
      </c>
      <c r="O53" s="56">
        <v>0.27579999999999999</v>
      </c>
      <c r="P53" s="311">
        <v>-1.46E-2</v>
      </c>
      <c r="Q53" s="367">
        <v>0.66490000000000005</v>
      </c>
      <c r="R53" s="311">
        <v>-7.1000000000000004E-3</v>
      </c>
      <c r="S53" s="311">
        <v>-6.6E-3</v>
      </c>
      <c r="T53" s="311">
        <v>-5.0000000000000001E-3</v>
      </c>
      <c r="U53" s="309">
        <v>1110</v>
      </c>
      <c r="V53" s="309">
        <v>-14</v>
      </c>
      <c r="W53" s="312">
        <v>0.21180555555555555</v>
      </c>
      <c r="X53" s="313">
        <v>42704</v>
      </c>
      <c r="Y53" s="59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1.054</v>
      </c>
      <c r="D54" s="295">
        <v>3.8E-3</v>
      </c>
      <c r="E54" s="289">
        <v>444.13</v>
      </c>
      <c r="F54" s="14">
        <v>1.04</v>
      </c>
      <c r="G54" s="291">
        <v>-1.35E-2</v>
      </c>
      <c r="H54" s="291">
        <v>3.5000000000000003E-2</v>
      </c>
      <c r="I54" s="289">
        <v>5.75</v>
      </c>
      <c r="J54" s="289">
        <v>5</v>
      </c>
      <c r="K54" s="291">
        <v>4.9419999999999999E-2</v>
      </c>
      <c r="L54" s="289" t="s">
        <v>40</v>
      </c>
      <c r="M54" s="14" t="s">
        <v>154</v>
      </c>
      <c r="N54" s="290">
        <v>-3.5000000000000001E-3</v>
      </c>
      <c r="O54" s="18">
        <v>0.12670000000000001</v>
      </c>
      <c r="P54" s="291">
        <v>-1.66E-2</v>
      </c>
      <c r="Q54" s="303">
        <v>1.0309999999999999</v>
      </c>
      <c r="R54" s="291">
        <v>-6.1000000000000004E-3</v>
      </c>
      <c r="S54" s="291">
        <v>-8.8000000000000005E-3</v>
      </c>
      <c r="T54" s="291">
        <v>-3.3999999999999998E-3</v>
      </c>
      <c r="U54" s="289">
        <v>19001</v>
      </c>
      <c r="V54" s="289">
        <v>-263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150225</v>
      </c>
      <c r="B55" s="283" t="s">
        <v>285</v>
      </c>
      <c r="C55" s="7">
        <v>1.0469999999999999</v>
      </c>
      <c r="D55" s="305">
        <v>9.5999999999999992E-3</v>
      </c>
      <c r="E55" s="283">
        <v>2.56</v>
      </c>
      <c r="F55" s="7">
        <v>1.0345</v>
      </c>
      <c r="G55" s="285">
        <v>-1.21E-2</v>
      </c>
      <c r="H55" s="285">
        <v>3.5000000000000003E-2</v>
      </c>
      <c r="I55" s="283">
        <v>5</v>
      </c>
      <c r="J55" s="283">
        <v>5</v>
      </c>
      <c r="K55" s="285">
        <v>4.938E-2</v>
      </c>
      <c r="L55" s="283" t="s">
        <v>40</v>
      </c>
      <c r="M55" s="7" t="s">
        <v>84</v>
      </c>
      <c r="N55" s="286">
        <v>-4.4999999999999997E-3</v>
      </c>
      <c r="O55" s="23">
        <v>0.40129999999999999</v>
      </c>
      <c r="P55" s="285">
        <v>-1.47E-2</v>
      </c>
      <c r="Q55" s="285">
        <v>0.3982</v>
      </c>
      <c r="R55" s="285">
        <v>1.23E-2</v>
      </c>
      <c r="S55" s="285">
        <v>6.1000000000000004E-3</v>
      </c>
      <c r="T55" s="285">
        <v>1.37E-2</v>
      </c>
      <c r="U55" s="283">
        <v>3011</v>
      </c>
      <c r="V55" s="283">
        <v>0</v>
      </c>
      <c r="W55" s="287">
        <v>0.21180555555555555</v>
      </c>
      <c r="X55" s="288">
        <v>42705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1.048</v>
      </c>
      <c r="D56" s="314">
        <v>3.8E-3</v>
      </c>
      <c r="E56" s="309">
        <v>159.31</v>
      </c>
      <c r="F56" s="51">
        <v>1.0345</v>
      </c>
      <c r="G56" s="311">
        <v>-1.2999999999999999E-2</v>
      </c>
      <c r="H56" s="311">
        <v>3.5000000000000003E-2</v>
      </c>
      <c r="I56" s="309">
        <v>5</v>
      </c>
      <c r="J56" s="309">
        <v>5</v>
      </c>
      <c r="K56" s="311">
        <v>4.9329999999999999E-2</v>
      </c>
      <c r="L56" s="309" t="s">
        <v>40</v>
      </c>
      <c r="M56" s="51" t="s">
        <v>95</v>
      </c>
      <c r="N56" s="314">
        <v>2.2000000000000001E-3</v>
      </c>
      <c r="O56" s="56">
        <v>0.25040000000000001</v>
      </c>
      <c r="P56" s="311">
        <v>-1.5699999999999999E-2</v>
      </c>
      <c r="Q56" s="311">
        <v>0.75070000000000003</v>
      </c>
      <c r="R56" s="311">
        <v>-4.4000000000000003E-3</v>
      </c>
      <c r="S56" s="311">
        <v>-1.6999999999999999E-3</v>
      </c>
      <c r="T56" s="311">
        <v>-2.8E-3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502054</v>
      </c>
      <c r="B57" s="283" t="s">
        <v>55</v>
      </c>
      <c r="C57" s="7">
        <v>1.0720000000000001</v>
      </c>
      <c r="D57" s="284">
        <v>0</v>
      </c>
      <c r="E57" s="283">
        <v>137.38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56</v>
      </c>
      <c r="N57" s="286">
        <v>-4.8999999999999998E-3</v>
      </c>
      <c r="O57" s="23">
        <v>0.37630000000000002</v>
      </c>
      <c r="P57" s="285">
        <v>-1.9099999999999999E-2</v>
      </c>
      <c r="Q57" s="304">
        <v>0.43390000000000001</v>
      </c>
      <c r="R57" s="285">
        <v>-5.9999999999999995E-4</v>
      </c>
      <c r="S57" s="285">
        <v>-2.8E-3</v>
      </c>
      <c r="T57" s="285">
        <v>5.0000000000000001E-4</v>
      </c>
      <c r="U57" s="283">
        <v>8708</v>
      </c>
      <c r="V57" s="283">
        <v>18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150112</v>
      </c>
      <c r="B58" s="289" t="s">
        <v>265</v>
      </c>
      <c r="C58" s="14">
        <v>1.0209999999999999</v>
      </c>
      <c r="D58" s="290">
        <v>-1E-3</v>
      </c>
      <c r="E58" s="289">
        <v>1.23</v>
      </c>
      <c r="F58" s="14">
        <v>1.0053000000000001</v>
      </c>
      <c r="G58" s="291">
        <v>-1.5599999999999999E-2</v>
      </c>
      <c r="H58" s="291">
        <v>3.5000000000000003E-2</v>
      </c>
      <c r="I58" s="289">
        <v>5</v>
      </c>
      <c r="J58" s="289">
        <v>5</v>
      </c>
      <c r="K58" s="291">
        <v>4.9230000000000003E-2</v>
      </c>
      <c r="L58" s="289" t="s">
        <v>40</v>
      </c>
      <c r="M58" s="14" t="s">
        <v>266</v>
      </c>
      <c r="N58" s="290">
        <v>-7.1999999999999998E-3</v>
      </c>
      <c r="O58" s="18">
        <v>0.48749999999999999</v>
      </c>
      <c r="P58" s="291">
        <v>-1.89E-2</v>
      </c>
      <c r="Q58" s="291">
        <v>0.63300000000000001</v>
      </c>
      <c r="R58" s="291">
        <v>-1E-3</v>
      </c>
      <c r="S58" s="291">
        <v>-6.1999999999999998E-3</v>
      </c>
      <c r="T58" s="291">
        <v>-1.2999999999999999E-3</v>
      </c>
      <c r="U58" s="289">
        <v>983</v>
      </c>
      <c r="V58" s="289">
        <v>-2</v>
      </c>
      <c r="W58" s="292">
        <v>0.21180555555555555</v>
      </c>
      <c r="X58" s="293">
        <v>42919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305">
        <v>3.7000000000000002E-3</v>
      </c>
      <c r="E59" s="283">
        <v>1071.9000000000001</v>
      </c>
      <c r="F59" s="7">
        <v>1.0625</v>
      </c>
      <c r="G59" s="285">
        <v>-1.84E-2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-3.8999999999999998E-3</v>
      </c>
      <c r="O59" s="23">
        <v>0.25259999999999999</v>
      </c>
      <c r="P59" s="285">
        <v>-2.0899999999999998E-2</v>
      </c>
      <c r="Q59" s="285">
        <v>0.70840000000000003</v>
      </c>
      <c r="R59" s="285">
        <v>-5.1999999999999998E-3</v>
      </c>
      <c r="S59" s="285">
        <v>-6.6E-3</v>
      </c>
      <c r="T59" s="285">
        <v>-1E-4</v>
      </c>
      <c r="U59" s="283">
        <v>23153</v>
      </c>
      <c r="V59" s="283">
        <v>-13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150073</v>
      </c>
      <c r="B60" s="289" t="s">
        <v>178</v>
      </c>
      <c r="C60" s="14">
        <v>1.0489999999999999</v>
      </c>
      <c r="D60" s="295">
        <v>8.6999999999999994E-3</v>
      </c>
      <c r="E60" s="289">
        <v>47.13</v>
      </c>
      <c r="F60" s="14">
        <v>1.03</v>
      </c>
      <c r="G60" s="291">
        <v>-1.84E-2</v>
      </c>
      <c r="H60" s="291">
        <v>3.5000000000000003E-2</v>
      </c>
      <c r="I60" s="289">
        <v>5</v>
      </c>
      <c r="J60" s="289">
        <v>5</v>
      </c>
      <c r="K60" s="291">
        <v>4.9070000000000003E-2</v>
      </c>
      <c r="L60" s="289" t="s">
        <v>40</v>
      </c>
      <c r="M60" s="14" t="s">
        <v>174</v>
      </c>
      <c r="N60" s="290">
        <v>-5.3E-3</v>
      </c>
      <c r="O60" s="18">
        <v>0.52249999999999996</v>
      </c>
      <c r="P60" s="291">
        <v>-2.1399999999999999E-2</v>
      </c>
      <c r="Q60" s="291">
        <v>0.69920000000000004</v>
      </c>
      <c r="R60" s="291">
        <v>-2.3E-3</v>
      </c>
      <c r="S60" s="291">
        <v>-1.18E-2</v>
      </c>
      <c r="T60" s="291">
        <v>-6.4999999999999997E-3</v>
      </c>
      <c r="U60" s="289">
        <v>359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150104</v>
      </c>
      <c r="B61" s="283" t="s">
        <v>286</v>
      </c>
      <c r="C61" s="7">
        <v>1.05</v>
      </c>
      <c r="D61" s="305">
        <v>8.6E-3</v>
      </c>
      <c r="E61" s="283">
        <v>19.32</v>
      </c>
      <c r="F61" s="7">
        <v>1.03</v>
      </c>
      <c r="G61" s="285">
        <v>-1.9400000000000001E-2</v>
      </c>
      <c r="H61" s="285">
        <v>3.5000000000000003E-2</v>
      </c>
      <c r="I61" s="283">
        <v>5</v>
      </c>
      <c r="J61" s="283">
        <v>5</v>
      </c>
      <c r="K61" s="285">
        <v>4.9020000000000001E-2</v>
      </c>
      <c r="L61" s="283" t="s">
        <v>40</v>
      </c>
      <c r="M61" s="7" t="s">
        <v>88</v>
      </c>
      <c r="N61" s="286">
        <v>-4.1999999999999997E-3</v>
      </c>
      <c r="O61" s="23">
        <v>0.4244</v>
      </c>
      <c r="P61" s="285">
        <v>-2.1999999999999999E-2</v>
      </c>
      <c r="Q61" s="285">
        <v>0.73099999999999998</v>
      </c>
      <c r="R61" s="285">
        <v>-4.7000000000000002E-3</v>
      </c>
      <c r="S61" s="285">
        <v>-1.2500000000000001E-2</v>
      </c>
      <c r="T61" s="285">
        <v>-6.4999999999999997E-3</v>
      </c>
      <c r="U61" s="283">
        <v>752</v>
      </c>
      <c r="V61" s="283">
        <v>-4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1.05</v>
      </c>
      <c r="D62" s="295">
        <v>1.1599999999999999E-2</v>
      </c>
      <c r="E62" s="289">
        <v>0.72</v>
      </c>
      <c r="F62" s="14">
        <v>1.03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4.9020000000000001E-2</v>
      </c>
      <c r="L62" s="289" t="s">
        <v>40</v>
      </c>
      <c r="M62" s="14" t="s">
        <v>36</v>
      </c>
      <c r="N62" s="290">
        <v>-4.1999999999999997E-3</v>
      </c>
      <c r="O62" s="18">
        <v>0.58750000000000002</v>
      </c>
      <c r="P62" s="291">
        <v>-2.2599999999999999E-2</v>
      </c>
      <c r="Q62" s="291">
        <v>0.55079999999999996</v>
      </c>
      <c r="R62" s="291">
        <v>1.0500000000000001E-2</v>
      </c>
      <c r="S62" s="291">
        <v>5.3E-3</v>
      </c>
      <c r="T62" s="291">
        <v>-1.37E-2</v>
      </c>
      <c r="U62" s="289">
        <v>188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502031</v>
      </c>
      <c r="B63" s="294" t="s">
        <v>65</v>
      </c>
      <c r="C63" s="7">
        <v>1.0249999999999999</v>
      </c>
      <c r="D63" s="286">
        <v>-1.9E-3</v>
      </c>
      <c r="E63" s="283">
        <v>1.77</v>
      </c>
      <c r="F63" s="7">
        <v>1.0009999999999999</v>
      </c>
      <c r="G63" s="285">
        <v>-2.4E-2</v>
      </c>
      <c r="H63" s="285">
        <v>3.5000000000000003E-2</v>
      </c>
      <c r="I63" s="283">
        <v>5</v>
      </c>
      <c r="J63" s="283">
        <v>5</v>
      </c>
      <c r="K63" s="285">
        <v>4.8829999999999998E-2</v>
      </c>
      <c r="L63" s="283" t="s">
        <v>40</v>
      </c>
      <c r="M63" s="7" t="s">
        <v>66</v>
      </c>
      <c r="N63" s="286">
        <v>-3.3999999999999998E-3</v>
      </c>
      <c r="O63" s="23">
        <v>0.35439999999999999</v>
      </c>
      <c r="P63" s="285">
        <v>-2.6599999999999999E-2</v>
      </c>
      <c r="Q63" s="285">
        <v>0.54820000000000002</v>
      </c>
      <c r="R63" s="285">
        <v>-1.0699999999999999E-2</v>
      </c>
      <c r="S63" s="285">
        <v>-7.7000000000000002E-3</v>
      </c>
      <c r="T63" s="285">
        <v>-3.5999999999999999E-3</v>
      </c>
      <c r="U63" s="283">
        <v>902</v>
      </c>
      <c r="V63" s="283">
        <v>-13</v>
      </c>
      <c r="W63" s="287">
        <v>0.21180555555555555</v>
      </c>
      <c r="X63" s="288">
        <v>42583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1.056</v>
      </c>
      <c r="D64" s="295">
        <v>3.8E-3</v>
      </c>
      <c r="E64" s="289">
        <v>1069.6199999999999</v>
      </c>
      <c r="F64" s="14">
        <v>1.03</v>
      </c>
      <c r="G64" s="291">
        <v>-2.52E-2</v>
      </c>
      <c r="H64" s="291">
        <v>3.5000000000000003E-2</v>
      </c>
      <c r="I64" s="289">
        <v>5</v>
      </c>
      <c r="J64" s="289">
        <v>5</v>
      </c>
      <c r="K64" s="291">
        <v>4.8730000000000002E-2</v>
      </c>
      <c r="L64" s="289" t="s">
        <v>40</v>
      </c>
      <c r="M64" s="14" t="s">
        <v>174</v>
      </c>
      <c r="N64" s="290">
        <v>-5.3E-3</v>
      </c>
      <c r="O64" s="18">
        <v>0.14119999999999999</v>
      </c>
      <c r="P64" s="291">
        <v>-2.7799999999999998E-2</v>
      </c>
      <c r="Q64" s="291">
        <v>1.6837</v>
      </c>
      <c r="R64" s="291">
        <v>-5.0000000000000001E-3</v>
      </c>
      <c r="S64" s="291">
        <v>-8.0000000000000002E-3</v>
      </c>
      <c r="T64" s="291">
        <v>-5.4000000000000003E-3</v>
      </c>
      <c r="U64" s="289">
        <v>94794</v>
      </c>
      <c r="V64" s="289">
        <v>-3075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150211</v>
      </c>
      <c r="B65" s="283" t="s">
        <v>175</v>
      </c>
      <c r="C65" s="7">
        <v>1.0620000000000001</v>
      </c>
      <c r="D65" s="305">
        <v>2.8E-3</v>
      </c>
      <c r="E65" s="283">
        <v>2719.44</v>
      </c>
      <c r="F65" s="7">
        <v>1.032</v>
      </c>
      <c r="G65" s="285">
        <v>-2.9100000000000001E-2</v>
      </c>
      <c r="H65" s="285">
        <v>3.5000000000000003E-2</v>
      </c>
      <c r="I65" s="283">
        <v>5</v>
      </c>
      <c r="J65" s="283">
        <v>5</v>
      </c>
      <c r="K65" s="285">
        <v>4.854E-2</v>
      </c>
      <c r="L65" s="283" t="s">
        <v>40</v>
      </c>
      <c r="M65" s="7" t="s">
        <v>176</v>
      </c>
      <c r="N65" s="286">
        <v>-1.6999999999999999E-3</v>
      </c>
      <c r="O65" s="23">
        <v>0.30959999999999999</v>
      </c>
      <c r="P65" s="285">
        <v>-3.15E-2</v>
      </c>
      <c r="Q65" s="285">
        <v>0.61550000000000005</v>
      </c>
      <c r="R65" s="285">
        <v>1.6000000000000001E-3</v>
      </c>
      <c r="S65" s="285">
        <v>0</v>
      </c>
      <c r="T65" s="285">
        <v>4.3E-3</v>
      </c>
      <c r="U65" s="283">
        <v>110282</v>
      </c>
      <c r="V65" s="283">
        <v>2411</v>
      </c>
      <c r="W65" s="287">
        <v>0.21180555555555555</v>
      </c>
      <c r="X65" s="288">
        <v>42719</v>
      </c>
      <c r="Y65" s="13" t="s">
        <v>38</v>
      </c>
    </row>
    <row r="66" spans="1:25" ht="18.75" thickBot="1" x14ac:dyDescent="0.2">
      <c r="A66" s="14">
        <v>150030</v>
      </c>
      <c r="B66" s="289" t="s">
        <v>179</v>
      </c>
      <c r="C66" s="14">
        <v>1.0649999999999999</v>
      </c>
      <c r="D66" s="290">
        <v>-4.7000000000000002E-3</v>
      </c>
      <c r="E66" s="289">
        <v>10.95</v>
      </c>
      <c r="F66" s="14">
        <v>1.03</v>
      </c>
      <c r="G66" s="291">
        <v>-3.4000000000000002E-2</v>
      </c>
      <c r="H66" s="291">
        <v>3.5000000000000003E-2</v>
      </c>
      <c r="I66" s="289">
        <v>5</v>
      </c>
      <c r="J66" s="289">
        <v>5</v>
      </c>
      <c r="K66" s="291">
        <v>4.8309999999999999E-2</v>
      </c>
      <c r="L66" s="289" t="s">
        <v>40</v>
      </c>
      <c r="M66" s="14" t="s">
        <v>180</v>
      </c>
      <c r="N66" s="290">
        <v>-5.3E-3</v>
      </c>
      <c r="O66" s="18">
        <v>0.38090000000000002</v>
      </c>
      <c r="P66" s="291">
        <v>-3.61E-2</v>
      </c>
      <c r="Q66" s="291">
        <v>0.93469999999999998</v>
      </c>
      <c r="R66" s="291">
        <v>-3.5999999999999999E-3</v>
      </c>
      <c r="S66" s="291">
        <v>-6.7000000000000002E-3</v>
      </c>
      <c r="T66" s="291">
        <v>-1.3599999999999999E-2</v>
      </c>
      <c r="U66" s="289">
        <v>3179</v>
      </c>
      <c r="V66" s="289">
        <v>-6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150083</v>
      </c>
      <c r="B67" s="283" t="s">
        <v>287</v>
      </c>
      <c r="C67" s="7">
        <v>1.0669999999999999</v>
      </c>
      <c r="D67" s="286">
        <v>-8.9999999999999998E-4</v>
      </c>
      <c r="E67" s="283">
        <v>0.14000000000000001</v>
      </c>
      <c r="F67" s="7">
        <v>1.0303</v>
      </c>
      <c r="G67" s="285">
        <v>-3.56E-2</v>
      </c>
      <c r="H67" s="285">
        <v>3.5000000000000003E-2</v>
      </c>
      <c r="I67" s="283">
        <v>5</v>
      </c>
      <c r="J67" s="283">
        <v>5</v>
      </c>
      <c r="K67" s="285">
        <v>4.8230000000000002E-2</v>
      </c>
      <c r="L67" s="283" t="s">
        <v>40</v>
      </c>
      <c r="M67" s="7" t="s">
        <v>266</v>
      </c>
      <c r="N67" s="286">
        <v>-7.1999999999999998E-3</v>
      </c>
      <c r="O67" s="23">
        <v>0.36830000000000002</v>
      </c>
      <c r="P67" s="285">
        <v>-3.7900000000000003E-2</v>
      </c>
      <c r="Q67" s="285">
        <v>0.97370000000000001</v>
      </c>
      <c r="R67" s="285">
        <v>-9.7000000000000003E-3</v>
      </c>
      <c r="S67" s="285">
        <v>-1.1599999999999999E-2</v>
      </c>
      <c r="T67" s="285">
        <v>-9.9000000000000008E-3</v>
      </c>
      <c r="U67" s="283">
        <v>690</v>
      </c>
      <c r="V67" s="283">
        <v>-5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150152</v>
      </c>
      <c r="B68" s="289" t="s">
        <v>183</v>
      </c>
      <c r="C68" s="14">
        <v>1.069</v>
      </c>
      <c r="D68" s="295">
        <v>4.7000000000000002E-3</v>
      </c>
      <c r="E68" s="289">
        <v>4292.42</v>
      </c>
      <c r="F68" s="14">
        <v>1.03</v>
      </c>
      <c r="G68" s="291">
        <v>-3.7900000000000003E-2</v>
      </c>
      <c r="H68" s="291">
        <v>3.5000000000000003E-2</v>
      </c>
      <c r="I68" s="289">
        <v>5</v>
      </c>
      <c r="J68" s="289">
        <v>5</v>
      </c>
      <c r="K68" s="291">
        <v>4.8120000000000003E-2</v>
      </c>
      <c r="L68" s="289" t="s">
        <v>40</v>
      </c>
      <c r="M68" s="14" t="s">
        <v>129</v>
      </c>
      <c r="N68" s="290">
        <v>-8.0999999999999996E-3</v>
      </c>
      <c r="O68" s="18">
        <v>0.35049999999999998</v>
      </c>
      <c r="P68" s="291">
        <v>-3.9699999999999999E-2</v>
      </c>
      <c r="Q68" s="291">
        <v>0.52229999999999999</v>
      </c>
      <c r="R68" s="291">
        <v>-4.0000000000000002E-4</v>
      </c>
      <c r="S68" s="291">
        <v>-4.4999999999999997E-3</v>
      </c>
      <c r="T68" s="291">
        <v>0</v>
      </c>
      <c r="U68" s="289">
        <v>348605</v>
      </c>
      <c r="V68" s="289">
        <v>-622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150055</v>
      </c>
      <c r="B69" s="283" t="s">
        <v>184</v>
      </c>
      <c r="C69" s="7">
        <v>1.069</v>
      </c>
      <c r="D69" s="305">
        <v>4.7000000000000002E-3</v>
      </c>
      <c r="E69" s="283">
        <v>0.06</v>
      </c>
      <c r="F69" s="7">
        <v>1.03</v>
      </c>
      <c r="G69" s="285">
        <v>-3.7900000000000003E-2</v>
      </c>
      <c r="H69" s="285">
        <v>3.5000000000000003E-2</v>
      </c>
      <c r="I69" s="283">
        <v>5</v>
      </c>
      <c r="J69" s="283">
        <v>5</v>
      </c>
      <c r="K69" s="285">
        <v>4.8120000000000003E-2</v>
      </c>
      <c r="L69" s="283" t="s">
        <v>40</v>
      </c>
      <c r="M69" s="7" t="s">
        <v>148</v>
      </c>
      <c r="N69" s="286">
        <v>-3.7000000000000002E-3</v>
      </c>
      <c r="O69" s="23">
        <v>0.58050000000000002</v>
      </c>
      <c r="P69" s="285">
        <v>-3.9699999999999999E-2</v>
      </c>
      <c r="Q69" s="283" t="s">
        <v>37</v>
      </c>
      <c r="R69" s="285">
        <v>-7.1999999999999998E-3</v>
      </c>
      <c r="S69" s="285">
        <v>-1.26E-2</v>
      </c>
      <c r="T69" s="285">
        <v>-7.1999999999999998E-3</v>
      </c>
      <c r="U69" s="283">
        <v>317</v>
      </c>
      <c r="V69" s="283">
        <v>0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150012</v>
      </c>
      <c r="B70" s="289" t="s">
        <v>185</v>
      </c>
      <c r="C70" s="14">
        <v>1.0469999999999999</v>
      </c>
      <c r="D70" s="295">
        <v>1E-3</v>
      </c>
      <c r="E70" s="289">
        <v>36.6</v>
      </c>
      <c r="F70" s="14">
        <v>1.016</v>
      </c>
      <c r="G70" s="291">
        <v>-3.0499999999999999E-2</v>
      </c>
      <c r="H70" s="289" t="s">
        <v>186</v>
      </c>
      <c r="I70" s="289">
        <v>5</v>
      </c>
      <c r="J70" s="289">
        <v>5</v>
      </c>
      <c r="K70" s="291">
        <v>4.6190000000000002E-2</v>
      </c>
      <c r="L70" s="289" t="s">
        <v>40</v>
      </c>
      <c r="M70" s="14" t="s">
        <v>187</v>
      </c>
      <c r="N70" s="290">
        <v>-4.4999999999999997E-3</v>
      </c>
      <c r="O70" s="18">
        <v>0.51219999999999999</v>
      </c>
      <c r="P70" s="291">
        <v>-2.9399999999999999E-2</v>
      </c>
      <c r="Q70" s="289" t="s">
        <v>37</v>
      </c>
      <c r="R70" s="291">
        <v>-3.0000000000000001E-3</v>
      </c>
      <c r="S70" s="291">
        <v>-7.0000000000000001E-3</v>
      </c>
      <c r="T70" s="291">
        <v>-1.4E-3</v>
      </c>
      <c r="U70" s="289">
        <v>8066</v>
      </c>
      <c r="V70" s="289">
        <v>-6</v>
      </c>
      <c r="W70" s="292">
        <v>0.17083333333333331</v>
      </c>
      <c r="X70" s="293">
        <v>43570</v>
      </c>
      <c r="Y70" s="21" t="s">
        <v>38</v>
      </c>
    </row>
    <row r="71" spans="1:25" ht="18.75" thickBot="1" x14ac:dyDescent="0.2">
      <c r="A71" s="7">
        <v>150059</v>
      </c>
      <c r="B71" s="283" t="s">
        <v>190</v>
      </c>
      <c r="C71" s="7">
        <v>1.22</v>
      </c>
      <c r="D71" s="305">
        <v>4.0099999999999997E-2</v>
      </c>
      <c r="E71" s="283">
        <v>5.94</v>
      </c>
      <c r="F71" s="7">
        <v>1.03</v>
      </c>
      <c r="G71" s="285">
        <v>-0.1845</v>
      </c>
      <c r="H71" s="285">
        <v>3.5000000000000003E-2</v>
      </c>
      <c r="I71" s="283">
        <v>5</v>
      </c>
      <c r="J71" s="283">
        <v>5</v>
      </c>
      <c r="K71" s="285">
        <v>4.2020000000000002E-2</v>
      </c>
      <c r="L71" s="283" t="s">
        <v>40</v>
      </c>
      <c r="M71" s="7" t="s">
        <v>191</v>
      </c>
      <c r="N71" s="305">
        <v>1.09E-2</v>
      </c>
      <c r="O71" s="23">
        <v>0.48970000000000002</v>
      </c>
      <c r="P71" s="285">
        <v>-0.1585</v>
      </c>
      <c r="Q71" s="285">
        <v>1.2701</v>
      </c>
      <c r="R71" s="285">
        <v>-3.8999999999999998E-3</v>
      </c>
      <c r="S71" s="285">
        <v>-1.2500000000000001E-2</v>
      </c>
      <c r="T71" s="285">
        <v>-1.5E-3</v>
      </c>
      <c r="U71" s="283">
        <v>4190</v>
      </c>
      <c r="V71" s="283">
        <v>-2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150085</v>
      </c>
      <c r="B72" s="289" t="s">
        <v>188</v>
      </c>
      <c r="C72" s="14">
        <v>1.05</v>
      </c>
      <c r="D72" s="295">
        <v>1.9E-3</v>
      </c>
      <c r="E72" s="289">
        <v>53.74</v>
      </c>
      <c r="F72" s="14">
        <v>1.0125999999999999</v>
      </c>
      <c r="G72" s="291">
        <v>-3.6900000000000002E-2</v>
      </c>
      <c r="H72" s="291">
        <v>3.5000000000000003E-2</v>
      </c>
      <c r="I72" s="289">
        <v>5</v>
      </c>
      <c r="J72" s="289">
        <v>5</v>
      </c>
      <c r="K72" s="291">
        <v>-1.8000000000000001E-4</v>
      </c>
      <c r="L72" s="289">
        <v>0.74</v>
      </c>
      <c r="M72" s="14" t="s">
        <v>189</v>
      </c>
      <c r="N72" s="290">
        <v>-6.0000000000000001E-3</v>
      </c>
      <c r="O72" s="291">
        <v>0.39119999999999999</v>
      </c>
      <c r="P72" s="289" t="s">
        <v>37</v>
      </c>
      <c r="Q72" s="303">
        <v>0.92869999999999997</v>
      </c>
      <c r="R72" s="291">
        <v>-4.3E-3</v>
      </c>
      <c r="S72" s="291">
        <v>-6.1000000000000004E-3</v>
      </c>
      <c r="T72" s="291">
        <v>-3.7000000000000002E-3</v>
      </c>
      <c r="U72" s="289">
        <v>19305</v>
      </c>
      <c r="V72" s="289">
        <v>-80</v>
      </c>
      <c r="W72" s="292">
        <v>0.21180555555555555</v>
      </c>
      <c r="X72" s="293">
        <v>42863</v>
      </c>
      <c r="Y72" s="21" t="s">
        <v>38</v>
      </c>
    </row>
    <row r="73" spans="1:25" ht="18.75" thickBot="1" x14ac:dyDescent="0.2">
      <c r="A73" s="7">
        <v>150096</v>
      </c>
      <c r="B73" s="283" t="s">
        <v>192</v>
      </c>
      <c r="C73" s="7">
        <v>1.1080000000000001</v>
      </c>
      <c r="D73" s="305">
        <v>8.9999999999999998E-4</v>
      </c>
      <c r="E73" s="283">
        <v>0.57999999999999996</v>
      </c>
      <c r="F73" s="7">
        <v>1.03</v>
      </c>
      <c r="G73" s="285">
        <v>-7.5700000000000003E-2</v>
      </c>
      <c r="H73" s="285">
        <v>3.5000000000000003E-2</v>
      </c>
      <c r="I73" s="283">
        <v>5</v>
      </c>
      <c r="J73" s="283">
        <v>5</v>
      </c>
      <c r="K73" s="285">
        <v>-3.576E-2</v>
      </c>
      <c r="L73" s="283">
        <v>0.88</v>
      </c>
      <c r="M73" s="7" t="s">
        <v>193</v>
      </c>
      <c r="N73" s="305">
        <v>3.8999999999999998E-3</v>
      </c>
      <c r="O73" s="285">
        <v>0.3604</v>
      </c>
      <c r="P73" s="283" t="s">
        <v>37</v>
      </c>
      <c r="Q73" s="285">
        <v>0.99860000000000004</v>
      </c>
      <c r="R73" s="285">
        <v>-8.6999999999999994E-3</v>
      </c>
      <c r="S73" s="285">
        <v>-1.0999999999999999E-2</v>
      </c>
      <c r="T73" s="285">
        <v>-3.0000000000000001E-3</v>
      </c>
      <c r="U73" s="283">
        <v>12300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1.036</v>
      </c>
      <c r="D74" s="295">
        <v>3.8999999999999998E-3</v>
      </c>
      <c r="E74" s="289">
        <v>15.68</v>
      </c>
      <c r="F74" s="14">
        <v>1.0303</v>
      </c>
      <c r="G74" s="291">
        <v>-5.4999999999999997E-3</v>
      </c>
      <c r="H74" s="291">
        <v>3.5000000000000003E-2</v>
      </c>
      <c r="I74" s="289">
        <v>5</v>
      </c>
      <c r="J74" s="289">
        <v>5</v>
      </c>
      <c r="K74" s="291">
        <v>-9.0950000000000003E-2</v>
      </c>
      <c r="L74" s="289">
        <v>0.04</v>
      </c>
      <c r="M74" s="14" t="s">
        <v>148</v>
      </c>
      <c r="N74" s="290">
        <v>-3.7000000000000002E-3</v>
      </c>
      <c r="O74" s="291">
        <v>0.4153</v>
      </c>
      <c r="P74" s="289" t="s">
        <v>37</v>
      </c>
      <c r="Q74" s="291">
        <v>0.82679999999999998</v>
      </c>
      <c r="R74" s="291">
        <v>1.06E-2</v>
      </c>
      <c r="S74" s="291">
        <v>1.0699999999999999E-2</v>
      </c>
      <c r="T74" s="291">
        <v>0</v>
      </c>
      <c r="U74" s="289">
        <v>297</v>
      </c>
      <c r="V74" s="289">
        <v>-2</v>
      </c>
      <c r="W74" s="292">
        <v>0.21180555555555555</v>
      </c>
      <c r="X74" s="293">
        <v>42605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AVERAGE(D43:D74)</f>
        <v>3.9093749999999997E-3</v>
      </c>
      <c r="E75" s="36"/>
      <c r="F75" s="35"/>
      <c r="G75" s="43">
        <f>AVERAGE(G43:G74)</f>
        <v>-2.3099999999999999E-2</v>
      </c>
      <c r="H75" s="272">
        <f>COUNTIF($D43:$D74,"&gt;0")/COUNT($D43:$D74)</f>
        <v>0.78125</v>
      </c>
      <c r="I75" s="270"/>
      <c r="J75" s="270"/>
      <c r="K75" s="43">
        <f>AVERAGE(K43:K74)</f>
        <v>4.0359999999999979E-2</v>
      </c>
      <c r="L75" s="36"/>
      <c r="M75" s="35"/>
      <c r="N75" s="38"/>
      <c r="O75" s="39"/>
      <c r="P75" s="43">
        <f>AVERAGE(P43:P74)</f>
        <v>-2.5671428571428567E-2</v>
      </c>
      <c r="Q75" s="37"/>
      <c r="R75" s="43">
        <f>AVERAGE(R43:R74)</f>
        <v>-2.6656250000000005E-3</v>
      </c>
      <c r="S75" s="37"/>
      <c r="T75" s="37"/>
      <c r="U75" s="36"/>
      <c r="V75" s="36"/>
      <c r="W75" s="40"/>
      <c r="X75" s="41"/>
      <c r="Y75" s="42"/>
    </row>
    <row r="76" spans="1:25" ht="18.75" thickBot="1" x14ac:dyDescent="0.2">
      <c r="A76" s="7">
        <v>150049</v>
      </c>
      <c r="B76" s="283" t="s">
        <v>142</v>
      </c>
      <c r="C76" s="7">
        <v>1.022</v>
      </c>
      <c r="D76" s="305">
        <v>2E-3</v>
      </c>
      <c r="E76" s="283">
        <v>13.89</v>
      </c>
      <c r="F76" s="7">
        <v>1.0189999999999999</v>
      </c>
      <c r="G76" s="285">
        <v>-2.8999999999999998E-3</v>
      </c>
      <c r="H76" s="285">
        <v>3.2000000000000001E-2</v>
      </c>
      <c r="I76" s="283">
        <v>4.7</v>
      </c>
      <c r="J76" s="283">
        <v>4.7</v>
      </c>
      <c r="K76" s="285">
        <v>4.6859999999999999E-2</v>
      </c>
      <c r="L76" s="283" t="s">
        <v>40</v>
      </c>
      <c r="M76" s="7" t="s">
        <v>36</v>
      </c>
      <c r="N76" s="284">
        <v>0</v>
      </c>
      <c r="O76" s="23">
        <v>0.51080000000000003</v>
      </c>
      <c r="P76" s="285">
        <v>-6.4000000000000003E-3</v>
      </c>
      <c r="Q76" s="283" t="s">
        <v>37</v>
      </c>
      <c r="R76" s="285">
        <v>0</v>
      </c>
      <c r="S76" s="285">
        <v>2.8E-3</v>
      </c>
      <c r="T76" s="285">
        <v>4.8999999999999998E-3</v>
      </c>
      <c r="U76" s="283">
        <v>1919</v>
      </c>
      <c r="V76" s="283">
        <v>0</v>
      </c>
      <c r="W76" s="287">
        <v>0.21180555555555555</v>
      </c>
      <c r="X76" s="288">
        <v>42807</v>
      </c>
      <c r="Y76" s="13" t="s">
        <v>38</v>
      </c>
    </row>
    <row r="77" spans="1:25" ht="18.75" thickBot="1" x14ac:dyDescent="0.2">
      <c r="A77" s="14">
        <v>150150</v>
      </c>
      <c r="B77" s="289" t="s">
        <v>145</v>
      </c>
      <c r="C77" s="14">
        <v>1.0409999999999999</v>
      </c>
      <c r="D77" s="295">
        <v>1.9E-3</v>
      </c>
      <c r="E77" s="289">
        <v>191.54</v>
      </c>
      <c r="F77" s="14">
        <v>1.0309999999999999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146</v>
      </c>
      <c r="N77" s="295">
        <v>1.6500000000000001E-2</v>
      </c>
      <c r="O77" s="18">
        <v>0.39250000000000002</v>
      </c>
      <c r="P77" s="291">
        <v>-1.26E-2</v>
      </c>
      <c r="Q77" s="291">
        <v>0.42280000000000001</v>
      </c>
      <c r="R77" s="291">
        <v>-1.6999999999999999E-3</v>
      </c>
      <c r="S77" s="291">
        <v>-2.3999999999999998E-3</v>
      </c>
      <c r="T77" s="291">
        <v>1.4E-3</v>
      </c>
      <c r="U77" s="289">
        <v>9126</v>
      </c>
      <c r="V77" s="289">
        <v>2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150148</v>
      </c>
      <c r="B78" s="283" t="s">
        <v>143</v>
      </c>
      <c r="C78" s="7">
        <v>1.044</v>
      </c>
      <c r="D78" s="305">
        <v>3.8E-3</v>
      </c>
      <c r="E78" s="283">
        <v>128.97999999999999</v>
      </c>
      <c r="F78" s="7">
        <v>1.0309999999999999</v>
      </c>
      <c r="G78" s="285">
        <v>-1.26E-2</v>
      </c>
      <c r="H78" s="285">
        <v>3.2000000000000001E-2</v>
      </c>
      <c r="I78" s="283">
        <v>4.7</v>
      </c>
      <c r="J78" s="283">
        <v>4.7</v>
      </c>
      <c r="K78" s="285">
        <v>4.6399999999999997E-2</v>
      </c>
      <c r="L78" s="283" t="s">
        <v>40</v>
      </c>
      <c r="M78" s="7" t="s">
        <v>144</v>
      </c>
      <c r="N78" s="286">
        <v>-2E-3</v>
      </c>
      <c r="O78" s="23">
        <v>0.1938</v>
      </c>
      <c r="P78" s="285">
        <v>-1.55E-2</v>
      </c>
      <c r="Q78" s="285">
        <v>0.88800000000000001</v>
      </c>
      <c r="R78" s="285">
        <v>-6.3E-3</v>
      </c>
      <c r="S78" s="285">
        <v>-5.5999999999999999E-3</v>
      </c>
      <c r="T78" s="285">
        <v>0</v>
      </c>
      <c r="U78" s="283">
        <v>13115</v>
      </c>
      <c r="V78" s="283">
        <v>-23</v>
      </c>
      <c r="W78" s="287">
        <v>0.21180555555555555</v>
      </c>
      <c r="X78" s="288">
        <v>42719</v>
      </c>
      <c r="Y78" s="13" t="s">
        <v>38</v>
      </c>
    </row>
    <row r="79" spans="1:25" ht="18.75" thickBot="1" x14ac:dyDescent="0.2">
      <c r="A79" s="14">
        <v>150157</v>
      </c>
      <c r="B79" s="289" t="s">
        <v>149</v>
      </c>
      <c r="C79" s="14">
        <v>1.0509999999999999</v>
      </c>
      <c r="D79" s="295">
        <v>3.8E-3</v>
      </c>
      <c r="E79" s="289">
        <v>1453.49</v>
      </c>
      <c r="F79" s="14">
        <v>1.0309999999999999</v>
      </c>
      <c r="G79" s="291">
        <v>-1.9400000000000001E-2</v>
      </c>
      <c r="H79" s="291">
        <v>3.2000000000000001E-2</v>
      </c>
      <c r="I79" s="289">
        <v>4.7</v>
      </c>
      <c r="J79" s="289">
        <v>4.7</v>
      </c>
      <c r="K79" s="291">
        <v>4.6080000000000003E-2</v>
      </c>
      <c r="L79" s="289" t="s">
        <v>40</v>
      </c>
      <c r="M79" s="14" t="s">
        <v>150</v>
      </c>
      <c r="N79" s="290">
        <v>-8.9999999999999998E-4</v>
      </c>
      <c r="O79" s="18">
        <v>0.29320000000000002</v>
      </c>
      <c r="P79" s="291">
        <v>-2.1999999999999999E-2</v>
      </c>
      <c r="Q79" s="291">
        <v>0.6552</v>
      </c>
      <c r="R79" s="291">
        <v>-3.5999999999999999E-3</v>
      </c>
      <c r="S79" s="291">
        <v>-6.1000000000000004E-3</v>
      </c>
      <c r="T79" s="291">
        <v>-3.3E-3</v>
      </c>
      <c r="U79" s="289">
        <v>116200</v>
      </c>
      <c r="V79" s="289">
        <v>-17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150028</v>
      </c>
      <c r="B80" s="283" t="s">
        <v>147</v>
      </c>
      <c r="C80" s="7">
        <v>1.056</v>
      </c>
      <c r="D80" s="305">
        <v>8.6E-3</v>
      </c>
      <c r="E80" s="283">
        <v>16.53</v>
      </c>
      <c r="F80" s="7">
        <v>1.024</v>
      </c>
      <c r="G80" s="285">
        <v>-3.1300000000000001E-2</v>
      </c>
      <c r="H80" s="285">
        <v>3.2000000000000001E-2</v>
      </c>
      <c r="I80" s="283">
        <v>4.7</v>
      </c>
      <c r="J80" s="283">
        <v>4.7</v>
      </c>
      <c r="K80" s="285">
        <v>4.5539999999999997E-2</v>
      </c>
      <c r="L80" s="283" t="s">
        <v>40</v>
      </c>
      <c r="M80" s="7" t="s">
        <v>148</v>
      </c>
      <c r="N80" s="286">
        <v>-3.7000000000000002E-3</v>
      </c>
      <c r="O80" s="23">
        <v>0.5423</v>
      </c>
      <c r="P80" s="285">
        <v>-3.3300000000000003E-2</v>
      </c>
      <c r="Q80" s="285">
        <v>0.63570000000000004</v>
      </c>
      <c r="R80" s="285">
        <v>-5.3E-3</v>
      </c>
      <c r="S80" s="285">
        <v>-6.8999999999999999E-3</v>
      </c>
      <c r="T80" s="285">
        <v>-8.2000000000000007E-3</v>
      </c>
      <c r="U80" s="283">
        <v>4663</v>
      </c>
      <c r="V80" s="283">
        <v>-197</v>
      </c>
      <c r="W80" s="287">
        <v>0.17083333333333331</v>
      </c>
      <c r="X80" s="288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4.0200000000000001E-3</v>
      </c>
      <c r="E81" s="36"/>
      <c r="F81" s="35"/>
      <c r="G81" s="43">
        <f>AVERAGE(G76:G80)</f>
        <v>-1.5179999999999999E-2</v>
      </c>
      <c r="H81" s="272">
        <f>COUNTIF($D76:$D80,"&gt;0")/COUNT($D76:$D80)</f>
        <v>1</v>
      </c>
      <c r="I81" s="270">
        <f>COUNTIF($D76:$D80,"&lt;0")</f>
        <v>0</v>
      </c>
      <c r="J81" s="270">
        <f>COUNTIF($D76:$D80,"=0")</f>
        <v>0</v>
      </c>
      <c r="K81" s="43">
        <f>AVERAGE(K76:K80)</f>
        <v>4.6282000000000004E-2</v>
      </c>
      <c r="L81" s="36"/>
      <c r="M81" s="35"/>
      <c r="N81" s="38"/>
      <c r="O81" s="39"/>
      <c r="P81" s="43">
        <f>AVERAGE(P76:P80)</f>
        <v>-1.796E-2</v>
      </c>
      <c r="Q81" s="37"/>
      <c r="R81" s="43">
        <f>AVERAGE(R76:R80)</f>
        <v>-3.3799999999999998E-3</v>
      </c>
      <c r="S81" s="37"/>
      <c r="T81" s="37"/>
      <c r="U81" s="36"/>
      <c r="V81" s="36"/>
      <c r="W81" s="40"/>
      <c r="X81" s="41"/>
      <c r="Y81" s="42"/>
    </row>
    <row r="82" spans="1:25" ht="19.5" thickBot="1" x14ac:dyDescent="0.2">
      <c r="A82" s="14">
        <v>150022</v>
      </c>
      <c r="B82" s="306" t="s">
        <v>42</v>
      </c>
      <c r="C82" s="14">
        <v>0.83399999999999996</v>
      </c>
      <c r="D82" s="295">
        <v>6.0000000000000001E-3</v>
      </c>
      <c r="E82" s="289">
        <v>9425.18</v>
      </c>
      <c r="F82" s="14">
        <v>1.0273000000000001</v>
      </c>
      <c r="G82" s="291">
        <v>0.18820000000000001</v>
      </c>
      <c r="H82" s="291">
        <v>0.03</v>
      </c>
      <c r="I82" s="289">
        <v>4.5</v>
      </c>
      <c r="J82" s="289">
        <v>4.5</v>
      </c>
      <c r="K82" s="291">
        <v>5.5780000000000003E-2</v>
      </c>
      <c r="L82" s="289" t="s">
        <v>40</v>
      </c>
      <c r="M82" s="14" t="s">
        <v>43</v>
      </c>
      <c r="N82" s="290">
        <v>-5.1000000000000004E-3</v>
      </c>
      <c r="O82" s="18">
        <v>9.64E-2</v>
      </c>
      <c r="P82" s="306" t="s">
        <v>44</v>
      </c>
      <c r="Q82" s="303">
        <v>2.2058</v>
      </c>
      <c r="R82" s="291">
        <v>2.5999999999999999E-3</v>
      </c>
      <c r="S82" s="291">
        <v>-3.0000000000000001E-3</v>
      </c>
      <c r="T82" s="291">
        <v>-3.2000000000000002E-3</v>
      </c>
      <c r="U82" s="289">
        <v>252967</v>
      </c>
      <c r="V82" s="289">
        <v>-20</v>
      </c>
      <c r="W82" s="292">
        <v>0.21180555555555555</v>
      </c>
      <c r="X82" s="345">
        <v>42738</v>
      </c>
      <c r="Y82" s="21" t="s">
        <v>38</v>
      </c>
    </row>
    <row r="83" spans="1:25" s="60" customFormat="1" ht="18.75" thickBot="1" x14ac:dyDescent="0.2">
      <c r="A83" s="51">
        <v>150305</v>
      </c>
      <c r="B83" s="309" t="s">
        <v>104</v>
      </c>
      <c r="C83" s="51">
        <v>1.024</v>
      </c>
      <c r="D83" s="349">
        <v>0</v>
      </c>
      <c r="E83" s="309">
        <v>121.56</v>
      </c>
      <c r="F83" s="51">
        <v>1.03</v>
      </c>
      <c r="G83" s="311">
        <v>5.7999999999999996E-3</v>
      </c>
      <c r="H83" s="311">
        <v>0.03</v>
      </c>
      <c r="I83" s="309">
        <v>4.5</v>
      </c>
      <c r="J83" s="309">
        <v>4.5</v>
      </c>
      <c r="K83" s="311">
        <v>4.5269999999999998E-2</v>
      </c>
      <c r="L83" s="309" t="s">
        <v>40</v>
      </c>
      <c r="M83" s="51" t="s">
        <v>105</v>
      </c>
      <c r="N83" s="310">
        <v>-4.7000000000000002E-3</v>
      </c>
      <c r="O83" s="56">
        <v>0.21890000000000001</v>
      </c>
      <c r="P83" s="311">
        <v>5.9999999999999995E-4</v>
      </c>
      <c r="Q83" s="311">
        <v>0.83079999999999998</v>
      </c>
      <c r="R83" s="311">
        <v>-7.1000000000000004E-3</v>
      </c>
      <c r="S83" s="311">
        <v>-8.5000000000000006E-3</v>
      </c>
      <c r="T83" s="311">
        <v>-5.4999999999999997E-3</v>
      </c>
      <c r="U83" s="309">
        <v>2997</v>
      </c>
      <c r="V83" s="309">
        <v>-61</v>
      </c>
      <c r="W83" s="312">
        <v>0.21180555555555555</v>
      </c>
      <c r="X83" s="313">
        <v>42719</v>
      </c>
      <c r="Y83" s="59" t="s">
        <v>38</v>
      </c>
    </row>
    <row r="84" spans="1:25" ht="18.75" thickBot="1" x14ac:dyDescent="0.2">
      <c r="A84" s="14">
        <v>150273</v>
      </c>
      <c r="B84" s="289" t="s">
        <v>45</v>
      </c>
      <c r="C84" s="14">
        <v>1.05</v>
      </c>
      <c r="D84" s="302">
        <v>0</v>
      </c>
      <c r="E84" s="289">
        <v>777.13</v>
      </c>
      <c r="F84" s="14">
        <v>1.054</v>
      </c>
      <c r="G84" s="291">
        <v>3.8E-3</v>
      </c>
      <c r="H84" s="291">
        <v>0.03</v>
      </c>
      <c r="I84" s="289">
        <v>5</v>
      </c>
      <c r="J84" s="289">
        <v>4.5</v>
      </c>
      <c r="K84" s="291">
        <v>4.5190000000000001E-2</v>
      </c>
      <c r="L84" s="289" t="s">
        <v>40</v>
      </c>
      <c r="M84" s="14" t="s">
        <v>46</v>
      </c>
      <c r="N84" s="290">
        <v>-3.5000000000000001E-3</v>
      </c>
      <c r="O84" s="18">
        <v>0.12659999999999999</v>
      </c>
      <c r="P84" s="291">
        <v>-1.4E-3</v>
      </c>
      <c r="Q84" s="291">
        <v>1.0094000000000001</v>
      </c>
      <c r="R84" s="291">
        <v>-6.7000000000000002E-3</v>
      </c>
      <c r="S84" s="291">
        <v>-8.6999999999999994E-3</v>
      </c>
      <c r="T84" s="291">
        <v>-7.4000000000000003E-3</v>
      </c>
      <c r="U84" s="289">
        <v>10882</v>
      </c>
      <c r="V84" s="289">
        <v>-140</v>
      </c>
      <c r="W84" s="292">
        <v>0.21180555555555555</v>
      </c>
      <c r="X84" s="293">
        <v>42614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1.022</v>
      </c>
      <c r="D85" s="305">
        <v>2.8999999999999998E-3</v>
      </c>
      <c r="E85" s="283">
        <v>373.55</v>
      </c>
      <c r="F85" s="7">
        <v>1.026</v>
      </c>
      <c r="G85" s="285">
        <v>3.8999999999999998E-3</v>
      </c>
      <c r="H85" s="285">
        <v>0.03</v>
      </c>
      <c r="I85" s="283">
        <v>4.5</v>
      </c>
      <c r="J85" s="283">
        <v>4.5</v>
      </c>
      <c r="K85" s="285">
        <v>4.5179999999999998E-2</v>
      </c>
      <c r="L85" s="283" t="s">
        <v>40</v>
      </c>
      <c r="M85" s="7" t="s">
        <v>62</v>
      </c>
      <c r="N85" s="305">
        <v>2.0000000000000001E-4</v>
      </c>
      <c r="O85" s="23">
        <v>0.1077</v>
      </c>
      <c r="P85" s="285">
        <v>-1.5E-3</v>
      </c>
      <c r="Q85" s="285">
        <v>0.4642</v>
      </c>
      <c r="R85" s="285">
        <v>6.1000000000000004E-3</v>
      </c>
      <c r="S85" s="285">
        <v>5.3E-3</v>
      </c>
      <c r="T85" s="285">
        <v>8.8000000000000005E-3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1.04</v>
      </c>
      <c r="D86" s="295">
        <v>2.8999999999999998E-3</v>
      </c>
      <c r="E86" s="289">
        <v>36.799999999999997</v>
      </c>
      <c r="F86" s="14">
        <v>1.0429999999999999</v>
      </c>
      <c r="G86" s="291">
        <v>2.8999999999999998E-3</v>
      </c>
      <c r="H86" s="291">
        <v>0.03</v>
      </c>
      <c r="I86" s="289">
        <v>4.75</v>
      </c>
      <c r="J86" s="289">
        <v>4.5</v>
      </c>
      <c r="K86" s="291">
        <v>4.5159999999999999E-2</v>
      </c>
      <c r="L86" s="289" t="s">
        <v>40</v>
      </c>
      <c r="M86" s="14" t="s">
        <v>76</v>
      </c>
      <c r="N86" s="290">
        <v>-5.5999999999999999E-3</v>
      </c>
      <c r="O86" s="18">
        <v>0.39479999999999998</v>
      </c>
      <c r="P86" s="291">
        <v>-2.3999999999999998E-3</v>
      </c>
      <c r="Q86" s="291">
        <v>0.40410000000000001</v>
      </c>
      <c r="R86" s="291">
        <v>-6.9999999999999999E-4</v>
      </c>
      <c r="S86" s="291">
        <v>4.1999999999999997E-3</v>
      </c>
      <c r="T86" s="291">
        <v>-1.1299999999999999E-2</v>
      </c>
      <c r="U86" s="289">
        <v>715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502024</v>
      </c>
      <c r="B87" s="283" t="s">
        <v>77</v>
      </c>
      <c r="C87" s="7">
        <v>1.0469999999999999</v>
      </c>
      <c r="D87" s="305">
        <v>2.8999999999999998E-3</v>
      </c>
      <c r="E87" s="283">
        <v>252.44</v>
      </c>
      <c r="F87" s="7">
        <v>1.05</v>
      </c>
      <c r="G87" s="285">
        <v>2.8999999999999998E-3</v>
      </c>
      <c r="H87" s="285">
        <v>0.03</v>
      </c>
      <c r="I87" s="283">
        <v>5</v>
      </c>
      <c r="J87" s="283">
        <v>4.5</v>
      </c>
      <c r="K87" s="285">
        <v>4.5150000000000003E-2</v>
      </c>
      <c r="L87" s="283" t="s">
        <v>40</v>
      </c>
      <c r="M87" s="7" t="s">
        <v>78</v>
      </c>
      <c r="N87" s="305">
        <v>4.0000000000000001E-3</v>
      </c>
      <c r="O87" s="23">
        <v>0.26500000000000001</v>
      </c>
      <c r="P87" s="285">
        <v>-2.3999999999999998E-3</v>
      </c>
      <c r="Q87" s="285">
        <v>0.69620000000000004</v>
      </c>
      <c r="R87" s="285">
        <v>9.1999999999999998E-3</v>
      </c>
      <c r="S87" s="285">
        <v>-8.5000000000000006E-3</v>
      </c>
      <c r="T87" s="285">
        <v>-1.6999999999999999E-3</v>
      </c>
      <c r="U87" s="283">
        <v>1748</v>
      </c>
      <c r="V87" s="283">
        <v>-23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150205</v>
      </c>
      <c r="B88" s="289" t="s">
        <v>49</v>
      </c>
      <c r="C88" s="14">
        <v>1.0289999999999999</v>
      </c>
      <c r="D88" s="295">
        <v>1.9E-3</v>
      </c>
      <c r="E88" s="289">
        <v>13426.49</v>
      </c>
      <c r="F88" s="14">
        <v>1.032</v>
      </c>
      <c r="G88" s="291">
        <v>2.8999999999999998E-3</v>
      </c>
      <c r="H88" s="291">
        <v>0.03</v>
      </c>
      <c r="I88" s="289">
        <v>4.5</v>
      </c>
      <c r="J88" s="289">
        <v>4.5</v>
      </c>
      <c r="K88" s="291">
        <v>4.514E-2</v>
      </c>
      <c r="L88" s="289" t="s">
        <v>40</v>
      </c>
      <c r="M88" s="14" t="s">
        <v>50</v>
      </c>
      <c r="N88" s="290">
        <v>-5.4999999999999997E-3</v>
      </c>
      <c r="O88" s="18">
        <v>0.1885</v>
      </c>
      <c r="P88" s="291">
        <v>-2.3E-3</v>
      </c>
      <c r="Q88" s="291">
        <v>0.89910000000000001</v>
      </c>
      <c r="R88" s="291">
        <v>1.4E-3</v>
      </c>
      <c r="S88" s="291">
        <v>-3.8E-3</v>
      </c>
      <c r="T88" s="291">
        <v>-5.0000000000000001E-3</v>
      </c>
      <c r="U88" s="289">
        <v>445292</v>
      </c>
      <c r="V88" s="289">
        <v>1009</v>
      </c>
      <c r="W88" s="292">
        <v>0.21180555555555555</v>
      </c>
      <c r="X88" s="293">
        <v>42705</v>
      </c>
      <c r="Y88" s="21" t="s">
        <v>38</v>
      </c>
    </row>
    <row r="89" spans="1:25" ht="18.75" thickBot="1" x14ac:dyDescent="0.2">
      <c r="A89" s="7">
        <v>150271</v>
      </c>
      <c r="B89" s="283" t="s">
        <v>59</v>
      </c>
      <c r="C89" s="7">
        <v>1.026</v>
      </c>
      <c r="D89" s="305">
        <v>2E-3</v>
      </c>
      <c r="E89" s="283">
        <v>94.68</v>
      </c>
      <c r="F89" s="7">
        <v>1.0289999999999999</v>
      </c>
      <c r="G89" s="285">
        <v>2.8999999999999998E-3</v>
      </c>
      <c r="H89" s="285">
        <v>0.03</v>
      </c>
      <c r="I89" s="283">
        <v>4.5</v>
      </c>
      <c r="J89" s="283">
        <v>4.5</v>
      </c>
      <c r="K89" s="285">
        <v>4.514E-2</v>
      </c>
      <c r="L89" s="283" t="s">
        <v>40</v>
      </c>
      <c r="M89" s="7" t="s">
        <v>60</v>
      </c>
      <c r="N89" s="286">
        <v>-1E-3</v>
      </c>
      <c r="O89" s="23">
        <v>0.39729999999999999</v>
      </c>
      <c r="P89" s="285">
        <v>-2.3E-3</v>
      </c>
      <c r="Q89" s="285">
        <v>0.4138</v>
      </c>
      <c r="R89" s="285">
        <v>2.8E-3</v>
      </c>
      <c r="S89" s="285">
        <v>-7.4999999999999997E-3</v>
      </c>
      <c r="T89" s="285">
        <v>-6.7000000000000002E-3</v>
      </c>
      <c r="U89" s="283">
        <v>2354</v>
      </c>
      <c r="V89" s="283">
        <v>-16</v>
      </c>
      <c r="W89" s="287">
        <v>0.21180555555555555</v>
      </c>
      <c r="X89" s="288">
        <v>42719</v>
      </c>
      <c r="Y89" s="13" t="s">
        <v>38</v>
      </c>
    </row>
    <row r="90" spans="1:25" s="60" customFormat="1" ht="18.75" thickBot="1" x14ac:dyDescent="0.2">
      <c r="A90" s="51">
        <v>502049</v>
      </c>
      <c r="B90" s="309" t="s">
        <v>90</v>
      </c>
      <c r="C90" s="51">
        <v>1.012</v>
      </c>
      <c r="D90" s="314">
        <v>1E-3</v>
      </c>
      <c r="E90" s="309">
        <v>298.23</v>
      </c>
      <c r="F90" s="51">
        <v>1.0144</v>
      </c>
      <c r="G90" s="311">
        <v>2.3999999999999998E-3</v>
      </c>
      <c r="H90" s="311">
        <v>0.03</v>
      </c>
      <c r="I90" s="309">
        <v>4.5</v>
      </c>
      <c r="J90" s="309">
        <v>4.5</v>
      </c>
      <c r="K90" s="311">
        <v>4.5109999999999997E-2</v>
      </c>
      <c r="L90" s="309" t="s">
        <v>40</v>
      </c>
      <c r="M90" s="51" t="s">
        <v>91</v>
      </c>
      <c r="N90" s="310">
        <v>-2.3999999999999998E-3</v>
      </c>
      <c r="O90" s="56">
        <v>0.41249999999999998</v>
      </c>
      <c r="P90" s="311">
        <v>-3.3E-3</v>
      </c>
      <c r="Q90" s="311">
        <v>0.39400000000000002</v>
      </c>
      <c r="R90" s="311">
        <v>-3.8E-3</v>
      </c>
      <c r="S90" s="311">
        <v>-4.1999999999999997E-3</v>
      </c>
      <c r="T90" s="311">
        <v>-4.7999999999999996E-3</v>
      </c>
      <c r="U90" s="309">
        <v>11895</v>
      </c>
      <c r="V90" s="309">
        <v>-10</v>
      </c>
      <c r="W90" s="312">
        <v>0.21180555555555555</v>
      </c>
      <c r="X90" s="313">
        <v>42839</v>
      </c>
      <c r="Y90" s="59" t="s">
        <v>38</v>
      </c>
    </row>
    <row r="91" spans="1:25" ht="18.75" thickBot="1" x14ac:dyDescent="0.2">
      <c r="A91" s="7">
        <v>150277</v>
      </c>
      <c r="B91" s="294" t="s">
        <v>65</v>
      </c>
      <c r="C91" s="7">
        <v>1.0529999999999999</v>
      </c>
      <c r="D91" s="305">
        <v>2.8999999999999998E-3</v>
      </c>
      <c r="E91" s="283">
        <v>1634.21</v>
      </c>
      <c r="F91" s="7">
        <v>1.0549999999999999</v>
      </c>
      <c r="G91" s="285">
        <v>1.9E-3</v>
      </c>
      <c r="H91" s="285">
        <v>0.03</v>
      </c>
      <c r="I91" s="283">
        <v>5</v>
      </c>
      <c r="J91" s="283">
        <v>4.5</v>
      </c>
      <c r="K91" s="285">
        <v>4.5100000000000001E-2</v>
      </c>
      <c r="L91" s="283" t="s">
        <v>40</v>
      </c>
      <c r="M91" s="7" t="s">
        <v>66</v>
      </c>
      <c r="N91" s="286">
        <v>-3.3999999999999998E-3</v>
      </c>
      <c r="O91" s="23">
        <v>0.1283</v>
      </c>
      <c r="P91" s="285">
        <v>-3.3E-3</v>
      </c>
      <c r="Q91" s="285">
        <v>1.0038</v>
      </c>
      <c r="R91" s="285">
        <v>-4.7999999999999996E-3</v>
      </c>
      <c r="S91" s="285">
        <v>-6.7000000000000002E-3</v>
      </c>
      <c r="T91" s="285">
        <v>-3.3999999999999998E-3</v>
      </c>
      <c r="U91" s="283">
        <v>52481</v>
      </c>
      <c r="V91" s="283">
        <v>-3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150315</v>
      </c>
      <c r="B92" s="289" t="s">
        <v>118</v>
      </c>
      <c r="C92" s="14">
        <v>1.0289999999999999</v>
      </c>
      <c r="D92" s="295">
        <v>2.8999999999999998E-3</v>
      </c>
      <c r="E92" s="289">
        <v>1304.8699999999999</v>
      </c>
      <c r="F92" s="14">
        <v>1.0309999999999999</v>
      </c>
      <c r="G92" s="291">
        <v>1.9E-3</v>
      </c>
      <c r="H92" s="291">
        <v>0.03</v>
      </c>
      <c r="I92" s="289">
        <v>4.5</v>
      </c>
      <c r="J92" s="289">
        <v>4.5</v>
      </c>
      <c r="K92" s="291">
        <v>4.5089999999999998E-2</v>
      </c>
      <c r="L92" s="289" t="s">
        <v>40</v>
      </c>
      <c r="M92" s="14" t="s">
        <v>119</v>
      </c>
      <c r="N92" s="290">
        <v>-7.0000000000000001E-3</v>
      </c>
      <c r="O92" s="18">
        <v>0.37280000000000002</v>
      </c>
      <c r="P92" s="291">
        <v>-3.3E-3</v>
      </c>
      <c r="Q92" s="291">
        <v>0.46889999999999998</v>
      </c>
      <c r="R92" s="291">
        <v>-5.1000000000000004E-3</v>
      </c>
      <c r="S92" s="291">
        <v>-6.7999999999999996E-3</v>
      </c>
      <c r="T92" s="291">
        <v>-4.8999999999999998E-3</v>
      </c>
      <c r="U92" s="289">
        <v>9536</v>
      </c>
      <c r="V92" s="289">
        <v>-163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1.0269999999999999</v>
      </c>
      <c r="D93" s="305">
        <v>1E-3</v>
      </c>
      <c r="E93" s="283">
        <v>24806.44</v>
      </c>
      <c r="F93" s="7">
        <v>1.0289999999999999</v>
      </c>
      <c r="G93" s="285">
        <v>1.9E-3</v>
      </c>
      <c r="H93" s="285">
        <v>0.03</v>
      </c>
      <c r="I93" s="283">
        <v>4.5</v>
      </c>
      <c r="J93" s="283">
        <v>4.5</v>
      </c>
      <c r="K93" s="285">
        <v>4.5089999999999998E-2</v>
      </c>
      <c r="L93" s="283" t="s">
        <v>40</v>
      </c>
      <c r="M93" s="7" t="s">
        <v>56</v>
      </c>
      <c r="N93" s="286">
        <v>-4.8999999999999998E-3</v>
      </c>
      <c r="O93" s="23">
        <v>0.18149999999999999</v>
      </c>
      <c r="P93" s="285">
        <v>-3.3E-3</v>
      </c>
      <c r="Q93" s="285">
        <v>0.91979999999999995</v>
      </c>
      <c r="R93" s="285">
        <v>1.5E-3</v>
      </c>
      <c r="S93" s="285">
        <v>-5.9999999999999995E-4</v>
      </c>
      <c r="T93" s="285">
        <v>1.2999999999999999E-3</v>
      </c>
      <c r="U93" s="283">
        <v>947808</v>
      </c>
      <c r="V93" s="283">
        <v>4612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150173</v>
      </c>
      <c r="B94" s="289" t="s">
        <v>113</v>
      </c>
      <c r="C94" s="14">
        <v>1.0269999999999999</v>
      </c>
      <c r="D94" s="295">
        <v>2E-3</v>
      </c>
      <c r="E94" s="289">
        <v>464.22</v>
      </c>
      <c r="F94" s="14">
        <v>1.0289999999999999</v>
      </c>
      <c r="G94" s="291">
        <v>1.9E-3</v>
      </c>
      <c r="H94" s="291">
        <v>0.03</v>
      </c>
      <c r="I94" s="289">
        <v>4.5</v>
      </c>
      <c r="J94" s="289">
        <v>4.5</v>
      </c>
      <c r="K94" s="291">
        <v>4.5089999999999998E-2</v>
      </c>
      <c r="L94" s="289" t="s">
        <v>40</v>
      </c>
      <c r="M94" s="14" t="s">
        <v>114</v>
      </c>
      <c r="N94" s="290">
        <v>-4.8999999999999998E-3</v>
      </c>
      <c r="O94" s="18">
        <v>0.26910000000000001</v>
      </c>
      <c r="P94" s="291">
        <v>-3.3E-3</v>
      </c>
      <c r="Q94" s="291">
        <v>0.71450000000000002</v>
      </c>
      <c r="R94" s="291">
        <v>-1.6000000000000001E-3</v>
      </c>
      <c r="S94" s="291">
        <v>-1.1000000000000001E-3</v>
      </c>
      <c r="T94" s="291">
        <v>1.6999999999999999E-3</v>
      </c>
      <c r="U94" s="289">
        <v>17406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150329</v>
      </c>
      <c r="B95" s="283" t="s">
        <v>99</v>
      </c>
      <c r="C95" s="7">
        <v>1.0269999999999999</v>
      </c>
      <c r="D95" s="305">
        <v>2.8999999999999998E-3</v>
      </c>
      <c r="E95" s="283">
        <v>703.45</v>
      </c>
      <c r="F95" s="7">
        <v>1.0289999999999999</v>
      </c>
      <c r="G95" s="285">
        <v>1.9E-3</v>
      </c>
      <c r="H95" s="285">
        <v>0.03</v>
      </c>
      <c r="I95" s="283">
        <v>4.5</v>
      </c>
      <c r="J95" s="283">
        <v>4.5</v>
      </c>
      <c r="K95" s="285">
        <v>4.5089999999999998E-2</v>
      </c>
      <c r="L95" s="283" t="s">
        <v>40</v>
      </c>
      <c r="M95" s="7" t="s">
        <v>100</v>
      </c>
      <c r="N95" s="286">
        <v>-6.9999999999999999E-4</v>
      </c>
      <c r="O95" s="23">
        <v>0.30819999999999997</v>
      </c>
      <c r="P95" s="285">
        <v>-3.3E-3</v>
      </c>
      <c r="Q95" s="285">
        <v>0.62270000000000003</v>
      </c>
      <c r="R95" s="285">
        <v>1.1999999999999999E-3</v>
      </c>
      <c r="S95" s="285">
        <v>5.0000000000000001E-4</v>
      </c>
      <c r="T95" s="285">
        <v>2.2000000000000001E-3</v>
      </c>
      <c r="U95" s="283">
        <v>10945</v>
      </c>
      <c r="V95" s="283">
        <v>65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150257</v>
      </c>
      <c r="B96" s="289" t="s">
        <v>53</v>
      </c>
      <c r="C96" s="14">
        <v>1.0069999999999999</v>
      </c>
      <c r="D96" s="295">
        <v>4.0000000000000001E-3</v>
      </c>
      <c r="E96" s="289">
        <v>60.17</v>
      </c>
      <c r="F96" s="14">
        <v>1.0084</v>
      </c>
      <c r="G96" s="291">
        <v>1.4E-3</v>
      </c>
      <c r="H96" s="291">
        <v>0.03</v>
      </c>
      <c r="I96" s="289">
        <v>4.5</v>
      </c>
      <c r="J96" s="289">
        <v>4.5</v>
      </c>
      <c r="K96" s="291">
        <v>4.5060000000000003E-2</v>
      </c>
      <c r="L96" s="289" t="s">
        <v>40</v>
      </c>
      <c r="M96" s="14" t="s">
        <v>54</v>
      </c>
      <c r="N96" s="290">
        <v>-2.9999999999999997E-4</v>
      </c>
      <c r="O96" s="18">
        <v>0.41420000000000001</v>
      </c>
      <c r="P96" s="291">
        <v>-4.3E-3</v>
      </c>
      <c r="Q96" s="291">
        <v>0.39650000000000002</v>
      </c>
      <c r="R96" s="291">
        <v>-2E-3</v>
      </c>
      <c r="S96" s="291">
        <v>-7.3000000000000001E-3</v>
      </c>
      <c r="T96" s="291">
        <v>-7.4000000000000003E-3</v>
      </c>
      <c r="U96" s="289">
        <v>1560</v>
      </c>
      <c r="V96" s="289">
        <v>-19</v>
      </c>
      <c r="W96" s="292">
        <v>0.21180555555555555</v>
      </c>
      <c r="X96" s="293">
        <v>42888</v>
      </c>
      <c r="Y96" s="21" t="s">
        <v>38</v>
      </c>
    </row>
    <row r="97" spans="1:25" ht="18.75" thickBot="1" x14ac:dyDescent="0.2">
      <c r="A97" s="7">
        <v>150177</v>
      </c>
      <c r="B97" s="283" t="s">
        <v>83</v>
      </c>
      <c r="C97" s="7">
        <v>1.026</v>
      </c>
      <c r="D97" s="305">
        <v>2.8999999999999998E-3</v>
      </c>
      <c r="E97" s="283">
        <v>79.540000000000006</v>
      </c>
      <c r="F97" s="7">
        <v>1.0269999999999999</v>
      </c>
      <c r="G97" s="285">
        <v>1E-3</v>
      </c>
      <c r="H97" s="285">
        <v>0.03</v>
      </c>
      <c r="I97" s="283">
        <v>4.5</v>
      </c>
      <c r="J97" s="283">
        <v>4.5</v>
      </c>
      <c r="K97" s="285">
        <v>4.505E-2</v>
      </c>
      <c r="L97" s="283" t="s">
        <v>40</v>
      </c>
      <c r="M97" s="7" t="s">
        <v>84</v>
      </c>
      <c r="N97" s="286">
        <v>-4.4999999999999997E-3</v>
      </c>
      <c r="O97" s="23">
        <v>0.44290000000000002</v>
      </c>
      <c r="P97" s="285">
        <v>-4.3E-3</v>
      </c>
      <c r="Q97" s="285">
        <v>0.30880000000000002</v>
      </c>
      <c r="R97" s="285">
        <v>-2.7000000000000001E-3</v>
      </c>
      <c r="S97" s="285">
        <v>-6.1000000000000004E-3</v>
      </c>
      <c r="T97" s="285">
        <v>-3.5000000000000001E-3</v>
      </c>
      <c r="U97" s="283">
        <v>21860</v>
      </c>
      <c r="V97" s="283">
        <v>-23</v>
      </c>
      <c r="W97" s="287">
        <v>0.21180555555555555</v>
      </c>
      <c r="X97" s="288">
        <v>42738</v>
      </c>
      <c r="Y97" s="13" t="s">
        <v>38</v>
      </c>
    </row>
    <row r="98" spans="1:25" ht="18.75" thickBot="1" x14ac:dyDescent="0.2">
      <c r="A98" s="14">
        <v>150235</v>
      </c>
      <c r="B98" s="289" t="s">
        <v>115</v>
      </c>
      <c r="C98" s="14">
        <v>1.0249999999999999</v>
      </c>
      <c r="D98" s="295">
        <v>3.8999999999999998E-3</v>
      </c>
      <c r="E98" s="289">
        <v>1748.08</v>
      </c>
      <c r="F98" s="14">
        <v>1.026</v>
      </c>
      <c r="G98" s="291">
        <v>1E-3</v>
      </c>
      <c r="H98" s="291">
        <v>0.03</v>
      </c>
      <c r="I98" s="289">
        <v>4.5</v>
      </c>
      <c r="J98" s="289">
        <v>4.5</v>
      </c>
      <c r="K98" s="291">
        <v>4.505E-2</v>
      </c>
      <c r="L98" s="289" t="s">
        <v>40</v>
      </c>
      <c r="M98" s="14" t="s">
        <v>56</v>
      </c>
      <c r="N98" s="290">
        <v>-4.8999999999999998E-3</v>
      </c>
      <c r="O98" s="18">
        <v>0.3412</v>
      </c>
      <c r="P98" s="291">
        <v>-4.3E-3</v>
      </c>
      <c r="Q98" s="291">
        <v>0.54879999999999995</v>
      </c>
      <c r="R98" s="291">
        <v>5.9999999999999995E-4</v>
      </c>
      <c r="S98" s="291">
        <v>-3.5999999999999999E-3</v>
      </c>
      <c r="T98" s="291">
        <v>3.0999999999999999E-3</v>
      </c>
      <c r="U98" s="289">
        <v>32951</v>
      </c>
      <c r="V98" s="289">
        <v>201</v>
      </c>
      <c r="W98" s="292">
        <v>0.21180555555555555</v>
      </c>
      <c r="X98" s="293">
        <v>42675</v>
      </c>
      <c r="Y98" s="21" t="s">
        <v>38</v>
      </c>
    </row>
    <row r="99" spans="1:25" ht="18.75" thickBot="1" x14ac:dyDescent="0.2">
      <c r="A99" s="7">
        <v>150241</v>
      </c>
      <c r="B99" s="294" t="s">
        <v>94</v>
      </c>
      <c r="C99" s="7">
        <v>1.028</v>
      </c>
      <c r="D99" s="305">
        <v>4.8999999999999998E-3</v>
      </c>
      <c r="E99" s="283">
        <v>274.38</v>
      </c>
      <c r="F99" s="7">
        <v>1.0289999999999999</v>
      </c>
      <c r="G99" s="285">
        <v>1E-3</v>
      </c>
      <c r="H99" s="285">
        <v>0.03</v>
      </c>
      <c r="I99" s="283">
        <v>4.5</v>
      </c>
      <c r="J99" s="283">
        <v>4.5</v>
      </c>
      <c r="K99" s="285">
        <v>4.505E-2</v>
      </c>
      <c r="L99" s="283" t="s">
        <v>40</v>
      </c>
      <c r="M99" s="7" t="s">
        <v>95</v>
      </c>
      <c r="N99" s="305">
        <v>2.2000000000000001E-3</v>
      </c>
      <c r="O99" s="23">
        <v>0.2964</v>
      </c>
      <c r="P99" s="285">
        <v>-4.3E-3</v>
      </c>
      <c r="Q99" s="285">
        <v>0.65039999999999998</v>
      </c>
      <c r="R99" s="285">
        <v>-4.7999999999999996E-3</v>
      </c>
      <c r="S99" s="285">
        <v>-6.1000000000000004E-3</v>
      </c>
      <c r="T99" s="285">
        <v>-3.8999999999999998E-3</v>
      </c>
      <c r="U99" s="283">
        <v>8896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150207</v>
      </c>
      <c r="B100" s="289" t="s">
        <v>71</v>
      </c>
      <c r="C100" s="14">
        <v>1.028</v>
      </c>
      <c r="D100" s="302">
        <v>0</v>
      </c>
      <c r="E100" s="289">
        <v>1149.07</v>
      </c>
      <c r="F100" s="14">
        <v>1.0289999999999999</v>
      </c>
      <c r="G100" s="291">
        <v>1E-3</v>
      </c>
      <c r="H100" s="291">
        <v>0.03</v>
      </c>
      <c r="I100" s="289">
        <v>4.5</v>
      </c>
      <c r="J100" s="289">
        <v>4.5</v>
      </c>
      <c r="K100" s="291">
        <v>4.505E-2</v>
      </c>
      <c r="L100" s="289" t="s">
        <v>40</v>
      </c>
      <c r="M100" s="14" t="s">
        <v>72</v>
      </c>
      <c r="N100" s="290">
        <v>-1.15E-2</v>
      </c>
      <c r="O100" s="18">
        <v>9.4399999999999998E-2</v>
      </c>
      <c r="P100" s="291">
        <v>-4.3E-3</v>
      </c>
      <c r="Q100" s="291">
        <v>1.1240000000000001</v>
      </c>
      <c r="R100" s="291">
        <v>-4.4999999999999997E-3</v>
      </c>
      <c r="S100" s="291">
        <v>-9.1000000000000004E-3</v>
      </c>
      <c r="T100" s="291">
        <v>-7.0000000000000001E-3</v>
      </c>
      <c r="U100" s="289">
        <v>17694</v>
      </c>
      <c r="V100" s="289">
        <v>-761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150283</v>
      </c>
      <c r="B101" s="283" t="s">
        <v>63</v>
      </c>
      <c r="C101" s="7">
        <v>1.0049999999999999</v>
      </c>
      <c r="D101" s="305">
        <v>4.0000000000000001E-3</v>
      </c>
      <c r="E101" s="283">
        <v>193.13</v>
      </c>
      <c r="F101" s="7">
        <v>1.0062</v>
      </c>
      <c r="G101" s="285">
        <v>1.1999999999999999E-3</v>
      </c>
      <c r="H101" s="285">
        <v>0.03</v>
      </c>
      <c r="I101" s="283">
        <v>4.5</v>
      </c>
      <c r="J101" s="283">
        <v>4.5</v>
      </c>
      <c r="K101" s="285">
        <v>4.505E-2</v>
      </c>
      <c r="L101" s="283" t="s">
        <v>40</v>
      </c>
      <c r="M101" s="7" t="s">
        <v>64</v>
      </c>
      <c r="N101" s="286">
        <v>-2.8E-3</v>
      </c>
      <c r="O101" s="23">
        <v>0.28470000000000001</v>
      </c>
      <c r="P101" s="285">
        <v>-4.3E-3</v>
      </c>
      <c r="Q101" s="304">
        <v>0.70830000000000004</v>
      </c>
      <c r="R101" s="285">
        <v>-1.15E-2</v>
      </c>
      <c r="S101" s="285">
        <v>-7.3000000000000001E-3</v>
      </c>
      <c r="T101" s="285">
        <v>-8.3999999999999995E-3</v>
      </c>
      <c r="U101" s="283">
        <v>9462</v>
      </c>
      <c r="V101" s="283">
        <v>-23</v>
      </c>
      <c r="W101" s="287">
        <v>0.21180555555555555</v>
      </c>
      <c r="X101" s="288">
        <v>42905</v>
      </c>
      <c r="Y101" s="13" t="s">
        <v>38</v>
      </c>
    </row>
    <row r="102" spans="1:25" ht="18.75" thickBot="1" x14ac:dyDescent="0.2">
      <c r="A102" s="14">
        <v>150233</v>
      </c>
      <c r="B102" s="289" t="s">
        <v>81</v>
      </c>
      <c r="C102" s="14">
        <v>1.008</v>
      </c>
      <c r="D102" s="295">
        <v>2E-3</v>
      </c>
      <c r="E102" s="289">
        <v>194.69</v>
      </c>
      <c r="F102" s="14">
        <v>1.0087999999999999</v>
      </c>
      <c r="G102" s="291">
        <v>8.0000000000000004E-4</v>
      </c>
      <c r="H102" s="291">
        <v>0.03</v>
      </c>
      <c r="I102" s="289">
        <v>4.5</v>
      </c>
      <c r="J102" s="289">
        <v>4.5</v>
      </c>
      <c r="K102" s="291">
        <v>4.5039999999999997E-2</v>
      </c>
      <c r="L102" s="289" t="s">
        <v>40</v>
      </c>
      <c r="M102" s="14" t="s">
        <v>82</v>
      </c>
      <c r="N102" s="290">
        <v>-3.8E-3</v>
      </c>
      <c r="O102" s="18">
        <v>0.28010000000000002</v>
      </c>
      <c r="P102" s="291">
        <v>-4.3E-3</v>
      </c>
      <c r="Q102" s="303">
        <v>0.71560000000000001</v>
      </c>
      <c r="R102" s="291">
        <v>-4.8999999999999998E-3</v>
      </c>
      <c r="S102" s="291">
        <v>-8.0000000000000002E-3</v>
      </c>
      <c r="T102" s="291">
        <v>-4.4999999999999997E-3</v>
      </c>
      <c r="U102" s="289">
        <v>2831</v>
      </c>
      <c r="V102" s="289">
        <v>-6</v>
      </c>
      <c r="W102" s="292">
        <v>0.21180555555555555</v>
      </c>
      <c r="X102" s="293">
        <v>42884</v>
      </c>
      <c r="Y102" s="21" t="s">
        <v>38</v>
      </c>
    </row>
    <row r="103" spans="1:25" s="60" customFormat="1" ht="18.75" thickBot="1" x14ac:dyDescent="0.2">
      <c r="A103" s="51">
        <v>150259</v>
      </c>
      <c r="B103" s="309" t="s">
        <v>92</v>
      </c>
      <c r="C103" s="51">
        <v>1.008</v>
      </c>
      <c r="D103" s="314">
        <v>5.0000000000000001E-3</v>
      </c>
      <c r="E103" s="309">
        <v>242.86</v>
      </c>
      <c r="F103" s="51">
        <v>1.0084</v>
      </c>
      <c r="G103" s="311">
        <v>4.0000000000000002E-4</v>
      </c>
      <c r="H103" s="311">
        <v>0.03</v>
      </c>
      <c r="I103" s="309">
        <v>4.5</v>
      </c>
      <c r="J103" s="309">
        <v>4.5</v>
      </c>
      <c r="K103" s="311">
        <v>4.5019999999999998E-2</v>
      </c>
      <c r="L103" s="309" t="s">
        <v>40</v>
      </c>
      <c r="M103" s="51" t="s">
        <v>93</v>
      </c>
      <c r="N103" s="314">
        <v>4.0000000000000002E-4</v>
      </c>
      <c r="O103" s="56">
        <v>0.32819999999999999</v>
      </c>
      <c r="P103" s="311">
        <v>-5.1999999999999998E-3</v>
      </c>
      <c r="Q103" s="311">
        <v>0.60140000000000005</v>
      </c>
      <c r="R103" s="311">
        <v>-1.8E-3</v>
      </c>
      <c r="S103" s="311">
        <v>-4.5999999999999999E-3</v>
      </c>
      <c r="T103" s="311">
        <v>2.9999999999999997E-4</v>
      </c>
      <c r="U103" s="309">
        <v>10098</v>
      </c>
      <c r="V103" s="309">
        <v>0</v>
      </c>
      <c r="W103" s="312">
        <v>0.21180555555555555</v>
      </c>
      <c r="X103" s="313">
        <v>42888</v>
      </c>
      <c r="Y103" s="59" t="s">
        <v>38</v>
      </c>
    </row>
    <row r="104" spans="1:25" ht="18.75" thickBot="1" x14ac:dyDescent="0.2">
      <c r="A104" s="14">
        <v>150229</v>
      </c>
      <c r="B104" s="289" t="s">
        <v>69</v>
      </c>
      <c r="C104" s="14">
        <v>1.0309999999999999</v>
      </c>
      <c r="D104" s="295">
        <v>3.8999999999999998E-3</v>
      </c>
      <c r="E104" s="289">
        <v>906.35</v>
      </c>
      <c r="F104" s="14">
        <v>1.0309999999999999</v>
      </c>
      <c r="G104" s="291">
        <v>0</v>
      </c>
      <c r="H104" s="291">
        <v>0.03</v>
      </c>
      <c r="I104" s="289">
        <v>4.5</v>
      </c>
      <c r="J104" s="289">
        <v>4.5</v>
      </c>
      <c r="K104" s="291">
        <v>4.4999999999999998E-2</v>
      </c>
      <c r="L104" s="289" t="s">
        <v>40</v>
      </c>
      <c r="M104" s="14" t="s">
        <v>70</v>
      </c>
      <c r="N104" s="290">
        <v>-2.0999999999999999E-3</v>
      </c>
      <c r="O104" s="18">
        <v>0.29010000000000002</v>
      </c>
      <c r="P104" s="291">
        <v>-5.1999999999999998E-3</v>
      </c>
      <c r="Q104" s="291">
        <v>0.66259999999999997</v>
      </c>
      <c r="R104" s="291">
        <v>-4.1000000000000003E-3</v>
      </c>
      <c r="S104" s="291">
        <v>-3.8999999999999998E-3</v>
      </c>
      <c r="T104" s="291">
        <v>-1.1000000000000001E-3</v>
      </c>
      <c r="U104" s="289">
        <v>16064</v>
      </c>
      <c r="V104" s="289">
        <v>4</v>
      </c>
      <c r="W104" s="292">
        <v>0.21180555555555555</v>
      </c>
      <c r="X104" s="293">
        <v>42705</v>
      </c>
      <c r="Y104" s="21" t="s">
        <v>38</v>
      </c>
    </row>
    <row r="105" spans="1:25" s="60" customFormat="1" ht="18.75" thickBot="1" x14ac:dyDescent="0.2">
      <c r="A105" s="51">
        <v>150307</v>
      </c>
      <c r="B105" s="309" t="s">
        <v>51</v>
      </c>
      <c r="C105" s="51">
        <v>1.0309999999999999</v>
      </c>
      <c r="D105" s="314">
        <v>4.8999999999999998E-3</v>
      </c>
      <c r="E105" s="309">
        <v>945.81</v>
      </c>
      <c r="F105" s="51">
        <v>1.0309999999999999</v>
      </c>
      <c r="G105" s="311">
        <v>0</v>
      </c>
      <c r="H105" s="311">
        <v>0.03</v>
      </c>
      <c r="I105" s="309">
        <v>4.5</v>
      </c>
      <c r="J105" s="309">
        <v>4.5</v>
      </c>
      <c r="K105" s="311">
        <v>4.4999999999999998E-2</v>
      </c>
      <c r="L105" s="309" t="s">
        <v>40</v>
      </c>
      <c r="M105" s="51" t="s">
        <v>52</v>
      </c>
      <c r="N105" s="310">
        <v>-2.7000000000000001E-3</v>
      </c>
      <c r="O105" s="56">
        <v>0.20530000000000001</v>
      </c>
      <c r="P105" s="311">
        <v>-5.1999999999999998E-3</v>
      </c>
      <c r="Q105" s="311">
        <v>0.86119999999999997</v>
      </c>
      <c r="R105" s="311">
        <v>-6.7000000000000002E-3</v>
      </c>
      <c r="S105" s="311">
        <v>-8.0000000000000002E-3</v>
      </c>
      <c r="T105" s="311">
        <v>-5.9999999999999995E-4</v>
      </c>
      <c r="U105" s="309">
        <v>23648</v>
      </c>
      <c r="V105" s="309">
        <v>-13</v>
      </c>
      <c r="W105" s="312">
        <v>0.21180555555555555</v>
      </c>
      <c r="X105" s="313">
        <v>42705</v>
      </c>
      <c r="Y105" s="59" t="s">
        <v>38</v>
      </c>
    </row>
    <row r="106" spans="1:25" ht="18.75" thickBot="1" x14ac:dyDescent="0.2">
      <c r="A106" s="14">
        <v>150275</v>
      </c>
      <c r="B106" s="306" t="s">
        <v>89</v>
      </c>
      <c r="C106" s="14">
        <v>1.0289999999999999</v>
      </c>
      <c r="D106" s="295">
        <v>2.8999999999999998E-3</v>
      </c>
      <c r="E106" s="289">
        <v>2184.75</v>
      </c>
      <c r="F106" s="14">
        <v>1.0289999999999999</v>
      </c>
      <c r="G106" s="291">
        <v>0</v>
      </c>
      <c r="H106" s="291">
        <v>0.03</v>
      </c>
      <c r="I106" s="289">
        <v>4.5</v>
      </c>
      <c r="J106" s="289">
        <v>4.5</v>
      </c>
      <c r="K106" s="291">
        <v>4.4999999999999998E-2</v>
      </c>
      <c r="L106" s="289" t="s">
        <v>40</v>
      </c>
      <c r="M106" s="14" t="s">
        <v>46</v>
      </c>
      <c r="N106" s="290">
        <v>-3.5000000000000001E-3</v>
      </c>
      <c r="O106" s="18">
        <v>0.1198</v>
      </c>
      <c r="P106" s="291">
        <v>-5.1999999999999998E-3</v>
      </c>
      <c r="Q106" s="291">
        <v>1.0645</v>
      </c>
      <c r="R106" s="291">
        <v>-4.8999999999999998E-3</v>
      </c>
      <c r="S106" s="291">
        <v>-6.8999999999999999E-3</v>
      </c>
      <c r="T106" s="291">
        <v>-4.7999999999999996E-3</v>
      </c>
      <c r="U106" s="289">
        <v>52990</v>
      </c>
      <c r="V106" s="289">
        <v>-1117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1.0089999999999999</v>
      </c>
      <c r="D107" s="305">
        <v>3.0000000000000001E-3</v>
      </c>
      <c r="E107" s="283">
        <v>73.430000000000007</v>
      </c>
      <c r="F107" s="7">
        <v>1.0087999999999999</v>
      </c>
      <c r="G107" s="285">
        <v>-2.0000000000000001E-4</v>
      </c>
      <c r="H107" s="285">
        <v>0.03</v>
      </c>
      <c r="I107" s="283">
        <v>4.5</v>
      </c>
      <c r="J107" s="283">
        <v>4.5</v>
      </c>
      <c r="K107" s="285">
        <v>4.4990000000000002E-2</v>
      </c>
      <c r="L107" s="283" t="s">
        <v>40</v>
      </c>
      <c r="M107" s="7" t="s">
        <v>76</v>
      </c>
      <c r="N107" s="286">
        <v>-5.5999999999999999E-3</v>
      </c>
      <c r="O107" s="23">
        <v>0.3296</v>
      </c>
      <c r="P107" s="285">
        <v>-5.1999999999999998E-3</v>
      </c>
      <c r="Q107" s="304">
        <v>0.5978</v>
      </c>
      <c r="R107" s="285">
        <v>-2.3999999999999998E-3</v>
      </c>
      <c r="S107" s="285">
        <v>-1.4E-3</v>
      </c>
      <c r="T107" s="285">
        <v>-3.8E-3</v>
      </c>
      <c r="U107" s="283">
        <v>38862</v>
      </c>
      <c r="V107" s="283">
        <v>63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502027</v>
      </c>
      <c r="B108" s="289" t="s">
        <v>124</v>
      </c>
      <c r="C108" s="14">
        <v>1.0509999999999999</v>
      </c>
      <c r="D108" s="295">
        <v>3.8E-3</v>
      </c>
      <c r="E108" s="289">
        <v>10.17</v>
      </c>
      <c r="F108" s="14">
        <v>1.05</v>
      </c>
      <c r="G108" s="291">
        <v>-1E-3</v>
      </c>
      <c r="H108" s="291">
        <v>0.03</v>
      </c>
      <c r="I108" s="289">
        <v>5</v>
      </c>
      <c r="J108" s="289">
        <v>4.5</v>
      </c>
      <c r="K108" s="291">
        <v>4.4970000000000003E-2</v>
      </c>
      <c r="L108" s="289" t="s">
        <v>40</v>
      </c>
      <c r="M108" s="14" t="s">
        <v>125</v>
      </c>
      <c r="N108" s="290">
        <v>-2.5999999999999999E-3</v>
      </c>
      <c r="O108" s="18">
        <v>0.28000000000000003</v>
      </c>
      <c r="P108" s="291">
        <v>-6.1999999999999998E-3</v>
      </c>
      <c r="Q108" s="291">
        <v>0.66159999999999997</v>
      </c>
      <c r="R108" s="291">
        <v>9.7000000000000003E-3</v>
      </c>
      <c r="S108" s="291">
        <v>-2.8E-3</v>
      </c>
      <c r="T108" s="291">
        <v>-1.6999999999999999E-3</v>
      </c>
      <c r="U108" s="289">
        <v>136</v>
      </c>
      <c r="V108" s="289">
        <v>0</v>
      </c>
      <c r="W108" s="292">
        <v>0.21180555555555555</v>
      </c>
      <c r="X108" s="293">
        <v>42614</v>
      </c>
      <c r="Y108" s="21" t="s">
        <v>38</v>
      </c>
    </row>
    <row r="109" spans="1:25" ht="18.75" thickBot="1" x14ac:dyDescent="0.2">
      <c r="A109" s="7">
        <v>150194</v>
      </c>
      <c r="B109" s="283" t="s">
        <v>85</v>
      </c>
      <c r="C109" s="7">
        <v>1.03</v>
      </c>
      <c r="D109" s="305">
        <v>3.8999999999999998E-3</v>
      </c>
      <c r="E109" s="283">
        <v>15310.22</v>
      </c>
      <c r="F109" s="7">
        <v>1.0289999999999999</v>
      </c>
      <c r="G109" s="285">
        <v>-1E-3</v>
      </c>
      <c r="H109" s="285">
        <v>0.03</v>
      </c>
      <c r="I109" s="283">
        <v>4.5</v>
      </c>
      <c r="J109" s="283">
        <v>4.5</v>
      </c>
      <c r="K109" s="285">
        <v>4.496E-2</v>
      </c>
      <c r="L109" s="283" t="s">
        <v>40</v>
      </c>
      <c r="M109" s="7" t="s">
        <v>86</v>
      </c>
      <c r="N109" s="286">
        <v>-6.6E-3</v>
      </c>
      <c r="O109" s="23">
        <v>0.151</v>
      </c>
      <c r="P109" s="285">
        <v>-6.1999999999999998E-3</v>
      </c>
      <c r="Q109" s="285">
        <v>0.99139999999999995</v>
      </c>
      <c r="R109" s="285">
        <v>-5.0000000000000001E-3</v>
      </c>
      <c r="S109" s="285">
        <v>-8.6E-3</v>
      </c>
      <c r="T109" s="285">
        <v>-4.7000000000000002E-3</v>
      </c>
      <c r="U109" s="283">
        <v>453082</v>
      </c>
      <c r="V109" s="283">
        <v>-11870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150243</v>
      </c>
      <c r="B110" s="289" t="s">
        <v>128</v>
      </c>
      <c r="C110" s="14">
        <v>1.028</v>
      </c>
      <c r="D110" s="295">
        <v>3.8999999999999998E-3</v>
      </c>
      <c r="E110" s="289">
        <v>52.82</v>
      </c>
      <c r="F110" s="14">
        <v>1.026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129</v>
      </c>
      <c r="N110" s="290">
        <v>-8.0999999999999996E-3</v>
      </c>
      <c r="O110" s="18">
        <v>0.36720000000000003</v>
      </c>
      <c r="P110" s="291">
        <v>-7.1999999999999998E-3</v>
      </c>
      <c r="Q110" s="291">
        <v>0.48780000000000001</v>
      </c>
      <c r="R110" s="291">
        <v>-3.2000000000000002E-3</v>
      </c>
      <c r="S110" s="291">
        <v>-6.8999999999999999E-3</v>
      </c>
      <c r="T110" s="291">
        <v>-1.5E-3</v>
      </c>
      <c r="U110" s="289">
        <v>12212</v>
      </c>
      <c r="V110" s="289">
        <v>-59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150217</v>
      </c>
      <c r="B111" s="283" t="s">
        <v>67</v>
      </c>
      <c r="C111" s="7">
        <v>1.0409999999999999</v>
      </c>
      <c r="D111" s="305">
        <v>2.8999999999999998E-3</v>
      </c>
      <c r="E111" s="283">
        <v>881.85</v>
      </c>
      <c r="F111" s="7">
        <v>1.0349999999999999</v>
      </c>
      <c r="G111" s="285">
        <v>-5.7999999999999996E-3</v>
      </c>
      <c r="H111" s="285">
        <v>0.03</v>
      </c>
      <c r="I111" s="283">
        <v>5.5</v>
      </c>
      <c r="J111" s="283">
        <v>4.5</v>
      </c>
      <c r="K111" s="285">
        <v>4.4909999999999999E-2</v>
      </c>
      <c r="L111" s="283" t="s">
        <v>40</v>
      </c>
      <c r="M111" s="7" t="s">
        <v>68</v>
      </c>
      <c r="N111" s="286">
        <v>-4.7999999999999996E-3</v>
      </c>
      <c r="O111" s="23">
        <v>0.25729999999999997</v>
      </c>
      <c r="P111" s="285">
        <v>-1.0999999999999999E-2</v>
      </c>
      <c r="Q111" s="285">
        <v>0.73399999999999999</v>
      </c>
      <c r="R111" s="285">
        <v>-4.7000000000000002E-3</v>
      </c>
      <c r="S111" s="285">
        <v>-8.0999999999999996E-3</v>
      </c>
      <c r="T111" s="285">
        <v>-4.7000000000000002E-3</v>
      </c>
      <c r="U111" s="283">
        <v>46700</v>
      </c>
      <c r="V111" s="283">
        <v>-938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150051</v>
      </c>
      <c r="B112" s="289" t="s">
        <v>87</v>
      </c>
      <c r="C112" s="14">
        <v>1.026</v>
      </c>
      <c r="D112" s="295">
        <v>3.8999999999999998E-3</v>
      </c>
      <c r="E112" s="289">
        <v>252.62</v>
      </c>
      <c r="F112" s="14">
        <v>1.024</v>
      </c>
      <c r="G112" s="291">
        <v>-2E-3</v>
      </c>
      <c r="H112" s="291">
        <v>0.03</v>
      </c>
      <c r="I112" s="289">
        <v>4.5</v>
      </c>
      <c r="J112" s="289">
        <v>4.5</v>
      </c>
      <c r="K112" s="291">
        <v>4.4909999999999999E-2</v>
      </c>
      <c r="L112" s="289" t="s">
        <v>40</v>
      </c>
      <c r="M112" s="14" t="s">
        <v>88</v>
      </c>
      <c r="N112" s="290">
        <v>-4.1999999999999997E-3</v>
      </c>
      <c r="O112" s="18">
        <v>0.4335</v>
      </c>
      <c r="P112" s="291">
        <v>-7.1999999999999998E-3</v>
      </c>
      <c r="Q112" s="291">
        <v>0.33389999999999997</v>
      </c>
      <c r="R112" s="291">
        <v>2.2000000000000001E-3</v>
      </c>
      <c r="S112" s="291">
        <v>-4.8999999999999998E-3</v>
      </c>
      <c r="T112" s="291">
        <v>-3.5999999999999999E-3</v>
      </c>
      <c r="U112" s="289">
        <v>15623</v>
      </c>
      <c r="V112" s="289">
        <v>-223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150269</v>
      </c>
      <c r="B113" s="283" t="s">
        <v>57</v>
      </c>
      <c r="C113" s="7">
        <v>1.032</v>
      </c>
      <c r="D113" s="305">
        <v>6.7999999999999996E-3</v>
      </c>
      <c r="E113" s="283">
        <v>1767.56</v>
      </c>
      <c r="F113" s="7">
        <v>1.0289999999999999</v>
      </c>
      <c r="G113" s="285">
        <v>-2.8999999999999998E-3</v>
      </c>
      <c r="H113" s="285">
        <v>0.03</v>
      </c>
      <c r="I113" s="283">
        <v>4.5</v>
      </c>
      <c r="J113" s="283">
        <v>4.5</v>
      </c>
      <c r="K113" s="285">
        <v>4.487E-2</v>
      </c>
      <c r="L113" s="283" t="s">
        <v>40</v>
      </c>
      <c r="M113" s="7" t="s">
        <v>58</v>
      </c>
      <c r="N113" s="286">
        <v>-5.3E-3</v>
      </c>
      <c r="O113" s="23">
        <v>0.35849999999999999</v>
      </c>
      <c r="P113" s="285">
        <v>-8.0999999999999996E-3</v>
      </c>
      <c r="Q113" s="285">
        <v>0.50460000000000005</v>
      </c>
      <c r="R113" s="285">
        <v>-2E-3</v>
      </c>
      <c r="S113" s="285">
        <v>-2.5000000000000001E-3</v>
      </c>
      <c r="T113" s="285">
        <v>-5.0000000000000001E-4</v>
      </c>
      <c r="U113" s="283">
        <v>44390</v>
      </c>
      <c r="V113" s="283">
        <v>11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502011</v>
      </c>
      <c r="B114" s="289" t="s">
        <v>101</v>
      </c>
      <c r="C114" s="14">
        <v>1.0069999999999999</v>
      </c>
      <c r="D114" s="295">
        <v>4.0000000000000001E-3</v>
      </c>
      <c r="E114" s="289">
        <v>391.38</v>
      </c>
      <c r="F114" s="14">
        <v>1.0041</v>
      </c>
      <c r="G114" s="291">
        <v>-2.8999999999999998E-3</v>
      </c>
      <c r="H114" s="291">
        <v>0.03</v>
      </c>
      <c r="I114" s="289">
        <v>4.5</v>
      </c>
      <c r="J114" s="289">
        <v>4.5</v>
      </c>
      <c r="K114" s="291">
        <v>4.487E-2</v>
      </c>
      <c r="L114" s="289" t="s">
        <v>40</v>
      </c>
      <c r="M114" s="14" t="s">
        <v>56</v>
      </c>
      <c r="N114" s="290">
        <v>-4.8999999999999998E-3</v>
      </c>
      <c r="O114" s="18">
        <v>0.44940000000000002</v>
      </c>
      <c r="P114" s="291">
        <v>-8.2000000000000007E-3</v>
      </c>
      <c r="Q114" s="291">
        <v>0.31709999999999999</v>
      </c>
      <c r="R114" s="291">
        <v>2.8E-3</v>
      </c>
      <c r="S114" s="291">
        <v>-5.9999999999999995E-4</v>
      </c>
      <c r="T114" s="291">
        <v>-1.1000000000000001E-3</v>
      </c>
      <c r="U114" s="289">
        <v>14183</v>
      </c>
      <c r="V114" s="289">
        <v>12</v>
      </c>
      <c r="W114" s="292">
        <v>0.21180555555555555</v>
      </c>
      <c r="X114" s="293">
        <v>42923</v>
      </c>
      <c r="Y114" s="21" t="s">
        <v>38</v>
      </c>
    </row>
    <row r="115" spans="1:25" ht="18.75" thickBot="1" x14ac:dyDescent="0.2">
      <c r="A115" s="7">
        <v>502007</v>
      </c>
      <c r="B115" s="283" t="s">
        <v>47</v>
      </c>
      <c r="C115" s="7">
        <v>1.01</v>
      </c>
      <c r="D115" s="305">
        <v>5.0000000000000001E-3</v>
      </c>
      <c r="E115" s="283">
        <v>2071.9699999999998</v>
      </c>
      <c r="F115" s="7">
        <v>1.0068999999999999</v>
      </c>
      <c r="G115" s="285">
        <v>-3.0999999999999999E-3</v>
      </c>
      <c r="H115" s="285">
        <v>0.03</v>
      </c>
      <c r="I115" s="283">
        <v>4.5</v>
      </c>
      <c r="J115" s="283">
        <v>4.5</v>
      </c>
      <c r="K115" s="285">
        <v>4.4859999999999997E-2</v>
      </c>
      <c r="L115" s="283" t="s">
        <v>40</v>
      </c>
      <c r="M115" s="7" t="s">
        <v>48</v>
      </c>
      <c r="N115" s="286">
        <v>-3.8999999999999998E-3</v>
      </c>
      <c r="O115" s="23">
        <v>0.3004</v>
      </c>
      <c r="P115" s="285">
        <v>-8.2000000000000007E-3</v>
      </c>
      <c r="Q115" s="285">
        <v>0.66990000000000005</v>
      </c>
      <c r="R115" s="285">
        <v>-4.1999999999999997E-3</v>
      </c>
      <c r="S115" s="285">
        <v>-4.5999999999999999E-3</v>
      </c>
      <c r="T115" s="285">
        <v>-4.8999999999999998E-3</v>
      </c>
      <c r="U115" s="283">
        <v>27638</v>
      </c>
      <c r="V115" s="283">
        <v>-529</v>
      </c>
      <c r="W115" s="287">
        <v>0.21180555555555555</v>
      </c>
      <c r="X115" s="288">
        <v>42900</v>
      </c>
      <c r="Y115" s="13" t="s">
        <v>38</v>
      </c>
    </row>
    <row r="116" spans="1:25" ht="18.75" thickBot="1" x14ac:dyDescent="0.2">
      <c r="A116" s="14">
        <v>150209</v>
      </c>
      <c r="B116" s="289" t="s">
        <v>47</v>
      </c>
      <c r="C116" s="14">
        <v>1.0329999999999999</v>
      </c>
      <c r="D116" s="295">
        <v>5.7999999999999996E-3</v>
      </c>
      <c r="E116" s="289">
        <v>9076.2199999999993</v>
      </c>
      <c r="F116" s="14">
        <v>1.0289999999999999</v>
      </c>
      <c r="G116" s="291">
        <v>-3.8999999999999998E-3</v>
      </c>
      <c r="H116" s="291">
        <v>0.03</v>
      </c>
      <c r="I116" s="289">
        <v>4.5</v>
      </c>
      <c r="J116" s="289">
        <v>4.5</v>
      </c>
      <c r="K116" s="291">
        <v>4.4819999999999999E-2</v>
      </c>
      <c r="L116" s="289" t="s">
        <v>40</v>
      </c>
      <c r="M116" s="14" t="s">
        <v>48</v>
      </c>
      <c r="N116" s="290">
        <v>-3.8999999999999998E-3</v>
      </c>
      <c r="O116" s="18">
        <v>0.24840000000000001</v>
      </c>
      <c r="P116" s="291">
        <v>-9.1000000000000004E-3</v>
      </c>
      <c r="Q116" s="291">
        <v>0.76300000000000001</v>
      </c>
      <c r="R116" s="291">
        <v>-2.8E-3</v>
      </c>
      <c r="S116" s="291">
        <v>-4.1000000000000003E-3</v>
      </c>
      <c r="T116" s="291">
        <v>0</v>
      </c>
      <c r="U116" s="289">
        <v>436961</v>
      </c>
      <c r="V116" s="289">
        <v>301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150227</v>
      </c>
      <c r="B117" s="294" t="s">
        <v>111</v>
      </c>
      <c r="C117" s="7">
        <v>1.04</v>
      </c>
      <c r="D117" s="305">
        <v>3.8999999999999998E-3</v>
      </c>
      <c r="E117" s="283">
        <v>2055.36</v>
      </c>
      <c r="F117" s="7">
        <v>1.0349999999999999</v>
      </c>
      <c r="G117" s="285">
        <v>-4.7999999999999996E-3</v>
      </c>
      <c r="H117" s="285">
        <v>0.03</v>
      </c>
      <c r="I117" s="283">
        <v>4.5</v>
      </c>
      <c r="J117" s="283">
        <v>4.5</v>
      </c>
      <c r="K117" s="285">
        <v>4.478E-2</v>
      </c>
      <c r="L117" s="283" t="s">
        <v>40</v>
      </c>
      <c r="M117" s="7" t="s">
        <v>95</v>
      </c>
      <c r="N117" s="305">
        <v>2.2000000000000001E-3</v>
      </c>
      <c r="O117" s="23">
        <v>0.24479999999999999</v>
      </c>
      <c r="P117" s="285">
        <v>-0.01</v>
      </c>
      <c r="Q117" s="285">
        <v>0.7631</v>
      </c>
      <c r="R117" s="285">
        <v>2E-3</v>
      </c>
      <c r="S117" s="285">
        <v>5.9999999999999995E-4</v>
      </c>
      <c r="T117" s="285">
        <v>2.3999999999999998E-3</v>
      </c>
      <c r="U117" s="283">
        <v>263395</v>
      </c>
      <c r="V117" s="283">
        <v>1950</v>
      </c>
      <c r="W117" s="287">
        <v>0.21180555555555555</v>
      </c>
      <c r="X117" s="288">
        <v>42675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1.014</v>
      </c>
      <c r="D118" s="295">
        <v>7.0000000000000001E-3</v>
      </c>
      <c r="E118" s="289">
        <v>1.58</v>
      </c>
      <c r="F118" s="14">
        <v>1.0084</v>
      </c>
      <c r="G118" s="291">
        <v>-5.5999999999999999E-3</v>
      </c>
      <c r="H118" s="291">
        <v>0.03</v>
      </c>
      <c r="I118" s="289">
        <v>4.5</v>
      </c>
      <c r="J118" s="289">
        <v>4.5</v>
      </c>
      <c r="K118" s="291">
        <v>4.4749999999999998E-2</v>
      </c>
      <c r="L118" s="289" t="s">
        <v>40</v>
      </c>
      <c r="M118" s="14" t="s">
        <v>95</v>
      </c>
      <c r="N118" s="295">
        <v>2.2000000000000001E-3</v>
      </c>
      <c r="O118" s="18">
        <v>0.21779999999999999</v>
      </c>
      <c r="P118" s="291">
        <v>-1.11E-2</v>
      </c>
      <c r="Q118" s="291">
        <v>0.86480000000000001</v>
      </c>
      <c r="R118" s="291">
        <v>-6.7000000000000002E-3</v>
      </c>
      <c r="S118" s="291">
        <v>-7.7000000000000002E-3</v>
      </c>
      <c r="T118" s="291">
        <v>-5.8999999999999999E-3</v>
      </c>
      <c r="U118" s="289">
        <v>3372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305">
        <v>7.0000000000000001E-3</v>
      </c>
      <c r="E119" s="283">
        <v>2736.78</v>
      </c>
      <c r="F119" s="7">
        <v>1.0041</v>
      </c>
      <c r="G119" s="285">
        <v>-5.8999999999999999E-3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-5.3E-3</v>
      </c>
      <c r="O119" s="23">
        <v>0.44209999999999999</v>
      </c>
      <c r="P119" s="285">
        <v>-1.12E-2</v>
      </c>
      <c r="Q119" s="285">
        <v>0.33450000000000002</v>
      </c>
      <c r="R119" s="285">
        <v>-5.0000000000000001E-4</v>
      </c>
      <c r="S119" s="285">
        <v>-4.1999999999999997E-3</v>
      </c>
      <c r="T119" s="285">
        <v>3.2000000000000002E-3</v>
      </c>
      <c r="U119" s="283">
        <v>35814</v>
      </c>
      <c r="V119" s="283">
        <v>-7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150249</v>
      </c>
      <c r="B120" s="306" t="s">
        <v>103</v>
      </c>
      <c r="C120" s="14">
        <v>1.0349999999999999</v>
      </c>
      <c r="D120" s="295">
        <v>7.7999999999999996E-3</v>
      </c>
      <c r="E120" s="289">
        <v>31.22</v>
      </c>
      <c r="F120" s="14">
        <v>1.0289999999999999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2.2000000000000001E-3</v>
      </c>
      <c r="O120" s="18">
        <v>0.26050000000000001</v>
      </c>
      <c r="P120" s="291">
        <v>-1.0999999999999999E-2</v>
      </c>
      <c r="Q120" s="291">
        <v>0.73450000000000004</v>
      </c>
      <c r="R120" s="291">
        <v>-5.0000000000000001E-3</v>
      </c>
      <c r="S120" s="291">
        <v>-8.0999999999999996E-3</v>
      </c>
      <c r="T120" s="291">
        <v>-7.0000000000000001E-3</v>
      </c>
      <c r="U120" s="289">
        <v>4061</v>
      </c>
      <c r="V120" s="289">
        <v>-21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150179</v>
      </c>
      <c r="B121" s="283" t="s">
        <v>120</v>
      </c>
      <c r="C121" s="7">
        <v>1.034</v>
      </c>
      <c r="D121" s="286">
        <v>-1.15E-2</v>
      </c>
      <c r="E121" s="283">
        <v>148.93</v>
      </c>
      <c r="F121" s="7">
        <v>1.0269999999999999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121</v>
      </c>
      <c r="N121" s="286">
        <v>-6.8999999999999999E-3</v>
      </c>
      <c r="O121" s="23">
        <v>0.46039999999999998</v>
      </c>
      <c r="P121" s="285">
        <v>-1.2E-2</v>
      </c>
      <c r="Q121" s="285">
        <v>0.26779999999999998</v>
      </c>
      <c r="R121" s="285">
        <v>-6.4999999999999997E-3</v>
      </c>
      <c r="S121" s="285">
        <v>-5.4999999999999997E-3</v>
      </c>
      <c r="T121" s="285">
        <v>-5.8999999999999999E-3</v>
      </c>
      <c r="U121" s="283">
        <v>5967</v>
      </c>
      <c r="V121" s="283">
        <v>-205</v>
      </c>
      <c r="W121" s="287">
        <v>0.21180555555555555</v>
      </c>
      <c r="X121" s="288">
        <v>42738</v>
      </c>
      <c r="Y121" s="13" t="s">
        <v>38</v>
      </c>
    </row>
    <row r="122" spans="1:25" ht="18.75" thickBot="1" x14ac:dyDescent="0.2">
      <c r="A122" s="14">
        <v>150251</v>
      </c>
      <c r="B122" s="289" t="s">
        <v>96</v>
      </c>
      <c r="C122" s="14">
        <v>1.0369999999999999</v>
      </c>
      <c r="D122" s="290">
        <v>-1E-3</v>
      </c>
      <c r="E122" s="289">
        <v>85.85</v>
      </c>
      <c r="F122" s="14">
        <v>1.0289999999999999</v>
      </c>
      <c r="G122" s="291">
        <v>-7.7999999999999996E-3</v>
      </c>
      <c r="H122" s="291">
        <v>0.03</v>
      </c>
      <c r="I122" s="289">
        <v>4.5</v>
      </c>
      <c r="J122" s="289">
        <v>4.5</v>
      </c>
      <c r="K122" s="291">
        <v>4.4639999999999999E-2</v>
      </c>
      <c r="L122" s="289" t="s">
        <v>40</v>
      </c>
      <c r="M122" s="14" t="s">
        <v>97</v>
      </c>
      <c r="N122" s="295">
        <v>1.0200000000000001E-2</v>
      </c>
      <c r="O122" s="18">
        <v>0.4279</v>
      </c>
      <c r="P122" s="291">
        <v>-1.29E-2</v>
      </c>
      <c r="Q122" s="291">
        <v>0.34200000000000003</v>
      </c>
      <c r="R122" s="291">
        <v>-3.8E-3</v>
      </c>
      <c r="S122" s="291">
        <v>-7.1999999999999998E-3</v>
      </c>
      <c r="T122" s="291">
        <v>-5.4000000000000003E-3</v>
      </c>
      <c r="U122" s="289">
        <v>6727</v>
      </c>
      <c r="V122" s="289">
        <v>-329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150309</v>
      </c>
      <c r="B123" s="283" t="s">
        <v>73</v>
      </c>
      <c r="C123" s="7">
        <v>1.0389999999999999</v>
      </c>
      <c r="D123" s="305">
        <v>1E-3</v>
      </c>
      <c r="E123" s="283">
        <v>2.21</v>
      </c>
      <c r="F123" s="7">
        <v>1.0309999999999999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74</v>
      </c>
      <c r="N123" s="286">
        <v>-8.0000000000000002E-3</v>
      </c>
      <c r="O123" s="23">
        <v>0.35199999999999998</v>
      </c>
      <c r="P123" s="285">
        <v>-1.29E-2</v>
      </c>
      <c r="Q123" s="285">
        <v>0.51759999999999995</v>
      </c>
      <c r="R123" s="285">
        <v>-2E-3</v>
      </c>
      <c r="S123" s="285">
        <v>-7.4999999999999997E-3</v>
      </c>
      <c r="T123" s="285">
        <v>-1.01E-2</v>
      </c>
      <c r="U123" s="283">
        <v>1431</v>
      </c>
      <c r="V123" s="283">
        <v>-15</v>
      </c>
      <c r="W123" s="287">
        <v>0.21180555555555555</v>
      </c>
      <c r="X123" s="288">
        <v>42709</v>
      </c>
      <c r="Y123" s="13" t="s">
        <v>38</v>
      </c>
    </row>
    <row r="124" spans="1:25" ht="18.75" thickBot="1" x14ac:dyDescent="0.2">
      <c r="A124" s="14">
        <v>150169</v>
      </c>
      <c r="B124" s="306" t="s">
        <v>116</v>
      </c>
      <c r="C124" s="14">
        <v>1.036</v>
      </c>
      <c r="D124" s="295">
        <v>3.8999999999999998E-3</v>
      </c>
      <c r="E124" s="289">
        <v>923.65</v>
      </c>
      <c r="F124" s="14">
        <v>1.0269999999999999</v>
      </c>
      <c r="G124" s="291">
        <v>-8.8000000000000005E-3</v>
      </c>
      <c r="H124" s="291">
        <v>0.03</v>
      </c>
      <c r="I124" s="289">
        <v>4.5</v>
      </c>
      <c r="J124" s="289">
        <v>4.5</v>
      </c>
      <c r="K124" s="291">
        <v>4.4600000000000001E-2</v>
      </c>
      <c r="L124" s="289" t="s">
        <v>40</v>
      </c>
      <c r="M124" s="14" t="s">
        <v>117</v>
      </c>
      <c r="N124" s="295">
        <v>1E-4</v>
      </c>
      <c r="O124" s="18">
        <v>0.35320000000000001</v>
      </c>
      <c r="P124" s="291">
        <v>-1.3899999999999999E-2</v>
      </c>
      <c r="Q124" s="291">
        <v>0.51959999999999995</v>
      </c>
      <c r="R124" s="291">
        <v>-8.6999999999999994E-3</v>
      </c>
      <c r="S124" s="291">
        <v>-6.1000000000000004E-3</v>
      </c>
      <c r="T124" s="291">
        <v>-1.01E-2</v>
      </c>
      <c r="U124" s="289">
        <v>60500</v>
      </c>
      <c r="V124" s="289">
        <v>-349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502017</v>
      </c>
      <c r="B125" s="283" t="s">
        <v>45</v>
      </c>
      <c r="C125" s="7">
        <v>1.038</v>
      </c>
      <c r="D125" s="305">
        <v>1.0699999999999999E-2</v>
      </c>
      <c r="E125" s="283">
        <v>27.99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46</v>
      </c>
      <c r="N125" s="286">
        <v>-3.5000000000000001E-3</v>
      </c>
      <c r="O125" s="23">
        <v>0.34989999999999999</v>
      </c>
      <c r="P125" s="285">
        <v>-1.3899999999999999E-2</v>
      </c>
      <c r="Q125" s="285">
        <v>0.52480000000000004</v>
      </c>
      <c r="R125" s="285">
        <v>-6.9999999999999999E-4</v>
      </c>
      <c r="S125" s="285">
        <v>-1.2200000000000001E-2</v>
      </c>
      <c r="T125" s="285">
        <v>-9.1999999999999998E-3</v>
      </c>
      <c r="U125" s="283">
        <v>247</v>
      </c>
      <c r="V125" s="283">
        <v>-6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150186</v>
      </c>
      <c r="B126" s="289" t="s">
        <v>79</v>
      </c>
      <c r="C126" s="14">
        <v>1.0109999999999999</v>
      </c>
      <c r="D126" s="295">
        <v>8.0000000000000002E-3</v>
      </c>
      <c r="E126" s="289">
        <v>1015.11</v>
      </c>
      <c r="F126" s="14">
        <v>1.0018</v>
      </c>
      <c r="G126" s="291">
        <v>-9.1999999999999998E-3</v>
      </c>
      <c r="H126" s="291">
        <v>0.03</v>
      </c>
      <c r="I126" s="289">
        <v>4.5</v>
      </c>
      <c r="J126" s="289">
        <v>4.5</v>
      </c>
      <c r="K126" s="291">
        <v>4.4589999999999998E-2</v>
      </c>
      <c r="L126" s="289" t="s">
        <v>40</v>
      </c>
      <c r="M126" s="14" t="s">
        <v>80</v>
      </c>
      <c r="N126" s="290">
        <v>-5.3E-3</v>
      </c>
      <c r="O126" s="18">
        <v>0.35189999999999999</v>
      </c>
      <c r="P126" s="291">
        <v>-1.41E-2</v>
      </c>
      <c r="Q126" s="303">
        <v>0.55310000000000004</v>
      </c>
      <c r="R126" s="291">
        <v>-2.9999999999999997E-4</v>
      </c>
      <c r="S126" s="291">
        <v>-6.4000000000000003E-3</v>
      </c>
      <c r="T126" s="291">
        <v>-8.0000000000000004E-4</v>
      </c>
      <c r="U126" s="289">
        <v>46023</v>
      </c>
      <c r="V126" s="289">
        <v>-175</v>
      </c>
      <c r="W126" s="292">
        <v>0.21180555555555555</v>
      </c>
      <c r="X126" s="293">
        <v>42940</v>
      </c>
      <c r="Y126" s="21" t="s">
        <v>38</v>
      </c>
    </row>
    <row r="127" spans="1:25" ht="18.75" thickBot="1" x14ac:dyDescent="0.2">
      <c r="A127" s="7">
        <v>150018</v>
      </c>
      <c r="B127" s="283" t="s">
        <v>122</v>
      </c>
      <c r="C127" s="7">
        <v>1.04</v>
      </c>
      <c r="D127" s="305">
        <v>3.8999999999999998E-3</v>
      </c>
      <c r="E127" s="283">
        <v>5468.6</v>
      </c>
      <c r="F127" s="7">
        <v>1.0269999999999999</v>
      </c>
      <c r="G127" s="285">
        <v>-1.2699999999999999E-2</v>
      </c>
      <c r="H127" s="285">
        <v>0.03</v>
      </c>
      <c r="I127" s="283">
        <v>4.5</v>
      </c>
      <c r="J127" s="283">
        <v>4.5</v>
      </c>
      <c r="K127" s="285">
        <v>4.4420000000000001E-2</v>
      </c>
      <c r="L127" s="283" t="s">
        <v>40</v>
      </c>
      <c r="M127" s="7" t="s">
        <v>123</v>
      </c>
      <c r="N127" s="286">
        <v>-7.1999999999999998E-3</v>
      </c>
      <c r="O127" s="23">
        <v>0.31819999999999998</v>
      </c>
      <c r="P127" s="285">
        <v>-1.77E-2</v>
      </c>
      <c r="Q127" s="285">
        <v>1.1355</v>
      </c>
      <c r="R127" s="285">
        <v>-5.4000000000000003E-3</v>
      </c>
      <c r="S127" s="285">
        <v>-6.8999999999999999E-3</v>
      </c>
      <c r="T127" s="285">
        <v>-4.3E-3</v>
      </c>
      <c r="U127" s="283">
        <v>330271</v>
      </c>
      <c r="V127" s="283">
        <v>-4530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1.044</v>
      </c>
      <c r="D128" s="295">
        <v>4.7999999999999996E-3</v>
      </c>
      <c r="E128" s="289">
        <v>109.92</v>
      </c>
      <c r="F128" s="14">
        <v>1.0309999999999999</v>
      </c>
      <c r="G128" s="291">
        <v>-1.26E-2</v>
      </c>
      <c r="H128" s="291">
        <v>0.03</v>
      </c>
      <c r="I128" s="289">
        <v>4.5</v>
      </c>
      <c r="J128" s="289">
        <v>4.5</v>
      </c>
      <c r="K128" s="291">
        <v>4.4420000000000001E-2</v>
      </c>
      <c r="L128" s="289" t="s">
        <v>40</v>
      </c>
      <c r="M128" s="14" t="s">
        <v>62</v>
      </c>
      <c r="N128" s="295">
        <v>2.0000000000000001E-4</v>
      </c>
      <c r="O128" s="18">
        <v>0.11609999999999999</v>
      </c>
      <c r="P128" s="291">
        <v>-1.78E-2</v>
      </c>
      <c r="Q128" s="291">
        <v>0.54769999999999996</v>
      </c>
      <c r="R128" s="291">
        <v>-6.1000000000000004E-3</v>
      </c>
      <c r="S128" s="291">
        <v>-9.7999999999999997E-3</v>
      </c>
      <c r="T128" s="291">
        <v>-9.4000000000000004E-3</v>
      </c>
      <c r="U128" s="289">
        <v>9488</v>
      </c>
      <c r="V128" s="289">
        <v>-57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1.0349999999999999</v>
      </c>
      <c r="D129" s="286">
        <v>-1E-3</v>
      </c>
      <c r="E129" s="283">
        <v>250.16</v>
      </c>
      <c r="F129" s="7">
        <v>1.02</v>
      </c>
      <c r="G129" s="285">
        <v>-1.47E-2</v>
      </c>
      <c r="H129" s="285">
        <v>0.03</v>
      </c>
      <c r="I129" s="283">
        <v>4.5</v>
      </c>
      <c r="J129" s="283">
        <v>4.5</v>
      </c>
      <c r="K129" s="285">
        <v>4.4330000000000001E-2</v>
      </c>
      <c r="L129" s="283" t="s">
        <v>40</v>
      </c>
      <c r="M129" s="7" t="s">
        <v>110</v>
      </c>
      <c r="N129" s="286">
        <v>-3.3E-3</v>
      </c>
      <c r="O129" s="23">
        <v>0.45929999999999999</v>
      </c>
      <c r="P129" s="285">
        <v>-1.9699999999999999E-2</v>
      </c>
      <c r="Q129" s="285">
        <v>0.27729999999999999</v>
      </c>
      <c r="R129" s="285">
        <v>-3.7000000000000002E-3</v>
      </c>
      <c r="S129" s="285">
        <v>-5.8999999999999999E-3</v>
      </c>
      <c r="T129" s="285">
        <v>-3.0000000000000001E-3</v>
      </c>
      <c r="U129" s="283">
        <v>17507</v>
      </c>
      <c r="V129" s="283">
        <v>-124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150171</v>
      </c>
      <c r="B130" s="289" t="s">
        <v>101</v>
      </c>
      <c r="C130" s="14">
        <v>1.034</v>
      </c>
      <c r="D130" s="295">
        <v>7.7999999999999996E-3</v>
      </c>
      <c r="E130" s="289">
        <v>4290.51</v>
      </c>
      <c r="F130" s="14">
        <v>1.0182</v>
      </c>
      <c r="G130" s="291">
        <v>-1.55E-2</v>
      </c>
      <c r="H130" s="291">
        <v>0.03</v>
      </c>
      <c r="I130" s="289">
        <v>4.5</v>
      </c>
      <c r="J130" s="289">
        <v>4.5</v>
      </c>
      <c r="K130" s="291">
        <v>4.4299999999999999E-2</v>
      </c>
      <c r="L130" s="289" t="s">
        <v>40</v>
      </c>
      <c r="M130" s="14" t="s">
        <v>102</v>
      </c>
      <c r="N130" s="290">
        <v>-4.7000000000000002E-3</v>
      </c>
      <c r="O130" s="18">
        <v>0.4284</v>
      </c>
      <c r="P130" s="291">
        <v>-2.06E-2</v>
      </c>
      <c r="Q130" s="303">
        <v>0.35220000000000001</v>
      </c>
      <c r="R130" s="291">
        <v>1.1000000000000001E-3</v>
      </c>
      <c r="S130" s="291">
        <v>-3.3999999999999998E-3</v>
      </c>
      <c r="T130" s="291">
        <v>-4.0000000000000002E-4</v>
      </c>
      <c r="U130" s="289">
        <v>349867</v>
      </c>
      <c r="V130" s="289">
        <v>115</v>
      </c>
      <c r="W130" s="292">
        <v>0.21180555555555555</v>
      </c>
      <c r="X130" s="293">
        <v>42807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1.0389999999999999</v>
      </c>
      <c r="D131" s="305">
        <v>6.7999999999999996E-3</v>
      </c>
      <c r="E131" s="283">
        <v>3917.42</v>
      </c>
      <c r="F131" s="7">
        <v>1.0229999999999999</v>
      </c>
      <c r="G131" s="285">
        <v>-1.5599999999999999E-2</v>
      </c>
      <c r="H131" s="285">
        <v>0.03</v>
      </c>
      <c r="I131" s="283">
        <v>4.5</v>
      </c>
      <c r="J131" s="283">
        <v>4.5</v>
      </c>
      <c r="K131" s="285">
        <v>4.4290000000000003E-2</v>
      </c>
      <c r="L131" s="283" t="s">
        <v>40</v>
      </c>
      <c r="M131" s="7" t="s">
        <v>80</v>
      </c>
      <c r="N131" s="286">
        <v>-5.3E-3</v>
      </c>
      <c r="O131" s="23">
        <v>0.43240000000000001</v>
      </c>
      <c r="P131" s="285">
        <v>-2.06E-2</v>
      </c>
      <c r="Q131" s="285">
        <v>0.3377</v>
      </c>
      <c r="R131" s="285">
        <v>-2.0999999999999999E-3</v>
      </c>
      <c r="S131" s="285">
        <v>-6.7000000000000002E-3</v>
      </c>
      <c r="T131" s="285">
        <v>1.2999999999999999E-3</v>
      </c>
      <c r="U131" s="283">
        <v>303105</v>
      </c>
      <c r="V131" s="283">
        <v>-185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1.0649999999999999</v>
      </c>
      <c r="D132" s="290">
        <v>-1.3899999999999999E-2</v>
      </c>
      <c r="E132" s="289">
        <v>9.84</v>
      </c>
      <c r="F132" s="14">
        <v>1.0449999999999999</v>
      </c>
      <c r="G132" s="291">
        <v>-1.9099999999999999E-2</v>
      </c>
      <c r="H132" s="291">
        <v>0.03</v>
      </c>
      <c r="I132" s="289">
        <v>4.75</v>
      </c>
      <c r="J132" s="289">
        <v>4.5</v>
      </c>
      <c r="K132" s="291">
        <v>4.4139999999999999E-2</v>
      </c>
      <c r="L132" s="289" t="s">
        <v>40</v>
      </c>
      <c r="M132" s="14" t="s">
        <v>86</v>
      </c>
      <c r="N132" s="290">
        <v>-6.6E-3</v>
      </c>
      <c r="O132" s="18">
        <v>0.4093</v>
      </c>
      <c r="P132" s="291">
        <v>-2.3900000000000001E-2</v>
      </c>
      <c r="Q132" s="291">
        <v>0.36849999999999999</v>
      </c>
      <c r="R132" s="291">
        <v>-1.0999999999999999E-2</v>
      </c>
      <c r="S132" s="291">
        <v>-1.18E-2</v>
      </c>
      <c r="T132" s="291">
        <v>-6.8999999999999999E-3</v>
      </c>
      <c r="U132" s="289">
        <v>1021</v>
      </c>
      <c r="V132" s="289">
        <v>-19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150092</v>
      </c>
      <c r="B133" s="283" t="s">
        <v>138</v>
      </c>
      <c r="C133" s="7">
        <v>1.0509999999999999</v>
      </c>
      <c r="D133" s="305">
        <v>1E-3</v>
      </c>
      <c r="E133" s="283">
        <v>0.04</v>
      </c>
      <c r="F133" s="7">
        <v>1.0269999999999999</v>
      </c>
      <c r="G133" s="285">
        <v>-2.3400000000000001E-2</v>
      </c>
      <c r="H133" s="285">
        <v>0.03</v>
      </c>
      <c r="I133" s="283">
        <v>4.5</v>
      </c>
      <c r="J133" s="283">
        <v>4.5</v>
      </c>
      <c r="K133" s="285">
        <v>4.3950000000000003E-2</v>
      </c>
      <c r="L133" s="283" t="s">
        <v>40</v>
      </c>
      <c r="M133" s="7" t="s">
        <v>139</v>
      </c>
      <c r="N133" s="286">
        <v>-5.7999999999999996E-3</v>
      </c>
      <c r="O133" s="23">
        <v>0.39539999999999997</v>
      </c>
      <c r="P133" s="285">
        <v>-2.8000000000000001E-2</v>
      </c>
      <c r="Q133" s="285">
        <v>0.89370000000000005</v>
      </c>
      <c r="R133" s="285">
        <v>-3.8999999999999998E-3</v>
      </c>
      <c r="S133" s="285">
        <v>-8.9999999999999993E-3</v>
      </c>
      <c r="T133" s="285">
        <v>-5.7000000000000002E-3</v>
      </c>
      <c r="U133" s="283">
        <v>252</v>
      </c>
      <c r="V133" s="283">
        <v>-12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1.0580000000000001</v>
      </c>
      <c r="D134" s="295">
        <v>3.8E-3</v>
      </c>
      <c r="E134" s="289">
        <v>21.31</v>
      </c>
      <c r="F134" s="14">
        <v>1.0269999999999999</v>
      </c>
      <c r="G134" s="291">
        <v>-3.0200000000000001E-2</v>
      </c>
      <c r="H134" s="291">
        <v>0.03</v>
      </c>
      <c r="I134" s="289">
        <v>4.5</v>
      </c>
      <c r="J134" s="289">
        <v>4.5</v>
      </c>
      <c r="K134" s="291">
        <v>4.3650000000000001E-2</v>
      </c>
      <c r="L134" s="289" t="s">
        <v>40</v>
      </c>
      <c r="M134" s="14" t="s">
        <v>134</v>
      </c>
      <c r="N134" s="295">
        <v>5.8999999999999999E-3</v>
      </c>
      <c r="O134" s="18">
        <v>0.45590000000000003</v>
      </c>
      <c r="P134" s="291">
        <v>-3.44E-2</v>
      </c>
      <c r="Q134" s="291">
        <v>0.70420000000000005</v>
      </c>
      <c r="R134" s="291">
        <v>1.1999999999999999E-3</v>
      </c>
      <c r="S134" s="291">
        <v>-8.0999999999999996E-3</v>
      </c>
      <c r="T134" s="291">
        <v>-5.5999999999999999E-3</v>
      </c>
      <c r="U134" s="289">
        <v>14139</v>
      </c>
      <c r="V134" s="289">
        <v>-56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1.0860000000000001</v>
      </c>
      <c r="D135" s="305">
        <v>2.8E-3</v>
      </c>
      <c r="E135" s="283">
        <v>31.09</v>
      </c>
      <c r="F135" s="7">
        <v>1.054</v>
      </c>
      <c r="G135" s="285">
        <v>-3.04E-2</v>
      </c>
      <c r="H135" s="285">
        <v>0.03</v>
      </c>
      <c r="I135" s="283">
        <v>5</v>
      </c>
      <c r="J135" s="283">
        <v>4.5</v>
      </c>
      <c r="K135" s="285">
        <v>4.3619999999999999E-2</v>
      </c>
      <c r="L135" s="283" t="s">
        <v>40</v>
      </c>
      <c r="M135" s="7" t="s">
        <v>127</v>
      </c>
      <c r="N135" s="286">
        <v>-2.0999999999999999E-3</v>
      </c>
      <c r="O135" s="23">
        <v>0.29299999999999998</v>
      </c>
      <c r="P135" s="285">
        <v>-3.4500000000000003E-2</v>
      </c>
      <c r="Q135" s="285">
        <v>0.62660000000000005</v>
      </c>
      <c r="R135" s="285">
        <v>4.0000000000000002E-4</v>
      </c>
      <c r="S135" s="285">
        <v>-2.2000000000000001E-3</v>
      </c>
      <c r="T135" s="285">
        <v>-7.6E-3</v>
      </c>
      <c r="U135" s="283">
        <v>1257</v>
      </c>
      <c r="V135" s="283">
        <v>-14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150192</v>
      </c>
      <c r="B136" s="289" t="s">
        <v>107</v>
      </c>
      <c r="C136" s="14">
        <v>1.06</v>
      </c>
      <c r="D136" s="302">
        <v>0</v>
      </c>
      <c r="E136" s="289">
        <v>340.05</v>
      </c>
      <c r="F136" s="14">
        <v>1.0269999999999999</v>
      </c>
      <c r="G136" s="291">
        <v>-3.2099999999999997E-2</v>
      </c>
      <c r="H136" s="291">
        <v>0.03</v>
      </c>
      <c r="I136" s="289">
        <v>4.5</v>
      </c>
      <c r="J136" s="289">
        <v>4.5</v>
      </c>
      <c r="K136" s="291">
        <v>4.3560000000000001E-2</v>
      </c>
      <c r="L136" s="289" t="s">
        <v>40</v>
      </c>
      <c r="M136" s="14" t="s">
        <v>108</v>
      </c>
      <c r="N136" s="290">
        <v>-1.4999999999999999E-2</v>
      </c>
      <c r="O136" s="18">
        <v>0.35289999999999999</v>
      </c>
      <c r="P136" s="291">
        <v>-3.6200000000000003E-2</v>
      </c>
      <c r="Q136" s="291">
        <v>0.5202</v>
      </c>
      <c r="R136" s="291">
        <v>-6.3E-3</v>
      </c>
      <c r="S136" s="291">
        <v>-7.0000000000000001E-3</v>
      </c>
      <c r="T136" s="291">
        <v>-8.9999999999999993E-3</v>
      </c>
      <c r="U136" s="289">
        <v>15739</v>
      </c>
      <c r="V136" s="289">
        <v>-1286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1.081</v>
      </c>
      <c r="D137" s="286">
        <v>-1.6400000000000001E-2</v>
      </c>
      <c r="E137" s="283">
        <v>19.739999999999998</v>
      </c>
      <c r="F137" s="7">
        <v>1.0309999999999999</v>
      </c>
      <c r="G137" s="285">
        <v>-4.8500000000000001E-2</v>
      </c>
      <c r="H137" s="285">
        <v>0.03</v>
      </c>
      <c r="I137" s="283">
        <v>4.5</v>
      </c>
      <c r="J137" s="283">
        <v>4.5</v>
      </c>
      <c r="K137" s="285">
        <v>4.2860000000000002E-2</v>
      </c>
      <c r="L137" s="283" t="s">
        <v>40</v>
      </c>
      <c r="M137" s="7" t="s">
        <v>136</v>
      </c>
      <c r="N137" s="286">
        <v>-7.4000000000000003E-3</v>
      </c>
      <c r="O137" s="23">
        <v>0.36759999999999998</v>
      </c>
      <c r="P137" s="285">
        <v>-5.1299999999999998E-2</v>
      </c>
      <c r="Q137" s="285">
        <v>0.48099999999999998</v>
      </c>
      <c r="R137" s="285">
        <v>-4.7999999999999996E-3</v>
      </c>
      <c r="S137" s="285">
        <v>2.8999999999999998E-3</v>
      </c>
      <c r="T137" s="285">
        <v>3.0000000000000001E-3</v>
      </c>
      <c r="U137" s="283">
        <v>1710</v>
      </c>
      <c r="V137" s="283">
        <v>-2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150231</v>
      </c>
      <c r="B138" s="289" t="s">
        <v>130</v>
      </c>
      <c r="C138" s="14">
        <v>1.0620000000000001</v>
      </c>
      <c r="D138" s="295">
        <v>1.9E-3</v>
      </c>
      <c r="E138" s="289">
        <v>70.209999999999994</v>
      </c>
      <c r="F138" s="14">
        <v>1.0107999999999999</v>
      </c>
      <c r="G138" s="291">
        <v>-5.0700000000000002E-2</v>
      </c>
      <c r="H138" s="291">
        <v>0.03</v>
      </c>
      <c r="I138" s="289">
        <v>4.5</v>
      </c>
      <c r="J138" s="289">
        <v>4.5</v>
      </c>
      <c r="K138" s="291">
        <v>4.2810000000000001E-2</v>
      </c>
      <c r="L138" s="289" t="s">
        <v>40</v>
      </c>
      <c r="M138" s="14" t="s">
        <v>131</v>
      </c>
      <c r="N138" s="290">
        <v>-4.8999999999999998E-3</v>
      </c>
      <c r="O138" s="18">
        <v>0.37830000000000003</v>
      </c>
      <c r="P138" s="291">
        <v>-5.2999999999999999E-2</v>
      </c>
      <c r="Q138" s="303">
        <v>0.47939999999999999</v>
      </c>
      <c r="R138" s="291">
        <v>-4.8999999999999998E-3</v>
      </c>
      <c r="S138" s="291">
        <v>-8.5000000000000006E-3</v>
      </c>
      <c r="T138" s="291">
        <v>-8.3999999999999995E-3</v>
      </c>
      <c r="U138" s="289">
        <v>3825</v>
      </c>
      <c r="V138" s="289">
        <v>-4</v>
      </c>
      <c r="W138" s="292">
        <v>0.21180555555555555</v>
      </c>
      <c r="X138" s="293">
        <v>42869</v>
      </c>
      <c r="Y138" s="21" t="s">
        <v>38</v>
      </c>
    </row>
    <row r="139" spans="1:25" ht="18.75" thickBot="1" x14ac:dyDescent="0.2">
      <c r="A139" s="7">
        <v>150215</v>
      </c>
      <c r="B139" s="283" t="s">
        <v>140</v>
      </c>
      <c r="C139" s="7">
        <v>1.08</v>
      </c>
      <c r="D139" s="305">
        <v>2.8E-3</v>
      </c>
      <c r="E139" s="283">
        <v>7.24</v>
      </c>
      <c r="F139" s="7">
        <v>1.0268999999999999</v>
      </c>
      <c r="G139" s="285">
        <v>-5.1700000000000003E-2</v>
      </c>
      <c r="H139" s="285">
        <v>0.03</v>
      </c>
      <c r="I139" s="283">
        <v>4.5</v>
      </c>
      <c r="J139" s="283">
        <v>4.5</v>
      </c>
      <c r="K139" s="285">
        <v>4.2729999999999997E-2</v>
      </c>
      <c r="L139" s="283" t="s">
        <v>40</v>
      </c>
      <c r="M139" s="7" t="s">
        <v>141</v>
      </c>
      <c r="N139" s="286">
        <v>-4.8999999999999998E-3</v>
      </c>
      <c r="O139" s="23">
        <v>0.42970000000000003</v>
      </c>
      <c r="P139" s="285">
        <v>-5.4100000000000002E-2</v>
      </c>
      <c r="Q139" s="285">
        <v>0.33989999999999998</v>
      </c>
      <c r="R139" s="285">
        <v>-4.0000000000000001E-3</v>
      </c>
      <c r="S139" s="285">
        <v>-8.6E-3</v>
      </c>
      <c r="T139" s="285">
        <v>-7.1999999999999998E-3</v>
      </c>
      <c r="U139" s="283">
        <v>2397</v>
      </c>
      <c r="V139" s="283">
        <v>-27</v>
      </c>
      <c r="W139" s="287">
        <v>0.21180555555555555</v>
      </c>
      <c r="X139" s="288">
        <v>42738</v>
      </c>
      <c r="Y139" s="13" t="s">
        <v>38</v>
      </c>
    </row>
    <row r="140" spans="1:25" ht="14.25" thickBot="1" x14ac:dyDescent="0.2">
      <c r="A140" s="44" t="s">
        <v>241</v>
      </c>
      <c r="B140" s="36"/>
      <c r="C140" s="35"/>
      <c r="D140" s="43">
        <f>AVERAGE(D82:D139)</f>
        <v>2.6517241379310345E-3</v>
      </c>
      <c r="E140" s="36"/>
      <c r="F140" s="35"/>
      <c r="G140" s="43">
        <f>AVERAGE(G82:G139)</f>
        <v>-3.794827586206894E-3</v>
      </c>
      <c r="H140" s="271">
        <f>COUNTIF($D82:$D139,"&gt;0")/COUNT($D82:$D139)</f>
        <v>0.84482758620689657</v>
      </c>
      <c r="I140" s="270"/>
      <c r="J140" s="270"/>
      <c r="K140" s="43">
        <f>AVERAGE(K82:K139)</f>
        <v>4.4876896551724138E-2</v>
      </c>
      <c r="L140" s="36"/>
      <c r="M140" s="35"/>
      <c r="N140" s="38"/>
      <c r="O140" s="39"/>
      <c r="P140" s="43">
        <f>AVERAGE(P82:P139)</f>
        <v>-1.2171929824561405E-2</v>
      </c>
      <c r="Q140" s="37"/>
      <c r="R140" s="43">
        <f>AVERAGE(R82:R139)</f>
        <v>-2.4758620689655174E-3</v>
      </c>
      <c r="S140" s="37"/>
      <c r="T140" s="37"/>
      <c r="U140" s="36"/>
      <c r="V140" s="36"/>
      <c r="W140" s="40"/>
      <c r="X140" s="41"/>
      <c r="Y140" s="42"/>
    </row>
    <row r="141" spans="1:25" ht="18.75" thickBot="1" x14ac:dyDescent="0.2">
      <c r="A141" s="14">
        <v>150066</v>
      </c>
      <c r="B141" s="289" t="s">
        <v>39</v>
      </c>
      <c r="C141" s="14">
        <v>0.92200000000000004</v>
      </c>
      <c r="D141" s="302">
        <v>0</v>
      </c>
      <c r="E141" s="289">
        <v>3.8</v>
      </c>
      <c r="F141" s="14">
        <v>1.018</v>
      </c>
      <c r="G141" s="291">
        <v>9.4299999999999995E-2</v>
      </c>
      <c r="H141" s="291">
        <v>1.4999999999999999E-2</v>
      </c>
      <c r="I141" s="289">
        <v>3</v>
      </c>
      <c r="J141" s="289">
        <v>3</v>
      </c>
      <c r="K141" s="291">
        <v>3.3189999999999997E-2</v>
      </c>
      <c r="L141" s="289" t="s">
        <v>40</v>
      </c>
      <c r="M141" s="14" t="s">
        <v>41</v>
      </c>
      <c r="N141" s="295">
        <v>2.0000000000000001E-4</v>
      </c>
      <c r="O141" s="18">
        <v>0.2213</v>
      </c>
      <c r="P141" s="291">
        <v>0.06</v>
      </c>
      <c r="Q141" s="291">
        <v>0.1154</v>
      </c>
      <c r="R141" s="291">
        <v>3.5000000000000001E-3</v>
      </c>
      <c r="S141" s="291">
        <v>2.3E-3</v>
      </c>
      <c r="T141" s="291">
        <v>2.8999999999999998E-3</v>
      </c>
      <c r="U141" s="289">
        <v>820</v>
      </c>
      <c r="V141" s="289">
        <v>0</v>
      </c>
      <c r="W141" s="292">
        <v>0.29375000000000001</v>
      </c>
      <c r="X141" s="293">
        <v>42738</v>
      </c>
      <c r="Y141" s="21" t="s">
        <v>38</v>
      </c>
    </row>
    <row r="142" spans="1:25" ht="18.75" thickBot="1" x14ac:dyDescent="0.2">
      <c r="A142" s="7">
        <v>150133</v>
      </c>
      <c r="B142" s="283" t="s">
        <v>413</v>
      </c>
      <c r="C142" s="7">
        <v>1.0449999999999999</v>
      </c>
      <c r="D142" s="305">
        <v>2.8999999999999998E-3</v>
      </c>
      <c r="E142" s="283">
        <v>1.05</v>
      </c>
      <c r="F142" s="7">
        <v>1.048</v>
      </c>
      <c r="G142" s="285">
        <v>2.8999999999999998E-3</v>
      </c>
      <c r="H142" s="283" t="s">
        <v>414</v>
      </c>
      <c r="I142" s="283">
        <v>3.7</v>
      </c>
      <c r="J142" s="283">
        <v>3.7</v>
      </c>
      <c r="K142" s="285">
        <v>3.9489999999999997E-2</v>
      </c>
      <c r="L142" s="283">
        <v>0.71</v>
      </c>
      <c r="M142" s="7" t="s">
        <v>415</v>
      </c>
      <c r="N142" s="305">
        <v>2.9999999999999997E-4</v>
      </c>
      <c r="O142" s="285">
        <v>0.23330000000000001</v>
      </c>
      <c r="P142" s="283" t="s">
        <v>37</v>
      </c>
      <c r="Q142" s="283" t="s">
        <v>37</v>
      </c>
      <c r="R142" s="285">
        <v>-3.0999999999999999E-3</v>
      </c>
      <c r="S142" s="285">
        <v>-4.7999999999999996E-3</v>
      </c>
      <c r="T142" s="285">
        <v>-4.1999999999999997E-3</v>
      </c>
      <c r="U142" s="283">
        <v>618</v>
      </c>
      <c r="V142" s="283">
        <v>0</v>
      </c>
      <c r="W142" s="287">
        <v>0.29375000000000001</v>
      </c>
      <c r="X142" s="288">
        <v>42850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1.0409999999999999</v>
      </c>
      <c r="D143" s="290">
        <v>-2.8999999999999998E-3</v>
      </c>
      <c r="E143" s="289">
        <v>6.43</v>
      </c>
      <c r="F143" s="14">
        <v>1</v>
      </c>
      <c r="G143" s="291">
        <v>-4.1000000000000002E-2</v>
      </c>
      <c r="H143" s="289" t="s">
        <v>35</v>
      </c>
      <c r="I143" s="289">
        <v>0</v>
      </c>
      <c r="J143" s="289">
        <v>0</v>
      </c>
      <c r="K143" s="291">
        <v>-1.482E-2</v>
      </c>
      <c r="L143" s="289">
        <v>2.69</v>
      </c>
      <c r="M143" s="14" t="s">
        <v>36</v>
      </c>
      <c r="N143" s="290">
        <v>-4.1999999999999997E-3</v>
      </c>
      <c r="O143" s="291">
        <v>0.54679999999999995</v>
      </c>
      <c r="P143" s="289" t="s">
        <v>37</v>
      </c>
      <c r="Q143" s="289" t="s">
        <v>37</v>
      </c>
      <c r="R143" s="291">
        <v>2.8999999999999998E-3</v>
      </c>
      <c r="S143" s="291">
        <v>1.6999999999999999E-3</v>
      </c>
      <c r="T143" s="291">
        <v>-1.1999999999999999E-3</v>
      </c>
      <c r="U143" s="289">
        <v>3096</v>
      </c>
      <c r="V143" s="289">
        <v>3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1.0669999999999999</v>
      </c>
      <c r="D144" s="305">
        <v>1.9E-3</v>
      </c>
      <c r="E144" s="283">
        <v>25.76</v>
      </c>
      <c r="F144" s="7">
        <v>1.036</v>
      </c>
      <c r="G144" s="285">
        <v>-2.9899999999999999E-2</v>
      </c>
      <c r="H144" s="283" t="s">
        <v>290</v>
      </c>
      <c r="I144" s="283">
        <v>5.5</v>
      </c>
      <c r="J144" s="283">
        <v>5.5</v>
      </c>
      <c r="K144" s="285">
        <v>-3.1980000000000001E-2</v>
      </c>
      <c r="L144" s="283">
        <v>0.35</v>
      </c>
      <c r="M144" s="7" t="s">
        <v>291</v>
      </c>
      <c r="N144" s="305">
        <v>2.0000000000000001E-4</v>
      </c>
      <c r="O144" s="23">
        <v>0.126</v>
      </c>
      <c r="P144" s="285">
        <v>-5.0799999999999998E-2</v>
      </c>
      <c r="Q144" s="285">
        <v>0.42249999999999999</v>
      </c>
      <c r="R144" s="285">
        <v>-2.3999999999999998E-3</v>
      </c>
      <c r="S144" s="285">
        <v>-3.0000000000000001E-3</v>
      </c>
      <c r="T144" s="285">
        <v>-1.2999999999999999E-3</v>
      </c>
      <c r="U144" s="283">
        <v>29507</v>
      </c>
      <c r="V144" s="283">
        <v>-23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325"/>
    <hyperlink ref="C21" r:id="rId88" display="http://finance.sina.com.cn/fund/quotes/150325/bc.shtml"/>
    <hyperlink ref="F21" r:id="rId89" display="http://www.cninfo.com.cn/information/fund/netvalue/150325.html"/>
    <hyperlink ref="M21" r:id="rId90" tooltip="399807" display="http://quote.eastmoney.com/zs399807.html"/>
    <hyperlink ref="O21" r:id="rId91" display="https://www.jisilu.cn/data/utils/lowcalc/150325"/>
    <hyperlink ref="Y21" r:id="rId92" tooltip="加【高铁A端】为自选A类" display="javascript:addOwnedFund('150325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0"/>
    <hyperlink ref="C44" r:id="rId220" display="http://finance.sina.com.cn/fund/quotes/150090/bc.shtml"/>
    <hyperlink ref="F44" r:id="rId221" display="http://www.cninfo.com.cn/information/fund/netvalue/150090.html"/>
    <hyperlink ref="M44" r:id="rId222" tooltip="399958" display="http://quote.eastmoney.com/zs399958.html"/>
    <hyperlink ref="O44" r:id="rId223" display="https://www.jisilu.cn/data/utils/lowcalc/150090"/>
    <hyperlink ref="Y44" r:id="rId224" tooltip="加【成长A】为自选A类" display="javascript:addOwnedFund('150090');"/>
    <hyperlink ref="A45" r:id="rId225" display="https://www.jisilu.cn/data/sfnew/detail/150053"/>
    <hyperlink ref="C45" r:id="rId226" display="http://finance.sina.com.cn/fund/quotes/150053/bc.shtml"/>
    <hyperlink ref="F45" r:id="rId227" display="http://www.cninfo.com.cn/information/fund/netvalue/150053.html"/>
    <hyperlink ref="M45" r:id="rId228" tooltip="399905" display="http://quote.eastmoney.com/zs399905.html"/>
    <hyperlink ref="O45" r:id="rId229" display="https://www.jisilu.cn/data/utils/lowcalc/150053"/>
    <hyperlink ref="Y45" r:id="rId230" tooltip="加【泰达500A】为自选A类" display="javascript:addOwnedFund('150053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167"/>
    <hyperlink ref="C47" r:id="rId238" display="http://finance.sina.com.cn/fund/quotes/150167/bc.shtml"/>
    <hyperlink ref="F47" r:id="rId239" display="http://www.cninfo.com.cn/information/fund/netvalue/150167.html"/>
    <hyperlink ref="M47" r:id="rId240" tooltip="399300" display="http://quote.eastmoney.com/zs399300.html"/>
    <hyperlink ref="O47" r:id="rId241" display="https://www.jisilu.cn/data/utils/lowcalc/150167"/>
    <hyperlink ref="Y47" r:id="rId242" tooltip="加【银华300A】为自选A类" display="javascript:addOwnedFund('150167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150121"/>
    <hyperlink ref="C50" r:id="rId256" display="http://finance.sina.com.cn/fund/quotes/150121/bc.shtml"/>
    <hyperlink ref="F50" r:id="rId257" display="http://www.cninfo.com.cn/information/fund/netvalue/150121.html"/>
    <hyperlink ref="M50" r:id="rId258" tooltip="399918" display="http://quote.eastmoney.com/zs399918.html"/>
    <hyperlink ref="O50" r:id="rId259" display="https://www.jisilu.cn/data/utils/lowcalc/150121"/>
    <hyperlink ref="Y50" r:id="rId260" tooltip="加【银河优先】为自选A类" display="javascript:addOwnedFund('150121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502001"/>
    <hyperlink ref="C52" r:id="rId268" display="http://finance.sina.com.cn/fund/quotes/502001/bc.shtml"/>
    <hyperlink ref="F52" r:id="rId269" display="http://www.cninfo.com.cn/information/fund/netvalue/502001.html"/>
    <hyperlink ref="M52" r:id="rId270" tooltip="399982" display="http://quote.eastmoney.com/zs399982.html"/>
    <hyperlink ref="O52" r:id="rId271" display="https://www.jisilu.cn/data/utils/lowcalc/502001"/>
    <hyperlink ref="Y52" r:id="rId272" tooltip="加【500等权A】为自选A类" display="javascript:addOwnedFund('502001');"/>
    <hyperlink ref="A53" r:id="rId273" display="https://www.jisilu.cn/data/sfnew/detail/502041"/>
    <hyperlink ref="C53" r:id="rId274" display="http://finance.sina.com.cn/fund/quotes/502041/bc.shtml"/>
    <hyperlink ref="F53" r:id="rId275" display="http://www.cninfo.com.cn/information/fund/netvalue/502041.html"/>
    <hyperlink ref="M53" r:id="rId276" tooltip="000016" display="http://quote.eastmoney.com/zs000016.html"/>
    <hyperlink ref="O53" r:id="rId277" display="https://www.jisilu.cn/data/utils/lowcalc/502041"/>
    <hyperlink ref="Y53" r:id="rId278" tooltip="加【上50A】为自选A类" display="javascript:addOwnedFund('502041');"/>
    <hyperlink ref="A54" r:id="rId279" display="https://www.jisilu.cn/data/sfnew/detail/502014"/>
    <hyperlink ref="C54" r:id="rId280" display="http://finance.sina.com.cn/fund/quotes/502014/bc.shtml"/>
    <hyperlink ref="F54" r:id="rId281" display="http://www.cninfo.com.cn/information/fund/netvalue/502014.html"/>
    <hyperlink ref="M54" r:id="rId282" tooltip="000853" display="http://quote.eastmoney.com/zs000853.html"/>
    <hyperlink ref="O54" r:id="rId283" display="https://www.jisilu.cn/data/utils/lowcalc/502014"/>
    <hyperlink ref="Y54" r:id="rId284" tooltip="加【一带一A】为自选A类" display="javascript:addOwnedFund('502014');"/>
    <hyperlink ref="A55" r:id="rId285" display="https://www.jisilu.cn/data/sfnew/detail/150225"/>
    <hyperlink ref="C55" r:id="rId286" display="http://finance.sina.com.cn/fund/quotes/150225/bc.shtml"/>
    <hyperlink ref="F55" r:id="rId287" display="http://www.cninfo.com.cn/information/fund/netvalue/150225.html"/>
    <hyperlink ref="M55" r:id="rId288" tooltip="399966" display="http://quote.eastmoney.com/zs399966.html"/>
    <hyperlink ref="O55" r:id="rId289" display="https://www.jisilu.cn/data/utils/lowcalc/150225"/>
    <hyperlink ref="Y55" r:id="rId290" tooltip="加【证保A级】为自选A类" display="javascript:addOwnedFund('150225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073"/>
    <hyperlink ref="C60" r:id="rId316" display="http://finance.sina.com.cn/fund/quotes/150073/bc.shtml"/>
    <hyperlink ref="F60" r:id="rId317" display="http://www.cninfo.com.cn/information/fund/netvalue/150073.html"/>
    <hyperlink ref="M60" r:id="rId318" tooltip="399958" display="http://quote.eastmoney.com/zs399958.html"/>
    <hyperlink ref="O60" r:id="rId319" display="https://www.jisilu.cn/data/utils/lowcalc/150073"/>
    <hyperlink ref="Y60" r:id="rId320" tooltip="加【诺安稳健】为自选A类" display="javascript:addOwnedFund('150073');"/>
    <hyperlink ref="A61" r:id="rId321" display="https://www.jisilu.cn/data/sfnew/detail/150104"/>
    <hyperlink ref="C61" r:id="rId322" display="http://finance.sina.com.cn/fund/quotes/150104/bc.shtml"/>
    <hyperlink ref="F61" r:id="rId323" display="http://www.cninfo.com.cn/information/fund/netvalue/150104.html"/>
    <hyperlink ref="M61" r:id="rId324" tooltip="399300" display="http://quote.eastmoney.com/zs399300.html"/>
    <hyperlink ref="O61" r:id="rId325" display="https://www.jisilu.cn/data/utils/lowcalc/150104"/>
    <hyperlink ref="Y61" r:id="rId326" tooltip="加【HS300A】为自选A类" display="javascript:addOwnedFund('150104');"/>
    <hyperlink ref="A62" r:id="rId327" display="https://www.jisilu.cn/data/sfnew/detail/150036"/>
    <hyperlink ref="C62" r:id="rId328" display="http://finance.sina.com.cn/fund/quotes/150036/bc.shtml"/>
    <hyperlink ref="F62" r:id="rId329" display="http://www.cninfo.com.cn/information/fund/netvalue/150036.html"/>
    <hyperlink ref="M62" r:id="rId330" tooltip="399300" display="http://quote.eastmoney.com/zs399300.html"/>
    <hyperlink ref="O62" r:id="rId331" display="https://www.jisilu.cn/data/utils/lowcalc/150036"/>
    <hyperlink ref="Y62" r:id="rId332" tooltip="加【建信稳健】为自选A类" display="javascript:addOwnedFund('150036');"/>
    <hyperlink ref="A63" r:id="rId333" display="https://www.jisilu.cn/data/sfnew/detail/502031"/>
    <hyperlink ref="C63" r:id="rId334" display="http://finance.sina.com.cn/fund/quotes/502031/bc.shtml"/>
    <hyperlink ref="F63" r:id="rId335" display="http://www.cninfo.com.cn/information/fund/netvalue/502031.html"/>
    <hyperlink ref="M63" r:id="rId336" tooltip="399807" display="http://quote.eastmoney.com/zs399807.html"/>
    <hyperlink ref="O63" r:id="rId337" display="https://www.jisilu.cn/data/utils/lowcalc/502031"/>
    <hyperlink ref="Y63" r:id="rId338" tooltip="将【高铁A】从自选中删除" display="javascript:delOwnedFund('502031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11"/>
    <hyperlink ref="C65" r:id="rId346" display="http://finance.sina.com.cn/fund/quotes/150211/bc.shtml"/>
    <hyperlink ref="F65" r:id="rId347" display="http://www.cninfo.com.cn/information/fund/netvalue/150211.html"/>
    <hyperlink ref="M65" r:id="rId348" tooltip="399976" display="http://quote.eastmoney.com/zs399976.html"/>
    <hyperlink ref="O65" r:id="rId349" display="https://www.jisilu.cn/data/utils/lowcalc/150211"/>
    <hyperlink ref="Y65" r:id="rId350" tooltip="加【新能车A】为自选A类" display="javascript:addOwnedFund('150211');"/>
    <hyperlink ref="A66" r:id="rId351" display="https://www.jisilu.cn/data/sfnew/detail/150030"/>
    <hyperlink ref="C66" r:id="rId352" display="http://finance.sina.com.cn/fund/quotes/150030/bc.shtml"/>
    <hyperlink ref="F66" r:id="rId353" display="http://www.cninfo.com.cn/information/fund/netvalue/150030.html"/>
    <hyperlink ref="M66" r:id="rId354" tooltip="000971" display="http://quote.eastmoney.com/zs000971.html"/>
    <hyperlink ref="O66" r:id="rId355" display="https://www.jisilu.cn/data/utils/lowcalc/150030"/>
    <hyperlink ref="Y66" r:id="rId356" tooltip="加【中证90A】为自选A类" display="javascript:addOwnedFund('150030');"/>
    <hyperlink ref="A67" r:id="rId357" display="https://www.jisilu.cn/data/sfnew/detail/150083"/>
    <hyperlink ref="C67" r:id="rId358" display="http://finance.sina.com.cn/fund/quotes/150083/bc.shtml"/>
    <hyperlink ref="F67" r:id="rId359" display="http://www.cninfo.com.cn/information/fund/netvalue/150083.html"/>
    <hyperlink ref="M67" r:id="rId360" tooltip="399330" display="http://quote.eastmoney.com/zs399330.html"/>
    <hyperlink ref="O67" r:id="rId361" display="https://www.jisilu.cn/data/utils/lowcalc/150083"/>
    <hyperlink ref="Y67" r:id="rId362" tooltip="加【深证100A】为自选A类" display="javascript:addOwnedFund('150083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055"/>
    <hyperlink ref="C69" r:id="rId370" display="http://finance.sina.com.cn/fund/quotes/150055/bc.shtml"/>
    <hyperlink ref="F69" r:id="rId371" display="http://www.cninfo.com.cn/information/fund/netvalue/150055.html"/>
    <hyperlink ref="M69" r:id="rId372" tooltip="399905" display="http://quote.eastmoney.com/zs399905.html"/>
    <hyperlink ref="O69" r:id="rId373" display="https://www.jisilu.cn/data/utils/lowcalc/150055"/>
    <hyperlink ref="Y69" r:id="rId374" tooltip="加【500A】为自选A类" display="javascript:addOwnedFund('150055');"/>
    <hyperlink ref="A70" r:id="rId375" display="https://www.jisilu.cn/data/sfnew/detail/150012"/>
    <hyperlink ref="C70" r:id="rId376" display="http://finance.sina.com.cn/fund/quotes/150012/bc.shtml"/>
    <hyperlink ref="F70" r:id="rId377" display="http://www.cninfo.com.cn/information/fund/netvalue/150012.html"/>
    <hyperlink ref="M70" r:id="rId378" tooltip="399903" display="http://quote.eastmoney.com/zs399903.html"/>
    <hyperlink ref="O70" r:id="rId379" display="https://www.jisilu.cn/data/utils/lowcalc/150012"/>
    <hyperlink ref="Y70" r:id="rId380" tooltip="加【中证100A】为自选A类" display="javascript:addOwnedFund('150012');"/>
    <hyperlink ref="A71" r:id="rId381" display="https://www.jisilu.cn/data/sfnew/detail/150059"/>
    <hyperlink ref="C71" r:id="rId382" display="http://finance.sina.com.cn/fund/quotes/150059/bc.shtml"/>
    <hyperlink ref="F71" r:id="rId383" display="http://www.cninfo.com.cn/information/fund/netvalue/150059.html"/>
    <hyperlink ref="M71" r:id="rId384" tooltip="399944" display="http://quote.eastmoney.com/zs399944.html"/>
    <hyperlink ref="O71" r:id="rId385" display="https://www.jisilu.cn/data/utils/lowcalc/150059"/>
    <hyperlink ref="Y71" r:id="rId386" tooltip="加【资源A级】为自选A类" display="javascript:addOwnedFund('150059');"/>
    <hyperlink ref="A72" r:id="rId387" display="https://www.jisilu.cn/data/sfnew/detail/150085"/>
    <hyperlink ref="C72" r:id="rId388" display="http://finance.sina.com.cn/fund/quotes/150085/bc.shtml"/>
    <hyperlink ref="F72" r:id="rId389" display="http://www.cninfo.com.cn/information/fund/netvalue/150085.html"/>
    <hyperlink ref="M72" r:id="rId390" tooltip="399005" display="http://quote.eastmoney.com/zs399005.html"/>
    <hyperlink ref="Y72" r:id="rId391" tooltip="加【中小板A】为自选A类" display="javascript:addOwnedFund('150085');"/>
    <hyperlink ref="A73" r:id="rId392" display="https://www.jisilu.cn/data/sfnew/detail/150096"/>
    <hyperlink ref="C73" r:id="rId393" display="http://finance.sina.com.cn/fund/quotes/150096/bc.shtml"/>
    <hyperlink ref="F73" r:id="rId394" display="http://www.cninfo.com.cn/information/fund/netvalue/150096.html"/>
    <hyperlink ref="M73" r:id="rId395" tooltip="000979" display="http://quote.eastmoney.com/zs000979.html"/>
    <hyperlink ref="Y73" r:id="rId396" tooltip="加【商品A】为自选A类" display="javascript:addOwnedFund('150096');"/>
    <hyperlink ref="A74" r:id="rId397" display="https://www.jisilu.cn/data/sfnew/detail/150088"/>
    <hyperlink ref="C74" r:id="rId398" display="http://finance.sina.com.cn/fund/quotes/150088/bc.shtml"/>
    <hyperlink ref="F74" r:id="rId399" display="http://www.cninfo.com.cn/information/fund/netvalue/150088.html"/>
    <hyperlink ref="M74" r:id="rId400" tooltip="399905" display="http://quote.eastmoney.com/zs399905.html"/>
    <hyperlink ref="Y74" r:id="rId401" tooltip="加【金鹰500A】为自选A类" display="javascript:addOwnedFund('150088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50"/>
    <hyperlink ref="C77" r:id="rId409" display="http://finance.sina.com.cn/fund/quotes/150150/bc.shtml"/>
    <hyperlink ref="F77" r:id="rId410" display="http://www.cninfo.com.cn/information/fund/netvalue/150150.html"/>
    <hyperlink ref="M77" r:id="rId411" tooltip="000823" display="http://quote.eastmoney.com/zs000823.html"/>
    <hyperlink ref="O77" r:id="rId412" display="https://www.jisilu.cn/data/utils/lowcalc/150150"/>
    <hyperlink ref="Y77" r:id="rId413" tooltip="加【有色800A】为自选A类" display="javascript:addOwnedFund('150150');"/>
    <hyperlink ref="A78" r:id="rId414" display="https://www.jisilu.cn/data/sfnew/detail/150148"/>
    <hyperlink ref="C78" r:id="rId415" display="http://finance.sina.com.cn/fund/quotes/150148/bc.shtml"/>
    <hyperlink ref="F78" r:id="rId416" display="http://www.cninfo.com.cn/information/fund/netvalue/150148.html"/>
    <hyperlink ref="M78" r:id="rId417" tooltip="000841" display="http://quote.eastmoney.com/zs000841.html"/>
    <hyperlink ref="O78" r:id="rId418" display="https://www.jisilu.cn/data/utils/lowcalc/150148"/>
    <hyperlink ref="Y78" r:id="rId419" tooltip="加【医药800A】为自选A类" display="javascript:addOwnedFund('150148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305"/>
    <hyperlink ref="C83" r:id="rId439" display="http://finance.sina.com.cn/fund/quotes/150305/bc.shtml"/>
    <hyperlink ref="F83" r:id="rId440" display="http://www.cninfo.com.cn/information/fund/netvalue/150305.html"/>
    <hyperlink ref="M83" r:id="rId441" tooltip="399812" display="http://quote.eastmoney.com/zs399812.html"/>
    <hyperlink ref="O83" r:id="rId442" display="https://www.jisilu.cn/data/utils/lowcalc/150305"/>
    <hyperlink ref="Y83" r:id="rId443" tooltip="加【养老A】为自选A类" display="javascript:addOwnedFund('150305');"/>
    <hyperlink ref="A84" r:id="rId444" display="https://www.jisilu.cn/data/sfnew/detail/150273"/>
    <hyperlink ref="C84" r:id="rId445" display="http://finance.sina.com.cn/fund/quotes/150273/bc.shtml"/>
    <hyperlink ref="F84" r:id="rId446" display="http://www.cninfo.com.cn/information/fund/netvalue/150273.html"/>
    <hyperlink ref="M84" r:id="rId447" tooltip="399991" display="http://quote.eastmoney.com/zs399991.html"/>
    <hyperlink ref="O84" r:id="rId448" display="https://www.jisilu.cn/data/utils/lowcalc/150273"/>
    <hyperlink ref="Y84" r:id="rId449" tooltip="加【带路A】为自选A类" display="javascript:addOwnedFund('150273');"/>
    <hyperlink ref="A85" r:id="rId450" display="https://www.jisilu.cn/data/sfnew/detail/150164"/>
    <hyperlink ref="C85" r:id="rId451" display="http://finance.sina.com.cn/fund/quotes/150164/bc.shtml"/>
    <hyperlink ref="F85" r:id="rId452" display="http://www.cninfo.com.cn/information/fund/netvalue/150164.html"/>
    <hyperlink ref="M85" r:id="rId453" tooltip="000832" display="http://quote.eastmoney.com/zs000832.html"/>
    <hyperlink ref="O85" r:id="rId454" display="https://www.jisilu.cn/data/utils/lowcalc/150164"/>
    <hyperlink ref="Y85" r:id="rId455" tooltip="加【可转债A】为自选A类" display="javascript:addOwnedFund('150164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502024"/>
    <hyperlink ref="C87" r:id="rId463" display="http://finance.sina.com.cn/fund/quotes/502024/bc.shtml"/>
    <hyperlink ref="F87" r:id="rId464" display="http://www.cninfo.com.cn/information/fund/netvalue/502024.html"/>
    <hyperlink ref="M87" r:id="rId465" tooltip="399440" display="http://quote.eastmoney.com/zs399440.html"/>
    <hyperlink ref="O87" r:id="rId466" display="https://www.jisilu.cn/data/utils/lowcalc/502024"/>
    <hyperlink ref="Y87" r:id="rId467" tooltip="加【钢铁A】为自选A类" display="javascript:addOwnedFund('502024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71"/>
    <hyperlink ref="C89" r:id="rId475" display="http://finance.sina.com.cn/fund/quotes/150271/bc.shtml"/>
    <hyperlink ref="F89" r:id="rId476" display="http://www.cninfo.com.cn/information/fund/netvalue/150271.html"/>
    <hyperlink ref="M89" r:id="rId477" tooltip="399441" display="http://quote.eastmoney.com/zs399441.html"/>
    <hyperlink ref="O89" r:id="rId478" display="https://www.jisilu.cn/data/utils/lowcalc/150271"/>
    <hyperlink ref="Y89" r:id="rId479" tooltip="加【生物药A】为自选A类" display="javascript:addOwnedFund('150271');"/>
    <hyperlink ref="A90" r:id="rId480" display="https://www.jisilu.cn/data/sfnew/detail/502049"/>
    <hyperlink ref="C90" r:id="rId481" display="http://finance.sina.com.cn/fund/quotes/502049/bc.shtml"/>
    <hyperlink ref="F90" r:id="rId482" display="http://www.cninfo.com.cn/information/fund/netvalue/502049.html"/>
    <hyperlink ref="M90" r:id="rId483" tooltip="000016" display="http://quote.eastmoney.com/zs000016.html"/>
    <hyperlink ref="O90" r:id="rId484" display="https://www.jisilu.cn/data/utils/lowcalc/502049"/>
    <hyperlink ref="Y90" r:id="rId485" tooltip="加【上证50A】为自选A类" display="javascript:addOwnedFund('502049');"/>
    <hyperlink ref="A91" r:id="rId486" display="https://www.jisilu.cn/data/sfnew/detail/150277"/>
    <hyperlink ref="C91" r:id="rId487" display="http://finance.sina.com.cn/fund/quotes/150277/bc.shtml"/>
    <hyperlink ref="F91" r:id="rId488" display="http://www.cninfo.com.cn/information/fund/netvalue/150277.html"/>
    <hyperlink ref="M91" r:id="rId489" tooltip="399807" display="http://quote.eastmoney.com/zs399807.html"/>
    <hyperlink ref="O91" r:id="rId490" display="https://www.jisilu.cn/data/utils/lowcalc/150277"/>
    <hyperlink ref="Y91" r:id="rId491" tooltip="将【高铁A】从自选中删除" display="javascript:delOwnedFund('150277');"/>
    <hyperlink ref="A92" r:id="rId492" display="https://www.jisilu.cn/data/sfnew/detail/150315"/>
    <hyperlink ref="C92" r:id="rId493" display="http://finance.sina.com.cn/fund/quotes/150315/bc.shtml"/>
    <hyperlink ref="F92" r:id="rId494" display="http://www.cninfo.com.cn/information/fund/netvalue/150315.html"/>
    <hyperlink ref="M92" r:id="rId495" tooltip="399803" display="http://quote.eastmoney.com/zs399803.html"/>
    <hyperlink ref="O92" r:id="rId496" display="https://www.jisilu.cn/data/utils/lowcalc/150315"/>
    <hyperlink ref="Y92" r:id="rId497" tooltip="加【工业4A】为自选A类" display="javascript:addOwnedFund('150315');"/>
    <hyperlink ref="A93" r:id="rId498" display="https://www.jisilu.cn/data/sfnew/detail/150200"/>
    <hyperlink ref="C93" r:id="rId499" display="http://finance.sina.com.cn/fund/quotes/150200/bc.shtml"/>
    <hyperlink ref="F93" r:id="rId500" display="http://www.cninfo.com.cn/information/fund/netvalue/150200.html"/>
    <hyperlink ref="M93" r:id="rId501" tooltip="399975" display="http://quote.eastmoney.com/zs399975.html"/>
    <hyperlink ref="O93" r:id="rId502" display="https://www.jisilu.cn/data/utils/lowcalc/150200"/>
    <hyperlink ref="Y93" r:id="rId503" tooltip="加【券商A】为自选A类" display="javascript:addOwnedFund('150200');"/>
    <hyperlink ref="A94" r:id="rId504" display="https://www.jisilu.cn/data/sfnew/detail/150173"/>
    <hyperlink ref="C94" r:id="rId505" display="http://finance.sina.com.cn/fund/quotes/150173/bc.shtml"/>
    <hyperlink ref="F94" r:id="rId506" display="http://www.cninfo.com.cn/information/fund/netvalue/150173.html"/>
    <hyperlink ref="M94" r:id="rId507" tooltip="000998" display="http://quote.eastmoney.com/zs000998.html"/>
    <hyperlink ref="O94" r:id="rId508" display="https://www.jisilu.cn/data/utils/lowcalc/150173"/>
    <hyperlink ref="Y94" r:id="rId509" tooltip="加【TMT中证A】为自选A类" display="javascript:addOwnedFund('150173');"/>
    <hyperlink ref="A95" r:id="rId510" display="https://www.jisilu.cn/data/sfnew/detail/150329"/>
    <hyperlink ref="C95" r:id="rId511" display="http://finance.sina.com.cn/fund/quotes/150329/bc.shtml"/>
    <hyperlink ref="F95" r:id="rId512" display="http://www.cninfo.com.cn/information/fund/netvalue/150329.html"/>
    <hyperlink ref="M95" r:id="rId513" tooltip="399809" display="http://quote.eastmoney.com/zs399809.html"/>
    <hyperlink ref="O95" r:id="rId514" display="https://www.jisilu.cn/data/utils/lowcalc/150329"/>
    <hyperlink ref="Y95" r:id="rId515" tooltip="加【保险A】为自选A类" display="javascript:addOwnedFund('150329');"/>
    <hyperlink ref="A96" r:id="rId516" display="https://www.jisilu.cn/data/sfnew/detail/150257"/>
    <hyperlink ref="C96" r:id="rId517" display="http://finance.sina.com.cn/fund/quotes/150257/bc.shtml"/>
    <hyperlink ref="F96" r:id="rId518" display="http://www.cninfo.com.cn/information/fund/netvalue/150257.html"/>
    <hyperlink ref="M96" r:id="rId519" tooltip="399993" display="http://quote.eastmoney.com/zs399993.html"/>
    <hyperlink ref="O96" r:id="rId520" display="https://www.jisilu.cn/data/utils/lowcalc/150257"/>
    <hyperlink ref="Y96" r:id="rId521" tooltip="加【生物A】为自选A类" display="javascript:addOwnedFund('150257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235"/>
    <hyperlink ref="C98" r:id="rId529" display="http://finance.sina.com.cn/fund/quotes/150235/bc.shtml"/>
    <hyperlink ref="F98" r:id="rId530" display="http://www.cninfo.com.cn/information/fund/netvalue/150235.html"/>
    <hyperlink ref="M98" r:id="rId531" tooltip="399975" display="http://quote.eastmoney.com/zs399975.html"/>
    <hyperlink ref="O98" r:id="rId532" display="https://www.jisilu.cn/data/utils/lowcalc/150235"/>
    <hyperlink ref="Y98" r:id="rId533" tooltip="加【券商A级】为自选A类" display="javascript:addOwnedFund('150235');"/>
    <hyperlink ref="A99" r:id="rId534" display="https://www.jisilu.cn/data/sfnew/detail/150241"/>
    <hyperlink ref="C99" r:id="rId535" display="http://finance.sina.com.cn/fund/quotes/150241/bc.shtml"/>
    <hyperlink ref="F99" r:id="rId536" display="http://www.cninfo.com.cn/information/fund/netvalue/150241.html"/>
    <hyperlink ref="M99" r:id="rId537" tooltip="399986" display="http://quote.eastmoney.com/zs399986.html"/>
    <hyperlink ref="O99" r:id="rId538" display="https://www.jisilu.cn/data/utils/lowcalc/150241"/>
    <hyperlink ref="Y99" r:id="rId539" tooltip="将【银行A级】从自选中删除" display="javascript:delOwnedFund('150241');"/>
    <hyperlink ref="A100" r:id="rId540" display="https://www.jisilu.cn/data/sfnew/detail/150207"/>
    <hyperlink ref="C100" r:id="rId541" display="http://finance.sina.com.cn/fund/quotes/150207/bc.shtml"/>
    <hyperlink ref="F100" r:id="rId542" display="http://www.cninfo.com.cn/information/fund/netvalue/150207.html"/>
    <hyperlink ref="M100" r:id="rId543" tooltip="399983" display="http://quote.eastmoney.com/zs399983.html"/>
    <hyperlink ref="O100" r:id="rId544" display="https://www.jisilu.cn/data/utils/lowcalc/150207"/>
    <hyperlink ref="Y100" r:id="rId545" tooltip="加【地产A端】为自选A类" display="javascript:addOwnedFund('150207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150233"/>
    <hyperlink ref="C102" r:id="rId553" display="http://finance.sina.com.cn/fund/quotes/150233/bc.shtml"/>
    <hyperlink ref="F102" r:id="rId554" display="http://www.cninfo.com.cn/information/fund/netvalue/150233.html"/>
    <hyperlink ref="M102" r:id="rId555" tooltip="399810" display="http://quote.eastmoney.com/zs399810.html"/>
    <hyperlink ref="O102" r:id="rId556" display="https://www.jisilu.cn/data/utils/lowcalc/150233"/>
    <hyperlink ref="Y102" r:id="rId557" tooltip="加【传媒业A】为自选A类" display="javascript:addOwnedFund('150233');"/>
    <hyperlink ref="A103" r:id="rId558" display="https://www.jisilu.cn/data/sfnew/detail/150259"/>
    <hyperlink ref="C103" r:id="rId559" display="http://finance.sina.com.cn/fund/quotes/150259/bc.shtml"/>
    <hyperlink ref="F103" r:id="rId560" display="http://www.cninfo.com.cn/information/fund/netvalue/150259.html"/>
    <hyperlink ref="M103" r:id="rId561" tooltip="399992" display="http://quote.eastmoney.com/zs399992.html"/>
    <hyperlink ref="O103" r:id="rId562" display="https://www.jisilu.cn/data/utils/lowcalc/150259"/>
    <hyperlink ref="Y103" r:id="rId563" tooltip="加【重组A】为自选A类" display="javascript:addOwnedFund('150259');"/>
    <hyperlink ref="A104" r:id="rId564" display="https://www.jisilu.cn/data/sfnew/detail/150229"/>
    <hyperlink ref="C104" r:id="rId565" display="http://finance.sina.com.cn/fund/quotes/150229/bc.shtml"/>
    <hyperlink ref="F104" r:id="rId566" display="http://www.cninfo.com.cn/information/fund/netvalue/150229.html"/>
    <hyperlink ref="M104" r:id="rId567" tooltip="399987" display="http://quote.eastmoney.com/zs399987.html"/>
    <hyperlink ref="O104" r:id="rId568" display="https://www.jisilu.cn/data/utils/lowcalc/150229"/>
    <hyperlink ref="Y104" r:id="rId569" tooltip="加【酒A】为自选A类" display="javascript:addOwnedFund('150229');"/>
    <hyperlink ref="A105" r:id="rId570" display="https://www.jisilu.cn/data/sfnew/detail/150307"/>
    <hyperlink ref="C105" r:id="rId571" display="http://finance.sina.com.cn/fund/quotes/150307/bc.shtml"/>
    <hyperlink ref="F105" r:id="rId572" display="http://www.cninfo.com.cn/information/fund/netvalue/150307.html"/>
    <hyperlink ref="M105" r:id="rId573" tooltip="399804" display="http://quote.eastmoney.com/zs399804.html"/>
    <hyperlink ref="O105" r:id="rId574" display="https://www.jisilu.cn/data/utils/lowcalc/150307"/>
    <hyperlink ref="Y105" r:id="rId575" tooltip="加【体育A】为自选A类" display="javascript:addOwnedFund('150307');"/>
    <hyperlink ref="A106" r:id="rId576" display="https://www.jisilu.cn/data/sfnew/detail/150275"/>
    <hyperlink ref="C106" r:id="rId577" display="http://finance.sina.com.cn/fund/quotes/150275/bc.shtml"/>
    <hyperlink ref="F106" r:id="rId578" display="http://www.cninfo.com.cn/information/fund/netvalue/150275.html"/>
    <hyperlink ref="M106" r:id="rId579" tooltip="399991" display="http://quote.eastmoney.com/zs399991.html"/>
    <hyperlink ref="O106" r:id="rId580" display="https://www.jisilu.cn/data/utils/lowcalc/150275"/>
    <hyperlink ref="Y106" r:id="rId581" tooltip="将【一带一A】从自选中删除" display="javascript:delOwnedFund('150275');"/>
    <hyperlink ref="A107" r:id="rId582" display="https://www.jisilu.cn/data/sfnew/detail/150184"/>
    <hyperlink ref="C107" r:id="rId583" display="http://finance.sina.com.cn/fund/quotes/150184/bc.shtml"/>
    <hyperlink ref="F107" r:id="rId584" display="http://www.cninfo.com.cn/information/fund/netvalue/150184.html"/>
    <hyperlink ref="M107" r:id="rId585" tooltip="000827" display="http://quote.eastmoney.com/zs000827.html"/>
    <hyperlink ref="O107" r:id="rId586" display="https://www.jisilu.cn/data/utils/lowcalc/150184"/>
    <hyperlink ref="Y107" r:id="rId587" tooltip="加【环保A】为自选A类" display="javascript:addOwnedFund('150184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43"/>
    <hyperlink ref="C110" r:id="rId601" display="http://finance.sina.com.cn/fund/quotes/150243/bc.shtml"/>
    <hyperlink ref="F110" r:id="rId602" display="http://www.cninfo.com.cn/information/fund/netvalue/150243.html"/>
    <hyperlink ref="M110" r:id="rId603" tooltip="399006" display="http://quote.eastmoney.com/zs399006.html"/>
    <hyperlink ref="O110" r:id="rId604" display="https://www.jisilu.cn/data/utils/lowcalc/150243"/>
    <hyperlink ref="Y110" r:id="rId605" tooltip="加【创业A】为自选A类" display="javascript:addOwnedFund('150243');"/>
    <hyperlink ref="A111" r:id="rId606" display="https://www.jisilu.cn/data/sfnew/detail/150217"/>
    <hyperlink ref="C111" r:id="rId607" display="http://finance.sina.com.cn/fund/quotes/150217/bc.shtml"/>
    <hyperlink ref="F111" r:id="rId608" display="http://www.cninfo.com.cn/information/fund/netvalue/150217.html"/>
    <hyperlink ref="M111" r:id="rId609" tooltip="399412" display="http://quote.eastmoney.com/zs399412.html"/>
    <hyperlink ref="O111" r:id="rId610" display="https://www.jisilu.cn/data/utils/lowcalc/150217"/>
    <hyperlink ref="Y111" r:id="rId611" tooltip="加【新能源A】为自选A类" display="javascript:addOwnedFund('150217');"/>
    <hyperlink ref="A112" r:id="rId612" display="https://www.jisilu.cn/data/sfnew/detail/150051"/>
    <hyperlink ref="C112" r:id="rId613" display="http://finance.sina.com.cn/fund/quotes/150051/bc.shtml"/>
    <hyperlink ref="F112" r:id="rId614" display="http://www.cninfo.com.cn/information/fund/netvalue/150051.html"/>
    <hyperlink ref="M112" r:id="rId615" tooltip="399300" display="http://quote.eastmoney.com/zs399300.html"/>
    <hyperlink ref="O112" r:id="rId616" display="https://www.jisilu.cn/data/utils/lowcalc/150051"/>
    <hyperlink ref="Y112" r:id="rId617" tooltip="加【沪深300A】为自选A类" display="javascript:addOwnedFund('150051');"/>
    <hyperlink ref="A113" r:id="rId618" display="https://www.jisilu.cn/data/sfnew/detail/150269"/>
    <hyperlink ref="C113" r:id="rId619" display="http://finance.sina.com.cn/fund/quotes/150269/bc.shtml"/>
    <hyperlink ref="F113" r:id="rId620" display="http://www.cninfo.com.cn/information/fund/netvalue/150269.html"/>
    <hyperlink ref="M113" r:id="rId621" tooltip="399997" display="http://quote.eastmoney.com/zs399997.html"/>
    <hyperlink ref="O113" r:id="rId622" display="https://www.jisilu.cn/data/utils/lowcalc/150269"/>
    <hyperlink ref="Y113" r:id="rId623" tooltip="加【白酒A】为自选A类" display="javascript:addOwnedFund('150269');"/>
    <hyperlink ref="A114" r:id="rId624" display="https://www.jisilu.cn/data/sfnew/detail/502011"/>
    <hyperlink ref="C114" r:id="rId625" display="http://finance.sina.com.cn/fund/quotes/502011/bc.shtml"/>
    <hyperlink ref="F114" r:id="rId626" display="http://www.cninfo.com.cn/information/fund/netvalue/502011.html"/>
    <hyperlink ref="M114" r:id="rId627" tooltip="399975" display="http://quote.eastmoney.com/zs399975.html"/>
    <hyperlink ref="O114" r:id="rId628" display="https://www.jisilu.cn/data/utils/lowcalc/502011"/>
    <hyperlink ref="Y114" r:id="rId629" tooltip="加【证券A】为自选A类" display="javascript:addOwnedFund('502011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150209"/>
    <hyperlink ref="C116" r:id="rId637" display="http://finance.sina.com.cn/fund/quotes/150209/bc.shtml"/>
    <hyperlink ref="F116" r:id="rId638" display="http://www.cninfo.com.cn/information/fund/netvalue/150209.html"/>
    <hyperlink ref="M116" r:id="rId639" tooltip="399974" display="http://quote.eastmoney.com/zs399974.html"/>
    <hyperlink ref="O116" r:id="rId640" display="https://www.jisilu.cn/data/utils/lowcalc/150209"/>
    <hyperlink ref="Y116" r:id="rId641" tooltip="加【国企改A】为自选A类" display="javascript:addOwnedFund('150209');"/>
    <hyperlink ref="A117" r:id="rId642" display="https://www.jisilu.cn/data/sfnew/detail/150227"/>
    <hyperlink ref="C117" r:id="rId643" display="http://finance.sina.com.cn/fund/quotes/150227/bc.shtml"/>
    <hyperlink ref="F117" r:id="rId644" display="http://www.cninfo.com.cn/information/fund/netvalue/150227.html"/>
    <hyperlink ref="M117" r:id="rId645" tooltip="399986" display="http://quote.eastmoney.com/zs399986.html"/>
    <hyperlink ref="O117" r:id="rId646" display="https://www.jisilu.cn/data/utils/lowcalc/150227"/>
    <hyperlink ref="Y117" r:id="rId647" tooltip="将【银行A】从自选中删除" display="javascript:delOwnedFund('150227');"/>
    <hyperlink ref="A118" r:id="rId648" display="https://www.jisilu.cn/data/sfnew/detail/150255"/>
    <hyperlink ref="C118" r:id="rId649" display="http://finance.sina.com.cn/fund/quotes/150255/bc.shtml"/>
    <hyperlink ref="F118" r:id="rId650" display="http://www.cninfo.com.cn/information/fund/netvalue/150255.html"/>
    <hyperlink ref="M118" r:id="rId651" tooltip="399986" display="http://quote.eastmoney.com/zs399986.html"/>
    <hyperlink ref="O118" r:id="rId652" display="https://www.jisilu.cn/data/utils/lowcalc/150255"/>
    <hyperlink ref="Y118" r:id="rId653" tooltip="将【银行业A】从自选中删除" display="javascript:delOwnedFund('150255');"/>
    <hyperlink ref="A119" r:id="rId654" display="https://www.jisilu.cn/data/sfnew/detail/502004"/>
    <hyperlink ref="C119" r:id="rId655" display="http://finance.sina.com.cn/fund/quotes/502004/bc.shtml"/>
    <hyperlink ref="F119" r:id="rId656" display="http://www.cninfo.com.cn/information/fund/netvalue/502004.html"/>
    <hyperlink ref="M119" r:id="rId657" tooltip="399967" display="http://quote.eastmoney.com/zs399967.html"/>
    <hyperlink ref="O119" r:id="rId658" display="https://www.jisilu.cn/data/utils/lowcalc/502004"/>
    <hyperlink ref="Y119" r:id="rId659" tooltip="加【军工A】为自选A类" display="javascript:addOwnedFund('502004');"/>
    <hyperlink ref="A120" r:id="rId660" display="https://www.jisilu.cn/data/sfnew/detail/150249"/>
    <hyperlink ref="C120" r:id="rId661" display="http://finance.sina.com.cn/fund/quotes/150249/bc.shtml"/>
    <hyperlink ref="F120" r:id="rId662" display="http://www.cninfo.com.cn/information/fund/netvalue/150249.html"/>
    <hyperlink ref="M120" r:id="rId663" tooltip="399986" display="http://quote.eastmoney.com/zs399986.html"/>
    <hyperlink ref="O120" r:id="rId664" display="https://www.jisilu.cn/data/utils/lowcalc/150249"/>
    <hyperlink ref="Y120" r:id="rId665" tooltip="将【银行A端】从自选中删除" display="javascript:delOwnedFund('150249');"/>
    <hyperlink ref="A121" r:id="rId666" display="https://www.jisilu.cn/data/sfnew/detail/150179"/>
    <hyperlink ref="C121" r:id="rId667" display="http://finance.sina.com.cn/fund/quotes/150179/bc.shtml"/>
    <hyperlink ref="F121" r:id="rId668" display="http://www.cninfo.com.cn/information/fund/netvalue/150179.html"/>
    <hyperlink ref="M121" r:id="rId669" tooltip="399935" display="http://quote.eastmoney.com/zs399935.html"/>
    <hyperlink ref="O121" r:id="rId670" display="https://www.jisilu.cn/data/utils/lowcalc/150179"/>
    <hyperlink ref="Y121" r:id="rId671" tooltip="加【信息A】为自选A类" display="javascript:addOwnedFund('150179');"/>
    <hyperlink ref="A122" r:id="rId672" display="https://www.jisilu.cn/data/sfnew/detail/150251"/>
    <hyperlink ref="C122" r:id="rId673" display="http://finance.sina.com.cn/fund/quotes/150251/bc.shtml"/>
    <hyperlink ref="F122" r:id="rId674" display="http://www.cninfo.com.cn/information/fund/netvalue/150251.html"/>
    <hyperlink ref="M122" r:id="rId675" tooltip="399990" display="http://quote.eastmoney.com/zs399990.html"/>
    <hyperlink ref="O122" r:id="rId676" display="https://www.jisilu.cn/data/utils/lowcalc/150251"/>
    <hyperlink ref="Y122" r:id="rId677" tooltip="加【煤炭A】为自选A类" display="javascript:addOwnedFund('150251');"/>
    <hyperlink ref="A123" r:id="rId678" display="https://www.jisilu.cn/data/sfnew/detail/150309"/>
    <hyperlink ref="C123" r:id="rId679" display="http://finance.sina.com.cn/fund/quotes/150309/bc.shtml"/>
    <hyperlink ref="F123" r:id="rId680" display="http://www.cninfo.com.cn/information/fund/netvalue/150309.html"/>
    <hyperlink ref="M123" r:id="rId681" tooltip="399994" display="http://quote.eastmoney.com/zs399994.html"/>
    <hyperlink ref="O123" r:id="rId682" display="https://www.jisilu.cn/data/utils/lowcalc/150309"/>
    <hyperlink ref="Y123" r:id="rId683" tooltip="加【信息安A】为自选A类" display="javascript:addOwnedFund('150309');"/>
    <hyperlink ref="A124" r:id="rId684" display="https://www.jisilu.cn/data/sfnew/detail/150169"/>
    <hyperlink ref="C124" r:id="rId685" display="http://finance.sina.com.cn/fund/quotes/150169/bc.shtml"/>
    <hyperlink ref="F124" r:id="rId686" display="http://www.cninfo.com.cn/information/fund/netvalue/150169.html"/>
    <hyperlink ref="M124" r:id="rId687" tooltip="HSI" display="http://quote.eastmoney.com/hk/zs110000.html"/>
    <hyperlink ref="O124" r:id="rId688" display="https://www.jisilu.cn/data/utils/lowcalc/150169"/>
    <hyperlink ref="Y124" r:id="rId689" tooltip="将【恒生A】从自选中删除" display="javascript:delOwnedFund('150169');"/>
    <hyperlink ref="A125" r:id="rId690" display="https://www.jisilu.cn/data/sfnew/detail/502017"/>
    <hyperlink ref="C125" r:id="rId691" display="http://finance.sina.com.cn/fund/quotes/502017/bc.shtml"/>
    <hyperlink ref="F125" r:id="rId692" display="http://www.cninfo.com.cn/information/fund/netvalue/502017.html"/>
    <hyperlink ref="M125" r:id="rId693" tooltip="399991" display="http://quote.eastmoney.com/zs399991.html"/>
    <hyperlink ref="O125" r:id="rId694" display="https://www.jisilu.cn/data/utils/lowcalc/502017"/>
    <hyperlink ref="Y125" r:id="rId695" tooltip="加【带路A】为自选A类" display="javascript:addOwnedFund('502017');"/>
    <hyperlink ref="A126" r:id="rId696" display="https://www.jisilu.cn/data/sfnew/detail/150186"/>
    <hyperlink ref="C126" r:id="rId697" display="http://finance.sina.com.cn/fund/quotes/150186/bc.shtml"/>
    <hyperlink ref="F126" r:id="rId698" display="http://www.cninfo.com.cn/information/fund/netvalue/150186.html"/>
    <hyperlink ref="M126" r:id="rId699" tooltip="399967" display="http://quote.eastmoney.com/zs399967.html"/>
    <hyperlink ref="O126" r:id="rId700" display="https://www.jisilu.cn/data/utils/lowcalc/150186"/>
    <hyperlink ref="Y126" r:id="rId701" tooltip="加【军工A级】为自选A类" display="javascript:addOwnedFund('150186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203"/>
    <hyperlink ref="C129" r:id="rId715" display="http://finance.sina.com.cn/fund/quotes/150203/bc.shtml"/>
    <hyperlink ref="F129" r:id="rId716" display="http://www.cninfo.com.cn/information/fund/netvalue/150203.html"/>
    <hyperlink ref="M129" r:id="rId717" tooltip="399971" display="http://quote.eastmoney.com/zs399971.html"/>
    <hyperlink ref="O129" r:id="rId718" display="https://www.jisilu.cn/data/utils/lowcalc/150203"/>
    <hyperlink ref="Y129" r:id="rId719" tooltip="加【传媒A】为自选A类" display="javascript:addOwnedFund('150203');"/>
    <hyperlink ref="A130" r:id="rId720" display="https://www.jisilu.cn/data/sfnew/detail/150171"/>
    <hyperlink ref="C130" r:id="rId721" display="http://finance.sina.com.cn/fund/quotes/150171/bc.shtml"/>
    <hyperlink ref="F130" r:id="rId722" display="http://www.cninfo.com.cn/information/fund/netvalue/150171.html"/>
    <hyperlink ref="M130" r:id="rId723" tooltip="399707" display="http://quote.eastmoney.com/zs399707.html"/>
    <hyperlink ref="O130" r:id="rId724" display="https://www.jisilu.cn/data/utils/lowcalc/150171"/>
    <hyperlink ref="Y130" r:id="rId725" tooltip="加【证券A】为自选A类" display="javascript:addOwnedFund('150171');"/>
    <hyperlink ref="A131" r:id="rId726" display="https://www.jisilu.cn/data/sfnew/detail/150181"/>
    <hyperlink ref="C131" r:id="rId727" display="http://finance.sina.com.cn/fund/quotes/150181/bc.shtml"/>
    <hyperlink ref="F131" r:id="rId728" display="http://www.cninfo.com.cn/information/fund/netvalue/150181.html"/>
    <hyperlink ref="M131" r:id="rId729" tooltip="399967" display="http://quote.eastmoney.com/zs399967.html"/>
    <hyperlink ref="O131" r:id="rId730" display="https://www.jisilu.cn/data/utils/lowcalc/150181"/>
    <hyperlink ref="Y131" r:id="rId731" tooltip="加【军工A】为自选A类" display="javascript:addOwnedFund('150181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092"/>
    <hyperlink ref="C133" r:id="rId739" display="http://finance.sina.com.cn/fund/quotes/150092/bc.shtml"/>
    <hyperlink ref="F133" r:id="rId740" display="http://www.cninfo.com.cn/information/fund/netvalue/150092.html"/>
    <hyperlink ref="M133" r:id="rId741" tooltip="399007" display="http://quote.eastmoney.com/zs399007.html"/>
    <hyperlink ref="O133" r:id="rId742" display="https://www.jisilu.cn/data/utils/lowcalc/150092"/>
    <hyperlink ref="Y133" r:id="rId743" tooltip="加【诺德300A】为自选A类" display="javascript:addOwnedFund('150092');"/>
    <hyperlink ref="A134" r:id="rId744" display="https://www.jisilu.cn/data/sfnew/detail/150100"/>
    <hyperlink ref="C134" r:id="rId745" display="http://finance.sina.com.cn/fund/quotes/150100/bc.shtml"/>
    <hyperlink ref="F134" r:id="rId746" display="http://www.cninfo.com.cn/information/fund/netvalue/150100.html"/>
    <hyperlink ref="M134" r:id="rId747" tooltip="000805" display="http://quote.eastmoney.com/zs000805.html"/>
    <hyperlink ref="O134" r:id="rId748" display="https://www.jisilu.cn/data/utils/lowcalc/150100"/>
    <hyperlink ref="Y134" r:id="rId749" tooltip="加【资源A】为自选A类" display="javascript:addOwnedFund('150100');"/>
    <hyperlink ref="A135" r:id="rId750" display="https://www.jisilu.cn/data/sfnew/detail/150279"/>
    <hyperlink ref="C135" r:id="rId751" display="http://finance.sina.com.cn/fund/quotes/150279/bc.shtml"/>
    <hyperlink ref="F135" r:id="rId752" display="http://www.cninfo.com.cn/information/fund/netvalue/150279.html"/>
    <hyperlink ref="M135" r:id="rId753" tooltip="399808" display="http://quote.eastmoney.com/zs399808.html"/>
    <hyperlink ref="O135" r:id="rId754" display="https://www.jisilu.cn/data/utils/lowcalc/150279"/>
    <hyperlink ref="Y135" r:id="rId755" tooltip="加【新能A】为自选A类" display="javascript:addOwnedFund('150279');"/>
    <hyperlink ref="A136" r:id="rId756" display="https://www.jisilu.cn/data/sfnew/detail/150192"/>
    <hyperlink ref="C136" r:id="rId757" display="http://finance.sina.com.cn/fund/quotes/150192/bc.shtml"/>
    <hyperlink ref="F136" r:id="rId758" display="http://www.cninfo.com.cn/information/fund/netvalue/150192.html"/>
    <hyperlink ref="M136" r:id="rId759" tooltip="399965" display="http://quote.eastmoney.com/zs399965.html"/>
    <hyperlink ref="O136" r:id="rId760" display="https://www.jisilu.cn/data/utils/lowcalc/150192"/>
    <hyperlink ref="Y136" r:id="rId761" tooltip="加【地产A】为自选A类" display="javascript:addOwnedFund('150192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231"/>
    <hyperlink ref="C138" r:id="rId769" display="http://finance.sina.com.cn/fund/quotes/150231/bc.shtml"/>
    <hyperlink ref="F138" r:id="rId770" display="http://www.cninfo.com.cn/information/fund/netvalue/150231.html"/>
    <hyperlink ref="M138" r:id="rId771" tooltip="399811" display="http://quote.eastmoney.com/zs399811.html"/>
    <hyperlink ref="O138" r:id="rId772" display="https://www.jisilu.cn/data/utils/lowcalc/150231"/>
    <hyperlink ref="Y138" r:id="rId773" tooltip="加【电子A】为自选A类" display="javascript:addOwnedFund('150231');"/>
    <hyperlink ref="A139" r:id="rId774" display="https://www.jisilu.cn/data/sfnew/detail/150215"/>
    <hyperlink ref="C139" r:id="rId775" display="http://finance.sina.com.cn/fund/quotes/150215/bc.shtml"/>
    <hyperlink ref="F139" r:id="rId776" display="http://www.cninfo.com.cn/information/fund/netvalue/150215.html"/>
    <hyperlink ref="M139" r:id="rId777" tooltip="399610" display="http://quote.eastmoney.com/zs399610.html"/>
    <hyperlink ref="O139" r:id="rId778" display="https://www.jisilu.cn/data/utils/lowcalc/150215"/>
    <hyperlink ref="Y139" r:id="rId779" tooltip="加【TMT A】为自选A类" display="javascript:addOwnedFund('150215');"/>
    <hyperlink ref="A141" r:id="rId780" display="https://www.jisilu.cn/data/sfnew/detail/150066"/>
    <hyperlink ref="C141" r:id="rId781" display="http://finance.sina.com.cn/fund/quotes/150066/bc.shtml"/>
    <hyperlink ref="F141" r:id="rId782" display="http://www.cninfo.com.cn/information/fund/netvalue/150066.html"/>
    <hyperlink ref="M141" r:id="rId783" tooltip="399481" display="http://quote.eastmoney.com/zs399481.html"/>
    <hyperlink ref="O141" r:id="rId784" display="https://www.jisilu.cn/data/utils/lowcalc/150066"/>
    <hyperlink ref="Y141" r:id="rId785" tooltip="加【互利A】为自选A类" display="javascript:addOwnedFund('150066');"/>
    <hyperlink ref="A142" r:id="rId786" display="https://www.jisilu.cn/data/sfnew/detail/150133"/>
    <hyperlink ref="C142" r:id="rId787" display="http://finance.sina.com.cn/fund/quotes/150133/bc.shtml"/>
    <hyperlink ref="F142" r:id="rId788" display="http://www.cninfo.com.cn/information/fund/netvalue/150133.html"/>
    <hyperlink ref="M142" r:id="rId789" tooltip="000833" display="http://quote.eastmoney.com/zs000833.html"/>
    <hyperlink ref="Y142" r:id="rId790" tooltip="加【德信A】为自选A类" display="javascript:addOwnedFund('150133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C45"/>
  <sheetViews>
    <sheetView workbookViewId="0">
      <selection activeCell="C9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20160810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2.6517241379310345E-3</v>
      </c>
      <c r="G3" s="48">
        <f t="shared" ref="G3:G8" ca="1" si="1">VLOOKUP($E3,INDIRECT($B$2 &amp; "!$A$3:$Y$207"),8,FALSE)</f>
        <v>0.84482758620689657</v>
      </c>
      <c r="H3" s="48">
        <f t="shared" ref="H3:H8" ca="1" si="2">VLOOKUP($E3,INDIRECT($B$2 &amp; "!$A$3:$Y$207"),7,FALSE)</f>
        <v>-3.794827586206894E-3</v>
      </c>
      <c r="I3" s="48">
        <f t="shared" ref="I3:I8" ca="1" si="3">VLOOKUP($E3,INDIRECT($B$2 &amp; "!$A$3:$Y$207"),11,FALSE)</f>
        <v>4.4876896551724138E-2</v>
      </c>
      <c r="J3" s="48">
        <f t="shared" ref="J3:J8" ca="1" si="4">VLOOKUP($E3,INDIRECT($B$2 &amp; "!$A$3:$Y$207"),16,FALSE)</f>
        <v>-1.2171929824561405E-2</v>
      </c>
      <c r="K3" s="48">
        <f t="shared" ref="K3:K8" ca="1" si="5">VLOOKUP($E3,INDIRECT($B$2 &amp; "!$A$3:$Y$207"),18,FALSE)</f>
        <v>-2.4758620689655174E-3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4.0200000000000001E-3</v>
      </c>
      <c r="G4" s="48">
        <f t="shared" ca="1" si="1"/>
        <v>1</v>
      </c>
      <c r="H4" s="48">
        <f t="shared" ca="1" si="2"/>
        <v>-1.5179999999999999E-2</v>
      </c>
      <c r="I4" s="48">
        <f t="shared" ca="1" si="3"/>
        <v>4.6282000000000004E-2</v>
      </c>
      <c r="J4" s="48">
        <f t="shared" ca="1" si="4"/>
        <v>-1.796E-2</v>
      </c>
      <c r="K4" s="48">
        <f t="shared" ca="1" si="5"/>
        <v>-3.3799999999999998E-3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3.9093749999999997E-3</v>
      </c>
      <c r="G5" s="87">
        <f t="shared" ca="1" si="1"/>
        <v>0.78125</v>
      </c>
      <c r="H5" s="87">
        <f t="shared" ca="1" si="2"/>
        <v>-2.3099999999999999E-2</v>
      </c>
      <c r="I5" s="87">
        <f t="shared" ca="1" si="3"/>
        <v>4.0359999999999979E-2</v>
      </c>
      <c r="J5" s="87">
        <f t="shared" ca="1" si="4"/>
        <v>-2.5671428571428567E-2</v>
      </c>
      <c r="K5" s="87">
        <f t="shared" ca="1" si="5"/>
        <v>-2.6656250000000005E-3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1.8000000000000004E-3</v>
      </c>
      <c r="G6" s="87">
        <f t="shared" ca="1" si="1"/>
        <v>0.73076923076923073</v>
      </c>
      <c r="H6" s="87">
        <f t="shared" ca="1" si="2"/>
        <v>-7.0196153846153866E-2</v>
      </c>
      <c r="I6" s="87">
        <f t="shared" ca="1" si="3"/>
        <v>5.149961538461538E-2</v>
      </c>
      <c r="J6" s="87">
        <f t="shared" ca="1" si="4"/>
        <v>-5.7449999999999994E-2</v>
      </c>
      <c r="K6" s="87">
        <f t="shared" ca="1" si="5"/>
        <v>-2.3923076923076927E-3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3.3333333333333332E-4</v>
      </c>
      <c r="G7" s="48">
        <f t="shared" ca="1" si="1"/>
        <v>0.33333333333333331</v>
      </c>
      <c r="H7" s="48">
        <f t="shared" ca="1" si="2"/>
        <v>-0.17549999999999999</v>
      </c>
      <c r="I7" s="48">
        <f t="shared" ca="1" si="3"/>
        <v>5.0913333333333331E-2</v>
      </c>
      <c r="J7" s="48">
        <f t="shared" ca="1" si="4"/>
        <v>-0.12989999999999999</v>
      </c>
      <c r="K7" s="48">
        <f t="shared" ca="1" si="5"/>
        <v>-6.6666666666666846E-5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5.666666666666666E-4</v>
      </c>
      <c r="G8" s="48">
        <f t="shared" ca="1" si="1"/>
        <v>0.33333333333333331</v>
      </c>
      <c r="H8" s="48">
        <f t="shared" ca="1" si="2"/>
        <v>-0.13970000000000002</v>
      </c>
      <c r="I8" s="48">
        <f t="shared" ca="1" si="3"/>
        <v>5.2226666666666671E-2</v>
      </c>
      <c r="J8" s="48">
        <f t="shared" ca="1" si="4"/>
        <v>-9.3299999999999994E-2</v>
      </c>
      <c r="K8" s="48">
        <f t="shared" ca="1" si="5"/>
        <v>6.9999999999999978E-4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132.04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158.91999999999999</v>
      </c>
      <c r="I11" s="415">
        <v>5.9999999999999995E-4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1477.739</v>
      </c>
      <c r="I12" s="415">
        <v>3.3600000000000001E-3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</v>
      </c>
      <c r="I13" s="415">
        <v>0</v>
      </c>
      <c r="J13" s="74"/>
      <c r="K13" s="74"/>
      <c r="L13" s="206" t="s">
        <v>479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101.65</v>
      </c>
      <c r="I14" s="415">
        <v>4.0000000000000002E-4</v>
      </c>
      <c r="J14" s="74"/>
      <c r="K14" s="74"/>
      <c r="L14" s="206" t="s">
        <v>479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0.31059999999999999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447" t="s">
        <v>313</v>
      </c>
      <c r="J18" s="755" t="s">
        <v>315</v>
      </c>
      <c r="K18" s="755" t="s">
        <v>316</v>
      </c>
      <c r="L18" s="215" t="s">
        <v>318</v>
      </c>
      <c r="M18" s="447" t="s">
        <v>320</v>
      </c>
      <c r="N18" s="216" t="s">
        <v>321</v>
      </c>
      <c r="O18" s="216" t="s">
        <v>322</v>
      </c>
      <c r="P18" s="447" t="s">
        <v>324</v>
      </c>
      <c r="Q18" s="755" t="s">
        <v>326</v>
      </c>
      <c r="R18" s="447" t="s">
        <v>327</v>
      </c>
      <c r="S18" s="447" t="s">
        <v>329</v>
      </c>
      <c r="T18" s="216" t="s">
        <v>331</v>
      </c>
      <c r="U18" s="447" t="s">
        <v>333</v>
      </c>
      <c r="V18" s="216" t="s">
        <v>335</v>
      </c>
      <c r="W18" s="445" t="s">
        <v>337</v>
      </c>
      <c r="X18" s="445" t="s">
        <v>27</v>
      </c>
      <c r="Y18" s="445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446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6" t="s">
        <v>25</v>
      </c>
      <c r="Y19" s="446" t="s">
        <v>29</v>
      </c>
      <c r="Z19" s="6" t="s">
        <v>339</v>
      </c>
      <c r="AA19" s="740"/>
      <c r="AB19" s="740"/>
      <c r="AC19" s="742"/>
    </row>
    <row r="20" spans="1:29" s="71" customFormat="1" ht="18.75" thickBot="1" x14ac:dyDescent="0.2">
      <c r="A20" s="72" t="s">
        <v>477</v>
      </c>
      <c r="B20" s="416">
        <v>150335</v>
      </c>
      <c r="C20" s="416" t="s">
        <v>195</v>
      </c>
      <c r="D20" s="457">
        <v>0.06</v>
      </c>
      <c r="E20" s="63">
        <f t="shared" ref="E20:AC25" ca="1" si="6">VLOOKUP($B20,INDIRECT($B$2 &amp; "!$A$3:$Y$207"),COLUMN()-4,0)</f>
        <v>150335</v>
      </c>
      <c r="F20" s="416" t="str">
        <f t="shared" ca="1" si="6"/>
        <v>军工股A</v>
      </c>
      <c r="G20" s="63">
        <f t="shared" ca="1" si="6"/>
        <v>1.079</v>
      </c>
      <c r="H20" s="457">
        <f t="shared" ca="1" si="6"/>
        <v>4.7000000000000002E-3</v>
      </c>
      <c r="I20" s="416">
        <f t="shared" ca="1" si="6"/>
        <v>1217.8599999999999</v>
      </c>
      <c r="J20" s="63">
        <f t="shared" ca="1" si="6"/>
        <v>1.036</v>
      </c>
      <c r="K20" s="418">
        <f t="shared" ca="1" si="6"/>
        <v>-4.1500000000000002E-2</v>
      </c>
      <c r="L20" s="418">
        <f t="shared" ca="1" si="6"/>
        <v>0.04</v>
      </c>
      <c r="M20" s="416">
        <f t="shared" ca="1" si="6"/>
        <v>5.5</v>
      </c>
      <c r="N20" s="416">
        <f t="shared" ca="1" si="6"/>
        <v>5.5</v>
      </c>
      <c r="O20" s="418">
        <f t="shared" ca="1" si="6"/>
        <v>5.2729999999999999E-2</v>
      </c>
      <c r="P20" s="416" t="str">
        <f t="shared" ca="1" si="6"/>
        <v>永续</v>
      </c>
      <c r="Q20" s="63" t="str">
        <f t="shared" ca="1" si="6"/>
        <v>中证军工</v>
      </c>
      <c r="R20" s="457">
        <f t="shared" ca="1" si="6"/>
        <v>-5.3E-3</v>
      </c>
      <c r="S20" s="67">
        <f t="shared" ca="1" si="6"/>
        <v>0.24410000000000001</v>
      </c>
      <c r="T20" s="418">
        <f t="shared" ca="1" si="6"/>
        <v>-3.5400000000000001E-2</v>
      </c>
      <c r="U20" s="418">
        <f t="shared" ca="1" si="6"/>
        <v>0.76329999999999998</v>
      </c>
      <c r="V20" s="418">
        <f t="shared" ca="1" si="6"/>
        <v>1.5E-3</v>
      </c>
      <c r="W20" s="418">
        <f t="shared" ca="1" si="6"/>
        <v>-2.3E-3</v>
      </c>
      <c r="X20" s="418">
        <f t="shared" ca="1" si="6"/>
        <v>4.1000000000000003E-3</v>
      </c>
      <c r="Y20" s="416">
        <f t="shared" ca="1" si="6"/>
        <v>16503</v>
      </c>
      <c r="Z20" s="416">
        <f t="shared" ca="1" si="6"/>
        <v>462</v>
      </c>
      <c r="AA20" s="419">
        <f t="shared" ca="1" si="6"/>
        <v>0.21180555555555555</v>
      </c>
      <c r="AB20" s="420">
        <f t="shared" ca="1" si="6"/>
        <v>42719</v>
      </c>
      <c r="AC20" s="70" t="str">
        <f t="shared" ca="1" si="6"/>
        <v>   </v>
      </c>
    </row>
    <row r="21" spans="1:29" s="71" customFormat="1" ht="18.75" thickBot="1" x14ac:dyDescent="0.2">
      <c r="A21" s="72" t="s">
        <v>472</v>
      </c>
      <c r="B21" s="416">
        <v>150259</v>
      </c>
      <c r="C21" s="416" t="s">
        <v>92</v>
      </c>
      <c r="D21" s="457">
        <v>3.0099999999999998E-2</v>
      </c>
      <c r="E21" s="63">
        <f t="shared" ca="1" si="6"/>
        <v>150259</v>
      </c>
      <c r="F21" s="416" t="str">
        <f t="shared" ca="1" si="6"/>
        <v>重组A</v>
      </c>
      <c r="G21" s="63">
        <f t="shared" ca="1" si="6"/>
        <v>1.008</v>
      </c>
      <c r="H21" s="457">
        <f t="shared" ca="1" si="6"/>
        <v>5.0000000000000001E-3</v>
      </c>
      <c r="I21" s="416">
        <f t="shared" ca="1" si="6"/>
        <v>242.86</v>
      </c>
      <c r="J21" s="63">
        <f t="shared" ca="1" si="6"/>
        <v>1.0084</v>
      </c>
      <c r="K21" s="418">
        <f t="shared" ca="1" si="6"/>
        <v>4.0000000000000002E-4</v>
      </c>
      <c r="L21" s="418">
        <f t="shared" ca="1" si="6"/>
        <v>0.03</v>
      </c>
      <c r="M21" s="416">
        <f t="shared" ca="1" si="6"/>
        <v>4.5</v>
      </c>
      <c r="N21" s="416">
        <f t="shared" ca="1" si="6"/>
        <v>4.5</v>
      </c>
      <c r="O21" s="418">
        <f t="shared" ca="1" si="6"/>
        <v>4.5019999999999998E-2</v>
      </c>
      <c r="P21" s="416" t="str">
        <f t="shared" ca="1" si="6"/>
        <v>永续</v>
      </c>
      <c r="Q21" s="63" t="str">
        <f t="shared" ca="1" si="6"/>
        <v>CSWD并购</v>
      </c>
      <c r="R21" s="457">
        <f t="shared" ca="1" si="6"/>
        <v>4.0000000000000002E-4</v>
      </c>
      <c r="S21" s="67">
        <f t="shared" ca="1" si="6"/>
        <v>0.32819999999999999</v>
      </c>
      <c r="T21" s="418">
        <f t="shared" ca="1" si="6"/>
        <v>-5.1999999999999998E-3</v>
      </c>
      <c r="U21" s="418">
        <f t="shared" ca="1" si="6"/>
        <v>0.60140000000000005</v>
      </c>
      <c r="V21" s="418">
        <f t="shared" ca="1" si="6"/>
        <v>-1.8E-3</v>
      </c>
      <c r="W21" s="418">
        <f t="shared" ca="1" si="6"/>
        <v>-4.5999999999999999E-3</v>
      </c>
      <c r="X21" s="418">
        <f t="shared" ca="1" si="6"/>
        <v>2.9999999999999997E-4</v>
      </c>
      <c r="Y21" s="416">
        <f t="shared" ca="1" si="6"/>
        <v>10098</v>
      </c>
      <c r="Z21" s="416">
        <f t="shared" ca="1" si="6"/>
        <v>0</v>
      </c>
      <c r="AA21" s="419">
        <f t="shared" ca="1" si="6"/>
        <v>0.21180555555555555</v>
      </c>
      <c r="AB21" s="420">
        <f t="shared" ca="1" si="6"/>
        <v>42888</v>
      </c>
      <c r="AC21" s="70" t="str">
        <f t="shared" ca="1" si="6"/>
        <v>   </v>
      </c>
    </row>
    <row r="22" spans="1:29" s="71" customFormat="1" ht="19.5" thickBot="1" x14ac:dyDescent="0.2">
      <c r="A22" s="72" t="s">
        <v>472</v>
      </c>
      <c r="B22" s="416">
        <v>150307</v>
      </c>
      <c r="C22" s="416" t="s">
        <v>442</v>
      </c>
      <c r="D22" s="457">
        <v>0.01</v>
      </c>
      <c r="E22" s="63">
        <f ca="1">VLOOKUP($B22,INDIRECT($B$2 &amp; "!$A$3:$Y$207"),COLUMN()-4,0)</f>
        <v>150307</v>
      </c>
      <c r="F22" s="416" t="str">
        <f t="shared" ca="1" si="6"/>
        <v>体育A</v>
      </c>
      <c r="G22" s="63">
        <f t="shared" ca="1" si="6"/>
        <v>1.0309999999999999</v>
      </c>
      <c r="H22" s="457">
        <f t="shared" ca="1" si="6"/>
        <v>4.8999999999999998E-3</v>
      </c>
      <c r="I22" s="416">
        <f t="shared" ca="1" si="6"/>
        <v>945.81</v>
      </c>
      <c r="J22" s="63">
        <f t="shared" ca="1" si="6"/>
        <v>1.0309999999999999</v>
      </c>
      <c r="K22" s="418">
        <f t="shared" ca="1" si="6"/>
        <v>0</v>
      </c>
      <c r="L22" s="418">
        <f t="shared" ca="1" si="6"/>
        <v>0.03</v>
      </c>
      <c r="M22" s="416">
        <f t="shared" ca="1" si="6"/>
        <v>4.5</v>
      </c>
      <c r="N22" s="416">
        <f t="shared" ca="1" si="6"/>
        <v>4.5</v>
      </c>
      <c r="O22" s="418">
        <f t="shared" ca="1" si="6"/>
        <v>4.4999999999999998E-2</v>
      </c>
      <c r="P22" s="416" t="str">
        <f t="shared" ca="1" si="6"/>
        <v>永续</v>
      </c>
      <c r="Q22" s="63" t="str">
        <f t="shared" ca="1" si="6"/>
        <v>中证体育</v>
      </c>
      <c r="R22" s="457">
        <f t="shared" ca="1" si="6"/>
        <v>-2.7000000000000001E-3</v>
      </c>
      <c r="S22" s="67">
        <f t="shared" ca="1" si="6"/>
        <v>0.20530000000000001</v>
      </c>
      <c r="T22" s="418">
        <f t="shared" ca="1" si="6"/>
        <v>-5.1999999999999998E-3</v>
      </c>
      <c r="U22" s="418">
        <f t="shared" ca="1" si="6"/>
        <v>0.86119999999999997</v>
      </c>
      <c r="V22" s="418">
        <f t="shared" ca="1" si="6"/>
        <v>-6.7000000000000002E-3</v>
      </c>
      <c r="W22" s="418">
        <f t="shared" ca="1" si="6"/>
        <v>-8.0000000000000002E-3</v>
      </c>
      <c r="X22" s="418">
        <f t="shared" ca="1" si="6"/>
        <v>-5.9999999999999995E-4</v>
      </c>
      <c r="Y22" s="416">
        <f t="shared" ca="1" si="6"/>
        <v>23648</v>
      </c>
      <c r="Z22" s="416">
        <f t="shared" ca="1" si="6"/>
        <v>-13</v>
      </c>
      <c r="AA22" s="419">
        <f t="shared" ca="1" si="6"/>
        <v>0.21180555555555555</v>
      </c>
      <c r="AB22" s="420">
        <f t="shared" ca="1" si="6"/>
        <v>42705</v>
      </c>
      <c r="AC22" s="70" t="str">
        <f t="shared" ca="1" si="6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">
        <v>386</v>
      </c>
      <c r="D23" s="310">
        <v>0.1404</v>
      </c>
      <c r="E23" s="51">
        <f ca="1">VLOOKUP($B23,INDIRECT($B$2 &amp; "!$A$3:$Y$207"),COLUMN()-4,0)</f>
        <v>150175</v>
      </c>
      <c r="F23" s="309" t="str">
        <f t="shared" ca="1" si="6"/>
        <v>H股A</v>
      </c>
      <c r="G23" s="51">
        <f t="shared" ca="1" si="6"/>
        <v>0.98199999999999998</v>
      </c>
      <c r="H23" s="310">
        <f t="shared" ca="1" si="6"/>
        <v>1.1299999999999999E-2</v>
      </c>
      <c r="I23" s="309">
        <f t="shared" ca="1" si="6"/>
        <v>12208.75</v>
      </c>
      <c r="J23" s="51">
        <f t="shared" ca="1" si="6"/>
        <v>1.0343</v>
      </c>
      <c r="K23" s="311">
        <f t="shared" ca="1" si="6"/>
        <v>5.0599999999999999E-2</v>
      </c>
      <c r="L23" s="311">
        <f t="shared" ca="1" si="6"/>
        <v>3.5000000000000003E-2</v>
      </c>
      <c r="M23" s="309">
        <f t="shared" ca="1" si="6"/>
        <v>5</v>
      </c>
      <c r="N23" s="309">
        <f t="shared" ca="1" si="6"/>
        <v>5</v>
      </c>
      <c r="O23" s="311">
        <f t="shared" ca="1" si="6"/>
        <v>5.2760000000000001E-2</v>
      </c>
      <c r="P23" s="309" t="str">
        <f t="shared" ca="1" si="6"/>
        <v>永续</v>
      </c>
      <c r="Q23" s="51" t="str">
        <f t="shared" ca="1" si="6"/>
        <v>恒生国企</v>
      </c>
      <c r="R23" s="310">
        <f t="shared" ca="1" si="6"/>
        <v>6.9999999999999999E-4</v>
      </c>
      <c r="S23" s="56">
        <f t="shared" ca="1" si="6"/>
        <v>0.29520000000000002</v>
      </c>
      <c r="T23" s="311" t="str">
        <f t="shared" ca="1" si="6"/>
        <v>无下折</v>
      </c>
      <c r="U23" s="311">
        <f t="shared" ca="1" si="6"/>
        <v>0.71240000000000003</v>
      </c>
      <c r="V23" s="311">
        <f t="shared" ca="1" si="6"/>
        <v>-5.7000000000000002E-3</v>
      </c>
      <c r="W23" s="311">
        <f t="shared" ca="1" si="6"/>
        <v>-8.3999999999999995E-3</v>
      </c>
      <c r="X23" s="311">
        <f t="shared" ca="1" si="6"/>
        <v>-1.01E-2</v>
      </c>
      <c r="Y23" s="309">
        <f t="shared" ca="1" si="6"/>
        <v>394959</v>
      </c>
      <c r="Z23" s="309">
        <f t="shared" ca="1" si="6"/>
        <v>-2552</v>
      </c>
      <c r="AA23" s="312">
        <f t="shared" ca="1" si="6"/>
        <v>0.21180555555555555</v>
      </c>
      <c r="AB23" s="313">
        <f t="shared" ca="1" si="6"/>
        <v>42705</v>
      </c>
      <c r="AC23" s="5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">
        <v>387</v>
      </c>
      <c r="D24" s="310">
        <v>3.0099999999999998E-2</v>
      </c>
      <c r="E24" s="51">
        <f ca="1">VLOOKUP($B24,INDIRECT($B$2 &amp; "!$A$3:$Y$207"),COLUMN()-4,0)</f>
        <v>150267</v>
      </c>
      <c r="F24" s="309" t="str">
        <f t="shared" ca="1" si="6"/>
        <v>银行A类</v>
      </c>
      <c r="G24" s="51">
        <f t="shared" ca="1" si="6"/>
        <v>1.048</v>
      </c>
      <c r="H24" s="310">
        <f t="shared" ca="1" si="6"/>
        <v>3.8E-3</v>
      </c>
      <c r="I24" s="309">
        <f t="shared" ca="1" si="6"/>
        <v>159.31</v>
      </c>
      <c r="J24" s="51">
        <f t="shared" ca="1" si="6"/>
        <v>1.0345</v>
      </c>
      <c r="K24" s="311">
        <f t="shared" ca="1" si="6"/>
        <v>-1.2999999999999999E-2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4.9329999999999999E-2</v>
      </c>
      <c r="P24" s="309" t="str">
        <f t="shared" ca="1" si="6"/>
        <v>永续</v>
      </c>
      <c r="Q24" s="51" t="str">
        <f t="shared" ca="1" si="6"/>
        <v>中证银行</v>
      </c>
      <c r="R24" s="310">
        <f t="shared" ca="1" si="6"/>
        <v>2.2000000000000001E-3</v>
      </c>
      <c r="S24" s="56">
        <f t="shared" ca="1" si="6"/>
        <v>0.25040000000000001</v>
      </c>
      <c r="T24" s="311">
        <f t="shared" ca="1" si="6"/>
        <v>-1.5699999999999999E-2</v>
      </c>
      <c r="U24" s="311">
        <f t="shared" ca="1" si="6"/>
        <v>0.75070000000000003</v>
      </c>
      <c r="V24" s="311">
        <f t="shared" ca="1" si="6"/>
        <v>-4.4000000000000003E-3</v>
      </c>
      <c r="W24" s="311">
        <f t="shared" ca="1" si="6"/>
        <v>-1.6999999999999999E-3</v>
      </c>
      <c r="X24" s="311">
        <f t="shared" ca="1" si="6"/>
        <v>-2.8E-3</v>
      </c>
      <c r="Y24" s="309">
        <f t="shared" ca="1" si="6"/>
        <v>1940</v>
      </c>
      <c r="Z24" s="309">
        <f t="shared" ca="1" si="6"/>
        <v>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469</v>
      </c>
      <c r="B25" s="309">
        <v>150287</v>
      </c>
      <c r="C25" s="309" t="s">
        <v>470</v>
      </c>
      <c r="D25" s="310">
        <v>0.04</v>
      </c>
      <c r="E25" s="51">
        <f ca="1">VLOOKUP($B25,INDIRECT($B$2 &amp; "!$A$3:$Y$207"),COLUMN()-4,0)</f>
        <v>150287</v>
      </c>
      <c r="F25" s="309" t="str">
        <f t="shared" ca="1" si="6"/>
        <v>钢铁A</v>
      </c>
      <c r="G25" s="51">
        <f t="shared" ca="1" si="6"/>
        <v>1.0760000000000001</v>
      </c>
      <c r="H25" s="310">
        <f t="shared" ca="1" si="6"/>
        <v>1.9E-3</v>
      </c>
      <c r="I25" s="309">
        <f t="shared" ca="1" si="6"/>
        <v>20956.36</v>
      </c>
      <c r="J25" s="51">
        <f t="shared" ca="1" si="6"/>
        <v>1.036</v>
      </c>
      <c r="K25" s="311">
        <f t="shared" ca="1" si="6"/>
        <v>-3.8600000000000002E-2</v>
      </c>
      <c r="L25" s="311">
        <f t="shared" ca="1" si="6"/>
        <v>0.04</v>
      </c>
      <c r="M25" s="309">
        <f t="shared" ca="1" si="6"/>
        <v>5.5</v>
      </c>
      <c r="N25" s="309">
        <f t="shared" ca="1" si="6"/>
        <v>5.5</v>
      </c>
      <c r="O25" s="311">
        <f t="shared" ca="1" si="6"/>
        <v>5.2880000000000003E-2</v>
      </c>
      <c r="P25" s="309" t="str">
        <f t="shared" ca="1" si="6"/>
        <v>永续</v>
      </c>
      <c r="Q25" s="51" t="str">
        <f t="shared" ca="1" si="6"/>
        <v>国证钢铁</v>
      </c>
      <c r="R25" s="310">
        <f t="shared" ca="1" si="6"/>
        <v>4.0000000000000001E-3</v>
      </c>
      <c r="S25" s="56">
        <f t="shared" ca="1" si="6"/>
        <v>0.1943</v>
      </c>
      <c r="T25" s="311">
        <f t="shared" ca="1" si="6"/>
        <v>-3.27E-2</v>
      </c>
      <c r="U25" s="311">
        <f t="shared" ca="1" si="6"/>
        <v>0.87960000000000005</v>
      </c>
      <c r="V25" s="311">
        <f t="shared" ca="1" si="6"/>
        <v>3.0999999999999999E-3</v>
      </c>
      <c r="W25" s="311">
        <f t="shared" ca="1" si="6"/>
        <v>0</v>
      </c>
      <c r="X25" s="311">
        <f t="shared" ca="1" si="6"/>
        <v>3.8E-3</v>
      </c>
      <c r="Y25" s="309">
        <f t="shared" ca="1" si="6"/>
        <v>79745</v>
      </c>
      <c r="Z25" s="309">
        <f t="shared" ca="1" si="6"/>
        <v>7059</v>
      </c>
      <c r="AA25" s="312">
        <f t="shared" ca="1" si="6"/>
        <v>0.21180555555555555</v>
      </c>
      <c r="AB25" s="313">
        <f t="shared" ca="1" si="6"/>
        <v>42719</v>
      </c>
      <c r="AC25" s="59" t="str">
        <f t="shared" ca="1" si="6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472</v>
      </c>
      <c r="B28" s="110">
        <v>150259</v>
      </c>
      <c r="C28" s="110" t="str">
        <f ca="1">F28</f>
        <v>重组A</v>
      </c>
      <c r="D28" s="433">
        <v>3.9899999999999998E-2</v>
      </c>
      <c r="E28" s="437">
        <f t="shared" ref="E28:AC30" ca="1" si="7">VLOOKUP($B28,INDIRECT($B$2 &amp; "!$A$3:$Y$207"),COLUMN()-4,0)</f>
        <v>150259</v>
      </c>
      <c r="F28" s="438" t="str">
        <f t="shared" ca="1" si="7"/>
        <v>重组A</v>
      </c>
      <c r="G28" s="437">
        <f t="shared" ca="1" si="7"/>
        <v>1.008</v>
      </c>
      <c r="H28" s="439">
        <f t="shared" ca="1" si="7"/>
        <v>5.0000000000000001E-3</v>
      </c>
      <c r="I28" s="438">
        <f t="shared" ca="1" si="7"/>
        <v>242.86</v>
      </c>
      <c r="J28" s="437">
        <f t="shared" ca="1" si="7"/>
        <v>1.0084</v>
      </c>
      <c r="K28" s="440">
        <f t="shared" ca="1" si="7"/>
        <v>4.0000000000000002E-4</v>
      </c>
      <c r="L28" s="440">
        <f t="shared" ca="1" si="7"/>
        <v>0.03</v>
      </c>
      <c r="M28" s="438">
        <f t="shared" ca="1" si="7"/>
        <v>4.5</v>
      </c>
      <c r="N28" s="438">
        <f t="shared" ca="1" si="7"/>
        <v>4.5</v>
      </c>
      <c r="O28" s="440">
        <f t="shared" ca="1" si="7"/>
        <v>4.5019999999999998E-2</v>
      </c>
      <c r="P28" s="438" t="str">
        <f t="shared" ca="1" si="7"/>
        <v>永续</v>
      </c>
      <c r="Q28" s="437" t="str">
        <f t="shared" ca="1" si="7"/>
        <v>CSWD并购</v>
      </c>
      <c r="R28" s="439">
        <f t="shared" ca="1" si="7"/>
        <v>4.0000000000000002E-4</v>
      </c>
      <c r="S28" s="441">
        <f t="shared" ca="1" si="7"/>
        <v>0.32819999999999999</v>
      </c>
      <c r="T28" s="440">
        <f t="shared" ca="1" si="7"/>
        <v>-5.1999999999999998E-3</v>
      </c>
      <c r="U28" s="440">
        <f t="shared" ca="1" si="7"/>
        <v>0.60140000000000005</v>
      </c>
      <c r="V28" s="440">
        <f t="shared" ca="1" si="7"/>
        <v>-1.8E-3</v>
      </c>
      <c r="W28" s="440">
        <f t="shared" ca="1" si="7"/>
        <v>-4.5999999999999999E-3</v>
      </c>
      <c r="X28" s="440">
        <f t="shared" ca="1" si="7"/>
        <v>2.9999999999999997E-4</v>
      </c>
      <c r="Y28" s="438">
        <f t="shared" ca="1" si="7"/>
        <v>10098</v>
      </c>
      <c r="Z28" s="438">
        <f t="shared" ca="1" si="7"/>
        <v>0</v>
      </c>
      <c r="AA28" s="442">
        <f t="shared" ca="1" si="7"/>
        <v>0.21180555555555555</v>
      </c>
      <c r="AB28" s="443">
        <f t="shared" ca="1" si="7"/>
        <v>42888</v>
      </c>
      <c r="AC28" s="444" t="str">
        <f t="shared" ca="1" si="7"/>
        <v>   </v>
      </c>
    </row>
    <row r="29" spans="1:29" s="110" customFormat="1" ht="18.75" thickBot="1" x14ac:dyDescent="0.2">
      <c r="A29" s="431" t="s">
        <v>472</v>
      </c>
      <c r="B29" s="432">
        <v>150307</v>
      </c>
      <c r="C29" s="110" t="str">
        <f ca="1">F29</f>
        <v>体育A</v>
      </c>
      <c r="D29" s="433">
        <v>3.0099999999999998E-2</v>
      </c>
      <c r="E29" s="101">
        <f t="shared" ca="1" si="7"/>
        <v>150307</v>
      </c>
      <c r="F29" s="432" t="str">
        <f t="shared" ca="1" si="7"/>
        <v>体育A</v>
      </c>
      <c r="G29" s="101">
        <f t="shared" ca="1" si="7"/>
        <v>1.0309999999999999</v>
      </c>
      <c r="H29" s="433">
        <f t="shared" ca="1" si="7"/>
        <v>4.8999999999999998E-3</v>
      </c>
      <c r="I29" s="432">
        <f t="shared" ca="1" si="7"/>
        <v>945.81</v>
      </c>
      <c r="J29" s="101">
        <f t="shared" ca="1" si="7"/>
        <v>1.0309999999999999</v>
      </c>
      <c r="K29" s="434">
        <f t="shared" ca="1" si="7"/>
        <v>0</v>
      </c>
      <c r="L29" s="434">
        <f t="shared" ca="1" si="7"/>
        <v>0.03</v>
      </c>
      <c r="M29" s="432">
        <f t="shared" ca="1" si="7"/>
        <v>4.5</v>
      </c>
      <c r="N29" s="432">
        <f t="shared" ca="1" si="7"/>
        <v>4.5</v>
      </c>
      <c r="O29" s="434">
        <f t="shared" ca="1" si="7"/>
        <v>4.4999999999999998E-2</v>
      </c>
      <c r="P29" s="432" t="str">
        <f t="shared" ca="1" si="7"/>
        <v>永续</v>
      </c>
      <c r="Q29" s="101" t="str">
        <f t="shared" ca="1" si="7"/>
        <v>中证体育</v>
      </c>
      <c r="R29" s="433">
        <f t="shared" ca="1" si="7"/>
        <v>-2.7000000000000001E-3</v>
      </c>
      <c r="S29" s="106">
        <f t="shared" ca="1" si="7"/>
        <v>0.20530000000000001</v>
      </c>
      <c r="T29" s="434">
        <f t="shared" ca="1" si="7"/>
        <v>-5.1999999999999998E-3</v>
      </c>
      <c r="U29" s="434">
        <f t="shared" ca="1" si="7"/>
        <v>0.86119999999999997</v>
      </c>
      <c r="V29" s="434">
        <f t="shared" ca="1" si="7"/>
        <v>-6.7000000000000002E-3</v>
      </c>
      <c r="W29" s="434">
        <f t="shared" ca="1" si="7"/>
        <v>-8.0000000000000002E-3</v>
      </c>
      <c r="X29" s="434">
        <f t="shared" ca="1" si="7"/>
        <v>-5.9999999999999995E-4</v>
      </c>
      <c r="Y29" s="432">
        <f t="shared" ca="1" si="7"/>
        <v>23648</v>
      </c>
      <c r="Z29" s="432">
        <f t="shared" ca="1" si="7"/>
        <v>-13</v>
      </c>
      <c r="AA29" s="435">
        <f t="shared" ca="1" si="7"/>
        <v>0.21180555555555555</v>
      </c>
      <c r="AB29" s="436">
        <f t="shared" ca="1" si="7"/>
        <v>42705</v>
      </c>
      <c r="AC29" s="109" t="str">
        <f t="shared" ca="1" si="7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7"/>
        <v>150335</v>
      </c>
      <c r="F30" s="432" t="str">
        <f t="shared" ca="1" si="7"/>
        <v>军工股A</v>
      </c>
      <c r="G30" s="101">
        <f t="shared" ca="1" si="7"/>
        <v>1.079</v>
      </c>
      <c r="H30" s="433">
        <f t="shared" ca="1" si="7"/>
        <v>4.7000000000000002E-3</v>
      </c>
      <c r="I30" s="432">
        <f t="shared" ca="1" si="7"/>
        <v>1217.8599999999999</v>
      </c>
      <c r="J30" s="101">
        <f t="shared" ca="1" si="7"/>
        <v>1.036</v>
      </c>
      <c r="K30" s="434">
        <f t="shared" ca="1" si="7"/>
        <v>-4.1500000000000002E-2</v>
      </c>
      <c r="L30" s="434">
        <f t="shared" ca="1" si="7"/>
        <v>0.04</v>
      </c>
      <c r="M30" s="432">
        <f t="shared" ca="1" si="7"/>
        <v>5.5</v>
      </c>
      <c r="N30" s="432">
        <f t="shared" ca="1" si="7"/>
        <v>5.5</v>
      </c>
      <c r="O30" s="434">
        <f t="shared" ca="1" si="7"/>
        <v>5.2729999999999999E-2</v>
      </c>
      <c r="P30" s="432" t="str">
        <f t="shared" ca="1" si="7"/>
        <v>永续</v>
      </c>
      <c r="Q30" s="101" t="str">
        <f t="shared" ca="1" si="7"/>
        <v>中证军工</v>
      </c>
      <c r="R30" s="433">
        <f t="shared" ca="1" si="7"/>
        <v>-5.3E-3</v>
      </c>
      <c r="S30" s="106">
        <f t="shared" ca="1" si="7"/>
        <v>0.24410000000000001</v>
      </c>
      <c r="T30" s="434">
        <f t="shared" ca="1" si="7"/>
        <v>-3.5400000000000001E-2</v>
      </c>
      <c r="U30" s="434">
        <f t="shared" ca="1" si="7"/>
        <v>0.76329999999999998</v>
      </c>
      <c r="V30" s="434">
        <f t="shared" ca="1" si="7"/>
        <v>1.5E-3</v>
      </c>
      <c r="W30" s="434">
        <f t="shared" ca="1" si="7"/>
        <v>-2.3E-3</v>
      </c>
      <c r="X30" s="434">
        <f t="shared" ca="1" si="7"/>
        <v>4.1000000000000003E-3</v>
      </c>
      <c r="Y30" s="432">
        <f t="shared" ca="1" si="7"/>
        <v>16503</v>
      </c>
      <c r="Z30" s="432">
        <f t="shared" ca="1" si="7"/>
        <v>462</v>
      </c>
      <c r="AA30" s="435">
        <f t="shared" ca="1" si="7"/>
        <v>0.21180555555555555</v>
      </c>
      <c r="AB30" s="436">
        <f t="shared" ca="1" si="7"/>
        <v>42719</v>
      </c>
      <c r="AC30" s="109" t="str">
        <f t="shared" ca="1" si="7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472</v>
      </c>
      <c r="B33" s="206">
        <v>150305</v>
      </c>
      <c r="C33" s="206" t="str">
        <f ca="1">F33</f>
        <v>养老A</v>
      </c>
      <c r="D33" s="206">
        <v>0</v>
      </c>
      <c r="E33" s="197">
        <f t="shared" ref="E33:T34" ca="1" si="8">VLOOKUP($B33,INDIRECT($B$2 &amp; "!$A$3:$Y$207"),COLUMN()-4,0)</f>
        <v>150305</v>
      </c>
      <c r="F33" s="377" t="str">
        <f t="shared" ca="1" si="8"/>
        <v>养老A</v>
      </c>
      <c r="G33" s="197">
        <f t="shared" ca="1" si="8"/>
        <v>1.024</v>
      </c>
      <c r="H33" s="378">
        <f t="shared" ca="1" si="8"/>
        <v>0</v>
      </c>
      <c r="I33" s="377">
        <f t="shared" ca="1" si="8"/>
        <v>121.56</v>
      </c>
      <c r="J33" s="197">
        <f t="shared" ca="1" si="8"/>
        <v>1.03</v>
      </c>
      <c r="K33" s="379">
        <f t="shared" ca="1" si="8"/>
        <v>5.7999999999999996E-3</v>
      </c>
      <c r="L33" s="379">
        <f t="shared" ca="1" si="8"/>
        <v>0.03</v>
      </c>
      <c r="M33" s="377">
        <f t="shared" ca="1" si="8"/>
        <v>4.5</v>
      </c>
      <c r="N33" s="377">
        <f t="shared" ca="1" si="8"/>
        <v>4.5</v>
      </c>
      <c r="O33" s="379">
        <f t="shared" ca="1" si="8"/>
        <v>4.5269999999999998E-2</v>
      </c>
      <c r="P33" s="377" t="str">
        <f t="shared" ca="1" si="8"/>
        <v>永续</v>
      </c>
      <c r="Q33" s="197" t="str">
        <f t="shared" ca="1" si="8"/>
        <v>养老产业</v>
      </c>
      <c r="R33" s="378">
        <f t="shared" ca="1" si="8"/>
        <v>-4.7000000000000002E-3</v>
      </c>
      <c r="S33" s="202">
        <f t="shared" ca="1" si="8"/>
        <v>0.21890000000000001</v>
      </c>
      <c r="T33" s="379">
        <f t="shared" ca="1" si="8"/>
        <v>5.9999999999999995E-4</v>
      </c>
      <c r="U33" s="379">
        <f t="shared" ref="U33:AC34" ca="1" si="9">VLOOKUP($B33,INDIRECT($B$2 &amp; "!$A$3:$Y$207"),COLUMN()-4,0)</f>
        <v>0.83079999999999998</v>
      </c>
      <c r="V33" s="379">
        <f t="shared" ca="1" si="9"/>
        <v>-7.1000000000000004E-3</v>
      </c>
      <c r="W33" s="379">
        <f t="shared" ca="1" si="9"/>
        <v>-8.5000000000000006E-3</v>
      </c>
      <c r="X33" s="379">
        <f t="shared" ca="1" si="9"/>
        <v>-5.4999999999999997E-3</v>
      </c>
      <c r="Y33" s="377">
        <f t="shared" ca="1" si="9"/>
        <v>2997</v>
      </c>
      <c r="Z33" s="377">
        <f t="shared" ca="1" si="9"/>
        <v>-61</v>
      </c>
      <c r="AA33" s="380">
        <f t="shared" ca="1" si="9"/>
        <v>0.21180555555555555</v>
      </c>
      <c r="AB33" s="381">
        <f t="shared" ca="1" si="9"/>
        <v>42719</v>
      </c>
      <c r="AC33" s="205" t="str">
        <f t="shared" ca="1" si="9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8"/>
        <v>150323</v>
      </c>
      <c r="F34" s="377" t="str">
        <f t="shared" ca="1" si="8"/>
        <v>环保A端</v>
      </c>
      <c r="G34" s="197">
        <f t="shared" ca="1" si="8"/>
        <v>1.069</v>
      </c>
      <c r="H34" s="378">
        <f t="shared" ca="1" si="8"/>
        <v>8.9999999999999998E-4</v>
      </c>
      <c r="I34" s="377">
        <f t="shared" ca="1" si="8"/>
        <v>161.06</v>
      </c>
      <c r="J34" s="197">
        <f t="shared" ca="1" si="8"/>
        <v>1.0327999999999999</v>
      </c>
      <c r="K34" s="379">
        <f t="shared" ca="1" si="8"/>
        <v>-3.5099999999999999E-2</v>
      </c>
      <c r="L34" s="379">
        <f t="shared" ca="1" si="8"/>
        <v>0.04</v>
      </c>
      <c r="M34" s="377">
        <f t="shared" ca="1" si="8"/>
        <v>5.5</v>
      </c>
      <c r="N34" s="377">
        <f t="shared" ca="1" si="8"/>
        <v>5.5</v>
      </c>
      <c r="O34" s="379">
        <f t="shared" ca="1" si="8"/>
        <v>5.3080000000000002E-2</v>
      </c>
      <c r="P34" s="377" t="str">
        <f t="shared" ca="1" si="8"/>
        <v>永续</v>
      </c>
      <c r="Q34" s="197" t="str">
        <f t="shared" ca="1" si="8"/>
        <v>中证环保</v>
      </c>
      <c r="R34" s="378">
        <f t="shared" ca="1" si="8"/>
        <v>-5.5999999999999999E-3</v>
      </c>
      <c r="S34" s="202">
        <f t="shared" ca="1" si="8"/>
        <v>0.17319999999999999</v>
      </c>
      <c r="T34" s="379">
        <f t="shared" ca="1" si="8"/>
        <v>-2.92E-2</v>
      </c>
      <c r="U34" s="379">
        <f t="shared" ca="1" si="9"/>
        <v>0.93359999999999999</v>
      </c>
      <c r="V34" s="379">
        <f t="shared" ca="1" si="9"/>
        <v>-3.5000000000000001E-3</v>
      </c>
      <c r="W34" s="379">
        <f t="shared" ca="1" si="9"/>
        <v>-6.3E-3</v>
      </c>
      <c r="X34" s="379">
        <f t="shared" ca="1" si="9"/>
        <v>-7.7000000000000002E-3</v>
      </c>
      <c r="Y34" s="377">
        <f t="shared" ca="1" si="9"/>
        <v>3762</v>
      </c>
      <c r="Z34" s="377">
        <f t="shared" ca="1" si="9"/>
        <v>-9</v>
      </c>
      <c r="AA34" s="380">
        <f t="shared" ca="1" si="9"/>
        <v>0.21180555555555555</v>
      </c>
      <c r="AB34" s="381">
        <f t="shared" ca="1" si="9"/>
        <v>42738</v>
      </c>
      <c r="AC34" s="205" t="str">
        <f t="shared" ca="1" si="9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0">VLOOKUP($B37,INDIRECT($B$2 &amp; "!$A$3:$Y$207"),COLUMN()-4,0)</f>
        <v>养老A</v>
      </c>
      <c r="G37" s="14">
        <f t="shared" ca="1" si="10"/>
        <v>1.024</v>
      </c>
      <c r="H37" s="290">
        <f t="shared" ca="1" si="10"/>
        <v>0</v>
      </c>
      <c r="I37" s="289">
        <f t="shared" ca="1" si="10"/>
        <v>121.56</v>
      </c>
      <c r="J37" s="14">
        <f t="shared" ca="1" si="10"/>
        <v>1.03</v>
      </c>
      <c r="K37" s="291">
        <f t="shared" ca="1" si="10"/>
        <v>5.7999999999999996E-3</v>
      </c>
      <c r="L37" s="291">
        <f t="shared" ca="1" si="10"/>
        <v>0.03</v>
      </c>
      <c r="M37" s="289">
        <f t="shared" ca="1" si="10"/>
        <v>4.5</v>
      </c>
      <c r="N37" s="289">
        <f t="shared" ca="1" si="10"/>
        <v>4.5</v>
      </c>
      <c r="O37" s="291">
        <f t="shared" ca="1" si="10"/>
        <v>4.5269999999999998E-2</v>
      </c>
      <c r="P37" s="289" t="str">
        <f t="shared" ca="1" si="10"/>
        <v>永续</v>
      </c>
      <c r="Q37" s="14" t="str">
        <f t="shared" ca="1" si="10"/>
        <v>养老产业</v>
      </c>
      <c r="R37" s="290">
        <f t="shared" ca="1" si="10"/>
        <v>-4.7000000000000002E-3</v>
      </c>
      <c r="S37" s="18">
        <f t="shared" ca="1" si="10"/>
        <v>0.21890000000000001</v>
      </c>
      <c r="T37" s="291">
        <f t="shared" ca="1" si="10"/>
        <v>5.9999999999999995E-4</v>
      </c>
      <c r="U37" s="291">
        <f t="shared" ca="1" si="10"/>
        <v>0.83079999999999998</v>
      </c>
      <c r="V37" s="291">
        <f t="shared" ca="1" si="10"/>
        <v>-7.1000000000000004E-3</v>
      </c>
      <c r="W37" s="291">
        <f t="shared" ca="1" si="10"/>
        <v>-8.5000000000000006E-3</v>
      </c>
      <c r="X37" s="291">
        <f t="shared" ca="1" si="10"/>
        <v>-5.4999999999999997E-3</v>
      </c>
      <c r="Y37" s="289">
        <f t="shared" ca="1" si="10"/>
        <v>2997</v>
      </c>
      <c r="Z37" s="289">
        <f t="shared" ca="1" si="10"/>
        <v>-61</v>
      </c>
      <c r="AA37" s="292">
        <f t="shared" ca="1" si="10"/>
        <v>0.21180555555555555</v>
      </c>
      <c r="AB37" s="293">
        <f t="shared" ca="1" si="10"/>
        <v>42719</v>
      </c>
      <c r="AC37" s="21" t="str">
        <f t="shared" ca="1" si="10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1">VLOOKUP($B38,INDIRECT($B$2 &amp; "!$A$3:$Y$207"),COLUMN()-4,0)</f>
        <v>502049</v>
      </c>
      <c r="F38" s="289" t="str">
        <f t="shared" ca="1" si="11"/>
        <v>上证50A</v>
      </c>
      <c r="G38" s="14">
        <f t="shared" ca="1" si="11"/>
        <v>1.012</v>
      </c>
      <c r="H38" s="290">
        <f t="shared" ca="1" si="11"/>
        <v>1E-3</v>
      </c>
      <c r="I38" s="289">
        <f t="shared" ca="1" si="11"/>
        <v>298.23</v>
      </c>
      <c r="J38" s="14">
        <f t="shared" ca="1" si="11"/>
        <v>1.0144</v>
      </c>
      <c r="K38" s="291">
        <f t="shared" ca="1" si="11"/>
        <v>2.3999999999999998E-3</v>
      </c>
      <c r="L38" s="291">
        <f t="shared" ca="1" si="11"/>
        <v>0.03</v>
      </c>
      <c r="M38" s="289">
        <f t="shared" ca="1" si="11"/>
        <v>4.5</v>
      </c>
      <c r="N38" s="289">
        <f t="shared" ca="1" si="11"/>
        <v>4.5</v>
      </c>
      <c r="O38" s="291">
        <f t="shared" ca="1" si="11"/>
        <v>4.5109999999999997E-2</v>
      </c>
      <c r="P38" s="289" t="str">
        <f t="shared" ca="1" si="11"/>
        <v>永续</v>
      </c>
      <c r="Q38" s="14" t="str">
        <f t="shared" ca="1" si="11"/>
        <v>上证50</v>
      </c>
      <c r="R38" s="290">
        <f t="shared" ca="1" si="11"/>
        <v>-2.3999999999999998E-3</v>
      </c>
      <c r="S38" s="18">
        <f t="shared" ca="1" si="11"/>
        <v>0.41249999999999998</v>
      </c>
      <c r="T38" s="291">
        <f t="shared" ca="1" si="11"/>
        <v>-3.3E-3</v>
      </c>
      <c r="U38" s="291">
        <f t="shared" ca="1" si="11"/>
        <v>0.39400000000000002</v>
      </c>
      <c r="V38" s="291">
        <f t="shared" ca="1" si="11"/>
        <v>-3.8E-3</v>
      </c>
      <c r="W38" s="291">
        <f t="shared" ca="1" si="11"/>
        <v>-4.1999999999999997E-3</v>
      </c>
      <c r="X38" s="291">
        <f t="shared" ca="1" si="11"/>
        <v>-4.7999999999999996E-3</v>
      </c>
      <c r="Y38" s="289">
        <f t="shared" ca="1" si="11"/>
        <v>11895</v>
      </c>
      <c r="Z38" s="289">
        <f t="shared" ca="1" si="11"/>
        <v>-10</v>
      </c>
      <c r="AA38" s="292">
        <f t="shared" ca="1" si="11"/>
        <v>0.21180555555555555</v>
      </c>
      <c r="AB38" s="293">
        <f t="shared" ca="1" si="11"/>
        <v>42839</v>
      </c>
      <c r="AC38" s="21" t="str">
        <f t="shared" ca="1" si="11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1"/>
        <v>150323</v>
      </c>
      <c r="F39" s="283" t="str">
        <f t="shared" ca="1" si="11"/>
        <v>环保A端</v>
      </c>
      <c r="G39" s="7">
        <f t="shared" ca="1" si="11"/>
        <v>1.069</v>
      </c>
      <c r="H39" s="286">
        <f t="shared" ca="1" si="11"/>
        <v>8.9999999999999998E-4</v>
      </c>
      <c r="I39" s="283">
        <f t="shared" ca="1" si="11"/>
        <v>161.06</v>
      </c>
      <c r="J39" s="7">
        <f t="shared" ca="1" si="11"/>
        <v>1.0327999999999999</v>
      </c>
      <c r="K39" s="285">
        <f t="shared" ca="1" si="11"/>
        <v>-3.5099999999999999E-2</v>
      </c>
      <c r="L39" s="285">
        <f t="shared" ca="1" si="11"/>
        <v>0.04</v>
      </c>
      <c r="M39" s="283">
        <f t="shared" ca="1" si="11"/>
        <v>5.5</v>
      </c>
      <c r="N39" s="283">
        <f t="shared" ca="1" si="11"/>
        <v>5.5</v>
      </c>
      <c r="O39" s="285">
        <f t="shared" ca="1" si="11"/>
        <v>5.3080000000000002E-2</v>
      </c>
      <c r="P39" s="283" t="str">
        <f t="shared" ca="1" si="11"/>
        <v>永续</v>
      </c>
      <c r="Q39" s="7" t="str">
        <f t="shared" ca="1" si="11"/>
        <v>中证环保</v>
      </c>
      <c r="R39" s="284">
        <f t="shared" ca="1" si="11"/>
        <v>-5.5999999999999999E-3</v>
      </c>
      <c r="S39" s="23">
        <f t="shared" ca="1" si="11"/>
        <v>0.17319999999999999</v>
      </c>
      <c r="T39" s="285">
        <f t="shared" ca="1" si="11"/>
        <v>-2.92E-2</v>
      </c>
      <c r="U39" s="283">
        <f t="shared" ca="1" si="11"/>
        <v>0.93359999999999999</v>
      </c>
      <c r="V39" s="285">
        <f t="shared" ca="1" si="11"/>
        <v>-3.5000000000000001E-3</v>
      </c>
      <c r="W39" s="285">
        <f t="shared" ca="1" si="11"/>
        <v>-6.3E-3</v>
      </c>
      <c r="X39" s="285">
        <f t="shared" ca="1" si="11"/>
        <v>-7.7000000000000002E-3</v>
      </c>
      <c r="Y39" s="283">
        <f t="shared" ca="1" si="11"/>
        <v>3762</v>
      </c>
      <c r="Z39" s="283">
        <f t="shared" ca="1" si="11"/>
        <v>-9</v>
      </c>
      <c r="AA39" s="287">
        <f t="shared" ca="1" si="11"/>
        <v>0.21180555555555555</v>
      </c>
      <c r="AB39" s="288">
        <f t="shared" ca="1" si="11"/>
        <v>42738</v>
      </c>
      <c r="AC39" s="13" t="str">
        <f t="shared" ca="1" si="11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1"/>
        <v>502041</v>
      </c>
      <c r="F40" s="309" t="str">
        <f t="shared" ca="1" si="11"/>
        <v>上50A</v>
      </c>
      <c r="G40" s="51">
        <f t="shared" ca="1" si="11"/>
        <v>1.0669999999999999</v>
      </c>
      <c r="H40" s="310">
        <f t="shared" ca="1" si="11"/>
        <v>2.8E-3</v>
      </c>
      <c r="I40" s="309">
        <f t="shared" ca="1" si="11"/>
        <v>71.8</v>
      </c>
      <c r="J40" s="51">
        <f t="shared" ca="1" si="11"/>
        <v>1.0549999999999999</v>
      </c>
      <c r="K40" s="311">
        <f t="shared" ca="1" si="11"/>
        <v>-1.14E-2</v>
      </c>
      <c r="L40" s="311">
        <f t="shared" ca="1" si="11"/>
        <v>3.5000000000000003E-2</v>
      </c>
      <c r="M40" s="309">
        <f t="shared" ca="1" si="11"/>
        <v>5.5</v>
      </c>
      <c r="N40" s="309">
        <f t="shared" ca="1" si="11"/>
        <v>5</v>
      </c>
      <c r="O40" s="311">
        <f t="shared" ca="1" si="11"/>
        <v>4.9480000000000003E-2</v>
      </c>
      <c r="P40" s="309" t="str">
        <f t="shared" ca="1" si="11"/>
        <v>永续</v>
      </c>
      <c r="Q40" s="51" t="str">
        <f t="shared" ca="1" si="11"/>
        <v>上证50</v>
      </c>
      <c r="R40" s="310">
        <f t="shared" ca="1" si="11"/>
        <v>-2.3999999999999998E-3</v>
      </c>
      <c r="S40" s="56">
        <f t="shared" ca="1" si="11"/>
        <v>0.27579999999999999</v>
      </c>
      <c r="T40" s="311">
        <f t="shared" ca="1" si="11"/>
        <v>-1.46E-2</v>
      </c>
      <c r="U40" s="311">
        <f t="shared" ca="1" si="11"/>
        <v>0.66490000000000005</v>
      </c>
      <c r="V40" s="311">
        <f t="shared" ca="1" si="11"/>
        <v>-7.1000000000000004E-3</v>
      </c>
      <c r="W40" s="311">
        <f t="shared" ca="1" si="11"/>
        <v>-6.6E-3</v>
      </c>
      <c r="X40" s="311">
        <f t="shared" ca="1" si="11"/>
        <v>-5.0000000000000001E-3</v>
      </c>
      <c r="Y40" s="309">
        <f t="shared" ca="1" si="11"/>
        <v>1110</v>
      </c>
      <c r="Z40" s="309">
        <f t="shared" ca="1" si="11"/>
        <v>-14</v>
      </c>
      <c r="AA40" s="312">
        <f t="shared" ca="1" si="11"/>
        <v>0.21180555555555555</v>
      </c>
      <c r="AB40" s="313">
        <f t="shared" ca="1" si="11"/>
        <v>42704</v>
      </c>
      <c r="AC40" s="59" t="str">
        <f t="shared" ca="1" si="11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2">VLOOKUP($B43,INDIRECT($B$2 &amp; "!$A$3:$Y$207"),COLUMN()-4,0)</f>
        <v>1.0409999999999999</v>
      </c>
      <c r="H43" s="290">
        <f t="shared" ca="1" si="12"/>
        <v>-2.8999999999999998E-3</v>
      </c>
      <c r="I43">
        <f t="shared" ca="1" si="12"/>
        <v>6.43</v>
      </c>
      <c r="J43">
        <f t="shared" ca="1" si="12"/>
        <v>1</v>
      </c>
      <c r="K43" s="291">
        <f t="shared" ca="1" si="12"/>
        <v>-4.1000000000000002E-2</v>
      </c>
      <c r="L43" t="str">
        <f t="shared" ca="1" si="12"/>
        <v>无约定</v>
      </c>
      <c r="M43">
        <f t="shared" ca="1" si="12"/>
        <v>0</v>
      </c>
      <c r="N43">
        <f t="shared" ca="1" si="12"/>
        <v>0</v>
      </c>
      <c r="O43" s="285">
        <f t="shared" ca="1" si="12"/>
        <v>-1.482E-2</v>
      </c>
      <c r="P43">
        <f t="shared" ca="1" si="12"/>
        <v>2.69</v>
      </c>
      <c r="Q43" t="str">
        <f t="shared" ca="1" si="12"/>
        <v>主动基金</v>
      </c>
      <c r="R43" s="315">
        <f t="shared" ca="1" si="12"/>
        <v>-4.1999999999999997E-3</v>
      </c>
      <c r="S43" s="315">
        <f t="shared" ca="1" si="12"/>
        <v>0.54679999999999995</v>
      </c>
      <c r="T43" t="str">
        <f t="shared" ca="1" si="12"/>
        <v>-</v>
      </c>
      <c r="U43" t="str">
        <f t="shared" ca="1" si="12"/>
        <v>-</v>
      </c>
      <c r="V43">
        <f t="shared" ca="1" si="12"/>
        <v>2.8999999999999998E-3</v>
      </c>
      <c r="W43">
        <f t="shared" ca="1" si="12"/>
        <v>1.6999999999999999E-3</v>
      </c>
      <c r="X43">
        <f t="shared" ca="1" si="12"/>
        <v>-1.1999999999999999E-3</v>
      </c>
      <c r="Y43">
        <f t="shared" ca="1" si="12"/>
        <v>3096</v>
      </c>
      <c r="Z43">
        <f t="shared" ca="1" si="12"/>
        <v>3</v>
      </c>
      <c r="AA43">
        <f t="shared" ca="1" si="12"/>
        <v>0.17083333333333331</v>
      </c>
      <c r="AB43">
        <f t="shared" ca="1" si="12"/>
        <v>43574</v>
      </c>
      <c r="AC43" t="str">
        <f t="shared" ca="1" si="12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ca="1">VLOOKUP($B44,INDIRECT($B$2 &amp; "!$A$3:$Y$207"),COLUMN()-4,0)</f>
        <v>150188</v>
      </c>
      <c r="F44" t="str">
        <f ca="1">VLOOKUP($B44,INDIRECT($B$2 &amp; "!$A$3:$Y$207"),COLUMN()-4,0)</f>
        <v>转债优先</v>
      </c>
      <c r="G44">
        <f t="shared" ca="1" si="12"/>
        <v>1.0669999999999999</v>
      </c>
      <c r="H44" s="290">
        <f t="shared" ca="1" si="12"/>
        <v>1.9E-3</v>
      </c>
      <c r="I44">
        <f t="shared" ca="1" si="12"/>
        <v>25.76</v>
      </c>
      <c r="J44">
        <f t="shared" ca="1" si="12"/>
        <v>1.036</v>
      </c>
      <c r="K44" s="291">
        <f t="shared" ca="1" si="12"/>
        <v>-2.9899999999999999E-2</v>
      </c>
      <c r="L44" t="str">
        <f t="shared" ca="1" si="12"/>
        <v>其它</v>
      </c>
      <c r="M44">
        <f t="shared" ca="1" si="12"/>
        <v>5.5</v>
      </c>
      <c r="N44">
        <f t="shared" ca="1" si="12"/>
        <v>5.5</v>
      </c>
      <c r="O44" s="285">
        <f t="shared" ca="1" si="12"/>
        <v>-3.1980000000000001E-2</v>
      </c>
      <c r="P44">
        <f t="shared" ca="1" si="12"/>
        <v>0.35</v>
      </c>
      <c r="Q44" t="str">
        <f t="shared" ca="1" si="12"/>
        <v>标普转债</v>
      </c>
      <c r="R44" s="315">
        <f t="shared" ca="1" si="12"/>
        <v>2.0000000000000001E-4</v>
      </c>
      <c r="S44" s="315">
        <f t="shared" ca="1" si="12"/>
        <v>0.126</v>
      </c>
      <c r="T44">
        <f t="shared" ca="1" si="12"/>
        <v>-5.0799999999999998E-2</v>
      </c>
      <c r="U44">
        <f t="shared" ca="1" si="12"/>
        <v>0.42249999999999999</v>
      </c>
      <c r="V44">
        <f t="shared" ca="1" si="12"/>
        <v>-2.3999999999999998E-3</v>
      </c>
      <c r="W44">
        <f t="shared" ca="1" si="12"/>
        <v>-3.0000000000000001E-3</v>
      </c>
      <c r="X44">
        <f t="shared" ca="1" si="12"/>
        <v>-1.2999999999999999E-3</v>
      </c>
      <c r="Y44">
        <f t="shared" ca="1" si="12"/>
        <v>29507</v>
      </c>
      <c r="Z44">
        <f t="shared" ca="1" si="12"/>
        <v>-23</v>
      </c>
      <c r="AA44">
        <f t="shared" ca="1" si="12"/>
        <v>0.29375000000000001</v>
      </c>
      <c r="AB44">
        <f t="shared" ca="1" si="12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ca="1">VLOOKUP($B45,INDIRECT($B$2 &amp; "!$A$3:$Y$207"),COLUMN()-4,0)</f>
        <v>150096</v>
      </c>
      <c r="F45" t="str">
        <f ca="1">VLOOKUP($B45,INDIRECT($B$2 &amp; "!$A$3:$Y$207"),COLUMN()-4,0)</f>
        <v>商品A</v>
      </c>
      <c r="G45">
        <f t="shared" ca="1" si="12"/>
        <v>1.1080000000000001</v>
      </c>
      <c r="H45" s="290">
        <f t="shared" ca="1" si="12"/>
        <v>8.9999999999999998E-4</v>
      </c>
      <c r="I45">
        <f t="shared" ca="1" si="12"/>
        <v>0.57999999999999996</v>
      </c>
      <c r="J45">
        <f t="shared" ca="1" si="12"/>
        <v>1.03</v>
      </c>
      <c r="K45" s="291">
        <f t="shared" ca="1" si="12"/>
        <v>-7.5700000000000003E-2</v>
      </c>
      <c r="L45">
        <f t="shared" ca="1" si="12"/>
        <v>3.5000000000000003E-2</v>
      </c>
      <c r="M45">
        <f t="shared" ca="1" si="12"/>
        <v>5</v>
      </c>
      <c r="N45">
        <f t="shared" ca="1" si="12"/>
        <v>5</v>
      </c>
      <c r="O45" s="285">
        <f t="shared" ca="1" si="12"/>
        <v>-3.576E-2</v>
      </c>
      <c r="P45">
        <f t="shared" ca="1" si="12"/>
        <v>0.88</v>
      </c>
      <c r="Q45" t="str">
        <f t="shared" ca="1" si="12"/>
        <v>大宗商品</v>
      </c>
      <c r="R45" s="315">
        <f t="shared" ca="1" si="12"/>
        <v>3.8999999999999998E-3</v>
      </c>
      <c r="S45" s="315">
        <f t="shared" ca="1" si="12"/>
        <v>0.3604</v>
      </c>
      <c r="T45" t="str">
        <f t="shared" ca="1" si="12"/>
        <v>-</v>
      </c>
      <c r="U45">
        <f t="shared" ca="1" si="12"/>
        <v>0.99860000000000004</v>
      </c>
      <c r="V45">
        <f t="shared" ca="1" si="12"/>
        <v>-8.6999999999999994E-3</v>
      </c>
      <c r="W45">
        <f t="shared" ca="1" si="12"/>
        <v>-1.0999999999999999E-2</v>
      </c>
      <c r="X45">
        <f t="shared" ca="1" si="12"/>
        <v>-3.0000000000000001E-3</v>
      </c>
      <c r="Y45">
        <f t="shared" ca="1" si="12"/>
        <v>12300</v>
      </c>
      <c r="Z45">
        <f t="shared" ca="1" si="12"/>
        <v>0</v>
      </c>
      <c r="AA45">
        <f t="shared" ca="1" si="12"/>
        <v>0.21180555555555555</v>
      </c>
      <c r="AB45">
        <f t="shared" ca="1" si="12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5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5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5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5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5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5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29" r:id="rId55" display="https://www.jisilu.cn/data/sfnew/detail/150307"/>
    <hyperlink ref="G29" r:id="rId56" display="http://finance.sina.com.cn/fund/quotes/150307/bc.shtml"/>
    <hyperlink ref="J29" r:id="rId57" display="http://www.cninfo.com.cn/information/fund/netvalue/150307.html"/>
    <hyperlink ref="Q29" r:id="rId58" tooltip="399804" display="http://quote.eastmoney.com/zs399804.html"/>
    <hyperlink ref="S29" r:id="rId59" display="https://www.jisilu.cn/data/utils/lowcalc/150307"/>
    <hyperlink ref="AC29" r:id="rId60" tooltip="加【体育A】为自选A类" display="javascript:addOwnedFund('150307');"/>
    <hyperlink ref="E30" r:id="rId61" display="https://www.jisilu.cn/data/sfnew/detail/150307"/>
    <hyperlink ref="G30" r:id="rId62" display="http://finance.sina.com.cn/fund/quotes/150307/bc.shtml"/>
    <hyperlink ref="J30" r:id="rId63" display="http://www.cninfo.com.cn/information/fund/netvalue/150307.html"/>
    <hyperlink ref="Q30" r:id="rId64" tooltip="399804" display="http://quote.eastmoney.com/zs399804.html"/>
    <hyperlink ref="S30" r:id="rId65" display="https://www.jisilu.cn/data/utils/lowcalc/150307"/>
    <hyperlink ref="AC30" r:id="rId66" tooltip="加【体育A】为自选A类" display="javascript:addOwnedFund('150307');"/>
    <hyperlink ref="AC34" r:id="rId67" tooltip="加【食品A】为自选A类" display="javascript:addOwnedFund('150198');"/>
    <hyperlink ref="S34" r:id="rId68" display="https://www.jisilu.cn/data/utils/lowcalc/150198"/>
    <hyperlink ref="Q34" r:id="rId69" tooltip="399396" display="http://quote.eastmoney.com/zs399396.html"/>
    <hyperlink ref="J34" r:id="rId70" display="http://www.cninfo.com.cn/information/fund/netvalue/150198.html"/>
    <hyperlink ref="G34" r:id="rId71" display="http://finance.sina.com.cn/fund/quotes/150198/bc.shtml"/>
    <hyperlink ref="E34" r:id="rId72" display="https://www.jisilu.cn/data/sfnew/detail/150198"/>
  </hyperlinks>
  <pageMargins left="0.7" right="0.7" top="0.75" bottom="0.75" header="0.3" footer="0.3"/>
  <drawing r:id="rId7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150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</cols>
  <sheetData>
    <row r="1" spans="1:25" x14ac:dyDescent="0.15">
      <c r="A1" s="801" t="s">
        <v>0</v>
      </c>
      <c r="B1" s="801" t="s">
        <v>1</v>
      </c>
      <c r="C1" s="801" t="s">
        <v>2</v>
      </c>
      <c r="D1" s="801" t="s">
        <v>3</v>
      </c>
      <c r="E1" s="471" t="s">
        <v>4</v>
      </c>
      <c r="F1" s="801" t="s">
        <v>6</v>
      </c>
      <c r="G1" s="801" t="s">
        <v>7</v>
      </c>
      <c r="H1" s="475" t="s">
        <v>8</v>
      </c>
      <c r="I1" s="471" t="s">
        <v>10</v>
      </c>
      <c r="J1" s="473" t="s">
        <v>11</v>
      </c>
      <c r="K1" s="473" t="s">
        <v>12</v>
      </c>
      <c r="L1" s="471" t="s">
        <v>14</v>
      </c>
      <c r="M1" s="801" t="s">
        <v>16</v>
      </c>
      <c r="N1" s="471" t="s">
        <v>17</v>
      </c>
      <c r="O1" s="471" t="s">
        <v>18</v>
      </c>
      <c r="P1" s="473" t="s">
        <v>20</v>
      </c>
      <c r="Q1" s="471" t="s">
        <v>22</v>
      </c>
      <c r="R1" s="473" t="s">
        <v>24</v>
      </c>
      <c r="S1" s="471" t="s">
        <v>26</v>
      </c>
      <c r="T1" s="471" t="s">
        <v>27</v>
      </c>
      <c r="U1" s="471" t="s">
        <v>28</v>
      </c>
      <c r="V1" s="473" t="s">
        <v>30</v>
      </c>
      <c r="W1" s="801" t="s">
        <v>31</v>
      </c>
      <c r="X1" s="801" t="s">
        <v>32</v>
      </c>
      <c r="Y1" s="803" t="s">
        <v>33</v>
      </c>
    </row>
    <row r="2" spans="1:25" ht="14.25" thickBot="1" x14ac:dyDescent="0.2">
      <c r="A2" s="802"/>
      <c r="B2" s="802"/>
      <c r="C2" s="802"/>
      <c r="D2" s="802"/>
      <c r="E2" s="472" t="s">
        <v>5</v>
      </c>
      <c r="F2" s="802"/>
      <c r="G2" s="802"/>
      <c r="H2" s="476" t="s">
        <v>9</v>
      </c>
      <c r="I2" s="472" t="s">
        <v>8</v>
      </c>
      <c r="J2" s="474" t="s">
        <v>8</v>
      </c>
      <c r="K2" s="474" t="s">
        <v>13</v>
      </c>
      <c r="L2" s="472" t="s">
        <v>15</v>
      </c>
      <c r="M2" s="802"/>
      <c r="N2" s="472" t="s">
        <v>3</v>
      </c>
      <c r="O2" s="472" t="s">
        <v>19</v>
      </c>
      <c r="P2" s="474" t="s">
        <v>21</v>
      </c>
      <c r="Q2" s="472" t="s">
        <v>23</v>
      </c>
      <c r="R2" s="474" t="s">
        <v>25</v>
      </c>
      <c r="S2" s="472" t="s">
        <v>25</v>
      </c>
      <c r="T2" s="472" t="s">
        <v>25</v>
      </c>
      <c r="U2" s="472" t="s">
        <v>29</v>
      </c>
      <c r="V2" s="474" t="s">
        <v>29</v>
      </c>
      <c r="W2" s="802"/>
      <c r="X2" s="802"/>
      <c r="Y2" s="804"/>
    </row>
    <row r="3" spans="1:25" ht="18.75" thickBot="1" x14ac:dyDescent="0.2">
      <c r="A3" s="7">
        <v>150106</v>
      </c>
      <c r="B3" s="283" t="s">
        <v>240</v>
      </c>
      <c r="C3" s="7">
        <v>1.1639999999999999</v>
      </c>
      <c r="D3" s="286">
        <v>-4.3E-3</v>
      </c>
      <c r="E3" s="283">
        <v>273.39</v>
      </c>
      <c r="F3" s="7">
        <v>1.0625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3.4970000000000001E-2</v>
      </c>
      <c r="L3" s="283">
        <v>3.11</v>
      </c>
      <c r="M3" s="7" t="s">
        <v>189</v>
      </c>
      <c r="N3" s="286">
        <v>-1.29E-2</v>
      </c>
      <c r="O3" s="285">
        <v>0.37259999999999999</v>
      </c>
      <c r="P3" s="283" t="s">
        <v>37</v>
      </c>
      <c r="Q3" s="285">
        <v>0.91200000000000003</v>
      </c>
      <c r="R3" s="285">
        <v>-5.3E-3</v>
      </c>
      <c r="S3" s="285">
        <v>-4.7000000000000002E-3</v>
      </c>
      <c r="T3" s="285">
        <v>-6.4999999999999997E-3</v>
      </c>
      <c r="U3" s="283">
        <v>12685</v>
      </c>
      <c r="V3" s="283">
        <v>-42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1.151</v>
      </c>
      <c r="D4" s="302">
        <v>0</v>
      </c>
      <c r="E4" s="289">
        <v>0</v>
      </c>
      <c r="F4" s="14">
        <v>1.0640000000000001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-8.8299999999999993E-3</v>
      </c>
      <c r="L4" s="289">
        <v>1.0900000000000001</v>
      </c>
      <c r="M4" s="14" t="s">
        <v>283</v>
      </c>
      <c r="N4" s="290">
        <v>-8.5000000000000006E-3</v>
      </c>
      <c r="O4" s="291">
        <v>0.36859999999999998</v>
      </c>
      <c r="P4" s="289" t="s">
        <v>37</v>
      </c>
      <c r="Q4" s="291">
        <v>0.92210000000000003</v>
      </c>
      <c r="R4" s="291">
        <v>4.7999999999999996E-3</v>
      </c>
      <c r="S4" s="291">
        <v>5.0000000000000001E-4</v>
      </c>
      <c r="T4" s="291">
        <v>-1.09E-2</v>
      </c>
      <c r="U4" s="289">
        <v>932</v>
      </c>
      <c r="V4" s="289">
        <v>-4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1.2</v>
      </c>
      <c r="D5" s="305">
        <v>5.0000000000000001E-3</v>
      </c>
      <c r="E5" s="283">
        <v>3889.55</v>
      </c>
      <c r="F5" s="7">
        <v>1.0389999999999999</v>
      </c>
      <c r="G5" s="285">
        <v>-0.155</v>
      </c>
      <c r="H5" s="285">
        <v>0.06</v>
      </c>
      <c r="I5" s="283">
        <v>6</v>
      </c>
      <c r="J5" s="283">
        <v>6</v>
      </c>
      <c r="K5" s="285">
        <v>5.1679999999999997E-2</v>
      </c>
      <c r="L5" s="283" t="s">
        <v>40</v>
      </c>
      <c r="M5" s="7" t="s">
        <v>56</v>
      </c>
      <c r="N5" s="305">
        <v>5.0000000000000001E-3</v>
      </c>
      <c r="O5" s="23">
        <v>0.39600000000000002</v>
      </c>
      <c r="P5" s="285">
        <v>-0.1052</v>
      </c>
      <c r="Q5" s="285">
        <v>0.40579999999999999</v>
      </c>
      <c r="R5" s="285">
        <v>2.3E-3</v>
      </c>
      <c r="S5" s="285">
        <v>8.9999999999999998E-4</v>
      </c>
      <c r="T5" s="285">
        <v>-1.9E-3</v>
      </c>
      <c r="U5" s="283">
        <v>171283</v>
      </c>
      <c r="V5" s="283">
        <v>280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1.1739999999999999</v>
      </c>
      <c r="D6" s="295">
        <v>1.03E-2</v>
      </c>
      <c r="E6" s="289">
        <v>0.06</v>
      </c>
      <c r="F6" s="14">
        <v>1.0309999999999999</v>
      </c>
      <c r="G6" s="291">
        <v>-0.13869999999999999</v>
      </c>
      <c r="H6" s="291">
        <v>5.8000000000000003E-2</v>
      </c>
      <c r="I6" s="289">
        <v>5.8</v>
      </c>
      <c r="J6" s="289">
        <v>5.8</v>
      </c>
      <c r="K6" s="291">
        <v>5.074E-2</v>
      </c>
      <c r="L6" s="289" t="s">
        <v>40</v>
      </c>
      <c r="M6" s="14" t="s">
        <v>238</v>
      </c>
      <c r="N6" s="290">
        <v>-1.4999999999999999E-2</v>
      </c>
      <c r="O6" s="18">
        <v>0.48920000000000002</v>
      </c>
      <c r="P6" s="291">
        <v>-9.5500000000000002E-2</v>
      </c>
      <c r="Q6" s="291">
        <v>0.81640000000000001</v>
      </c>
      <c r="R6" s="291">
        <v>8.9999999999999993E-3</v>
      </c>
      <c r="S6" s="291">
        <v>-4.7999999999999996E-3</v>
      </c>
      <c r="T6" s="291">
        <v>-9.5999999999999992E-3</v>
      </c>
      <c r="U6" s="289">
        <v>346</v>
      </c>
      <c r="V6" s="289">
        <v>6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1.2350000000000001</v>
      </c>
      <c r="D8" s="305">
        <v>2.3999999999999998E-3</v>
      </c>
      <c r="E8" s="283">
        <v>8639.56</v>
      </c>
      <c r="F8" s="7">
        <v>1.04</v>
      </c>
      <c r="G8" s="285">
        <v>-0.1875</v>
      </c>
      <c r="H8" s="285">
        <v>0.05</v>
      </c>
      <c r="I8" s="283">
        <v>6.5</v>
      </c>
      <c r="J8" s="283">
        <v>6.5</v>
      </c>
      <c r="K8" s="285">
        <v>5.4390000000000001E-2</v>
      </c>
      <c r="L8" s="283" t="s">
        <v>40</v>
      </c>
      <c r="M8" s="7" t="s">
        <v>233</v>
      </c>
      <c r="N8" s="286">
        <v>-2.0199999999999999E-2</v>
      </c>
      <c r="O8" s="23">
        <v>0.315</v>
      </c>
      <c r="P8" s="285">
        <v>-0.123</v>
      </c>
      <c r="Q8" s="285">
        <v>0.59309999999999996</v>
      </c>
      <c r="R8" s="285">
        <v>1.21E-2</v>
      </c>
      <c r="S8" s="285">
        <v>4.7000000000000002E-3</v>
      </c>
      <c r="T8" s="285">
        <v>3.5999999999999999E-3</v>
      </c>
      <c r="U8" s="283">
        <v>329513</v>
      </c>
      <c r="V8" s="283">
        <v>1172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295">
        <v>6.3E-3</v>
      </c>
      <c r="E9" s="289">
        <v>974.8</v>
      </c>
      <c r="F9" s="14">
        <v>1.044</v>
      </c>
      <c r="G9" s="291">
        <v>-0.22800000000000001</v>
      </c>
      <c r="H9" s="291">
        <v>0.05</v>
      </c>
      <c r="I9" s="289">
        <v>6.5</v>
      </c>
      <c r="J9" s="289">
        <v>6.5</v>
      </c>
      <c r="K9" s="291">
        <v>5.2499999999999998E-2</v>
      </c>
      <c r="L9" s="289" t="s">
        <v>40</v>
      </c>
      <c r="M9" s="14" t="s">
        <v>197</v>
      </c>
      <c r="N9" s="290">
        <v>-1.9599999999999999E-2</v>
      </c>
      <c r="O9" s="18">
        <v>0.4365</v>
      </c>
      <c r="P9" s="291">
        <v>-0.15210000000000001</v>
      </c>
      <c r="Q9" s="291">
        <v>0.30640000000000001</v>
      </c>
      <c r="R9" s="291">
        <v>-2.8E-3</v>
      </c>
      <c r="S9" s="291">
        <v>-8.5000000000000006E-3</v>
      </c>
      <c r="T9" s="291">
        <v>-9.4999999999999998E-3</v>
      </c>
      <c r="U9" s="289">
        <v>10402</v>
      </c>
      <c r="V9" s="289">
        <v>-290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1.0329999999999999</v>
      </c>
      <c r="D10" s="305">
        <v>1E-3</v>
      </c>
      <c r="E10" s="283">
        <v>45.44</v>
      </c>
      <c r="F10" s="7">
        <v>1.0188999999999999</v>
      </c>
      <c r="G10" s="285">
        <v>-1.38E-2</v>
      </c>
      <c r="H10" s="285">
        <v>0.05</v>
      </c>
      <c r="I10" s="283">
        <v>5</v>
      </c>
      <c r="J10" s="283">
        <v>5</v>
      </c>
      <c r="K10" s="285">
        <v>4.9299999999999997E-2</v>
      </c>
      <c r="L10" s="283" t="s">
        <v>40</v>
      </c>
      <c r="M10" s="7" t="s">
        <v>236</v>
      </c>
      <c r="N10" s="284">
        <v>0</v>
      </c>
      <c r="O10" s="23">
        <v>0.121</v>
      </c>
      <c r="P10" s="285">
        <v>-1.11E-2</v>
      </c>
      <c r="Q10" s="283" t="s">
        <v>37</v>
      </c>
      <c r="R10" s="285">
        <v>8.0999999999999996E-3</v>
      </c>
      <c r="S10" s="285">
        <v>6.7999999999999996E-3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3.2333333333333333E-3</v>
      </c>
      <c r="E11" s="36"/>
      <c r="F11" s="35"/>
      <c r="G11" s="43">
        <f>AVERAGE(G8:G10)</f>
        <v>-0.14309999999999998</v>
      </c>
      <c r="H11" s="272">
        <f>COUNTIF($D8:$D10,"&gt;0")/COUNT($D8:$D10)</f>
        <v>1</v>
      </c>
      <c r="I11" s="36"/>
      <c r="J11" s="36"/>
      <c r="K11" s="43">
        <f>AVERAGE(K8:K10)</f>
        <v>5.206333333333333E-2</v>
      </c>
      <c r="L11" s="36"/>
      <c r="M11" s="35"/>
      <c r="N11" s="38"/>
      <c r="O11" s="39"/>
      <c r="P11" s="43">
        <f>AVERAGE(P8:P10)</f>
        <v>-9.5399999999999999E-2</v>
      </c>
      <c r="Q11" s="37"/>
      <c r="R11" s="43">
        <f>AVERAGE(R8:R10)</f>
        <v>5.7999999999999996E-3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1.1439999999999999</v>
      </c>
      <c r="D12" s="412">
        <v>0</v>
      </c>
      <c r="E12" s="296">
        <v>621.21</v>
      </c>
      <c r="F12" s="163">
        <v>1.0416000000000001</v>
      </c>
      <c r="G12" s="298">
        <v>-9.8299999999999998E-2</v>
      </c>
      <c r="H12" s="298">
        <v>4.4999999999999998E-2</v>
      </c>
      <c r="I12" s="296">
        <v>6</v>
      </c>
      <c r="J12" s="296">
        <v>6</v>
      </c>
      <c r="K12" s="298">
        <v>5.4429999999999999E-2</v>
      </c>
      <c r="L12" s="296" t="s">
        <v>40</v>
      </c>
      <c r="M12" s="163" t="s">
        <v>222</v>
      </c>
      <c r="N12" s="297">
        <v>-1.23E-2</v>
      </c>
      <c r="O12" s="169">
        <v>0.20760000000000001</v>
      </c>
      <c r="P12" s="298">
        <v>-7.1199999999999999E-2</v>
      </c>
      <c r="Q12" s="298">
        <v>0.84060000000000001</v>
      </c>
      <c r="R12" s="298">
        <v>4.8999999999999998E-3</v>
      </c>
      <c r="S12" s="298">
        <v>-2.5999999999999999E-3</v>
      </c>
      <c r="T12" s="298">
        <v>-6.8999999999999999E-3</v>
      </c>
      <c r="U12" s="296">
        <v>49556</v>
      </c>
      <c r="V12" s="296">
        <v>-97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1.2170000000000001</v>
      </c>
      <c r="D13" s="286">
        <v>-8.0000000000000004E-4</v>
      </c>
      <c r="E13" s="283">
        <v>14.5</v>
      </c>
      <c r="F13" s="7">
        <v>1.0369999999999999</v>
      </c>
      <c r="G13" s="285">
        <v>-0.1736</v>
      </c>
      <c r="H13" s="285">
        <v>4.4999999999999998E-2</v>
      </c>
      <c r="I13" s="283">
        <v>6</v>
      </c>
      <c r="J13" s="283">
        <v>6</v>
      </c>
      <c r="K13" s="285">
        <v>5.0849999999999999E-2</v>
      </c>
      <c r="L13" s="283" t="s">
        <v>40</v>
      </c>
      <c r="M13" s="301" t="s">
        <v>229</v>
      </c>
      <c r="N13" s="286">
        <v>-1.35E-2</v>
      </c>
      <c r="O13" s="23">
        <v>0.3584</v>
      </c>
      <c r="P13" s="285">
        <v>-0.13100000000000001</v>
      </c>
      <c r="Q13" s="285">
        <v>0.49559999999999998</v>
      </c>
      <c r="R13" s="285">
        <v>2E-3</v>
      </c>
      <c r="S13" s="285">
        <v>-5.8999999999999999E-3</v>
      </c>
      <c r="T13" s="285">
        <v>-6.4000000000000003E-3</v>
      </c>
      <c r="U13" s="283">
        <v>44828</v>
      </c>
      <c r="V13" s="283">
        <v>-288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</v>
      </c>
      <c r="D14" s="290">
        <v>-2.1600000000000001E-2</v>
      </c>
      <c r="E14" s="289">
        <v>0.48</v>
      </c>
      <c r="F14" s="14">
        <v>1.0366</v>
      </c>
      <c r="G14" s="291">
        <v>-0.22520000000000001</v>
      </c>
      <c r="H14" s="291">
        <v>4.4999999999999998E-2</v>
      </c>
      <c r="I14" s="289">
        <v>6</v>
      </c>
      <c r="J14" s="289">
        <v>6</v>
      </c>
      <c r="K14" s="291">
        <v>4.8649999999999999E-2</v>
      </c>
      <c r="L14" s="289" t="s">
        <v>40</v>
      </c>
      <c r="M14" s="14" t="s">
        <v>231</v>
      </c>
      <c r="N14" s="290">
        <v>-5.5999999999999999E-3</v>
      </c>
      <c r="O14" s="18">
        <v>0.51249999999999996</v>
      </c>
      <c r="P14" s="291">
        <v>-0.1673</v>
      </c>
      <c r="Q14" s="291">
        <v>0.51559999999999995</v>
      </c>
      <c r="R14" s="291">
        <v>5.5999999999999999E-3</v>
      </c>
      <c r="S14" s="291">
        <v>7.7999999999999996E-3</v>
      </c>
      <c r="T14" s="291">
        <v>3.7000000000000002E-3</v>
      </c>
      <c r="U14" s="289">
        <v>6453</v>
      </c>
      <c r="V14" s="289">
        <v>2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-7.4666666666666666E-3</v>
      </c>
      <c r="E15" s="36"/>
      <c r="F15" s="35"/>
      <c r="G15" s="43">
        <f>AVERAGE(G12:G14)</f>
        <v>-0.16570000000000001</v>
      </c>
      <c r="H15" s="272">
        <f>COUNTIF($D12:$D14,"&gt;0")/COUNT($D12:$D14)</f>
        <v>0</v>
      </c>
      <c r="I15" s="36"/>
      <c r="J15" s="36"/>
      <c r="K15" s="43">
        <f>AVERAGE(K12:K14)</f>
        <v>5.1310000000000001E-2</v>
      </c>
      <c r="L15" s="36"/>
      <c r="M15" s="35"/>
      <c r="N15" s="38"/>
      <c r="O15" s="39"/>
      <c r="P15" s="43">
        <f>AVERAGE(P12:P14)</f>
        <v>-0.12316666666666666</v>
      </c>
      <c r="Q15" s="37"/>
      <c r="R15" s="43">
        <f>AVERAGE(R12:R14)</f>
        <v>4.1666666666666666E-3</v>
      </c>
      <c r="S15" s="37"/>
      <c r="T15" s="37"/>
      <c r="U15" s="36"/>
      <c r="V15" s="36"/>
      <c r="W15" s="40"/>
      <c r="X15" s="41"/>
      <c r="Y15" s="42"/>
    </row>
    <row r="16" spans="1:25" s="206" customFormat="1" ht="19.5" thickBot="1" x14ac:dyDescent="0.2">
      <c r="A16" s="197">
        <v>150297</v>
      </c>
      <c r="B16" s="377" t="s">
        <v>202</v>
      </c>
      <c r="C16" s="197">
        <v>1.107</v>
      </c>
      <c r="D16" s="383">
        <v>8.9999999999999998E-4</v>
      </c>
      <c r="E16" s="377">
        <v>104.86</v>
      </c>
      <c r="F16" s="197">
        <v>1.0669</v>
      </c>
      <c r="G16" s="379">
        <v>-3.7600000000000001E-2</v>
      </c>
      <c r="H16" s="379">
        <v>0.04</v>
      </c>
      <c r="I16" s="377">
        <v>6</v>
      </c>
      <c r="J16" s="377">
        <v>5.5</v>
      </c>
      <c r="K16" s="379">
        <v>5.296E-2</v>
      </c>
      <c r="L16" s="377" t="s">
        <v>40</v>
      </c>
      <c r="M16" s="483" t="s">
        <v>203</v>
      </c>
      <c r="N16" s="378">
        <v>-1.01E-2</v>
      </c>
      <c r="O16" s="202">
        <v>0.15229999999999999</v>
      </c>
      <c r="P16" s="379">
        <v>-3.1199999999999999E-2</v>
      </c>
      <c r="Q16" s="379">
        <v>0.93110000000000004</v>
      </c>
      <c r="R16" s="379">
        <v>-1E-3</v>
      </c>
      <c r="S16" s="379">
        <v>-5.4999999999999997E-3</v>
      </c>
      <c r="T16" s="379">
        <v>-4.5999999999999999E-3</v>
      </c>
      <c r="U16" s="377">
        <v>6209</v>
      </c>
      <c r="V16" s="377">
        <v>-8</v>
      </c>
      <c r="W16" s="380">
        <v>0.21180555555555555</v>
      </c>
      <c r="X16" s="381">
        <v>42705</v>
      </c>
      <c r="Y16" s="205" t="s">
        <v>38</v>
      </c>
    </row>
    <row r="17" spans="1:25" s="206" customFormat="1" ht="18.75" thickBot="1" x14ac:dyDescent="0.2">
      <c r="A17" s="197">
        <v>150323</v>
      </c>
      <c r="B17" s="377" t="s">
        <v>194</v>
      </c>
      <c r="C17" s="197">
        <v>1.073</v>
      </c>
      <c r="D17" s="383">
        <v>3.7000000000000002E-3</v>
      </c>
      <c r="E17" s="377">
        <v>167.78</v>
      </c>
      <c r="F17" s="197">
        <v>1.0328999999999999</v>
      </c>
      <c r="G17" s="379">
        <v>-3.8800000000000001E-2</v>
      </c>
      <c r="H17" s="379">
        <v>0.04</v>
      </c>
      <c r="I17" s="377">
        <v>5.5</v>
      </c>
      <c r="J17" s="377">
        <v>5.5</v>
      </c>
      <c r="K17" s="379">
        <v>5.2880000000000003E-2</v>
      </c>
      <c r="L17" s="377" t="s">
        <v>40</v>
      </c>
      <c r="M17" s="197" t="s">
        <v>76</v>
      </c>
      <c r="N17" s="378">
        <v>-1.5599999999999999E-2</v>
      </c>
      <c r="O17" s="202">
        <v>0.16070000000000001</v>
      </c>
      <c r="P17" s="379">
        <v>-3.2099999999999997E-2</v>
      </c>
      <c r="Q17" s="379">
        <v>0.96260000000000001</v>
      </c>
      <c r="R17" s="379">
        <v>3.5000000000000001E-3</v>
      </c>
      <c r="S17" s="379">
        <v>-3.5999999999999999E-3</v>
      </c>
      <c r="T17" s="379">
        <v>-6.3E-3</v>
      </c>
      <c r="U17" s="377">
        <v>3762</v>
      </c>
      <c r="V17" s="377">
        <v>0</v>
      </c>
      <c r="W17" s="380">
        <v>0.21180555555555555</v>
      </c>
      <c r="X17" s="381">
        <v>42738</v>
      </c>
      <c r="Y17" s="205" t="s">
        <v>38</v>
      </c>
    </row>
    <row r="18" spans="1:25" ht="18.75" thickBot="1" x14ac:dyDescent="0.2">
      <c r="A18" s="7">
        <v>150303</v>
      </c>
      <c r="B18" s="283" t="s">
        <v>200</v>
      </c>
      <c r="C18" s="7">
        <v>1.08</v>
      </c>
      <c r="D18" s="284">
        <v>0</v>
      </c>
      <c r="E18" s="283">
        <v>1280.05</v>
      </c>
      <c r="F18" s="7">
        <v>1.0358000000000001</v>
      </c>
      <c r="G18" s="285">
        <v>-4.2700000000000002E-2</v>
      </c>
      <c r="H18" s="285">
        <v>0.04</v>
      </c>
      <c r="I18" s="283">
        <v>6</v>
      </c>
      <c r="J18" s="283">
        <v>5.5</v>
      </c>
      <c r="K18" s="285">
        <v>5.2760000000000001E-2</v>
      </c>
      <c r="L18" s="283" t="s">
        <v>40</v>
      </c>
      <c r="M18" s="7" t="s">
        <v>201</v>
      </c>
      <c r="N18" s="286">
        <v>-1.5900000000000001E-2</v>
      </c>
      <c r="O18" s="23">
        <v>0.2359</v>
      </c>
      <c r="P18" s="285">
        <v>-3.56E-2</v>
      </c>
      <c r="Q18" s="304">
        <v>0.78280000000000005</v>
      </c>
      <c r="R18" s="285">
        <v>5.4999999999999997E-3</v>
      </c>
      <c r="S18" s="285">
        <v>8.0000000000000004E-4</v>
      </c>
      <c r="T18" s="285">
        <v>-3.5000000000000001E-3</v>
      </c>
      <c r="U18" s="283">
        <v>34373</v>
      </c>
      <c r="V18" s="283">
        <v>13</v>
      </c>
      <c r="W18" s="287">
        <v>0.21180555555555555</v>
      </c>
      <c r="X18" s="288">
        <v>42719</v>
      </c>
      <c r="Y18" s="13" t="s">
        <v>38</v>
      </c>
    </row>
    <row r="19" spans="1:25" s="206" customFormat="1" ht="18.75" thickBot="1" x14ac:dyDescent="0.2">
      <c r="A19" s="197">
        <v>150287</v>
      </c>
      <c r="B19" s="377" t="s">
        <v>77</v>
      </c>
      <c r="C19" s="197">
        <v>1.079</v>
      </c>
      <c r="D19" s="383">
        <v>2.8E-3</v>
      </c>
      <c r="E19" s="377">
        <v>5454.86</v>
      </c>
      <c r="F19" s="197">
        <v>1.036</v>
      </c>
      <c r="G19" s="379">
        <v>-4.1500000000000002E-2</v>
      </c>
      <c r="H19" s="379">
        <v>0.04</v>
      </c>
      <c r="I19" s="377">
        <v>5.5</v>
      </c>
      <c r="J19" s="377">
        <v>5.5</v>
      </c>
      <c r="K19" s="379">
        <v>5.2729999999999999E-2</v>
      </c>
      <c r="L19" s="377" t="s">
        <v>40</v>
      </c>
      <c r="M19" s="197" t="s">
        <v>78</v>
      </c>
      <c r="N19" s="378">
        <v>-1.1299999999999999E-2</v>
      </c>
      <c r="O19" s="202">
        <v>0.1855</v>
      </c>
      <c r="P19" s="379">
        <v>-3.4700000000000002E-2</v>
      </c>
      <c r="Q19" s="379">
        <v>0.90010000000000001</v>
      </c>
      <c r="R19" s="379">
        <v>6.4000000000000003E-3</v>
      </c>
      <c r="S19" s="379">
        <v>3.0999999999999999E-3</v>
      </c>
      <c r="T19" s="379">
        <v>0</v>
      </c>
      <c r="U19" s="377">
        <v>80396</v>
      </c>
      <c r="V19" s="377">
        <v>651</v>
      </c>
      <c r="W19" s="380">
        <v>0.21180555555555555</v>
      </c>
      <c r="X19" s="381">
        <v>42719</v>
      </c>
      <c r="Y19" s="205" t="s">
        <v>38</v>
      </c>
    </row>
    <row r="20" spans="1:25" s="206" customFormat="1" ht="18.75" thickBot="1" x14ac:dyDescent="0.2">
      <c r="A20" s="197">
        <v>150335</v>
      </c>
      <c r="B20" s="377" t="s">
        <v>195</v>
      </c>
      <c r="C20" s="197">
        <v>1.08</v>
      </c>
      <c r="D20" s="383">
        <v>8.9999999999999998E-4</v>
      </c>
      <c r="E20" s="377">
        <v>763.1</v>
      </c>
      <c r="F20" s="197">
        <v>1.036</v>
      </c>
      <c r="G20" s="379">
        <v>-4.2500000000000003E-2</v>
      </c>
      <c r="H20" s="379">
        <v>0.04</v>
      </c>
      <c r="I20" s="377">
        <v>5.5</v>
      </c>
      <c r="J20" s="377">
        <v>5.5</v>
      </c>
      <c r="K20" s="379">
        <v>5.2679999999999998E-2</v>
      </c>
      <c r="L20" s="377" t="s">
        <v>40</v>
      </c>
      <c r="M20" s="197" t="s">
        <v>80</v>
      </c>
      <c r="N20" s="378">
        <v>-1.89E-2</v>
      </c>
      <c r="O20" s="202">
        <v>0.2306</v>
      </c>
      <c r="P20" s="379">
        <v>-3.56E-2</v>
      </c>
      <c r="Q20" s="401">
        <v>0.79490000000000005</v>
      </c>
      <c r="R20" s="379">
        <v>4.4999999999999997E-3</v>
      </c>
      <c r="S20" s="379">
        <v>1.1999999999999999E-3</v>
      </c>
      <c r="T20" s="379">
        <v>-2.3E-3</v>
      </c>
      <c r="U20" s="377">
        <v>16503</v>
      </c>
      <c r="V20" s="377">
        <v>0</v>
      </c>
      <c r="W20" s="380">
        <v>0.21180555555555555</v>
      </c>
      <c r="X20" s="381">
        <v>42719</v>
      </c>
      <c r="Y20" s="205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1.081</v>
      </c>
      <c r="D21" s="295">
        <v>8.9999999999999998E-4</v>
      </c>
      <c r="E21" s="289">
        <v>8.2200000000000006</v>
      </c>
      <c r="F21" s="14">
        <v>1.0359</v>
      </c>
      <c r="G21" s="291">
        <v>-4.3499999999999997E-2</v>
      </c>
      <c r="H21" s="291">
        <v>0.04</v>
      </c>
      <c r="I21" s="289">
        <v>5.5</v>
      </c>
      <c r="J21" s="289">
        <v>5.5</v>
      </c>
      <c r="K21" s="291">
        <v>5.2630000000000003E-2</v>
      </c>
      <c r="L21" s="289" t="s">
        <v>40</v>
      </c>
      <c r="M21" s="14" t="s">
        <v>211</v>
      </c>
      <c r="N21" s="290">
        <v>-1.6199999999999999E-2</v>
      </c>
      <c r="O21" s="18">
        <v>0.22040000000000001</v>
      </c>
      <c r="P21" s="291">
        <v>-3.6499999999999998E-2</v>
      </c>
      <c r="Q21" s="291">
        <v>0.81879999999999997</v>
      </c>
      <c r="R21" s="291">
        <v>5.7999999999999996E-3</v>
      </c>
      <c r="S21" s="291">
        <v>-4.3E-3</v>
      </c>
      <c r="T21" s="291">
        <v>-7.3000000000000001E-3</v>
      </c>
      <c r="U21" s="289">
        <v>1546</v>
      </c>
      <c r="V21" s="289">
        <v>-1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150293</v>
      </c>
      <c r="B22" s="283" t="s">
        <v>204</v>
      </c>
      <c r="C22" s="7">
        <v>1.1080000000000001</v>
      </c>
      <c r="D22" s="305">
        <v>1.8E-3</v>
      </c>
      <c r="E22" s="283">
        <v>13.85</v>
      </c>
      <c r="F22" s="7">
        <v>1.0599000000000001</v>
      </c>
      <c r="G22" s="285">
        <v>-4.5400000000000003E-2</v>
      </c>
      <c r="H22" s="285">
        <v>0.04</v>
      </c>
      <c r="I22" s="283">
        <v>6.25</v>
      </c>
      <c r="J22" s="283">
        <v>5.5</v>
      </c>
      <c r="K22" s="285">
        <v>5.2589999999999998E-2</v>
      </c>
      <c r="L22" s="283" t="s">
        <v>40</v>
      </c>
      <c r="M22" s="7" t="s">
        <v>66</v>
      </c>
      <c r="N22" s="286">
        <v>-1.5699999999999999E-2</v>
      </c>
      <c r="O22" s="23">
        <v>0.31240000000000001</v>
      </c>
      <c r="P22" s="285">
        <v>-3.8399999999999997E-2</v>
      </c>
      <c r="Q22" s="285">
        <v>0.57479999999999998</v>
      </c>
      <c r="R22" s="285">
        <v>-2.0999999999999999E-3</v>
      </c>
      <c r="S22" s="285">
        <v>-8.2000000000000007E-3</v>
      </c>
      <c r="T22" s="285">
        <v>-6.6E-3</v>
      </c>
      <c r="U22" s="283">
        <v>1237</v>
      </c>
      <c r="V22" s="283">
        <v>-1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150289</v>
      </c>
      <c r="B23" s="289" t="s">
        <v>196</v>
      </c>
      <c r="C23" s="14">
        <v>1.0820000000000001</v>
      </c>
      <c r="D23" s="290">
        <v>-2.8E-3</v>
      </c>
      <c r="E23" s="289">
        <v>4121.1400000000003</v>
      </c>
      <c r="F23" s="14">
        <v>1.036</v>
      </c>
      <c r="G23" s="291">
        <v>-4.4400000000000002E-2</v>
      </c>
      <c r="H23" s="291">
        <v>0.04</v>
      </c>
      <c r="I23" s="289">
        <v>5.5</v>
      </c>
      <c r="J23" s="289">
        <v>5.5</v>
      </c>
      <c r="K23" s="291">
        <v>5.2580000000000002E-2</v>
      </c>
      <c r="L23" s="289" t="s">
        <v>40</v>
      </c>
      <c r="M23" s="14" t="s">
        <v>197</v>
      </c>
      <c r="N23" s="290">
        <v>-1.9599999999999999E-2</v>
      </c>
      <c r="O23" s="18">
        <v>0.17169999999999999</v>
      </c>
      <c r="P23" s="291">
        <v>-3.7400000000000003E-2</v>
      </c>
      <c r="Q23" s="291">
        <v>0.93230000000000002</v>
      </c>
      <c r="R23" s="291">
        <v>-1E-3</v>
      </c>
      <c r="S23" s="291">
        <v>-5.1000000000000004E-3</v>
      </c>
      <c r="T23" s="291">
        <v>-9.4999999999999998E-3</v>
      </c>
      <c r="U23" s="289">
        <v>57196</v>
      </c>
      <c r="V23" s="289">
        <v>-982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150325</v>
      </c>
      <c r="B24" s="283" t="s">
        <v>224</v>
      </c>
      <c r="C24" s="7">
        <v>1.0760000000000001</v>
      </c>
      <c r="D24" s="305">
        <v>2.8E-3</v>
      </c>
      <c r="E24" s="283">
        <v>37.909999999999997</v>
      </c>
      <c r="F24" s="7">
        <v>1.0295000000000001</v>
      </c>
      <c r="G24" s="285">
        <v>-4.5199999999999997E-2</v>
      </c>
      <c r="H24" s="285">
        <v>0.04</v>
      </c>
      <c r="I24" s="283">
        <v>5.5</v>
      </c>
      <c r="J24" s="283">
        <v>5.5</v>
      </c>
      <c r="K24" s="285">
        <v>5.2560000000000003E-2</v>
      </c>
      <c r="L24" s="283" t="s">
        <v>40</v>
      </c>
      <c r="M24" s="7" t="s">
        <v>66</v>
      </c>
      <c r="N24" s="286">
        <v>-1.5699999999999999E-2</v>
      </c>
      <c r="O24" s="23">
        <v>0.33710000000000001</v>
      </c>
      <c r="P24" s="285">
        <v>-3.7499999999999999E-2</v>
      </c>
      <c r="Q24" s="304">
        <v>0.55430000000000001</v>
      </c>
      <c r="R24" s="285">
        <v>6.6E-3</v>
      </c>
      <c r="S24" s="285">
        <v>-7.3000000000000001E-3</v>
      </c>
      <c r="T24" s="285">
        <v>-7.1000000000000004E-3</v>
      </c>
      <c r="U24" s="283">
        <v>1677</v>
      </c>
      <c r="V24" s="283">
        <v>-24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150299</v>
      </c>
      <c r="B25" s="306" t="s">
        <v>199</v>
      </c>
      <c r="C25" s="14">
        <v>1.0840000000000001</v>
      </c>
      <c r="D25" s="295">
        <v>3.7000000000000002E-3</v>
      </c>
      <c r="E25" s="289">
        <v>2309.64</v>
      </c>
      <c r="F25" s="14">
        <v>1.036</v>
      </c>
      <c r="G25" s="291">
        <v>-4.6300000000000001E-2</v>
      </c>
      <c r="H25" s="291">
        <v>0.04</v>
      </c>
      <c r="I25" s="289">
        <v>5.5</v>
      </c>
      <c r="J25" s="289">
        <v>5.5</v>
      </c>
      <c r="K25" s="291">
        <v>5.2479999999999999E-2</v>
      </c>
      <c r="L25" s="289" t="s">
        <v>40</v>
      </c>
      <c r="M25" s="14" t="s">
        <v>95</v>
      </c>
      <c r="N25" s="295">
        <v>1.17E-2</v>
      </c>
      <c r="O25" s="18">
        <v>0.19040000000000001</v>
      </c>
      <c r="P25" s="291">
        <v>-3.9100000000000003E-2</v>
      </c>
      <c r="Q25" s="303">
        <v>0.88859999999999995</v>
      </c>
      <c r="R25" s="291">
        <v>1E-3</v>
      </c>
      <c r="S25" s="291">
        <v>3.2000000000000002E-3</v>
      </c>
      <c r="T25" s="291">
        <v>3.2000000000000002E-3</v>
      </c>
      <c r="U25" s="289">
        <v>39407</v>
      </c>
      <c r="V25" s="289">
        <v>1026</v>
      </c>
      <c r="W25" s="292">
        <v>0.21180555555555555</v>
      </c>
      <c r="X25" s="293">
        <v>42719</v>
      </c>
      <c r="Y25" s="21" t="s">
        <v>38</v>
      </c>
    </row>
    <row r="26" spans="1:25" ht="18.75" thickBot="1" x14ac:dyDescent="0.2">
      <c r="A26" s="7">
        <v>150247</v>
      </c>
      <c r="B26" s="283" t="s">
        <v>205</v>
      </c>
      <c r="C26" s="7">
        <v>1.081</v>
      </c>
      <c r="D26" s="305">
        <v>2.8E-3</v>
      </c>
      <c r="E26" s="283">
        <v>637.09</v>
      </c>
      <c r="F26" s="7">
        <v>1.0328999999999999</v>
      </c>
      <c r="G26" s="285">
        <v>-4.6600000000000003E-2</v>
      </c>
      <c r="H26" s="285">
        <v>0.04</v>
      </c>
      <c r="I26" s="283">
        <v>5.5</v>
      </c>
      <c r="J26" s="283">
        <v>5.5</v>
      </c>
      <c r="K26" s="285">
        <v>5.2479999999999999E-2</v>
      </c>
      <c r="L26" s="283" t="s">
        <v>40</v>
      </c>
      <c r="M26" s="7" t="s">
        <v>110</v>
      </c>
      <c r="N26" s="286">
        <v>-8.9999999999999993E-3</v>
      </c>
      <c r="O26" s="23">
        <v>0.21759999999999999</v>
      </c>
      <c r="P26" s="285">
        <v>-3.9199999999999999E-2</v>
      </c>
      <c r="Q26" s="285">
        <v>0.8296</v>
      </c>
      <c r="R26" s="285">
        <v>-2.2000000000000001E-3</v>
      </c>
      <c r="S26" s="285">
        <v>-5.3E-3</v>
      </c>
      <c r="T26" s="285">
        <v>-6.6E-3</v>
      </c>
      <c r="U26" s="283">
        <v>20762</v>
      </c>
      <c r="V26" s="283">
        <v>-53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1.0840000000000001</v>
      </c>
      <c r="D27" s="295">
        <v>2.8E-3</v>
      </c>
      <c r="E27" s="289">
        <v>215.21</v>
      </c>
      <c r="F27" s="14">
        <v>1.036</v>
      </c>
      <c r="G27" s="291">
        <v>-4.6300000000000001E-2</v>
      </c>
      <c r="H27" s="291">
        <v>0.04</v>
      </c>
      <c r="I27" s="289">
        <v>5.5</v>
      </c>
      <c r="J27" s="289">
        <v>5.5</v>
      </c>
      <c r="K27" s="291">
        <v>5.2479999999999999E-2</v>
      </c>
      <c r="L27" s="289" t="s">
        <v>40</v>
      </c>
      <c r="M27" s="14" t="s">
        <v>95</v>
      </c>
      <c r="N27" s="295">
        <v>1.17E-2</v>
      </c>
      <c r="O27" s="18">
        <v>0.21590000000000001</v>
      </c>
      <c r="P27" s="291">
        <v>-3.9100000000000003E-2</v>
      </c>
      <c r="Q27" s="291">
        <v>0.82920000000000005</v>
      </c>
      <c r="R27" s="291">
        <v>0</v>
      </c>
      <c r="S27" s="291">
        <v>1.1999999999999999E-3</v>
      </c>
      <c r="T27" s="291">
        <v>3.0999999999999999E-3</v>
      </c>
      <c r="U27" s="289">
        <v>19637</v>
      </c>
      <c r="V27" s="289">
        <v>36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1.0820000000000001</v>
      </c>
      <c r="D28" s="286">
        <v>-8.9999999999999998E-4</v>
      </c>
      <c r="E28" s="283">
        <v>9917.3799999999992</v>
      </c>
      <c r="F28" s="7">
        <v>1.0329999999999999</v>
      </c>
      <c r="G28" s="285">
        <v>-4.7399999999999998E-2</v>
      </c>
      <c r="H28" s="285">
        <v>0.04</v>
      </c>
      <c r="I28" s="283">
        <v>5.5</v>
      </c>
      <c r="J28" s="283">
        <v>5.5</v>
      </c>
      <c r="K28" s="285">
        <v>5.2429999999999997E-2</v>
      </c>
      <c r="L28" s="283" t="s">
        <v>40</v>
      </c>
      <c r="M28" s="7" t="s">
        <v>209</v>
      </c>
      <c r="N28" s="286">
        <v>-1.0999999999999999E-2</v>
      </c>
      <c r="O28" s="23">
        <v>0.193</v>
      </c>
      <c r="P28" s="285">
        <v>-4.0099999999999997E-2</v>
      </c>
      <c r="Q28" s="285">
        <v>0.88700000000000001</v>
      </c>
      <c r="R28" s="285">
        <v>3.3E-3</v>
      </c>
      <c r="S28" s="285">
        <v>2.9999999999999997E-4</v>
      </c>
      <c r="T28" s="285">
        <v>-2.0999999999999999E-3</v>
      </c>
      <c r="U28" s="283">
        <v>476136</v>
      </c>
      <c r="V28" s="283">
        <v>343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1.0880000000000001</v>
      </c>
      <c r="D29" s="295">
        <v>1.8E-3</v>
      </c>
      <c r="E29" s="289">
        <v>42.82</v>
      </c>
      <c r="F29" s="14">
        <v>1.036</v>
      </c>
      <c r="G29" s="291">
        <v>-5.0200000000000002E-2</v>
      </c>
      <c r="H29" s="291">
        <v>0.04</v>
      </c>
      <c r="I29" s="289">
        <v>5.5</v>
      </c>
      <c r="J29" s="289">
        <v>5.5</v>
      </c>
      <c r="K29" s="291">
        <v>5.228E-2</v>
      </c>
      <c r="L29" s="289" t="s">
        <v>40</v>
      </c>
      <c r="M29" s="14" t="s">
        <v>56</v>
      </c>
      <c r="N29" s="295">
        <v>5.0000000000000001E-3</v>
      </c>
      <c r="O29" s="18">
        <v>0.42180000000000001</v>
      </c>
      <c r="P29" s="291">
        <v>-4.2700000000000002E-2</v>
      </c>
      <c r="Q29" s="303">
        <v>0.34889999999999999</v>
      </c>
      <c r="R29" s="291">
        <v>-2.3E-3</v>
      </c>
      <c r="S29" s="291">
        <v>-6.9999999999999999E-4</v>
      </c>
      <c r="T29" s="291">
        <v>-6.1999999999999998E-3</v>
      </c>
      <c r="U29" s="289">
        <v>5296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1.087</v>
      </c>
      <c r="D30" s="286">
        <v>-8.9999999999999998E-4</v>
      </c>
      <c r="E30" s="283">
        <v>4264.3500000000004</v>
      </c>
      <c r="F30" s="7">
        <v>1.0329999999999999</v>
      </c>
      <c r="G30" s="285">
        <v>-5.2299999999999999E-2</v>
      </c>
      <c r="H30" s="285">
        <v>0.04</v>
      </c>
      <c r="I30" s="283">
        <v>5.5</v>
      </c>
      <c r="J30" s="283">
        <v>5.5</v>
      </c>
      <c r="K30" s="285">
        <v>5.2179999999999997E-2</v>
      </c>
      <c r="L30" s="283" t="s">
        <v>40</v>
      </c>
      <c r="M30" s="7" t="s">
        <v>207</v>
      </c>
      <c r="N30" s="286">
        <v>-1.1599999999999999E-2</v>
      </c>
      <c r="O30" s="23">
        <v>0.16089999999999999</v>
      </c>
      <c r="P30" s="285">
        <v>-4.4499999999999998E-2</v>
      </c>
      <c r="Q30" s="285">
        <v>1.6162000000000001</v>
      </c>
      <c r="R30" s="285">
        <v>-3.8999999999999998E-3</v>
      </c>
      <c r="S30" s="285">
        <v>-4.4999999999999997E-3</v>
      </c>
      <c r="T30" s="285">
        <v>-8.8000000000000005E-3</v>
      </c>
      <c r="U30" s="283">
        <v>134078</v>
      </c>
      <c r="V30" s="283">
        <v>-175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502037</v>
      </c>
      <c r="B31" s="289" t="s">
        <v>221</v>
      </c>
      <c r="C31" s="14">
        <v>1.087</v>
      </c>
      <c r="D31" s="295">
        <v>4.5999999999999999E-3</v>
      </c>
      <c r="E31" s="289">
        <v>0.11</v>
      </c>
      <c r="F31" s="14">
        <v>1.0293000000000001</v>
      </c>
      <c r="G31" s="291">
        <v>-5.6099999999999997E-2</v>
      </c>
      <c r="H31" s="291">
        <v>0.04</v>
      </c>
      <c r="I31" s="289">
        <v>5.5</v>
      </c>
      <c r="J31" s="289">
        <v>5.5</v>
      </c>
      <c r="K31" s="291">
        <v>5.1999999999999998E-2</v>
      </c>
      <c r="L31" s="289" t="s">
        <v>40</v>
      </c>
      <c r="M31" s="14" t="s">
        <v>222</v>
      </c>
      <c r="N31" s="290">
        <v>-1.23E-2</v>
      </c>
      <c r="O31" s="18">
        <v>0.4199</v>
      </c>
      <c r="P31" s="291">
        <v>-4.82E-2</v>
      </c>
      <c r="Q31" s="291">
        <v>0.36049999999999999</v>
      </c>
      <c r="R31" s="291">
        <v>1.4500000000000001E-2</v>
      </c>
      <c r="S31" s="291">
        <v>2.0999999999999999E-3</v>
      </c>
      <c r="T31" s="291">
        <v>-9.1000000000000004E-3</v>
      </c>
      <c r="U31" s="289">
        <v>585</v>
      </c>
      <c r="V31" s="289">
        <v>0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1.0880000000000001</v>
      </c>
      <c r="D32" s="284">
        <v>0</v>
      </c>
      <c r="E32" s="283">
        <v>159.49</v>
      </c>
      <c r="F32" s="7">
        <v>1.0289999999999999</v>
      </c>
      <c r="G32" s="285">
        <v>-5.7299999999999997E-2</v>
      </c>
      <c r="H32" s="285">
        <v>0.04</v>
      </c>
      <c r="I32" s="283">
        <v>5.5</v>
      </c>
      <c r="J32" s="283">
        <v>5.5</v>
      </c>
      <c r="K32" s="285">
        <v>5.194E-2</v>
      </c>
      <c r="L32" s="283" t="s">
        <v>40</v>
      </c>
      <c r="M32" s="7" t="s">
        <v>46</v>
      </c>
      <c r="N32" s="286">
        <v>-1.1299999999999999E-2</v>
      </c>
      <c r="O32" s="23">
        <v>0.40310000000000001</v>
      </c>
      <c r="P32" s="285">
        <v>-4.9099999999999998E-2</v>
      </c>
      <c r="Q32" s="285">
        <v>0.40010000000000001</v>
      </c>
      <c r="R32" s="285">
        <v>-4.5999999999999999E-3</v>
      </c>
      <c r="S32" s="285">
        <v>-6.4999999999999997E-3</v>
      </c>
      <c r="T32" s="285">
        <v>-7.7999999999999996E-3</v>
      </c>
      <c r="U32" s="283">
        <v>13248</v>
      </c>
      <c r="V32" s="283">
        <v>-46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295">
        <v>8.9999999999999998E-4</v>
      </c>
      <c r="E33" s="289">
        <v>54.55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0">
        <v>-1.5599999999999999E-2</v>
      </c>
      <c r="O33" s="18">
        <v>0.42980000000000002</v>
      </c>
      <c r="P33" s="291">
        <v>-5.2400000000000002E-2</v>
      </c>
      <c r="Q33" s="291">
        <v>0.3332</v>
      </c>
      <c r="R33" s="291">
        <v>1.06E-2</v>
      </c>
      <c r="S33" s="291">
        <v>3.8999999999999998E-3</v>
      </c>
      <c r="T33" s="291">
        <v>-3.0000000000000001E-3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305">
        <v>5.4999999999999997E-3</v>
      </c>
      <c r="E34" s="283">
        <v>253.65</v>
      </c>
      <c r="F34" s="7">
        <v>1.0329999999999999</v>
      </c>
      <c r="G34" s="285">
        <v>-6.4899999999999999E-2</v>
      </c>
      <c r="H34" s="285">
        <v>0.04</v>
      </c>
      <c r="I34" s="283">
        <v>5.5</v>
      </c>
      <c r="J34" s="283">
        <v>5.5</v>
      </c>
      <c r="K34" s="285">
        <v>5.1549999999999999E-2</v>
      </c>
      <c r="L34" s="283" t="s">
        <v>40</v>
      </c>
      <c r="M34" s="7" t="s">
        <v>220</v>
      </c>
      <c r="N34" s="286">
        <v>-8.0000000000000004E-4</v>
      </c>
      <c r="O34" s="23">
        <v>0.26919999999999999</v>
      </c>
      <c r="P34" s="285">
        <v>-5.5800000000000002E-2</v>
      </c>
      <c r="Q34" s="285">
        <v>0.70879999999999999</v>
      </c>
      <c r="R34" s="285">
        <v>-2.7000000000000001E-3</v>
      </c>
      <c r="S34" s="285">
        <v>-3.3999999999999998E-3</v>
      </c>
      <c r="T34" s="285">
        <v>-6.7000000000000002E-3</v>
      </c>
      <c r="U34" s="283">
        <v>50787</v>
      </c>
      <c r="V34" s="283">
        <v>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1.101</v>
      </c>
      <c r="D35" s="295">
        <v>2.7000000000000001E-3</v>
      </c>
      <c r="E35" s="289">
        <v>2010.77</v>
      </c>
      <c r="F35" s="14">
        <v>1.0329999999999999</v>
      </c>
      <c r="G35" s="291">
        <v>-6.5799999999999997E-2</v>
      </c>
      <c r="H35" s="291">
        <v>0.04</v>
      </c>
      <c r="I35" s="289">
        <v>5.5</v>
      </c>
      <c r="J35" s="289">
        <v>5.5</v>
      </c>
      <c r="K35" s="291">
        <v>5.1499999999999997E-2</v>
      </c>
      <c r="L35" s="289" t="s">
        <v>40</v>
      </c>
      <c r="M35" s="14" t="s">
        <v>216</v>
      </c>
      <c r="N35" s="290">
        <v>-2.3900000000000001E-2</v>
      </c>
      <c r="O35" s="18">
        <v>0.43540000000000001</v>
      </c>
      <c r="P35" s="291">
        <v>-5.67E-2</v>
      </c>
      <c r="Q35" s="291">
        <v>0.32029999999999997</v>
      </c>
      <c r="R35" s="291">
        <v>3.8999999999999998E-3</v>
      </c>
      <c r="S35" s="291">
        <v>3.8999999999999998E-3</v>
      </c>
      <c r="T35" s="291">
        <v>2.5999999999999999E-3</v>
      </c>
      <c r="U35" s="289">
        <v>64891</v>
      </c>
      <c r="V35" s="289">
        <v>1154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1.1000000000000001</v>
      </c>
      <c r="D36" s="305">
        <v>3.5999999999999999E-3</v>
      </c>
      <c r="E36" s="283">
        <v>40.89</v>
      </c>
      <c r="F36" s="7">
        <v>1.0291999999999999</v>
      </c>
      <c r="G36" s="285">
        <v>-6.88E-2</v>
      </c>
      <c r="H36" s="285">
        <v>0.04</v>
      </c>
      <c r="I36" s="283">
        <v>5.5</v>
      </c>
      <c r="J36" s="283">
        <v>5.5</v>
      </c>
      <c r="K36" s="285">
        <v>5.1360000000000003E-2</v>
      </c>
      <c r="L36" s="283" t="s">
        <v>40</v>
      </c>
      <c r="M36" s="7" t="s">
        <v>218</v>
      </c>
      <c r="N36" s="286">
        <v>-1.1900000000000001E-2</v>
      </c>
      <c r="O36" s="23">
        <v>0.41699999999999998</v>
      </c>
      <c r="P36" s="285">
        <v>-5.9499999999999997E-2</v>
      </c>
      <c r="Q36" s="285">
        <v>0.36730000000000002</v>
      </c>
      <c r="R36" s="285">
        <v>-3.2000000000000002E-3</v>
      </c>
      <c r="S36" s="285">
        <v>-5.8999999999999999E-3</v>
      </c>
      <c r="T36" s="285">
        <v>-5.5999999999999999E-3</v>
      </c>
      <c r="U36" s="283">
        <v>15440</v>
      </c>
      <c r="V36" s="283">
        <v>-18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1.099</v>
      </c>
      <c r="D37" s="295">
        <v>6.4000000000000003E-3</v>
      </c>
      <c r="E37" s="289">
        <v>11.88</v>
      </c>
      <c r="F37" s="14">
        <v>1.024</v>
      </c>
      <c r="G37" s="291">
        <v>-7.3200000000000001E-2</v>
      </c>
      <c r="H37" s="291">
        <v>0.04</v>
      </c>
      <c r="I37" s="289">
        <v>5.5</v>
      </c>
      <c r="J37" s="289">
        <v>5.5</v>
      </c>
      <c r="K37" s="291">
        <v>5.1159999999999997E-2</v>
      </c>
      <c r="L37" s="289" t="s">
        <v>40</v>
      </c>
      <c r="M37" s="14" t="s">
        <v>56</v>
      </c>
      <c r="N37" s="295">
        <v>5.0000000000000001E-3</v>
      </c>
      <c r="O37" s="18">
        <v>0.43290000000000001</v>
      </c>
      <c r="P37" s="291">
        <v>-6.3100000000000003E-2</v>
      </c>
      <c r="Q37" s="303">
        <v>0.33529999999999999</v>
      </c>
      <c r="R37" s="291">
        <v>-2.0999999999999999E-3</v>
      </c>
      <c r="S37" s="291">
        <v>-5.4000000000000003E-3</v>
      </c>
      <c r="T37" s="291">
        <v>-7.1000000000000004E-3</v>
      </c>
      <c r="U37" s="289">
        <v>6009</v>
      </c>
      <c r="V37" s="289">
        <v>0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1.113</v>
      </c>
      <c r="D38" s="286">
        <v>-4.4999999999999997E-3</v>
      </c>
      <c r="E38" s="283">
        <v>4.2300000000000004</v>
      </c>
      <c r="F38" s="7">
        <v>1.0291999999999999</v>
      </c>
      <c r="G38" s="285">
        <v>-8.14E-2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218</v>
      </c>
      <c r="N38" s="286">
        <v>-1.1900000000000001E-2</v>
      </c>
      <c r="O38" s="23">
        <v>0.45019999999999999</v>
      </c>
      <c r="P38" s="285">
        <v>-7.0400000000000004E-2</v>
      </c>
      <c r="Q38" s="285">
        <v>0.2893</v>
      </c>
      <c r="R38" s="285">
        <v>-2.5000000000000001E-3</v>
      </c>
      <c r="S38" s="285">
        <v>-5.3E-3</v>
      </c>
      <c r="T38" s="285">
        <v>-3.3999999999999998E-3</v>
      </c>
      <c r="U38" s="283">
        <v>1114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1.143</v>
      </c>
      <c r="D39" s="295">
        <v>1.3299999999999999E-2</v>
      </c>
      <c r="E39" s="289">
        <v>1.48</v>
      </c>
      <c r="F39" s="14">
        <v>1.0291999999999999</v>
      </c>
      <c r="G39" s="291">
        <v>-0.1106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0">
        <v>-1.5900000000000001E-2</v>
      </c>
      <c r="O39" s="18">
        <v>0.45810000000000001</v>
      </c>
      <c r="P39" s="291">
        <v>-9.4799999999999995E-2</v>
      </c>
      <c r="Q39" s="291">
        <v>0.27100000000000002</v>
      </c>
      <c r="R39" s="291">
        <v>-1E-3</v>
      </c>
      <c r="S39" s="291">
        <v>-1.49E-2</v>
      </c>
      <c r="T39" s="291">
        <v>-1.77E-2</v>
      </c>
      <c r="U39" s="289">
        <v>801</v>
      </c>
      <c r="V39" s="289">
        <v>-1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1.1599999999999999</v>
      </c>
      <c r="D40" s="286">
        <v>-9.4000000000000004E-3</v>
      </c>
      <c r="E40" s="283">
        <v>0.38</v>
      </c>
      <c r="F40" s="7">
        <v>1.0289999999999999</v>
      </c>
      <c r="G40" s="285">
        <v>-0.1273</v>
      </c>
      <c r="H40" s="285">
        <v>0.04</v>
      </c>
      <c r="I40" s="283">
        <v>5.5</v>
      </c>
      <c r="J40" s="283">
        <v>5.5</v>
      </c>
      <c r="K40" s="285">
        <v>4.863E-2</v>
      </c>
      <c r="L40" s="283" t="s">
        <v>40</v>
      </c>
      <c r="M40" s="7" t="s">
        <v>222</v>
      </c>
      <c r="N40" s="286">
        <v>-1.23E-2</v>
      </c>
      <c r="O40" s="23">
        <v>0.41810000000000003</v>
      </c>
      <c r="P40" s="285">
        <v>-0.1081</v>
      </c>
      <c r="Q40" s="285">
        <v>0.3649</v>
      </c>
      <c r="R40" s="285">
        <v>0</v>
      </c>
      <c r="S40" s="285">
        <v>-8.9999999999999998E-4</v>
      </c>
      <c r="T40" s="285">
        <v>-1.47E-2</v>
      </c>
      <c r="U40" s="283">
        <v>690</v>
      </c>
      <c r="V40" s="283">
        <v>-1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1.4710000000000001</v>
      </c>
      <c r="D41" s="290">
        <v>-4.7000000000000002E-3</v>
      </c>
      <c r="E41" s="289">
        <v>26.54</v>
      </c>
      <c r="F41" s="14">
        <v>1.0329999999999999</v>
      </c>
      <c r="G41" s="291">
        <v>-0.42399999999999999</v>
      </c>
      <c r="H41" s="291">
        <v>0.04</v>
      </c>
      <c r="I41" s="289">
        <v>5.5</v>
      </c>
      <c r="J41" s="289">
        <v>5.5</v>
      </c>
      <c r="K41" s="291">
        <v>3.8249999999999999E-2</v>
      </c>
      <c r="L41" s="289" t="s">
        <v>40</v>
      </c>
      <c r="M41" s="14" t="s">
        <v>36</v>
      </c>
      <c r="N41" s="302">
        <v>0</v>
      </c>
      <c r="O41" s="18">
        <v>0.68779999999999997</v>
      </c>
      <c r="P41" s="291">
        <v>-0.29099999999999998</v>
      </c>
      <c r="Q41" s="289" t="s">
        <v>37</v>
      </c>
      <c r="R41" s="291">
        <v>1.1000000000000001E-3</v>
      </c>
      <c r="S41" s="291">
        <v>6.6E-3</v>
      </c>
      <c r="T41" s="291">
        <v>9.1000000000000004E-3</v>
      </c>
      <c r="U41" s="289">
        <v>1757</v>
      </c>
      <c r="V41" s="289">
        <v>-1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1.4884615384615383E-3</v>
      </c>
      <c r="E42" s="36"/>
      <c r="F42" s="35"/>
      <c r="G42" s="43">
        <f>AVERAGE(G16:G41)</f>
        <v>-7.1580769230769226E-2</v>
      </c>
      <c r="H42" s="272">
        <f>COUNTIF($D16:$D41,"&gt;0")/COUNT($D16:$D41)</f>
        <v>0.69230769230769229</v>
      </c>
      <c r="I42" s="36"/>
      <c r="J42" s="36"/>
      <c r="K42" s="43">
        <f>AVERAGE(K16:K41)</f>
        <v>5.142153846153847E-2</v>
      </c>
      <c r="L42" s="36"/>
      <c r="M42" s="35"/>
      <c r="N42" s="38"/>
      <c r="O42" s="39"/>
      <c r="P42" s="43">
        <f>AVERAGE(P16:P41)</f>
        <v>-5.8184615384615383E-2</v>
      </c>
      <c r="Q42" s="37"/>
      <c r="R42" s="43">
        <f>AVERAGE(R16:R41)</f>
        <v>1.4653846153846149E-3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0.98199999999999998</v>
      </c>
      <c r="D43" s="430">
        <v>0</v>
      </c>
      <c r="E43" s="377">
        <v>9427.85</v>
      </c>
      <c r="F43" s="197">
        <v>1.0344</v>
      </c>
      <c r="G43" s="379">
        <v>5.0700000000000002E-2</v>
      </c>
      <c r="H43" s="379">
        <v>3.5000000000000003E-2</v>
      </c>
      <c r="I43" s="377">
        <v>5</v>
      </c>
      <c r="J43" s="377">
        <v>5</v>
      </c>
      <c r="K43" s="379">
        <v>5.2760000000000001E-2</v>
      </c>
      <c r="L43" s="377" t="s">
        <v>40</v>
      </c>
      <c r="M43" s="197" t="s">
        <v>153</v>
      </c>
      <c r="N43" s="383">
        <v>1.3899999999999999E-2</v>
      </c>
      <c r="O43" s="202">
        <v>0.30330000000000001</v>
      </c>
      <c r="P43" s="382" t="s">
        <v>44</v>
      </c>
      <c r="Q43" s="379">
        <v>0.69259999999999999</v>
      </c>
      <c r="R43" s="379">
        <v>-7.0000000000000001E-3</v>
      </c>
      <c r="S43" s="379">
        <v>-4.4999999999999997E-3</v>
      </c>
      <c r="T43" s="379">
        <v>-8.3999999999999995E-3</v>
      </c>
      <c r="U43" s="377">
        <v>400053</v>
      </c>
      <c r="V43" s="377">
        <v>5095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150094</v>
      </c>
      <c r="B44" s="289" t="s">
        <v>162</v>
      </c>
      <c r="C44" s="14">
        <v>1.03</v>
      </c>
      <c r="D44" s="290">
        <v>-9.5999999999999992E-3</v>
      </c>
      <c r="E44" s="289">
        <v>0.12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163</v>
      </c>
      <c r="N44" s="290">
        <v>-1.2200000000000001E-2</v>
      </c>
      <c r="O44" s="18">
        <v>0.1424</v>
      </c>
      <c r="P44" s="291">
        <v>-3.8E-3</v>
      </c>
      <c r="Q44" s="291">
        <v>1.6800999999999999</v>
      </c>
      <c r="R44" s="291">
        <v>-1E-3</v>
      </c>
      <c r="S44" s="291">
        <v>-3.3E-3</v>
      </c>
      <c r="T44" s="291">
        <v>-8.6E-3</v>
      </c>
      <c r="U44" s="289">
        <v>959</v>
      </c>
      <c r="V44" s="289">
        <v>-6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1.0389999999999999</v>
      </c>
      <c r="D45" s="286">
        <v>-7.6E-3</v>
      </c>
      <c r="E45" s="283">
        <v>2.56</v>
      </c>
      <c r="F45" s="7">
        <v>1.0347</v>
      </c>
      <c r="G45" s="285">
        <v>-4.1999999999999997E-3</v>
      </c>
      <c r="H45" s="285">
        <v>3.5000000000000003E-2</v>
      </c>
      <c r="I45" s="283">
        <v>5</v>
      </c>
      <c r="J45" s="283">
        <v>5</v>
      </c>
      <c r="K45" s="285">
        <v>4.9790000000000001E-2</v>
      </c>
      <c r="L45" s="283" t="s">
        <v>40</v>
      </c>
      <c r="M45" s="7" t="s">
        <v>84</v>
      </c>
      <c r="N45" s="305">
        <v>3.0999999999999999E-3</v>
      </c>
      <c r="O45" s="23">
        <v>0.40310000000000001</v>
      </c>
      <c r="P45" s="285">
        <v>-7.6E-3</v>
      </c>
      <c r="Q45" s="285">
        <v>0.39379999999999998</v>
      </c>
      <c r="R45" s="285">
        <v>1.7000000000000001E-2</v>
      </c>
      <c r="S45" s="285">
        <v>1.21E-2</v>
      </c>
      <c r="T45" s="285">
        <v>6.1000000000000004E-3</v>
      </c>
      <c r="U45" s="283">
        <v>3009</v>
      </c>
      <c r="V45" s="283">
        <v>-2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150138</v>
      </c>
      <c r="B46" s="289" t="s">
        <v>181</v>
      </c>
      <c r="C46" s="14">
        <v>1.04</v>
      </c>
      <c r="D46" s="290">
        <v>-2.8999999999999998E-3</v>
      </c>
      <c r="E46" s="289">
        <v>38.17</v>
      </c>
      <c r="F46" s="14">
        <v>1.0349999999999999</v>
      </c>
      <c r="G46" s="291">
        <v>-4.7999999999999996E-3</v>
      </c>
      <c r="H46" s="291">
        <v>3.5000000000000003E-2</v>
      </c>
      <c r="I46" s="289">
        <v>5</v>
      </c>
      <c r="J46" s="289">
        <v>5</v>
      </c>
      <c r="K46" s="291">
        <v>4.9750000000000003E-2</v>
      </c>
      <c r="L46" s="289" t="s">
        <v>40</v>
      </c>
      <c r="M46" s="14" t="s">
        <v>182</v>
      </c>
      <c r="N46" s="290">
        <v>-1.26E-2</v>
      </c>
      <c r="O46" s="18">
        <v>0.36620000000000003</v>
      </c>
      <c r="P46" s="291">
        <v>-8.6E-3</v>
      </c>
      <c r="Q46" s="291">
        <v>0.47970000000000002</v>
      </c>
      <c r="R46" s="291">
        <v>7.7000000000000002E-3</v>
      </c>
      <c r="S46" s="291">
        <v>-2.8999999999999998E-3</v>
      </c>
      <c r="T46" s="291">
        <v>-1.26E-2</v>
      </c>
      <c r="U46" s="289">
        <v>256</v>
      </c>
      <c r="V46" s="289">
        <v>-5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1.038</v>
      </c>
      <c r="D47" s="305">
        <v>1E-3</v>
      </c>
      <c r="E47" s="283">
        <v>2.1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166</v>
      </c>
      <c r="N47" s="286">
        <v>-1.01E-2</v>
      </c>
      <c r="O47" s="23">
        <v>0.4496</v>
      </c>
      <c r="P47" s="285">
        <v>-1.15E-2</v>
      </c>
      <c r="Q47" s="285">
        <v>0.9587</v>
      </c>
      <c r="R47" s="285">
        <v>9.4999999999999998E-3</v>
      </c>
      <c r="S47" s="285">
        <v>1.1599999999999999E-2</v>
      </c>
      <c r="T47" s="285">
        <v>8.6999999999999994E-3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150090</v>
      </c>
      <c r="B48" s="289" t="s">
        <v>173</v>
      </c>
      <c r="C48" s="14">
        <v>1.04</v>
      </c>
      <c r="D48" s="295">
        <v>7.7999999999999996E-3</v>
      </c>
      <c r="E48" s="289">
        <v>78.680000000000007</v>
      </c>
      <c r="F48" s="14">
        <v>1.0305</v>
      </c>
      <c r="G48" s="291">
        <v>-9.1999999999999998E-3</v>
      </c>
      <c r="H48" s="291">
        <v>3.5000000000000003E-2</v>
      </c>
      <c r="I48" s="289">
        <v>5</v>
      </c>
      <c r="J48" s="289">
        <v>5</v>
      </c>
      <c r="K48" s="291">
        <v>4.9529999999999998E-2</v>
      </c>
      <c r="L48" s="289" t="s">
        <v>40</v>
      </c>
      <c r="M48" s="14" t="s">
        <v>174</v>
      </c>
      <c r="N48" s="290">
        <v>-1.0699999999999999E-2</v>
      </c>
      <c r="O48" s="18">
        <v>0.38590000000000002</v>
      </c>
      <c r="P48" s="291">
        <v>-1.24E-2</v>
      </c>
      <c r="Q48" s="291">
        <v>0.91830000000000001</v>
      </c>
      <c r="R48" s="291">
        <v>2.3E-3</v>
      </c>
      <c r="S48" s="291">
        <v>-5.4999999999999997E-3</v>
      </c>
      <c r="T48" s="291">
        <v>-6.4999999999999997E-3</v>
      </c>
      <c r="U48" s="289">
        <v>1094</v>
      </c>
      <c r="V48" s="289">
        <v>-4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150140</v>
      </c>
      <c r="B49" s="283" t="s">
        <v>158</v>
      </c>
      <c r="C49" s="7">
        <v>1.04</v>
      </c>
      <c r="D49" s="284">
        <v>0</v>
      </c>
      <c r="E49" s="283">
        <v>63.48</v>
      </c>
      <c r="F49" s="7">
        <v>1.0305</v>
      </c>
      <c r="G49" s="285">
        <v>-9.1999999999999998E-3</v>
      </c>
      <c r="H49" s="285">
        <v>3.5000000000000003E-2</v>
      </c>
      <c r="I49" s="283">
        <v>5</v>
      </c>
      <c r="J49" s="283">
        <v>5</v>
      </c>
      <c r="K49" s="285">
        <v>4.9529999999999998E-2</v>
      </c>
      <c r="L49" s="283" t="s">
        <v>40</v>
      </c>
      <c r="M49" s="7" t="s">
        <v>88</v>
      </c>
      <c r="N49" s="286">
        <v>-3.0999999999999999E-3</v>
      </c>
      <c r="O49" s="23">
        <v>0.249</v>
      </c>
      <c r="P49" s="285">
        <v>-1.24E-2</v>
      </c>
      <c r="Q49" s="285">
        <v>0.75960000000000005</v>
      </c>
      <c r="R49" s="285">
        <v>-1.1999999999999999E-3</v>
      </c>
      <c r="S49" s="285">
        <v>0</v>
      </c>
      <c r="T49" s="285">
        <v>-9.1999999999999998E-3</v>
      </c>
      <c r="U49" s="283">
        <v>654</v>
      </c>
      <c r="V49" s="283">
        <v>-8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502014</v>
      </c>
      <c r="B50" s="289" t="s">
        <v>89</v>
      </c>
      <c r="C50" s="14">
        <v>1.052</v>
      </c>
      <c r="D50" s="290">
        <v>-1.9E-3</v>
      </c>
      <c r="E50" s="289">
        <v>1206.76</v>
      </c>
      <c r="F50" s="14">
        <v>1.04</v>
      </c>
      <c r="G50" s="291">
        <v>-1.15E-2</v>
      </c>
      <c r="H50" s="291">
        <v>3.5000000000000003E-2</v>
      </c>
      <c r="I50" s="289">
        <v>5.75</v>
      </c>
      <c r="J50" s="289">
        <v>5</v>
      </c>
      <c r="K50" s="291">
        <v>4.9520000000000002E-2</v>
      </c>
      <c r="L50" s="289" t="s">
        <v>40</v>
      </c>
      <c r="M50" s="14" t="s">
        <v>154</v>
      </c>
      <c r="N50" s="290">
        <v>-9.7000000000000003E-3</v>
      </c>
      <c r="O50" s="18">
        <v>0.1179</v>
      </c>
      <c r="P50" s="291">
        <v>-1.52E-2</v>
      </c>
      <c r="Q50" s="303">
        <v>1.0513999999999999</v>
      </c>
      <c r="R50" s="291">
        <v>-3.7000000000000002E-3</v>
      </c>
      <c r="S50" s="291">
        <v>-5.4000000000000003E-3</v>
      </c>
      <c r="T50" s="291">
        <v>-8.8000000000000005E-3</v>
      </c>
      <c r="U50" s="289">
        <v>18753</v>
      </c>
      <c r="V50" s="289">
        <v>-248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</v>
      </c>
      <c r="D51" s="305">
        <v>1.9E-3</v>
      </c>
      <c r="E51" s="283">
        <v>33.85</v>
      </c>
      <c r="F51" s="7">
        <v>1.0302</v>
      </c>
      <c r="G51" s="285">
        <v>-9.4999999999999998E-3</v>
      </c>
      <c r="H51" s="285">
        <v>3.5000000000000003E-2</v>
      </c>
      <c r="I51" s="283">
        <v>5</v>
      </c>
      <c r="J51" s="283">
        <v>5</v>
      </c>
      <c r="K51" s="285">
        <v>4.9509999999999998E-2</v>
      </c>
      <c r="L51" s="283" t="s">
        <v>40</v>
      </c>
      <c r="M51" s="7" t="s">
        <v>148</v>
      </c>
      <c r="N51" s="286">
        <v>-1.46E-2</v>
      </c>
      <c r="O51" s="23">
        <v>0.42549999999999999</v>
      </c>
      <c r="P51" s="285">
        <v>-1.34E-2</v>
      </c>
      <c r="Q51" s="285">
        <v>1.0441</v>
      </c>
      <c r="R51" s="285">
        <v>1.0200000000000001E-2</v>
      </c>
      <c r="S51" s="285">
        <v>5.0000000000000001E-3</v>
      </c>
      <c r="T51" s="285">
        <v>-8.6E-3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1.04</v>
      </c>
      <c r="D52" s="290">
        <v>-9.4999999999999998E-3</v>
      </c>
      <c r="E52" s="289">
        <v>91.1</v>
      </c>
      <c r="F52" s="14">
        <v>1.03</v>
      </c>
      <c r="G52" s="291">
        <v>-9.7000000000000003E-3</v>
      </c>
      <c r="H52" s="291">
        <v>3.5000000000000003E-2</v>
      </c>
      <c r="I52" s="289">
        <v>5</v>
      </c>
      <c r="J52" s="289">
        <v>5</v>
      </c>
      <c r="K52" s="291">
        <v>4.9500000000000002E-2</v>
      </c>
      <c r="L52" s="289" t="s">
        <v>40</v>
      </c>
      <c r="M52" s="14" t="s">
        <v>88</v>
      </c>
      <c r="N52" s="290">
        <v>-3.0999999999999999E-3</v>
      </c>
      <c r="O52" s="18">
        <v>0.42249999999999999</v>
      </c>
      <c r="P52" s="291">
        <v>-1.3100000000000001E-2</v>
      </c>
      <c r="Q52" s="291">
        <v>0.73670000000000002</v>
      </c>
      <c r="R52" s="291">
        <v>-2.7000000000000001E-3</v>
      </c>
      <c r="S52" s="291">
        <v>-4.3E-3</v>
      </c>
      <c r="T52" s="291">
        <v>-1.2500000000000001E-2</v>
      </c>
      <c r="U52" s="289">
        <v>752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150145</v>
      </c>
      <c r="B53" s="283" t="s">
        <v>156</v>
      </c>
      <c r="C53" s="7">
        <v>1.0429999999999999</v>
      </c>
      <c r="D53" s="305">
        <v>4.7999999999999996E-3</v>
      </c>
      <c r="E53" s="283">
        <v>11.58</v>
      </c>
      <c r="F53" s="7">
        <v>1.0329999999999999</v>
      </c>
      <c r="G53" s="285">
        <v>-9.7000000000000003E-3</v>
      </c>
      <c r="H53" s="285">
        <v>3.5000000000000003E-2</v>
      </c>
      <c r="I53" s="283">
        <v>5</v>
      </c>
      <c r="J53" s="283">
        <v>5</v>
      </c>
      <c r="K53" s="285">
        <v>4.9500000000000002E-2</v>
      </c>
      <c r="L53" s="283" t="s">
        <v>40</v>
      </c>
      <c r="M53" s="7" t="s">
        <v>157</v>
      </c>
      <c r="N53" s="286">
        <v>-9.7000000000000003E-3</v>
      </c>
      <c r="O53" s="23">
        <v>0.158</v>
      </c>
      <c r="P53" s="285">
        <v>-1.3299999999999999E-2</v>
      </c>
      <c r="Q53" s="285">
        <v>0.96870000000000001</v>
      </c>
      <c r="R53" s="285">
        <v>1.46E-2</v>
      </c>
      <c r="S53" s="285">
        <v>6.4999999999999997E-3</v>
      </c>
      <c r="T53" s="285">
        <v>3.2000000000000002E-3</v>
      </c>
      <c r="U53" s="283">
        <v>1098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150281</v>
      </c>
      <c r="B54" s="289" t="s">
        <v>168</v>
      </c>
      <c r="C54" s="14">
        <v>1.079</v>
      </c>
      <c r="D54" s="295">
        <v>1.9E-3</v>
      </c>
      <c r="E54" s="289">
        <v>62.94</v>
      </c>
      <c r="F54" s="14">
        <v>1.0660000000000001</v>
      </c>
      <c r="G54" s="291">
        <v>-1.2200000000000001E-2</v>
      </c>
      <c r="H54" s="291">
        <v>3.5000000000000003E-2</v>
      </c>
      <c r="I54" s="289">
        <v>5.75</v>
      </c>
      <c r="J54" s="289">
        <v>5</v>
      </c>
      <c r="K54" s="291">
        <v>4.947E-2</v>
      </c>
      <c r="L54" s="289" t="s">
        <v>40</v>
      </c>
      <c r="M54" s="14" t="s">
        <v>169</v>
      </c>
      <c r="N54" s="295">
        <v>3.8E-3</v>
      </c>
      <c r="O54" s="18">
        <v>0.1258</v>
      </c>
      <c r="P54" s="291">
        <v>-1.5800000000000002E-2</v>
      </c>
      <c r="Q54" s="303">
        <v>0.99280000000000002</v>
      </c>
      <c r="R54" s="291">
        <v>-2.8999999999999998E-3</v>
      </c>
      <c r="S54" s="291">
        <v>-4.7000000000000002E-3</v>
      </c>
      <c r="T54" s="291">
        <v>-7.3000000000000001E-3</v>
      </c>
      <c r="U54" s="289">
        <v>3651</v>
      </c>
      <c r="V54" s="289">
        <v>-41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150121</v>
      </c>
      <c r="B55" s="283" t="s">
        <v>159</v>
      </c>
      <c r="C55" s="7">
        <v>1.042</v>
      </c>
      <c r="D55" s="305">
        <v>1.9E-3</v>
      </c>
      <c r="E55" s="283">
        <v>6.53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160</v>
      </c>
      <c r="N55" s="305">
        <v>1.5E-3</v>
      </c>
      <c r="O55" s="23">
        <v>0.44180000000000003</v>
      </c>
      <c r="P55" s="285">
        <v>-1.5299999999999999E-2</v>
      </c>
      <c r="Q55" s="285">
        <v>0.74419999999999997</v>
      </c>
      <c r="R55" s="285">
        <v>1.12E-2</v>
      </c>
      <c r="S55" s="285">
        <v>-1.2999999999999999E-3</v>
      </c>
      <c r="T55" s="285">
        <v>-6.8999999999999999E-3</v>
      </c>
      <c r="U55" s="283">
        <v>439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206" customFormat="1" ht="18.75" thickBot="1" x14ac:dyDescent="0.2">
      <c r="A56" s="197">
        <v>150267</v>
      </c>
      <c r="B56" s="382" t="s">
        <v>164</v>
      </c>
      <c r="C56" s="197">
        <v>1.0489999999999999</v>
      </c>
      <c r="D56" s="383">
        <v>1E-3</v>
      </c>
      <c r="E56" s="377">
        <v>91.24</v>
      </c>
      <c r="F56" s="197">
        <v>1.0347</v>
      </c>
      <c r="G56" s="379">
        <v>-1.38E-2</v>
      </c>
      <c r="H56" s="379">
        <v>3.5000000000000003E-2</v>
      </c>
      <c r="I56" s="377">
        <v>5</v>
      </c>
      <c r="J56" s="377">
        <v>5</v>
      </c>
      <c r="K56" s="379">
        <v>4.9299999999999997E-2</v>
      </c>
      <c r="L56" s="377" t="s">
        <v>40</v>
      </c>
      <c r="M56" s="197" t="s">
        <v>95</v>
      </c>
      <c r="N56" s="383">
        <v>1.17E-2</v>
      </c>
      <c r="O56" s="202">
        <v>0.25850000000000001</v>
      </c>
      <c r="P56" s="379">
        <v>-1.7100000000000001E-2</v>
      </c>
      <c r="Q56" s="379">
        <v>0.73150000000000004</v>
      </c>
      <c r="R56" s="379">
        <v>-5.5999999999999999E-3</v>
      </c>
      <c r="S56" s="379">
        <v>-4.4000000000000003E-3</v>
      </c>
      <c r="T56" s="379">
        <v>-1.6999999999999999E-3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7">
        <v>502041</v>
      </c>
      <c r="B57" s="283" t="s">
        <v>155</v>
      </c>
      <c r="C57" s="7">
        <v>1.0720000000000001</v>
      </c>
      <c r="D57" s="305">
        <v>4.7000000000000002E-3</v>
      </c>
      <c r="E57" s="283">
        <v>29.81</v>
      </c>
      <c r="F57" s="7">
        <v>1.0549999999999999</v>
      </c>
      <c r="G57" s="285">
        <v>-1.61E-2</v>
      </c>
      <c r="H57" s="285">
        <v>3.5000000000000003E-2</v>
      </c>
      <c r="I57" s="283">
        <v>5.5</v>
      </c>
      <c r="J57" s="283">
        <v>5</v>
      </c>
      <c r="K57" s="285">
        <v>4.9239999999999999E-2</v>
      </c>
      <c r="L57" s="283" t="s">
        <v>40</v>
      </c>
      <c r="M57" s="7" t="s">
        <v>91</v>
      </c>
      <c r="N57" s="305">
        <v>3.2000000000000002E-3</v>
      </c>
      <c r="O57" s="23">
        <v>0.2772</v>
      </c>
      <c r="P57" s="285">
        <v>-1.9599999999999999E-2</v>
      </c>
      <c r="Q57" s="304">
        <v>0.66159999999999997</v>
      </c>
      <c r="R57" s="285">
        <v>-8.0000000000000004E-4</v>
      </c>
      <c r="S57" s="285">
        <v>-6.1000000000000004E-3</v>
      </c>
      <c r="T57" s="285">
        <v>-6.6E-3</v>
      </c>
      <c r="U57" s="283">
        <v>1102</v>
      </c>
      <c r="V57" s="283">
        <v>-8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1.0469999999999999</v>
      </c>
      <c r="D58" s="290">
        <v>-2.8999999999999998E-3</v>
      </c>
      <c r="E58" s="289">
        <v>0.52</v>
      </c>
      <c r="F58" s="14">
        <v>1.0309999999999999</v>
      </c>
      <c r="G58" s="291">
        <v>-1.55E-2</v>
      </c>
      <c r="H58" s="291">
        <v>3.5000000000000003E-2</v>
      </c>
      <c r="I58" s="289">
        <v>5</v>
      </c>
      <c r="J58" s="289">
        <v>5</v>
      </c>
      <c r="K58" s="291">
        <v>4.9209999999999997E-2</v>
      </c>
      <c r="L58" s="289" t="s">
        <v>40</v>
      </c>
      <c r="M58" s="14" t="s">
        <v>36</v>
      </c>
      <c r="N58" s="290">
        <v>-3.0999999999999999E-3</v>
      </c>
      <c r="O58" s="18">
        <v>0.58630000000000004</v>
      </c>
      <c r="P58" s="291">
        <v>-1.9300000000000001E-2</v>
      </c>
      <c r="Q58" s="291">
        <v>0.55420000000000003</v>
      </c>
      <c r="R58" s="291">
        <v>-2.5999999999999999E-3</v>
      </c>
      <c r="S58" s="291">
        <v>1.0200000000000001E-2</v>
      </c>
      <c r="T58" s="291">
        <v>5.3E-3</v>
      </c>
      <c r="U58" s="289">
        <v>187</v>
      </c>
      <c r="V58" s="289">
        <v>-1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150295</v>
      </c>
      <c r="B59" s="283" t="s">
        <v>167</v>
      </c>
      <c r="C59" s="7">
        <v>1.0820000000000001</v>
      </c>
      <c r="D59" s="284">
        <v>0</v>
      </c>
      <c r="E59" s="283">
        <v>438.93</v>
      </c>
      <c r="F59" s="7">
        <v>1.0627</v>
      </c>
      <c r="G59" s="285">
        <v>-1.8200000000000001E-2</v>
      </c>
      <c r="H59" s="285">
        <v>3.5000000000000003E-2</v>
      </c>
      <c r="I59" s="283">
        <v>5.75</v>
      </c>
      <c r="J59" s="283">
        <v>5</v>
      </c>
      <c r="K59" s="285">
        <v>4.9160000000000002E-2</v>
      </c>
      <c r="L59" s="283" t="s">
        <v>40</v>
      </c>
      <c r="M59" s="7" t="s">
        <v>48</v>
      </c>
      <c r="N59" s="286">
        <v>-1.09E-2</v>
      </c>
      <c r="O59" s="23">
        <v>0.24460000000000001</v>
      </c>
      <c r="P59" s="285">
        <v>-2.1299999999999999E-2</v>
      </c>
      <c r="Q59" s="285">
        <v>0.72629999999999995</v>
      </c>
      <c r="R59" s="285">
        <v>-1E-3</v>
      </c>
      <c r="S59" s="285">
        <v>-5.1000000000000004E-3</v>
      </c>
      <c r="T59" s="285">
        <v>-6.6E-3</v>
      </c>
      <c r="U59" s="283">
        <v>23010</v>
      </c>
      <c r="V59" s="283">
        <v>-143</v>
      </c>
      <c r="W59" s="287">
        <v>0.21180555555555555</v>
      </c>
      <c r="X59" s="288">
        <v>42705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1.0509999999999999</v>
      </c>
      <c r="D60" s="295">
        <v>7.7000000000000002E-3</v>
      </c>
      <c r="E60" s="289">
        <v>0.49</v>
      </c>
      <c r="F60" s="14">
        <v>1.034</v>
      </c>
      <c r="G60" s="291">
        <v>-1.6400000000000001E-2</v>
      </c>
      <c r="H60" s="291">
        <v>3.5000000000000003E-2</v>
      </c>
      <c r="I60" s="289">
        <v>5</v>
      </c>
      <c r="J60" s="289">
        <v>5</v>
      </c>
      <c r="K60" s="291">
        <v>4.9160000000000002E-2</v>
      </c>
      <c r="L60" s="289" t="s">
        <v>40</v>
      </c>
      <c r="M60" s="14" t="s">
        <v>88</v>
      </c>
      <c r="N60" s="290">
        <v>-3.0999999999999999E-3</v>
      </c>
      <c r="O60" s="18">
        <v>0.23619999999999999</v>
      </c>
      <c r="P60" s="291">
        <v>-1.9900000000000001E-2</v>
      </c>
      <c r="Q60" s="291">
        <v>0.78459999999999996</v>
      </c>
      <c r="R60" s="291">
        <v>0</v>
      </c>
      <c r="S60" s="291">
        <v>-2.3999999999999998E-3</v>
      </c>
      <c r="T60" s="291">
        <v>-3.5000000000000001E-3</v>
      </c>
      <c r="U60" s="289">
        <v>2951</v>
      </c>
      <c r="V60" s="289">
        <v>-1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502001</v>
      </c>
      <c r="B61" s="283" t="s">
        <v>171</v>
      </c>
      <c r="C61" s="7">
        <v>1.048</v>
      </c>
      <c r="D61" s="305">
        <v>7.7000000000000002E-3</v>
      </c>
      <c r="E61" s="283">
        <v>0.31</v>
      </c>
      <c r="F61" s="7">
        <v>1.03</v>
      </c>
      <c r="G61" s="285">
        <v>-1.7500000000000002E-2</v>
      </c>
      <c r="H61" s="285">
        <v>3.5000000000000003E-2</v>
      </c>
      <c r="I61" s="283">
        <v>5</v>
      </c>
      <c r="J61" s="283">
        <v>5</v>
      </c>
      <c r="K61" s="285">
        <v>4.9119999999999997E-2</v>
      </c>
      <c r="L61" s="283" t="s">
        <v>40</v>
      </c>
      <c r="M61" s="7" t="s">
        <v>172</v>
      </c>
      <c r="N61" s="286">
        <v>-1.4999999999999999E-2</v>
      </c>
      <c r="O61" s="23">
        <v>0.35199999999999998</v>
      </c>
      <c r="P61" s="285">
        <v>-2.0899999999999998E-2</v>
      </c>
      <c r="Q61" s="285">
        <v>0.51859999999999995</v>
      </c>
      <c r="R61" s="285">
        <v>2.3E-3</v>
      </c>
      <c r="S61" s="285">
        <v>-8.9999999999999993E-3</v>
      </c>
      <c r="T61" s="285">
        <v>-8.5000000000000006E-3</v>
      </c>
      <c r="U61" s="283">
        <v>300</v>
      </c>
      <c r="V61" s="283">
        <v>0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150112</v>
      </c>
      <c r="B62" s="289" t="s">
        <v>265</v>
      </c>
      <c r="C62" s="14">
        <v>1.0249999999999999</v>
      </c>
      <c r="D62" s="295">
        <v>3.8999999999999998E-3</v>
      </c>
      <c r="E62" s="289">
        <v>6.87</v>
      </c>
      <c r="F62" s="14">
        <v>1.0055000000000001</v>
      </c>
      <c r="G62" s="291">
        <v>-1.9400000000000001E-2</v>
      </c>
      <c r="H62" s="291">
        <v>3.5000000000000003E-2</v>
      </c>
      <c r="I62" s="289">
        <v>5</v>
      </c>
      <c r="J62" s="289">
        <v>5</v>
      </c>
      <c r="K62" s="291">
        <v>4.904E-2</v>
      </c>
      <c r="L62" s="289" t="s">
        <v>40</v>
      </c>
      <c r="M62" s="14" t="s">
        <v>266</v>
      </c>
      <c r="N62" s="290">
        <v>-7.0000000000000001E-3</v>
      </c>
      <c r="O62" s="18">
        <v>0.48399999999999999</v>
      </c>
      <c r="P62" s="291">
        <v>-2.2200000000000001E-2</v>
      </c>
      <c r="Q62" s="291">
        <v>0.64400000000000002</v>
      </c>
      <c r="R62" s="291">
        <v>6.1000000000000004E-3</v>
      </c>
      <c r="S62" s="291">
        <v>-1E-3</v>
      </c>
      <c r="T62" s="291">
        <v>-6.1999999999999998E-3</v>
      </c>
      <c r="U62" s="289">
        <v>983</v>
      </c>
      <c r="V62" s="289">
        <v>0</v>
      </c>
      <c r="W62" s="292">
        <v>0.21180555555555555</v>
      </c>
      <c r="X62" s="293">
        <v>42919</v>
      </c>
      <c r="Y62" s="21" t="s">
        <v>38</v>
      </c>
    </row>
    <row r="63" spans="1:25" ht="18.75" thickBot="1" x14ac:dyDescent="0.2">
      <c r="A63" s="7">
        <v>502021</v>
      </c>
      <c r="B63" s="283" t="s">
        <v>344</v>
      </c>
      <c r="C63" s="7">
        <v>1.054</v>
      </c>
      <c r="D63" s="305">
        <v>1.35E-2</v>
      </c>
      <c r="E63" s="283">
        <v>41.2</v>
      </c>
      <c r="F63" s="7">
        <v>1.0329999999999999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4.897E-2</v>
      </c>
      <c r="L63" s="283" t="s">
        <v>40</v>
      </c>
      <c r="M63" s="7" t="s">
        <v>91</v>
      </c>
      <c r="N63" s="305">
        <v>3.2000000000000002E-3</v>
      </c>
      <c r="O63" s="23">
        <v>0.4365</v>
      </c>
      <c r="P63" s="285">
        <v>-2.3599999999999999E-2</v>
      </c>
      <c r="Q63" s="285">
        <v>0.31759999999999999</v>
      </c>
      <c r="R63" s="285">
        <v>1.8E-3</v>
      </c>
      <c r="S63" s="285">
        <v>-3.5000000000000001E-3</v>
      </c>
      <c r="T63" s="285">
        <v>-8.3999999999999995E-3</v>
      </c>
      <c r="U63" s="283">
        <v>387</v>
      </c>
      <c r="V63" s="283">
        <v>0</v>
      </c>
      <c r="W63" s="287">
        <v>0.21180555555555555</v>
      </c>
      <c r="X63" s="288">
        <v>42719</v>
      </c>
      <c r="Y63" s="13" t="s">
        <v>38</v>
      </c>
    </row>
    <row r="64" spans="1:25" ht="18.75" thickBot="1" x14ac:dyDescent="0.2">
      <c r="A64" s="14">
        <v>502054</v>
      </c>
      <c r="B64" s="289" t="s">
        <v>55</v>
      </c>
      <c r="C64" s="14">
        <v>1.08</v>
      </c>
      <c r="D64" s="295">
        <v>7.4999999999999997E-3</v>
      </c>
      <c r="E64" s="289">
        <v>197.53</v>
      </c>
      <c r="F64" s="14">
        <v>1.0549999999999999</v>
      </c>
      <c r="G64" s="291">
        <v>-2.3699999999999999E-2</v>
      </c>
      <c r="H64" s="291">
        <v>3.5000000000000003E-2</v>
      </c>
      <c r="I64" s="289">
        <v>5.5</v>
      </c>
      <c r="J64" s="289">
        <v>5</v>
      </c>
      <c r="K64" s="291">
        <v>4.8849999999999998E-2</v>
      </c>
      <c r="L64" s="289" t="s">
        <v>40</v>
      </c>
      <c r="M64" s="14" t="s">
        <v>56</v>
      </c>
      <c r="N64" s="295">
        <v>5.0000000000000001E-3</v>
      </c>
      <c r="O64" s="18">
        <v>0.37909999999999999</v>
      </c>
      <c r="P64" s="291">
        <v>-2.69E-2</v>
      </c>
      <c r="Q64" s="303">
        <v>0.42730000000000001</v>
      </c>
      <c r="R64" s="291">
        <v>5.3E-3</v>
      </c>
      <c r="S64" s="291">
        <v>-5.0000000000000001E-4</v>
      </c>
      <c r="T64" s="291">
        <v>-2.8E-3</v>
      </c>
      <c r="U64" s="289">
        <v>8708</v>
      </c>
      <c r="V64" s="289">
        <v>0</v>
      </c>
      <c r="W64" s="292">
        <v>0.21180555555555555</v>
      </c>
      <c r="X64" s="293">
        <v>42704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1.0249999999999999</v>
      </c>
      <c r="D65" s="284">
        <v>0</v>
      </c>
      <c r="E65" s="283">
        <v>1.17</v>
      </c>
      <c r="F65" s="7">
        <v>1.0009999999999999</v>
      </c>
      <c r="G65" s="285">
        <v>-2.4E-2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66</v>
      </c>
      <c r="N65" s="286">
        <v>-1.5699999999999999E-2</v>
      </c>
      <c r="O65" s="23">
        <v>0.34470000000000001</v>
      </c>
      <c r="P65" s="285">
        <v>-2.7099999999999999E-2</v>
      </c>
      <c r="Q65" s="285">
        <v>0.57140000000000002</v>
      </c>
      <c r="R65" s="285">
        <v>-2.7000000000000001E-3</v>
      </c>
      <c r="S65" s="285">
        <v>-1.0800000000000001E-2</v>
      </c>
      <c r="T65" s="285">
        <v>-7.7000000000000002E-3</v>
      </c>
      <c r="U65" s="283">
        <v>893</v>
      </c>
      <c r="V65" s="283">
        <v>-9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1.0580000000000001</v>
      </c>
      <c r="D66" s="295">
        <v>1.9E-3</v>
      </c>
      <c r="E66" s="289">
        <v>1708.3</v>
      </c>
      <c r="F66" s="14">
        <v>1.03</v>
      </c>
      <c r="G66" s="291">
        <v>-2.7199999999999998E-2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174</v>
      </c>
      <c r="N66" s="290">
        <v>-1.0699999999999999E-2</v>
      </c>
      <c r="O66" s="18">
        <v>0.1321</v>
      </c>
      <c r="P66" s="291">
        <v>-3.0200000000000001E-2</v>
      </c>
      <c r="Q66" s="291">
        <v>1.7121</v>
      </c>
      <c r="R66" s="291">
        <v>1E-4</v>
      </c>
      <c r="S66" s="291">
        <v>-4.7000000000000002E-3</v>
      </c>
      <c r="T66" s="291">
        <v>-8.0000000000000002E-3</v>
      </c>
      <c r="U66" s="289">
        <v>95116</v>
      </c>
      <c r="V66" s="289">
        <v>322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150073</v>
      </c>
      <c r="B67" s="283" t="s">
        <v>178</v>
      </c>
      <c r="C67" s="7">
        <v>1.06</v>
      </c>
      <c r="D67" s="305">
        <v>1.0500000000000001E-2</v>
      </c>
      <c r="E67" s="283">
        <v>25.78</v>
      </c>
      <c r="F67" s="7">
        <v>1.03</v>
      </c>
      <c r="G67" s="285">
        <v>-2.9100000000000001E-2</v>
      </c>
      <c r="H67" s="285">
        <v>3.5000000000000003E-2</v>
      </c>
      <c r="I67" s="283">
        <v>5</v>
      </c>
      <c r="J67" s="283">
        <v>5</v>
      </c>
      <c r="K67" s="285">
        <v>4.854E-2</v>
      </c>
      <c r="L67" s="283" t="s">
        <v>40</v>
      </c>
      <c r="M67" s="7" t="s">
        <v>174</v>
      </c>
      <c r="N67" s="286">
        <v>-1.0699999999999999E-2</v>
      </c>
      <c r="O67" s="23">
        <v>0.51759999999999995</v>
      </c>
      <c r="P67" s="285">
        <v>-3.2000000000000001E-2</v>
      </c>
      <c r="Q67" s="285">
        <v>0.7167</v>
      </c>
      <c r="R67" s="285">
        <v>1.18E-2</v>
      </c>
      <c r="S67" s="285">
        <v>-2.2000000000000001E-3</v>
      </c>
      <c r="T67" s="285">
        <v>-1.18E-2</v>
      </c>
      <c r="U67" s="283">
        <v>359</v>
      </c>
      <c r="V67" s="283">
        <v>0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1.0629999999999999</v>
      </c>
      <c r="D68" s="295">
        <v>8.9999999999999998E-4</v>
      </c>
      <c r="E68" s="289">
        <v>1306.1400000000001</v>
      </c>
      <c r="F68" s="14">
        <v>1.032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0">
        <v>-2.06E-2</v>
      </c>
      <c r="O68" s="18">
        <v>0.29620000000000002</v>
      </c>
      <c r="P68" s="291">
        <v>-3.2800000000000003E-2</v>
      </c>
      <c r="Q68" s="291">
        <v>0.64690000000000003</v>
      </c>
      <c r="R68" s="291">
        <v>2.8999999999999998E-3</v>
      </c>
      <c r="S68" s="291">
        <v>1.1000000000000001E-3</v>
      </c>
      <c r="T68" s="291">
        <v>0</v>
      </c>
      <c r="U68" s="289">
        <v>110429</v>
      </c>
      <c r="V68" s="289">
        <v>147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1.0649999999999999</v>
      </c>
      <c r="D69" s="284">
        <v>0</v>
      </c>
      <c r="E69" s="283">
        <v>3.32</v>
      </c>
      <c r="F69" s="7">
        <v>1.03</v>
      </c>
      <c r="G69" s="285">
        <v>-3.4000000000000002E-2</v>
      </c>
      <c r="H69" s="285">
        <v>3.5000000000000003E-2</v>
      </c>
      <c r="I69" s="283">
        <v>5</v>
      </c>
      <c r="J69" s="283">
        <v>5</v>
      </c>
      <c r="K69" s="285">
        <v>4.8309999999999999E-2</v>
      </c>
      <c r="L69" s="283" t="s">
        <v>40</v>
      </c>
      <c r="M69" s="7" t="s">
        <v>180</v>
      </c>
      <c r="N69" s="286">
        <v>-3.0000000000000001E-3</v>
      </c>
      <c r="O69" s="23">
        <v>0.37930000000000003</v>
      </c>
      <c r="P69" s="285">
        <v>-3.6499999999999998E-2</v>
      </c>
      <c r="Q69" s="285">
        <v>0.93979999999999997</v>
      </c>
      <c r="R69" s="285">
        <v>4.0000000000000002E-4</v>
      </c>
      <c r="S69" s="285">
        <v>-3.8999999999999998E-3</v>
      </c>
      <c r="T69" s="285">
        <v>-6.7000000000000002E-3</v>
      </c>
      <c r="U69" s="283">
        <v>3175</v>
      </c>
      <c r="V69" s="283">
        <v>-4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1.0669999999999999</v>
      </c>
      <c r="D70" s="302">
        <v>0</v>
      </c>
      <c r="E70" s="289">
        <v>0</v>
      </c>
      <c r="F70" s="14">
        <v>1.0305</v>
      </c>
      <c r="G70" s="291">
        <v>-3.5400000000000001E-2</v>
      </c>
      <c r="H70" s="291">
        <v>3.5000000000000003E-2</v>
      </c>
      <c r="I70" s="289">
        <v>5</v>
      </c>
      <c r="J70" s="289">
        <v>5</v>
      </c>
      <c r="K70" s="291">
        <v>4.8239999999999998E-2</v>
      </c>
      <c r="L70" s="289" t="s">
        <v>40</v>
      </c>
      <c r="M70" s="14" t="s">
        <v>266</v>
      </c>
      <c r="N70" s="290">
        <v>-7.0000000000000001E-3</v>
      </c>
      <c r="O70" s="18">
        <v>0.3639</v>
      </c>
      <c r="P70" s="291">
        <v>-3.7400000000000003E-2</v>
      </c>
      <c r="Q70" s="291">
        <v>0.98719999999999997</v>
      </c>
      <c r="R70" s="291">
        <v>-1E-3</v>
      </c>
      <c r="S70" s="291">
        <v>-9.5999999999999992E-3</v>
      </c>
      <c r="T70" s="291">
        <v>-1.1599999999999999E-2</v>
      </c>
      <c r="U70" s="289">
        <v>689</v>
      </c>
      <c r="V70" s="289">
        <v>-1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1.0669999999999999</v>
      </c>
      <c r="D71" s="286">
        <v>-1.9E-3</v>
      </c>
      <c r="E71" s="283">
        <v>4533.32</v>
      </c>
      <c r="F71" s="7">
        <v>1.03</v>
      </c>
      <c r="G71" s="285">
        <v>-3.5900000000000001E-2</v>
      </c>
      <c r="H71" s="285">
        <v>3.5000000000000003E-2</v>
      </c>
      <c r="I71" s="283">
        <v>5</v>
      </c>
      <c r="J71" s="283">
        <v>5</v>
      </c>
      <c r="K71" s="285">
        <v>4.8219999999999999E-2</v>
      </c>
      <c r="L71" s="283" t="s">
        <v>40</v>
      </c>
      <c r="M71" s="7" t="s">
        <v>129</v>
      </c>
      <c r="N71" s="286">
        <v>-1.5699999999999999E-2</v>
      </c>
      <c r="O71" s="23">
        <v>0.34110000000000001</v>
      </c>
      <c r="P71" s="285">
        <v>-3.8300000000000001E-2</v>
      </c>
      <c r="Q71" s="285">
        <v>0.54430000000000001</v>
      </c>
      <c r="R71" s="285">
        <v>4.7999999999999996E-3</v>
      </c>
      <c r="S71" s="285">
        <v>-1E-3</v>
      </c>
      <c r="T71" s="285">
        <v>-4.4999999999999997E-3</v>
      </c>
      <c r="U71" s="283">
        <v>349184</v>
      </c>
      <c r="V71" s="283">
        <v>579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1.069</v>
      </c>
      <c r="D72" s="302">
        <v>0</v>
      </c>
      <c r="E72" s="289">
        <v>0</v>
      </c>
      <c r="F72" s="14">
        <v>1.0302</v>
      </c>
      <c r="G72" s="291">
        <v>-3.7699999999999997E-2</v>
      </c>
      <c r="H72" s="291">
        <v>3.5000000000000003E-2</v>
      </c>
      <c r="I72" s="289">
        <v>5</v>
      </c>
      <c r="J72" s="289">
        <v>5</v>
      </c>
      <c r="K72" s="291">
        <v>4.8129999999999999E-2</v>
      </c>
      <c r="L72" s="289" t="s">
        <v>40</v>
      </c>
      <c r="M72" s="14" t="s">
        <v>148</v>
      </c>
      <c r="N72" s="290">
        <v>-1.46E-2</v>
      </c>
      <c r="O72" s="18">
        <v>0.5746</v>
      </c>
      <c r="P72" s="291">
        <v>-4.0099999999999997E-2</v>
      </c>
      <c r="Q72" s="289" t="s">
        <v>37</v>
      </c>
      <c r="R72" s="291">
        <v>5.3E-3</v>
      </c>
      <c r="S72" s="291">
        <v>-7.3000000000000001E-3</v>
      </c>
      <c r="T72" s="291">
        <v>-1.26E-2</v>
      </c>
      <c r="U72" s="289">
        <v>317</v>
      </c>
      <c r="V72" s="289">
        <v>0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1.0469999999999999</v>
      </c>
      <c r="D73" s="284">
        <v>0</v>
      </c>
      <c r="E73" s="283">
        <v>44.92</v>
      </c>
      <c r="F73" s="7">
        <v>1.016</v>
      </c>
      <c r="G73" s="285">
        <v>-3.0499999999999999E-2</v>
      </c>
      <c r="H73" s="283" t="s">
        <v>186</v>
      </c>
      <c r="I73" s="283">
        <v>5</v>
      </c>
      <c r="J73" s="283">
        <v>5</v>
      </c>
      <c r="K73" s="285">
        <v>4.6199999999999998E-2</v>
      </c>
      <c r="L73" s="283" t="s">
        <v>40</v>
      </c>
      <c r="M73" s="7" t="s">
        <v>187</v>
      </c>
      <c r="N73" s="305">
        <v>1.1000000000000001E-3</v>
      </c>
      <c r="O73" s="23">
        <v>0.51290000000000002</v>
      </c>
      <c r="P73" s="285">
        <v>-2.9399999999999999E-2</v>
      </c>
      <c r="Q73" s="283" t="s">
        <v>37</v>
      </c>
      <c r="R73" s="285">
        <v>-1.4E-3</v>
      </c>
      <c r="S73" s="285">
        <v>-3.3E-3</v>
      </c>
      <c r="T73" s="285">
        <v>-7.0000000000000001E-3</v>
      </c>
      <c r="U73" s="283">
        <v>8062</v>
      </c>
      <c r="V73" s="283">
        <v>-4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1.038</v>
      </c>
      <c r="D74" s="295">
        <v>2.8999999999999998E-3</v>
      </c>
      <c r="E74" s="289">
        <v>28.43</v>
      </c>
      <c r="F74" s="14">
        <v>1.03</v>
      </c>
      <c r="G74" s="291">
        <v>-7.7999999999999996E-3</v>
      </c>
      <c r="H74" s="291">
        <v>3.5000000000000003E-2</v>
      </c>
      <c r="I74" s="289">
        <v>5</v>
      </c>
      <c r="J74" s="289">
        <v>5</v>
      </c>
      <c r="K74" s="291">
        <v>4.4170000000000001E-2</v>
      </c>
      <c r="L74" s="289">
        <v>3.62</v>
      </c>
      <c r="M74" s="14" t="s">
        <v>187</v>
      </c>
      <c r="N74" s="295">
        <v>1.1000000000000001E-3</v>
      </c>
      <c r="O74" s="291">
        <v>0.1772</v>
      </c>
      <c r="P74" s="289" t="s">
        <v>37</v>
      </c>
      <c r="Q74" s="291">
        <v>1.5712999999999999</v>
      </c>
      <c r="R74" s="291">
        <v>-4.0000000000000002E-4</v>
      </c>
      <c r="S74" s="291">
        <v>-4.4999999999999997E-3</v>
      </c>
      <c r="T74" s="291">
        <v>-3.8999999999999998E-3</v>
      </c>
      <c r="U74" s="289">
        <v>2023</v>
      </c>
      <c r="V74" s="289">
        <v>0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1.218</v>
      </c>
      <c r="D75" s="286">
        <v>-1.6000000000000001E-3</v>
      </c>
      <c r="E75" s="283">
        <v>0.41</v>
      </c>
      <c r="F75" s="7">
        <v>1.03</v>
      </c>
      <c r="G75" s="285">
        <v>-0.1825</v>
      </c>
      <c r="H75" s="285">
        <v>3.5000000000000003E-2</v>
      </c>
      <c r="I75" s="283">
        <v>5</v>
      </c>
      <c r="J75" s="283">
        <v>5</v>
      </c>
      <c r="K75" s="285">
        <v>4.2090000000000002E-2</v>
      </c>
      <c r="L75" s="283" t="s">
        <v>40</v>
      </c>
      <c r="M75" s="7" t="s">
        <v>191</v>
      </c>
      <c r="N75" s="286">
        <v>-1.6899999999999998E-2</v>
      </c>
      <c r="O75" s="23">
        <v>0.48120000000000002</v>
      </c>
      <c r="P75" s="285">
        <v>-0.15759999999999999</v>
      </c>
      <c r="Q75" s="285">
        <v>1.3077000000000001</v>
      </c>
      <c r="R75" s="285">
        <v>9.1000000000000004E-3</v>
      </c>
      <c r="S75" s="285">
        <v>-3.5999999999999999E-3</v>
      </c>
      <c r="T75" s="285">
        <v>-1.2500000000000001E-2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1.042</v>
      </c>
      <c r="D76" s="290">
        <v>-7.6E-3</v>
      </c>
      <c r="E76" s="289">
        <v>25.57</v>
      </c>
      <c r="F76" s="14">
        <v>1.0127999999999999</v>
      </c>
      <c r="G76" s="291">
        <v>-2.8799999999999999E-2</v>
      </c>
      <c r="H76" s="291">
        <v>3.5000000000000003E-2</v>
      </c>
      <c r="I76" s="289">
        <v>5</v>
      </c>
      <c r="J76" s="289">
        <v>5</v>
      </c>
      <c r="K76" s="291">
        <v>1.025E-2</v>
      </c>
      <c r="L76" s="289">
        <v>0.74</v>
      </c>
      <c r="M76" s="14" t="s">
        <v>189</v>
      </c>
      <c r="N76" s="290">
        <v>-1.29E-2</v>
      </c>
      <c r="O76" s="291">
        <v>0.3836</v>
      </c>
      <c r="P76" s="289" t="s">
        <v>37</v>
      </c>
      <c r="Q76" s="303">
        <v>0.9526</v>
      </c>
      <c r="R76" s="291">
        <v>-5.5999999999999999E-3</v>
      </c>
      <c r="S76" s="291">
        <v>-4.3E-3</v>
      </c>
      <c r="T76" s="291">
        <v>-6.1000000000000004E-3</v>
      </c>
      <c r="U76" s="289">
        <v>19298</v>
      </c>
      <c r="V76" s="289">
        <v>-7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6">
        <v>-2.7000000000000001E-3</v>
      </c>
      <c r="E77" s="283">
        <v>0</v>
      </c>
      <c r="F77" s="7">
        <v>1.03</v>
      </c>
      <c r="G77" s="285">
        <v>-7.2800000000000004E-2</v>
      </c>
      <c r="H77" s="285">
        <v>3.5000000000000003E-2</v>
      </c>
      <c r="I77" s="283">
        <v>5</v>
      </c>
      <c r="J77" s="283">
        <v>5</v>
      </c>
      <c r="K77" s="285">
        <v>-3.2820000000000002E-2</v>
      </c>
      <c r="L77" s="283">
        <v>0.88</v>
      </c>
      <c r="M77" s="7" t="s">
        <v>193</v>
      </c>
      <c r="N77" s="286">
        <v>-1.61E-2</v>
      </c>
      <c r="O77" s="285">
        <v>0.35070000000000001</v>
      </c>
      <c r="P77" s="283" t="s">
        <v>37</v>
      </c>
      <c r="Q77" s="285">
        <v>1.0289999999999999</v>
      </c>
      <c r="R77" s="285">
        <v>-4.1999999999999997E-3</v>
      </c>
      <c r="S77" s="285">
        <v>-8.9999999999999993E-3</v>
      </c>
      <c r="T77" s="285">
        <v>-1.0999999999999999E-2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295">
        <v>1E-3</v>
      </c>
      <c r="E78" s="289">
        <v>10.11</v>
      </c>
      <c r="F78" s="14">
        <v>1.0305</v>
      </c>
      <c r="G78" s="291">
        <v>-6.3E-3</v>
      </c>
      <c r="H78" s="291">
        <v>3.5000000000000003E-2</v>
      </c>
      <c r="I78" s="289">
        <v>5</v>
      </c>
      <c r="J78" s="289">
        <v>5</v>
      </c>
      <c r="K78" s="291">
        <v>-0.1202</v>
      </c>
      <c r="L78" s="289">
        <v>0.03</v>
      </c>
      <c r="M78" s="14" t="s">
        <v>148</v>
      </c>
      <c r="N78" s="290">
        <v>-1.46E-2</v>
      </c>
      <c r="O78" s="291">
        <v>0.40699999999999997</v>
      </c>
      <c r="P78" s="289" t="s">
        <v>37</v>
      </c>
      <c r="Q78" s="291">
        <v>0.85229999999999995</v>
      </c>
      <c r="R78" s="291">
        <v>8.0999999999999996E-3</v>
      </c>
      <c r="S78" s="291">
        <v>1.06E-2</v>
      </c>
      <c r="T78" s="291">
        <v>1.0699999999999999E-2</v>
      </c>
      <c r="U78" s="289">
        <v>297</v>
      </c>
      <c r="V78" s="289">
        <v>0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9.5277777777777787E-4</v>
      </c>
      <c r="E79" s="36"/>
      <c r="F79" s="35"/>
      <c r="G79" s="43">
        <f>AVERAGE(G43:G78)</f>
        <v>-2.1991666666666666E-2</v>
      </c>
      <c r="H79" s="272">
        <f>COUNTIF($D43:$D78,"&gt;0")/COUNT($D43:$D78)</f>
        <v>0.5</v>
      </c>
      <c r="I79" s="270"/>
      <c r="J79" s="270"/>
      <c r="K79" s="43">
        <f>AVERAGE(K43:K78)</f>
        <v>4.0750555555555554E-2</v>
      </c>
      <c r="L79" s="36"/>
      <c r="M79" s="35"/>
      <c r="N79" s="38"/>
      <c r="O79" s="39"/>
      <c r="P79" s="43">
        <f>AVERAGE(P43:P78)</f>
        <v>-2.563225806451613E-2</v>
      </c>
      <c r="Q79" s="37"/>
      <c r="R79" s="43">
        <f>AVERAGE(R43:R78)</f>
        <v>2.4083333333333335E-3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1.0269999999999999</v>
      </c>
      <c r="D80" s="305">
        <v>4.8999999999999998E-3</v>
      </c>
      <c r="E80" s="283">
        <v>11.49</v>
      </c>
      <c r="F80" s="7">
        <v>1.0189999999999999</v>
      </c>
      <c r="G80" s="285">
        <v>-7.9000000000000008E-3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36</v>
      </c>
      <c r="N80" s="284">
        <v>0</v>
      </c>
      <c r="O80" s="23">
        <v>0.50729999999999997</v>
      </c>
      <c r="P80" s="285">
        <v>-1.0200000000000001E-2</v>
      </c>
      <c r="Q80" s="283" t="s">
        <v>37</v>
      </c>
      <c r="R80" s="285">
        <v>-3.2000000000000002E-3</v>
      </c>
      <c r="S80" s="285">
        <v>7.3000000000000001E-3</v>
      </c>
      <c r="T80" s="285">
        <v>2.8E-3</v>
      </c>
      <c r="U80" s="283">
        <v>1921</v>
      </c>
      <c r="V80" s="283">
        <v>2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295">
        <v>1.9E-3</v>
      </c>
      <c r="E81" s="289">
        <v>149.47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0">
        <v>-0.02</v>
      </c>
      <c r="O81" s="18">
        <v>0.3805</v>
      </c>
      <c r="P81" s="291">
        <v>-1.3299999999999999E-2</v>
      </c>
      <c r="Q81" s="291">
        <v>0.45069999999999999</v>
      </c>
      <c r="R81" s="291">
        <v>-1.9E-3</v>
      </c>
      <c r="S81" s="291">
        <v>-1.4E-3</v>
      </c>
      <c r="T81" s="291">
        <v>-2.3999999999999998E-3</v>
      </c>
      <c r="U81" s="289">
        <v>9126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1.0449999999999999</v>
      </c>
      <c r="D82" s="305">
        <v>1E-3</v>
      </c>
      <c r="E82" s="283">
        <v>68.680000000000007</v>
      </c>
      <c r="F82" s="7">
        <v>1.0309999999999999</v>
      </c>
      <c r="G82" s="285">
        <v>-1.3599999999999999E-2</v>
      </c>
      <c r="H82" s="285">
        <v>3.2000000000000001E-2</v>
      </c>
      <c r="I82" s="283">
        <v>4.7</v>
      </c>
      <c r="J82" s="283">
        <v>4.7</v>
      </c>
      <c r="K82" s="285">
        <v>4.6350000000000002E-2</v>
      </c>
      <c r="L82" s="283" t="s">
        <v>40</v>
      </c>
      <c r="M82" s="7" t="s">
        <v>144</v>
      </c>
      <c r="N82" s="286">
        <v>-9.4000000000000004E-3</v>
      </c>
      <c r="O82" s="23">
        <v>0.18709999999999999</v>
      </c>
      <c r="P82" s="285">
        <v>-1.52E-2</v>
      </c>
      <c r="Q82" s="285">
        <v>0.90380000000000005</v>
      </c>
      <c r="R82" s="285">
        <v>-4.3E-3</v>
      </c>
      <c r="S82" s="285">
        <v>-6.8999999999999999E-3</v>
      </c>
      <c r="T82" s="285">
        <v>-5.5999999999999999E-3</v>
      </c>
      <c r="U82" s="283">
        <v>12981</v>
      </c>
      <c r="V82" s="283">
        <v>-134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</v>
      </c>
      <c r="D83" s="290">
        <v>-1E-3</v>
      </c>
      <c r="E83" s="289">
        <v>1647.24</v>
      </c>
      <c r="F83" s="14">
        <v>1.0309999999999999</v>
      </c>
      <c r="G83" s="291">
        <v>-1.84E-2</v>
      </c>
      <c r="H83" s="291">
        <v>3.2000000000000001E-2</v>
      </c>
      <c r="I83" s="289">
        <v>4.7</v>
      </c>
      <c r="J83" s="289">
        <v>4.7</v>
      </c>
      <c r="K83" s="291">
        <v>4.6120000000000001E-2</v>
      </c>
      <c r="L83" s="289" t="s">
        <v>40</v>
      </c>
      <c r="M83" s="14" t="s">
        <v>150</v>
      </c>
      <c r="N83" s="295">
        <v>7.7000000000000002E-3</v>
      </c>
      <c r="O83" s="18">
        <v>0.29820000000000002</v>
      </c>
      <c r="P83" s="291">
        <v>-1.9900000000000001E-2</v>
      </c>
      <c r="Q83" s="291">
        <v>0.64359999999999995</v>
      </c>
      <c r="R83" s="291">
        <v>-1.8E-3</v>
      </c>
      <c r="S83" s="291">
        <v>-3.3E-3</v>
      </c>
      <c r="T83" s="291">
        <v>-6.1000000000000004E-3</v>
      </c>
      <c r="U83" s="289">
        <v>116160</v>
      </c>
      <c r="V83" s="289">
        <v>-40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</v>
      </c>
      <c r="D84" s="286">
        <v>-1.9E-3</v>
      </c>
      <c r="E84" s="283">
        <v>11.56</v>
      </c>
      <c r="F84" s="7">
        <v>1.024</v>
      </c>
      <c r="G84" s="285">
        <v>-2.93E-2</v>
      </c>
      <c r="H84" s="285">
        <v>3.2000000000000001E-2</v>
      </c>
      <c r="I84" s="283">
        <v>4.7</v>
      </c>
      <c r="J84" s="283">
        <v>4.7</v>
      </c>
      <c r="K84" s="285">
        <v>4.5629999999999997E-2</v>
      </c>
      <c r="L84" s="283" t="s">
        <v>40</v>
      </c>
      <c r="M84" s="7" t="s">
        <v>148</v>
      </c>
      <c r="N84" s="286">
        <v>-1.46E-2</v>
      </c>
      <c r="O84" s="23">
        <v>0.53639999999999999</v>
      </c>
      <c r="P84" s="285">
        <v>-3.0200000000000001E-2</v>
      </c>
      <c r="Q84" s="285">
        <v>0.65700000000000003</v>
      </c>
      <c r="R84" s="285">
        <v>-5.0000000000000001E-3</v>
      </c>
      <c r="S84" s="285">
        <v>-6.4000000000000003E-3</v>
      </c>
      <c r="T84" s="285">
        <v>-6.8999999999999999E-3</v>
      </c>
      <c r="U84" s="283">
        <v>4656</v>
      </c>
      <c r="V84" s="283">
        <v>-7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9.7999999999999997E-4</v>
      </c>
      <c r="E85" s="36"/>
      <c r="F85" s="35"/>
      <c r="G85" s="43">
        <f>AVERAGE(G80:G84)</f>
        <v>-1.6160000000000001E-2</v>
      </c>
      <c r="H85" s="272">
        <f>COUNTIF($D80:$D84,"&gt;0")/COUNT($D80:$D84)</f>
        <v>0.6</v>
      </c>
      <c r="I85" s="270">
        <f>COUNTIF($D80:$D84,"&lt;0")</f>
        <v>2</v>
      </c>
      <c r="J85" s="270">
        <f>COUNTIF($D80:$D84,"=0")</f>
        <v>0</v>
      </c>
      <c r="K85" s="43">
        <f>AVERAGE(K80:K84)</f>
        <v>4.6233999999999997E-2</v>
      </c>
      <c r="L85" s="36"/>
      <c r="M85" s="35"/>
      <c r="N85" s="38"/>
      <c r="O85" s="39"/>
      <c r="P85" s="43">
        <f>AVERAGE(P80:P84)</f>
        <v>-1.7760000000000001E-2</v>
      </c>
      <c r="Q85" s="37"/>
      <c r="R85" s="43">
        <f>AVERAGE(R80:R84)</f>
        <v>-3.2399999999999998E-3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0.83499999999999996</v>
      </c>
      <c r="D86" s="295">
        <v>1.1999999999999999E-3</v>
      </c>
      <c r="E86" s="289">
        <v>6586.21</v>
      </c>
      <c r="F86" s="14">
        <v>1.0274000000000001</v>
      </c>
      <c r="G86" s="291">
        <v>0.18729999999999999</v>
      </c>
      <c r="H86" s="291">
        <v>0.03</v>
      </c>
      <c r="I86" s="289">
        <v>4.5</v>
      </c>
      <c r="J86" s="289">
        <v>4.5</v>
      </c>
      <c r="K86" s="291">
        <v>5.5719999999999999E-2</v>
      </c>
      <c r="L86" s="289" t="s">
        <v>40</v>
      </c>
      <c r="M86" s="14" t="s">
        <v>43</v>
      </c>
      <c r="N86" s="290">
        <v>-1.14E-2</v>
      </c>
      <c r="O86" s="18">
        <v>8.6499999999999994E-2</v>
      </c>
      <c r="P86" s="306" t="s">
        <v>44</v>
      </c>
      <c r="Q86" s="303">
        <v>2.2406999999999999</v>
      </c>
      <c r="R86" s="291">
        <v>9.4999999999999998E-3</v>
      </c>
      <c r="S86" s="291">
        <v>2.5999999999999999E-3</v>
      </c>
      <c r="T86" s="291">
        <v>-3.0000000000000001E-3</v>
      </c>
      <c r="U86" s="289">
        <v>253387</v>
      </c>
      <c r="V86" s="289">
        <v>420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150277</v>
      </c>
      <c r="B87" s="294" t="s">
        <v>65</v>
      </c>
      <c r="C87" s="7">
        <v>1.054</v>
      </c>
      <c r="D87" s="305">
        <v>8.9999999999999998E-4</v>
      </c>
      <c r="E87" s="283">
        <v>3714.15</v>
      </c>
      <c r="F87" s="7">
        <v>1.0549999999999999</v>
      </c>
      <c r="G87" s="285">
        <v>8.9999999999999998E-4</v>
      </c>
      <c r="H87" s="285">
        <v>0.03</v>
      </c>
      <c r="I87" s="283">
        <v>5</v>
      </c>
      <c r="J87" s="283">
        <v>4.5</v>
      </c>
      <c r="K87" s="285">
        <v>4.5060000000000003E-2</v>
      </c>
      <c r="L87" s="283" t="s">
        <v>40</v>
      </c>
      <c r="M87" s="7" t="s">
        <v>66</v>
      </c>
      <c r="N87" s="286">
        <v>-1.5699999999999999E-2</v>
      </c>
      <c r="O87" s="23">
        <v>0.11559999999999999</v>
      </c>
      <c r="P87" s="285">
        <v>-3.0999999999999999E-3</v>
      </c>
      <c r="Q87" s="285">
        <v>1.0329999999999999</v>
      </c>
      <c r="R87" s="285">
        <v>1.6000000000000001E-3</v>
      </c>
      <c r="S87" s="285">
        <v>-5.3E-3</v>
      </c>
      <c r="T87" s="285">
        <v>-6.7000000000000002E-3</v>
      </c>
      <c r="U87" s="283">
        <v>52257</v>
      </c>
      <c r="V87" s="283">
        <v>-224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150164</v>
      </c>
      <c r="B88" s="289" t="s">
        <v>61</v>
      </c>
      <c r="C88" s="14">
        <v>1.0249999999999999</v>
      </c>
      <c r="D88" s="295">
        <v>2.8999999999999998E-3</v>
      </c>
      <c r="E88" s="289">
        <v>73.39</v>
      </c>
      <c r="F88" s="14">
        <v>1.026</v>
      </c>
      <c r="G88" s="291">
        <v>1E-3</v>
      </c>
      <c r="H88" s="291">
        <v>0.03</v>
      </c>
      <c r="I88" s="289">
        <v>4.5</v>
      </c>
      <c r="J88" s="289">
        <v>4.5</v>
      </c>
      <c r="K88" s="291">
        <v>4.505E-2</v>
      </c>
      <c r="L88" s="289" t="s">
        <v>40</v>
      </c>
      <c r="M88" s="14" t="s">
        <v>62</v>
      </c>
      <c r="N88" s="290">
        <v>-1E-3</v>
      </c>
      <c r="O88" s="18">
        <v>0.1067</v>
      </c>
      <c r="P88" s="291">
        <v>-2.3E-3</v>
      </c>
      <c r="Q88" s="291">
        <v>0.46579999999999999</v>
      </c>
      <c r="R88" s="291">
        <v>1.23E-2</v>
      </c>
      <c r="S88" s="291">
        <v>6.3E-3</v>
      </c>
      <c r="T88" s="291">
        <v>5.3E-3</v>
      </c>
      <c r="U88" s="289">
        <v>3454</v>
      </c>
      <c r="V88" s="289">
        <v>0</v>
      </c>
      <c r="W88" s="292">
        <v>0.29375000000000001</v>
      </c>
      <c r="X88" s="293">
        <v>42705</v>
      </c>
      <c r="Y88" s="21" t="s">
        <v>38</v>
      </c>
    </row>
    <row r="89" spans="1:25" s="206" customFormat="1" ht="18.75" thickBot="1" x14ac:dyDescent="0.2">
      <c r="A89" s="197">
        <v>150305</v>
      </c>
      <c r="B89" s="377" t="s">
        <v>104</v>
      </c>
      <c r="C89" s="197">
        <v>1.0289999999999999</v>
      </c>
      <c r="D89" s="383">
        <v>4.8999999999999998E-3</v>
      </c>
      <c r="E89" s="377">
        <v>187.7</v>
      </c>
      <c r="F89" s="197">
        <v>1.03</v>
      </c>
      <c r="G89" s="379">
        <v>1E-3</v>
      </c>
      <c r="H89" s="379">
        <v>0.03</v>
      </c>
      <c r="I89" s="377">
        <v>4.5</v>
      </c>
      <c r="J89" s="377">
        <v>4.5</v>
      </c>
      <c r="K89" s="379">
        <v>4.505E-2</v>
      </c>
      <c r="L89" s="377" t="s">
        <v>40</v>
      </c>
      <c r="M89" s="197" t="s">
        <v>105</v>
      </c>
      <c r="N89" s="378">
        <v>-9.2999999999999992E-3</v>
      </c>
      <c r="O89" s="202">
        <v>0.21160000000000001</v>
      </c>
      <c r="P89" s="379">
        <v>-3.0999999999999999E-3</v>
      </c>
      <c r="Q89" s="379">
        <v>0.8478</v>
      </c>
      <c r="R89" s="379">
        <v>8.9999999999999998E-4</v>
      </c>
      <c r="S89" s="379">
        <v>-6.7000000000000002E-3</v>
      </c>
      <c r="T89" s="379">
        <v>-8.5000000000000006E-3</v>
      </c>
      <c r="U89" s="377">
        <v>2977</v>
      </c>
      <c r="V89" s="377">
        <v>-20</v>
      </c>
      <c r="W89" s="380">
        <v>0.21180555555555555</v>
      </c>
      <c r="X89" s="381">
        <v>42719</v>
      </c>
      <c r="Y89" s="205" t="s">
        <v>38</v>
      </c>
    </row>
    <row r="90" spans="1:25" ht="18.75" thickBot="1" x14ac:dyDescent="0.2">
      <c r="A90" s="14">
        <v>150273</v>
      </c>
      <c r="B90" s="289" t="s">
        <v>45</v>
      </c>
      <c r="C90" s="14">
        <v>1.054</v>
      </c>
      <c r="D90" s="295">
        <v>3.8E-3</v>
      </c>
      <c r="E90" s="289">
        <v>822.28</v>
      </c>
      <c r="F90" s="14">
        <v>1.054</v>
      </c>
      <c r="G90" s="291">
        <v>0</v>
      </c>
      <c r="H90" s="291">
        <v>0.03</v>
      </c>
      <c r="I90" s="289">
        <v>5</v>
      </c>
      <c r="J90" s="289">
        <v>4.5</v>
      </c>
      <c r="K90" s="291">
        <v>4.5010000000000001E-2</v>
      </c>
      <c r="L90" s="289" t="s">
        <v>40</v>
      </c>
      <c r="M90" s="14" t="s">
        <v>46</v>
      </c>
      <c r="N90" s="290">
        <v>-1.1299999999999999E-2</v>
      </c>
      <c r="O90" s="18">
        <v>0.11650000000000001</v>
      </c>
      <c r="P90" s="291">
        <v>-4.1000000000000003E-3</v>
      </c>
      <c r="Q90" s="291">
        <v>1.0325</v>
      </c>
      <c r="R90" s="291">
        <v>-2E-3</v>
      </c>
      <c r="S90" s="291">
        <v>-6.0000000000000001E-3</v>
      </c>
      <c r="T90" s="291">
        <v>-8.6999999999999994E-3</v>
      </c>
      <c r="U90" s="289">
        <v>10707</v>
      </c>
      <c r="V90" s="289">
        <v>-175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150229</v>
      </c>
      <c r="B91" s="283" t="s">
        <v>69</v>
      </c>
      <c r="C91" s="7">
        <v>1.0309999999999999</v>
      </c>
      <c r="D91" s="284">
        <v>0</v>
      </c>
      <c r="E91" s="283">
        <v>149.66</v>
      </c>
      <c r="F91" s="7">
        <v>1.0309999999999999</v>
      </c>
      <c r="G91" s="285">
        <v>0</v>
      </c>
      <c r="H91" s="285">
        <v>0.03</v>
      </c>
      <c r="I91" s="283">
        <v>4.5</v>
      </c>
      <c r="J91" s="283">
        <v>4.5</v>
      </c>
      <c r="K91" s="285">
        <v>4.4999999999999998E-2</v>
      </c>
      <c r="L91" s="283" t="s">
        <v>40</v>
      </c>
      <c r="M91" s="7" t="s">
        <v>70</v>
      </c>
      <c r="N91" s="286">
        <v>-3.7000000000000002E-3</v>
      </c>
      <c r="O91" s="23">
        <v>0.28739999999999999</v>
      </c>
      <c r="P91" s="285">
        <v>-4.0000000000000001E-3</v>
      </c>
      <c r="Q91" s="285">
        <v>0.66879999999999995</v>
      </c>
      <c r="R91" s="285">
        <v>6.9999999999999999E-4</v>
      </c>
      <c r="S91" s="285">
        <v>-3.8999999999999998E-3</v>
      </c>
      <c r="T91" s="285">
        <v>-3.8999999999999998E-3</v>
      </c>
      <c r="U91" s="283">
        <v>16010</v>
      </c>
      <c r="V91" s="283">
        <v>-54</v>
      </c>
      <c r="W91" s="287">
        <v>0.21180555555555555</v>
      </c>
      <c r="X91" s="288">
        <v>42705</v>
      </c>
      <c r="Y91" s="13" t="s">
        <v>38</v>
      </c>
    </row>
    <row r="92" spans="1:25" s="206" customFormat="1" ht="18.75" thickBot="1" x14ac:dyDescent="0.2">
      <c r="A92" s="197">
        <v>150307</v>
      </c>
      <c r="B92" s="377" t="s">
        <v>51</v>
      </c>
      <c r="C92" s="197">
        <v>1.0309999999999999</v>
      </c>
      <c r="D92" s="430">
        <v>0</v>
      </c>
      <c r="E92" s="377">
        <v>458.94</v>
      </c>
      <c r="F92" s="197">
        <v>1.0309999999999999</v>
      </c>
      <c r="G92" s="379">
        <v>0</v>
      </c>
      <c r="H92" s="379">
        <v>0.03</v>
      </c>
      <c r="I92" s="377">
        <v>4.5</v>
      </c>
      <c r="J92" s="377">
        <v>4.5</v>
      </c>
      <c r="K92" s="379">
        <v>4.4999999999999998E-2</v>
      </c>
      <c r="L92" s="377" t="s">
        <v>40</v>
      </c>
      <c r="M92" s="197" t="s">
        <v>52</v>
      </c>
      <c r="N92" s="378">
        <v>-1.49E-2</v>
      </c>
      <c r="O92" s="202">
        <v>0.19289999999999999</v>
      </c>
      <c r="P92" s="379">
        <v>-4.0000000000000001E-3</v>
      </c>
      <c r="Q92" s="379">
        <v>0.8901</v>
      </c>
      <c r="R92" s="379">
        <v>-3.3E-3</v>
      </c>
      <c r="S92" s="379">
        <v>-5.5999999999999999E-3</v>
      </c>
      <c r="T92" s="379">
        <v>-8.0000000000000002E-3</v>
      </c>
      <c r="U92" s="377">
        <v>23407</v>
      </c>
      <c r="V92" s="377">
        <v>-241</v>
      </c>
      <c r="W92" s="380">
        <v>0.21180555555555555</v>
      </c>
      <c r="X92" s="381">
        <v>42705</v>
      </c>
      <c r="Y92" s="205" t="s">
        <v>38</v>
      </c>
    </row>
    <row r="93" spans="1:25" s="206" customFormat="1" ht="18.75" thickBot="1" x14ac:dyDescent="0.2">
      <c r="A93" s="197">
        <v>150329</v>
      </c>
      <c r="B93" s="377" t="s">
        <v>99</v>
      </c>
      <c r="C93" s="197">
        <v>1.0289999999999999</v>
      </c>
      <c r="D93" s="383">
        <v>1.9E-3</v>
      </c>
      <c r="E93" s="377">
        <v>630.79999999999995</v>
      </c>
      <c r="F93" s="197">
        <v>1.0289999999999999</v>
      </c>
      <c r="G93" s="379">
        <v>0</v>
      </c>
      <c r="H93" s="379">
        <v>0.03</v>
      </c>
      <c r="I93" s="377">
        <v>4.5</v>
      </c>
      <c r="J93" s="377">
        <v>4.5</v>
      </c>
      <c r="K93" s="379">
        <v>4.4999999999999998E-2</v>
      </c>
      <c r="L93" s="377" t="s">
        <v>40</v>
      </c>
      <c r="M93" s="197" t="s">
        <v>100</v>
      </c>
      <c r="N93" s="378">
        <v>-1E-3</v>
      </c>
      <c r="O93" s="202">
        <v>0.308</v>
      </c>
      <c r="P93" s="379">
        <v>-4.0000000000000001E-3</v>
      </c>
      <c r="Q93" s="379">
        <v>0.62319999999999998</v>
      </c>
      <c r="R93" s="379">
        <v>1.23E-2</v>
      </c>
      <c r="S93" s="379">
        <v>5.0000000000000001E-4</v>
      </c>
      <c r="T93" s="379">
        <v>5.0000000000000001E-4</v>
      </c>
      <c r="U93" s="377">
        <v>10945</v>
      </c>
      <c r="V93" s="377">
        <v>0</v>
      </c>
      <c r="W93" s="380">
        <v>0.21180555555555555</v>
      </c>
      <c r="X93" s="381">
        <v>42719</v>
      </c>
      <c r="Y93" s="205" t="s">
        <v>38</v>
      </c>
    </row>
    <row r="94" spans="1:25" ht="18.75" thickBot="1" x14ac:dyDescent="0.2">
      <c r="A94" s="14">
        <v>502049</v>
      </c>
      <c r="B94" s="289" t="s">
        <v>90</v>
      </c>
      <c r="C94" s="14">
        <v>1.0149999999999999</v>
      </c>
      <c r="D94" s="295">
        <v>3.0000000000000001E-3</v>
      </c>
      <c r="E94" s="289">
        <v>197.52</v>
      </c>
      <c r="F94" s="14">
        <v>1.0145</v>
      </c>
      <c r="G94" s="291">
        <v>-5.0000000000000001E-4</v>
      </c>
      <c r="H94" s="291">
        <v>0.03</v>
      </c>
      <c r="I94" s="289">
        <v>4.5</v>
      </c>
      <c r="J94" s="289">
        <v>4.5</v>
      </c>
      <c r="K94" s="291">
        <v>4.4979999999999999E-2</v>
      </c>
      <c r="L94" s="289" t="s">
        <v>40</v>
      </c>
      <c r="M94" s="14" t="s">
        <v>91</v>
      </c>
      <c r="N94" s="295">
        <v>3.2000000000000002E-3</v>
      </c>
      <c r="O94" s="18">
        <v>0.41420000000000001</v>
      </c>
      <c r="P94" s="291">
        <v>-4.0000000000000001E-3</v>
      </c>
      <c r="Q94" s="291">
        <v>0.38969999999999999</v>
      </c>
      <c r="R94" s="291">
        <v>-5.0000000000000001E-3</v>
      </c>
      <c r="S94" s="291">
        <v>-3.8E-3</v>
      </c>
      <c r="T94" s="291">
        <v>-4.1999999999999997E-3</v>
      </c>
      <c r="U94" s="289">
        <v>11864</v>
      </c>
      <c r="V94" s="289">
        <v>-31</v>
      </c>
      <c r="W94" s="292">
        <v>0.21180555555555555</v>
      </c>
      <c r="X94" s="293">
        <v>42839</v>
      </c>
      <c r="Y94" s="21" t="s">
        <v>38</v>
      </c>
    </row>
    <row r="95" spans="1:25" ht="18.75" thickBot="1" x14ac:dyDescent="0.2">
      <c r="A95" s="7">
        <v>502024</v>
      </c>
      <c r="B95" s="283" t="s">
        <v>77</v>
      </c>
      <c r="C95" s="7">
        <v>1.0509999999999999</v>
      </c>
      <c r="D95" s="305">
        <v>3.8E-3</v>
      </c>
      <c r="E95" s="283">
        <v>85.83</v>
      </c>
      <c r="F95" s="7">
        <v>1.05</v>
      </c>
      <c r="G95" s="285">
        <v>-1E-3</v>
      </c>
      <c r="H95" s="285">
        <v>0.03</v>
      </c>
      <c r="I95" s="283">
        <v>5</v>
      </c>
      <c r="J95" s="283">
        <v>4.5</v>
      </c>
      <c r="K95" s="285">
        <v>4.4970000000000003E-2</v>
      </c>
      <c r="L95" s="283" t="s">
        <v>40</v>
      </c>
      <c r="M95" s="7" t="s">
        <v>78</v>
      </c>
      <c r="N95" s="286">
        <v>-1.1299999999999999E-2</v>
      </c>
      <c r="O95" s="23">
        <v>0.25840000000000002</v>
      </c>
      <c r="P95" s="285">
        <v>-5.0000000000000001E-3</v>
      </c>
      <c r="Q95" s="285">
        <v>0.71140000000000003</v>
      </c>
      <c r="R95" s="285">
        <v>1.0800000000000001E-2</v>
      </c>
      <c r="S95" s="285">
        <v>7.3000000000000001E-3</v>
      </c>
      <c r="T95" s="285">
        <v>-8.5000000000000006E-3</v>
      </c>
      <c r="U95" s="283">
        <v>1664</v>
      </c>
      <c r="V95" s="283">
        <v>-84</v>
      </c>
      <c r="W95" s="287">
        <v>0.21180555555555555</v>
      </c>
      <c r="X95" s="288">
        <v>42614</v>
      </c>
      <c r="Y95" s="13" t="s">
        <v>38</v>
      </c>
    </row>
    <row r="96" spans="1:25" ht="18.75" thickBot="1" x14ac:dyDescent="0.2">
      <c r="A96" s="14">
        <v>502027</v>
      </c>
      <c r="B96" s="289" t="s">
        <v>124</v>
      </c>
      <c r="C96" s="14">
        <v>1.0509999999999999</v>
      </c>
      <c r="D96" s="302">
        <v>0</v>
      </c>
      <c r="E96" s="289">
        <v>0.49</v>
      </c>
      <c r="F96" s="14">
        <v>1.05</v>
      </c>
      <c r="G96" s="291">
        <v>-1E-3</v>
      </c>
      <c r="H96" s="291">
        <v>0.03</v>
      </c>
      <c r="I96" s="289">
        <v>5</v>
      </c>
      <c r="J96" s="289">
        <v>4.5</v>
      </c>
      <c r="K96" s="291">
        <v>4.4970000000000003E-2</v>
      </c>
      <c r="L96" s="289" t="s">
        <v>40</v>
      </c>
      <c r="M96" s="14" t="s">
        <v>125</v>
      </c>
      <c r="N96" s="290">
        <v>-1.38E-2</v>
      </c>
      <c r="O96" s="18">
        <v>0.26979999999999998</v>
      </c>
      <c r="P96" s="291">
        <v>-5.0000000000000001E-3</v>
      </c>
      <c r="Q96" s="291">
        <v>0.68510000000000004</v>
      </c>
      <c r="R96" s="291">
        <v>6.0000000000000001E-3</v>
      </c>
      <c r="S96" s="291">
        <v>1.0500000000000001E-2</v>
      </c>
      <c r="T96" s="291">
        <v>-2.8E-3</v>
      </c>
      <c r="U96" s="289">
        <v>131</v>
      </c>
      <c r="V96" s="289">
        <v>-5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150243</v>
      </c>
      <c r="B97" s="283" t="s">
        <v>128</v>
      </c>
      <c r="C97" s="7">
        <v>1.0269999999999999</v>
      </c>
      <c r="D97" s="286">
        <v>-1E-3</v>
      </c>
      <c r="E97" s="283">
        <v>178.45</v>
      </c>
      <c r="F97" s="7">
        <v>1.026</v>
      </c>
      <c r="G97" s="285">
        <v>-1E-3</v>
      </c>
      <c r="H97" s="285">
        <v>0.03</v>
      </c>
      <c r="I97" s="283">
        <v>4.5</v>
      </c>
      <c r="J97" s="283">
        <v>4.5</v>
      </c>
      <c r="K97" s="285">
        <v>4.496E-2</v>
      </c>
      <c r="L97" s="283" t="s">
        <v>40</v>
      </c>
      <c r="M97" s="7" t="s">
        <v>129</v>
      </c>
      <c r="N97" s="286">
        <v>-1.5699999999999999E-2</v>
      </c>
      <c r="O97" s="23">
        <v>0.35749999999999998</v>
      </c>
      <c r="P97" s="285">
        <v>-5.0000000000000001E-3</v>
      </c>
      <c r="Q97" s="285">
        <v>0.51060000000000005</v>
      </c>
      <c r="R97" s="285">
        <v>3.5999999999999999E-3</v>
      </c>
      <c r="S97" s="285">
        <v>-3.0000000000000001E-3</v>
      </c>
      <c r="T97" s="285">
        <v>-6.8999999999999999E-3</v>
      </c>
      <c r="U97" s="283">
        <v>12214</v>
      </c>
      <c r="V97" s="283">
        <v>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150207</v>
      </c>
      <c r="B98" s="289" t="s">
        <v>71</v>
      </c>
      <c r="C98" s="14">
        <v>1.03</v>
      </c>
      <c r="D98" s="295">
        <v>1.9E-3</v>
      </c>
      <c r="E98" s="289">
        <v>377.07</v>
      </c>
      <c r="F98" s="14">
        <v>1.0289999999999999</v>
      </c>
      <c r="G98" s="291">
        <v>-1E-3</v>
      </c>
      <c r="H98" s="291">
        <v>0.03</v>
      </c>
      <c r="I98" s="289">
        <v>4.5</v>
      </c>
      <c r="J98" s="289">
        <v>4.5</v>
      </c>
      <c r="K98" s="291">
        <v>4.496E-2</v>
      </c>
      <c r="L98" s="289" t="s">
        <v>40</v>
      </c>
      <c r="M98" s="14" t="s">
        <v>72</v>
      </c>
      <c r="N98" s="290">
        <v>-1.15E-2</v>
      </c>
      <c r="O98" s="18">
        <v>8.2900000000000001E-2</v>
      </c>
      <c r="P98" s="291">
        <v>-5.0000000000000001E-3</v>
      </c>
      <c r="Q98" s="291">
        <v>1.1512</v>
      </c>
      <c r="R98" s="291">
        <v>3.8999999999999998E-3</v>
      </c>
      <c r="S98" s="291">
        <v>-2.8E-3</v>
      </c>
      <c r="T98" s="291">
        <v>-9.1000000000000004E-3</v>
      </c>
      <c r="U98" s="289">
        <v>17247</v>
      </c>
      <c r="V98" s="289">
        <v>-447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150271</v>
      </c>
      <c r="B99" s="283" t="s">
        <v>59</v>
      </c>
      <c r="C99" s="7">
        <v>1.03</v>
      </c>
      <c r="D99" s="305">
        <v>3.8999999999999998E-3</v>
      </c>
      <c r="E99" s="283">
        <v>212.75</v>
      </c>
      <c r="F99" s="7">
        <v>1.0289999999999999</v>
      </c>
      <c r="G99" s="285">
        <v>-1E-3</v>
      </c>
      <c r="H99" s="285">
        <v>0.03</v>
      </c>
      <c r="I99" s="283">
        <v>4.5</v>
      </c>
      <c r="J99" s="283">
        <v>4.5</v>
      </c>
      <c r="K99" s="285">
        <v>4.496E-2</v>
      </c>
      <c r="L99" s="283" t="s">
        <v>40</v>
      </c>
      <c r="M99" s="7" t="s">
        <v>60</v>
      </c>
      <c r="N99" s="286">
        <v>-1.67E-2</v>
      </c>
      <c r="O99" s="23">
        <v>0.3876</v>
      </c>
      <c r="P99" s="285">
        <v>-5.0000000000000001E-3</v>
      </c>
      <c r="Q99" s="285">
        <v>0.43659999999999999</v>
      </c>
      <c r="R99" s="285">
        <v>8.0000000000000004E-4</v>
      </c>
      <c r="S99" s="285">
        <v>2.8E-3</v>
      </c>
      <c r="T99" s="285">
        <v>-7.4999999999999997E-3</v>
      </c>
      <c r="U99" s="283">
        <v>2356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150051</v>
      </c>
      <c r="B100" s="289" t="s">
        <v>87</v>
      </c>
      <c r="C100" s="14">
        <v>1.0249999999999999</v>
      </c>
      <c r="D100" s="290">
        <v>-1E-3</v>
      </c>
      <c r="E100" s="289">
        <v>381.97</v>
      </c>
      <c r="F100" s="14">
        <v>1.024</v>
      </c>
      <c r="G100" s="291">
        <v>-1E-3</v>
      </c>
      <c r="H100" s="291">
        <v>0.03</v>
      </c>
      <c r="I100" s="289">
        <v>4.5</v>
      </c>
      <c r="J100" s="289">
        <v>4.5</v>
      </c>
      <c r="K100" s="291">
        <v>4.496E-2</v>
      </c>
      <c r="L100" s="289" t="s">
        <v>40</v>
      </c>
      <c r="M100" s="14" t="s">
        <v>88</v>
      </c>
      <c r="N100" s="290">
        <v>-3.0999999999999999E-3</v>
      </c>
      <c r="O100" s="18">
        <v>0.43209999999999998</v>
      </c>
      <c r="P100" s="291">
        <v>-5.0000000000000001E-3</v>
      </c>
      <c r="Q100" s="291">
        <v>0.33729999999999999</v>
      </c>
      <c r="R100" s="291">
        <v>6.9999999999999999E-4</v>
      </c>
      <c r="S100" s="291">
        <v>1.8E-3</v>
      </c>
      <c r="T100" s="291">
        <v>-4.8999999999999998E-3</v>
      </c>
      <c r="U100" s="289">
        <v>15856</v>
      </c>
      <c r="V100" s="289">
        <v>233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150173</v>
      </c>
      <c r="B101" s="283" t="s">
        <v>113</v>
      </c>
      <c r="C101" s="7">
        <v>1.03</v>
      </c>
      <c r="D101" s="305">
        <v>2.8999999999999998E-3</v>
      </c>
      <c r="E101" s="283">
        <v>621.09</v>
      </c>
      <c r="F101" s="7">
        <v>1.0289999999999999</v>
      </c>
      <c r="G101" s="285">
        <v>-1E-3</v>
      </c>
      <c r="H101" s="285">
        <v>0.03</v>
      </c>
      <c r="I101" s="283">
        <v>4.5</v>
      </c>
      <c r="J101" s="283">
        <v>4.5</v>
      </c>
      <c r="K101" s="285">
        <v>4.496E-2</v>
      </c>
      <c r="L101" s="283" t="s">
        <v>40</v>
      </c>
      <c r="M101" s="7" t="s">
        <v>114</v>
      </c>
      <c r="N101" s="286">
        <v>-1.44E-2</v>
      </c>
      <c r="O101" s="23">
        <v>0.25900000000000001</v>
      </c>
      <c r="P101" s="285">
        <v>-5.0000000000000001E-3</v>
      </c>
      <c r="Q101" s="285">
        <v>0.73809999999999998</v>
      </c>
      <c r="R101" s="285">
        <v>5.7999999999999996E-3</v>
      </c>
      <c r="S101" s="285">
        <v>-1.6999999999999999E-3</v>
      </c>
      <c r="T101" s="285">
        <v>-1.1000000000000001E-3</v>
      </c>
      <c r="U101" s="283">
        <v>17409</v>
      </c>
      <c r="V101" s="283">
        <v>3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150184</v>
      </c>
      <c r="B102" s="289" t="s">
        <v>106</v>
      </c>
      <c r="C102" s="14">
        <v>1.01</v>
      </c>
      <c r="D102" s="295">
        <v>1E-3</v>
      </c>
      <c r="E102" s="289">
        <v>53.88</v>
      </c>
      <c r="F102" s="14">
        <v>1.0088999999999999</v>
      </c>
      <c r="G102" s="291">
        <v>-1.1000000000000001E-3</v>
      </c>
      <c r="H102" s="291">
        <v>0.03</v>
      </c>
      <c r="I102" s="289">
        <v>4.5</v>
      </c>
      <c r="J102" s="289">
        <v>4.5</v>
      </c>
      <c r="K102" s="291">
        <v>4.4949999999999997E-2</v>
      </c>
      <c r="L102" s="289" t="s">
        <v>40</v>
      </c>
      <c r="M102" s="14" t="s">
        <v>76</v>
      </c>
      <c r="N102" s="290">
        <v>-1.5599999999999999E-2</v>
      </c>
      <c r="O102" s="18">
        <v>0.3196</v>
      </c>
      <c r="P102" s="291">
        <v>-5.0000000000000001E-3</v>
      </c>
      <c r="Q102" s="303">
        <v>0.62150000000000005</v>
      </c>
      <c r="R102" s="291">
        <v>2.0999999999999999E-3</v>
      </c>
      <c r="S102" s="291">
        <v>-2.7000000000000001E-3</v>
      </c>
      <c r="T102" s="291">
        <v>-1.4E-3</v>
      </c>
      <c r="U102" s="289">
        <v>38843</v>
      </c>
      <c r="V102" s="289">
        <v>-19</v>
      </c>
      <c r="W102" s="292">
        <v>0.21180555555555555</v>
      </c>
      <c r="X102" s="293">
        <v>42885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</v>
      </c>
      <c r="D103" s="383">
        <v>2E-3</v>
      </c>
      <c r="E103" s="377">
        <v>69.290000000000006</v>
      </c>
      <c r="F103" s="197">
        <v>1.0085</v>
      </c>
      <c r="G103" s="379">
        <v>-1.5E-3</v>
      </c>
      <c r="H103" s="379">
        <v>0.03</v>
      </c>
      <c r="I103" s="377">
        <v>4.5</v>
      </c>
      <c r="J103" s="377">
        <v>4.5</v>
      </c>
      <c r="K103" s="379">
        <v>4.4929999999999998E-2</v>
      </c>
      <c r="L103" s="377" t="s">
        <v>40</v>
      </c>
      <c r="M103" s="197" t="s">
        <v>93</v>
      </c>
      <c r="N103" s="378">
        <v>-1.24E-2</v>
      </c>
      <c r="O103" s="202">
        <v>0.31990000000000002</v>
      </c>
      <c r="P103" s="379">
        <v>-5.0000000000000001E-3</v>
      </c>
      <c r="Q103" s="379">
        <v>0.62109999999999999</v>
      </c>
      <c r="R103" s="379">
        <v>8.3000000000000001E-3</v>
      </c>
      <c r="S103" s="379">
        <v>-1.4E-3</v>
      </c>
      <c r="T103" s="379">
        <v>-4.5999999999999999E-3</v>
      </c>
      <c r="U103" s="377">
        <v>10095</v>
      </c>
      <c r="V103" s="377">
        <v>-3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150177</v>
      </c>
      <c r="B104" s="289" t="s">
        <v>83</v>
      </c>
      <c r="C104" s="14">
        <v>1.0289999999999999</v>
      </c>
      <c r="D104" s="295">
        <v>2.8999999999999998E-3</v>
      </c>
      <c r="E104" s="289">
        <v>153.65</v>
      </c>
      <c r="F104" s="14">
        <v>1.0269999999999999</v>
      </c>
      <c r="G104" s="291">
        <v>-1.9E-3</v>
      </c>
      <c r="H104" s="291">
        <v>0.03</v>
      </c>
      <c r="I104" s="289">
        <v>4.5</v>
      </c>
      <c r="J104" s="289">
        <v>4.5</v>
      </c>
      <c r="K104" s="291">
        <v>4.4909999999999999E-2</v>
      </c>
      <c r="L104" s="289" t="s">
        <v>40</v>
      </c>
      <c r="M104" s="14" t="s">
        <v>84</v>
      </c>
      <c r="N104" s="295">
        <v>3.0999999999999999E-3</v>
      </c>
      <c r="O104" s="18">
        <v>0.44450000000000001</v>
      </c>
      <c r="P104" s="291">
        <v>-6.0000000000000001E-3</v>
      </c>
      <c r="Q104" s="291">
        <v>0.30509999999999998</v>
      </c>
      <c r="R104" s="291">
        <v>2.7000000000000001E-3</v>
      </c>
      <c r="S104" s="291">
        <v>-2.5999999999999999E-3</v>
      </c>
      <c r="T104" s="291">
        <v>-6.1000000000000004E-3</v>
      </c>
      <c r="U104" s="289">
        <v>21858</v>
      </c>
      <c r="V104" s="289">
        <v>-2</v>
      </c>
      <c r="W104" s="292">
        <v>0.21180555555555555</v>
      </c>
      <c r="X104" s="293">
        <v>42738</v>
      </c>
      <c r="Y104" s="21" t="s">
        <v>38</v>
      </c>
    </row>
    <row r="105" spans="1:25" ht="18.75" thickBot="1" x14ac:dyDescent="0.2">
      <c r="A105" s="7">
        <v>150205</v>
      </c>
      <c r="B105" s="283" t="s">
        <v>49</v>
      </c>
      <c r="C105" s="7">
        <v>1.034</v>
      </c>
      <c r="D105" s="305">
        <v>4.8999999999999998E-3</v>
      </c>
      <c r="E105" s="283">
        <v>17590.36</v>
      </c>
      <c r="F105" s="7">
        <v>1.032</v>
      </c>
      <c r="G105" s="285">
        <v>-1.9E-3</v>
      </c>
      <c r="H105" s="285">
        <v>0.03</v>
      </c>
      <c r="I105" s="283">
        <v>4.5</v>
      </c>
      <c r="J105" s="283">
        <v>4.5</v>
      </c>
      <c r="K105" s="285">
        <v>4.4909999999999999E-2</v>
      </c>
      <c r="L105" s="283" t="s">
        <v>40</v>
      </c>
      <c r="M105" s="7" t="s">
        <v>50</v>
      </c>
      <c r="N105" s="286">
        <v>-2.1600000000000001E-2</v>
      </c>
      <c r="O105" s="23">
        <v>0.1716</v>
      </c>
      <c r="P105" s="285">
        <v>-6.0000000000000001E-3</v>
      </c>
      <c r="Q105" s="285">
        <v>0.9385</v>
      </c>
      <c r="R105" s="285">
        <v>1.4500000000000001E-2</v>
      </c>
      <c r="S105" s="285">
        <v>1.2999999999999999E-3</v>
      </c>
      <c r="T105" s="285">
        <v>-3.8E-3</v>
      </c>
      <c r="U105" s="283">
        <v>445874</v>
      </c>
      <c r="V105" s="283">
        <v>583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150235</v>
      </c>
      <c r="B106" s="289" t="s">
        <v>115</v>
      </c>
      <c r="C106" s="14">
        <v>1.028</v>
      </c>
      <c r="D106" s="295">
        <v>2.8999999999999998E-3</v>
      </c>
      <c r="E106" s="289">
        <v>698.58</v>
      </c>
      <c r="F106" s="14">
        <v>1.026</v>
      </c>
      <c r="G106" s="291">
        <v>-1.9E-3</v>
      </c>
      <c r="H106" s="291">
        <v>0.03</v>
      </c>
      <c r="I106" s="289">
        <v>4.5</v>
      </c>
      <c r="J106" s="289">
        <v>4.5</v>
      </c>
      <c r="K106" s="291">
        <v>4.4909999999999999E-2</v>
      </c>
      <c r="L106" s="289" t="s">
        <v>40</v>
      </c>
      <c r="M106" s="14" t="s">
        <v>56</v>
      </c>
      <c r="N106" s="295">
        <v>5.0000000000000001E-3</v>
      </c>
      <c r="O106" s="18">
        <v>0.34470000000000001</v>
      </c>
      <c r="P106" s="291">
        <v>-6.0000000000000001E-3</v>
      </c>
      <c r="Q106" s="291">
        <v>0.54069999999999996</v>
      </c>
      <c r="R106" s="291">
        <v>2E-3</v>
      </c>
      <c r="S106" s="291">
        <v>0</v>
      </c>
      <c r="T106" s="291">
        <v>-3.5999999999999999E-3</v>
      </c>
      <c r="U106" s="289">
        <v>32964</v>
      </c>
      <c r="V106" s="289">
        <v>13</v>
      </c>
      <c r="W106" s="292">
        <v>0.21180555555555555</v>
      </c>
      <c r="X106" s="293">
        <v>42675</v>
      </c>
      <c r="Y106" s="21" t="s">
        <v>38</v>
      </c>
    </row>
    <row r="107" spans="1:25" ht="18.75" thickBot="1" x14ac:dyDescent="0.2">
      <c r="A107" s="7">
        <v>150194</v>
      </c>
      <c r="B107" s="283" t="s">
        <v>85</v>
      </c>
      <c r="C107" s="7">
        <v>1.0309999999999999</v>
      </c>
      <c r="D107" s="305">
        <v>1E-3</v>
      </c>
      <c r="E107" s="283">
        <v>18892.189999999999</v>
      </c>
      <c r="F107" s="7">
        <v>1.0289999999999999</v>
      </c>
      <c r="G107" s="285">
        <v>-1.9E-3</v>
      </c>
      <c r="H107" s="285">
        <v>0.03</v>
      </c>
      <c r="I107" s="283">
        <v>4.5</v>
      </c>
      <c r="J107" s="283">
        <v>4.5</v>
      </c>
      <c r="K107" s="285">
        <v>4.4909999999999999E-2</v>
      </c>
      <c r="L107" s="283" t="s">
        <v>40</v>
      </c>
      <c r="M107" s="7" t="s">
        <v>86</v>
      </c>
      <c r="N107" s="286">
        <v>-1.5800000000000002E-2</v>
      </c>
      <c r="O107" s="23">
        <v>0.13780000000000001</v>
      </c>
      <c r="P107" s="285">
        <v>-6.0000000000000001E-3</v>
      </c>
      <c r="Q107" s="285">
        <v>1.0224</v>
      </c>
      <c r="R107" s="285">
        <v>1.8E-3</v>
      </c>
      <c r="S107" s="285">
        <v>-4.7000000000000002E-3</v>
      </c>
      <c r="T107" s="285">
        <v>-8.6E-3</v>
      </c>
      <c r="U107" s="283">
        <v>454345</v>
      </c>
      <c r="V107" s="283">
        <v>1264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150241</v>
      </c>
      <c r="B108" s="306" t="s">
        <v>94</v>
      </c>
      <c r="C108" s="14">
        <v>1.0309999999999999</v>
      </c>
      <c r="D108" s="295">
        <v>2.8999999999999998E-3</v>
      </c>
      <c r="E108" s="289">
        <v>288.72000000000003</v>
      </c>
      <c r="F108" s="14">
        <v>1.0289999999999999</v>
      </c>
      <c r="G108" s="291">
        <v>-1.9E-3</v>
      </c>
      <c r="H108" s="291">
        <v>0.03</v>
      </c>
      <c r="I108" s="289">
        <v>4.5</v>
      </c>
      <c r="J108" s="289">
        <v>4.5</v>
      </c>
      <c r="K108" s="291">
        <v>4.4909999999999999E-2</v>
      </c>
      <c r="L108" s="289" t="s">
        <v>40</v>
      </c>
      <c r="M108" s="14" t="s">
        <v>95</v>
      </c>
      <c r="N108" s="295">
        <v>1.17E-2</v>
      </c>
      <c r="O108" s="18">
        <v>0.30420000000000003</v>
      </c>
      <c r="P108" s="291">
        <v>-6.0000000000000001E-3</v>
      </c>
      <c r="Q108" s="291">
        <v>0.63200000000000001</v>
      </c>
      <c r="R108" s="291">
        <v>-2.8E-3</v>
      </c>
      <c r="S108" s="291">
        <v>-4.8999999999999998E-3</v>
      </c>
      <c r="T108" s="291">
        <v>-6.1000000000000004E-3</v>
      </c>
      <c r="U108" s="289">
        <v>8839</v>
      </c>
      <c r="V108" s="289">
        <v>-57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150315</v>
      </c>
      <c r="B109" s="283" t="s">
        <v>118</v>
      </c>
      <c r="C109" s="7">
        <v>1.0329999999999999</v>
      </c>
      <c r="D109" s="305">
        <v>3.8999999999999998E-3</v>
      </c>
      <c r="E109" s="283">
        <v>463.17</v>
      </c>
      <c r="F109" s="7">
        <v>1.0309999999999999</v>
      </c>
      <c r="G109" s="285">
        <v>-1.9E-3</v>
      </c>
      <c r="H109" s="285">
        <v>0.03</v>
      </c>
      <c r="I109" s="283">
        <v>4.5</v>
      </c>
      <c r="J109" s="283">
        <v>4.5</v>
      </c>
      <c r="K109" s="285">
        <v>4.4909999999999999E-2</v>
      </c>
      <c r="L109" s="283" t="s">
        <v>40</v>
      </c>
      <c r="M109" s="7" t="s">
        <v>119</v>
      </c>
      <c r="N109" s="286">
        <v>-1.7299999999999999E-2</v>
      </c>
      <c r="O109" s="23">
        <v>0.36220000000000002</v>
      </c>
      <c r="P109" s="285">
        <v>-6.0000000000000001E-3</v>
      </c>
      <c r="Q109" s="285">
        <v>0.49370000000000003</v>
      </c>
      <c r="R109" s="285">
        <v>2.9999999999999997E-4</v>
      </c>
      <c r="S109" s="285">
        <v>-4.8999999999999998E-3</v>
      </c>
      <c r="T109" s="285">
        <v>-6.7999999999999996E-3</v>
      </c>
      <c r="U109" s="283">
        <v>9545</v>
      </c>
      <c r="V109" s="283">
        <v>9</v>
      </c>
      <c r="W109" s="287">
        <v>0.21180555555555555</v>
      </c>
      <c r="X109" s="288">
        <v>42705</v>
      </c>
      <c r="Y109" s="13" t="s">
        <v>38</v>
      </c>
    </row>
    <row r="110" spans="1:25" ht="18.75" thickBot="1" x14ac:dyDescent="0.2">
      <c r="A110" s="14">
        <v>150200</v>
      </c>
      <c r="B110" s="289" t="s">
        <v>55</v>
      </c>
      <c r="C110" s="14">
        <v>1.0309999999999999</v>
      </c>
      <c r="D110" s="295">
        <v>3.8999999999999998E-3</v>
      </c>
      <c r="E110" s="289">
        <v>21797.39</v>
      </c>
      <c r="F110" s="14">
        <v>1.0289999999999999</v>
      </c>
      <c r="G110" s="291">
        <v>-1.9E-3</v>
      </c>
      <c r="H110" s="291">
        <v>0.03</v>
      </c>
      <c r="I110" s="289">
        <v>4.5</v>
      </c>
      <c r="J110" s="289">
        <v>4.5</v>
      </c>
      <c r="K110" s="291">
        <v>4.4909999999999999E-2</v>
      </c>
      <c r="L110" s="289" t="s">
        <v>40</v>
      </c>
      <c r="M110" s="14" t="s">
        <v>56</v>
      </c>
      <c r="N110" s="295">
        <v>5.0000000000000001E-3</v>
      </c>
      <c r="O110" s="18">
        <v>0.18609999999999999</v>
      </c>
      <c r="P110" s="291">
        <v>-6.0000000000000001E-3</v>
      </c>
      <c r="Q110" s="291">
        <v>0.90910000000000002</v>
      </c>
      <c r="R110" s="291">
        <v>2.3E-3</v>
      </c>
      <c r="S110" s="291">
        <v>5.9999999999999995E-4</v>
      </c>
      <c r="T110" s="291">
        <v>-5.9999999999999995E-4</v>
      </c>
      <c r="U110" s="289">
        <v>948189</v>
      </c>
      <c r="V110" s="289">
        <v>379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150233</v>
      </c>
      <c r="B111" s="283" t="s">
        <v>81</v>
      </c>
      <c r="C111" s="7">
        <v>1.0109999999999999</v>
      </c>
      <c r="D111" s="305">
        <v>3.0000000000000001E-3</v>
      </c>
      <c r="E111" s="283">
        <v>62.31</v>
      </c>
      <c r="F111" s="7">
        <v>1.0088999999999999</v>
      </c>
      <c r="G111" s="285">
        <v>-2.0999999999999999E-3</v>
      </c>
      <c r="H111" s="285">
        <v>0.03</v>
      </c>
      <c r="I111" s="283">
        <v>4.5</v>
      </c>
      <c r="J111" s="283">
        <v>4.5</v>
      </c>
      <c r="K111" s="285">
        <v>4.4909999999999999E-2</v>
      </c>
      <c r="L111" s="283" t="s">
        <v>40</v>
      </c>
      <c r="M111" s="7" t="s">
        <v>82</v>
      </c>
      <c r="N111" s="286">
        <v>-1.12E-2</v>
      </c>
      <c r="O111" s="23">
        <v>0.27229999999999999</v>
      </c>
      <c r="P111" s="285">
        <v>-6.0000000000000001E-3</v>
      </c>
      <c r="Q111" s="304">
        <v>0.73409999999999997</v>
      </c>
      <c r="R111" s="285">
        <v>3.5000000000000001E-3</v>
      </c>
      <c r="S111" s="285">
        <v>-4.8999999999999998E-3</v>
      </c>
      <c r="T111" s="285">
        <v>-8.0000000000000002E-3</v>
      </c>
      <c r="U111" s="283">
        <v>2778</v>
      </c>
      <c r="V111" s="283">
        <v>-53</v>
      </c>
      <c r="W111" s="287">
        <v>0.21180555555555555</v>
      </c>
      <c r="X111" s="288">
        <v>42884</v>
      </c>
      <c r="Y111" s="13" t="s">
        <v>38</v>
      </c>
    </row>
    <row r="112" spans="1:25" ht="18.75" thickBot="1" x14ac:dyDescent="0.2">
      <c r="A112" s="14">
        <v>150217</v>
      </c>
      <c r="B112" s="289" t="s">
        <v>67</v>
      </c>
      <c r="C112" s="14">
        <v>1.0409999999999999</v>
      </c>
      <c r="D112" s="302">
        <v>0</v>
      </c>
      <c r="E112" s="289">
        <v>596.91999999999996</v>
      </c>
      <c r="F112" s="14">
        <v>1.0349999999999999</v>
      </c>
      <c r="G112" s="291">
        <v>-5.7999999999999996E-3</v>
      </c>
      <c r="H112" s="291">
        <v>0.03</v>
      </c>
      <c r="I112" s="289">
        <v>5.5</v>
      </c>
      <c r="J112" s="289">
        <v>4.5</v>
      </c>
      <c r="K112" s="291">
        <v>4.4909999999999999E-2</v>
      </c>
      <c r="L112" s="289" t="s">
        <v>40</v>
      </c>
      <c r="M112" s="14" t="s">
        <v>68</v>
      </c>
      <c r="N112" s="290">
        <v>-1.6500000000000001E-2</v>
      </c>
      <c r="O112" s="18">
        <v>0.24540000000000001</v>
      </c>
      <c r="P112" s="291">
        <v>-9.7999999999999997E-3</v>
      </c>
      <c r="Q112" s="291">
        <v>0.76170000000000004</v>
      </c>
      <c r="R112" s="291">
        <v>-2.8999999999999998E-3</v>
      </c>
      <c r="S112" s="291">
        <v>-4.5999999999999999E-3</v>
      </c>
      <c r="T112" s="291">
        <v>-8.0999999999999996E-3</v>
      </c>
      <c r="U112" s="289">
        <v>46342</v>
      </c>
      <c r="V112" s="289">
        <v>-358</v>
      </c>
      <c r="W112" s="292">
        <v>0.21180555555555555</v>
      </c>
      <c r="X112" s="293">
        <v>42738</v>
      </c>
      <c r="Y112" s="21" t="s">
        <v>38</v>
      </c>
    </row>
    <row r="113" spans="1:25" ht="18.75" thickBot="1" x14ac:dyDescent="0.2">
      <c r="A113" s="7">
        <v>150275</v>
      </c>
      <c r="B113" s="294" t="s">
        <v>89</v>
      </c>
      <c r="C113" s="7">
        <v>1.0309999999999999</v>
      </c>
      <c r="D113" s="305">
        <v>1.9E-3</v>
      </c>
      <c r="E113" s="283">
        <v>2583.2399999999998</v>
      </c>
      <c r="F113" s="7">
        <v>1.0289999999999999</v>
      </c>
      <c r="G113" s="285">
        <v>-1.9E-3</v>
      </c>
      <c r="H113" s="285">
        <v>0.03</v>
      </c>
      <c r="I113" s="283">
        <v>4.5</v>
      </c>
      <c r="J113" s="283">
        <v>4.5</v>
      </c>
      <c r="K113" s="285">
        <v>4.4909999999999999E-2</v>
      </c>
      <c r="L113" s="283" t="s">
        <v>40</v>
      </c>
      <c r="M113" s="7" t="s">
        <v>46</v>
      </c>
      <c r="N113" s="286">
        <v>-1.1299999999999999E-2</v>
      </c>
      <c r="O113" s="23">
        <v>0.1108</v>
      </c>
      <c r="P113" s="285">
        <v>-6.0000000000000001E-3</v>
      </c>
      <c r="Q113" s="285">
        <v>1.0857000000000001</v>
      </c>
      <c r="R113" s="285">
        <v>-1E-3</v>
      </c>
      <c r="S113" s="285">
        <v>-5.4999999999999997E-3</v>
      </c>
      <c r="T113" s="285">
        <v>-6.8999999999999999E-3</v>
      </c>
      <c r="U113" s="283">
        <v>52622</v>
      </c>
      <c r="V113" s="283">
        <v>-368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502007</v>
      </c>
      <c r="B114" s="289" t="s">
        <v>47</v>
      </c>
      <c r="C114" s="14">
        <v>1.0089999999999999</v>
      </c>
      <c r="D114" s="290">
        <v>-1E-3</v>
      </c>
      <c r="E114" s="289">
        <v>574.38</v>
      </c>
      <c r="F114" s="14">
        <v>1.0069999999999999</v>
      </c>
      <c r="G114" s="291">
        <v>-2E-3</v>
      </c>
      <c r="H114" s="291">
        <v>0.03</v>
      </c>
      <c r="I114" s="289">
        <v>4.5</v>
      </c>
      <c r="J114" s="289">
        <v>4.5</v>
      </c>
      <c r="K114" s="291">
        <v>4.4909999999999999E-2</v>
      </c>
      <c r="L114" s="289" t="s">
        <v>40</v>
      </c>
      <c r="M114" s="14" t="s">
        <v>48</v>
      </c>
      <c r="N114" s="290">
        <v>-1.09E-2</v>
      </c>
      <c r="O114" s="18">
        <v>0.29270000000000002</v>
      </c>
      <c r="P114" s="291">
        <v>-6.0000000000000001E-3</v>
      </c>
      <c r="Q114" s="291">
        <v>0.68799999999999994</v>
      </c>
      <c r="R114" s="291">
        <v>-2.3999999999999998E-3</v>
      </c>
      <c r="S114" s="291">
        <v>-3.8E-3</v>
      </c>
      <c r="T114" s="291">
        <v>-4.5999999999999999E-3</v>
      </c>
      <c r="U114" s="289">
        <v>27360</v>
      </c>
      <c r="V114" s="289">
        <v>-278</v>
      </c>
      <c r="W114" s="292">
        <v>0.21180555555555555</v>
      </c>
      <c r="X114" s="293">
        <v>42900</v>
      </c>
      <c r="Y114" s="21" t="s">
        <v>38</v>
      </c>
    </row>
    <row r="115" spans="1:25" ht="18.75" thickBot="1" x14ac:dyDescent="0.2">
      <c r="A115" s="7">
        <v>150237</v>
      </c>
      <c r="B115" s="283" t="s">
        <v>75</v>
      </c>
      <c r="C115" s="7">
        <v>1.046</v>
      </c>
      <c r="D115" s="305">
        <v>5.7999999999999996E-3</v>
      </c>
      <c r="E115" s="283">
        <v>63.21</v>
      </c>
      <c r="F115" s="7">
        <v>1.0429999999999999</v>
      </c>
      <c r="G115" s="285">
        <v>-2.8999999999999998E-3</v>
      </c>
      <c r="H115" s="285">
        <v>0.03</v>
      </c>
      <c r="I115" s="283">
        <v>4.75</v>
      </c>
      <c r="J115" s="283">
        <v>4.5</v>
      </c>
      <c r="K115" s="285">
        <v>4.4889999999999999E-2</v>
      </c>
      <c r="L115" s="283" t="s">
        <v>40</v>
      </c>
      <c r="M115" s="7" t="s">
        <v>76</v>
      </c>
      <c r="N115" s="286">
        <v>-1.5599999999999999E-2</v>
      </c>
      <c r="O115" s="23">
        <v>0.3861</v>
      </c>
      <c r="P115" s="285">
        <v>-6.8999999999999999E-3</v>
      </c>
      <c r="Q115" s="285">
        <v>0.42430000000000001</v>
      </c>
      <c r="R115" s="285">
        <v>1.6500000000000001E-2</v>
      </c>
      <c r="S115" s="285">
        <v>-1.4E-3</v>
      </c>
      <c r="T115" s="285">
        <v>4.1999999999999997E-3</v>
      </c>
      <c r="U115" s="283">
        <v>715</v>
      </c>
      <c r="V115" s="283">
        <v>0</v>
      </c>
      <c r="W115" s="287">
        <v>0.21180555555555555</v>
      </c>
      <c r="X115" s="288">
        <v>42675</v>
      </c>
      <c r="Y115" s="13" t="s">
        <v>38</v>
      </c>
    </row>
    <row r="116" spans="1:25" ht="18.75" thickBot="1" x14ac:dyDescent="0.2">
      <c r="A116" s="14">
        <v>150257</v>
      </c>
      <c r="B116" s="289" t="s">
        <v>53</v>
      </c>
      <c r="C116" s="14">
        <v>1.0109999999999999</v>
      </c>
      <c r="D116" s="295">
        <v>4.0000000000000001E-3</v>
      </c>
      <c r="E116" s="289">
        <v>25.06</v>
      </c>
      <c r="F116" s="14">
        <v>1.0085</v>
      </c>
      <c r="G116" s="291">
        <v>-2.5000000000000001E-3</v>
      </c>
      <c r="H116" s="291">
        <v>0.03</v>
      </c>
      <c r="I116" s="289">
        <v>4.5</v>
      </c>
      <c r="J116" s="289">
        <v>4.5</v>
      </c>
      <c r="K116" s="291">
        <v>4.4889999999999999E-2</v>
      </c>
      <c r="L116" s="289" t="s">
        <v>40</v>
      </c>
      <c r="M116" s="14" t="s">
        <v>54</v>
      </c>
      <c r="N116" s="290">
        <v>-1.37E-2</v>
      </c>
      <c r="O116" s="18">
        <v>0.40649999999999997</v>
      </c>
      <c r="P116" s="291">
        <v>-6.0000000000000001E-3</v>
      </c>
      <c r="Q116" s="291">
        <v>0.41470000000000001</v>
      </c>
      <c r="R116" s="291">
        <v>3.0000000000000001E-3</v>
      </c>
      <c r="S116" s="291">
        <v>-2.0999999999999999E-3</v>
      </c>
      <c r="T116" s="291">
        <v>-7.3000000000000001E-3</v>
      </c>
      <c r="U116" s="289">
        <v>1558</v>
      </c>
      <c r="V116" s="289">
        <v>-2</v>
      </c>
      <c r="W116" s="292">
        <v>0.21180555555555555</v>
      </c>
      <c r="X116" s="293">
        <v>42888</v>
      </c>
      <c r="Y116" s="21" t="s">
        <v>38</v>
      </c>
    </row>
    <row r="117" spans="1:25" ht="18.75" thickBot="1" x14ac:dyDescent="0.2">
      <c r="A117" s="7">
        <v>150283</v>
      </c>
      <c r="B117" s="283" t="s">
        <v>63</v>
      </c>
      <c r="C117" s="7">
        <v>1.01</v>
      </c>
      <c r="D117" s="305">
        <v>5.0000000000000001E-3</v>
      </c>
      <c r="E117" s="283">
        <v>254.86</v>
      </c>
      <c r="F117" s="7">
        <v>1.0063</v>
      </c>
      <c r="G117" s="285">
        <v>-3.7000000000000002E-3</v>
      </c>
      <c r="H117" s="285">
        <v>0.03</v>
      </c>
      <c r="I117" s="283">
        <v>4.5</v>
      </c>
      <c r="J117" s="283">
        <v>4.5</v>
      </c>
      <c r="K117" s="285">
        <v>4.4830000000000002E-2</v>
      </c>
      <c r="L117" s="283" t="s">
        <v>40</v>
      </c>
      <c r="M117" s="7" t="s">
        <v>64</v>
      </c>
      <c r="N117" s="286">
        <v>-1.0999999999999999E-2</v>
      </c>
      <c r="O117" s="23">
        <v>0.27710000000000001</v>
      </c>
      <c r="P117" s="285">
        <v>-8.0000000000000002E-3</v>
      </c>
      <c r="Q117" s="304">
        <v>0.72629999999999995</v>
      </c>
      <c r="R117" s="285">
        <v>-1.1000000000000001E-3</v>
      </c>
      <c r="S117" s="285">
        <v>-1.15E-2</v>
      </c>
      <c r="T117" s="285">
        <v>-7.3000000000000001E-3</v>
      </c>
      <c r="U117" s="283">
        <v>9457</v>
      </c>
      <c r="V117" s="283">
        <v>-5</v>
      </c>
      <c r="W117" s="287">
        <v>0.21180555555555555</v>
      </c>
      <c r="X117" s="288">
        <v>42905</v>
      </c>
      <c r="Y117" s="13" t="s">
        <v>38</v>
      </c>
    </row>
    <row r="118" spans="1:25" ht="18.75" thickBot="1" x14ac:dyDescent="0.2">
      <c r="A118" s="14">
        <v>502011</v>
      </c>
      <c r="B118" s="289" t="s">
        <v>101</v>
      </c>
      <c r="C118" s="14">
        <v>1.008</v>
      </c>
      <c r="D118" s="295">
        <v>1E-3</v>
      </c>
      <c r="E118" s="289">
        <v>717.46</v>
      </c>
      <c r="F118" s="14">
        <v>1.0042</v>
      </c>
      <c r="G118" s="291">
        <v>-3.8E-3</v>
      </c>
      <c r="H118" s="291">
        <v>0.03</v>
      </c>
      <c r="I118" s="289">
        <v>4.5</v>
      </c>
      <c r="J118" s="289">
        <v>4.5</v>
      </c>
      <c r="K118" s="291">
        <v>4.4830000000000002E-2</v>
      </c>
      <c r="L118" s="289" t="s">
        <v>40</v>
      </c>
      <c r="M118" s="14" t="s">
        <v>56</v>
      </c>
      <c r="N118" s="295">
        <v>5.0000000000000001E-3</v>
      </c>
      <c r="O118" s="18">
        <v>0.45200000000000001</v>
      </c>
      <c r="P118" s="291">
        <v>-8.0000000000000002E-3</v>
      </c>
      <c r="Q118" s="291">
        <v>0.31069999999999998</v>
      </c>
      <c r="R118" s="291">
        <v>5.3E-3</v>
      </c>
      <c r="S118" s="291">
        <v>2.5999999999999999E-3</v>
      </c>
      <c r="T118" s="291">
        <v>-5.9999999999999995E-4</v>
      </c>
      <c r="U118" s="289">
        <v>14248</v>
      </c>
      <c r="V118" s="289">
        <v>65</v>
      </c>
      <c r="W118" s="292">
        <v>0.21180555555555555</v>
      </c>
      <c r="X118" s="293">
        <v>42923</v>
      </c>
      <c r="Y118" s="21" t="s">
        <v>38</v>
      </c>
    </row>
    <row r="119" spans="1:25" ht="18.75" thickBot="1" x14ac:dyDescent="0.2">
      <c r="A119" s="7">
        <v>502004</v>
      </c>
      <c r="B119" s="283" t="s">
        <v>98</v>
      </c>
      <c r="C119" s="7">
        <v>1.01</v>
      </c>
      <c r="D119" s="284">
        <v>0</v>
      </c>
      <c r="E119" s="283">
        <v>1351.53</v>
      </c>
      <c r="F119" s="7">
        <v>1.0042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4.4740000000000002E-2</v>
      </c>
      <c r="L119" s="283" t="s">
        <v>40</v>
      </c>
      <c r="M119" s="7" t="s">
        <v>80</v>
      </c>
      <c r="N119" s="286">
        <v>-1.89E-2</v>
      </c>
      <c r="O119" s="23">
        <v>0.43190000000000001</v>
      </c>
      <c r="P119" s="285">
        <v>-9.9000000000000008E-3</v>
      </c>
      <c r="Q119" s="285">
        <v>0.35880000000000001</v>
      </c>
      <c r="R119" s="285">
        <v>-4.0000000000000002E-4</v>
      </c>
      <c r="S119" s="285">
        <v>-5.0000000000000001E-4</v>
      </c>
      <c r="T119" s="285">
        <v>-4.1999999999999997E-3</v>
      </c>
      <c r="U119" s="283">
        <v>36216</v>
      </c>
      <c r="V119" s="283">
        <v>402</v>
      </c>
      <c r="W119" s="287">
        <v>0.21180555555555555</v>
      </c>
      <c r="X119" s="288">
        <v>42923</v>
      </c>
      <c r="Y119" s="13" t="s">
        <v>38</v>
      </c>
    </row>
    <row r="120" spans="1:25" ht="18.75" thickBot="1" x14ac:dyDescent="0.2">
      <c r="A120" s="14">
        <v>150227</v>
      </c>
      <c r="B120" s="306" t="s">
        <v>111</v>
      </c>
      <c r="C120" s="14">
        <v>1.0409999999999999</v>
      </c>
      <c r="D120" s="295">
        <v>1E-3</v>
      </c>
      <c r="E120" s="289">
        <v>1814.12</v>
      </c>
      <c r="F120" s="14">
        <v>1.0349999999999999</v>
      </c>
      <c r="G120" s="291">
        <v>-5.7999999999999996E-3</v>
      </c>
      <c r="H120" s="291">
        <v>0.03</v>
      </c>
      <c r="I120" s="289">
        <v>4.5</v>
      </c>
      <c r="J120" s="289">
        <v>4.5</v>
      </c>
      <c r="K120" s="291">
        <v>4.4729999999999999E-2</v>
      </c>
      <c r="L120" s="289" t="s">
        <v>40</v>
      </c>
      <c r="M120" s="14" t="s">
        <v>95</v>
      </c>
      <c r="N120" s="295">
        <v>1.17E-2</v>
      </c>
      <c r="O120" s="18">
        <v>0.25330000000000003</v>
      </c>
      <c r="P120" s="291">
        <v>-9.7999999999999997E-3</v>
      </c>
      <c r="Q120" s="291">
        <v>0.74329999999999996</v>
      </c>
      <c r="R120" s="291">
        <v>5.9999999999999995E-4</v>
      </c>
      <c r="S120" s="291">
        <v>1.8E-3</v>
      </c>
      <c r="T120" s="291">
        <v>5.9999999999999995E-4</v>
      </c>
      <c r="U120" s="289">
        <v>264728</v>
      </c>
      <c r="V120" s="289">
        <v>1333</v>
      </c>
      <c r="W120" s="292">
        <v>0.21180555555555555</v>
      </c>
      <c r="X120" s="293">
        <v>42675</v>
      </c>
      <c r="Y120" s="21" t="s">
        <v>38</v>
      </c>
    </row>
    <row r="121" spans="1:25" ht="18.75" thickBot="1" x14ac:dyDescent="0.2">
      <c r="A121" s="7">
        <v>150209</v>
      </c>
      <c r="B121" s="283" t="s">
        <v>47</v>
      </c>
      <c r="C121" s="7">
        <v>1.0349999999999999</v>
      </c>
      <c r="D121" s="305">
        <v>1.9E-3</v>
      </c>
      <c r="E121" s="283">
        <v>5585.35</v>
      </c>
      <c r="F121" s="7">
        <v>1.0289999999999999</v>
      </c>
      <c r="G121" s="285">
        <v>-5.7999999999999996E-3</v>
      </c>
      <c r="H121" s="285">
        <v>0.03</v>
      </c>
      <c r="I121" s="283">
        <v>4.5</v>
      </c>
      <c r="J121" s="283">
        <v>4.5</v>
      </c>
      <c r="K121" s="285">
        <v>4.4729999999999999E-2</v>
      </c>
      <c r="L121" s="283" t="s">
        <v>40</v>
      </c>
      <c r="M121" s="7" t="s">
        <v>48</v>
      </c>
      <c r="N121" s="286">
        <v>-1.09E-2</v>
      </c>
      <c r="O121" s="23">
        <v>0.2407</v>
      </c>
      <c r="P121" s="285">
        <v>-9.7999999999999997E-3</v>
      </c>
      <c r="Q121" s="285">
        <v>0.78110000000000002</v>
      </c>
      <c r="R121" s="285">
        <v>2.0999999999999999E-3</v>
      </c>
      <c r="S121" s="285">
        <v>-2.8999999999999998E-3</v>
      </c>
      <c r="T121" s="285">
        <v>-4.1000000000000003E-3</v>
      </c>
      <c r="U121" s="283">
        <v>436904</v>
      </c>
      <c r="V121" s="283">
        <v>-57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150269</v>
      </c>
      <c r="B122" s="289" t="s">
        <v>57</v>
      </c>
      <c r="C122" s="14">
        <v>1.0349999999999999</v>
      </c>
      <c r="D122" s="295">
        <v>2.8999999999999998E-3</v>
      </c>
      <c r="E122" s="289">
        <v>450.41</v>
      </c>
      <c r="F122" s="14">
        <v>1.0289999999999999</v>
      </c>
      <c r="G122" s="291">
        <v>-5.7999999999999996E-3</v>
      </c>
      <c r="H122" s="291">
        <v>0.03</v>
      </c>
      <c r="I122" s="289">
        <v>4.5</v>
      </c>
      <c r="J122" s="289">
        <v>4.5</v>
      </c>
      <c r="K122" s="291">
        <v>4.4729999999999999E-2</v>
      </c>
      <c r="L122" s="289" t="s">
        <v>40</v>
      </c>
      <c r="M122" s="14" t="s">
        <v>58</v>
      </c>
      <c r="N122" s="295">
        <v>2.9999999999999997E-4</v>
      </c>
      <c r="O122" s="18">
        <v>0.35880000000000001</v>
      </c>
      <c r="P122" s="291">
        <v>-9.7999999999999997E-3</v>
      </c>
      <c r="Q122" s="291">
        <v>0.50409999999999999</v>
      </c>
      <c r="R122" s="291">
        <v>6.9999999999999999E-4</v>
      </c>
      <c r="S122" s="291">
        <v>-2E-3</v>
      </c>
      <c r="T122" s="291">
        <v>-2.5000000000000001E-3</v>
      </c>
      <c r="U122" s="289">
        <v>44374</v>
      </c>
      <c r="V122" s="289">
        <v>-16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150179</v>
      </c>
      <c r="B123" s="283" t="s">
        <v>120</v>
      </c>
      <c r="C123" s="7">
        <v>1.0349999999999999</v>
      </c>
      <c r="D123" s="305">
        <v>1E-3</v>
      </c>
      <c r="E123" s="283">
        <v>19.87</v>
      </c>
      <c r="F123" s="7">
        <v>1.0269999999999999</v>
      </c>
      <c r="G123" s="285">
        <v>-7.7999999999999996E-3</v>
      </c>
      <c r="H123" s="285">
        <v>0.03</v>
      </c>
      <c r="I123" s="283">
        <v>4.5</v>
      </c>
      <c r="J123" s="283">
        <v>4.5</v>
      </c>
      <c r="K123" s="285">
        <v>4.4639999999999999E-2</v>
      </c>
      <c r="L123" s="283" t="s">
        <v>40</v>
      </c>
      <c r="M123" s="7" t="s">
        <v>121</v>
      </c>
      <c r="N123" s="286">
        <v>-1.7500000000000002E-2</v>
      </c>
      <c r="O123" s="23">
        <v>0.4511</v>
      </c>
      <c r="P123" s="285">
        <v>-1.17E-2</v>
      </c>
      <c r="Q123" s="285">
        <v>0.28939999999999999</v>
      </c>
      <c r="R123" s="285">
        <v>-2.3999999999999998E-3</v>
      </c>
      <c r="S123" s="285">
        <v>-6.3E-3</v>
      </c>
      <c r="T123" s="285">
        <v>-5.4999999999999997E-3</v>
      </c>
      <c r="U123" s="283">
        <v>5937</v>
      </c>
      <c r="V123" s="283">
        <v>-30</v>
      </c>
      <c r="W123" s="287">
        <v>0.21180555555555555</v>
      </c>
      <c r="X123" s="288">
        <v>42738</v>
      </c>
      <c r="Y123" s="13" t="s">
        <v>38</v>
      </c>
    </row>
    <row r="124" spans="1:25" ht="18.75" thickBot="1" x14ac:dyDescent="0.2">
      <c r="A124" s="14">
        <v>150309</v>
      </c>
      <c r="B124" s="289" t="s">
        <v>73</v>
      </c>
      <c r="C124" s="14">
        <v>1.0389999999999999</v>
      </c>
      <c r="D124" s="302">
        <v>0</v>
      </c>
      <c r="E124" s="289">
        <v>1.76</v>
      </c>
      <c r="F124" s="14">
        <v>1.0309999999999999</v>
      </c>
      <c r="G124" s="291">
        <v>-7.7999999999999996E-3</v>
      </c>
      <c r="H124" s="291">
        <v>0.03</v>
      </c>
      <c r="I124" s="289">
        <v>4.5</v>
      </c>
      <c r="J124" s="289">
        <v>4.5</v>
      </c>
      <c r="K124" s="291">
        <v>4.4639999999999999E-2</v>
      </c>
      <c r="L124" s="289" t="s">
        <v>40</v>
      </c>
      <c r="M124" s="14" t="s">
        <v>74</v>
      </c>
      <c r="N124" s="290">
        <v>-1.8499999999999999E-2</v>
      </c>
      <c r="O124" s="18">
        <v>0.34010000000000001</v>
      </c>
      <c r="P124" s="291">
        <v>-1.17E-2</v>
      </c>
      <c r="Q124" s="291">
        <v>0.5454</v>
      </c>
      <c r="R124" s="291">
        <v>8.9999999999999998E-4</v>
      </c>
      <c r="S124" s="291">
        <v>-1.5E-3</v>
      </c>
      <c r="T124" s="291">
        <v>-7.4999999999999997E-3</v>
      </c>
      <c r="U124" s="289">
        <v>1430</v>
      </c>
      <c r="V124" s="289">
        <v>-1</v>
      </c>
      <c r="W124" s="292">
        <v>0.21180555555555555</v>
      </c>
      <c r="X124" s="293">
        <v>42709</v>
      </c>
      <c r="Y124" s="21" t="s">
        <v>38</v>
      </c>
    </row>
    <row r="125" spans="1:25" ht="18.75" thickBot="1" x14ac:dyDescent="0.2">
      <c r="A125" s="7">
        <v>150251</v>
      </c>
      <c r="B125" s="283" t="s">
        <v>96</v>
      </c>
      <c r="C125" s="7">
        <v>1.038</v>
      </c>
      <c r="D125" s="305">
        <v>1E-3</v>
      </c>
      <c r="E125" s="283">
        <v>37.22</v>
      </c>
      <c r="F125" s="7">
        <v>1.0289999999999999</v>
      </c>
      <c r="G125" s="285">
        <v>-8.6999999999999994E-3</v>
      </c>
      <c r="H125" s="285">
        <v>0.03</v>
      </c>
      <c r="I125" s="283">
        <v>4.5</v>
      </c>
      <c r="J125" s="283">
        <v>4.5</v>
      </c>
      <c r="K125" s="285">
        <v>4.4600000000000001E-2</v>
      </c>
      <c r="L125" s="283" t="s">
        <v>40</v>
      </c>
      <c r="M125" s="7" t="s">
        <v>97</v>
      </c>
      <c r="N125" s="286">
        <v>-1.7899999999999999E-2</v>
      </c>
      <c r="O125" s="23">
        <v>0.41810000000000003</v>
      </c>
      <c r="P125" s="285">
        <v>-1.2699999999999999E-2</v>
      </c>
      <c r="Q125" s="285">
        <v>0.3649</v>
      </c>
      <c r="R125" s="285">
        <v>-2.7000000000000001E-3</v>
      </c>
      <c r="S125" s="285">
        <v>-4.0000000000000001E-3</v>
      </c>
      <c r="T125" s="285">
        <v>-7.1999999999999998E-3</v>
      </c>
      <c r="U125" s="283">
        <v>6784</v>
      </c>
      <c r="V125" s="283">
        <v>57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150169</v>
      </c>
      <c r="B126" s="306" t="s">
        <v>116</v>
      </c>
      <c r="C126" s="14">
        <v>1.038</v>
      </c>
      <c r="D126" s="295">
        <v>1.9E-3</v>
      </c>
      <c r="E126" s="289">
        <v>302.14</v>
      </c>
      <c r="F126" s="14">
        <v>1.0269999999999999</v>
      </c>
      <c r="G126" s="291">
        <v>-1.0699999999999999E-2</v>
      </c>
      <c r="H126" s="291">
        <v>0.03</v>
      </c>
      <c r="I126" s="289">
        <v>4.5</v>
      </c>
      <c r="J126" s="289">
        <v>4.5</v>
      </c>
      <c r="K126" s="291">
        <v>4.4510000000000001E-2</v>
      </c>
      <c r="L126" s="289" t="s">
        <v>40</v>
      </c>
      <c r="M126" s="14" t="s">
        <v>117</v>
      </c>
      <c r="N126" s="295">
        <v>5.7999999999999996E-3</v>
      </c>
      <c r="O126" s="18">
        <v>0.35659999999999997</v>
      </c>
      <c r="P126" s="291">
        <v>-1.46E-2</v>
      </c>
      <c r="Q126" s="291">
        <v>0.51160000000000005</v>
      </c>
      <c r="R126" s="291">
        <v>-5.4000000000000003E-3</v>
      </c>
      <c r="S126" s="291">
        <v>-8.6E-3</v>
      </c>
      <c r="T126" s="291">
        <v>-6.1000000000000004E-3</v>
      </c>
      <c r="U126" s="289">
        <v>60495</v>
      </c>
      <c r="V126" s="289">
        <v>-5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502017</v>
      </c>
      <c r="B127" s="283" t="s">
        <v>45</v>
      </c>
      <c r="C127" s="7">
        <v>1.04</v>
      </c>
      <c r="D127" s="305">
        <v>1.9E-3</v>
      </c>
      <c r="E127" s="283">
        <v>2.33</v>
      </c>
      <c r="F127" s="7">
        <v>1.0289999999999999</v>
      </c>
      <c r="G127" s="285">
        <v>-1.0699999999999999E-2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46</v>
      </c>
      <c r="N127" s="286">
        <v>-1.1299999999999999E-2</v>
      </c>
      <c r="O127" s="23">
        <v>0.34300000000000003</v>
      </c>
      <c r="P127" s="285">
        <v>-1.46E-2</v>
      </c>
      <c r="Q127" s="285">
        <v>0.54090000000000005</v>
      </c>
      <c r="R127" s="285">
        <v>-1E-3</v>
      </c>
      <c r="S127" s="285">
        <v>-1E-3</v>
      </c>
      <c r="T127" s="285">
        <v>-1.2200000000000001E-2</v>
      </c>
      <c r="U127" s="283">
        <v>247</v>
      </c>
      <c r="V127" s="283">
        <v>0</v>
      </c>
      <c r="W127" s="287">
        <v>0.21180555555555555</v>
      </c>
      <c r="X127" s="288">
        <v>42719</v>
      </c>
      <c r="Y127" s="13" t="s">
        <v>38</v>
      </c>
    </row>
    <row r="128" spans="1:25" ht="18.75" thickBot="1" x14ac:dyDescent="0.2">
      <c r="A128" s="14">
        <v>150186</v>
      </c>
      <c r="B128" s="289" t="s">
        <v>79</v>
      </c>
      <c r="C128" s="14">
        <v>1.014</v>
      </c>
      <c r="D128" s="295">
        <v>3.0000000000000001E-3</v>
      </c>
      <c r="E128" s="289">
        <v>591.58000000000004</v>
      </c>
      <c r="F128" s="14">
        <v>1.002</v>
      </c>
      <c r="G128" s="291">
        <v>-1.2E-2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80</v>
      </c>
      <c r="N128" s="290">
        <v>-1.89E-2</v>
      </c>
      <c r="O128" s="18">
        <v>0.34010000000000001</v>
      </c>
      <c r="P128" s="291">
        <v>-1.5800000000000002E-2</v>
      </c>
      <c r="Q128" s="303">
        <v>0.58130000000000004</v>
      </c>
      <c r="R128" s="291">
        <v>1E-3</v>
      </c>
      <c r="S128" s="291">
        <v>-4.0000000000000002E-4</v>
      </c>
      <c r="T128" s="291">
        <v>-6.4000000000000003E-3</v>
      </c>
      <c r="U128" s="289">
        <v>46144</v>
      </c>
      <c r="V128" s="289">
        <v>121</v>
      </c>
      <c r="W128" s="292">
        <v>0.21180555555555555</v>
      </c>
      <c r="X128" s="293">
        <v>42940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1.0329999999999999</v>
      </c>
      <c r="D129" s="286">
        <v>-1.9E-3</v>
      </c>
      <c r="E129" s="283">
        <v>129.1</v>
      </c>
      <c r="F129" s="7">
        <v>1.02</v>
      </c>
      <c r="G129" s="285">
        <v>-1.2699999999999999E-2</v>
      </c>
      <c r="H129" s="285">
        <v>0.03</v>
      </c>
      <c r="I129" s="283">
        <v>4.5</v>
      </c>
      <c r="J129" s="283">
        <v>4.5</v>
      </c>
      <c r="K129" s="285">
        <v>4.4420000000000001E-2</v>
      </c>
      <c r="L129" s="283" t="s">
        <v>40</v>
      </c>
      <c r="M129" s="7" t="s">
        <v>110</v>
      </c>
      <c r="N129" s="286">
        <v>-8.9999999999999993E-3</v>
      </c>
      <c r="O129" s="23">
        <v>0.45490000000000003</v>
      </c>
      <c r="P129" s="285">
        <v>-1.66E-2</v>
      </c>
      <c r="Q129" s="285">
        <v>0.28760000000000002</v>
      </c>
      <c r="R129" s="285">
        <v>0</v>
      </c>
      <c r="S129" s="285">
        <v>-4.3E-3</v>
      </c>
      <c r="T129" s="285">
        <v>-5.8999999999999999E-3</v>
      </c>
      <c r="U129" s="283">
        <v>17377</v>
      </c>
      <c r="V129" s="283">
        <v>-130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150255</v>
      </c>
      <c r="B130" s="306" t="s">
        <v>112</v>
      </c>
      <c r="C130" s="14">
        <v>1.022</v>
      </c>
      <c r="D130" s="295">
        <v>7.9000000000000008E-3</v>
      </c>
      <c r="E130" s="289">
        <v>159.32</v>
      </c>
      <c r="F130" s="14">
        <v>1.0085</v>
      </c>
      <c r="G130" s="291">
        <v>-1.34E-2</v>
      </c>
      <c r="H130" s="291">
        <v>0.03</v>
      </c>
      <c r="I130" s="289">
        <v>4.5</v>
      </c>
      <c r="J130" s="289">
        <v>4.5</v>
      </c>
      <c r="K130" s="291">
        <v>4.4400000000000002E-2</v>
      </c>
      <c r="L130" s="289" t="s">
        <v>40</v>
      </c>
      <c r="M130" s="14" t="s">
        <v>95</v>
      </c>
      <c r="N130" s="295">
        <v>1.17E-2</v>
      </c>
      <c r="O130" s="18">
        <v>0.2263</v>
      </c>
      <c r="P130" s="291">
        <v>-1.67E-2</v>
      </c>
      <c r="Q130" s="291">
        <v>0.84419999999999995</v>
      </c>
      <c r="R130" s="291">
        <v>-1E-3</v>
      </c>
      <c r="S130" s="291">
        <v>-6.7000000000000002E-3</v>
      </c>
      <c r="T130" s="291">
        <v>-7.7000000000000002E-3</v>
      </c>
      <c r="U130" s="289">
        <v>3370</v>
      </c>
      <c r="V130" s="289">
        <v>-2</v>
      </c>
      <c r="W130" s="292">
        <v>0.21180555555555555</v>
      </c>
      <c r="X130" s="293">
        <v>42888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1.0409999999999999</v>
      </c>
      <c r="D131" s="305">
        <v>1E-3</v>
      </c>
      <c r="E131" s="283">
        <v>5661.8</v>
      </c>
      <c r="F131" s="7">
        <v>1.0269999999999999</v>
      </c>
      <c r="G131" s="285">
        <v>-1.3599999999999999E-2</v>
      </c>
      <c r="H131" s="285">
        <v>0.03</v>
      </c>
      <c r="I131" s="283">
        <v>4.5</v>
      </c>
      <c r="J131" s="283">
        <v>4.5</v>
      </c>
      <c r="K131" s="285">
        <v>4.4380000000000003E-2</v>
      </c>
      <c r="L131" s="283" t="s">
        <v>40</v>
      </c>
      <c r="M131" s="7" t="s">
        <v>123</v>
      </c>
      <c r="N131" s="286">
        <v>-7.0000000000000001E-3</v>
      </c>
      <c r="O131" s="23">
        <v>0.314</v>
      </c>
      <c r="P131" s="285">
        <v>-1.7399999999999999E-2</v>
      </c>
      <c r="Q131" s="285">
        <v>1.1488</v>
      </c>
      <c r="R131" s="285">
        <v>-1.9E-3</v>
      </c>
      <c r="S131" s="285">
        <v>-5.8999999999999999E-3</v>
      </c>
      <c r="T131" s="285">
        <v>-6.8999999999999999E-3</v>
      </c>
      <c r="U131" s="283">
        <v>329939</v>
      </c>
      <c r="V131" s="283">
        <v>-334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1.0409999999999999</v>
      </c>
      <c r="D132" s="295">
        <v>1.9E-3</v>
      </c>
      <c r="E132" s="289">
        <v>3964.67</v>
      </c>
      <c r="F132" s="14">
        <v>1.024</v>
      </c>
      <c r="G132" s="291">
        <v>-1.66E-2</v>
      </c>
      <c r="H132" s="291">
        <v>0.03</v>
      </c>
      <c r="I132" s="289">
        <v>4.5</v>
      </c>
      <c r="J132" s="289">
        <v>4.5</v>
      </c>
      <c r="K132" s="291">
        <v>4.4249999999999998E-2</v>
      </c>
      <c r="L132" s="289" t="s">
        <v>40</v>
      </c>
      <c r="M132" s="14" t="s">
        <v>80</v>
      </c>
      <c r="N132" s="290">
        <v>-1.89E-2</v>
      </c>
      <c r="O132" s="18">
        <v>0.4214</v>
      </c>
      <c r="P132" s="291">
        <v>-2.0299999999999999E-2</v>
      </c>
      <c r="Q132" s="291">
        <v>0.36259999999999998</v>
      </c>
      <c r="R132" s="291">
        <v>-2.9999999999999997E-4</v>
      </c>
      <c r="S132" s="291">
        <v>-1.8E-3</v>
      </c>
      <c r="T132" s="291">
        <v>-6.7000000000000002E-3</v>
      </c>
      <c r="U132" s="289">
        <v>303639</v>
      </c>
      <c r="V132" s="289">
        <v>533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150143</v>
      </c>
      <c r="B133" s="283" t="s">
        <v>137</v>
      </c>
      <c r="C133" s="7">
        <v>1.05</v>
      </c>
      <c r="D133" s="305">
        <v>5.7000000000000002E-3</v>
      </c>
      <c r="E133" s="283">
        <v>4.7</v>
      </c>
      <c r="F133" s="7">
        <v>1.0309999999999999</v>
      </c>
      <c r="G133" s="285">
        <v>-1.84E-2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62</v>
      </c>
      <c r="N133" s="286">
        <v>-1E-3</v>
      </c>
      <c r="O133" s="23">
        <v>0.11509999999999999</v>
      </c>
      <c r="P133" s="285">
        <v>-2.1299999999999999E-2</v>
      </c>
      <c r="Q133" s="285">
        <v>0.54949999999999999</v>
      </c>
      <c r="R133" s="285">
        <v>-1.8E-3</v>
      </c>
      <c r="S133" s="285">
        <v>-5.8999999999999999E-3</v>
      </c>
      <c r="T133" s="285">
        <v>-9.7999999999999997E-3</v>
      </c>
      <c r="U133" s="283">
        <v>9370</v>
      </c>
      <c r="V133" s="283">
        <v>-118</v>
      </c>
      <c r="W133" s="287">
        <v>0.29375000000000001</v>
      </c>
      <c r="X133" s="288">
        <v>42705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1.0649999999999999</v>
      </c>
      <c r="D134" s="302">
        <v>0</v>
      </c>
      <c r="E134" s="289">
        <v>0.42</v>
      </c>
      <c r="F134" s="14">
        <v>1.0449999999999999</v>
      </c>
      <c r="G134" s="291">
        <v>-1.9099999999999999E-2</v>
      </c>
      <c r="H134" s="291">
        <v>0.03</v>
      </c>
      <c r="I134" s="289">
        <v>4.75</v>
      </c>
      <c r="J134" s="289">
        <v>4.5</v>
      </c>
      <c r="K134" s="291">
        <v>4.4139999999999999E-2</v>
      </c>
      <c r="L134" s="289" t="s">
        <v>40</v>
      </c>
      <c r="M134" s="14" t="s">
        <v>86</v>
      </c>
      <c r="N134" s="290">
        <v>-1.5800000000000002E-2</v>
      </c>
      <c r="O134" s="18">
        <v>0.40079999999999999</v>
      </c>
      <c r="P134" s="291">
        <v>-2.2700000000000001E-2</v>
      </c>
      <c r="Q134" s="291">
        <v>0.38819999999999999</v>
      </c>
      <c r="R134" s="291">
        <v>-5.1000000000000004E-3</v>
      </c>
      <c r="S134" s="291">
        <v>-1.1900000000000001E-2</v>
      </c>
      <c r="T134" s="291">
        <v>-1.18E-2</v>
      </c>
      <c r="U134" s="289">
        <v>1010</v>
      </c>
      <c r="V134" s="289">
        <v>-11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1.0469999999999999</v>
      </c>
      <c r="D135" s="286">
        <v>-1.04E-2</v>
      </c>
      <c r="E135" s="283">
        <v>4.41</v>
      </c>
      <c r="F135" s="7">
        <v>1.0269999999999999</v>
      </c>
      <c r="G135" s="285">
        <v>-1.95E-2</v>
      </c>
      <c r="H135" s="285">
        <v>0.03</v>
      </c>
      <c r="I135" s="283">
        <v>4.5</v>
      </c>
      <c r="J135" s="283">
        <v>4.5</v>
      </c>
      <c r="K135" s="285">
        <v>4.4119999999999999E-2</v>
      </c>
      <c r="L135" s="283" t="s">
        <v>40</v>
      </c>
      <c r="M135" s="7" t="s">
        <v>134</v>
      </c>
      <c r="N135" s="286">
        <v>-1.6899999999999998E-2</v>
      </c>
      <c r="O135" s="23">
        <v>0.44769999999999999</v>
      </c>
      <c r="P135" s="285">
        <v>-2.3099999999999999E-2</v>
      </c>
      <c r="Q135" s="285">
        <v>0.72989999999999999</v>
      </c>
      <c r="R135" s="285">
        <v>-5.3E-3</v>
      </c>
      <c r="S135" s="285">
        <v>0</v>
      </c>
      <c r="T135" s="285">
        <v>-8.0999999999999996E-3</v>
      </c>
      <c r="U135" s="283">
        <v>14132</v>
      </c>
      <c r="V135" s="283">
        <v>-7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150171</v>
      </c>
      <c r="B136" s="289" t="s">
        <v>101</v>
      </c>
      <c r="C136" s="14">
        <v>1.0389999999999999</v>
      </c>
      <c r="D136" s="295">
        <v>4.7999999999999996E-3</v>
      </c>
      <c r="E136" s="289">
        <v>6385.71</v>
      </c>
      <c r="F136" s="14">
        <v>1.0184</v>
      </c>
      <c r="G136" s="291">
        <v>-2.0199999999999999E-2</v>
      </c>
      <c r="H136" s="291">
        <v>0.03</v>
      </c>
      <c r="I136" s="289">
        <v>4.5</v>
      </c>
      <c r="J136" s="289">
        <v>4.5</v>
      </c>
      <c r="K136" s="291">
        <v>4.4089999999999997E-2</v>
      </c>
      <c r="L136" s="289" t="s">
        <v>40</v>
      </c>
      <c r="M136" s="14" t="s">
        <v>102</v>
      </c>
      <c r="N136" s="295">
        <v>5.1000000000000004E-3</v>
      </c>
      <c r="O136" s="18">
        <v>0.43099999999999999</v>
      </c>
      <c r="P136" s="291">
        <v>-2.41E-2</v>
      </c>
      <c r="Q136" s="303">
        <v>0.34570000000000001</v>
      </c>
      <c r="R136" s="291">
        <v>1.6000000000000001E-3</v>
      </c>
      <c r="S136" s="291">
        <v>1.1000000000000001E-3</v>
      </c>
      <c r="T136" s="291">
        <v>-3.3999999999999998E-3</v>
      </c>
      <c r="U136" s="289">
        <v>350027</v>
      </c>
      <c r="V136" s="289">
        <v>161</v>
      </c>
      <c r="W136" s="292">
        <v>0.21180555555555555</v>
      </c>
      <c r="X136" s="293">
        <v>42807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</v>
      </c>
      <c r="D137" s="286">
        <v>-1E-3</v>
      </c>
      <c r="E137" s="283">
        <v>1.05</v>
      </c>
      <c r="F137" s="7">
        <v>1.0269999999999999</v>
      </c>
      <c r="G137" s="285">
        <v>-2.24E-2</v>
      </c>
      <c r="H137" s="285">
        <v>0.03</v>
      </c>
      <c r="I137" s="283">
        <v>4.5</v>
      </c>
      <c r="J137" s="283">
        <v>4.5</v>
      </c>
      <c r="K137" s="285">
        <v>4.3990000000000001E-2</v>
      </c>
      <c r="L137" s="283" t="s">
        <v>40</v>
      </c>
      <c r="M137" s="7" t="s">
        <v>139</v>
      </c>
      <c r="N137" s="286">
        <v>-1.01E-2</v>
      </c>
      <c r="O137" s="23">
        <v>0.3901</v>
      </c>
      <c r="P137" s="285">
        <v>-2.58E-2</v>
      </c>
      <c r="Q137" s="285">
        <v>0.91049999999999998</v>
      </c>
      <c r="R137" s="285">
        <v>-8.0000000000000004E-4</v>
      </c>
      <c r="S137" s="285">
        <v>-4.7000000000000002E-3</v>
      </c>
      <c r="T137" s="285">
        <v>-8.9999999999999993E-3</v>
      </c>
      <c r="U137" s="283">
        <v>254</v>
      </c>
      <c r="V137" s="283">
        <v>2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150279</v>
      </c>
      <c r="B138" s="289" t="s">
        <v>126</v>
      </c>
      <c r="C138" s="14">
        <v>1.0820000000000001</v>
      </c>
      <c r="D138" s="290">
        <v>-3.7000000000000002E-3</v>
      </c>
      <c r="E138" s="289">
        <v>40.479999999999997</v>
      </c>
      <c r="F138" s="14">
        <v>1.0549999999999999</v>
      </c>
      <c r="G138" s="291">
        <v>-2.5600000000000001E-2</v>
      </c>
      <c r="H138" s="291">
        <v>0.03</v>
      </c>
      <c r="I138" s="289">
        <v>5</v>
      </c>
      <c r="J138" s="289">
        <v>4.5</v>
      </c>
      <c r="K138" s="291">
        <v>4.3830000000000001E-2</v>
      </c>
      <c r="L138" s="289" t="s">
        <v>40</v>
      </c>
      <c r="M138" s="14" t="s">
        <v>127</v>
      </c>
      <c r="N138" s="290">
        <v>-1.5900000000000001E-2</v>
      </c>
      <c r="O138" s="18">
        <v>0.28139999999999998</v>
      </c>
      <c r="P138" s="291">
        <v>-2.8899999999999999E-2</v>
      </c>
      <c r="Q138" s="291">
        <v>0.65180000000000005</v>
      </c>
      <c r="R138" s="291">
        <v>8.6999999999999994E-3</v>
      </c>
      <c r="S138" s="291">
        <v>5.0000000000000001E-4</v>
      </c>
      <c r="T138" s="291">
        <v>-2.2000000000000001E-3</v>
      </c>
      <c r="U138" s="289">
        <v>1257</v>
      </c>
      <c r="V138" s="289">
        <v>0</v>
      </c>
      <c r="W138" s="292">
        <v>0.21180555555555555</v>
      </c>
      <c r="X138" s="293">
        <v>42614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6">
        <v>-8.5000000000000006E-3</v>
      </c>
      <c r="E139" s="283">
        <v>0.11</v>
      </c>
      <c r="F139" s="7">
        <v>1.0269999999999999</v>
      </c>
      <c r="G139" s="285">
        <v>-2.8199999999999999E-2</v>
      </c>
      <c r="H139" s="285">
        <v>0.03</v>
      </c>
      <c r="I139" s="283">
        <v>4.5</v>
      </c>
      <c r="J139" s="283">
        <v>4.5</v>
      </c>
      <c r="K139" s="285">
        <v>4.3729999999999998E-2</v>
      </c>
      <c r="L139" s="283" t="s">
        <v>40</v>
      </c>
      <c r="M139" s="7" t="s">
        <v>88</v>
      </c>
      <c r="N139" s="286">
        <v>-3.0999999999999999E-3</v>
      </c>
      <c r="O139" s="23">
        <v>0.41560000000000002</v>
      </c>
      <c r="P139" s="285">
        <v>-3.1300000000000001E-2</v>
      </c>
      <c r="Q139" s="285">
        <v>0.80230000000000001</v>
      </c>
      <c r="R139" s="285">
        <v>9.7000000000000003E-3</v>
      </c>
      <c r="S139" s="285">
        <v>-1.9300000000000001E-2</v>
      </c>
      <c r="T139" s="285">
        <v>-1.43E-2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150192</v>
      </c>
      <c r="B140" s="289" t="s">
        <v>107</v>
      </c>
      <c r="C140" s="14">
        <v>1.0589999999999999</v>
      </c>
      <c r="D140" s="290">
        <v>-8.9999999999999998E-4</v>
      </c>
      <c r="E140" s="289">
        <v>32.85</v>
      </c>
      <c r="F140" s="14">
        <v>1.0269999999999999</v>
      </c>
      <c r="G140" s="291">
        <v>-3.1199999999999999E-2</v>
      </c>
      <c r="H140" s="291">
        <v>0.03</v>
      </c>
      <c r="I140" s="289">
        <v>4.5</v>
      </c>
      <c r="J140" s="289">
        <v>4.5</v>
      </c>
      <c r="K140" s="291">
        <v>4.36E-2</v>
      </c>
      <c r="L140" s="289" t="s">
        <v>40</v>
      </c>
      <c r="M140" s="14" t="s">
        <v>108</v>
      </c>
      <c r="N140" s="290">
        <v>-1.17E-2</v>
      </c>
      <c r="O140" s="18">
        <v>0.34449999999999997</v>
      </c>
      <c r="P140" s="291">
        <v>-3.4099999999999998E-2</v>
      </c>
      <c r="Q140" s="291">
        <v>0.54</v>
      </c>
      <c r="R140" s="291">
        <v>-4.7000000000000002E-3</v>
      </c>
      <c r="S140" s="291">
        <v>-4.5999999999999999E-3</v>
      </c>
      <c r="T140" s="291">
        <v>-7.0000000000000001E-3</v>
      </c>
      <c r="U140" s="289">
        <v>15418</v>
      </c>
      <c r="V140" s="289">
        <v>-321</v>
      </c>
      <c r="W140" s="292">
        <v>0.21180555555555555</v>
      </c>
      <c r="X140" s="293">
        <v>42738</v>
      </c>
      <c r="Y140" s="21" t="s">
        <v>38</v>
      </c>
    </row>
    <row r="141" spans="1:25" ht="18.75" thickBot="1" x14ac:dyDescent="0.2">
      <c r="A141" s="7">
        <v>150249</v>
      </c>
      <c r="B141" s="294" t="s">
        <v>103</v>
      </c>
      <c r="C141" s="7">
        <v>1.069</v>
      </c>
      <c r="D141" s="305">
        <v>3.2899999999999999E-2</v>
      </c>
      <c r="E141" s="283">
        <v>54.64</v>
      </c>
      <c r="F141" s="7">
        <v>1.0289999999999999</v>
      </c>
      <c r="G141" s="285">
        <v>-3.8899999999999997E-2</v>
      </c>
      <c r="H141" s="285">
        <v>0.03</v>
      </c>
      <c r="I141" s="283">
        <v>4.5</v>
      </c>
      <c r="J141" s="283">
        <v>4.5</v>
      </c>
      <c r="K141" s="285">
        <v>4.3270000000000003E-2</v>
      </c>
      <c r="L141" s="283" t="s">
        <v>40</v>
      </c>
      <c r="M141" s="7" t="s">
        <v>95</v>
      </c>
      <c r="N141" s="305">
        <v>1.17E-2</v>
      </c>
      <c r="O141" s="23">
        <v>0.26879999999999998</v>
      </c>
      <c r="P141" s="285">
        <v>-4.1300000000000003E-2</v>
      </c>
      <c r="Q141" s="285">
        <v>0.71499999999999997</v>
      </c>
      <c r="R141" s="285">
        <v>1.1299999999999999E-2</v>
      </c>
      <c r="S141" s="285">
        <v>-5.1999999999999998E-3</v>
      </c>
      <c r="T141" s="285">
        <v>-8.0999999999999996E-3</v>
      </c>
      <c r="U141" s="283">
        <v>4034</v>
      </c>
      <c r="V141" s="283">
        <v>-27</v>
      </c>
      <c r="W141" s="287">
        <v>0.21180555555555555</v>
      </c>
      <c r="X141" s="288">
        <v>42719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1.0820000000000001</v>
      </c>
      <c r="D142" s="295">
        <v>8.9999999999999998E-4</v>
      </c>
      <c r="E142" s="289">
        <v>79.3</v>
      </c>
      <c r="F142" s="14">
        <v>1.0309999999999999</v>
      </c>
      <c r="G142" s="291">
        <v>-4.9500000000000002E-2</v>
      </c>
      <c r="H142" s="291">
        <v>0.03</v>
      </c>
      <c r="I142" s="289">
        <v>4.5</v>
      </c>
      <c r="J142" s="289">
        <v>4.5</v>
      </c>
      <c r="K142" s="291">
        <v>4.2819999999999997E-2</v>
      </c>
      <c r="L142" s="289" t="s">
        <v>40</v>
      </c>
      <c r="M142" s="14" t="s">
        <v>136</v>
      </c>
      <c r="N142" s="290">
        <v>-1.9099999999999999E-2</v>
      </c>
      <c r="O142" s="18">
        <v>0.35599999999999998</v>
      </c>
      <c r="P142" s="291">
        <v>-5.0999999999999997E-2</v>
      </c>
      <c r="Q142" s="291">
        <v>0.5081</v>
      </c>
      <c r="R142" s="291">
        <v>5.8999999999999999E-3</v>
      </c>
      <c r="S142" s="291">
        <v>-4.8999999999999998E-3</v>
      </c>
      <c r="T142" s="291">
        <v>2.8999999999999998E-3</v>
      </c>
      <c r="U142" s="289">
        <v>1708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1.0108999999999999</v>
      </c>
      <c r="G143" s="285">
        <v>-5.0500000000000003E-2</v>
      </c>
      <c r="H143" s="285">
        <v>0.03</v>
      </c>
      <c r="I143" s="283">
        <v>4.5</v>
      </c>
      <c r="J143" s="283">
        <v>4.5</v>
      </c>
      <c r="K143" s="285">
        <v>4.2810000000000001E-2</v>
      </c>
      <c r="L143" s="283" t="s">
        <v>40</v>
      </c>
      <c r="M143" s="7" t="s">
        <v>131</v>
      </c>
      <c r="N143" s="286">
        <v>-1.6799999999999999E-2</v>
      </c>
      <c r="O143" s="23">
        <v>0.36820000000000003</v>
      </c>
      <c r="P143" s="285">
        <v>-5.1799999999999999E-2</v>
      </c>
      <c r="Q143" s="304">
        <v>0.50329999999999997</v>
      </c>
      <c r="R143" s="285">
        <v>4.1999999999999997E-3</v>
      </c>
      <c r="S143" s="285">
        <v>-4.8999999999999998E-3</v>
      </c>
      <c r="T143" s="285">
        <v>-8.5000000000000006E-3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1.08</v>
      </c>
      <c r="D144" s="302">
        <v>0</v>
      </c>
      <c r="E144" s="289">
        <v>1.56</v>
      </c>
      <c r="F144" s="14">
        <v>1.0269999999999999</v>
      </c>
      <c r="G144" s="291">
        <v>-5.16E-2</v>
      </c>
      <c r="H144" s="291">
        <v>0.03</v>
      </c>
      <c r="I144" s="289">
        <v>4.5</v>
      </c>
      <c r="J144" s="289">
        <v>4.5</v>
      </c>
      <c r="K144" s="291">
        <v>4.274E-2</v>
      </c>
      <c r="L144" s="289" t="s">
        <v>40</v>
      </c>
      <c r="M144" s="14" t="s">
        <v>141</v>
      </c>
      <c r="N144" s="290">
        <v>-1.24E-2</v>
      </c>
      <c r="O144" s="18">
        <v>0.4229</v>
      </c>
      <c r="P144" s="291">
        <v>-5.2900000000000003E-2</v>
      </c>
      <c r="Q144" s="291">
        <v>0.35589999999999999</v>
      </c>
      <c r="R144" s="291">
        <v>3.8E-3</v>
      </c>
      <c r="S144" s="291">
        <v>-4.0000000000000001E-3</v>
      </c>
      <c r="T144" s="291">
        <v>-8.6E-3</v>
      </c>
      <c r="U144" s="289">
        <v>2395</v>
      </c>
      <c r="V144" s="289">
        <v>-2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1.9915254237288143E-3</v>
      </c>
      <c r="E145" s="36"/>
      <c r="F145" s="35"/>
      <c r="G145" s="43">
        <f>AVERAGE(G86:G144)</f>
        <v>-6.2745762711864418E-3</v>
      </c>
      <c r="H145" s="43">
        <f>COUNTIF($D86:$D144,"&gt;0")/COUNT($D86:$D144)</f>
        <v>0.69491525423728817</v>
      </c>
      <c r="I145" s="270"/>
      <c r="J145" s="270"/>
      <c r="K145" s="43">
        <f>AVERAGE(K86:K144)</f>
        <v>4.4762542372881346E-2</v>
      </c>
      <c r="L145" s="36"/>
      <c r="M145" s="35"/>
      <c r="N145" s="38"/>
      <c r="O145" s="39"/>
      <c r="P145" s="43">
        <f>AVERAGE(P86:P144)</f>
        <v>-1.3310344827586208E-2</v>
      </c>
      <c r="Q145" s="37"/>
      <c r="R145" s="43">
        <f>AVERAGE(R86:R144)</f>
        <v>2.176271186440678E-3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0.92400000000000004</v>
      </c>
      <c r="D146" s="305">
        <v>2.2000000000000001E-3</v>
      </c>
      <c r="E146" s="283">
        <v>1.04</v>
      </c>
      <c r="F146" s="7">
        <v>1.018</v>
      </c>
      <c r="G146" s="285">
        <v>9.2299999999999993E-2</v>
      </c>
      <c r="H146" s="285">
        <v>1.4999999999999999E-2</v>
      </c>
      <c r="I146" s="283">
        <v>3</v>
      </c>
      <c r="J146" s="283">
        <v>3</v>
      </c>
      <c r="K146" s="285">
        <v>3.3110000000000001E-2</v>
      </c>
      <c r="L146" s="283" t="s">
        <v>40</v>
      </c>
      <c r="M146" s="7" t="s">
        <v>41</v>
      </c>
      <c r="N146" s="305">
        <v>2.0000000000000001E-4</v>
      </c>
      <c r="O146" s="23">
        <v>0.222</v>
      </c>
      <c r="P146" s="285">
        <v>5.8599999999999999E-2</v>
      </c>
      <c r="Q146" s="285">
        <v>0.1144</v>
      </c>
      <c r="R146" s="285">
        <v>1E-3</v>
      </c>
      <c r="S146" s="285">
        <v>2.7000000000000001E-3</v>
      </c>
      <c r="T146" s="285">
        <v>2.3E-3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1.0449999999999999</v>
      </c>
      <c r="D147" s="302">
        <v>0</v>
      </c>
      <c r="E147" s="289">
        <v>0</v>
      </c>
      <c r="F147" s="14">
        <v>1.048</v>
      </c>
      <c r="G147" s="291">
        <v>2.8999999999999998E-3</v>
      </c>
      <c r="H147" s="289" t="s">
        <v>414</v>
      </c>
      <c r="I147" s="289">
        <v>3.7</v>
      </c>
      <c r="J147" s="289">
        <v>3.7</v>
      </c>
      <c r="K147" s="291">
        <v>3.9640000000000002E-2</v>
      </c>
      <c r="L147" s="289">
        <v>0.7</v>
      </c>
      <c r="M147" s="14" t="s">
        <v>415</v>
      </c>
      <c r="N147" s="295">
        <v>2.0000000000000001E-4</v>
      </c>
      <c r="O147" s="291">
        <v>0.2339</v>
      </c>
      <c r="P147" s="289" t="s">
        <v>37</v>
      </c>
      <c r="Q147" s="289" t="s">
        <v>37</v>
      </c>
      <c r="R147" s="291">
        <v>-3.0999999999999999E-3</v>
      </c>
      <c r="S147" s="291">
        <v>-3.8E-3</v>
      </c>
      <c r="T147" s="291">
        <v>-4.7999999999999996E-3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4.0480000000000002E-2</v>
      </c>
      <c r="L148" s="283">
        <v>0.85</v>
      </c>
      <c r="M148" s="7" t="s">
        <v>236</v>
      </c>
      <c r="N148" s="284">
        <v>0</v>
      </c>
      <c r="O148" s="285">
        <v>0.34039999999999998</v>
      </c>
      <c r="P148" s="283" t="s">
        <v>37</v>
      </c>
      <c r="Q148" s="283" t="s">
        <v>37</v>
      </c>
      <c r="R148" s="285">
        <v>-8.0999999999999996E-3</v>
      </c>
      <c r="S148" s="285">
        <v>-7.7999999999999996E-3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1.0389999999999999</v>
      </c>
      <c r="D149" s="290">
        <v>-1.9E-3</v>
      </c>
      <c r="E149" s="289">
        <v>8.73</v>
      </c>
      <c r="F149" s="14">
        <v>1</v>
      </c>
      <c r="G149" s="291">
        <v>-3.9E-2</v>
      </c>
      <c r="H149" s="289" t="s">
        <v>35</v>
      </c>
      <c r="I149" s="289">
        <v>0</v>
      </c>
      <c r="J149" s="289">
        <v>0</v>
      </c>
      <c r="K149" s="291">
        <v>-1.413E-2</v>
      </c>
      <c r="L149" s="289">
        <v>2.69</v>
      </c>
      <c r="M149" s="14" t="s">
        <v>36</v>
      </c>
      <c r="N149" s="290">
        <v>-3.0999999999999999E-3</v>
      </c>
      <c r="O149" s="291">
        <v>0.54769999999999996</v>
      </c>
      <c r="P149" s="289" t="s">
        <v>37</v>
      </c>
      <c r="Q149" s="289" t="s">
        <v>37</v>
      </c>
      <c r="R149" s="291">
        <v>-3.8E-3</v>
      </c>
      <c r="S149" s="291">
        <v>-1.6999999999999999E-3</v>
      </c>
      <c r="T149" s="291">
        <v>1.6999999999999999E-3</v>
      </c>
      <c r="U149" s="289">
        <v>3096</v>
      </c>
      <c r="V149" s="289">
        <v>0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252">
        <v>150188</v>
      </c>
      <c r="B150" s="477" t="s">
        <v>289</v>
      </c>
      <c r="C150" s="252">
        <v>1.073</v>
      </c>
      <c r="D150" s="478">
        <v>5.5999999999999999E-3</v>
      </c>
      <c r="E150" s="477">
        <v>0.86</v>
      </c>
      <c r="F150" s="252">
        <v>1.036</v>
      </c>
      <c r="G150" s="479">
        <v>-3.5700000000000003E-2</v>
      </c>
      <c r="H150" s="477" t="s">
        <v>290</v>
      </c>
      <c r="I150" s="477">
        <v>5.5</v>
      </c>
      <c r="J150" s="477">
        <v>5.5</v>
      </c>
      <c r="K150" s="479">
        <v>-4.7829999999999998E-2</v>
      </c>
      <c r="L150" s="477">
        <v>0.35</v>
      </c>
      <c r="M150" s="252" t="s">
        <v>291</v>
      </c>
      <c r="N150" s="480">
        <v>-1E-3</v>
      </c>
      <c r="O150" s="256">
        <v>0.12759999999999999</v>
      </c>
      <c r="P150" s="479">
        <v>-5.6099999999999997E-2</v>
      </c>
      <c r="Q150" s="479">
        <v>0.41980000000000001</v>
      </c>
      <c r="R150" s="479">
        <v>1.1999999999999999E-3</v>
      </c>
      <c r="S150" s="479">
        <v>-5.3E-3</v>
      </c>
      <c r="T150" s="479">
        <v>-3.0000000000000001E-3</v>
      </c>
      <c r="U150" s="477">
        <v>29486</v>
      </c>
      <c r="V150" s="477">
        <v>-21</v>
      </c>
      <c r="W150" s="481">
        <v>0.29375000000000001</v>
      </c>
      <c r="X150" s="482">
        <v>42719</v>
      </c>
      <c r="Y150" s="259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63"/>
    <hyperlink ref="C21" r:id="rId88" display="http://finance.sina.com.cn/fund/quotes/150263/bc.shtml"/>
    <hyperlink ref="F21" r:id="rId89" display="http://www.cninfo.com.cn/information/fund/netvalue/150263.html"/>
    <hyperlink ref="M21" r:id="rId90" tooltip="000852" display="http://quote.eastmoney.com/zs000852.html"/>
    <hyperlink ref="O21" r:id="rId91" display="https://www.jisilu.cn/data/utils/lowcalc/150263"/>
    <hyperlink ref="Y21" r:id="rId92" tooltip="加【1000A】为自选A类" display="javascript:addOwnedFund('150263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89"/>
    <hyperlink ref="C23" r:id="rId100" display="http://finance.sina.com.cn/fund/quotes/150289/bc.shtml"/>
    <hyperlink ref="F23" r:id="rId101" display="http://www.cninfo.com.cn/information/fund/netvalue/150289.html"/>
    <hyperlink ref="M23" r:id="rId102" tooltip="399998" display="http://quote.eastmoney.com/zs399998.html"/>
    <hyperlink ref="O23" r:id="rId103" display="https://www.jisilu.cn/data/utils/lowcalc/150289"/>
    <hyperlink ref="Y23" r:id="rId104" tooltip="加【煤炭A级】为自选A类" display="javascript:addOwnedFund('150289');"/>
    <hyperlink ref="A24" r:id="rId105" display="https://www.jisilu.cn/data/sfnew/detail/150325"/>
    <hyperlink ref="C24" r:id="rId106" display="http://finance.sina.com.cn/fund/quotes/150325/bc.shtml"/>
    <hyperlink ref="F24" r:id="rId107" display="http://www.cninfo.com.cn/information/fund/netvalue/150325.html"/>
    <hyperlink ref="M24" r:id="rId108" tooltip="399807" display="http://quote.eastmoney.com/zs399807.html"/>
    <hyperlink ref="O24" r:id="rId109" display="https://www.jisilu.cn/data/utils/lowcalc/150325"/>
    <hyperlink ref="Y24" r:id="rId110" tooltip="加【高铁A端】为自选A类" display="javascript:addOwnedFund('150325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4"/>
    <hyperlink ref="C44" r:id="rId220" display="http://finance.sina.com.cn/fund/quotes/150094/bc.shtml"/>
    <hyperlink ref="F44" r:id="rId221" display="http://www.cninfo.com.cn/information/fund/netvalue/150094.html"/>
    <hyperlink ref="M44" r:id="rId222" tooltip="000966" display="http://quote.eastmoney.com/zs000966.html"/>
    <hyperlink ref="O44" r:id="rId223" display="https://www.jisilu.cn/data/utils/lowcalc/150094"/>
    <hyperlink ref="Y44" r:id="rId224" tooltip="加【泰信400A】为自选A类" display="javascript:addOwnedFund('15009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38"/>
    <hyperlink ref="C46" r:id="rId232" display="http://finance.sina.com.cn/fund/quotes/150138/bc.shtml"/>
    <hyperlink ref="F46" r:id="rId233" display="http://www.cninfo.com.cn/information/fund/netvalue/150138.html"/>
    <hyperlink ref="M46" r:id="rId234" tooltip="000842" display="http://quote.eastmoney.com/zs000842.html"/>
    <hyperlink ref="O46" r:id="rId235" display="https://www.jisilu.cn/data/utils/lowcalc/150138"/>
    <hyperlink ref="Y46" r:id="rId236" tooltip="加【中证800A】为自选A类" display="javascript:addOwnedFund('150138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090"/>
    <hyperlink ref="C48" r:id="rId244" display="http://finance.sina.com.cn/fund/quotes/150090/bc.shtml"/>
    <hyperlink ref="F48" r:id="rId245" display="http://www.cninfo.com.cn/information/fund/netvalue/150090.html"/>
    <hyperlink ref="M48" r:id="rId246" tooltip="399958" display="http://quote.eastmoney.com/zs399958.html"/>
    <hyperlink ref="O48" r:id="rId247" display="https://www.jisilu.cn/data/utils/lowcalc/150090"/>
    <hyperlink ref="Y48" r:id="rId248" tooltip="加【成长A】为自选A类" display="javascript:addOwnedFund('150090');"/>
    <hyperlink ref="A49" r:id="rId249" display="https://www.jisilu.cn/data/sfnew/detail/150140"/>
    <hyperlink ref="C49" r:id="rId250" display="http://finance.sina.com.cn/fund/quotes/150140/bc.shtml"/>
    <hyperlink ref="F49" r:id="rId251" display="http://www.cninfo.com.cn/information/fund/netvalue/150140.html"/>
    <hyperlink ref="M49" r:id="rId252" tooltip="399300" display="http://quote.eastmoney.com/zs399300.html"/>
    <hyperlink ref="O49" r:id="rId253" display="https://www.jisilu.cn/data/utils/lowcalc/150140"/>
    <hyperlink ref="Y49" r:id="rId254" tooltip="加【国金300A】为自选A类" display="javascript:addOwnedFund('150140');"/>
    <hyperlink ref="A50" r:id="rId255" display="https://www.jisilu.cn/data/sfnew/detail/502014"/>
    <hyperlink ref="C50" r:id="rId256" display="http://finance.sina.com.cn/fund/quotes/502014/bc.shtml"/>
    <hyperlink ref="F50" r:id="rId257" display="http://www.cninfo.com.cn/information/fund/netvalue/502014.html"/>
    <hyperlink ref="M50" r:id="rId258" tooltip="000853" display="http://quote.eastmoney.com/zs000853.html"/>
    <hyperlink ref="O50" r:id="rId259" display="https://www.jisilu.cn/data/utils/lowcalc/502014"/>
    <hyperlink ref="Y50" r:id="rId260" tooltip="加【一带一A】为自选A类" display="javascript:addOwnedFund('502014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150104"/>
    <hyperlink ref="C52" r:id="rId268" display="http://finance.sina.com.cn/fund/quotes/150104/bc.shtml"/>
    <hyperlink ref="F52" r:id="rId269" display="http://www.cninfo.com.cn/information/fund/netvalue/150104.html"/>
    <hyperlink ref="M52" r:id="rId270" tooltip="399300" display="http://quote.eastmoney.com/zs399300.html"/>
    <hyperlink ref="O52" r:id="rId271" display="https://www.jisilu.cn/data/utils/lowcalc/150104"/>
    <hyperlink ref="Y52" r:id="rId272" tooltip="加【HS300A】为自选A类" display="javascript:addOwnedFund('150104');"/>
    <hyperlink ref="A53" r:id="rId273" display="https://www.jisilu.cn/data/sfnew/detail/150145"/>
    <hyperlink ref="C53" r:id="rId274" display="http://finance.sina.com.cn/fund/quotes/150145/bc.shtml"/>
    <hyperlink ref="F53" r:id="rId275" display="http://www.cninfo.com.cn/information/fund/netvalue/150145.html"/>
    <hyperlink ref="M53" r:id="rId276" tooltip="000828" display="http://quote.eastmoney.com/zs000828.html"/>
    <hyperlink ref="O53" r:id="rId277" display="https://www.jisilu.cn/data/utils/lowcalc/150145"/>
    <hyperlink ref="Y53" r:id="rId278" tooltip="加【高贝塔A】为自选A类" display="javascript:addOwnedFund('150145');"/>
    <hyperlink ref="A54" r:id="rId279" display="https://www.jisilu.cn/data/sfnew/detail/150281"/>
    <hyperlink ref="C54" r:id="rId280" display="http://finance.sina.com.cn/fund/quotes/150281/bc.shtml"/>
    <hyperlink ref="F54" r:id="rId281" display="http://www.cninfo.com.cn/information/fund/netvalue/150281.html"/>
    <hyperlink ref="M54" r:id="rId282" tooltip="399934" display="http://quote.eastmoney.com/zs399934.html"/>
    <hyperlink ref="O54" r:id="rId283" display="https://www.jisilu.cn/data/utils/lowcalc/150281"/>
    <hyperlink ref="Y54" r:id="rId284" tooltip="加【金融地A】为自选A类" display="javascript:addOwnedFund('150281');"/>
    <hyperlink ref="A55" r:id="rId285" display="https://www.jisilu.cn/data/sfnew/detail/150121"/>
    <hyperlink ref="C55" r:id="rId286" display="http://finance.sina.com.cn/fund/quotes/150121/bc.shtml"/>
    <hyperlink ref="F55" r:id="rId287" display="http://www.cninfo.com.cn/information/fund/netvalue/150121.html"/>
    <hyperlink ref="M55" r:id="rId288" tooltip="399918" display="http://quote.eastmoney.com/zs399918.html"/>
    <hyperlink ref="O55" r:id="rId289" display="https://www.jisilu.cn/data/utils/lowcalc/150121"/>
    <hyperlink ref="Y55" r:id="rId290" tooltip="加【银河优先】为自选A类" display="javascript:addOwnedFund('15012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41"/>
    <hyperlink ref="C57" r:id="rId298" display="http://finance.sina.com.cn/fund/quotes/502041/bc.shtml"/>
    <hyperlink ref="F57" r:id="rId299" display="http://www.cninfo.com.cn/information/fund/netvalue/502041.html"/>
    <hyperlink ref="M57" r:id="rId300" tooltip="000016" display="http://quote.eastmoney.com/zs000016.html"/>
    <hyperlink ref="O57" r:id="rId301" display="https://www.jisilu.cn/data/utils/lowcalc/502041"/>
    <hyperlink ref="Y57" r:id="rId302" tooltip="加【上50A】为自选A类" display="javascript:addOwnedFund('502041');"/>
    <hyperlink ref="A58" r:id="rId303" display="https://www.jisilu.cn/data/sfnew/detail/150036"/>
    <hyperlink ref="C58" r:id="rId304" display="http://finance.sina.com.cn/fund/quotes/150036/bc.shtml"/>
    <hyperlink ref="F58" r:id="rId305" display="http://www.cninfo.com.cn/information/fund/netvalue/150036.html"/>
    <hyperlink ref="M58" r:id="rId306" tooltip="399300" display="http://quote.eastmoney.com/zs399300.html"/>
    <hyperlink ref="O58" r:id="rId307" display="https://www.jisilu.cn/data/utils/lowcalc/150036"/>
    <hyperlink ref="Y58" r:id="rId308" tooltip="加【建信稳健】为自选A类" display="javascript:addOwnedFund('150036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502001"/>
    <hyperlink ref="C61" r:id="rId322" display="http://finance.sina.com.cn/fund/quotes/502001/bc.shtml"/>
    <hyperlink ref="F61" r:id="rId323" display="http://www.cninfo.com.cn/information/fund/netvalue/502001.html"/>
    <hyperlink ref="M61" r:id="rId324" tooltip="399982" display="http://quote.eastmoney.com/zs399982.html"/>
    <hyperlink ref="O61" r:id="rId325" display="https://www.jisilu.cn/data/utils/lowcalc/502001"/>
    <hyperlink ref="Y61" r:id="rId326" tooltip="加【500等权A】为自选A类" display="javascript:addOwnedFund('502001');"/>
    <hyperlink ref="A62" r:id="rId327" display="https://www.jisilu.cn/data/sfnew/detail/150112"/>
    <hyperlink ref="C62" r:id="rId328" display="http://finance.sina.com.cn/fund/quotes/150112/bc.shtml"/>
    <hyperlink ref="F62" r:id="rId329" display="http://www.cninfo.com.cn/information/fund/netvalue/150112.html"/>
    <hyperlink ref="M62" r:id="rId330" tooltip="399330" display="http://quote.eastmoney.com/zs399330.html"/>
    <hyperlink ref="O62" r:id="rId331" display="https://www.jisilu.cn/data/utils/lowcalc/150112"/>
    <hyperlink ref="Y62" r:id="rId332" tooltip="加【深100A】为自选A类" display="javascript:addOwnedFund('150112');"/>
    <hyperlink ref="A63" r:id="rId333" display="https://www.jisilu.cn/data/sfnew/detail/502021"/>
    <hyperlink ref="C63" r:id="rId334" display="http://finance.sina.com.cn/fund/quotes/502021/bc.shtml"/>
    <hyperlink ref="F63" r:id="rId335" display="http://www.cninfo.com.cn/information/fund/netvalue/502021.html"/>
    <hyperlink ref="M63" r:id="rId336" tooltip="000016" display="http://quote.eastmoney.com/zs000016.html"/>
    <hyperlink ref="O63" r:id="rId337" display="https://www.jisilu.cn/data/utils/lowcalc/502021"/>
    <hyperlink ref="Y63" r:id="rId338" tooltip="加【国金50A】为自选A类" display="javascript:addOwnedFund('502021');"/>
    <hyperlink ref="A64" r:id="rId339" display="https://www.jisilu.cn/data/sfnew/detail/502054"/>
    <hyperlink ref="C64" r:id="rId340" display="http://finance.sina.com.cn/fund/quotes/502054/bc.shtml"/>
    <hyperlink ref="F64" r:id="rId341" display="http://www.cninfo.com.cn/information/fund/netvalue/502054.html"/>
    <hyperlink ref="M64" r:id="rId342" tooltip="399975" display="http://quote.eastmoney.com/zs399975.html"/>
    <hyperlink ref="O64" r:id="rId343" display="https://www.jisilu.cn/data/utils/lowcalc/502054"/>
    <hyperlink ref="Y64" r:id="rId344" tooltip="加【券商A】为自选A类" display="javascript:addOwnedFund('502054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3"/>
    <hyperlink ref="C66" r:id="rId352" display="http://finance.sina.com.cn/fund/quotes/150213/bc.shtml"/>
    <hyperlink ref="F66" r:id="rId353" display="http://www.cninfo.com.cn/information/fund/netvalue/150213.html"/>
    <hyperlink ref="M66" r:id="rId354" tooltip="399958" display="http://quote.eastmoney.com/zs399958.html"/>
    <hyperlink ref="O66" r:id="rId355" display="https://www.jisilu.cn/data/utils/lowcalc/150213"/>
    <hyperlink ref="Y66" r:id="rId356" tooltip="加【成长A级】为自选A类" display="javascript:addOwnedFund('150213');"/>
    <hyperlink ref="A67" r:id="rId357" display="https://www.jisilu.cn/data/sfnew/detail/150073"/>
    <hyperlink ref="C67" r:id="rId358" display="http://finance.sina.com.cn/fund/quotes/150073/bc.shtml"/>
    <hyperlink ref="F67" r:id="rId359" display="http://www.cninfo.com.cn/information/fund/netvalue/150073.html"/>
    <hyperlink ref="M67" r:id="rId360" tooltip="399958" display="http://quote.eastmoney.com/zs399958.html"/>
    <hyperlink ref="O67" r:id="rId361" display="https://www.jisilu.cn/data/utils/lowcalc/150073"/>
    <hyperlink ref="Y67" r:id="rId362" tooltip="加【诺安稳健】为自选A类" display="javascript:addOwnedFund('150073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083"/>
    <hyperlink ref="C70" r:id="rId376" display="http://finance.sina.com.cn/fund/quotes/150083/bc.shtml"/>
    <hyperlink ref="F70" r:id="rId377" display="http://www.cninfo.com.cn/information/fund/netvalue/150083.html"/>
    <hyperlink ref="M70" r:id="rId378" tooltip="399330" display="http://quote.eastmoney.com/zs399330.html"/>
    <hyperlink ref="O70" r:id="rId379" display="https://www.jisilu.cn/data/utils/lowcalc/150083"/>
    <hyperlink ref="Y70" r:id="rId380" tooltip="加【深证100A】为自选A类" display="javascript:addOwnedFund('150083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77"/>
    <hyperlink ref="C87" r:id="rId462" display="http://finance.sina.com.cn/fund/quotes/150277/bc.shtml"/>
    <hyperlink ref="F87" r:id="rId463" display="http://www.cninfo.com.cn/information/fund/netvalue/150277.html"/>
    <hyperlink ref="M87" r:id="rId464" tooltip="399807" display="http://quote.eastmoney.com/zs399807.html"/>
    <hyperlink ref="O87" r:id="rId465" display="https://www.jisilu.cn/data/utils/lowcalc/150277"/>
    <hyperlink ref="Y87" r:id="rId466" tooltip="将【高铁A】从自选中删除" display="javascript:delOwnedFund('150277');"/>
    <hyperlink ref="A88" r:id="rId467" display="https://www.jisilu.cn/data/sfnew/detail/150164"/>
    <hyperlink ref="C88" r:id="rId468" display="http://finance.sina.com.cn/fund/quotes/150164/bc.shtml"/>
    <hyperlink ref="F88" r:id="rId469" display="http://www.cninfo.com.cn/information/fund/netvalue/150164.html"/>
    <hyperlink ref="M88" r:id="rId470" tooltip="000832" display="http://quote.eastmoney.com/zs000832.html"/>
    <hyperlink ref="O88" r:id="rId471" display="https://www.jisilu.cn/data/utils/lowcalc/150164"/>
    <hyperlink ref="Y88" r:id="rId472" tooltip="加【可转债A】为自选A类" display="javascript:addOwnedFund('150164');"/>
    <hyperlink ref="A89" r:id="rId473" display="https://www.jisilu.cn/data/sfnew/detail/150305"/>
    <hyperlink ref="C89" r:id="rId474" display="http://finance.sina.com.cn/fund/quotes/150305/bc.shtml"/>
    <hyperlink ref="F89" r:id="rId475" display="http://www.cninfo.com.cn/information/fund/netvalue/150305.html"/>
    <hyperlink ref="M89" r:id="rId476" tooltip="399812" display="http://quote.eastmoney.com/zs399812.html"/>
    <hyperlink ref="O89" r:id="rId477" display="https://www.jisilu.cn/data/utils/lowcalc/150305"/>
    <hyperlink ref="Y89" r:id="rId478" tooltip="加【养老A】为自选A类" display="javascript:addOwnedFund('150305');"/>
    <hyperlink ref="A90" r:id="rId479" display="https://www.jisilu.cn/data/sfnew/detail/150273"/>
    <hyperlink ref="C90" r:id="rId480" display="http://finance.sina.com.cn/fund/quotes/150273/bc.shtml"/>
    <hyperlink ref="F90" r:id="rId481" display="http://www.cninfo.com.cn/information/fund/netvalue/150273.html"/>
    <hyperlink ref="M90" r:id="rId482" tooltip="399991" display="http://quote.eastmoney.com/zs399991.html"/>
    <hyperlink ref="O90" r:id="rId483" display="https://www.jisilu.cn/data/utils/lowcalc/150273"/>
    <hyperlink ref="Y90" r:id="rId484" tooltip="加【带路A】为自选A类" display="javascript:addOwnedFund('150273');"/>
    <hyperlink ref="A91" r:id="rId485" display="https://www.jisilu.cn/data/sfnew/detail/150229"/>
    <hyperlink ref="C91" r:id="rId486" display="http://finance.sina.com.cn/fund/quotes/150229/bc.shtml"/>
    <hyperlink ref="F91" r:id="rId487" display="http://www.cninfo.com.cn/information/fund/netvalue/150229.html"/>
    <hyperlink ref="M91" r:id="rId488" tooltip="399987" display="http://quote.eastmoney.com/zs399987.html"/>
    <hyperlink ref="O91" r:id="rId489" display="https://www.jisilu.cn/data/utils/lowcalc/150229"/>
    <hyperlink ref="Y91" r:id="rId490" tooltip="加【酒A】为自选A类" display="javascript:addOwnedFund('150229');"/>
    <hyperlink ref="A92" r:id="rId491" display="https://www.jisilu.cn/data/sfnew/detail/150307"/>
    <hyperlink ref="C92" r:id="rId492" display="http://finance.sina.com.cn/fund/quotes/150307/bc.shtml"/>
    <hyperlink ref="F92" r:id="rId493" display="http://www.cninfo.com.cn/information/fund/netvalue/150307.html"/>
    <hyperlink ref="M92" r:id="rId494" tooltip="399804" display="http://quote.eastmoney.com/zs399804.html"/>
    <hyperlink ref="O92" r:id="rId495" display="https://www.jisilu.cn/data/utils/lowcalc/150307"/>
    <hyperlink ref="Y92" r:id="rId496" tooltip="加【体育A】为自选A类" display="javascript:addOwnedFund('150307');"/>
    <hyperlink ref="A93" r:id="rId497" display="https://www.jisilu.cn/data/sfnew/detail/150329"/>
    <hyperlink ref="C93" r:id="rId498" display="http://finance.sina.com.cn/fund/quotes/150329/bc.shtml"/>
    <hyperlink ref="F93" r:id="rId499" display="http://www.cninfo.com.cn/information/fund/netvalue/150329.html"/>
    <hyperlink ref="M93" r:id="rId500" tooltip="399809" display="http://quote.eastmoney.com/zs399809.html"/>
    <hyperlink ref="O93" r:id="rId501" display="https://www.jisilu.cn/data/utils/lowcalc/150329"/>
    <hyperlink ref="Y93" r:id="rId502" tooltip="加【保险A】为自选A类" display="javascript:addOwnedFund('150329');"/>
    <hyperlink ref="A94" r:id="rId503" display="https://www.jisilu.cn/data/sfnew/detail/502049"/>
    <hyperlink ref="C94" r:id="rId504" display="http://finance.sina.com.cn/fund/quotes/502049/bc.shtml"/>
    <hyperlink ref="F94" r:id="rId505" display="http://www.cninfo.com.cn/information/fund/netvalue/502049.html"/>
    <hyperlink ref="M94" r:id="rId506" tooltip="000016" display="http://quote.eastmoney.com/zs000016.html"/>
    <hyperlink ref="O94" r:id="rId507" display="https://www.jisilu.cn/data/utils/lowcalc/502049"/>
    <hyperlink ref="Y94" r:id="rId508" tooltip="加【上证50A】为自选A类" display="javascript:addOwnedFund('502049');"/>
    <hyperlink ref="A95" r:id="rId509" display="https://www.jisilu.cn/data/sfnew/detail/502024"/>
    <hyperlink ref="C95" r:id="rId510" display="http://finance.sina.com.cn/fund/quotes/502024/bc.shtml"/>
    <hyperlink ref="F95" r:id="rId511" display="http://www.cninfo.com.cn/information/fund/netvalue/502024.html"/>
    <hyperlink ref="M95" r:id="rId512" tooltip="399440" display="http://quote.eastmoney.com/zs399440.html"/>
    <hyperlink ref="O95" r:id="rId513" display="https://www.jisilu.cn/data/utils/lowcalc/502024"/>
    <hyperlink ref="Y95" r:id="rId514" tooltip="加【钢铁A】为自选A类" display="javascript:addOwnedFund('502024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243"/>
    <hyperlink ref="C97" r:id="rId522" display="http://finance.sina.com.cn/fund/quotes/150243/bc.shtml"/>
    <hyperlink ref="F97" r:id="rId523" display="http://www.cninfo.com.cn/information/fund/netvalue/150243.html"/>
    <hyperlink ref="M97" r:id="rId524" tooltip="399006" display="http://quote.eastmoney.com/zs399006.html"/>
    <hyperlink ref="O97" r:id="rId525" display="https://www.jisilu.cn/data/utils/lowcalc/150243"/>
    <hyperlink ref="Y97" r:id="rId526" tooltip="加【创业A】为自选A类" display="javascript:addOwnedFund('150243');"/>
    <hyperlink ref="A98" r:id="rId527" display="https://www.jisilu.cn/data/sfnew/detail/150207"/>
    <hyperlink ref="C98" r:id="rId528" display="http://finance.sina.com.cn/fund/quotes/150207/bc.shtml"/>
    <hyperlink ref="F98" r:id="rId529" display="http://www.cninfo.com.cn/information/fund/netvalue/150207.html"/>
    <hyperlink ref="M98" r:id="rId530" tooltip="399983" display="http://quote.eastmoney.com/zs399983.html"/>
    <hyperlink ref="O98" r:id="rId531" display="https://www.jisilu.cn/data/utils/lowcalc/150207"/>
    <hyperlink ref="Y98" r:id="rId532" tooltip="加【地产A端】为自选A类" display="javascript:addOwnedFund('150207');"/>
    <hyperlink ref="A99" r:id="rId533" display="https://www.jisilu.cn/data/sfnew/detail/150271"/>
    <hyperlink ref="C99" r:id="rId534" display="http://finance.sina.com.cn/fund/quotes/150271/bc.shtml"/>
    <hyperlink ref="F99" r:id="rId535" display="http://www.cninfo.com.cn/information/fund/netvalue/150271.html"/>
    <hyperlink ref="M99" r:id="rId536" tooltip="399441" display="http://quote.eastmoney.com/zs399441.html"/>
    <hyperlink ref="O99" r:id="rId537" display="https://www.jisilu.cn/data/utils/lowcalc/150271"/>
    <hyperlink ref="Y99" r:id="rId538" tooltip="加【生物药A】为自选A类" display="javascript:addOwnedFund('150271');"/>
    <hyperlink ref="A100" r:id="rId539" display="https://www.jisilu.cn/data/sfnew/detail/150051"/>
    <hyperlink ref="C100" r:id="rId540" display="http://finance.sina.com.cn/fund/quotes/150051/bc.shtml"/>
    <hyperlink ref="F100" r:id="rId541" display="http://www.cninfo.com.cn/information/fund/netvalue/150051.html"/>
    <hyperlink ref="M100" r:id="rId542" tooltip="399300" display="http://quote.eastmoney.com/zs399300.html"/>
    <hyperlink ref="O100" r:id="rId543" display="https://www.jisilu.cn/data/utils/lowcalc/150051"/>
    <hyperlink ref="Y100" r:id="rId544" tooltip="加【沪深300A】为自选A类" display="javascript:addOwnedFund('150051');"/>
    <hyperlink ref="A101" r:id="rId545" display="https://www.jisilu.cn/data/sfnew/detail/150173"/>
    <hyperlink ref="C101" r:id="rId546" display="http://finance.sina.com.cn/fund/quotes/150173/bc.shtml"/>
    <hyperlink ref="F101" r:id="rId547" display="http://www.cninfo.com.cn/information/fund/netvalue/150173.html"/>
    <hyperlink ref="M101" r:id="rId548" tooltip="000998" display="http://quote.eastmoney.com/zs000998.html"/>
    <hyperlink ref="O101" r:id="rId549" display="https://www.jisilu.cn/data/utils/lowcalc/150173"/>
    <hyperlink ref="Y101" r:id="rId550" tooltip="加【TMT中证A】为自选A类" display="javascript:addOwnedFund('150173');"/>
    <hyperlink ref="A102" r:id="rId551" display="https://www.jisilu.cn/data/sfnew/detail/150184"/>
    <hyperlink ref="C102" r:id="rId552" display="http://finance.sina.com.cn/fund/quotes/150184/bc.shtml"/>
    <hyperlink ref="F102" r:id="rId553" display="http://www.cninfo.com.cn/information/fund/netvalue/150184.html"/>
    <hyperlink ref="M102" r:id="rId554" tooltip="000827" display="http://quote.eastmoney.com/zs000827.html"/>
    <hyperlink ref="O102" r:id="rId555" display="https://www.jisilu.cn/data/utils/lowcalc/150184"/>
    <hyperlink ref="Y102" r:id="rId556" tooltip="加【环保A】为自选A类" display="javascript:addOwnedFund('150184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177"/>
    <hyperlink ref="C104" r:id="rId564" display="http://finance.sina.com.cn/fund/quotes/150177/bc.shtml"/>
    <hyperlink ref="F104" r:id="rId565" display="http://www.cninfo.com.cn/information/fund/netvalue/150177.html"/>
    <hyperlink ref="M104" r:id="rId566" tooltip="399966" display="http://quote.eastmoney.com/zs399966.html"/>
    <hyperlink ref="O104" r:id="rId567" display="https://www.jisilu.cn/data/utils/lowcalc/150177"/>
    <hyperlink ref="Y104" r:id="rId568" tooltip="加【证保A】为自选A类" display="javascript:addOwnedFund('150177');"/>
    <hyperlink ref="A105" r:id="rId569" display="https://www.jisilu.cn/data/sfnew/detail/150205"/>
    <hyperlink ref="C105" r:id="rId570" display="http://finance.sina.com.cn/fund/quotes/150205/bc.shtml"/>
    <hyperlink ref="F105" r:id="rId571" display="http://www.cninfo.com.cn/information/fund/netvalue/150205.html"/>
    <hyperlink ref="M105" r:id="rId572" tooltip="399973" display="http://quote.eastmoney.com/zs399973.html"/>
    <hyperlink ref="O105" r:id="rId573" display="https://www.jisilu.cn/data/utils/lowcalc/150205"/>
    <hyperlink ref="Y105" r:id="rId574" tooltip="加【国防A】为自选A类" display="javascript:addOwnedFund('150205');"/>
    <hyperlink ref="A106" r:id="rId575" display="https://www.jisilu.cn/data/sfnew/detail/150235"/>
    <hyperlink ref="C106" r:id="rId576" display="http://finance.sina.com.cn/fund/quotes/150235/bc.shtml"/>
    <hyperlink ref="F106" r:id="rId577" display="http://www.cninfo.com.cn/information/fund/netvalue/150235.html"/>
    <hyperlink ref="M106" r:id="rId578" tooltip="399975" display="http://quote.eastmoney.com/zs399975.html"/>
    <hyperlink ref="O106" r:id="rId579" display="https://www.jisilu.cn/data/utils/lowcalc/150235"/>
    <hyperlink ref="Y106" r:id="rId580" tooltip="加【券商A级】为自选A类" display="javascript:addOwnedFund('150235');"/>
    <hyperlink ref="A107" r:id="rId581" display="https://www.jisilu.cn/data/sfnew/detail/150194"/>
    <hyperlink ref="C107" r:id="rId582" display="http://finance.sina.com.cn/fund/quotes/150194/bc.shtml"/>
    <hyperlink ref="F107" r:id="rId583" display="http://www.cninfo.com.cn/information/fund/netvalue/150194.html"/>
    <hyperlink ref="M107" r:id="rId584" tooltip="399970" display="http://quote.eastmoney.com/zs399970.html"/>
    <hyperlink ref="O107" r:id="rId585" display="https://www.jisilu.cn/data/utils/lowcalc/150194"/>
    <hyperlink ref="Y107" r:id="rId586" tooltip="加【互联网A】为自选A类" display="javascript:addOwnedFund('150194');"/>
    <hyperlink ref="A108" r:id="rId587" display="https://www.jisilu.cn/data/sfnew/detail/150241"/>
    <hyperlink ref="C108" r:id="rId588" display="http://finance.sina.com.cn/fund/quotes/150241/bc.shtml"/>
    <hyperlink ref="F108" r:id="rId589" display="http://www.cninfo.com.cn/information/fund/netvalue/150241.html"/>
    <hyperlink ref="M108" r:id="rId590" tooltip="399986" display="http://quote.eastmoney.com/zs399986.html"/>
    <hyperlink ref="O108" r:id="rId591" display="https://www.jisilu.cn/data/utils/lowcalc/150241"/>
    <hyperlink ref="Y108" r:id="rId592" tooltip="将【银行A级】从自选中删除" display="javascript:delOwnedFund('150241');"/>
    <hyperlink ref="A109" r:id="rId593" display="https://www.jisilu.cn/data/sfnew/detail/150315"/>
    <hyperlink ref="C109" r:id="rId594" display="http://finance.sina.com.cn/fund/quotes/150315/bc.shtml"/>
    <hyperlink ref="F109" r:id="rId595" display="http://www.cninfo.com.cn/information/fund/netvalue/150315.html"/>
    <hyperlink ref="M109" r:id="rId596" tooltip="399803" display="http://quote.eastmoney.com/zs399803.html"/>
    <hyperlink ref="O109" r:id="rId597" display="https://www.jisilu.cn/data/utils/lowcalc/150315"/>
    <hyperlink ref="Y109" r:id="rId598" tooltip="加【工业4A】为自选A类" display="javascript:addOwnedFund('150315');"/>
    <hyperlink ref="A110" r:id="rId599" display="https://www.jisilu.cn/data/sfnew/detail/150200"/>
    <hyperlink ref="C110" r:id="rId600" display="http://finance.sina.com.cn/fund/quotes/150200/bc.shtml"/>
    <hyperlink ref="F110" r:id="rId601" display="http://www.cninfo.com.cn/information/fund/netvalue/150200.html"/>
    <hyperlink ref="M110" r:id="rId602" tooltip="399975" display="http://quote.eastmoney.com/zs399975.html"/>
    <hyperlink ref="O110" r:id="rId603" display="https://www.jisilu.cn/data/utils/lowcalc/150200"/>
    <hyperlink ref="Y110" r:id="rId604" tooltip="加【券商A】为自选A类" display="javascript:addOwnedFund('150200');"/>
    <hyperlink ref="A111" r:id="rId605" display="https://www.jisilu.cn/data/sfnew/detail/150233"/>
    <hyperlink ref="C111" r:id="rId606" display="http://finance.sina.com.cn/fund/quotes/150233/bc.shtml"/>
    <hyperlink ref="F111" r:id="rId607" display="http://www.cninfo.com.cn/information/fund/netvalue/150233.html"/>
    <hyperlink ref="M111" r:id="rId608" tooltip="399810" display="http://quote.eastmoney.com/zs399810.html"/>
    <hyperlink ref="O111" r:id="rId609" display="https://www.jisilu.cn/data/utils/lowcalc/150233"/>
    <hyperlink ref="Y111" r:id="rId610" tooltip="加【传媒业A】为自选A类" display="javascript:addOwnedFund('150233');"/>
    <hyperlink ref="A112" r:id="rId611" display="https://www.jisilu.cn/data/sfnew/detail/150217"/>
    <hyperlink ref="C112" r:id="rId612" display="http://finance.sina.com.cn/fund/quotes/150217/bc.shtml"/>
    <hyperlink ref="F112" r:id="rId613" display="http://www.cninfo.com.cn/information/fund/netvalue/150217.html"/>
    <hyperlink ref="M112" r:id="rId614" tooltip="399412" display="http://quote.eastmoney.com/zs399412.html"/>
    <hyperlink ref="O112" r:id="rId615" display="https://www.jisilu.cn/data/utils/lowcalc/150217"/>
    <hyperlink ref="Y112" r:id="rId616" tooltip="加【新能源A】为自选A类" display="javascript:addOwnedFund('150217');"/>
    <hyperlink ref="A113" r:id="rId617" display="https://www.jisilu.cn/data/sfnew/detail/150275"/>
    <hyperlink ref="C113" r:id="rId618" display="http://finance.sina.com.cn/fund/quotes/150275/bc.shtml"/>
    <hyperlink ref="F113" r:id="rId619" display="http://www.cninfo.com.cn/information/fund/netvalue/150275.html"/>
    <hyperlink ref="M113" r:id="rId620" tooltip="399991" display="http://quote.eastmoney.com/zs399991.html"/>
    <hyperlink ref="O113" r:id="rId621" display="https://www.jisilu.cn/data/utils/lowcalc/150275"/>
    <hyperlink ref="Y113" r:id="rId622" tooltip="将【一带一A】从自选中删除" display="javascript:delOwnedFund('150275');"/>
    <hyperlink ref="A114" r:id="rId623" display="https://www.jisilu.cn/data/sfnew/detail/502007"/>
    <hyperlink ref="C114" r:id="rId624" display="http://finance.sina.com.cn/fund/quotes/502007/bc.shtml"/>
    <hyperlink ref="F114" r:id="rId625" display="http://www.cninfo.com.cn/information/fund/netvalue/502007.html"/>
    <hyperlink ref="M114" r:id="rId626" tooltip="399974" display="http://quote.eastmoney.com/zs399974.html"/>
    <hyperlink ref="O114" r:id="rId627" display="https://www.jisilu.cn/data/utils/lowcalc/502007"/>
    <hyperlink ref="Y114" r:id="rId628" tooltip="加【国企改A】为自选A类" display="javascript:addOwnedFund('502007');"/>
    <hyperlink ref="A115" r:id="rId629" display="https://www.jisilu.cn/data/sfnew/detail/150237"/>
    <hyperlink ref="C115" r:id="rId630" display="http://finance.sina.com.cn/fund/quotes/150237/bc.shtml"/>
    <hyperlink ref="F115" r:id="rId631" display="http://www.cninfo.com.cn/information/fund/netvalue/150237.html"/>
    <hyperlink ref="M115" r:id="rId632" tooltip="000827" display="http://quote.eastmoney.com/zs000827.html"/>
    <hyperlink ref="O115" r:id="rId633" display="https://www.jisilu.cn/data/utils/lowcalc/150237"/>
    <hyperlink ref="Y115" r:id="rId634" tooltip="加【环保A级】为自选A类" display="javascript:addOwnedFund('150237');"/>
    <hyperlink ref="A116" r:id="rId635" display="https://www.jisilu.cn/data/sfnew/detail/150257"/>
    <hyperlink ref="C116" r:id="rId636" display="http://finance.sina.com.cn/fund/quotes/150257/bc.shtml"/>
    <hyperlink ref="F116" r:id="rId637" display="http://www.cninfo.com.cn/information/fund/netvalue/150257.html"/>
    <hyperlink ref="M116" r:id="rId638" tooltip="399993" display="http://quote.eastmoney.com/zs399993.html"/>
    <hyperlink ref="O116" r:id="rId639" display="https://www.jisilu.cn/data/utils/lowcalc/150257"/>
    <hyperlink ref="Y116" r:id="rId640" tooltip="加【生物A】为自选A类" display="javascript:addOwnedFund('150257');"/>
    <hyperlink ref="A117" r:id="rId641" display="https://www.jisilu.cn/data/sfnew/detail/150283"/>
    <hyperlink ref="C117" r:id="rId642" display="http://finance.sina.com.cn/fund/quotes/150283/bc.shtml"/>
    <hyperlink ref="F117" r:id="rId643" display="http://www.cninfo.com.cn/information/fund/netvalue/150283.html"/>
    <hyperlink ref="M117" r:id="rId644" tooltip="000808" display="http://quote.eastmoney.com/zs000808.html"/>
    <hyperlink ref="O117" r:id="rId645" display="https://www.jisilu.cn/data/utils/lowcalc/150283"/>
    <hyperlink ref="Y117" r:id="rId646" tooltip="加【SW医药A】为自选A类" display="javascript:addOwnedFund('150283');"/>
    <hyperlink ref="A118" r:id="rId647" display="https://www.jisilu.cn/data/sfnew/detail/502011"/>
    <hyperlink ref="C118" r:id="rId648" display="http://finance.sina.com.cn/fund/quotes/502011/bc.shtml"/>
    <hyperlink ref="F118" r:id="rId649" display="http://www.cninfo.com.cn/information/fund/netvalue/502011.html"/>
    <hyperlink ref="M118" r:id="rId650" tooltip="399975" display="http://quote.eastmoney.com/zs399975.html"/>
    <hyperlink ref="O118" r:id="rId651" display="https://www.jisilu.cn/data/utils/lowcalc/502011"/>
    <hyperlink ref="Y118" r:id="rId652" tooltip="加【证券A】为自选A类" display="javascript:addOwnedFund('502011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7"/>
    <hyperlink ref="C120" r:id="rId660" display="http://finance.sina.com.cn/fund/quotes/150227/bc.shtml"/>
    <hyperlink ref="F120" r:id="rId661" display="http://www.cninfo.com.cn/information/fund/netvalue/150227.html"/>
    <hyperlink ref="M120" r:id="rId662" tooltip="399986" display="http://quote.eastmoney.com/zs399986.html"/>
    <hyperlink ref="O120" r:id="rId663" display="https://www.jisilu.cn/data/utils/lowcalc/150227"/>
    <hyperlink ref="Y120" r:id="rId664" tooltip="将【银行A】从自选中删除" display="javascript:delOwnedFund('150227');"/>
    <hyperlink ref="A121" r:id="rId665" display="https://www.jisilu.cn/data/sfnew/detail/150209"/>
    <hyperlink ref="C121" r:id="rId666" display="http://finance.sina.com.cn/fund/quotes/150209/bc.shtml"/>
    <hyperlink ref="F121" r:id="rId667" display="http://www.cninfo.com.cn/information/fund/netvalue/150209.html"/>
    <hyperlink ref="M121" r:id="rId668" tooltip="399974" display="http://quote.eastmoney.com/zs399974.html"/>
    <hyperlink ref="O121" r:id="rId669" display="https://www.jisilu.cn/data/utils/lowcalc/150209"/>
    <hyperlink ref="Y121" r:id="rId670" tooltip="加【国企改A】为自选A类" display="javascript:addOwnedFund('150209');"/>
    <hyperlink ref="A122" r:id="rId671" display="https://www.jisilu.cn/data/sfnew/detail/150269"/>
    <hyperlink ref="C122" r:id="rId672" display="http://finance.sina.com.cn/fund/quotes/150269/bc.shtml"/>
    <hyperlink ref="F122" r:id="rId673" display="http://www.cninfo.com.cn/information/fund/netvalue/150269.html"/>
    <hyperlink ref="M122" r:id="rId674" tooltip="399997" display="http://quote.eastmoney.com/zs399997.html"/>
    <hyperlink ref="O122" r:id="rId675" display="https://www.jisilu.cn/data/utils/lowcalc/150269"/>
    <hyperlink ref="Y122" r:id="rId676" tooltip="加【白酒A】为自选A类" display="javascript:addOwnedFund('150269');"/>
    <hyperlink ref="A123" r:id="rId677" display="https://www.jisilu.cn/data/sfnew/detail/150179"/>
    <hyperlink ref="C123" r:id="rId678" display="http://finance.sina.com.cn/fund/quotes/150179/bc.shtml"/>
    <hyperlink ref="F123" r:id="rId679" display="http://www.cninfo.com.cn/information/fund/netvalue/150179.html"/>
    <hyperlink ref="M123" r:id="rId680" tooltip="399935" display="http://quote.eastmoney.com/zs399935.html"/>
    <hyperlink ref="O123" r:id="rId681" display="https://www.jisilu.cn/data/utils/lowcalc/150179"/>
    <hyperlink ref="Y123" r:id="rId682" tooltip="加【信息A】为自选A类" display="javascript:addOwnedFund('150179');"/>
    <hyperlink ref="A124" r:id="rId683" display="https://www.jisilu.cn/data/sfnew/detail/150309"/>
    <hyperlink ref="C124" r:id="rId684" display="http://finance.sina.com.cn/fund/quotes/150309/bc.shtml"/>
    <hyperlink ref="F124" r:id="rId685" display="http://www.cninfo.com.cn/information/fund/netvalue/150309.html"/>
    <hyperlink ref="M124" r:id="rId686" tooltip="399994" display="http://quote.eastmoney.com/zs399994.html"/>
    <hyperlink ref="O124" r:id="rId687" display="https://www.jisilu.cn/data/utils/lowcalc/150309"/>
    <hyperlink ref="Y124" r:id="rId688" tooltip="加【信息安A】为自选A类" display="javascript:addOwnedFund('150309');"/>
    <hyperlink ref="A125" r:id="rId689" display="https://www.jisilu.cn/data/sfnew/detail/150251"/>
    <hyperlink ref="C125" r:id="rId690" display="http://finance.sina.com.cn/fund/quotes/150251/bc.shtml"/>
    <hyperlink ref="F125" r:id="rId691" display="http://www.cninfo.com.cn/information/fund/netvalue/150251.html"/>
    <hyperlink ref="M125" r:id="rId692" tooltip="399990" display="http://quote.eastmoney.com/zs399990.html"/>
    <hyperlink ref="O125" r:id="rId693" display="https://www.jisilu.cn/data/utils/lowcalc/150251"/>
    <hyperlink ref="Y125" r:id="rId694" tooltip="加【煤炭A】为自选A类" display="javascript:addOwnedFund('150251');"/>
    <hyperlink ref="A126" r:id="rId695" display="https://www.jisilu.cn/data/sfnew/detail/150169"/>
    <hyperlink ref="C126" r:id="rId696" display="http://finance.sina.com.cn/fund/quotes/150169/bc.shtml"/>
    <hyperlink ref="F126" r:id="rId697" display="http://www.cninfo.com.cn/information/fund/netvalue/150169.html"/>
    <hyperlink ref="M126" r:id="rId698" tooltip="HSI" display="http://quote.eastmoney.com/hk/zs110000.html"/>
    <hyperlink ref="O126" r:id="rId699" display="https://www.jisilu.cn/data/utils/lowcalc/150169"/>
    <hyperlink ref="Y126" r:id="rId700" tooltip="将【恒生A】从自选中删除" display="javascript:delOwnedFund('150169');"/>
    <hyperlink ref="A127" r:id="rId701" display="https://www.jisilu.cn/data/sfnew/detail/502017"/>
    <hyperlink ref="C127" r:id="rId702" display="http://finance.sina.com.cn/fund/quotes/502017/bc.shtml"/>
    <hyperlink ref="F127" r:id="rId703" display="http://www.cninfo.com.cn/information/fund/netvalue/502017.html"/>
    <hyperlink ref="M127" r:id="rId704" tooltip="399991" display="http://quote.eastmoney.com/zs399991.html"/>
    <hyperlink ref="O127" r:id="rId705" display="https://www.jisilu.cn/data/utils/lowcalc/502017"/>
    <hyperlink ref="Y127" r:id="rId706" tooltip="加【带路A】为自选A类" display="javascript:addOwnedFund('502017');"/>
    <hyperlink ref="A128" r:id="rId707" display="https://www.jisilu.cn/data/sfnew/detail/150186"/>
    <hyperlink ref="C128" r:id="rId708" display="http://finance.sina.com.cn/fund/quotes/150186/bc.shtml"/>
    <hyperlink ref="F128" r:id="rId709" display="http://www.cninfo.com.cn/information/fund/netvalue/150186.html"/>
    <hyperlink ref="M128" r:id="rId710" tooltip="399967" display="http://quote.eastmoney.com/zs399967.html"/>
    <hyperlink ref="O128" r:id="rId711" display="https://www.jisilu.cn/data/utils/lowcalc/150186"/>
    <hyperlink ref="Y128" r:id="rId712" tooltip="加【军工A级】为自选A类" display="javascript:addOwnedFund('150186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255"/>
    <hyperlink ref="C130" r:id="rId720" display="http://finance.sina.com.cn/fund/quotes/150255/bc.shtml"/>
    <hyperlink ref="F130" r:id="rId721" display="http://www.cninfo.com.cn/information/fund/netvalue/150255.html"/>
    <hyperlink ref="M130" r:id="rId722" tooltip="399986" display="http://quote.eastmoney.com/zs399986.html"/>
    <hyperlink ref="O130" r:id="rId723" display="https://www.jisilu.cn/data/utils/lowcalc/150255"/>
    <hyperlink ref="Y130" r:id="rId724" tooltip="将【银行业A】从自选中删除" display="javascript:delOwnedFund('150255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43"/>
    <hyperlink ref="C133" r:id="rId738" display="http://finance.sina.com.cn/fund/quotes/150143/bc.shtml"/>
    <hyperlink ref="F133" r:id="rId739" display="http://www.cninfo.com.cn/information/fund/netvalue/150143.html"/>
    <hyperlink ref="M133" r:id="rId740" tooltip="000832" display="http://quote.eastmoney.com/zs000832.html"/>
    <hyperlink ref="O133" r:id="rId741" display="https://www.jisilu.cn/data/utils/lowcalc/150143"/>
    <hyperlink ref="Y133" r:id="rId742" tooltip="加【转债A级】为自选A类" display="javascript:addOwnedFund('150143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279"/>
    <hyperlink ref="C138" r:id="rId768" display="http://finance.sina.com.cn/fund/quotes/150279/bc.shtml"/>
    <hyperlink ref="F138" r:id="rId769" display="http://www.cninfo.com.cn/information/fund/netvalue/150279.html"/>
    <hyperlink ref="M138" r:id="rId770" tooltip="399808" display="http://quote.eastmoney.com/zs399808.html"/>
    <hyperlink ref="O138" r:id="rId771" display="https://www.jisilu.cn/data/utils/lowcalc/150279"/>
    <hyperlink ref="Y138" r:id="rId772" tooltip="加【新能A】为自选A类" display="javascript:addOwnedFund('150279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49"/>
    <hyperlink ref="C141" r:id="rId786" display="http://finance.sina.com.cn/fund/quotes/150249/bc.shtml"/>
    <hyperlink ref="F141" r:id="rId787" display="http://www.cninfo.com.cn/information/fund/netvalue/150249.html"/>
    <hyperlink ref="M141" r:id="rId788" tooltip="399986" display="http://quote.eastmoney.com/zs399986.html"/>
    <hyperlink ref="O141" r:id="rId789" display="https://www.jisilu.cn/data/utils/lowcalc/150249"/>
    <hyperlink ref="Y141" r:id="rId790" tooltip="将【银行A端】从自选中删除" display="javascript:delOwnedFund('150249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C45"/>
  <sheetViews>
    <sheetView workbookViewId="0">
      <selection activeCell="B7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20160811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1.9915254237288143E-3</v>
      </c>
      <c r="G3" s="48">
        <f t="shared" ref="G3:G8" ca="1" si="1">VLOOKUP($E3,INDIRECT($B$2 &amp; "!$A$3:$Y$207"),8,FALSE)</f>
        <v>0.69491525423728817</v>
      </c>
      <c r="H3" s="48">
        <f t="shared" ref="H3:H8" ca="1" si="2">VLOOKUP($E3,INDIRECT($B$2 &amp; "!$A$3:$Y$207"),7,FALSE)</f>
        <v>-6.2745762711864418E-3</v>
      </c>
      <c r="I3" s="48">
        <f t="shared" ref="I3:I8" ca="1" si="3">VLOOKUP($E3,INDIRECT($B$2 &amp; "!$A$3:$Y$207"),11,FALSE)</f>
        <v>4.4762542372881346E-2</v>
      </c>
      <c r="J3" s="48">
        <f t="shared" ref="J3:J8" ca="1" si="4">VLOOKUP($E3,INDIRECT($B$2 &amp; "!$A$3:$Y$207"),16,FALSE)</f>
        <v>-1.3310344827586208E-2</v>
      </c>
      <c r="K3" s="48">
        <f t="shared" ref="K3:K8" ca="1" si="5">VLOOKUP($E3,INDIRECT($B$2 &amp; "!$A$3:$Y$207"),18,FALSE)</f>
        <v>2.176271186440678E-3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9.7999999999999997E-4</v>
      </c>
      <c r="G4" s="48">
        <f t="shared" ca="1" si="1"/>
        <v>0.6</v>
      </c>
      <c r="H4" s="48">
        <f t="shared" ca="1" si="2"/>
        <v>-1.6160000000000001E-2</v>
      </c>
      <c r="I4" s="48">
        <f t="shared" ca="1" si="3"/>
        <v>4.6233999999999997E-2</v>
      </c>
      <c r="J4" s="48">
        <f t="shared" ca="1" si="4"/>
        <v>-1.7760000000000001E-2</v>
      </c>
      <c r="K4" s="48">
        <f t="shared" ca="1" si="5"/>
        <v>-3.2399999999999998E-3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9.5277777777777787E-4</v>
      </c>
      <c r="G5" s="87">
        <f t="shared" ca="1" si="1"/>
        <v>0.5</v>
      </c>
      <c r="H5" s="87">
        <f t="shared" ca="1" si="2"/>
        <v>-2.1991666666666666E-2</v>
      </c>
      <c r="I5" s="87">
        <f t="shared" ca="1" si="3"/>
        <v>4.0750555555555554E-2</v>
      </c>
      <c r="J5" s="87">
        <f t="shared" ca="1" si="4"/>
        <v>-2.563225806451613E-2</v>
      </c>
      <c r="K5" s="87">
        <f t="shared" ca="1" si="5"/>
        <v>2.4083333333333335E-3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1.4884615384615383E-3</v>
      </c>
      <c r="G6" s="87">
        <f t="shared" ca="1" si="1"/>
        <v>0.69230769230769229</v>
      </c>
      <c r="H6" s="87">
        <f t="shared" ca="1" si="2"/>
        <v>-7.1580769230769226E-2</v>
      </c>
      <c r="I6" s="87">
        <f t="shared" ca="1" si="3"/>
        <v>5.142153846153847E-2</v>
      </c>
      <c r="J6" s="87">
        <f t="shared" ca="1" si="4"/>
        <v>-5.8184615384615383E-2</v>
      </c>
      <c r="K6" s="87">
        <f t="shared" ca="1" si="5"/>
        <v>1.4653846153846149E-3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-7.4666666666666666E-3</v>
      </c>
      <c r="G7" s="48">
        <f t="shared" ca="1" si="1"/>
        <v>0</v>
      </c>
      <c r="H7" s="48">
        <f t="shared" ca="1" si="2"/>
        <v>-0.16570000000000001</v>
      </c>
      <c r="I7" s="48">
        <f t="shared" ca="1" si="3"/>
        <v>5.1310000000000001E-2</v>
      </c>
      <c r="J7" s="48">
        <f t="shared" ca="1" si="4"/>
        <v>-0.12316666666666666</v>
      </c>
      <c r="K7" s="48">
        <f t="shared" ca="1" si="5"/>
        <v>4.1666666666666666E-3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3.2333333333333333E-3</v>
      </c>
      <c r="G8" s="48">
        <f t="shared" ca="1" si="1"/>
        <v>1</v>
      </c>
      <c r="H8" s="48">
        <f t="shared" ca="1" si="2"/>
        <v>-0.14309999999999998</v>
      </c>
      <c r="I8" s="48">
        <f t="shared" ca="1" si="3"/>
        <v>5.206333333333333E-2</v>
      </c>
      <c r="J8" s="48">
        <f t="shared" ca="1" si="4"/>
        <v>-9.5399999999999999E-2</v>
      </c>
      <c r="K8" s="48">
        <f t="shared" ca="1" si="5"/>
        <v>5.7999999999999996E-3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132.06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158.97</v>
      </c>
      <c r="I11" s="415">
        <v>2.9999999999999997E-4</v>
      </c>
      <c r="J11" s="74"/>
      <c r="K11" s="74"/>
      <c r="L11" s="428" t="s">
        <v>481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1480.451</v>
      </c>
      <c r="I12" s="415">
        <v>1.8400000000000001E-3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101.875</v>
      </c>
      <c r="I13" s="415">
        <v>5.9999999999999995E-4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101.755</v>
      </c>
      <c r="I14" s="415">
        <v>5.9999999999999995E-4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0.29080000000000006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450" t="s">
        <v>313</v>
      </c>
      <c r="J18" s="755" t="s">
        <v>315</v>
      </c>
      <c r="K18" s="755" t="s">
        <v>316</v>
      </c>
      <c r="L18" s="215" t="s">
        <v>318</v>
      </c>
      <c r="M18" s="450" t="s">
        <v>320</v>
      </c>
      <c r="N18" s="216" t="s">
        <v>321</v>
      </c>
      <c r="O18" s="216" t="s">
        <v>322</v>
      </c>
      <c r="P18" s="450" t="s">
        <v>324</v>
      </c>
      <c r="Q18" s="755" t="s">
        <v>326</v>
      </c>
      <c r="R18" s="450" t="s">
        <v>327</v>
      </c>
      <c r="S18" s="450" t="s">
        <v>329</v>
      </c>
      <c r="T18" s="216" t="s">
        <v>331</v>
      </c>
      <c r="U18" s="450" t="s">
        <v>333</v>
      </c>
      <c r="V18" s="216" t="s">
        <v>335</v>
      </c>
      <c r="W18" s="448" t="s">
        <v>337</v>
      </c>
      <c r="X18" s="448" t="s">
        <v>27</v>
      </c>
      <c r="Y18" s="448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449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49" t="s">
        <v>25</v>
      </c>
      <c r="Y19" s="449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t="shared" ref="C20:C26" ca="1" si="6">F20</f>
        <v>环保A端</v>
      </c>
      <c r="D20" s="310">
        <v>0.01</v>
      </c>
      <c r="E20" s="51">
        <f t="shared" ref="E20:AC26" ca="1" si="7">VLOOKUP($B20,INDIRECT($B$2 &amp; "!$A$3:$Y$207"),COLUMN()-4,0)</f>
        <v>150323</v>
      </c>
      <c r="F20" s="309" t="str">
        <f t="shared" ca="1" si="7"/>
        <v>环保A端</v>
      </c>
      <c r="G20" s="51">
        <f t="shared" ca="1" si="7"/>
        <v>1.073</v>
      </c>
      <c r="H20" s="310">
        <f t="shared" ca="1" si="7"/>
        <v>3.7000000000000002E-3</v>
      </c>
      <c r="I20" s="309">
        <f t="shared" ca="1" si="7"/>
        <v>167.78</v>
      </c>
      <c r="J20" s="51">
        <f t="shared" ca="1" si="7"/>
        <v>1.0328999999999999</v>
      </c>
      <c r="K20" s="311">
        <f t="shared" ca="1" si="7"/>
        <v>-3.8800000000000001E-2</v>
      </c>
      <c r="L20" s="311">
        <f t="shared" ca="1" si="7"/>
        <v>0.04</v>
      </c>
      <c r="M20" s="309">
        <f t="shared" ca="1" si="7"/>
        <v>5.5</v>
      </c>
      <c r="N20" s="309">
        <f t="shared" ca="1" si="7"/>
        <v>5.5</v>
      </c>
      <c r="O20" s="311">
        <f t="shared" ca="1" si="7"/>
        <v>5.2880000000000003E-2</v>
      </c>
      <c r="P20" s="309" t="str">
        <f t="shared" ca="1" si="7"/>
        <v>永续</v>
      </c>
      <c r="Q20" s="51" t="str">
        <f t="shared" ca="1" si="7"/>
        <v>中证环保</v>
      </c>
      <c r="R20" s="310">
        <f t="shared" ca="1" si="7"/>
        <v>-1.5599999999999999E-2</v>
      </c>
      <c r="S20" s="56">
        <f t="shared" ca="1" si="7"/>
        <v>0.16070000000000001</v>
      </c>
      <c r="T20" s="311">
        <f t="shared" ca="1" si="7"/>
        <v>-3.2099999999999997E-2</v>
      </c>
      <c r="U20" s="311">
        <f t="shared" ca="1" si="7"/>
        <v>0.96260000000000001</v>
      </c>
      <c r="V20" s="311">
        <f t="shared" ca="1" si="7"/>
        <v>3.5000000000000001E-3</v>
      </c>
      <c r="W20" s="311">
        <f t="shared" ca="1" si="7"/>
        <v>-3.5999999999999999E-3</v>
      </c>
      <c r="X20" s="311">
        <f t="shared" ca="1" si="7"/>
        <v>-6.3E-3</v>
      </c>
      <c r="Y20" s="309">
        <f t="shared" ca="1" si="7"/>
        <v>3762</v>
      </c>
      <c r="Z20" s="309">
        <f t="shared" ca="1" si="7"/>
        <v>0</v>
      </c>
      <c r="AA20" s="312">
        <f t="shared" ca="1" si="7"/>
        <v>0.21180555555555555</v>
      </c>
      <c r="AB20" s="313">
        <f t="shared" ca="1" si="7"/>
        <v>42738</v>
      </c>
      <c r="AC20" s="59" t="str">
        <f t="shared" ca="1" si="7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t="shared" ca="1" si="6"/>
        <v>养老A</v>
      </c>
      <c r="D21" s="310">
        <v>3.0099999999999998E-2</v>
      </c>
      <c r="E21" s="51">
        <f t="shared" ca="1" si="7"/>
        <v>150305</v>
      </c>
      <c r="F21" s="309" t="str">
        <f t="shared" ca="1" si="7"/>
        <v>养老A</v>
      </c>
      <c r="G21" s="51">
        <f t="shared" ca="1" si="7"/>
        <v>1.0289999999999999</v>
      </c>
      <c r="H21" s="310">
        <f t="shared" ca="1" si="7"/>
        <v>4.8999999999999998E-3</v>
      </c>
      <c r="I21" s="309">
        <f t="shared" ca="1" si="7"/>
        <v>187.7</v>
      </c>
      <c r="J21" s="51">
        <f t="shared" ca="1" si="7"/>
        <v>1.03</v>
      </c>
      <c r="K21" s="311">
        <f t="shared" ca="1" si="7"/>
        <v>1E-3</v>
      </c>
      <c r="L21" s="311">
        <f t="shared" ca="1" si="7"/>
        <v>0.03</v>
      </c>
      <c r="M21" s="309">
        <f t="shared" ca="1" si="7"/>
        <v>4.5</v>
      </c>
      <c r="N21" s="309">
        <f t="shared" ca="1" si="7"/>
        <v>4.5</v>
      </c>
      <c r="O21" s="311">
        <f t="shared" ca="1" si="7"/>
        <v>4.505E-2</v>
      </c>
      <c r="P21" s="309" t="str">
        <f t="shared" ca="1" si="7"/>
        <v>永续</v>
      </c>
      <c r="Q21" s="51" t="str">
        <f t="shared" ca="1" si="7"/>
        <v>养老产业</v>
      </c>
      <c r="R21" s="310">
        <f t="shared" ca="1" si="7"/>
        <v>-9.2999999999999992E-3</v>
      </c>
      <c r="S21" s="56">
        <f t="shared" ca="1" si="7"/>
        <v>0.21160000000000001</v>
      </c>
      <c r="T21" s="311">
        <f t="shared" ca="1" si="7"/>
        <v>-3.0999999999999999E-3</v>
      </c>
      <c r="U21" s="311">
        <f t="shared" ca="1" si="7"/>
        <v>0.8478</v>
      </c>
      <c r="V21" s="311">
        <f t="shared" ca="1" si="7"/>
        <v>8.9999999999999998E-4</v>
      </c>
      <c r="W21" s="311">
        <f t="shared" ca="1" si="7"/>
        <v>-6.7000000000000002E-3</v>
      </c>
      <c r="X21" s="311">
        <f t="shared" ca="1" si="7"/>
        <v>-8.5000000000000006E-3</v>
      </c>
      <c r="Y21" s="309">
        <f t="shared" ca="1" si="7"/>
        <v>2977</v>
      </c>
      <c r="Z21" s="309">
        <f t="shared" ca="1" si="7"/>
        <v>-20</v>
      </c>
      <c r="AA21" s="312">
        <f t="shared" ca="1" si="7"/>
        <v>0.21180555555555555</v>
      </c>
      <c r="AB21" s="313">
        <f t="shared" ca="1" si="7"/>
        <v>42719</v>
      </c>
      <c r="AC21" s="59" t="str">
        <f t="shared" ca="1" si="7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ca="1" si="6"/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7"/>
        <v>重组A</v>
      </c>
      <c r="G22" s="51">
        <f t="shared" ca="1" si="7"/>
        <v>1.01</v>
      </c>
      <c r="H22" s="310">
        <f t="shared" ca="1" si="7"/>
        <v>2E-3</v>
      </c>
      <c r="I22" s="309">
        <f t="shared" ca="1" si="7"/>
        <v>69.290000000000006</v>
      </c>
      <c r="J22" s="51">
        <f t="shared" ca="1" si="7"/>
        <v>1.0085</v>
      </c>
      <c r="K22" s="311">
        <f t="shared" ca="1" si="7"/>
        <v>-1.5E-3</v>
      </c>
      <c r="L22" s="311">
        <f t="shared" ca="1" si="7"/>
        <v>0.03</v>
      </c>
      <c r="M22" s="309">
        <f t="shared" ca="1" si="7"/>
        <v>4.5</v>
      </c>
      <c r="N22" s="309">
        <f t="shared" ca="1" si="7"/>
        <v>4.5</v>
      </c>
      <c r="O22" s="311">
        <f t="shared" ca="1" si="7"/>
        <v>4.4929999999999998E-2</v>
      </c>
      <c r="P22" s="309" t="str">
        <f t="shared" ca="1" si="7"/>
        <v>永续</v>
      </c>
      <c r="Q22" s="51" t="str">
        <f t="shared" ca="1" si="7"/>
        <v>CSWD并购</v>
      </c>
      <c r="R22" s="310">
        <f t="shared" ca="1" si="7"/>
        <v>-1.24E-2</v>
      </c>
      <c r="S22" s="56">
        <f t="shared" ca="1" si="7"/>
        <v>0.31990000000000002</v>
      </c>
      <c r="T22" s="311">
        <f t="shared" ca="1" si="7"/>
        <v>-5.0000000000000001E-3</v>
      </c>
      <c r="U22" s="311">
        <f t="shared" ca="1" si="7"/>
        <v>0.62109999999999999</v>
      </c>
      <c r="V22" s="311">
        <f t="shared" ca="1" si="7"/>
        <v>8.3000000000000001E-3</v>
      </c>
      <c r="W22" s="311">
        <f t="shared" ca="1" si="7"/>
        <v>-1.4E-3</v>
      </c>
      <c r="X22" s="311">
        <f t="shared" ca="1" si="7"/>
        <v>-4.5999999999999999E-3</v>
      </c>
      <c r="Y22" s="309">
        <f t="shared" ca="1" si="7"/>
        <v>10095</v>
      </c>
      <c r="Z22" s="309">
        <f t="shared" ca="1" si="7"/>
        <v>-3</v>
      </c>
      <c r="AA22" s="312">
        <f t="shared" ca="1" si="7"/>
        <v>0.21180555555555555</v>
      </c>
      <c r="AB22" s="313">
        <f t="shared" ca="1" si="7"/>
        <v>42888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6"/>
        <v>H股A</v>
      </c>
      <c r="D23" s="310">
        <v>0.1404</v>
      </c>
      <c r="E23" s="51">
        <f ca="1">VLOOKUP($B23,INDIRECT($B$2 &amp; "!$A$3:$Y$207"),COLUMN()-4,0)</f>
        <v>150175</v>
      </c>
      <c r="F23" s="309" t="str">
        <f t="shared" ca="1" si="7"/>
        <v>H股A</v>
      </c>
      <c r="G23" s="51">
        <f t="shared" ca="1" si="7"/>
        <v>0.98199999999999998</v>
      </c>
      <c r="H23" s="310">
        <f t="shared" ca="1" si="7"/>
        <v>0</v>
      </c>
      <c r="I23" s="309">
        <f t="shared" ca="1" si="7"/>
        <v>9427.85</v>
      </c>
      <c r="J23" s="51">
        <f t="shared" ca="1" si="7"/>
        <v>1.0344</v>
      </c>
      <c r="K23" s="311">
        <f t="shared" ca="1" si="7"/>
        <v>5.0700000000000002E-2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5.2760000000000001E-2</v>
      </c>
      <c r="P23" s="309" t="str">
        <f t="shared" ca="1" si="7"/>
        <v>永续</v>
      </c>
      <c r="Q23" s="51" t="str">
        <f t="shared" ca="1" si="7"/>
        <v>恒生国企</v>
      </c>
      <c r="R23" s="310">
        <f t="shared" ca="1" si="7"/>
        <v>1.3899999999999999E-2</v>
      </c>
      <c r="S23" s="56">
        <f t="shared" ca="1" si="7"/>
        <v>0.30330000000000001</v>
      </c>
      <c r="T23" s="311" t="str">
        <f t="shared" ca="1" si="7"/>
        <v>无下折</v>
      </c>
      <c r="U23" s="311">
        <f t="shared" ca="1" si="7"/>
        <v>0.69259999999999999</v>
      </c>
      <c r="V23" s="311">
        <f t="shared" ca="1" si="7"/>
        <v>-7.0000000000000001E-3</v>
      </c>
      <c r="W23" s="311">
        <f t="shared" ca="1" si="7"/>
        <v>-4.4999999999999997E-3</v>
      </c>
      <c r="X23" s="311">
        <f t="shared" ca="1" si="7"/>
        <v>-8.3999999999999995E-3</v>
      </c>
      <c r="Y23" s="309">
        <f t="shared" ca="1" si="7"/>
        <v>400053</v>
      </c>
      <c r="Z23" s="309">
        <f t="shared" ca="1" si="7"/>
        <v>5095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6"/>
        <v>银行A类</v>
      </c>
      <c r="D24" s="310">
        <v>3.0200000000000001E-2</v>
      </c>
      <c r="E24" s="51">
        <f ca="1">VLOOKUP($B24,INDIRECT($B$2 &amp; "!$A$3:$Y$207"),COLUMN()-4,0)</f>
        <v>150267</v>
      </c>
      <c r="F24" s="309" t="str">
        <f t="shared" ca="1" si="7"/>
        <v>银行A类</v>
      </c>
      <c r="G24" s="51">
        <f t="shared" ca="1" si="7"/>
        <v>1.0489999999999999</v>
      </c>
      <c r="H24" s="310">
        <f t="shared" ca="1" si="7"/>
        <v>1E-3</v>
      </c>
      <c r="I24" s="309">
        <f t="shared" ca="1" si="7"/>
        <v>91.24</v>
      </c>
      <c r="J24" s="51">
        <f t="shared" ca="1" si="7"/>
        <v>1.0347</v>
      </c>
      <c r="K24" s="311">
        <f t="shared" ca="1" si="7"/>
        <v>-1.38E-2</v>
      </c>
      <c r="L24" s="311">
        <f t="shared" ca="1" si="7"/>
        <v>3.5000000000000003E-2</v>
      </c>
      <c r="M24" s="309">
        <f t="shared" ca="1" si="7"/>
        <v>5</v>
      </c>
      <c r="N24" s="309">
        <f t="shared" ca="1" si="7"/>
        <v>5</v>
      </c>
      <c r="O24" s="311">
        <f t="shared" ca="1" si="7"/>
        <v>4.9299999999999997E-2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1.17E-2</v>
      </c>
      <c r="S24" s="56">
        <f t="shared" ca="1" si="7"/>
        <v>0.25850000000000001</v>
      </c>
      <c r="T24" s="311">
        <f t="shared" ca="1" si="7"/>
        <v>-1.7100000000000001E-2</v>
      </c>
      <c r="U24" s="311">
        <f t="shared" ca="1" si="7"/>
        <v>0.73150000000000004</v>
      </c>
      <c r="V24" s="311">
        <f t="shared" ca="1" si="7"/>
        <v>-5.5999999999999999E-3</v>
      </c>
      <c r="W24" s="311">
        <f t="shared" ca="1" si="7"/>
        <v>-4.4000000000000003E-3</v>
      </c>
      <c r="X24" s="311">
        <f t="shared" ca="1" si="7"/>
        <v>-1.6999999999999999E-3</v>
      </c>
      <c r="Y24" s="309">
        <f t="shared" ca="1" si="7"/>
        <v>1940</v>
      </c>
      <c r="Z24" s="309">
        <f t="shared" ca="1" si="7"/>
        <v>0</v>
      </c>
      <c r="AA24" s="312">
        <f t="shared" ca="1" si="7"/>
        <v>0.21180555555555555</v>
      </c>
      <c r="AB24" s="313">
        <f t="shared" ca="1" si="7"/>
        <v>42705</v>
      </c>
      <c r="AC24" s="59" t="str">
        <f t="shared" ca="1" si="7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6"/>
        <v>军工股A</v>
      </c>
      <c r="D25" s="310">
        <v>0.03</v>
      </c>
      <c r="E25" s="51">
        <f ca="1">VLOOKUP($B25,INDIRECT($B$2 &amp; "!$A$3:$Y$207"),COLUMN()-4,0)</f>
        <v>150335</v>
      </c>
      <c r="F25" s="309" t="str">
        <f t="shared" ref="F25:T25" ca="1" si="8">VLOOKUP($B25,INDIRECT($B$2 &amp; "!$A$3:$Y$207"),COLUMN()-4,0)</f>
        <v>军工股A</v>
      </c>
      <c r="G25" s="51">
        <f t="shared" ca="1" si="8"/>
        <v>1.08</v>
      </c>
      <c r="H25" s="310">
        <f t="shared" ca="1" si="8"/>
        <v>8.9999999999999998E-4</v>
      </c>
      <c r="I25" s="309">
        <f t="shared" ca="1" si="8"/>
        <v>763.1</v>
      </c>
      <c r="J25" s="51">
        <f t="shared" ca="1" si="8"/>
        <v>1.036</v>
      </c>
      <c r="K25" s="311">
        <f t="shared" ca="1" si="8"/>
        <v>-4.2500000000000003E-2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5.2679999999999998E-2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-1.89E-2</v>
      </c>
      <c r="S25" s="56">
        <f t="shared" ca="1" si="8"/>
        <v>0.2306</v>
      </c>
      <c r="T25" s="311">
        <f t="shared" ca="1" si="8"/>
        <v>-3.56E-2</v>
      </c>
      <c r="U25" s="311">
        <f t="shared" ca="1" si="7"/>
        <v>0.79490000000000005</v>
      </c>
      <c r="V25" s="311">
        <f t="shared" ca="1" si="7"/>
        <v>4.4999999999999997E-3</v>
      </c>
      <c r="W25" s="311">
        <f t="shared" ca="1" si="7"/>
        <v>1.1999999999999999E-3</v>
      </c>
      <c r="X25" s="311">
        <f t="shared" ca="1" si="7"/>
        <v>-2.3E-3</v>
      </c>
      <c r="Y25" s="309">
        <f t="shared" ca="1" si="7"/>
        <v>16503</v>
      </c>
      <c r="Z25" s="309">
        <f t="shared" ca="1" si="7"/>
        <v>0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6"/>
        <v>钢铁A</v>
      </c>
      <c r="D26" s="310">
        <v>4.0099999999999997E-2</v>
      </c>
      <c r="E26" s="51">
        <f ca="1">VLOOKUP($B26,INDIRECT($B$2 &amp; "!$A$3:$Y$207"),COLUMN()-4,0)</f>
        <v>150287</v>
      </c>
      <c r="F26" s="309" t="str">
        <f t="shared" ca="1" si="7"/>
        <v>钢铁A</v>
      </c>
      <c r="G26" s="51">
        <f t="shared" ca="1" si="7"/>
        <v>1.079</v>
      </c>
      <c r="H26" s="310">
        <f t="shared" ca="1" si="7"/>
        <v>2.8E-3</v>
      </c>
      <c r="I26" s="309">
        <f t="shared" ca="1" si="7"/>
        <v>5454.86</v>
      </c>
      <c r="J26" s="51">
        <f t="shared" ca="1" si="7"/>
        <v>1.036</v>
      </c>
      <c r="K26" s="311">
        <f t="shared" ca="1" si="7"/>
        <v>-4.1500000000000002E-2</v>
      </c>
      <c r="L26" s="311">
        <f t="shared" ca="1" si="7"/>
        <v>0.04</v>
      </c>
      <c r="M26" s="309">
        <f t="shared" ca="1" si="7"/>
        <v>5.5</v>
      </c>
      <c r="N26" s="309">
        <f t="shared" ca="1" si="7"/>
        <v>5.5</v>
      </c>
      <c r="O26" s="311">
        <f t="shared" ca="1" si="7"/>
        <v>5.2729999999999999E-2</v>
      </c>
      <c r="P26" s="309" t="str">
        <f t="shared" ca="1" si="7"/>
        <v>永续</v>
      </c>
      <c r="Q26" s="51" t="str">
        <f t="shared" ca="1" si="7"/>
        <v>国证钢铁</v>
      </c>
      <c r="R26" s="310">
        <f t="shared" ca="1" si="7"/>
        <v>-1.1299999999999999E-2</v>
      </c>
      <c r="S26" s="56">
        <f t="shared" ca="1" si="7"/>
        <v>0.1855</v>
      </c>
      <c r="T26" s="311">
        <f t="shared" ca="1" si="7"/>
        <v>-3.4700000000000002E-2</v>
      </c>
      <c r="U26" s="311">
        <f t="shared" ca="1" si="7"/>
        <v>0.90010000000000001</v>
      </c>
      <c r="V26" s="311">
        <f t="shared" ca="1" si="7"/>
        <v>6.4000000000000003E-3</v>
      </c>
      <c r="W26" s="311">
        <f t="shared" ca="1" si="7"/>
        <v>3.0999999999999999E-3</v>
      </c>
      <c r="X26" s="311">
        <f t="shared" ca="1" si="7"/>
        <v>0</v>
      </c>
      <c r="Y26" s="309">
        <f t="shared" ca="1" si="7"/>
        <v>80396</v>
      </c>
      <c r="Z26" s="309">
        <f t="shared" ca="1" si="7"/>
        <v>651</v>
      </c>
      <c r="AA26" s="312">
        <f t="shared" ca="1" si="7"/>
        <v>0.21180555555555555</v>
      </c>
      <c r="AB26" s="313">
        <f t="shared" ca="1" si="7"/>
        <v>42719</v>
      </c>
      <c r="AC26" s="59" t="str">
        <f t="shared" ca="1" si="7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483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0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</v>
      </c>
      <c r="H29" s="439">
        <f t="shared" ca="1" si="9"/>
        <v>2E-3</v>
      </c>
      <c r="I29" s="438">
        <f t="shared" ca="1" si="9"/>
        <v>69.290000000000006</v>
      </c>
      <c r="J29" s="437">
        <f t="shared" ca="1" si="9"/>
        <v>1.0085</v>
      </c>
      <c r="K29" s="440">
        <f t="shared" ca="1" si="9"/>
        <v>-1.5E-3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4.4929999999999998E-2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-1.24E-2</v>
      </c>
      <c r="S29" s="441">
        <f t="shared" ca="1" si="9"/>
        <v>0.31990000000000002</v>
      </c>
      <c r="T29" s="440">
        <f t="shared" ca="1" si="9"/>
        <v>-5.0000000000000001E-3</v>
      </c>
      <c r="U29" s="440">
        <f t="shared" ca="1" si="9"/>
        <v>0.62109999999999999</v>
      </c>
      <c r="V29" s="440">
        <f t="shared" ca="1" si="9"/>
        <v>8.3000000000000001E-3</v>
      </c>
      <c r="W29" s="440">
        <f t="shared" ca="1" si="9"/>
        <v>-1.4E-3</v>
      </c>
      <c r="X29" s="440">
        <f t="shared" ca="1" si="9"/>
        <v>-4.5999999999999999E-3</v>
      </c>
      <c r="Y29" s="438">
        <f t="shared" ca="1" si="9"/>
        <v>10095</v>
      </c>
      <c r="Z29" s="438">
        <f t="shared" ca="1" si="9"/>
        <v>-3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476</v>
      </c>
      <c r="B30" s="432">
        <v>150335</v>
      </c>
      <c r="C30" s="110" t="str">
        <f ca="1">F30</f>
        <v>军工股A</v>
      </c>
      <c r="D30" s="433">
        <v>3.0099999999999998E-2</v>
      </c>
      <c r="E30" s="101">
        <f t="shared" ca="1" si="9"/>
        <v>150335</v>
      </c>
      <c r="F30" s="432" t="str">
        <f t="shared" ca="1" si="9"/>
        <v>军工股A</v>
      </c>
      <c r="G30" s="101">
        <f t="shared" ca="1" si="9"/>
        <v>1.08</v>
      </c>
      <c r="H30" s="433">
        <f t="shared" ca="1" si="9"/>
        <v>8.9999999999999998E-4</v>
      </c>
      <c r="I30" s="432">
        <f t="shared" ca="1" si="9"/>
        <v>763.1</v>
      </c>
      <c r="J30" s="101">
        <f t="shared" ca="1" si="9"/>
        <v>1.036</v>
      </c>
      <c r="K30" s="434">
        <f t="shared" ca="1" si="9"/>
        <v>-4.2500000000000003E-2</v>
      </c>
      <c r="L30" s="434">
        <f t="shared" ca="1" si="9"/>
        <v>0.04</v>
      </c>
      <c r="M30" s="432">
        <f t="shared" ca="1" si="9"/>
        <v>5.5</v>
      </c>
      <c r="N30" s="432">
        <f t="shared" ca="1" si="9"/>
        <v>5.5</v>
      </c>
      <c r="O30" s="434">
        <f t="shared" ca="1" si="9"/>
        <v>5.2679999999999998E-2</v>
      </c>
      <c r="P30" s="432" t="str">
        <f t="shared" ca="1" si="9"/>
        <v>永续</v>
      </c>
      <c r="Q30" s="101" t="str">
        <f t="shared" ca="1" si="9"/>
        <v>中证军工</v>
      </c>
      <c r="R30" s="433">
        <f t="shared" ca="1" si="9"/>
        <v>-1.89E-2</v>
      </c>
      <c r="S30" s="106">
        <f t="shared" ca="1" si="9"/>
        <v>0.2306</v>
      </c>
      <c r="T30" s="434">
        <f t="shared" ca="1" si="9"/>
        <v>-3.56E-2</v>
      </c>
      <c r="U30" s="434">
        <f t="shared" ca="1" si="9"/>
        <v>0.79490000000000005</v>
      </c>
      <c r="V30" s="434">
        <f t="shared" ca="1" si="9"/>
        <v>4.4999999999999997E-3</v>
      </c>
      <c r="W30" s="434">
        <f t="shared" ca="1" si="9"/>
        <v>1.1999999999999999E-3</v>
      </c>
      <c r="X30" s="434">
        <f t="shared" ca="1" si="9"/>
        <v>-2.3E-3</v>
      </c>
      <c r="Y30" s="432">
        <f t="shared" ca="1" si="9"/>
        <v>16503</v>
      </c>
      <c r="Z30" s="432">
        <f t="shared" ca="1" si="9"/>
        <v>0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484</v>
      </c>
      <c r="B33" s="206">
        <v>150329</v>
      </c>
      <c r="C33" s="206" t="str">
        <f ca="1">F33</f>
        <v>保险A</v>
      </c>
      <c r="D33" s="206">
        <v>0</v>
      </c>
      <c r="E33" s="197">
        <f t="shared" ref="E33:T34" ca="1" si="10">VLOOKUP($B33,INDIRECT($B$2 &amp; "!$A$3:$Y$207"),COLUMN()-4,0)</f>
        <v>150329</v>
      </c>
      <c r="F33" s="377" t="str">
        <f t="shared" ca="1" si="10"/>
        <v>保险A</v>
      </c>
      <c r="G33" s="197">
        <f t="shared" ca="1" si="10"/>
        <v>1.0289999999999999</v>
      </c>
      <c r="H33" s="378">
        <f t="shared" ca="1" si="10"/>
        <v>1.9E-3</v>
      </c>
      <c r="I33" s="377">
        <f t="shared" ca="1" si="10"/>
        <v>630.79999999999995</v>
      </c>
      <c r="J33" s="197">
        <f t="shared" ca="1" si="10"/>
        <v>1.0289999999999999</v>
      </c>
      <c r="K33" s="379">
        <f t="shared" ca="1" si="10"/>
        <v>0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4.4999999999999998E-2</v>
      </c>
      <c r="P33" s="377" t="str">
        <f t="shared" ca="1" si="10"/>
        <v>永续</v>
      </c>
      <c r="Q33" s="197" t="str">
        <f t="shared" ca="1" si="10"/>
        <v>保险主题</v>
      </c>
      <c r="R33" s="378">
        <f t="shared" ca="1" si="10"/>
        <v>-1E-3</v>
      </c>
      <c r="S33" s="202">
        <f t="shared" ca="1" si="10"/>
        <v>0.308</v>
      </c>
      <c r="T33" s="379">
        <f t="shared" ca="1" si="10"/>
        <v>-4.0000000000000001E-3</v>
      </c>
      <c r="U33" s="379">
        <f t="shared" ref="U33:AC34" ca="1" si="11">VLOOKUP($B33,INDIRECT($B$2 &amp; "!$A$3:$Y$207"),COLUMN()-4,0)</f>
        <v>0.62319999999999998</v>
      </c>
      <c r="V33" s="379">
        <f t="shared" ca="1" si="11"/>
        <v>1.23E-2</v>
      </c>
      <c r="W33" s="379">
        <f t="shared" ca="1" si="11"/>
        <v>5.0000000000000001E-4</v>
      </c>
      <c r="X33" s="379">
        <f t="shared" ca="1" si="11"/>
        <v>5.0000000000000001E-4</v>
      </c>
      <c r="Y33" s="377">
        <f t="shared" ca="1" si="11"/>
        <v>10945</v>
      </c>
      <c r="Z33" s="377">
        <f t="shared" ca="1" si="11"/>
        <v>0</v>
      </c>
      <c r="AA33" s="380">
        <f t="shared" ca="1" si="11"/>
        <v>0.21180555555555555</v>
      </c>
      <c r="AB33" s="381">
        <f t="shared" ca="1" si="11"/>
        <v>42719</v>
      </c>
      <c r="AC33" s="205" t="str">
        <f t="shared" ca="1" si="11"/>
        <v>   </v>
      </c>
    </row>
    <row r="34" spans="1:29" s="206" customFormat="1" ht="18.75" thickBot="1" x14ac:dyDescent="0.2">
      <c r="A34" s="242" t="s">
        <v>471</v>
      </c>
      <c r="B34" s="206">
        <v>150323</v>
      </c>
      <c r="C34" s="206" t="str">
        <f ca="1">F34</f>
        <v>环保A端</v>
      </c>
      <c r="E34" s="197">
        <f t="shared" ca="1" si="10"/>
        <v>150323</v>
      </c>
      <c r="F34" s="377" t="str">
        <f t="shared" ca="1" si="10"/>
        <v>环保A端</v>
      </c>
      <c r="G34" s="197">
        <f t="shared" ca="1" si="10"/>
        <v>1.073</v>
      </c>
      <c r="H34" s="378">
        <f t="shared" ca="1" si="10"/>
        <v>3.7000000000000002E-3</v>
      </c>
      <c r="I34" s="377">
        <f t="shared" ca="1" si="10"/>
        <v>167.78</v>
      </c>
      <c r="J34" s="197">
        <f t="shared" ca="1" si="10"/>
        <v>1.0328999999999999</v>
      </c>
      <c r="K34" s="379">
        <f t="shared" ca="1" si="10"/>
        <v>-3.8800000000000001E-2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5.2880000000000003E-2</v>
      </c>
      <c r="P34" s="377" t="str">
        <f t="shared" ca="1" si="10"/>
        <v>永续</v>
      </c>
      <c r="Q34" s="197" t="str">
        <f t="shared" ca="1" si="10"/>
        <v>中证环保</v>
      </c>
      <c r="R34" s="378">
        <f t="shared" ca="1" si="10"/>
        <v>-1.5599999999999999E-2</v>
      </c>
      <c r="S34" s="202">
        <f t="shared" ca="1" si="10"/>
        <v>0.16070000000000001</v>
      </c>
      <c r="T34" s="379">
        <f t="shared" ca="1" si="10"/>
        <v>-3.2099999999999997E-2</v>
      </c>
      <c r="U34" s="379">
        <f t="shared" ca="1" si="11"/>
        <v>0.96260000000000001</v>
      </c>
      <c r="V34" s="379">
        <f t="shared" ca="1" si="11"/>
        <v>3.5000000000000001E-3</v>
      </c>
      <c r="W34" s="379">
        <f t="shared" ca="1" si="11"/>
        <v>-3.5999999999999999E-3</v>
      </c>
      <c r="X34" s="379">
        <f t="shared" ca="1" si="11"/>
        <v>-6.3E-3</v>
      </c>
      <c r="Y34" s="377">
        <f t="shared" ca="1" si="11"/>
        <v>3762</v>
      </c>
      <c r="Z34" s="377">
        <f t="shared" ca="1" si="11"/>
        <v>0</v>
      </c>
      <c r="AA34" s="380">
        <f t="shared" ca="1" si="11"/>
        <v>0.21180555555555555</v>
      </c>
      <c r="AB34" s="381">
        <f t="shared" ca="1" si="11"/>
        <v>42738</v>
      </c>
      <c r="AC34" s="205" t="str">
        <f t="shared" ca="1" si="11"/>
        <v>   </v>
      </c>
    </row>
    <row r="36" spans="1:29" ht="14.25" thickBot="1" x14ac:dyDescent="0.2">
      <c r="A36" s="273" t="s">
        <v>390</v>
      </c>
    </row>
    <row r="37" spans="1:29" ht="18.75" thickBot="1" x14ac:dyDescent="0.2">
      <c r="A37" s="73" t="s">
        <v>473</v>
      </c>
      <c r="B37">
        <v>150305</v>
      </c>
      <c r="C37" t="s">
        <v>104</v>
      </c>
      <c r="D37">
        <v>0</v>
      </c>
      <c r="E37" s="14">
        <f ca="1">VLOOKUP($B37,INDIRECT($B$2 &amp; "!$A$3:$Y$207"),COLUMN()-4,0)</f>
        <v>150305</v>
      </c>
      <c r="F37" s="289" t="str">
        <f t="shared" ref="F37:AC37" ca="1" si="12">VLOOKUP($B37,INDIRECT($B$2 &amp; "!$A$3:$Y$207"),COLUMN()-4,0)</f>
        <v>养老A</v>
      </c>
      <c r="G37" s="14">
        <f t="shared" ca="1" si="12"/>
        <v>1.0289999999999999</v>
      </c>
      <c r="H37" s="290">
        <f t="shared" ca="1" si="12"/>
        <v>4.8999999999999998E-3</v>
      </c>
      <c r="I37" s="289">
        <f t="shared" ca="1" si="12"/>
        <v>187.7</v>
      </c>
      <c r="J37" s="14">
        <f t="shared" ca="1" si="12"/>
        <v>1.03</v>
      </c>
      <c r="K37" s="291">
        <f t="shared" ca="1" si="12"/>
        <v>1E-3</v>
      </c>
      <c r="L37" s="291">
        <f t="shared" ca="1" si="12"/>
        <v>0.03</v>
      </c>
      <c r="M37" s="289">
        <f t="shared" ca="1" si="12"/>
        <v>4.5</v>
      </c>
      <c r="N37" s="289">
        <f t="shared" ca="1" si="12"/>
        <v>4.5</v>
      </c>
      <c r="O37" s="291">
        <f t="shared" ca="1" si="12"/>
        <v>4.505E-2</v>
      </c>
      <c r="P37" s="289" t="str">
        <f t="shared" ca="1" si="12"/>
        <v>永续</v>
      </c>
      <c r="Q37" s="14" t="str">
        <f t="shared" ca="1" si="12"/>
        <v>养老产业</v>
      </c>
      <c r="R37" s="290">
        <f t="shared" ca="1" si="12"/>
        <v>-9.2999999999999992E-3</v>
      </c>
      <c r="S37" s="18">
        <f t="shared" ca="1" si="12"/>
        <v>0.21160000000000001</v>
      </c>
      <c r="T37" s="291">
        <f t="shared" ca="1" si="12"/>
        <v>-3.0999999999999999E-3</v>
      </c>
      <c r="U37" s="291">
        <f t="shared" ca="1" si="12"/>
        <v>0.8478</v>
      </c>
      <c r="V37" s="291">
        <f t="shared" ca="1" si="12"/>
        <v>8.9999999999999998E-4</v>
      </c>
      <c r="W37" s="291">
        <f t="shared" ca="1" si="12"/>
        <v>-6.7000000000000002E-3</v>
      </c>
      <c r="X37" s="291">
        <f t="shared" ca="1" si="12"/>
        <v>-8.5000000000000006E-3</v>
      </c>
      <c r="Y37" s="289">
        <f t="shared" ca="1" si="12"/>
        <v>2977</v>
      </c>
      <c r="Z37" s="289">
        <f t="shared" ca="1" si="12"/>
        <v>-20</v>
      </c>
      <c r="AA37" s="292">
        <f t="shared" ca="1" si="12"/>
        <v>0.21180555555555555</v>
      </c>
      <c r="AB37" s="293">
        <f t="shared" ca="1" si="12"/>
        <v>42719</v>
      </c>
      <c r="AC37" s="21" t="str">
        <f t="shared" ca="1" si="12"/>
        <v>   </v>
      </c>
    </row>
    <row r="38" spans="1:29" ht="18.75" thickBot="1" x14ac:dyDescent="0.2">
      <c r="A38" s="348" t="s">
        <v>363</v>
      </c>
      <c r="B38">
        <v>502049</v>
      </c>
      <c r="C38" t="s">
        <v>90</v>
      </c>
      <c r="D38">
        <v>0</v>
      </c>
      <c r="E38" s="14">
        <f t="shared" ref="E38:AC40" ca="1" si="13">VLOOKUP($B38,INDIRECT($B$2 &amp; "!$A$3:$Y$207"),COLUMN()-4,0)</f>
        <v>502049</v>
      </c>
      <c r="F38" s="289" t="str">
        <f t="shared" ca="1" si="13"/>
        <v>上证50A</v>
      </c>
      <c r="G38" s="14">
        <f t="shared" ca="1" si="13"/>
        <v>1.0149999999999999</v>
      </c>
      <c r="H38" s="290">
        <f t="shared" ca="1" si="13"/>
        <v>3.0000000000000001E-3</v>
      </c>
      <c r="I38" s="289">
        <f t="shared" ca="1" si="13"/>
        <v>197.52</v>
      </c>
      <c r="J38" s="14">
        <f t="shared" ca="1" si="13"/>
        <v>1.0145</v>
      </c>
      <c r="K38" s="291">
        <f t="shared" ca="1" si="13"/>
        <v>-5.0000000000000001E-4</v>
      </c>
      <c r="L38" s="291">
        <f t="shared" ca="1" si="13"/>
        <v>0.03</v>
      </c>
      <c r="M38" s="289">
        <f t="shared" ca="1" si="13"/>
        <v>4.5</v>
      </c>
      <c r="N38" s="289">
        <f t="shared" ca="1" si="13"/>
        <v>4.5</v>
      </c>
      <c r="O38" s="291">
        <f t="shared" ca="1" si="13"/>
        <v>4.4979999999999999E-2</v>
      </c>
      <c r="P38" s="289" t="str">
        <f t="shared" ca="1" si="13"/>
        <v>永续</v>
      </c>
      <c r="Q38" s="14" t="str">
        <f t="shared" ca="1" si="13"/>
        <v>上证50</v>
      </c>
      <c r="R38" s="290">
        <f t="shared" ca="1" si="13"/>
        <v>3.2000000000000002E-3</v>
      </c>
      <c r="S38" s="18">
        <f t="shared" ca="1" si="13"/>
        <v>0.41420000000000001</v>
      </c>
      <c r="T38" s="291">
        <f t="shared" ca="1" si="13"/>
        <v>-4.0000000000000001E-3</v>
      </c>
      <c r="U38" s="291">
        <f t="shared" ca="1" si="13"/>
        <v>0.38969999999999999</v>
      </c>
      <c r="V38" s="291">
        <f t="shared" ca="1" si="13"/>
        <v>-5.0000000000000001E-3</v>
      </c>
      <c r="W38" s="291">
        <f t="shared" ca="1" si="13"/>
        <v>-3.8E-3</v>
      </c>
      <c r="X38" s="291">
        <f t="shared" ca="1" si="13"/>
        <v>-4.1999999999999997E-3</v>
      </c>
      <c r="Y38" s="289">
        <f t="shared" ca="1" si="13"/>
        <v>11864</v>
      </c>
      <c r="Z38" s="289">
        <f t="shared" ca="1" si="13"/>
        <v>-31</v>
      </c>
      <c r="AA38" s="292">
        <f t="shared" ca="1" si="13"/>
        <v>0.21180555555555555</v>
      </c>
      <c r="AB38" s="293">
        <f t="shared" ca="1" si="13"/>
        <v>42839</v>
      </c>
      <c r="AC38" s="21" t="str">
        <f t="shared" ca="1" si="13"/>
        <v>   </v>
      </c>
    </row>
    <row r="39" spans="1:29" ht="18.75" thickBot="1" x14ac:dyDescent="0.2">
      <c r="A39" s="60" t="s">
        <v>475</v>
      </c>
      <c r="B39">
        <v>150323</v>
      </c>
      <c r="C39" t="s">
        <v>194</v>
      </c>
      <c r="E39" s="7">
        <f t="shared" ca="1" si="13"/>
        <v>150323</v>
      </c>
      <c r="F39" s="283" t="str">
        <f t="shared" ca="1" si="13"/>
        <v>环保A端</v>
      </c>
      <c r="G39" s="7">
        <f t="shared" ca="1" si="13"/>
        <v>1.073</v>
      </c>
      <c r="H39" s="286">
        <f t="shared" ca="1" si="13"/>
        <v>3.7000000000000002E-3</v>
      </c>
      <c r="I39" s="283">
        <f t="shared" ca="1" si="13"/>
        <v>167.78</v>
      </c>
      <c r="J39" s="7">
        <f t="shared" ca="1" si="13"/>
        <v>1.0328999999999999</v>
      </c>
      <c r="K39" s="285">
        <f t="shared" ca="1" si="13"/>
        <v>-3.8800000000000001E-2</v>
      </c>
      <c r="L39" s="285">
        <f t="shared" ca="1" si="13"/>
        <v>0.04</v>
      </c>
      <c r="M39" s="283">
        <f t="shared" ca="1" si="13"/>
        <v>5.5</v>
      </c>
      <c r="N39" s="283">
        <f t="shared" ca="1" si="13"/>
        <v>5.5</v>
      </c>
      <c r="O39" s="285">
        <f t="shared" ca="1" si="13"/>
        <v>5.2880000000000003E-2</v>
      </c>
      <c r="P39" s="283" t="str">
        <f t="shared" ca="1" si="13"/>
        <v>永续</v>
      </c>
      <c r="Q39" s="7" t="str">
        <f t="shared" ca="1" si="13"/>
        <v>中证环保</v>
      </c>
      <c r="R39" s="284">
        <f t="shared" ca="1" si="13"/>
        <v>-1.5599999999999999E-2</v>
      </c>
      <c r="S39" s="23">
        <f t="shared" ca="1" si="13"/>
        <v>0.16070000000000001</v>
      </c>
      <c r="T39" s="285">
        <f t="shared" ca="1" si="13"/>
        <v>-3.2099999999999997E-2</v>
      </c>
      <c r="U39" s="283">
        <f t="shared" ca="1" si="13"/>
        <v>0.96260000000000001</v>
      </c>
      <c r="V39" s="285">
        <f t="shared" ca="1" si="13"/>
        <v>3.5000000000000001E-3</v>
      </c>
      <c r="W39" s="285">
        <f t="shared" ca="1" si="13"/>
        <v>-3.5999999999999999E-3</v>
      </c>
      <c r="X39" s="285">
        <f t="shared" ca="1" si="13"/>
        <v>-6.3E-3</v>
      </c>
      <c r="Y39" s="283">
        <f t="shared" ca="1" si="13"/>
        <v>3762</v>
      </c>
      <c r="Z39" s="283">
        <f t="shared" ca="1" si="13"/>
        <v>0</v>
      </c>
      <c r="AA39" s="287">
        <f t="shared" ca="1" si="13"/>
        <v>0.21180555555555555</v>
      </c>
      <c r="AB39" s="288">
        <f t="shared" ca="1" si="13"/>
        <v>42738</v>
      </c>
      <c r="AC39" s="13" t="str">
        <f t="shared" ca="1" si="13"/>
        <v>   </v>
      </c>
    </row>
    <row r="40" spans="1:29" ht="18.75" thickBot="1" x14ac:dyDescent="0.2">
      <c r="A40" s="348" t="s">
        <v>474</v>
      </c>
      <c r="B40">
        <v>502041</v>
      </c>
      <c r="C40" t="s">
        <v>155</v>
      </c>
      <c r="D40">
        <v>0</v>
      </c>
      <c r="E40" s="51">
        <f t="shared" ca="1" si="13"/>
        <v>502041</v>
      </c>
      <c r="F40" s="309" t="str">
        <f t="shared" ca="1" si="13"/>
        <v>上50A</v>
      </c>
      <c r="G40" s="51">
        <f t="shared" ca="1" si="13"/>
        <v>1.0720000000000001</v>
      </c>
      <c r="H40" s="310">
        <f t="shared" ca="1" si="13"/>
        <v>4.7000000000000002E-3</v>
      </c>
      <c r="I40" s="309">
        <f t="shared" ca="1" si="13"/>
        <v>29.81</v>
      </c>
      <c r="J40" s="51">
        <f t="shared" ca="1" si="13"/>
        <v>1.0549999999999999</v>
      </c>
      <c r="K40" s="311">
        <f t="shared" ca="1" si="13"/>
        <v>-1.61E-2</v>
      </c>
      <c r="L40" s="311">
        <f t="shared" ca="1" si="13"/>
        <v>3.5000000000000003E-2</v>
      </c>
      <c r="M40" s="309">
        <f t="shared" ca="1" si="13"/>
        <v>5.5</v>
      </c>
      <c r="N40" s="309">
        <f t="shared" ca="1" si="13"/>
        <v>5</v>
      </c>
      <c r="O40" s="311">
        <f t="shared" ca="1" si="13"/>
        <v>4.9239999999999999E-2</v>
      </c>
      <c r="P40" s="309" t="str">
        <f t="shared" ca="1" si="13"/>
        <v>永续</v>
      </c>
      <c r="Q40" s="51" t="str">
        <f t="shared" ca="1" si="13"/>
        <v>上证50</v>
      </c>
      <c r="R40" s="310">
        <f t="shared" ca="1" si="13"/>
        <v>3.2000000000000002E-3</v>
      </c>
      <c r="S40" s="56">
        <f t="shared" ca="1" si="13"/>
        <v>0.2772</v>
      </c>
      <c r="T40" s="311">
        <f t="shared" ca="1" si="13"/>
        <v>-1.9599999999999999E-2</v>
      </c>
      <c r="U40" s="311">
        <f t="shared" ca="1" si="13"/>
        <v>0.66159999999999997</v>
      </c>
      <c r="V40" s="311">
        <f t="shared" ca="1" si="13"/>
        <v>-8.0000000000000004E-4</v>
      </c>
      <c r="W40" s="311">
        <f t="shared" ca="1" si="13"/>
        <v>-6.1000000000000004E-3</v>
      </c>
      <c r="X40" s="311">
        <f t="shared" ca="1" si="13"/>
        <v>-6.6E-3</v>
      </c>
      <c r="Y40" s="309">
        <f t="shared" ca="1" si="13"/>
        <v>1102</v>
      </c>
      <c r="Z40" s="309">
        <f t="shared" ca="1" si="13"/>
        <v>-8</v>
      </c>
      <c r="AA40" s="312">
        <f t="shared" ca="1" si="13"/>
        <v>0.21180555555555555</v>
      </c>
      <c r="AB40" s="313">
        <f t="shared" ca="1" si="13"/>
        <v>42704</v>
      </c>
      <c r="AC40" s="59" t="str">
        <f t="shared" ca="1" si="13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4">VLOOKUP($B43,INDIRECT($B$2 &amp; "!$A$3:$Y$207"),COLUMN()-4,0)</f>
        <v>1.0389999999999999</v>
      </c>
      <c r="H43" s="290">
        <f t="shared" ca="1" si="14"/>
        <v>-1.9E-3</v>
      </c>
      <c r="I43">
        <f t="shared" ca="1" si="14"/>
        <v>8.73</v>
      </c>
      <c r="J43">
        <f t="shared" ca="1" si="14"/>
        <v>1</v>
      </c>
      <c r="K43" s="291">
        <f t="shared" ca="1" si="14"/>
        <v>-3.9E-2</v>
      </c>
      <c r="L43" t="str">
        <f t="shared" ca="1" si="14"/>
        <v>无约定</v>
      </c>
      <c r="M43">
        <f t="shared" ca="1" si="14"/>
        <v>0</v>
      </c>
      <c r="N43">
        <f t="shared" ca="1" si="14"/>
        <v>0</v>
      </c>
      <c r="O43" s="285">
        <f t="shared" ca="1" si="14"/>
        <v>-1.413E-2</v>
      </c>
      <c r="P43">
        <f t="shared" ca="1" si="14"/>
        <v>2.69</v>
      </c>
      <c r="Q43" t="str">
        <f t="shared" ca="1" si="14"/>
        <v>主动基金</v>
      </c>
      <c r="R43" s="315">
        <f t="shared" ca="1" si="14"/>
        <v>-3.0999999999999999E-3</v>
      </c>
      <c r="S43" s="315">
        <f t="shared" ca="1" si="14"/>
        <v>0.54769999999999996</v>
      </c>
      <c r="T43" t="str">
        <f t="shared" ca="1" si="14"/>
        <v>-</v>
      </c>
      <c r="U43" t="str">
        <f t="shared" ca="1" si="14"/>
        <v>-</v>
      </c>
      <c r="V43">
        <f t="shared" ca="1" si="14"/>
        <v>-3.8E-3</v>
      </c>
      <c r="W43">
        <f t="shared" ca="1" si="14"/>
        <v>-1.6999999999999999E-3</v>
      </c>
      <c r="X43">
        <f t="shared" ca="1" si="14"/>
        <v>1.6999999999999999E-3</v>
      </c>
      <c r="Y43">
        <f t="shared" ca="1" si="14"/>
        <v>3096</v>
      </c>
      <c r="Z43">
        <f t="shared" ca="1" si="14"/>
        <v>0</v>
      </c>
      <c r="AA43">
        <f t="shared" ca="1" si="14"/>
        <v>0.17083333333333331</v>
      </c>
      <c r="AB43">
        <f t="shared" ca="1" si="14"/>
        <v>43574</v>
      </c>
      <c r="AC43" t="str">
        <f t="shared" ca="1" si="14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ca="1">VLOOKUP($B44,INDIRECT($B$2 &amp; "!$A$3:$Y$207"),COLUMN()-4,0)</f>
        <v>150188</v>
      </c>
      <c r="F44" t="str">
        <f ca="1">VLOOKUP($B44,INDIRECT($B$2 &amp; "!$A$3:$Y$207"),COLUMN()-4,0)</f>
        <v>转债优先</v>
      </c>
      <c r="G44">
        <f t="shared" ca="1" si="14"/>
        <v>1.073</v>
      </c>
      <c r="H44" s="290">
        <f t="shared" ca="1" si="14"/>
        <v>5.5999999999999999E-3</v>
      </c>
      <c r="I44">
        <f t="shared" ca="1" si="14"/>
        <v>0.86</v>
      </c>
      <c r="J44">
        <f t="shared" ca="1" si="14"/>
        <v>1.036</v>
      </c>
      <c r="K44" s="291">
        <f t="shared" ca="1" si="14"/>
        <v>-3.5700000000000003E-2</v>
      </c>
      <c r="L44" t="str">
        <f t="shared" ca="1" si="14"/>
        <v>其它</v>
      </c>
      <c r="M44">
        <f t="shared" ca="1" si="14"/>
        <v>5.5</v>
      </c>
      <c r="N44">
        <f t="shared" ca="1" si="14"/>
        <v>5.5</v>
      </c>
      <c r="O44" s="285">
        <f t="shared" ca="1" si="14"/>
        <v>-4.7829999999999998E-2</v>
      </c>
      <c r="P44">
        <f t="shared" ca="1" si="14"/>
        <v>0.35</v>
      </c>
      <c r="Q44" t="str">
        <f t="shared" ca="1" si="14"/>
        <v>标普转债</v>
      </c>
      <c r="R44" s="315">
        <f t="shared" ca="1" si="14"/>
        <v>-1E-3</v>
      </c>
      <c r="S44" s="315">
        <f t="shared" ca="1" si="14"/>
        <v>0.12759999999999999</v>
      </c>
      <c r="T44">
        <f t="shared" ca="1" si="14"/>
        <v>-5.6099999999999997E-2</v>
      </c>
      <c r="U44">
        <f t="shared" ca="1" si="14"/>
        <v>0.41980000000000001</v>
      </c>
      <c r="V44">
        <f t="shared" ca="1" si="14"/>
        <v>1.1999999999999999E-3</v>
      </c>
      <c r="W44">
        <f t="shared" ca="1" si="14"/>
        <v>-5.3E-3</v>
      </c>
      <c r="X44">
        <f t="shared" ca="1" si="14"/>
        <v>-3.0000000000000001E-3</v>
      </c>
      <c r="Y44">
        <f t="shared" ca="1" si="14"/>
        <v>29486</v>
      </c>
      <c r="Z44">
        <f t="shared" ca="1" si="14"/>
        <v>-21</v>
      </c>
      <c r="AA44">
        <f t="shared" ca="1" si="14"/>
        <v>0.29375000000000001</v>
      </c>
      <c r="AB44">
        <f t="shared" ca="1" si="14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ca="1">VLOOKUP($B45,INDIRECT($B$2 &amp; "!$A$3:$Y$207"),COLUMN()-4,0)</f>
        <v>150096</v>
      </c>
      <c r="F45" t="str">
        <f ca="1">VLOOKUP($B45,INDIRECT($B$2 &amp; "!$A$3:$Y$207"),COLUMN()-4,0)</f>
        <v>商品A</v>
      </c>
      <c r="G45">
        <f t="shared" ca="1" si="14"/>
        <v>1.105</v>
      </c>
      <c r="H45" s="290">
        <f t="shared" ca="1" si="14"/>
        <v>-2.7000000000000001E-3</v>
      </c>
      <c r="I45">
        <f t="shared" ca="1" si="14"/>
        <v>0</v>
      </c>
      <c r="J45">
        <f t="shared" ca="1" si="14"/>
        <v>1.03</v>
      </c>
      <c r="K45" s="291">
        <f t="shared" ca="1" si="14"/>
        <v>-7.2800000000000004E-2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-3.2820000000000002E-2</v>
      </c>
      <c r="P45">
        <f t="shared" ca="1" si="14"/>
        <v>0.88</v>
      </c>
      <c r="Q45" t="str">
        <f t="shared" ca="1" si="14"/>
        <v>大宗商品</v>
      </c>
      <c r="R45" s="315">
        <f t="shared" ca="1" si="14"/>
        <v>-1.61E-2</v>
      </c>
      <c r="S45" s="315">
        <f t="shared" ca="1" si="14"/>
        <v>0.35070000000000001</v>
      </c>
      <c r="T45" t="str">
        <f t="shared" ca="1" si="14"/>
        <v>-</v>
      </c>
      <c r="U45">
        <f t="shared" ca="1" si="14"/>
        <v>1.0289999999999999</v>
      </c>
      <c r="V45">
        <f t="shared" ca="1" si="14"/>
        <v>-4.1999999999999997E-3</v>
      </c>
      <c r="W45">
        <f t="shared" ca="1" si="14"/>
        <v>-8.9999999999999993E-3</v>
      </c>
      <c r="X45">
        <f t="shared" ca="1" si="14"/>
        <v>-1.0999999999999999E-2</v>
      </c>
      <c r="Y45">
        <f t="shared" ca="1" si="14"/>
        <v>12300</v>
      </c>
      <c r="Z45">
        <f t="shared" ca="1" si="14"/>
        <v>0</v>
      </c>
      <c r="AA45">
        <f t="shared" ca="1" si="14"/>
        <v>0.21180555555555555</v>
      </c>
      <c r="AB45">
        <f t="shared" ca="1" si="14"/>
        <v>42738</v>
      </c>
      <c r="AC45" t="str">
        <f>VLOOKUP($B45,'20160803'!$A$3:$Y$207,COLUMN()-4,0)</f>
        <v>   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38" r:id="rId37" display="https://www.jisilu.cn/data/sfnew/detail/150205"/>
    <hyperlink ref="G38" r:id="rId38" display="http://finance.sina.com.cn/fund/quotes/150205/bc.shtml"/>
    <hyperlink ref="J38" r:id="rId39" display="http://www.cninfo.com.cn/information/fund/netvalue/150205.html"/>
    <hyperlink ref="Q38" r:id="rId40" tooltip="399973" display="http://quote.eastmoney.com/zs399973.html"/>
    <hyperlink ref="S38" r:id="rId41" display="https://www.jisilu.cn/data/utils/lowcalc/150205"/>
    <hyperlink ref="AC38" r:id="rId42" tooltip="加【国防A】为自选A类" display="javascript:addOwnedFund('150205');"/>
    <hyperlink ref="E40" r:id="rId43" display="https://www.jisilu.cn/data/sfnew/detail/150198"/>
    <hyperlink ref="G40" r:id="rId44" display="http://finance.sina.com.cn/fund/quotes/150198/bc.shtml"/>
    <hyperlink ref="J40" r:id="rId45" display="http://www.cninfo.com.cn/information/fund/netvalue/150198.html"/>
    <hyperlink ref="Q40" r:id="rId46" tooltip="399396" display="http://quote.eastmoney.com/zs399396.html"/>
    <hyperlink ref="S40" r:id="rId47" display="https://www.jisilu.cn/data/utils/lowcalc/150198"/>
    <hyperlink ref="AC40" r:id="rId48" tooltip="加【食品A】为自选A类" display="javascript:addOwnedFund('150198');"/>
    <hyperlink ref="E33" r:id="rId49" display="https://www.jisilu.cn/data/sfnew/detail/150205"/>
    <hyperlink ref="G33" r:id="rId50" display="http://finance.sina.com.cn/fund/quotes/150205/bc.shtml"/>
    <hyperlink ref="J33" r:id="rId51" display="http://www.cninfo.com.cn/information/fund/netvalue/150205.html"/>
    <hyperlink ref="Q33" r:id="rId52" tooltip="399973" display="http://quote.eastmoney.com/zs399973.html"/>
    <hyperlink ref="S33" r:id="rId53" display="https://www.jisilu.cn/data/utils/lowcalc/150205"/>
    <hyperlink ref="AC33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4" r:id="rId61" tooltip="加【食品A】为自选A类" display="javascript:addOwnedFund('150198');"/>
    <hyperlink ref="S34" r:id="rId62" display="https://www.jisilu.cn/data/utils/lowcalc/150198"/>
    <hyperlink ref="Q34" r:id="rId63" tooltip="399396" display="http://quote.eastmoney.com/zs399396.html"/>
    <hyperlink ref="J34" r:id="rId64" display="http://www.cninfo.com.cn/information/fund/netvalue/150198.html"/>
    <hyperlink ref="G34" r:id="rId65" display="http://finance.sina.com.cn/fund/quotes/150198/bc.shtml"/>
    <hyperlink ref="E34" r:id="rId66" display="https://www.jisilu.cn/data/sfnew/detail/150198"/>
  </hyperlinks>
  <pageMargins left="0.7" right="0.7" top="0.75" bottom="0.75" header="0.3" footer="0.3"/>
  <drawing r:id="rId6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Y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11" max="11" width="10.75" bestFit="1" customWidth="1"/>
    <col min="17" max="17" width="11.5" bestFit="1" customWidth="1"/>
  </cols>
  <sheetData>
    <row r="1" spans="1:25" x14ac:dyDescent="0.15">
      <c r="A1" s="805" t="s">
        <v>0</v>
      </c>
      <c r="B1" s="805" t="s">
        <v>1</v>
      </c>
      <c r="C1" s="805" t="s">
        <v>2</v>
      </c>
      <c r="D1" s="805" t="s">
        <v>3</v>
      </c>
      <c r="E1" s="484" t="s">
        <v>4</v>
      </c>
      <c r="F1" s="805" t="s">
        <v>6</v>
      </c>
      <c r="G1" s="805" t="s">
        <v>7</v>
      </c>
      <c r="H1" s="486" t="s">
        <v>8</v>
      </c>
      <c r="I1" s="484" t="s">
        <v>10</v>
      </c>
      <c r="J1" s="488" t="s">
        <v>11</v>
      </c>
      <c r="K1" s="488" t="s">
        <v>12</v>
      </c>
      <c r="L1" s="484" t="s">
        <v>14</v>
      </c>
      <c r="M1" s="805" t="s">
        <v>16</v>
      </c>
      <c r="N1" s="484" t="s">
        <v>17</v>
      </c>
      <c r="O1" s="484" t="s">
        <v>18</v>
      </c>
      <c r="P1" s="488" t="s">
        <v>20</v>
      </c>
      <c r="Q1" s="484" t="s">
        <v>22</v>
      </c>
      <c r="R1" s="488" t="s">
        <v>24</v>
      </c>
      <c r="S1" s="484" t="s">
        <v>26</v>
      </c>
      <c r="T1" s="484" t="s">
        <v>27</v>
      </c>
      <c r="U1" s="484" t="s">
        <v>28</v>
      </c>
      <c r="V1" s="488" t="s">
        <v>30</v>
      </c>
      <c r="W1" s="805" t="s">
        <v>31</v>
      </c>
      <c r="X1" s="805" t="s">
        <v>32</v>
      </c>
      <c r="Y1" s="807" t="s">
        <v>33</v>
      </c>
    </row>
    <row r="2" spans="1:25" ht="14.25" thickBot="1" x14ac:dyDescent="0.2">
      <c r="A2" s="806"/>
      <c r="B2" s="806"/>
      <c r="C2" s="806"/>
      <c r="D2" s="806"/>
      <c r="E2" s="485" t="s">
        <v>5</v>
      </c>
      <c r="F2" s="806"/>
      <c r="G2" s="806"/>
      <c r="H2" s="487" t="s">
        <v>9</v>
      </c>
      <c r="I2" s="485" t="s">
        <v>8</v>
      </c>
      <c r="J2" s="489" t="s">
        <v>8</v>
      </c>
      <c r="K2" s="489" t="s">
        <v>13</v>
      </c>
      <c r="L2" s="485" t="s">
        <v>15</v>
      </c>
      <c r="M2" s="806"/>
      <c r="N2" s="485" t="s">
        <v>3</v>
      </c>
      <c r="O2" s="485" t="s">
        <v>19</v>
      </c>
      <c r="P2" s="489" t="s">
        <v>21</v>
      </c>
      <c r="Q2" s="485" t="s">
        <v>23</v>
      </c>
      <c r="R2" s="489" t="s">
        <v>25</v>
      </c>
      <c r="S2" s="485" t="s">
        <v>25</v>
      </c>
      <c r="T2" s="485" t="s">
        <v>25</v>
      </c>
      <c r="U2" s="485" t="s">
        <v>29</v>
      </c>
      <c r="V2" s="489" t="s">
        <v>29</v>
      </c>
      <c r="W2" s="806"/>
      <c r="X2" s="806"/>
      <c r="Y2" s="808"/>
    </row>
    <row r="3" spans="1:25" ht="18.75" thickBot="1" x14ac:dyDescent="0.2">
      <c r="A3" s="7">
        <v>150106</v>
      </c>
      <c r="B3" s="283" t="s">
        <v>240</v>
      </c>
      <c r="C3" s="7">
        <v>1.165</v>
      </c>
      <c r="D3" s="305">
        <v>8.9999999999999998E-4</v>
      </c>
      <c r="E3" s="283">
        <v>101.21</v>
      </c>
      <c r="F3" s="7">
        <v>1.0627</v>
      </c>
      <c r="G3" s="285">
        <v>-9.6299999999999997E-2</v>
      </c>
      <c r="H3" s="285">
        <v>7.0000000000000007E-2</v>
      </c>
      <c r="I3" s="283">
        <v>7</v>
      </c>
      <c r="J3" s="283">
        <v>7</v>
      </c>
      <c r="K3" s="285">
        <v>3.4689999999999999E-2</v>
      </c>
      <c r="L3" s="283">
        <v>3.11</v>
      </c>
      <c r="M3" s="7" t="s">
        <v>189</v>
      </c>
      <c r="N3" s="305">
        <v>1.11E-2</v>
      </c>
      <c r="O3" s="285">
        <v>0.37909999999999999</v>
      </c>
      <c r="P3" s="283" t="s">
        <v>37</v>
      </c>
      <c r="Q3" s="285">
        <v>0.89190000000000003</v>
      </c>
      <c r="R3" s="285">
        <v>-3.8999999999999998E-3</v>
      </c>
      <c r="S3" s="285">
        <v>-5.4000000000000003E-3</v>
      </c>
      <c r="T3" s="285">
        <v>-4.7000000000000002E-3</v>
      </c>
      <c r="U3" s="283">
        <v>12650</v>
      </c>
      <c r="V3" s="283">
        <v>-35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1.165</v>
      </c>
      <c r="D4" s="295">
        <v>1.2200000000000001E-2</v>
      </c>
      <c r="E4" s="289">
        <v>1.43</v>
      </c>
      <c r="F4" s="14">
        <v>1.0640000000000001</v>
      </c>
      <c r="G4" s="291">
        <v>-9.4899999999999998E-2</v>
      </c>
      <c r="H4" s="291">
        <v>7.0000000000000007E-2</v>
      </c>
      <c r="I4" s="289">
        <v>7</v>
      </c>
      <c r="J4" s="289">
        <v>7</v>
      </c>
      <c r="K4" s="291">
        <v>-2.0580000000000001E-2</v>
      </c>
      <c r="L4" s="289">
        <v>1.0900000000000001</v>
      </c>
      <c r="M4" s="14" t="s">
        <v>283</v>
      </c>
      <c r="N4" s="295">
        <v>1.49E-2</v>
      </c>
      <c r="O4" s="291">
        <v>0.37709999999999999</v>
      </c>
      <c r="P4" s="289" t="s">
        <v>37</v>
      </c>
      <c r="Q4" s="291">
        <v>0.8962</v>
      </c>
      <c r="R4" s="291">
        <v>2.2000000000000001E-3</v>
      </c>
      <c r="S4" s="291">
        <v>5.3E-3</v>
      </c>
      <c r="T4" s="291">
        <v>5.0000000000000001E-4</v>
      </c>
      <c r="U4" s="289">
        <v>932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252">
        <v>150223</v>
      </c>
      <c r="B5" s="490" t="s">
        <v>239</v>
      </c>
      <c r="C5" s="252">
        <v>1.2070000000000001</v>
      </c>
      <c r="D5" s="478">
        <v>5.7999999999999996E-3</v>
      </c>
      <c r="E5" s="477">
        <v>2104.19</v>
      </c>
      <c r="F5" s="252">
        <v>1.0389999999999999</v>
      </c>
      <c r="G5" s="479">
        <v>-0.16170000000000001</v>
      </c>
      <c r="H5" s="479">
        <v>0.06</v>
      </c>
      <c r="I5" s="477">
        <v>6</v>
      </c>
      <c r="J5" s="477">
        <v>6</v>
      </c>
      <c r="K5" s="479">
        <v>5.1369999999999999E-2</v>
      </c>
      <c r="L5" s="477" t="s">
        <v>40</v>
      </c>
      <c r="M5" s="252" t="s">
        <v>56</v>
      </c>
      <c r="N5" s="478">
        <v>2.46E-2</v>
      </c>
      <c r="O5" s="256">
        <v>0.4098</v>
      </c>
      <c r="P5" s="479">
        <v>-0.1089</v>
      </c>
      <c r="Q5" s="479">
        <v>0.37369999999999998</v>
      </c>
      <c r="R5" s="479">
        <v>-2.7000000000000001E-3</v>
      </c>
      <c r="S5" s="479">
        <v>2.3E-3</v>
      </c>
      <c r="T5" s="479">
        <v>8.9999999999999998E-4</v>
      </c>
      <c r="U5" s="477">
        <v>172016</v>
      </c>
      <c r="V5" s="477">
        <v>733</v>
      </c>
      <c r="W5" s="481">
        <v>0.21180555555555555</v>
      </c>
      <c r="X5" s="482">
        <v>42719</v>
      </c>
      <c r="Y5" s="259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1.175</v>
      </c>
      <c r="D6" s="295">
        <v>8.9999999999999998E-4</v>
      </c>
      <c r="E6" s="289">
        <v>3.82</v>
      </c>
      <c r="F6" s="14">
        <v>1.0309999999999999</v>
      </c>
      <c r="G6" s="291">
        <v>-0.13969999999999999</v>
      </c>
      <c r="H6" s="291">
        <v>5.8000000000000003E-2</v>
      </c>
      <c r="I6" s="289">
        <v>5.8</v>
      </c>
      <c r="J6" s="289">
        <v>5.8</v>
      </c>
      <c r="K6" s="291">
        <v>5.0700000000000002E-2</v>
      </c>
      <c r="L6" s="289" t="s">
        <v>40</v>
      </c>
      <c r="M6" s="14" t="s">
        <v>238</v>
      </c>
      <c r="N6" s="295">
        <v>1.04E-2</v>
      </c>
      <c r="O6" s="18">
        <v>0.49419999999999997</v>
      </c>
      <c r="P6" s="291">
        <v>-9.6100000000000005E-2</v>
      </c>
      <c r="Q6" s="291">
        <v>0.79879999999999995</v>
      </c>
      <c r="R6" s="291">
        <v>5.0000000000000001E-3</v>
      </c>
      <c r="S6" s="291">
        <v>9.1000000000000004E-3</v>
      </c>
      <c r="T6" s="291">
        <v>-4.7999999999999996E-3</v>
      </c>
      <c r="U6" s="289">
        <v>346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1.236</v>
      </c>
      <c r="D8" s="305">
        <v>8.0000000000000004E-4</v>
      </c>
      <c r="E8" s="283">
        <v>8690.15</v>
      </c>
      <c r="F8" s="7">
        <v>1.04</v>
      </c>
      <c r="G8" s="285">
        <v>-0.1885</v>
      </c>
      <c r="H8" s="285">
        <v>0.05</v>
      </c>
      <c r="I8" s="283">
        <v>6.5</v>
      </c>
      <c r="J8" s="283">
        <v>6.5</v>
      </c>
      <c r="K8" s="285">
        <v>5.4350000000000002E-2</v>
      </c>
      <c r="L8" s="283" t="s">
        <v>40</v>
      </c>
      <c r="M8" s="7" t="s">
        <v>233</v>
      </c>
      <c r="N8" s="305">
        <v>1.0500000000000001E-2</v>
      </c>
      <c r="O8" s="23">
        <v>0.32129999999999997</v>
      </c>
      <c r="P8" s="285">
        <v>-0.1237</v>
      </c>
      <c r="Q8" s="285">
        <v>0.57830000000000004</v>
      </c>
      <c r="R8" s="285">
        <v>9.5999999999999992E-3</v>
      </c>
      <c r="S8" s="285">
        <v>1.2699999999999999E-2</v>
      </c>
      <c r="T8" s="285">
        <v>4.7000000000000002E-3</v>
      </c>
      <c r="U8" s="283">
        <v>333374</v>
      </c>
      <c r="V8" s="283">
        <v>3862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1.282</v>
      </c>
      <c r="D9" s="302">
        <v>0</v>
      </c>
      <c r="E9" s="289">
        <v>27.14</v>
      </c>
      <c r="F9" s="14">
        <v>1.0449999999999999</v>
      </c>
      <c r="G9" s="291">
        <v>-0.2268</v>
      </c>
      <c r="H9" s="291">
        <v>0.05</v>
      </c>
      <c r="I9" s="289">
        <v>6.5</v>
      </c>
      <c r="J9" s="289">
        <v>6.5</v>
      </c>
      <c r="K9" s="291">
        <v>5.2549999999999999E-2</v>
      </c>
      <c r="L9" s="289" t="s">
        <v>40</v>
      </c>
      <c r="M9" s="14" t="s">
        <v>197</v>
      </c>
      <c r="N9" s="295">
        <v>1.18E-2</v>
      </c>
      <c r="O9" s="18">
        <v>0.44080000000000003</v>
      </c>
      <c r="P9" s="291">
        <v>-0.15129999999999999</v>
      </c>
      <c r="Q9" s="291">
        <v>0.29549999999999998</v>
      </c>
      <c r="R9" s="291">
        <v>-2.9999999999999997E-4</v>
      </c>
      <c r="S9" s="291">
        <v>0</v>
      </c>
      <c r="T9" s="291">
        <v>-8.5000000000000006E-3</v>
      </c>
      <c r="U9" s="289">
        <v>10395</v>
      </c>
      <c r="V9" s="289">
        <v>-7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1.034</v>
      </c>
      <c r="D10" s="305">
        <v>1E-3</v>
      </c>
      <c r="E10" s="283">
        <v>37.86</v>
      </c>
      <c r="F10" s="7">
        <v>1.0189999999999999</v>
      </c>
      <c r="G10" s="285">
        <v>-1.47E-2</v>
      </c>
      <c r="H10" s="285">
        <v>0.05</v>
      </c>
      <c r="I10" s="283">
        <v>5</v>
      </c>
      <c r="J10" s="283">
        <v>5</v>
      </c>
      <c r="K10" s="285">
        <v>4.9259999999999998E-2</v>
      </c>
      <c r="L10" s="283" t="s">
        <v>40</v>
      </c>
      <c r="M10" s="7" t="s">
        <v>236</v>
      </c>
      <c r="N10" s="284">
        <v>0</v>
      </c>
      <c r="O10" s="23">
        <v>0.1202</v>
      </c>
      <c r="P10" s="285">
        <v>-1.17E-2</v>
      </c>
      <c r="Q10" s="283" t="s">
        <v>37</v>
      </c>
      <c r="R10" s="285">
        <v>7.7999999999999996E-3</v>
      </c>
      <c r="S10" s="285">
        <v>8.8999999999999999E-3</v>
      </c>
      <c r="T10" s="285">
        <v>6.7999999999999996E-3</v>
      </c>
      <c r="U10" s="283">
        <v>2414</v>
      </c>
      <c r="V10" s="283">
        <v>1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5.9999999999999995E-4</v>
      </c>
      <c r="E11" s="36"/>
      <c r="F11" s="35"/>
      <c r="G11" s="43">
        <f>AVERAGE(G8:G10)</f>
        <v>-0.14333333333333334</v>
      </c>
      <c r="H11" s="272">
        <f>COUNTIF($D8:$D10,"&gt;0")/COUNT($D8:$D10)</f>
        <v>0.66666666666666663</v>
      </c>
      <c r="I11" s="36"/>
      <c r="J11" s="36"/>
      <c r="K11" s="43">
        <f>AVERAGE(K8:K10)</f>
        <v>5.2053333333333333E-2</v>
      </c>
      <c r="L11" s="36"/>
      <c r="M11" s="35"/>
      <c r="N11" s="38"/>
      <c r="O11" s="39"/>
      <c r="P11" s="43">
        <f>AVERAGE(P8:P10)</f>
        <v>-9.5566666666666675E-2</v>
      </c>
      <c r="Q11" s="37"/>
      <c r="R11" s="43">
        <f>AVERAGE(R8:R10)</f>
        <v>5.6999999999999993E-3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1.1479999999999999</v>
      </c>
      <c r="D12" s="295">
        <v>3.5000000000000001E-3</v>
      </c>
      <c r="E12" s="289">
        <v>1175.6199999999999</v>
      </c>
      <c r="F12" s="14">
        <v>1.0418000000000001</v>
      </c>
      <c r="G12" s="291">
        <v>-0.1019</v>
      </c>
      <c r="H12" s="291">
        <v>4.4999999999999998E-2</v>
      </c>
      <c r="I12" s="289">
        <v>6</v>
      </c>
      <c r="J12" s="289">
        <v>6</v>
      </c>
      <c r="K12" s="291">
        <v>5.4239999999999997E-2</v>
      </c>
      <c r="L12" s="289" t="s">
        <v>40</v>
      </c>
      <c r="M12" s="14" t="s">
        <v>222</v>
      </c>
      <c r="N12" s="295">
        <v>1.43E-2</v>
      </c>
      <c r="O12" s="18">
        <v>0.21809999999999999</v>
      </c>
      <c r="P12" s="291">
        <v>-7.3599999999999999E-2</v>
      </c>
      <c r="Q12" s="291">
        <v>0.81579999999999997</v>
      </c>
      <c r="R12" s="291">
        <v>-6.9999999999999999E-4</v>
      </c>
      <c r="S12" s="291">
        <v>4.8999999999999998E-3</v>
      </c>
      <c r="T12" s="291">
        <v>-2.5999999999999999E-3</v>
      </c>
      <c r="U12" s="289">
        <v>49629</v>
      </c>
      <c r="V12" s="289">
        <v>73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1.214</v>
      </c>
      <c r="D13" s="286">
        <v>-2.5000000000000001E-3</v>
      </c>
      <c r="E13" s="283">
        <v>117.19</v>
      </c>
      <c r="F13" s="7">
        <v>1.0369999999999999</v>
      </c>
      <c r="G13" s="285">
        <v>-0.17069999999999999</v>
      </c>
      <c r="H13" s="285">
        <v>4.4999999999999998E-2</v>
      </c>
      <c r="I13" s="283">
        <v>6</v>
      </c>
      <c r="J13" s="283">
        <v>6</v>
      </c>
      <c r="K13" s="285">
        <v>5.0979999999999998E-2</v>
      </c>
      <c r="L13" s="283" t="s">
        <v>40</v>
      </c>
      <c r="M13" s="301" t="s">
        <v>229</v>
      </c>
      <c r="N13" s="305">
        <v>1.01E-2</v>
      </c>
      <c r="O13" s="23">
        <v>0.36449999999999999</v>
      </c>
      <c r="P13" s="285">
        <v>-0.128</v>
      </c>
      <c r="Q13" s="285">
        <v>0.48130000000000001</v>
      </c>
      <c r="R13" s="285">
        <v>-3.0999999999999999E-3</v>
      </c>
      <c r="S13" s="285">
        <v>2E-3</v>
      </c>
      <c r="T13" s="285">
        <v>-5.8999999999999999E-3</v>
      </c>
      <c r="U13" s="283">
        <v>44836</v>
      </c>
      <c r="V13" s="283">
        <v>8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1.5699999999999999E-2</v>
      </c>
      <c r="E14" s="289">
        <v>115.8</v>
      </c>
      <c r="F14" s="14">
        <v>1.0367</v>
      </c>
      <c r="G14" s="291">
        <v>-0.24429999999999999</v>
      </c>
      <c r="H14" s="291">
        <v>4.4999999999999998E-2</v>
      </c>
      <c r="I14" s="289">
        <v>6</v>
      </c>
      <c r="J14" s="289">
        <v>6</v>
      </c>
      <c r="K14" s="291">
        <v>4.7870000000000003E-2</v>
      </c>
      <c r="L14" s="289" t="s">
        <v>40</v>
      </c>
      <c r="M14" s="14" t="s">
        <v>231</v>
      </c>
      <c r="N14" s="295">
        <v>1.5599999999999999E-2</v>
      </c>
      <c r="O14" s="18">
        <v>0.51949999999999996</v>
      </c>
      <c r="P14" s="291">
        <v>-0.1794</v>
      </c>
      <c r="Q14" s="291">
        <v>0.49370000000000003</v>
      </c>
      <c r="R14" s="291">
        <v>1.2699999999999999E-2</v>
      </c>
      <c r="S14" s="291">
        <v>5.7999999999999996E-3</v>
      </c>
      <c r="T14" s="291">
        <v>7.7999999999999996E-3</v>
      </c>
      <c r="U14" s="289">
        <v>6644</v>
      </c>
      <c r="V14" s="289">
        <v>191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5.5666666666666668E-3</v>
      </c>
      <c r="E15" s="36"/>
      <c r="F15" s="35"/>
      <c r="G15" s="43">
        <f>AVERAGE(G12:G14)</f>
        <v>-0.17230000000000001</v>
      </c>
      <c r="H15" s="272">
        <f>COUNTIF($D12:$D14,"&gt;0")/COUNT($D12:$D14)</f>
        <v>0.66666666666666663</v>
      </c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-0.127</v>
      </c>
      <c r="Q15" s="37"/>
      <c r="R15" s="43">
        <f>AVERAGE(R12:R14)</f>
        <v>2.9666666666666665E-3</v>
      </c>
      <c r="S15" s="37"/>
      <c r="T15" s="37"/>
      <c r="U15" s="36"/>
      <c r="V15" s="36"/>
      <c r="W15" s="40"/>
      <c r="X15" s="41"/>
      <c r="Y15" s="42"/>
    </row>
    <row r="16" spans="1:25" ht="19.5" thickBot="1" x14ac:dyDescent="0.2">
      <c r="A16" s="7">
        <v>150297</v>
      </c>
      <c r="B16" s="283" t="s">
        <v>202</v>
      </c>
      <c r="C16" s="7">
        <v>1.109</v>
      </c>
      <c r="D16" s="305">
        <v>1.8E-3</v>
      </c>
      <c r="E16" s="283">
        <v>110.9</v>
      </c>
      <c r="F16" s="7">
        <v>1.0670999999999999</v>
      </c>
      <c r="G16" s="285">
        <v>-3.9300000000000002E-2</v>
      </c>
      <c r="H16" s="285">
        <v>0.04</v>
      </c>
      <c r="I16" s="283">
        <v>6</v>
      </c>
      <c r="J16" s="283">
        <v>5.5</v>
      </c>
      <c r="K16" s="285">
        <v>5.287E-2</v>
      </c>
      <c r="L16" s="283" t="s">
        <v>40</v>
      </c>
      <c r="M16" s="301" t="s">
        <v>203</v>
      </c>
      <c r="N16" s="305">
        <v>1.32E-2</v>
      </c>
      <c r="O16" s="23">
        <v>0.1628</v>
      </c>
      <c r="P16" s="285">
        <v>-3.2800000000000003E-2</v>
      </c>
      <c r="Q16" s="285">
        <v>0.90680000000000005</v>
      </c>
      <c r="R16" s="285">
        <v>-5.3E-3</v>
      </c>
      <c r="S16" s="285">
        <v>-1.1999999999999999E-3</v>
      </c>
      <c r="T16" s="285">
        <v>-5.4999999999999997E-3</v>
      </c>
      <c r="U16" s="283">
        <v>6209</v>
      </c>
      <c r="V16" s="283">
        <v>0</v>
      </c>
      <c r="W16" s="287">
        <v>0.21180555555555555</v>
      </c>
      <c r="X16" s="288">
        <v>42705</v>
      </c>
      <c r="Y16" s="13" t="s">
        <v>38</v>
      </c>
    </row>
    <row r="17" spans="1:25" s="60" customFormat="1" ht="18.75" thickBot="1" x14ac:dyDescent="0.2">
      <c r="A17" s="51">
        <v>150323</v>
      </c>
      <c r="B17" s="309" t="s">
        <v>194</v>
      </c>
      <c r="C17" s="51">
        <v>1.075</v>
      </c>
      <c r="D17" s="314">
        <v>1.9E-3</v>
      </c>
      <c r="E17" s="309">
        <v>40.950000000000003</v>
      </c>
      <c r="F17" s="51">
        <v>1.0330999999999999</v>
      </c>
      <c r="G17" s="311">
        <v>-4.0599999999999997E-2</v>
      </c>
      <c r="H17" s="311">
        <v>0.04</v>
      </c>
      <c r="I17" s="309">
        <v>5.5</v>
      </c>
      <c r="J17" s="309">
        <v>5.5</v>
      </c>
      <c r="K17" s="311">
        <v>5.2789999999999997E-2</v>
      </c>
      <c r="L17" s="309" t="s">
        <v>40</v>
      </c>
      <c r="M17" s="51" t="s">
        <v>76</v>
      </c>
      <c r="N17" s="314">
        <v>1.3299999999999999E-2</v>
      </c>
      <c r="O17" s="56">
        <v>0.17130000000000001</v>
      </c>
      <c r="P17" s="311">
        <v>-3.3599999999999998E-2</v>
      </c>
      <c r="Q17" s="311">
        <v>0.93759999999999999</v>
      </c>
      <c r="R17" s="311">
        <v>-2.0000000000000001E-4</v>
      </c>
      <c r="S17" s="311">
        <v>3.3E-3</v>
      </c>
      <c r="T17" s="311">
        <v>-3.5999999999999999E-3</v>
      </c>
      <c r="U17" s="309">
        <v>3762</v>
      </c>
      <c r="V17" s="309">
        <v>0</v>
      </c>
      <c r="W17" s="312">
        <v>0.21180555555555555</v>
      </c>
      <c r="X17" s="313">
        <v>42738</v>
      </c>
      <c r="Y17" s="59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1.081</v>
      </c>
      <c r="D18" s="284">
        <v>0</v>
      </c>
      <c r="E18" s="283">
        <v>5.18</v>
      </c>
      <c r="F18" s="7">
        <v>1.0361</v>
      </c>
      <c r="G18" s="285">
        <v>-4.3299999999999998E-2</v>
      </c>
      <c r="H18" s="285">
        <v>0.04</v>
      </c>
      <c r="I18" s="283">
        <v>5.5</v>
      </c>
      <c r="J18" s="283">
        <v>5.5</v>
      </c>
      <c r="K18" s="285">
        <v>5.2639999999999999E-2</v>
      </c>
      <c r="L18" s="283" t="s">
        <v>40</v>
      </c>
      <c r="M18" s="7" t="s">
        <v>211</v>
      </c>
      <c r="N18" s="305">
        <v>9.7999999999999997E-3</v>
      </c>
      <c r="O18" s="23">
        <v>0.22770000000000001</v>
      </c>
      <c r="P18" s="285">
        <v>-3.6200000000000003E-2</v>
      </c>
      <c r="Q18" s="285">
        <v>0.8014</v>
      </c>
      <c r="R18" s="285">
        <v>1.6000000000000001E-3</v>
      </c>
      <c r="S18" s="285">
        <v>5.4999999999999997E-3</v>
      </c>
      <c r="T18" s="285">
        <v>-4.3E-3</v>
      </c>
      <c r="U18" s="283">
        <v>1545</v>
      </c>
      <c r="V18" s="283">
        <v>-1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1.081</v>
      </c>
      <c r="D19" s="290">
        <v>-8.9999999999999998E-4</v>
      </c>
      <c r="E19" s="289">
        <v>3289.34</v>
      </c>
      <c r="F19" s="14">
        <v>1.036</v>
      </c>
      <c r="G19" s="291">
        <v>-4.3400000000000001E-2</v>
      </c>
      <c r="H19" s="291">
        <v>0.04</v>
      </c>
      <c r="I19" s="289">
        <v>5.5</v>
      </c>
      <c r="J19" s="289">
        <v>5.5</v>
      </c>
      <c r="K19" s="291">
        <v>5.2630000000000003E-2</v>
      </c>
      <c r="L19" s="289" t="s">
        <v>40</v>
      </c>
      <c r="M19" s="14" t="s">
        <v>197</v>
      </c>
      <c r="N19" s="295">
        <v>1.18E-2</v>
      </c>
      <c r="O19" s="18">
        <v>0.18060000000000001</v>
      </c>
      <c r="P19" s="291">
        <v>-3.6200000000000003E-2</v>
      </c>
      <c r="Q19" s="291">
        <v>0.91159999999999997</v>
      </c>
      <c r="R19" s="291">
        <v>3.5999999999999999E-3</v>
      </c>
      <c r="S19" s="291">
        <v>-5.9999999999999995E-4</v>
      </c>
      <c r="T19" s="291">
        <v>-5.1000000000000004E-3</v>
      </c>
      <c r="U19" s="289">
        <v>57765</v>
      </c>
      <c r="V19" s="289">
        <v>569</v>
      </c>
      <c r="W19" s="292">
        <v>0.21180555555555555</v>
      </c>
      <c r="X19" s="293">
        <v>42719</v>
      </c>
      <c r="Y19" s="21" t="s">
        <v>38</v>
      </c>
    </row>
    <row r="20" spans="1:25" s="60" customFormat="1" ht="18.75" thickBot="1" x14ac:dyDescent="0.2">
      <c r="A20" s="51">
        <v>150287</v>
      </c>
      <c r="B20" s="309" t="s">
        <v>77</v>
      </c>
      <c r="C20" s="51">
        <v>1.0820000000000001</v>
      </c>
      <c r="D20" s="314">
        <v>2.8E-3</v>
      </c>
      <c r="E20" s="309">
        <v>4915.8</v>
      </c>
      <c r="F20" s="51">
        <v>1.036</v>
      </c>
      <c r="G20" s="311">
        <v>-4.4400000000000002E-2</v>
      </c>
      <c r="H20" s="311">
        <v>0.04</v>
      </c>
      <c r="I20" s="309">
        <v>5.5</v>
      </c>
      <c r="J20" s="309">
        <v>5.5</v>
      </c>
      <c r="K20" s="311">
        <v>5.2580000000000002E-2</v>
      </c>
      <c r="L20" s="309" t="s">
        <v>40</v>
      </c>
      <c r="M20" s="51" t="s">
        <v>78</v>
      </c>
      <c r="N20" s="314">
        <v>8.3999999999999995E-3</v>
      </c>
      <c r="O20" s="56">
        <v>0.1905</v>
      </c>
      <c r="P20" s="311">
        <v>-3.7100000000000001E-2</v>
      </c>
      <c r="Q20" s="311">
        <v>0.88849999999999996</v>
      </c>
      <c r="R20" s="311">
        <v>7.7999999999999996E-3</v>
      </c>
      <c r="S20" s="311">
        <v>8.2000000000000007E-3</v>
      </c>
      <c r="T20" s="311">
        <v>3.0999999999999999E-3</v>
      </c>
      <c r="U20" s="309">
        <v>84825</v>
      </c>
      <c r="V20" s="309">
        <v>4429</v>
      </c>
      <c r="W20" s="312">
        <v>0.21180555555555555</v>
      </c>
      <c r="X20" s="313">
        <v>42719</v>
      </c>
      <c r="Y20" s="59" t="s">
        <v>38</v>
      </c>
    </row>
    <row r="21" spans="1:25" ht="18.75" thickBot="1" x14ac:dyDescent="0.2">
      <c r="A21" s="14">
        <v>150303</v>
      </c>
      <c r="B21" s="289" t="s">
        <v>200</v>
      </c>
      <c r="C21" s="14">
        <v>1.0840000000000001</v>
      </c>
      <c r="D21" s="295">
        <v>3.7000000000000002E-3</v>
      </c>
      <c r="E21" s="289">
        <v>488.77</v>
      </c>
      <c r="F21" s="14">
        <v>1.036</v>
      </c>
      <c r="G21" s="291">
        <v>-4.6300000000000001E-2</v>
      </c>
      <c r="H21" s="291">
        <v>0.04</v>
      </c>
      <c r="I21" s="289">
        <v>6</v>
      </c>
      <c r="J21" s="289">
        <v>5.5</v>
      </c>
      <c r="K21" s="291">
        <v>5.2569999999999999E-2</v>
      </c>
      <c r="L21" s="289" t="s">
        <v>40</v>
      </c>
      <c r="M21" s="14" t="s">
        <v>201</v>
      </c>
      <c r="N21" s="295">
        <v>9.7999999999999997E-3</v>
      </c>
      <c r="O21" s="18">
        <v>0.24279999999999999</v>
      </c>
      <c r="P21" s="291">
        <v>-3.8899999999999997E-2</v>
      </c>
      <c r="Q21" s="303">
        <v>0.76629999999999998</v>
      </c>
      <c r="R21" s="291">
        <v>6.1999999999999998E-3</v>
      </c>
      <c r="S21" s="291">
        <v>5.4999999999999997E-3</v>
      </c>
      <c r="T21" s="291">
        <v>8.0000000000000004E-4</v>
      </c>
      <c r="U21" s="289">
        <v>34391</v>
      </c>
      <c r="V21" s="289">
        <v>18</v>
      </c>
      <c r="W21" s="292">
        <v>0.21180555555555555</v>
      </c>
      <c r="X21" s="293">
        <v>42719</v>
      </c>
      <c r="Y21" s="21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1.08</v>
      </c>
      <c r="D22" s="286">
        <v>-8.9999999999999998E-4</v>
      </c>
      <c r="E22" s="283">
        <v>163.92</v>
      </c>
      <c r="F22" s="7">
        <v>1.0330999999999999</v>
      </c>
      <c r="G22" s="285">
        <v>-4.5400000000000003E-2</v>
      </c>
      <c r="H22" s="285">
        <v>0.04</v>
      </c>
      <c r="I22" s="283">
        <v>5.5</v>
      </c>
      <c r="J22" s="283">
        <v>5.5</v>
      </c>
      <c r="K22" s="285">
        <v>5.2540000000000003E-2</v>
      </c>
      <c r="L22" s="283" t="s">
        <v>40</v>
      </c>
      <c r="M22" s="7" t="s">
        <v>110</v>
      </c>
      <c r="N22" s="305">
        <v>8.3000000000000001E-3</v>
      </c>
      <c r="O22" s="23">
        <v>0.2235</v>
      </c>
      <c r="P22" s="285">
        <v>-3.8100000000000002E-2</v>
      </c>
      <c r="Q22" s="285">
        <v>0.81559999999999999</v>
      </c>
      <c r="R22" s="285">
        <v>-3.2000000000000002E-3</v>
      </c>
      <c r="S22" s="285">
        <v>-2.0999999999999999E-3</v>
      </c>
      <c r="T22" s="285">
        <v>-5.3E-3</v>
      </c>
      <c r="U22" s="283">
        <v>20777</v>
      </c>
      <c r="V22" s="283">
        <v>15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150325</v>
      </c>
      <c r="B23" s="289" t="s">
        <v>224</v>
      </c>
      <c r="C23" s="14">
        <v>1.077</v>
      </c>
      <c r="D23" s="295">
        <v>8.9999999999999998E-4</v>
      </c>
      <c r="E23" s="289">
        <v>7.1</v>
      </c>
      <c r="F23" s="14">
        <v>1.0296000000000001</v>
      </c>
      <c r="G23" s="291">
        <v>-4.5999999999999999E-2</v>
      </c>
      <c r="H23" s="291">
        <v>0.04</v>
      </c>
      <c r="I23" s="289">
        <v>5.5</v>
      </c>
      <c r="J23" s="289">
        <v>5.5</v>
      </c>
      <c r="K23" s="291">
        <v>5.2510000000000001E-2</v>
      </c>
      <c r="L23" s="289" t="s">
        <v>40</v>
      </c>
      <c r="M23" s="14" t="s">
        <v>66</v>
      </c>
      <c r="N23" s="295">
        <v>1.0200000000000001E-2</v>
      </c>
      <c r="O23" s="18">
        <v>0.34339999999999998</v>
      </c>
      <c r="P23" s="291">
        <v>-3.8199999999999998E-2</v>
      </c>
      <c r="Q23" s="303">
        <v>0.53949999999999998</v>
      </c>
      <c r="R23" s="291">
        <v>7.9000000000000008E-3</v>
      </c>
      <c r="S23" s="291">
        <v>6.7000000000000002E-3</v>
      </c>
      <c r="T23" s="291">
        <v>-7.3000000000000001E-3</v>
      </c>
      <c r="U23" s="289">
        <v>1677</v>
      </c>
      <c r="V23" s="289">
        <v>0</v>
      </c>
      <c r="W23" s="292">
        <v>0.21180555555555555</v>
      </c>
      <c r="X23" s="293">
        <v>42738</v>
      </c>
      <c r="Y23" s="21" t="s">
        <v>38</v>
      </c>
    </row>
    <row r="24" spans="1:25" s="60" customFormat="1" ht="18.75" thickBot="1" x14ac:dyDescent="0.2">
      <c r="A24" s="51">
        <v>150335</v>
      </c>
      <c r="B24" s="309" t="s">
        <v>195</v>
      </c>
      <c r="C24" s="51">
        <v>1.0840000000000001</v>
      </c>
      <c r="D24" s="314">
        <v>3.7000000000000002E-3</v>
      </c>
      <c r="E24" s="309">
        <v>1444.42</v>
      </c>
      <c r="F24" s="51">
        <v>1.036</v>
      </c>
      <c r="G24" s="311">
        <v>-4.6300000000000001E-2</v>
      </c>
      <c r="H24" s="311">
        <v>0.04</v>
      </c>
      <c r="I24" s="309">
        <v>5.5</v>
      </c>
      <c r="J24" s="309">
        <v>5.5</v>
      </c>
      <c r="K24" s="311">
        <v>5.2479999999999999E-2</v>
      </c>
      <c r="L24" s="309" t="s">
        <v>40</v>
      </c>
      <c r="M24" s="51" t="s">
        <v>80</v>
      </c>
      <c r="N24" s="314">
        <v>9.4000000000000004E-3</v>
      </c>
      <c r="O24" s="56">
        <v>0.23769999999999999</v>
      </c>
      <c r="P24" s="311">
        <v>-3.8899999999999997E-2</v>
      </c>
      <c r="Q24" s="367">
        <v>0.77839999999999998</v>
      </c>
      <c r="R24" s="311">
        <v>2.3999999999999998E-3</v>
      </c>
      <c r="S24" s="311">
        <v>4.1999999999999997E-3</v>
      </c>
      <c r="T24" s="311">
        <v>1.1999999999999999E-3</v>
      </c>
      <c r="U24" s="309">
        <v>16652</v>
      </c>
      <c r="V24" s="309">
        <v>149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150293</v>
      </c>
      <c r="B25" s="289" t="s">
        <v>204</v>
      </c>
      <c r="C25" s="14">
        <v>1.1120000000000001</v>
      </c>
      <c r="D25" s="295">
        <v>3.5999999999999999E-3</v>
      </c>
      <c r="E25" s="289">
        <v>18.16</v>
      </c>
      <c r="F25" s="14">
        <v>1.0601</v>
      </c>
      <c r="G25" s="291">
        <v>-4.9000000000000002E-2</v>
      </c>
      <c r="H25" s="291">
        <v>0.04</v>
      </c>
      <c r="I25" s="289">
        <v>6.25</v>
      </c>
      <c r="J25" s="289">
        <v>5.5</v>
      </c>
      <c r="K25" s="291">
        <v>5.2400000000000002E-2</v>
      </c>
      <c r="L25" s="289" t="s">
        <v>40</v>
      </c>
      <c r="M25" s="14" t="s">
        <v>66</v>
      </c>
      <c r="N25" s="295">
        <v>1.0200000000000001E-2</v>
      </c>
      <c r="O25" s="18">
        <v>0.31900000000000001</v>
      </c>
      <c r="P25" s="291">
        <v>-4.1599999999999998E-2</v>
      </c>
      <c r="Q25" s="291">
        <v>0.5595</v>
      </c>
      <c r="R25" s="291">
        <v>3.3E-3</v>
      </c>
      <c r="S25" s="291">
        <v>-2.2000000000000001E-3</v>
      </c>
      <c r="T25" s="291">
        <v>-8.2000000000000007E-3</v>
      </c>
      <c r="U25" s="289">
        <v>1239</v>
      </c>
      <c r="V25" s="289">
        <v>2</v>
      </c>
      <c r="W25" s="292">
        <v>0.21180555555555555</v>
      </c>
      <c r="X25" s="293">
        <v>42705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1.083</v>
      </c>
      <c r="D26" s="305">
        <v>8.9999999999999998E-4</v>
      </c>
      <c r="E26" s="283">
        <v>17032.560000000001</v>
      </c>
      <c r="F26" s="7">
        <v>1.0331999999999999</v>
      </c>
      <c r="G26" s="285">
        <v>-4.82E-2</v>
      </c>
      <c r="H26" s="285">
        <v>0.04</v>
      </c>
      <c r="I26" s="283">
        <v>5.5</v>
      </c>
      <c r="J26" s="283">
        <v>5.5</v>
      </c>
      <c r="K26" s="285">
        <v>5.2389999999999999E-2</v>
      </c>
      <c r="L26" s="283" t="s">
        <v>40</v>
      </c>
      <c r="M26" s="7" t="s">
        <v>209</v>
      </c>
      <c r="N26" s="305">
        <v>8.3999999999999995E-3</v>
      </c>
      <c r="O26" s="23">
        <v>0.19919999999999999</v>
      </c>
      <c r="P26" s="285">
        <v>-4.0800000000000003E-2</v>
      </c>
      <c r="Q26" s="285">
        <v>0.87209999999999999</v>
      </c>
      <c r="R26" s="285">
        <v>8.9999999999999998E-4</v>
      </c>
      <c r="S26" s="285">
        <v>3.3E-3</v>
      </c>
      <c r="T26" s="285">
        <v>2.9999999999999997E-4</v>
      </c>
      <c r="U26" s="283">
        <v>477590</v>
      </c>
      <c r="V26" s="283">
        <v>1452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150291</v>
      </c>
      <c r="B27" s="306" t="s">
        <v>198</v>
      </c>
      <c r="C27" s="14">
        <v>1.089</v>
      </c>
      <c r="D27" s="295">
        <v>4.5999999999999999E-3</v>
      </c>
      <c r="E27" s="289">
        <v>169.04</v>
      </c>
      <c r="F27" s="14">
        <v>1.036</v>
      </c>
      <c r="G27" s="291">
        <v>-5.1200000000000002E-2</v>
      </c>
      <c r="H27" s="291">
        <v>0.04</v>
      </c>
      <c r="I27" s="289">
        <v>5.5</v>
      </c>
      <c r="J27" s="289">
        <v>5.5</v>
      </c>
      <c r="K27" s="291">
        <v>5.2229999999999999E-2</v>
      </c>
      <c r="L27" s="289" t="s">
        <v>40</v>
      </c>
      <c r="M27" s="14" t="s">
        <v>95</v>
      </c>
      <c r="N27" s="295">
        <v>2.4799999999999999E-2</v>
      </c>
      <c r="O27" s="18">
        <v>0.23300000000000001</v>
      </c>
      <c r="P27" s="291">
        <v>-4.3299999999999998E-2</v>
      </c>
      <c r="Q27" s="291">
        <v>0.7893</v>
      </c>
      <c r="R27" s="291">
        <v>-1E-3</v>
      </c>
      <c r="S27" s="291">
        <v>1.1999999999999999E-3</v>
      </c>
      <c r="T27" s="291">
        <v>1.1999999999999999E-3</v>
      </c>
      <c r="U27" s="289">
        <v>19655</v>
      </c>
      <c r="V27" s="289">
        <v>18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150299</v>
      </c>
      <c r="B28" s="294" t="s">
        <v>199</v>
      </c>
      <c r="C28" s="7">
        <v>1.0900000000000001</v>
      </c>
      <c r="D28" s="305">
        <v>5.4999999999999997E-3</v>
      </c>
      <c r="E28" s="283">
        <v>2062.09</v>
      </c>
      <c r="F28" s="7">
        <v>1.0362</v>
      </c>
      <c r="G28" s="285">
        <v>-5.1900000000000002E-2</v>
      </c>
      <c r="H28" s="285">
        <v>0.04</v>
      </c>
      <c r="I28" s="283">
        <v>5.5</v>
      </c>
      <c r="J28" s="283">
        <v>5.5</v>
      </c>
      <c r="K28" s="285">
        <v>5.219E-2</v>
      </c>
      <c r="L28" s="283" t="s">
        <v>40</v>
      </c>
      <c r="M28" s="7" t="s">
        <v>95</v>
      </c>
      <c r="N28" s="305">
        <v>2.4799999999999999E-2</v>
      </c>
      <c r="O28" s="23">
        <v>0.20810000000000001</v>
      </c>
      <c r="P28" s="285">
        <v>-4.4200000000000003E-2</v>
      </c>
      <c r="Q28" s="304">
        <v>0.84709999999999996</v>
      </c>
      <c r="R28" s="285">
        <v>-6.9999999999999999E-4</v>
      </c>
      <c r="S28" s="285">
        <v>2E-3</v>
      </c>
      <c r="T28" s="285">
        <v>3.2000000000000002E-3</v>
      </c>
      <c r="U28" s="283">
        <v>39996</v>
      </c>
      <c r="V28" s="283">
        <v>589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502037</v>
      </c>
      <c r="B29" s="289" t="s">
        <v>221</v>
      </c>
      <c r="C29" s="14">
        <v>1.087</v>
      </c>
      <c r="D29" s="302">
        <v>0</v>
      </c>
      <c r="E29" s="289">
        <v>42</v>
      </c>
      <c r="F29" s="14">
        <v>1.0295000000000001</v>
      </c>
      <c r="G29" s="291">
        <v>-5.5899999999999998E-2</v>
      </c>
      <c r="H29" s="291">
        <v>0.04</v>
      </c>
      <c r="I29" s="289">
        <v>5.5</v>
      </c>
      <c r="J29" s="289">
        <v>5.5</v>
      </c>
      <c r="K29" s="291">
        <v>5.2010000000000001E-2</v>
      </c>
      <c r="L29" s="289" t="s">
        <v>40</v>
      </c>
      <c r="M29" s="14" t="s">
        <v>222</v>
      </c>
      <c r="N29" s="295">
        <v>1.43E-2</v>
      </c>
      <c r="O29" s="18">
        <v>0.4274</v>
      </c>
      <c r="P29" s="291">
        <v>-4.7100000000000003E-2</v>
      </c>
      <c r="Q29" s="291">
        <v>0.34260000000000002</v>
      </c>
      <c r="R29" s="291">
        <v>-3.3999999999999998E-3</v>
      </c>
      <c r="S29" s="291">
        <v>1.47E-2</v>
      </c>
      <c r="T29" s="291">
        <v>2.0999999999999999E-3</v>
      </c>
      <c r="U29" s="289">
        <v>585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1.0940000000000001</v>
      </c>
      <c r="D30" s="305">
        <v>5.4999999999999997E-3</v>
      </c>
      <c r="E30" s="283">
        <v>35.64</v>
      </c>
      <c r="F30" s="7">
        <v>1.0362</v>
      </c>
      <c r="G30" s="285">
        <v>-5.5800000000000002E-2</v>
      </c>
      <c r="H30" s="285">
        <v>0.04</v>
      </c>
      <c r="I30" s="283">
        <v>5.5</v>
      </c>
      <c r="J30" s="283">
        <v>5.5</v>
      </c>
      <c r="K30" s="285">
        <v>5.1990000000000001E-2</v>
      </c>
      <c r="L30" s="283" t="s">
        <v>40</v>
      </c>
      <c r="M30" s="7" t="s">
        <v>56</v>
      </c>
      <c r="N30" s="305">
        <v>2.46E-2</v>
      </c>
      <c r="O30" s="23">
        <v>0.43490000000000001</v>
      </c>
      <c r="P30" s="285">
        <v>-4.7699999999999999E-2</v>
      </c>
      <c r="Q30" s="304">
        <v>0.31809999999999999</v>
      </c>
      <c r="R30" s="285">
        <v>-5.3E-3</v>
      </c>
      <c r="S30" s="285">
        <v>-2.3E-3</v>
      </c>
      <c r="T30" s="285">
        <v>-6.9999999999999999E-4</v>
      </c>
      <c r="U30" s="283">
        <v>5278</v>
      </c>
      <c r="V30" s="283">
        <v>-18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1.0940000000000001</v>
      </c>
      <c r="D31" s="295">
        <v>6.4000000000000003E-3</v>
      </c>
      <c r="E31" s="289">
        <v>6999.78</v>
      </c>
      <c r="F31" s="14">
        <v>1.0331999999999999</v>
      </c>
      <c r="G31" s="291">
        <v>-5.8799999999999998E-2</v>
      </c>
      <c r="H31" s="291">
        <v>0.04</v>
      </c>
      <c r="I31" s="289">
        <v>5.5</v>
      </c>
      <c r="J31" s="289">
        <v>5.5</v>
      </c>
      <c r="K31" s="291">
        <v>5.185E-2</v>
      </c>
      <c r="L31" s="289" t="s">
        <v>40</v>
      </c>
      <c r="M31" s="14" t="s">
        <v>207</v>
      </c>
      <c r="N31" s="295">
        <v>5.0700000000000002E-2</v>
      </c>
      <c r="O31" s="18">
        <v>0.1988</v>
      </c>
      <c r="P31" s="291">
        <v>-5.04E-2</v>
      </c>
      <c r="Q31" s="291">
        <v>1.4975000000000001</v>
      </c>
      <c r="R31" s="291">
        <v>-1.72E-2</v>
      </c>
      <c r="S31" s="291">
        <v>-3.3E-3</v>
      </c>
      <c r="T31" s="291">
        <v>-4.4999999999999997E-3</v>
      </c>
      <c r="U31" s="289">
        <v>134074</v>
      </c>
      <c r="V31" s="289">
        <v>-4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1.0900000000000001</v>
      </c>
      <c r="D32" s="305">
        <v>1.8E-3</v>
      </c>
      <c r="E32" s="283">
        <v>245.72</v>
      </c>
      <c r="F32" s="7">
        <v>1.0289999999999999</v>
      </c>
      <c r="G32" s="285">
        <v>-5.9299999999999999E-2</v>
      </c>
      <c r="H32" s="285">
        <v>0.04</v>
      </c>
      <c r="I32" s="283">
        <v>5.5</v>
      </c>
      <c r="J32" s="283">
        <v>5.5</v>
      </c>
      <c r="K32" s="285">
        <v>5.1839999999999997E-2</v>
      </c>
      <c r="L32" s="283" t="s">
        <v>40</v>
      </c>
      <c r="M32" s="7" t="s">
        <v>46</v>
      </c>
      <c r="N32" s="305">
        <v>1.15E-2</v>
      </c>
      <c r="O32" s="23">
        <v>0.4093</v>
      </c>
      <c r="P32" s="285">
        <v>-5.0599999999999999E-2</v>
      </c>
      <c r="Q32" s="285">
        <v>0.38540000000000002</v>
      </c>
      <c r="R32" s="285">
        <v>-2.5000000000000001E-3</v>
      </c>
      <c r="S32" s="285">
        <v>-4.1999999999999997E-3</v>
      </c>
      <c r="T32" s="285">
        <v>-6.4999999999999997E-3</v>
      </c>
      <c r="U32" s="283">
        <v>13268</v>
      </c>
      <c r="V32" s="283">
        <v>20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1.0960000000000001</v>
      </c>
      <c r="D33" s="302">
        <v>0</v>
      </c>
      <c r="E33" s="289">
        <v>35.049999999999997</v>
      </c>
      <c r="F33" s="14">
        <v>1.0329999999999999</v>
      </c>
      <c r="G33" s="291">
        <v>-6.0999999999999999E-2</v>
      </c>
      <c r="H33" s="291">
        <v>0.04</v>
      </c>
      <c r="I33" s="289">
        <v>5.5</v>
      </c>
      <c r="J33" s="289">
        <v>5.5</v>
      </c>
      <c r="K33" s="291">
        <v>5.1740000000000001E-2</v>
      </c>
      <c r="L33" s="289" t="s">
        <v>40</v>
      </c>
      <c r="M33" s="14" t="s">
        <v>76</v>
      </c>
      <c r="N33" s="295">
        <v>1.3299999999999999E-2</v>
      </c>
      <c r="O33" s="18">
        <v>0.43640000000000001</v>
      </c>
      <c r="P33" s="291">
        <v>-5.2200000000000003E-2</v>
      </c>
      <c r="Q33" s="291">
        <v>0.31790000000000002</v>
      </c>
      <c r="R33" s="291">
        <v>2E-3</v>
      </c>
      <c r="S33" s="291">
        <v>1.1599999999999999E-2</v>
      </c>
      <c r="T33" s="291">
        <v>3.8999999999999998E-3</v>
      </c>
      <c r="U33" s="289">
        <v>5778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1.1000000000000001</v>
      </c>
      <c r="D34" s="284">
        <v>0</v>
      </c>
      <c r="E34" s="283">
        <v>24.66</v>
      </c>
      <c r="F34" s="7">
        <v>1.0331999999999999</v>
      </c>
      <c r="G34" s="285">
        <v>-6.4699999999999994E-2</v>
      </c>
      <c r="H34" s="285">
        <v>0.04</v>
      </c>
      <c r="I34" s="283">
        <v>5.5</v>
      </c>
      <c r="J34" s="283">
        <v>5.5</v>
      </c>
      <c r="K34" s="285">
        <v>5.1560000000000002E-2</v>
      </c>
      <c r="L34" s="283" t="s">
        <v>40</v>
      </c>
      <c r="M34" s="7" t="s">
        <v>220</v>
      </c>
      <c r="N34" s="305">
        <v>3.3E-3</v>
      </c>
      <c r="O34" s="23">
        <v>0.2712</v>
      </c>
      <c r="P34" s="285">
        <v>-5.5599999999999997E-2</v>
      </c>
      <c r="Q34" s="285">
        <v>0.70389999999999997</v>
      </c>
      <c r="R34" s="285">
        <v>-1E-3</v>
      </c>
      <c r="S34" s="285">
        <v>-2.3999999999999998E-3</v>
      </c>
      <c r="T34" s="285">
        <v>-3.3999999999999998E-3</v>
      </c>
      <c r="U34" s="283">
        <v>50794</v>
      </c>
      <c r="V34" s="283">
        <v>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150343</v>
      </c>
      <c r="B35" s="289" t="s">
        <v>223</v>
      </c>
      <c r="C35" s="14">
        <v>1.0940000000000001</v>
      </c>
      <c r="D35" s="290">
        <v>-4.4999999999999997E-3</v>
      </c>
      <c r="E35" s="289">
        <v>0.27</v>
      </c>
      <c r="F35" s="14">
        <v>1.024</v>
      </c>
      <c r="G35" s="291">
        <v>-6.8400000000000002E-2</v>
      </c>
      <c r="H35" s="291">
        <v>0.04</v>
      </c>
      <c r="I35" s="289">
        <v>5.5</v>
      </c>
      <c r="J35" s="289">
        <v>5.5</v>
      </c>
      <c r="K35" s="291">
        <v>5.1400000000000001E-2</v>
      </c>
      <c r="L35" s="289" t="s">
        <v>40</v>
      </c>
      <c r="M35" s="14" t="s">
        <v>56</v>
      </c>
      <c r="N35" s="295">
        <v>2.46E-2</v>
      </c>
      <c r="O35" s="18">
        <v>0.44619999999999999</v>
      </c>
      <c r="P35" s="291">
        <v>-5.8599999999999999E-2</v>
      </c>
      <c r="Q35" s="303">
        <v>0.30399999999999999</v>
      </c>
      <c r="R35" s="291">
        <v>-7.6E-3</v>
      </c>
      <c r="S35" s="291">
        <v>-2.7000000000000001E-3</v>
      </c>
      <c r="T35" s="291">
        <v>-5.4000000000000003E-3</v>
      </c>
      <c r="U35" s="289">
        <v>6006</v>
      </c>
      <c r="V35" s="289">
        <v>-3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1.1020000000000001</v>
      </c>
      <c r="D36" s="305">
        <v>1.8E-3</v>
      </c>
      <c r="E36" s="283">
        <v>5.52</v>
      </c>
      <c r="F36" s="7">
        <v>1.0293000000000001</v>
      </c>
      <c r="G36" s="285">
        <v>-7.0599999999999996E-2</v>
      </c>
      <c r="H36" s="285">
        <v>0.04</v>
      </c>
      <c r="I36" s="283">
        <v>5.5</v>
      </c>
      <c r="J36" s="283">
        <v>5.5</v>
      </c>
      <c r="K36" s="285">
        <v>5.1270000000000003E-2</v>
      </c>
      <c r="L36" s="283" t="s">
        <v>40</v>
      </c>
      <c r="M36" s="7" t="s">
        <v>218</v>
      </c>
      <c r="N36" s="305">
        <v>1.3899999999999999E-2</v>
      </c>
      <c r="O36" s="23">
        <v>0.42449999999999999</v>
      </c>
      <c r="P36" s="285">
        <v>-6.0900000000000003E-2</v>
      </c>
      <c r="Q36" s="285">
        <v>0.34949999999999998</v>
      </c>
      <c r="R36" s="285">
        <v>-5.4000000000000003E-3</v>
      </c>
      <c r="S36" s="285">
        <v>-3.2000000000000002E-3</v>
      </c>
      <c r="T36" s="285">
        <v>-5.8999999999999999E-3</v>
      </c>
      <c r="U36" s="283">
        <v>15420</v>
      </c>
      <c r="V36" s="283">
        <v>-20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150196</v>
      </c>
      <c r="B37" s="289" t="s">
        <v>215</v>
      </c>
      <c r="C37" s="14">
        <v>1.107</v>
      </c>
      <c r="D37" s="295">
        <v>5.4000000000000003E-3</v>
      </c>
      <c r="E37" s="289">
        <v>2224.16</v>
      </c>
      <c r="F37" s="14">
        <v>1.0331999999999999</v>
      </c>
      <c r="G37" s="291">
        <v>-7.1400000000000005E-2</v>
      </c>
      <c r="H37" s="291">
        <v>0.04</v>
      </c>
      <c r="I37" s="289">
        <v>5.5</v>
      </c>
      <c r="J37" s="289">
        <v>5.5</v>
      </c>
      <c r="K37" s="291">
        <v>5.1220000000000002E-2</v>
      </c>
      <c r="L37" s="289" t="s">
        <v>40</v>
      </c>
      <c r="M37" s="14" t="s">
        <v>216</v>
      </c>
      <c r="N37" s="295">
        <v>6.4000000000000003E-3</v>
      </c>
      <c r="O37" s="18">
        <v>0.43930000000000002</v>
      </c>
      <c r="P37" s="291">
        <v>-6.1600000000000002E-2</v>
      </c>
      <c r="Q37" s="291">
        <v>0.31090000000000001</v>
      </c>
      <c r="R37" s="291">
        <v>3.8E-3</v>
      </c>
      <c r="S37" s="291">
        <v>2.8E-3</v>
      </c>
      <c r="T37" s="291">
        <v>3.8999999999999998E-3</v>
      </c>
      <c r="U37" s="289">
        <v>66363</v>
      </c>
      <c r="V37" s="289">
        <v>1472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1.113</v>
      </c>
      <c r="D38" s="286">
        <v>-2.6200000000000001E-2</v>
      </c>
      <c r="E38" s="283">
        <v>0.01</v>
      </c>
      <c r="F38" s="7">
        <v>1.0293000000000001</v>
      </c>
      <c r="G38" s="285">
        <v>-8.1299999999999997E-2</v>
      </c>
      <c r="H38" s="285">
        <v>0.04</v>
      </c>
      <c r="I38" s="283">
        <v>5.5</v>
      </c>
      <c r="J38" s="283">
        <v>5.5</v>
      </c>
      <c r="K38" s="285">
        <v>5.0750000000000003E-2</v>
      </c>
      <c r="L38" s="283" t="s">
        <v>40</v>
      </c>
      <c r="M38" s="7" t="s">
        <v>127</v>
      </c>
      <c r="N38" s="305">
        <v>9.4999999999999998E-3</v>
      </c>
      <c r="O38" s="23">
        <v>0.46300000000000002</v>
      </c>
      <c r="P38" s="285">
        <v>-7.0199999999999999E-2</v>
      </c>
      <c r="Q38" s="285">
        <v>0.25940000000000002</v>
      </c>
      <c r="R38" s="285">
        <v>-1.7299999999999999E-2</v>
      </c>
      <c r="S38" s="285">
        <v>-1.1999999999999999E-3</v>
      </c>
      <c r="T38" s="285">
        <v>-1.49E-2</v>
      </c>
      <c r="U38" s="283">
        <v>800</v>
      </c>
      <c r="V38" s="283">
        <v>-1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502057</v>
      </c>
      <c r="B39" s="289" t="s">
        <v>217</v>
      </c>
      <c r="C39" s="14">
        <v>1.1200000000000001</v>
      </c>
      <c r="D39" s="295">
        <v>6.3E-3</v>
      </c>
      <c r="E39" s="289">
        <v>3.54</v>
      </c>
      <c r="F39" s="14">
        <v>1.0293000000000001</v>
      </c>
      <c r="G39" s="291">
        <v>-8.8099999999999998E-2</v>
      </c>
      <c r="H39" s="291">
        <v>0.04</v>
      </c>
      <c r="I39" s="289">
        <v>5.5</v>
      </c>
      <c r="J39" s="289">
        <v>5.5</v>
      </c>
      <c r="K39" s="291">
        <v>5.0430000000000003E-2</v>
      </c>
      <c r="L39" s="289" t="s">
        <v>40</v>
      </c>
      <c r="M39" s="14" t="s">
        <v>218</v>
      </c>
      <c r="N39" s="295">
        <v>1.3899999999999999E-2</v>
      </c>
      <c r="O39" s="18">
        <v>0.45750000000000002</v>
      </c>
      <c r="P39" s="291">
        <v>-7.5999999999999998E-2</v>
      </c>
      <c r="Q39" s="291">
        <v>0.2722</v>
      </c>
      <c r="R39" s="291">
        <v>-9.4000000000000004E-3</v>
      </c>
      <c r="S39" s="291">
        <v>-2.8E-3</v>
      </c>
      <c r="T39" s="291">
        <v>-5.3E-3</v>
      </c>
      <c r="U39" s="289">
        <v>1117</v>
      </c>
      <c r="V39" s="289">
        <v>3</v>
      </c>
      <c r="W39" s="292">
        <v>0.21180555555555555</v>
      </c>
      <c r="X39" s="293">
        <v>42719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1.161</v>
      </c>
      <c r="D40" s="305">
        <v>8.9999999999999998E-4</v>
      </c>
      <c r="E40" s="283">
        <v>1.2</v>
      </c>
      <c r="F40" s="7">
        <v>1.0289999999999999</v>
      </c>
      <c r="G40" s="285">
        <v>-0.1283</v>
      </c>
      <c r="H40" s="285">
        <v>0.04</v>
      </c>
      <c r="I40" s="283">
        <v>5.5</v>
      </c>
      <c r="J40" s="283">
        <v>5.5</v>
      </c>
      <c r="K40" s="285">
        <v>4.8590000000000001E-2</v>
      </c>
      <c r="L40" s="283" t="s">
        <v>40</v>
      </c>
      <c r="M40" s="7" t="s">
        <v>222</v>
      </c>
      <c r="N40" s="305">
        <v>1.43E-2</v>
      </c>
      <c r="O40" s="23">
        <v>0.4259</v>
      </c>
      <c r="P40" s="285">
        <v>-0.1087</v>
      </c>
      <c r="Q40" s="285">
        <v>0.34660000000000002</v>
      </c>
      <c r="R40" s="285">
        <v>-7.6E-3</v>
      </c>
      <c r="S40" s="285">
        <v>0</v>
      </c>
      <c r="T40" s="285">
        <v>-8.9999999999999998E-4</v>
      </c>
      <c r="U40" s="283">
        <v>690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5">
        <v>4.7999999999999996E-3</v>
      </c>
      <c r="E41" s="289">
        <v>34</v>
      </c>
      <c r="F41" s="14">
        <v>1.0329999999999999</v>
      </c>
      <c r="G41" s="291">
        <v>-0.43080000000000002</v>
      </c>
      <c r="H41" s="291">
        <v>0.04</v>
      </c>
      <c r="I41" s="289">
        <v>5.5</v>
      </c>
      <c r="J41" s="289">
        <v>5.5</v>
      </c>
      <c r="K41" s="291">
        <v>3.8059999999999997E-2</v>
      </c>
      <c r="L41" s="289" t="s">
        <v>40</v>
      </c>
      <c r="M41" s="14" t="s">
        <v>36</v>
      </c>
      <c r="N41" s="302">
        <v>0</v>
      </c>
      <c r="O41" s="18">
        <v>0.68669999999999998</v>
      </c>
      <c r="P41" s="291">
        <v>-0.29420000000000002</v>
      </c>
      <c r="Q41" s="289" t="s">
        <v>37</v>
      </c>
      <c r="R41" s="291">
        <v>1.09E-2</v>
      </c>
      <c r="S41" s="291">
        <v>4.7000000000000002E-3</v>
      </c>
      <c r="T41" s="291">
        <v>6.6E-3</v>
      </c>
      <c r="U41" s="289">
        <v>1757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1.1461538461538467E-3</v>
      </c>
      <c r="E42" s="36"/>
      <c r="F42" s="35"/>
      <c r="G42" s="43">
        <f>AVERAGE(G16:G41)</f>
        <v>-7.2680769230769229E-2</v>
      </c>
      <c r="H42" s="272">
        <f>COUNTIF($D16:$D41,"&gt;0")/COUNT($D16:$D41)</f>
        <v>0.69230769230769229</v>
      </c>
      <c r="I42" s="36"/>
      <c r="J42" s="36"/>
      <c r="K42" s="43">
        <f>AVERAGE(K16:K41)</f>
        <v>5.1366538461538457E-2</v>
      </c>
      <c r="L42" s="36"/>
      <c r="M42" s="35"/>
      <c r="N42" s="38"/>
      <c r="O42" s="39"/>
      <c r="P42" s="43">
        <f>AVERAGE(P16:P41)</f>
        <v>-5.8988461538461538E-2</v>
      </c>
      <c r="Q42" s="37"/>
      <c r="R42" s="43">
        <f>AVERAGE(R16:R41)</f>
        <v>-1.4115384615384615E-3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82" t="s">
        <v>152</v>
      </c>
      <c r="C43" s="197">
        <v>0.997</v>
      </c>
      <c r="D43" s="383">
        <v>1.5299999999999999E-2</v>
      </c>
      <c r="E43" s="377">
        <v>20987.18</v>
      </c>
      <c r="F43" s="197">
        <v>1.0346</v>
      </c>
      <c r="G43" s="379">
        <v>3.6299999999999999E-2</v>
      </c>
      <c r="H43" s="379">
        <v>3.5000000000000003E-2</v>
      </c>
      <c r="I43" s="377">
        <v>5</v>
      </c>
      <c r="J43" s="377">
        <v>5</v>
      </c>
      <c r="K43" s="379">
        <v>5.1950000000000003E-2</v>
      </c>
      <c r="L43" s="377" t="s">
        <v>40</v>
      </c>
      <c r="M43" s="197" t="s">
        <v>153</v>
      </c>
      <c r="N43" s="383">
        <v>1.52E-2</v>
      </c>
      <c r="O43" s="202">
        <v>0.30840000000000001</v>
      </c>
      <c r="P43" s="382" t="s">
        <v>44</v>
      </c>
      <c r="Q43" s="379">
        <v>0.68</v>
      </c>
      <c r="R43" s="379">
        <v>-2.5999999999999999E-3</v>
      </c>
      <c r="S43" s="379">
        <v>-2.9999999999999997E-4</v>
      </c>
      <c r="T43" s="379">
        <v>-4.4999999999999997E-3</v>
      </c>
      <c r="U43" s="377">
        <v>402448</v>
      </c>
      <c r="V43" s="377">
        <v>2396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502041</v>
      </c>
      <c r="B44" s="289" t="s">
        <v>155</v>
      </c>
      <c r="C44" s="14">
        <v>1.06</v>
      </c>
      <c r="D44" s="290">
        <v>-1.12E-2</v>
      </c>
      <c r="E44" s="289">
        <v>4.37</v>
      </c>
      <c r="F44" s="14">
        <v>1.0549999999999999</v>
      </c>
      <c r="G44" s="291">
        <v>-4.7000000000000002E-3</v>
      </c>
      <c r="H44" s="291">
        <v>3.5000000000000003E-2</v>
      </c>
      <c r="I44" s="289">
        <v>5.5</v>
      </c>
      <c r="J44" s="289">
        <v>5</v>
      </c>
      <c r="K44" s="291">
        <v>4.9829999999999999E-2</v>
      </c>
      <c r="L44" s="289" t="s">
        <v>40</v>
      </c>
      <c r="M44" s="14" t="s">
        <v>91</v>
      </c>
      <c r="N44" s="295">
        <v>2.0899999999999998E-2</v>
      </c>
      <c r="O44" s="18">
        <v>0.28989999999999999</v>
      </c>
      <c r="P44" s="291">
        <v>-7.3000000000000001E-3</v>
      </c>
      <c r="Q44" s="303">
        <v>0.63239999999999996</v>
      </c>
      <c r="R44" s="291">
        <v>-5.8999999999999999E-3</v>
      </c>
      <c r="S44" s="291">
        <v>1.1000000000000001E-3</v>
      </c>
      <c r="T44" s="291">
        <v>-6.1000000000000004E-3</v>
      </c>
      <c r="U44" s="289">
        <v>1086</v>
      </c>
      <c r="V44" s="289">
        <v>-16</v>
      </c>
      <c r="W44" s="292">
        <v>0.21180555555555555</v>
      </c>
      <c r="X44" s="293">
        <v>42704</v>
      </c>
      <c r="Y44" s="21" t="s">
        <v>38</v>
      </c>
    </row>
    <row r="45" spans="1:25" ht="18.75" thickBot="1" x14ac:dyDescent="0.2">
      <c r="A45" s="7">
        <v>150064</v>
      </c>
      <c r="B45" s="283" t="s">
        <v>165</v>
      </c>
      <c r="C45" s="7">
        <v>1.0369999999999999</v>
      </c>
      <c r="D45" s="286">
        <v>-1E-3</v>
      </c>
      <c r="E45" s="283">
        <v>0.16</v>
      </c>
      <c r="F45" s="7">
        <v>1.0309999999999999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166</v>
      </c>
      <c r="N45" s="305">
        <v>1.4500000000000001E-2</v>
      </c>
      <c r="O45" s="23">
        <v>0.45669999999999999</v>
      </c>
      <c r="P45" s="285">
        <v>-8.3000000000000001E-3</v>
      </c>
      <c r="Q45" s="285">
        <v>0.93220000000000003</v>
      </c>
      <c r="R45" s="285">
        <v>-5.1000000000000004E-3</v>
      </c>
      <c r="S45" s="285">
        <v>9.5999999999999992E-3</v>
      </c>
      <c r="T45" s="285">
        <v>1.1599999999999999E-2</v>
      </c>
      <c r="U45" s="283">
        <v>271</v>
      </c>
      <c r="V45" s="283">
        <v>0</v>
      </c>
      <c r="W45" s="287">
        <v>0.17083333333333331</v>
      </c>
      <c r="X45" s="288">
        <v>42738</v>
      </c>
      <c r="Y45" s="13" t="s">
        <v>38</v>
      </c>
    </row>
    <row r="46" spans="1:25" ht="18.75" thickBot="1" x14ac:dyDescent="0.2">
      <c r="A46" s="14">
        <v>150121</v>
      </c>
      <c r="B46" s="289" t="s">
        <v>159</v>
      </c>
      <c r="C46" s="14">
        <v>1.0389999999999999</v>
      </c>
      <c r="D46" s="290">
        <v>-2.8999999999999998E-3</v>
      </c>
      <c r="E46" s="289">
        <v>4.99</v>
      </c>
      <c r="F46" s="14">
        <v>1.0309999999999999</v>
      </c>
      <c r="G46" s="291">
        <v>-7.7999999999999996E-3</v>
      </c>
      <c r="H46" s="291">
        <v>3.5000000000000003E-2</v>
      </c>
      <c r="I46" s="289">
        <v>5</v>
      </c>
      <c r="J46" s="289">
        <v>5</v>
      </c>
      <c r="K46" s="291">
        <v>4.9599999999999998E-2</v>
      </c>
      <c r="L46" s="289" t="s">
        <v>40</v>
      </c>
      <c r="M46" s="14" t="s">
        <v>160</v>
      </c>
      <c r="N46" s="295">
        <v>1.9599999999999999E-2</v>
      </c>
      <c r="O46" s="18">
        <v>0.45269999999999999</v>
      </c>
      <c r="P46" s="291">
        <v>-1.03E-2</v>
      </c>
      <c r="Q46" s="291">
        <v>0.70879999999999999</v>
      </c>
      <c r="R46" s="291">
        <v>-8.3999999999999995E-3</v>
      </c>
      <c r="S46" s="291">
        <v>9.1000000000000004E-3</v>
      </c>
      <c r="T46" s="291">
        <v>-1.2999999999999999E-3</v>
      </c>
      <c r="U46" s="289">
        <v>439</v>
      </c>
      <c r="V46" s="289">
        <v>0</v>
      </c>
      <c r="W46" s="292">
        <v>0.21180555555555555</v>
      </c>
      <c r="X46" s="293">
        <v>42738</v>
      </c>
      <c r="Y46" s="21" t="s">
        <v>38</v>
      </c>
    </row>
    <row r="47" spans="1:25" ht="18.75" thickBot="1" x14ac:dyDescent="0.2">
      <c r="A47" s="7">
        <v>502001</v>
      </c>
      <c r="B47" s="283" t="s">
        <v>171</v>
      </c>
      <c r="C47" s="7">
        <v>1.038</v>
      </c>
      <c r="D47" s="286">
        <v>-9.4999999999999998E-3</v>
      </c>
      <c r="E47" s="283">
        <v>13.81</v>
      </c>
      <c r="F47" s="7">
        <v>1.03</v>
      </c>
      <c r="G47" s="285">
        <v>-7.7999999999999996E-3</v>
      </c>
      <c r="H47" s="285">
        <v>3.5000000000000003E-2</v>
      </c>
      <c r="I47" s="283">
        <v>5</v>
      </c>
      <c r="J47" s="283">
        <v>5</v>
      </c>
      <c r="K47" s="285">
        <v>4.9599999999999998E-2</v>
      </c>
      <c r="L47" s="283" t="s">
        <v>40</v>
      </c>
      <c r="M47" s="7" t="s">
        <v>172</v>
      </c>
      <c r="N47" s="305">
        <v>1.24E-2</v>
      </c>
      <c r="O47" s="23">
        <v>0.35980000000000001</v>
      </c>
      <c r="P47" s="285">
        <v>-1.03E-2</v>
      </c>
      <c r="Q47" s="285">
        <v>0.50049999999999994</v>
      </c>
      <c r="R47" s="285">
        <v>-1.1599999999999999E-2</v>
      </c>
      <c r="S47" s="285">
        <v>2E-3</v>
      </c>
      <c r="T47" s="285">
        <v>-8.9999999999999993E-3</v>
      </c>
      <c r="U47" s="283">
        <v>295</v>
      </c>
      <c r="V47" s="283">
        <v>-5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150036</v>
      </c>
      <c r="B48" s="289" t="s">
        <v>298</v>
      </c>
      <c r="C48" s="14">
        <v>1.04</v>
      </c>
      <c r="D48" s="290">
        <v>-6.7000000000000002E-3</v>
      </c>
      <c r="E48" s="289">
        <v>0.99</v>
      </c>
      <c r="F48" s="14">
        <v>1.0309999999999999</v>
      </c>
      <c r="G48" s="291">
        <v>-8.6999999999999994E-3</v>
      </c>
      <c r="H48" s="291">
        <v>3.5000000000000003E-2</v>
      </c>
      <c r="I48" s="289">
        <v>5</v>
      </c>
      <c r="J48" s="289">
        <v>5</v>
      </c>
      <c r="K48" s="291">
        <v>4.9549999999999997E-2</v>
      </c>
      <c r="L48" s="289" t="s">
        <v>40</v>
      </c>
      <c r="M48" s="14" t="s">
        <v>36</v>
      </c>
      <c r="N48" s="295">
        <v>1.8800000000000001E-2</v>
      </c>
      <c r="O48" s="18">
        <v>0.59309999999999996</v>
      </c>
      <c r="P48" s="291">
        <v>-1.17E-2</v>
      </c>
      <c r="Q48" s="291">
        <v>0.52859999999999996</v>
      </c>
      <c r="R48" s="291">
        <v>-1.0200000000000001E-2</v>
      </c>
      <c r="S48" s="291">
        <v>-4.3E-3</v>
      </c>
      <c r="T48" s="291">
        <v>1.0200000000000001E-2</v>
      </c>
      <c r="U48" s="289">
        <v>187</v>
      </c>
      <c r="V48" s="289">
        <v>0</v>
      </c>
      <c r="W48" s="292">
        <v>0.17083333333333331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1.0429999999999999</v>
      </c>
      <c r="D49" s="284">
        <v>0</v>
      </c>
      <c r="E49" s="283">
        <v>0</v>
      </c>
      <c r="F49" s="7">
        <v>1.0329999999999999</v>
      </c>
      <c r="G49" s="285">
        <v>-9.7000000000000003E-3</v>
      </c>
      <c r="H49" s="285">
        <v>3.5000000000000003E-2</v>
      </c>
      <c r="I49" s="283">
        <v>5</v>
      </c>
      <c r="J49" s="283">
        <v>5</v>
      </c>
      <c r="K49" s="285">
        <v>4.9500000000000002E-2</v>
      </c>
      <c r="L49" s="283" t="s">
        <v>40</v>
      </c>
      <c r="M49" s="7" t="s">
        <v>157</v>
      </c>
      <c r="N49" s="305">
        <v>1.7000000000000001E-2</v>
      </c>
      <c r="O49" s="23">
        <v>0.1704</v>
      </c>
      <c r="P49" s="285">
        <v>-1.21E-2</v>
      </c>
      <c r="Q49" s="285">
        <v>0.93979999999999997</v>
      </c>
      <c r="R49" s="285">
        <v>2.2000000000000001E-3</v>
      </c>
      <c r="S49" s="285">
        <v>1.5800000000000002E-2</v>
      </c>
      <c r="T49" s="285">
        <v>6.4999999999999997E-3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150140</v>
      </c>
      <c r="B50" s="289" t="s">
        <v>158</v>
      </c>
      <c r="C50" s="14">
        <v>1.0409999999999999</v>
      </c>
      <c r="D50" s="295">
        <v>1E-3</v>
      </c>
      <c r="E50" s="289">
        <v>7.55</v>
      </c>
      <c r="F50" s="14">
        <v>1.0306</v>
      </c>
      <c r="G50" s="291">
        <v>-1.01E-2</v>
      </c>
      <c r="H50" s="291">
        <v>3.5000000000000003E-2</v>
      </c>
      <c r="I50" s="289">
        <v>5</v>
      </c>
      <c r="J50" s="289">
        <v>5</v>
      </c>
      <c r="K50" s="291">
        <v>4.9489999999999999E-2</v>
      </c>
      <c r="L50" s="289" t="s">
        <v>40</v>
      </c>
      <c r="M50" s="14" t="s">
        <v>88</v>
      </c>
      <c r="N50" s="295">
        <v>1.8800000000000001E-2</v>
      </c>
      <c r="O50" s="18">
        <v>0.26240000000000002</v>
      </c>
      <c r="P50" s="291">
        <v>-1.2200000000000001E-2</v>
      </c>
      <c r="Q50" s="291">
        <v>0.7278</v>
      </c>
      <c r="R50" s="291">
        <v>-5.8999999999999999E-3</v>
      </c>
      <c r="S50" s="291">
        <v>-1.6000000000000001E-3</v>
      </c>
      <c r="T50" s="291">
        <v>0</v>
      </c>
      <c r="U50" s="289">
        <v>654</v>
      </c>
      <c r="V50" s="289">
        <v>0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150053</v>
      </c>
      <c r="B51" s="283" t="s">
        <v>170</v>
      </c>
      <c r="C51" s="7">
        <v>1.0409999999999999</v>
      </c>
      <c r="D51" s="305">
        <v>1E-3</v>
      </c>
      <c r="E51" s="283">
        <v>25.83</v>
      </c>
      <c r="F51" s="7">
        <v>1.0303</v>
      </c>
      <c r="G51" s="285">
        <v>-1.04E-2</v>
      </c>
      <c r="H51" s="285">
        <v>3.5000000000000003E-2</v>
      </c>
      <c r="I51" s="283">
        <v>5</v>
      </c>
      <c r="J51" s="283">
        <v>5</v>
      </c>
      <c r="K51" s="285">
        <v>4.947E-2</v>
      </c>
      <c r="L51" s="283" t="s">
        <v>40</v>
      </c>
      <c r="M51" s="7" t="s">
        <v>148</v>
      </c>
      <c r="N51" s="305">
        <v>1.17E-2</v>
      </c>
      <c r="O51" s="23">
        <v>0.43159999999999998</v>
      </c>
      <c r="P51" s="285">
        <v>-1.3100000000000001E-2</v>
      </c>
      <c r="Q51" s="285">
        <v>1.0223</v>
      </c>
      <c r="R51" s="285">
        <v>8.8999999999999999E-3</v>
      </c>
      <c r="S51" s="285">
        <v>1.0500000000000001E-2</v>
      </c>
      <c r="T51" s="285">
        <v>5.0000000000000001E-3</v>
      </c>
      <c r="U51" s="283">
        <v>526</v>
      </c>
      <c r="V51" s="283">
        <v>0</v>
      </c>
      <c r="W51" s="287">
        <v>0.17083333333333331</v>
      </c>
      <c r="X51" s="288">
        <v>42738</v>
      </c>
      <c r="Y51" s="13" t="s">
        <v>38</v>
      </c>
    </row>
    <row r="52" spans="1:25" s="400" customFormat="1" ht="18.75" thickBot="1" x14ac:dyDescent="0.2">
      <c r="A52" s="35">
        <v>502014</v>
      </c>
      <c r="B52" s="395" t="s">
        <v>89</v>
      </c>
      <c r="C52" s="35">
        <v>1.0529999999999999</v>
      </c>
      <c r="D52" s="396">
        <v>1E-3</v>
      </c>
      <c r="E52" s="395">
        <v>1586.32</v>
      </c>
      <c r="F52" s="35">
        <v>1.04</v>
      </c>
      <c r="G52" s="366">
        <v>-1.2500000000000001E-2</v>
      </c>
      <c r="H52" s="366">
        <v>3.5000000000000003E-2</v>
      </c>
      <c r="I52" s="395">
        <v>5.75</v>
      </c>
      <c r="J52" s="395">
        <v>5</v>
      </c>
      <c r="K52" s="366">
        <v>4.947E-2</v>
      </c>
      <c r="L52" s="395" t="s">
        <v>40</v>
      </c>
      <c r="M52" s="35" t="s">
        <v>154</v>
      </c>
      <c r="N52" s="396">
        <v>1.4800000000000001E-2</v>
      </c>
      <c r="O52" s="39">
        <v>0.12989999999999999</v>
      </c>
      <c r="P52" s="366">
        <v>-1.49E-2</v>
      </c>
      <c r="Q52" s="402">
        <v>1.0235000000000001</v>
      </c>
      <c r="R52" s="366">
        <v>-7.1000000000000004E-3</v>
      </c>
      <c r="S52" s="366">
        <v>-3.3999999999999998E-3</v>
      </c>
      <c r="T52" s="366">
        <v>-5.4000000000000003E-3</v>
      </c>
      <c r="U52" s="395">
        <v>18683</v>
      </c>
      <c r="V52" s="395">
        <v>-70</v>
      </c>
      <c r="W52" s="398">
        <v>0.21180555555555555</v>
      </c>
      <c r="X52" s="399">
        <v>42704</v>
      </c>
      <c r="Y52" s="42" t="s">
        <v>38</v>
      </c>
    </row>
    <row r="53" spans="1:25" ht="18.75" thickBot="1" x14ac:dyDescent="0.2">
      <c r="A53" s="7">
        <v>150090</v>
      </c>
      <c r="B53" s="283" t="s">
        <v>173</v>
      </c>
      <c r="C53" s="7">
        <v>1.042</v>
      </c>
      <c r="D53" s="305">
        <v>1.9E-3</v>
      </c>
      <c r="E53" s="283">
        <v>5.58</v>
      </c>
      <c r="F53" s="7">
        <v>1.0306</v>
      </c>
      <c r="G53" s="285">
        <v>-1.11E-2</v>
      </c>
      <c r="H53" s="285">
        <v>3.5000000000000003E-2</v>
      </c>
      <c r="I53" s="283">
        <v>5</v>
      </c>
      <c r="J53" s="283">
        <v>5</v>
      </c>
      <c r="K53" s="285">
        <v>4.9439999999999998E-2</v>
      </c>
      <c r="L53" s="283" t="s">
        <v>40</v>
      </c>
      <c r="M53" s="7" t="s">
        <v>174</v>
      </c>
      <c r="N53" s="305">
        <v>8.9999999999999993E-3</v>
      </c>
      <c r="O53" s="23">
        <v>0.3911</v>
      </c>
      <c r="P53" s="285">
        <v>-1.3100000000000001E-2</v>
      </c>
      <c r="Q53" s="285">
        <v>0.90180000000000005</v>
      </c>
      <c r="R53" s="285">
        <v>-1E-4</v>
      </c>
      <c r="S53" s="285">
        <v>2.2000000000000001E-3</v>
      </c>
      <c r="T53" s="285">
        <v>-5.4999999999999997E-3</v>
      </c>
      <c r="U53" s="283">
        <v>1094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s="206" customFormat="1" ht="18.75" thickBot="1" x14ac:dyDescent="0.2">
      <c r="A54" s="197">
        <v>150104</v>
      </c>
      <c r="B54" s="377" t="s">
        <v>286</v>
      </c>
      <c r="C54" s="197">
        <v>1.0429999999999999</v>
      </c>
      <c r="D54" s="383">
        <v>2.8999999999999998E-3</v>
      </c>
      <c r="E54" s="377">
        <v>251.14</v>
      </c>
      <c r="F54" s="197">
        <v>1.0309999999999999</v>
      </c>
      <c r="G54" s="379">
        <v>-1.1599999999999999E-2</v>
      </c>
      <c r="H54" s="379">
        <v>3.5000000000000003E-2</v>
      </c>
      <c r="I54" s="377">
        <v>5</v>
      </c>
      <c r="J54" s="377">
        <v>5</v>
      </c>
      <c r="K54" s="379">
        <v>4.9410000000000003E-2</v>
      </c>
      <c r="L54" s="377" t="s">
        <v>40</v>
      </c>
      <c r="M54" s="197" t="s">
        <v>88</v>
      </c>
      <c r="N54" s="383">
        <v>1.8800000000000001E-2</v>
      </c>
      <c r="O54" s="202">
        <v>0.43240000000000001</v>
      </c>
      <c r="P54" s="379">
        <v>-1.3599999999999999E-2</v>
      </c>
      <c r="Q54" s="379">
        <v>0.7056</v>
      </c>
      <c r="R54" s="379">
        <v>-5.1999999999999998E-3</v>
      </c>
      <c r="S54" s="379">
        <v>-3.0000000000000001E-3</v>
      </c>
      <c r="T54" s="379">
        <v>-4.3E-3</v>
      </c>
      <c r="U54" s="377">
        <v>751</v>
      </c>
      <c r="V54" s="377">
        <v>-1</v>
      </c>
      <c r="W54" s="380">
        <v>0.21180555555555555</v>
      </c>
      <c r="X54" s="381">
        <v>42738</v>
      </c>
      <c r="Y54" s="205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1.042</v>
      </c>
      <c r="D55" s="305">
        <v>1.17E-2</v>
      </c>
      <c r="E55" s="283">
        <v>0.26</v>
      </c>
      <c r="F55" s="7">
        <v>1.03</v>
      </c>
      <c r="G55" s="285">
        <v>-1.17E-2</v>
      </c>
      <c r="H55" s="285">
        <v>3.5000000000000003E-2</v>
      </c>
      <c r="I55" s="283">
        <v>5</v>
      </c>
      <c r="J55" s="283">
        <v>5</v>
      </c>
      <c r="K55" s="285">
        <v>4.9410000000000003E-2</v>
      </c>
      <c r="L55" s="283" t="s">
        <v>40</v>
      </c>
      <c r="M55" s="7" t="s">
        <v>163</v>
      </c>
      <c r="N55" s="305">
        <v>1.29E-2</v>
      </c>
      <c r="O55" s="23">
        <v>0.1525</v>
      </c>
      <c r="P55" s="285">
        <v>-1.41E-2</v>
      </c>
      <c r="Q55" s="285">
        <v>1.6485000000000001</v>
      </c>
      <c r="R55" s="285">
        <v>1.8E-3</v>
      </c>
      <c r="S55" s="285">
        <v>-6.9999999999999999E-4</v>
      </c>
      <c r="T55" s="285">
        <v>-3.3E-3</v>
      </c>
      <c r="U55" s="283">
        <v>959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150138</v>
      </c>
      <c r="B56" s="289" t="s">
        <v>181</v>
      </c>
      <c r="C56" s="14">
        <v>1.048</v>
      </c>
      <c r="D56" s="295">
        <v>7.7000000000000002E-3</v>
      </c>
      <c r="E56" s="289">
        <v>21.96</v>
      </c>
      <c r="F56" s="14">
        <v>1.0349999999999999</v>
      </c>
      <c r="G56" s="291">
        <v>-1.26E-2</v>
      </c>
      <c r="H56" s="291">
        <v>3.5000000000000003E-2</v>
      </c>
      <c r="I56" s="289">
        <v>5</v>
      </c>
      <c r="J56" s="289">
        <v>5</v>
      </c>
      <c r="K56" s="291">
        <v>4.9360000000000001E-2</v>
      </c>
      <c r="L56" s="289" t="s">
        <v>40</v>
      </c>
      <c r="M56" s="14" t="s">
        <v>182</v>
      </c>
      <c r="N56" s="295">
        <v>1.38E-2</v>
      </c>
      <c r="O56" s="18">
        <v>0.37459999999999999</v>
      </c>
      <c r="P56" s="291">
        <v>-1.4999999999999999E-2</v>
      </c>
      <c r="Q56" s="291">
        <v>0.46010000000000001</v>
      </c>
      <c r="R56" s="291">
        <v>-1.6999999999999999E-3</v>
      </c>
      <c r="S56" s="291">
        <v>7.4000000000000003E-3</v>
      </c>
      <c r="T56" s="291">
        <v>-2.8999999999999998E-3</v>
      </c>
      <c r="U56" s="289">
        <v>256</v>
      </c>
      <c r="V56" s="289">
        <v>0</v>
      </c>
      <c r="W56" s="292">
        <v>0.21180555555555555</v>
      </c>
      <c r="X56" s="293">
        <v>42705</v>
      </c>
      <c r="Y56" s="21" t="s">
        <v>38</v>
      </c>
    </row>
    <row r="57" spans="1:25" ht="18.75" thickBot="1" x14ac:dyDescent="0.2">
      <c r="A57" s="7">
        <v>150225</v>
      </c>
      <c r="B57" s="283" t="s">
        <v>285</v>
      </c>
      <c r="C57" s="7">
        <v>1.05</v>
      </c>
      <c r="D57" s="305">
        <v>1.06E-2</v>
      </c>
      <c r="E57" s="283">
        <v>10.31</v>
      </c>
      <c r="F57" s="7">
        <v>1.0347999999999999</v>
      </c>
      <c r="G57" s="285">
        <v>-1.47E-2</v>
      </c>
      <c r="H57" s="285">
        <v>3.5000000000000003E-2</v>
      </c>
      <c r="I57" s="283">
        <v>5</v>
      </c>
      <c r="J57" s="283">
        <v>5</v>
      </c>
      <c r="K57" s="285">
        <v>4.9250000000000002E-2</v>
      </c>
      <c r="L57" s="283" t="s">
        <v>40</v>
      </c>
      <c r="M57" s="7" t="s">
        <v>84</v>
      </c>
      <c r="N57" s="305">
        <v>2.3800000000000002E-2</v>
      </c>
      <c r="O57" s="23">
        <v>0.41749999999999998</v>
      </c>
      <c r="P57" s="285">
        <v>-1.6799999999999999E-2</v>
      </c>
      <c r="Q57" s="285">
        <v>0.36009999999999998</v>
      </c>
      <c r="R57" s="285">
        <v>1.5E-3</v>
      </c>
      <c r="S57" s="285">
        <v>1.4800000000000001E-2</v>
      </c>
      <c r="T57" s="285">
        <v>1.21E-2</v>
      </c>
      <c r="U57" s="283">
        <v>3020</v>
      </c>
      <c r="V57" s="283">
        <v>11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150281</v>
      </c>
      <c r="B58" s="289" t="s">
        <v>168</v>
      </c>
      <c r="C58" s="14">
        <v>1.0840000000000001</v>
      </c>
      <c r="D58" s="295">
        <v>4.5999999999999999E-3</v>
      </c>
      <c r="E58" s="289">
        <v>110.22</v>
      </c>
      <c r="F58" s="14">
        <v>1.0660000000000001</v>
      </c>
      <c r="G58" s="291">
        <v>-1.6899999999999998E-2</v>
      </c>
      <c r="H58" s="291">
        <v>3.5000000000000003E-2</v>
      </c>
      <c r="I58" s="289">
        <v>5.75</v>
      </c>
      <c r="J58" s="289">
        <v>5</v>
      </c>
      <c r="K58" s="291">
        <v>4.9230000000000003E-2</v>
      </c>
      <c r="L58" s="289" t="s">
        <v>40</v>
      </c>
      <c r="M58" s="14" t="s">
        <v>169</v>
      </c>
      <c r="N58" s="295">
        <v>3.0499999999999999E-2</v>
      </c>
      <c r="O58" s="18">
        <v>0.14960000000000001</v>
      </c>
      <c r="P58" s="291">
        <v>-1.9199999999999998E-2</v>
      </c>
      <c r="Q58" s="303">
        <v>0.9385</v>
      </c>
      <c r="R58" s="291">
        <v>2.9999999999999997E-4</v>
      </c>
      <c r="S58" s="291">
        <v>-2E-3</v>
      </c>
      <c r="T58" s="291">
        <v>-4.7000000000000002E-3</v>
      </c>
      <c r="U58" s="289">
        <v>3599</v>
      </c>
      <c r="V58" s="289">
        <v>-52</v>
      </c>
      <c r="W58" s="292">
        <v>0.21180555555555555</v>
      </c>
      <c r="X58" s="293">
        <v>42704</v>
      </c>
      <c r="Y58" s="21" t="s">
        <v>38</v>
      </c>
    </row>
    <row r="59" spans="1:25" s="206" customFormat="1" ht="18.75" thickBot="1" x14ac:dyDescent="0.2">
      <c r="A59" s="197">
        <v>150267</v>
      </c>
      <c r="B59" s="382" t="s">
        <v>164</v>
      </c>
      <c r="C59" s="197">
        <v>1.052</v>
      </c>
      <c r="D59" s="383">
        <v>2.8999999999999998E-3</v>
      </c>
      <c r="E59" s="377">
        <v>137.30000000000001</v>
      </c>
      <c r="F59" s="197">
        <v>1.0347999999999999</v>
      </c>
      <c r="G59" s="379">
        <v>-1.66E-2</v>
      </c>
      <c r="H59" s="379">
        <v>3.5000000000000003E-2</v>
      </c>
      <c r="I59" s="377">
        <v>5</v>
      </c>
      <c r="J59" s="377">
        <v>5</v>
      </c>
      <c r="K59" s="379">
        <v>4.9149999999999999E-2</v>
      </c>
      <c r="L59" s="377" t="s">
        <v>40</v>
      </c>
      <c r="M59" s="197" t="s">
        <v>95</v>
      </c>
      <c r="N59" s="383">
        <v>2.4799999999999999E-2</v>
      </c>
      <c r="O59" s="202">
        <v>0.27539999999999998</v>
      </c>
      <c r="P59" s="379">
        <v>-1.8700000000000001E-2</v>
      </c>
      <c r="Q59" s="379">
        <v>0.69179999999999997</v>
      </c>
      <c r="R59" s="379">
        <v>-2.3999999999999998E-3</v>
      </c>
      <c r="S59" s="379">
        <v>-5.4000000000000003E-3</v>
      </c>
      <c r="T59" s="379">
        <v>-4.4000000000000003E-3</v>
      </c>
      <c r="U59" s="377">
        <v>1939</v>
      </c>
      <c r="V59" s="377">
        <v>-1</v>
      </c>
      <c r="W59" s="380">
        <v>0.21180555555555555</v>
      </c>
      <c r="X59" s="381">
        <v>42705</v>
      </c>
      <c r="Y59" s="205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1.0529999999999999</v>
      </c>
      <c r="D60" s="295">
        <v>1.9E-3</v>
      </c>
      <c r="E60" s="289">
        <v>9.27</v>
      </c>
      <c r="F60" s="14">
        <v>1.0349999999999999</v>
      </c>
      <c r="G60" s="291">
        <v>-1.7399999999999999E-2</v>
      </c>
      <c r="H60" s="291">
        <v>3.5000000000000003E-2</v>
      </c>
      <c r="I60" s="289">
        <v>5</v>
      </c>
      <c r="J60" s="289">
        <v>5</v>
      </c>
      <c r="K60" s="291">
        <v>4.9119999999999997E-2</v>
      </c>
      <c r="L60" s="289" t="s">
        <v>40</v>
      </c>
      <c r="M60" s="14" t="s">
        <v>88</v>
      </c>
      <c r="N60" s="295">
        <v>1.8800000000000001E-2</v>
      </c>
      <c r="O60" s="18">
        <v>0.2485</v>
      </c>
      <c r="P60" s="291">
        <v>-1.9599999999999999E-2</v>
      </c>
      <c r="Q60" s="291">
        <v>0.75439999999999996</v>
      </c>
      <c r="R60" s="291">
        <v>-7.0000000000000001E-3</v>
      </c>
      <c r="S60" s="291">
        <v>5.9999999999999995E-4</v>
      </c>
      <c r="T60" s="291">
        <v>-2.3999999999999998E-3</v>
      </c>
      <c r="U60" s="289">
        <v>2951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1.0489999999999999</v>
      </c>
      <c r="D61" s="286">
        <v>-1.04E-2</v>
      </c>
      <c r="E61" s="283">
        <v>27.56</v>
      </c>
      <c r="F61" s="7">
        <v>1.03</v>
      </c>
      <c r="G61" s="285">
        <v>-1.84E-2</v>
      </c>
      <c r="H61" s="285">
        <v>3.5000000000000003E-2</v>
      </c>
      <c r="I61" s="283">
        <v>5</v>
      </c>
      <c r="J61" s="283">
        <v>5</v>
      </c>
      <c r="K61" s="285">
        <v>4.9070000000000003E-2</v>
      </c>
      <c r="L61" s="283" t="s">
        <v>40</v>
      </c>
      <c r="M61" s="7" t="s">
        <v>174</v>
      </c>
      <c r="N61" s="305">
        <v>8.9999999999999993E-3</v>
      </c>
      <c r="O61" s="23">
        <v>0.52170000000000005</v>
      </c>
      <c r="P61" s="285">
        <v>-2.06E-2</v>
      </c>
      <c r="Q61" s="285">
        <v>0.70220000000000005</v>
      </c>
      <c r="R61" s="285">
        <v>-5.0000000000000001E-4</v>
      </c>
      <c r="S61" s="285">
        <v>1.1900000000000001E-2</v>
      </c>
      <c r="T61" s="285">
        <v>-2.2000000000000001E-3</v>
      </c>
      <c r="U61" s="283">
        <v>359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502021</v>
      </c>
      <c r="B62" s="289" t="s">
        <v>344</v>
      </c>
      <c r="C62" s="14">
        <v>1.052</v>
      </c>
      <c r="D62" s="290">
        <v>-1.9E-3</v>
      </c>
      <c r="E62" s="289">
        <v>44.76</v>
      </c>
      <c r="F62" s="14">
        <v>1.0329999999999999</v>
      </c>
      <c r="G62" s="291">
        <v>-1.84E-2</v>
      </c>
      <c r="H62" s="291">
        <v>3.5000000000000003E-2</v>
      </c>
      <c r="I62" s="289">
        <v>5</v>
      </c>
      <c r="J62" s="289">
        <v>5</v>
      </c>
      <c r="K62" s="291">
        <v>4.9070000000000003E-2</v>
      </c>
      <c r="L62" s="289" t="s">
        <v>40</v>
      </c>
      <c r="M62" s="14" t="s">
        <v>91</v>
      </c>
      <c r="N62" s="295">
        <v>2.0899999999999998E-2</v>
      </c>
      <c r="O62" s="18">
        <v>0.44779999999999998</v>
      </c>
      <c r="P62" s="291">
        <v>-2.06E-2</v>
      </c>
      <c r="Q62" s="291">
        <v>0.2913</v>
      </c>
      <c r="R62" s="291">
        <v>1.6299999999999999E-2</v>
      </c>
      <c r="S62" s="291">
        <v>1.2999999999999999E-3</v>
      </c>
      <c r="T62" s="291">
        <v>-3.5000000000000001E-3</v>
      </c>
      <c r="U62" s="289">
        <v>387</v>
      </c>
      <c r="V62" s="289">
        <v>0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1.026</v>
      </c>
      <c r="D63" s="305">
        <v>1E-3</v>
      </c>
      <c r="E63" s="283">
        <v>1.94</v>
      </c>
      <c r="F63" s="7">
        <v>1.0056</v>
      </c>
      <c r="G63" s="285">
        <v>-2.0299999999999999E-2</v>
      </c>
      <c r="H63" s="285">
        <v>3.5000000000000003E-2</v>
      </c>
      <c r="I63" s="283">
        <v>5</v>
      </c>
      <c r="J63" s="283">
        <v>5</v>
      </c>
      <c r="K63" s="285">
        <v>4.9000000000000002E-2</v>
      </c>
      <c r="L63" s="283" t="s">
        <v>40</v>
      </c>
      <c r="M63" s="7" t="s">
        <v>266</v>
      </c>
      <c r="N63" s="305">
        <v>1.6899999999999998E-2</v>
      </c>
      <c r="O63" s="23">
        <v>0.49199999999999999</v>
      </c>
      <c r="P63" s="285">
        <v>-2.1999999999999999E-2</v>
      </c>
      <c r="Q63" s="285">
        <v>0.61850000000000005</v>
      </c>
      <c r="R63" s="285">
        <v>-7.4999999999999997E-3</v>
      </c>
      <c r="S63" s="285">
        <v>6.4000000000000003E-3</v>
      </c>
      <c r="T63" s="285">
        <v>-1E-3</v>
      </c>
      <c r="U63" s="283">
        <v>982</v>
      </c>
      <c r="V63" s="283">
        <v>-1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1.087</v>
      </c>
      <c r="D64" s="295">
        <v>4.5999999999999999E-3</v>
      </c>
      <c r="E64" s="289">
        <v>139.59</v>
      </c>
      <c r="F64" s="14">
        <v>1.0629</v>
      </c>
      <c r="G64" s="291">
        <v>-2.2700000000000001E-2</v>
      </c>
      <c r="H64" s="291">
        <v>3.5000000000000003E-2</v>
      </c>
      <c r="I64" s="289">
        <v>5.75</v>
      </c>
      <c r="J64" s="289">
        <v>5</v>
      </c>
      <c r="K64" s="291">
        <v>4.8930000000000001E-2</v>
      </c>
      <c r="L64" s="289" t="s">
        <v>40</v>
      </c>
      <c r="M64" s="14" t="s">
        <v>48</v>
      </c>
      <c r="N64" s="295">
        <v>1.37E-2</v>
      </c>
      <c r="O64" s="18">
        <v>0.25430000000000003</v>
      </c>
      <c r="P64" s="291">
        <v>-2.47E-2</v>
      </c>
      <c r="Q64" s="291">
        <v>0.70389999999999997</v>
      </c>
      <c r="R64" s="291">
        <v>-5.4999999999999997E-3</v>
      </c>
      <c r="S64" s="291">
        <v>-1.1999999999999999E-3</v>
      </c>
      <c r="T64" s="291">
        <v>-5.1000000000000004E-3</v>
      </c>
      <c r="U64" s="289">
        <v>23065</v>
      </c>
      <c r="V64" s="289">
        <v>55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1.056</v>
      </c>
      <c r="D65" s="286">
        <v>-1.9E-3</v>
      </c>
      <c r="E65" s="283">
        <v>1334.11</v>
      </c>
      <c r="F65" s="7">
        <v>1.0309999999999999</v>
      </c>
      <c r="G65" s="285">
        <v>-2.4199999999999999E-2</v>
      </c>
      <c r="H65" s="285">
        <v>3.5000000000000003E-2</v>
      </c>
      <c r="I65" s="283">
        <v>5</v>
      </c>
      <c r="J65" s="283">
        <v>5</v>
      </c>
      <c r="K65" s="285">
        <v>4.8779999999999997E-2</v>
      </c>
      <c r="L65" s="283" t="s">
        <v>40</v>
      </c>
      <c r="M65" s="7" t="s">
        <v>174</v>
      </c>
      <c r="N65" s="305">
        <v>8.9999999999999993E-3</v>
      </c>
      <c r="O65" s="23">
        <v>0.13830000000000001</v>
      </c>
      <c r="P65" s="285">
        <v>-2.6200000000000001E-2</v>
      </c>
      <c r="Q65" s="285">
        <v>1.6907000000000001</v>
      </c>
      <c r="R65" s="285">
        <v>-3.0999999999999999E-3</v>
      </c>
      <c r="S65" s="285">
        <v>6.9999999999999999E-4</v>
      </c>
      <c r="T65" s="285">
        <v>-4.7000000000000002E-3</v>
      </c>
      <c r="U65" s="283">
        <v>95441</v>
      </c>
      <c r="V65" s="283">
        <v>325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1.026</v>
      </c>
      <c r="D66" s="295">
        <v>1E-3</v>
      </c>
      <c r="E66" s="289">
        <v>6.42</v>
      </c>
      <c r="F66" s="14">
        <v>1.0009999999999999</v>
      </c>
      <c r="G66" s="291">
        <v>-2.5000000000000001E-2</v>
      </c>
      <c r="H66" s="291">
        <v>3.5000000000000003E-2</v>
      </c>
      <c r="I66" s="289">
        <v>5</v>
      </c>
      <c r="J66" s="289">
        <v>5</v>
      </c>
      <c r="K66" s="291">
        <v>4.8779999999999997E-2</v>
      </c>
      <c r="L66" s="289" t="s">
        <v>40</v>
      </c>
      <c r="M66" s="14" t="s">
        <v>66</v>
      </c>
      <c r="N66" s="295">
        <v>1.0200000000000001E-2</v>
      </c>
      <c r="O66" s="18">
        <v>0.3513</v>
      </c>
      <c r="P66" s="291">
        <v>-2.6800000000000001E-2</v>
      </c>
      <c r="Q66" s="291">
        <v>0.55559999999999998</v>
      </c>
      <c r="R66" s="291">
        <v>-1.8E-3</v>
      </c>
      <c r="S66" s="291">
        <v>-3.0999999999999999E-3</v>
      </c>
      <c r="T66" s="291">
        <v>-1.0800000000000001E-2</v>
      </c>
      <c r="U66" s="289">
        <v>893</v>
      </c>
      <c r="V66" s="289">
        <v>0</v>
      </c>
      <c r="W66" s="292">
        <v>0.21180555555555555</v>
      </c>
      <c r="X66" s="293">
        <v>42947</v>
      </c>
      <c r="Y66" s="21" t="s">
        <v>38</v>
      </c>
    </row>
    <row r="67" spans="1:25" ht="18.75" thickBot="1" x14ac:dyDescent="0.2">
      <c r="A67" s="7">
        <v>502054</v>
      </c>
      <c r="B67" s="283" t="s">
        <v>55</v>
      </c>
      <c r="C67" s="7">
        <v>1.0860000000000001</v>
      </c>
      <c r="D67" s="305">
        <v>5.5999999999999999E-3</v>
      </c>
      <c r="E67" s="283">
        <v>137.5</v>
      </c>
      <c r="F67" s="7">
        <v>1.0549999999999999</v>
      </c>
      <c r="G67" s="285">
        <v>-2.9399999999999999E-2</v>
      </c>
      <c r="H67" s="285">
        <v>3.5000000000000003E-2</v>
      </c>
      <c r="I67" s="283">
        <v>5.5</v>
      </c>
      <c r="J67" s="283">
        <v>5</v>
      </c>
      <c r="K67" s="285">
        <v>4.8570000000000002E-2</v>
      </c>
      <c r="L67" s="283" t="s">
        <v>40</v>
      </c>
      <c r="M67" s="7" t="s">
        <v>56</v>
      </c>
      <c r="N67" s="305">
        <v>2.46E-2</v>
      </c>
      <c r="O67" s="23">
        <v>0.39279999999999998</v>
      </c>
      <c r="P67" s="285">
        <v>-3.1099999999999999E-2</v>
      </c>
      <c r="Q67" s="304">
        <v>0.39589999999999997</v>
      </c>
      <c r="R67" s="285">
        <v>-2.3999999999999998E-3</v>
      </c>
      <c r="S67" s="285">
        <v>6.1999999999999998E-3</v>
      </c>
      <c r="T67" s="285">
        <v>-5.0000000000000001E-4</v>
      </c>
      <c r="U67" s="283">
        <v>8927</v>
      </c>
      <c r="V67" s="283">
        <v>219</v>
      </c>
      <c r="W67" s="287">
        <v>0.21180555555555555</v>
      </c>
      <c r="X67" s="288">
        <v>42704</v>
      </c>
      <c r="Y67" s="13" t="s">
        <v>38</v>
      </c>
    </row>
    <row r="68" spans="1:25" ht="18.75" thickBot="1" x14ac:dyDescent="0.2">
      <c r="A68" s="14">
        <v>150211</v>
      </c>
      <c r="B68" s="289" t="s">
        <v>175</v>
      </c>
      <c r="C68" s="14">
        <v>1.0640000000000001</v>
      </c>
      <c r="D68" s="295">
        <v>8.9999999999999998E-4</v>
      </c>
      <c r="E68" s="289">
        <v>280.8</v>
      </c>
      <c r="F68" s="14">
        <v>1.0329999999999999</v>
      </c>
      <c r="G68" s="291">
        <v>-0.03</v>
      </c>
      <c r="H68" s="291">
        <v>3.5000000000000003E-2</v>
      </c>
      <c r="I68" s="289">
        <v>5</v>
      </c>
      <c r="J68" s="289">
        <v>5</v>
      </c>
      <c r="K68" s="291">
        <v>4.8500000000000001E-2</v>
      </c>
      <c r="L68" s="289" t="s">
        <v>40</v>
      </c>
      <c r="M68" s="14" t="s">
        <v>176</v>
      </c>
      <c r="N68" s="295">
        <v>8.8999999999999999E-3</v>
      </c>
      <c r="O68" s="18">
        <v>0.30170000000000002</v>
      </c>
      <c r="P68" s="291">
        <v>-3.1600000000000003E-2</v>
      </c>
      <c r="Q68" s="291">
        <v>0.63270000000000004</v>
      </c>
      <c r="R68" s="291">
        <v>-2.0000000000000001E-4</v>
      </c>
      <c r="S68" s="291">
        <v>2.7000000000000001E-3</v>
      </c>
      <c r="T68" s="291">
        <v>1.1000000000000001E-3</v>
      </c>
      <c r="U68" s="289">
        <v>110735</v>
      </c>
      <c r="V68" s="289">
        <v>306</v>
      </c>
      <c r="W68" s="292">
        <v>0.21180555555555555</v>
      </c>
      <c r="X68" s="293">
        <v>42719</v>
      </c>
      <c r="Y68" s="21" t="s">
        <v>38</v>
      </c>
    </row>
    <row r="69" spans="1:25" ht="18.75" thickBot="1" x14ac:dyDescent="0.2">
      <c r="A69" s="7">
        <v>150030</v>
      </c>
      <c r="B69" s="283" t="s">
        <v>179</v>
      </c>
      <c r="C69" s="7">
        <v>1.0609999999999999</v>
      </c>
      <c r="D69" s="286">
        <v>-3.8E-3</v>
      </c>
      <c r="E69" s="283">
        <v>6.57</v>
      </c>
      <c r="F69" s="7">
        <v>1.03</v>
      </c>
      <c r="G69" s="285">
        <v>-3.0099999999999998E-2</v>
      </c>
      <c r="H69" s="285">
        <v>3.5000000000000003E-2</v>
      </c>
      <c r="I69" s="283">
        <v>5</v>
      </c>
      <c r="J69" s="283">
        <v>5</v>
      </c>
      <c r="K69" s="285">
        <v>4.8500000000000001E-2</v>
      </c>
      <c r="L69" s="283" t="s">
        <v>40</v>
      </c>
      <c r="M69" s="7" t="s">
        <v>180</v>
      </c>
      <c r="N69" s="305">
        <v>2.0400000000000001E-2</v>
      </c>
      <c r="O69" s="23">
        <v>0.39100000000000001</v>
      </c>
      <c r="P69" s="285">
        <v>-3.1699999999999999E-2</v>
      </c>
      <c r="Q69" s="285">
        <v>0.90300000000000002</v>
      </c>
      <c r="R69" s="285">
        <v>-1.1900000000000001E-2</v>
      </c>
      <c r="S69" s="285">
        <v>5.0000000000000001E-4</v>
      </c>
      <c r="T69" s="285">
        <v>-3.8999999999999998E-3</v>
      </c>
      <c r="U69" s="283">
        <v>3175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1.0680000000000001</v>
      </c>
      <c r="D70" s="295">
        <v>8.9999999999999998E-4</v>
      </c>
      <c r="E70" s="289">
        <v>5854.73</v>
      </c>
      <c r="F70" s="14">
        <v>1.03</v>
      </c>
      <c r="G70" s="291">
        <v>-3.6900000000000002E-2</v>
      </c>
      <c r="H70" s="291">
        <v>3.5000000000000003E-2</v>
      </c>
      <c r="I70" s="289">
        <v>5</v>
      </c>
      <c r="J70" s="289">
        <v>5</v>
      </c>
      <c r="K70" s="291">
        <v>4.8169999999999998E-2</v>
      </c>
      <c r="L70" s="289" t="s">
        <v>40</v>
      </c>
      <c r="M70" s="14" t="s">
        <v>129</v>
      </c>
      <c r="N70" s="295">
        <v>9.7000000000000003E-3</v>
      </c>
      <c r="O70" s="18">
        <v>0.34689999999999999</v>
      </c>
      <c r="P70" s="291">
        <v>-3.8100000000000002E-2</v>
      </c>
      <c r="Q70" s="291">
        <v>0.53069999999999995</v>
      </c>
      <c r="R70" s="291">
        <v>2.5999999999999999E-3</v>
      </c>
      <c r="S70" s="291">
        <v>5.1999999999999998E-3</v>
      </c>
      <c r="T70" s="291">
        <v>-1E-3</v>
      </c>
      <c r="U70" s="289">
        <v>349940</v>
      </c>
      <c r="V70" s="289">
        <v>758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1.069</v>
      </c>
      <c r="D71" s="284">
        <v>0</v>
      </c>
      <c r="E71" s="283">
        <v>0</v>
      </c>
      <c r="F71" s="7">
        <v>1.0303</v>
      </c>
      <c r="G71" s="285">
        <v>-3.7600000000000001E-2</v>
      </c>
      <c r="H71" s="285">
        <v>3.5000000000000003E-2</v>
      </c>
      <c r="I71" s="283">
        <v>5</v>
      </c>
      <c r="J71" s="283">
        <v>5</v>
      </c>
      <c r="K71" s="285">
        <v>4.8140000000000002E-2</v>
      </c>
      <c r="L71" s="283" t="s">
        <v>40</v>
      </c>
      <c r="M71" s="7" t="s">
        <v>148</v>
      </c>
      <c r="N71" s="305">
        <v>1.17E-2</v>
      </c>
      <c r="O71" s="23">
        <v>0.57940000000000003</v>
      </c>
      <c r="P71" s="285">
        <v>-3.9E-2</v>
      </c>
      <c r="Q71" s="283" t="s">
        <v>37</v>
      </c>
      <c r="R71" s="285">
        <v>1.77E-2</v>
      </c>
      <c r="S71" s="285">
        <v>4.8999999999999998E-3</v>
      </c>
      <c r="T71" s="285">
        <v>-7.3000000000000001E-3</v>
      </c>
      <c r="U71" s="283">
        <v>314</v>
      </c>
      <c r="V71" s="283">
        <v>-3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150083</v>
      </c>
      <c r="B72" s="289" t="s">
        <v>287</v>
      </c>
      <c r="C72" s="14">
        <v>1.07</v>
      </c>
      <c r="D72" s="295">
        <v>2.8E-3</v>
      </c>
      <c r="E72" s="289">
        <v>2.91</v>
      </c>
      <c r="F72" s="14">
        <v>1.0306</v>
      </c>
      <c r="G72" s="291">
        <v>-3.8199999999999998E-2</v>
      </c>
      <c r="H72" s="291">
        <v>3.5000000000000003E-2</v>
      </c>
      <c r="I72" s="289">
        <v>5</v>
      </c>
      <c r="J72" s="289">
        <v>5</v>
      </c>
      <c r="K72" s="291">
        <v>4.8099999999999997E-2</v>
      </c>
      <c r="L72" s="289" t="s">
        <v>40</v>
      </c>
      <c r="M72" s="14" t="s">
        <v>266</v>
      </c>
      <c r="N72" s="295">
        <v>1.6899999999999998E-2</v>
      </c>
      <c r="O72" s="18">
        <v>0.37380000000000002</v>
      </c>
      <c r="P72" s="291">
        <v>-3.8899999999999997E-2</v>
      </c>
      <c r="Q72" s="291">
        <v>0.95609999999999995</v>
      </c>
      <c r="R72" s="291">
        <v>-1.2200000000000001E-2</v>
      </c>
      <c r="S72" s="291">
        <v>-8.0000000000000004E-4</v>
      </c>
      <c r="T72" s="291">
        <v>-9.5999999999999992E-3</v>
      </c>
      <c r="U72" s="289">
        <v>689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1.0489999999999999</v>
      </c>
      <c r="D73" s="305">
        <v>1.9E-3</v>
      </c>
      <c r="E73" s="283">
        <v>62.49</v>
      </c>
      <c r="F73" s="7">
        <v>1.016</v>
      </c>
      <c r="G73" s="285">
        <v>-3.2500000000000001E-2</v>
      </c>
      <c r="H73" s="283" t="s">
        <v>186</v>
      </c>
      <c r="I73" s="283">
        <v>5</v>
      </c>
      <c r="J73" s="283">
        <v>5</v>
      </c>
      <c r="K73" s="285">
        <v>4.6109999999999998E-2</v>
      </c>
      <c r="L73" s="283" t="s">
        <v>40</v>
      </c>
      <c r="M73" s="7" t="s">
        <v>187</v>
      </c>
      <c r="N73" s="305">
        <v>2.1399999999999999E-2</v>
      </c>
      <c r="O73" s="23">
        <v>0.52259999999999995</v>
      </c>
      <c r="P73" s="285">
        <v>-3.1E-2</v>
      </c>
      <c r="Q73" s="283" t="s">
        <v>37</v>
      </c>
      <c r="R73" s="285">
        <v>-6.1000000000000004E-3</v>
      </c>
      <c r="S73" s="285">
        <v>-1.4E-3</v>
      </c>
      <c r="T73" s="285">
        <v>-3.3E-3</v>
      </c>
      <c r="U73" s="283">
        <v>8045</v>
      </c>
      <c r="V73" s="283">
        <v>-17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1.0429999999999999</v>
      </c>
      <c r="D74" s="295">
        <v>4.7999999999999996E-3</v>
      </c>
      <c r="E74" s="289">
        <v>47.21</v>
      </c>
      <c r="F74" s="14">
        <v>1.0309999999999999</v>
      </c>
      <c r="G74" s="291">
        <v>-1.1599999999999999E-2</v>
      </c>
      <c r="H74" s="291">
        <v>3.5000000000000003E-2</v>
      </c>
      <c r="I74" s="289">
        <v>5</v>
      </c>
      <c r="J74" s="289">
        <v>5</v>
      </c>
      <c r="K74" s="291">
        <v>4.2709999999999998E-2</v>
      </c>
      <c r="L74" s="289">
        <v>3.62</v>
      </c>
      <c r="M74" s="14" t="s">
        <v>187</v>
      </c>
      <c r="N74" s="295">
        <v>2.1399999999999999E-2</v>
      </c>
      <c r="O74" s="291">
        <v>0.19420000000000001</v>
      </c>
      <c r="P74" s="289" t="s">
        <v>37</v>
      </c>
      <c r="Q74" s="291">
        <v>1.5162</v>
      </c>
      <c r="R74" s="291">
        <v>-2.3E-3</v>
      </c>
      <c r="S74" s="291">
        <v>-1.9E-3</v>
      </c>
      <c r="T74" s="291">
        <v>-4.4999999999999997E-3</v>
      </c>
      <c r="U74" s="289">
        <v>2008</v>
      </c>
      <c r="V74" s="289">
        <v>-15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1.2010000000000001</v>
      </c>
      <c r="D75" s="286">
        <v>-1.4E-2</v>
      </c>
      <c r="E75" s="283">
        <v>0.81</v>
      </c>
      <c r="F75" s="7">
        <v>1.03</v>
      </c>
      <c r="G75" s="285">
        <v>-0.16600000000000001</v>
      </c>
      <c r="H75" s="285">
        <v>3.5000000000000003E-2</v>
      </c>
      <c r="I75" s="283">
        <v>5</v>
      </c>
      <c r="J75" s="283">
        <v>5</v>
      </c>
      <c r="K75" s="285">
        <v>4.2700000000000002E-2</v>
      </c>
      <c r="L75" s="283" t="s">
        <v>40</v>
      </c>
      <c r="M75" s="7" t="s">
        <v>191</v>
      </c>
      <c r="N75" s="305">
        <v>8.6999999999999994E-3</v>
      </c>
      <c r="O75" s="23">
        <v>0.48530000000000001</v>
      </c>
      <c r="P75" s="285">
        <v>-0.14460000000000001</v>
      </c>
      <c r="Q75" s="285">
        <v>1.2895000000000001</v>
      </c>
      <c r="R75" s="285">
        <v>-1.8E-3</v>
      </c>
      <c r="S75" s="285">
        <v>9.4000000000000004E-3</v>
      </c>
      <c r="T75" s="285">
        <v>-3.5999999999999999E-3</v>
      </c>
      <c r="U75" s="283">
        <v>4190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1.046</v>
      </c>
      <c r="D76" s="295">
        <v>3.8E-3</v>
      </c>
      <c r="E76" s="289">
        <v>15.71</v>
      </c>
      <c r="F76" s="14">
        <v>1.0128999999999999</v>
      </c>
      <c r="G76" s="291">
        <v>-3.27E-2</v>
      </c>
      <c r="H76" s="291">
        <v>3.5000000000000003E-2</v>
      </c>
      <c r="I76" s="289">
        <v>5</v>
      </c>
      <c r="J76" s="289">
        <v>5</v>
      </c>
      <c r="K76" s="291">
        <v>5.0299999999999997E-3</v>
      </c>
      <c r="L76" s="289">
        <v>0.74</v>
      </c>
      <c r="M76" s="14" t="s">
        <v>189</v>
      </c>
      <c r="N76" s="295">
        <v>1.11E-2</v>
      </c>
      <c r="O76" s="291">
        <v>0.38990000000000002</v>
      </c>
      <c r="P76" s="289" t="s">
        <v>37</v>
      </c>
      <c r="Q76" s="303">
        <v>0.93240000000000001</v>
      </c>
      <c r="R76" s="291">
        <v>-4.7999999999999996E-3</v>
      </c>
      <c r="S76" s="291">
        <v>-5.5999999999999999E-3</v>
      </c>
      <c r="T76" s="291">
        <v>-4.3E-3</v>
      </c>
      <c r="U76" s="289">
        <v>19318</v>
      </c>
      <c r="V76" s="289">
        <v>20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1.105</v>
      </c>
      <c r="D77" s="284">
        <v>0</v>
      </c>
      <c r="E77" s="283">
        <v>0</v>
      </c>
      <c r="F77" s="7">
        <v>1.0309999999999999</v>
      </c>
      <c r="G77" s="285">
        <v>-7.1800000000000003E-2</v>
      </c>
      <c r="H77" s="285">
        <v>3.5000000000000003E-2</v>
      </c>
      <c r="I77" s="283">
        <v>5</v>
      </c>
      <c r="J77" s="283">
        <v>5</v>
      </c>
      <c r="K77" s="285">
        <v>-3.2919999999999998E-2</v>
      </c>
      <c r="L77" s="283">
        <v>0.88</v>
      </c>
      <c r="M77" s="7" t="s">
        <v>193</v>
      </c>
      <c r="N77" s="305">
        <v>1.0200000000000001E-2</v>
      </c>
      <c r="O77" s="285">
        <v>0.35659999999999997</v>
      </c>
      <c r="P77" s="283" t="s">
        <v>37</v>
      </c>
      <c r="Q77" s="285">
        <v>1.0088999999999999</v>
      </c>
      <c r="R77" s="285">
        <v>-3.5999999999999999E-3</v>
      </c>
      <c r="S77" s="285">
        <v>-4.5999999999999999E-3</v>
      </c>
      <c r="T77" s="285">
        <v>-8.9999999999999993E-3</v>
      </c>
      <c r="U77" s="283">
        <v>12300</v>
      </c>
      <c r="V77" s="283">
        <v>0</v>
      </c>
      <c r="W77" s="287">
        <v>0.21180555555555555</v>
      </c>
      <c r="X77" s="288">
        <v>42738</v>
      </c>
      <c r="Y77" s="13" t="s">
        <v>38</v>
      </c>
    </row>
    <row r="78" spans="1:25" ht="18.75" thickBot="1" x14ac:dyDescent="0.2">
      <c r="A78" s="14">
        <v>150088</v>
      </c>
      <c r="B78" s="289" t="s">
        <v>151</v>
      </c>
      <c r="C78" s="14">
        <v>1.0369999999999999</v>
      </c>
      <c r="D78" s="302">
        <v>0</v>
      </c>
      <c r="E78" s="289">
        <v>2.78</v>
      </c>
      <c r="F78" s="14">
        <v>1.0306</v>
      </c>
      <c r="G78" s="291">
        <v>-6.1999999999999998E-3</v>
      </c>
      <c r="H78" s="291">
        <v>3.5000000000000003E-2</v>
      </c>
      <c r="I78" s="289">
        <v>5</v>
      </c>
      <c r="J78" s="289">
        <v>5</v>
      </c>
      <c r="K78" s="291">
        <v>-0.13048999999999999</v>
      </c>
      <c r="L78" s="289">
        <v>0.03</v>
      </c>
      <c r="M78" s="14" t="s">
        <v>148</v>
      </c>
      <c r="N78" s="295">
        <v>1.17E-2</v>
      </c>
      <c r="O78" s="291">
        <v>0.41360000000000002</v>
      </c>
      <c r="P78" s="289" t="s">
        <v>37</v>
      </c>
      <c r="Q78" s="291">
        <v>0.83169999999999999</v>
      </c>
      <c r="R78" s="291">
        <v>4.7000000000000002E-3</v>
      </c>
      <c r="S78" s="291">
        <v>8.0000000000000002E-3</v>
      </c>
      <c r="T78" s="291">
        <v>1.06E-2</v>
      </c>
      <c r="U78" s="289">
        <v>298</v>
      </c>
      <c r="V78" s="289">
        <v>1</v>
      </c>
      <c r="W78" s="292">
        <v>0.21180555555555555</v>
      </c>
      <c r="X78" s="293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7.3611111111111143E-4</v>
      </c>
      <c r="E79" s="36"/>
      <c r="F79" s="35"/>
      <c r="G79" s="43">
        <f>AVERAGE(G43:G78)</f>
        <v>-2.2383333333333328E-2</v>
      </c>
      <c r="H79" s="272">
        <f>COUNTIF($D43:$D78,"&gt;0")/COUNT($D43:$D78)</f>
        <v>0.61111111111111116</v>
      </c>
      <c r="I79" s="270"/>
      <c r="J79" s="270"/>
      <c r="K79" s="43">
        <f>AVERAGE(K43:K78)</f>
        <v>4.0257777777777774E-2</v>
      </c>
      <c r="L79" s="36"/>
      <c r="M79" s="35"/>
      <c r="N79" s="38"/>
      <c r="O79" s="39"/>
      <c r="P79" s="43">
        <f>AVERAGE(P43:P78)</f>
        <v>-2.4425806451612905E-2</v>
      </c>
      <c r="Q79" s="37"/>
      <c r="R79" s="43">
        <f>AVERAGE(R43:R78)</f>
        <v>-2.2472222222222216E-3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1.028</v>
      </c>
      <c r="D80" s="305">
        <v>1E-3</v>
      </c>
      <c r="E80" s="283">
        <v>48.11</v>
      </c>
      <c r="F80" s="7">
        <v>1.0189999999999999</v>
      </c>
      <c r="G80" s="285">
        <v>-8.8000000000000005E-3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36</v>
      </c>
      <c r="N80" s="284">
        <v>0</v>
      </c>
      <c r="O80" s="23">
        <v>0.50329999999999997</v>
      </c>
      <c r="P80" s="285">
        <v>-1.0999999999999999E-2</v>
      </c>
      <c r="Q80" s="283" t="s">
        <v>37</v>
      </c>
      <c r="R80" s="285">
        <v>4.8999999999999998E-3</v>
      </c>
      <c r="S80" s="285">
        <v>4.8999999999999998E-3</v>
      </c>
      <c r="T80" s="285">
        <v>7.3000000000000001E-3</v>
      </c>
      <c r="U80" s="283">
        <v>1922</v>
      </c>
      <c r="V80" s="283">
        <v>1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1.0429999999999999</v>
      </c>
      <c r="D81" s="302">
        <v>0</v>
      </c>
      <c r="E81" s="289">
        <v>17.53</v>
      </c>
      <c r="F81" s="14">
        <v>1.0309999999999999</v>
      </c>
      <c r="G81" s="291">
        <v>-1.1599999999999999E-2</v>
      </c>
      <c r="H81" s="291">
        <v>3.2000000000000001E-2</v>
      </c>
      <c r="I81" s="289">
        <v>4.7</v>
      </c>
      <c r="J81" s="289">
        <v>4.7</v>
      </c>
      <c r="K81" s="291">
        <v>4.6440000000000002E-2</v>
      </c>
      <c r="L81" s="289" t="s">
        <v>40</v>
      </c>
      <c r="M81" s="14" t="s">
        <v>146</v>
      </c>
      <c r="N81" s="295">
        <v>7.1999999999999998E-3</v>
      </c>
      <c r="O81" s="18">
        <v>0.38419999999999999</v>
      </c>
      <c r="P81" s="291">
        <v>-1.3100000000000001E-2</v>
      </c>
      <c r="Q81" s="291">
        <v>0.44219999999999998</v>
      </c>
      <c r="R81" s="291">
        <v>-1E-3</v>
      </c>
      <c r="S81" s="291">
        <v>-1E-3</v>
      </c>
      <c r="T81" s="291">
        <v>-1.4E-3</v>
      </c>
      <c r="U81" s="289">
        <v>9124</v>
      </c>
      <c r="V81" s="289">
        <v>-2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1.0469999999999999</v>
      </c>
      <c r="D82" s="305">
        <v>1.9E-3</v>
      </c>
      <c r="E82" s="283">
        <v>444.91</v>
      </c>
      <c r="F82" s="7">
        <v>1.0309999999999999</v>
      </c>
      <c r="G82" s="285">
        <v>-1.55E-2</v>
      </c>
      <c r="H82" s="285">
        <v>3.2000000000000001E-2</v>
      </c>
      <c r="I82" s="283">
        <v>4.7</v>
      </c>
      <c r="J82" s="283">
        <v>4.7</v>
      </c>
      <c r="K82" s="285">
        <v>4.6260000000000003E-2</v>
      </c>
      <c r="L82" s="283" t="s">
        <v>40</v>
      </c>
      <c r="M82" s="7" t="s">
        <v>144</v>
      </c>
      <c r="N82" s="305">
        <v>7.4999999999999997E-3</v>
      </c>
      <c r="O82" s="23">
        <v>0.19289999999999999</v>
      </c>
      <c r="P82" s="285">
        <v>-1.6899999999999998E-2</v>
      </c>
      <c r="Q82" s="285">
        <v>0.8901</v>
      </c>
      <c r="R82" s="285">
        <v>-3.3E-3</v>
      </c>
      <c r="S82" s="285">
        <v>-4.4000000000000003E-3</v>
      </c>
      <c r="T82" s="285">
        <v>-6.8999999999999999E-3</v>
      </c>
      <c r="U82" s="283">
        <v>12932</v>
      </c>
      <c r="V82" s="283">
        <v>-49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1.0549999999999999</v>
      </c>
      <c r="D83" s="295">
        <v>4.7999999999999996E-3</v>
      </c>
      <c r="E83" s="289">
        <v>233.51</v>
      </c>
      <c r="F83" s="14">
        <v>1.0309999999999999</v>
      </c>
      <c r="G83" s="291">
        <v>-2.3300000000000001E-2</v>
      </c>
      <c r="H83" s="291">
        <v>3.2000000000000001E-2</v>
      </c>
      <c r="I83" s="289">
        <v>4.7</v>
      </c>
      <c r="J83" s="289">
        <v>4.7</v>
      </c>
      <c r="K83" s="291">
        <v>4.5900000000000003E-2</v>
      </c>
      <c r="L83" s="289" t="s">
        <v>40</v>
      </c>
      <c r="M83" s="14" t="s">
        <v>150</v>
      </c>
      <c r="N83" s="295">
        <v>2.4199999999999999E-2</v>
      </c>
      <c r="O83" s="18">
        <v>0.31419999999999998</v>
      </c>
      <c r="P83" s="291">
        <v>-2.4299999999999999E-2</v>
      </c>
      <c r="Q83" s="291">
        <v>0.60599999999999998</v>
      </c>
      <c r="R83" s="291">
        <v>-1.6000000000000001E-3</v>
      </c>
      <c r="S83" s="291">
        <v>-2.2000000000000001E-3</v>
      </c>
      <c r="T83" s="291">
        <v>-3.3E-3</v>
      </c>
      <c r="U83" s="289">
        <v>116153</v>
      </c>
      <c r="V83" s="289">
        <v>-7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1.0549999999999999</v>
      </c>
      <c r="D84" s="305">
        <v>8.9999999999999998E-4</v>
      </c>
      <c r="E84" s="283">
        <v>47.41</v>
      </c>
      <c r="F84" s="7">
        <v>1.024</v>
      </c>
      <c r="G84" s="285">
        <v>-3.0300000000000001E-2</v>
      </c>
      <c r="H84" s="285">
        <v>3.2000000000000001E-2</v>
      </c>
      <c r="I84" s="283">
        <v>4.7</v>
      </c>
      <c r="J84" s="283">
        <v>4.7</v>
      </c>
      <c r="K84" s="285">
        <v>4.5589999999999999E-2</v>
      </c>
      <c r="L84" s="283" t="s">
        <v>40</v>
      </c>
      <c r="M84" s="7" t="s">
        <v>148</v>
      </c>
      <c r="N84" s="305">
        <v>1.17E-2</v>
      </c>
      <c r="O84" s="23">
        <v>0.54220000000000002</v>
      </c>
      <c r="P84" s="285">
        <v>-3.09E-2</v>
      </c>
      <c r="Q84" s="285">
        <v>0.6361</v>
      </c>
      <c r="R84" s="285">
        <v>-4.4999999999999997E-3</v>
      </c>
      <c r="S84" s="285">
        <v>-6.6E-3</v>
      </c>
      <c r="T84" s="285">
        <v>-6.4000000000000003E-3</v>
      </c>
      <c r="U84" s="283">
        <v>4651</v>
      </c>
      <c r="V84" s="283">
        <v>-5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1.72E-3</v>
      </c>
      <c r="E85" s="36"/>
      <c r="F85" s="35"/>
      <c r="G85" s="43">
        <f>AVERAGE(G80:G84)</f>
        <v>-1.7899999999999999E-2</v>
      </c>
      <c r="H85" s="272">
        <f>COUNTIF($D80:$D84,"&gt;0")/COUNT($D80:$D84)</f>
        <v>0.8</v>
      </c>
      <c r="I85" s="270">
        <f>COUNTIF($D80:$D84,"&lt;0")</f>
        <v>0</v>
      </c>
      <c r="J85" s="270">
        <f>COUNTIF($D80:$D84,"=0")</f>
        <v>1</v>
      </c>
      <c r="K85" s="43">
        <f>AVERAGE(K80:K84)</f>
        <v>4.6154000000000001E-2</v>
      </c>
      <c r="L85" s="36"/>
      <c r="M85" s="35"/>
      <c r="N85" s="38"/>
      <c r="O85" s="39"/>
      <c r="P85" s="43">
        <f>AVERAGE(P80:P84)</f>
        <v>-1.924E-2</v>
      </c>
      <c r="Q85" s="37"/>
      <c r="R85" s="43">
        <f>AVERAGE(R80:R84)</f>
        <v>-1.0999999999999998E-3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306" t="s">
        <v>42</v>
      </c>
      <c r="C86" s="14">
        <v>0.84199999999999997</v>
      </c>
      <c r="D86" s="295">
        <v>8.3999999999999995E-3</v>
      </c>
      <c r="E86" s="289">
        <v>10310.049999999999</v>
      </c>
      <c r="F86" s="14">
        <v>1.0275000000000001</v>
      </c>
      <c r="G86" s="291">
        <v>0.18049999999999999</v>
      </c>
      <c r="H86" s="291">
        <v>0.03</v>
      </c>
      <c r="I86" s="289">
        <v>4.5</v>
      </c>
      <c r="J86" s="289">
        <v>4.5</v>
      </c>
      <c r="K86" s="291">
        <v>5.525E-2</v>
      </c>
      <c r="L86" s="289" t="s">
        <v>40</v>
      </c>
      <c r="M86" s="14" t="s">
        <v>43</v>
      </c>
      <c r="N86" s="295">
        <v>1.32E-2</v>
      </c>
      <c r="O86" s="18">
        <v>9.7799999999999998E-2</v>
      </c>
      <c r="P86" s="306" t="s">
        <v>44</v>
      </c>
      <c r="Q86" s="303">
        <v>2.2002999999999999</v>
      </c>
      <c r="R86" s="291">
        <v>7.3000000000000001E-3</v>
      </c>
      <c r="S86" s="291">
        <v>9.4000000000000004E-3</v>
      </c>
      <c r="T86" s="291">
        <v>2.5999999999999999E-3</v>
      </c>
      <c r="U86" s="289">
        <v>255081</v>
      </c>
      <c r="V86" s="289">
        <v>1695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1.0509999999999999</v>
      </c>
      <c r="D87" s="284">
        <v>0</v>
      </c>
      <c r="E87" s="283">
        <v>31.02</v>
      </c>
      <c r="F87" s="7">
        <v>1.05</v>
      </c>
      <c r="G87" s="285">
        <v>-1E-3</v>
      </c>
      <c r="H87" s="285">
        <v>0.03</v>
      </c>
      <c r="I87" s="283">
        <v>5</v>
      </c>
      <c r="J87" s="283">
        <v>4.5</v>
      </c>
      <c r="K87" s="285">
        <v>4.4970000000000003E-2</v>
      </c>
      <c r="L87" s="283" t="s">
        <v>40</v>
      </c>
      <c r="M87" s="7" t="s">
        <v>125</v>
      </c>
      <c r="N87" s="305">
        <v>1.11E-2</v>
      </c>
      <c r="O87" s="23">
        <v>0.27729999999999999</v>
      </c>
      <c r="P87" s="285">
        <v>-4.4999999999999997E-3</v>
      </c>
      <c r="Q87" s="285">
        <v>0.66779999999999995</v>
      </c>
      <c r="R87" s="285">
        <v>-7.1000000000000004E-3</v>
      </c>
      <c r="S87" s="285">
        <v>6.1999999999999998E-3</v>
      </c>
      <c r="T87" s="285">
        <v>1.0500000000000001E-2</v>
      </c>
      <c r="U87" s="283">
        <v>136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502017</v>
      </c>
      <c r="B88" s="289" t="s">
        <v>45</v>
      </c>
      <c r="C88" s="14">
        <v>1.03</v>
      </c>
      <c r="D88" s="290">
        <v>-9.5999999999999992E-3</v>
      </c>
      <c r="E88" s="289">
        <v>0.04</v>
      </c>
      <c r="F88" s="14">
        <v>1.0289999999999999</v>
      </c>
      <c r="G88" s="291">
        <v>-1E-3</v>
      </c>
      <c r="H88" s="291">
        <v>0.03</v>
      </c>
      <c r="I88" s="289">
        <v>4.5</v>
      </c>
      <c r="J88" s="289">
        <v>4.5</v>
      </c>
      <c r="K88" s="291">
        <v>4.496E-2</v>
      </c>
      <c r="L88" s="289" t="s">
        <v>40</v>
      </c>
      <c r="M88" s="14" t="s">
        <v>46</v>
      </c>
      <c r="N88" s="295">
        <v>1.15E-2</v>
      </c>
      <c r="O88" s="18">
        <v>0.35049999999999998</v>
      </c>
      <c r="P88" s="291">
        <v>-4.4999999999999997E-3</v>
      </c>
      <c r="Q88" s="291">
        <v>0.52339999999999998</v>
      </c>
      <c r="R88" s="291">
        <v>-9.7999999999999997E-3</v>
      </c>
      <c r="S88" s="291">
        <v>-1.5E-3</v>
      </c>
      <c r="T88" s="291">
        <v>-1E-3</v>
      </c>
      <c r="U88" s="289">
        <v>249</v>
      </c>
      <c r="V88" s="289">
        <v>2</v>
      </c>
      <c r="W88" s="292">
        <v>0.21180555555555555</v>
      </c>
      <c r="X88" s="293">
        <v>42719</v>
      </c>
      <c r="Y88" s="21" t="s">
        <v>38</v>
      </c>
    </row>
    <row r="89" spans="1:25" ht="18.75" thickBot="1" x14ac:dyDescent="0.2">
      <c r="A89" s="7">
        <v>150273</v>
      </c>
      <c r="B89" s="283" t="s">
        <v>45</v>
      </c>
      <c r="C89" s="7">
        <v>1.0569999999999999</v>
      </c>
      <c r="D89" s="305">
        <v>2.8E-3</v>
      </c>
      <c r="E89" s="283">
        <v>561.66999999999996</v>
      </c>
      <c r="F89" s="7">
        <v>1.0549999999999999</v>
      </c>
      <c r="G89" s="285">
        <v>-1.9E-3</v>
      </c>
      <c r="H89" s="285">
        <v>0.03</v>
      </c>
      <c r="I89" s="283">
        <v>5</v>
      </c>
      <c r="J89" s="283">
        <v>4.5</v>
      </c>
      <c r="K89" s="285">
        <v>4.4920000000000002E-2</v>
      </c>
      <c r="L89" s="283" t="s">
        <v>40</v>
      </c>
      <c r="M89" s="7" t="s">
        <v>46</v>
      </c>
      <c r="N89" s="305">
        <v>1.15E-2</v>
      </c>
      <c r="O89" s="23">
        <v>0.12540000000000001</v>
      </c>
      <c r="P89" s="285">
        <v>-5.4999999999999997E-3</v>
      </c>
      <c r="Q89" s="285">
        <v>1.0105999999999999</v>
      </c>
      <c r="R89" s="285">
        <v>-4.1000000000000003E-3</v>
      </c>
      <c r="S89" s="285">
        <v>-2E-3</v>
      </c>
      <c r="T89" s="285">
        <v>-6.0000000000000001E-3</v>
      </c>
      <c r="U89" s="283">
        <v>10774</v>
      </c>
      <c r="V89" s="283">
        <v>67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150277</v>
      </c>
      <c r="B90" s="306" t="s">
        <v>65</v>
      </c>
      <c r="C90" s="14">
        <v>1.0569999999999999</v>
      </c>
      <c r="D90" s="295">
        <v>2.8E-3</v>
      </c>
      <c r="E90" s="289">
        <v>3041.77</v>
      </c>
      <c r="F90" s="14">
        <v>1.0549999999999999</v>
      </c>
      <c r="G90" s="291">
        <v>-1.9E-3</v>
      </c>
      <c r="H90" s="291">
        <v>0.03</v>
      </c>
      <c r="I90" s="289">
        <v>5</v>
      </c>
      <c r="J90" s="289">
        <v>4.5</v>
      </c>
      <c r="K90" s="291">
        <v>4.4920000000000002E-2</v>
      </c>
      <c r="L90" s="289" t="s">
        <v>40</v>
      </c>
      <c r="M90" s="14" t="s">
        <v>66</v>
      </c>
      <c r="N90" s="295">
        <v>1.0200000000000001E-2</v>
      </c>
      <c r="O90" s="18">
        <v>0.12429999999999999</v>
      </c>
      <c r="P90" s="291">
        <v>-5.4999999999999997E-3</v>
      </c>
      <c r="Q90" s="291">
        <v>1.0129999999999999</v>
      </c>
      <c r="R90" s="291">
        <v>1.8E-3</v>
      </c>
      <c r="S90" s="291">
        <v>1.4E-3</v>
      </c>
      <c r="T90" s="291">
        <v>-5.3E-3</v>
      </c>
      <c r="U90" s="289">
        <v>52439</v>
      </c>
      <c r="V90" s="289">
        <v>182</v>
      </c>
      <c r="W90" s="292">
        <v>0.21180555555555555</v>
      </c>
      <c r="X90" s="293">
        <v>42614</v>
      </c>
      <c r="Y90" s="21" t="s">
        <v>38</v>
      </c>
    </row>
    <row r="91" spans="1:25" s="206" customFormat="1" ht="19.5" thickBot="1" x14ac:dyDescent="0.2">
      <c r="A91" s="197">
        <v>502024</v>
      </c>
      <c r="B91" s="377" t="s">
        <v>491</v>
      </c>
      <c r="C91" s="197">
        <v>1.052</v>
      </c>
      <c r="D91" s="383">
        <v>1E-3</v>
      </c>
      <c r="E91" s="377">
        <v>273.58</v>
      </c>
      <c r="F91" s="197">
        <v>1.05</v>
      </c>
      <c r="G91" s="379">
        <v>-1.9E-3</v>
      </c>
      <c r="H91" s="379">
        <v>0.03</v>
      </c>
      <c r="I91" s="377">
        <v>5</v>
      </c>
      <c r="J91" s="377">
        <v>4.5</v>
      </c>
      <c r="K91" s="379">
        <v>4.4920000000000002E-2</v>
      </c>
      <c r="L91" s="377" t="s">
        <v>40</v>
      </c>
      <c r="M91" s="197" t="s">
        <v>78</v>
      </c>
      <c r="N91" s="383">
        <v>8.3999999999999995E-3</v>
      </c>
      <c r="O91" s="202">
        <v>0.26300000000000001</v>
      </c>
      <c r="P91" s="379">
        <v>-5.4999999999999997E-3</v>
      </c>
      <c r="Q91" s="379">
        <v>0.70069999999999999</v>
      </c>
      <c r="R91" s="379">
        <v>8.0000000000000002E-3</v>
      </c>
      <c r="S91" s="379">
        <v>1.26E-2</v>
      </c>
      <c r="T91" s="379">
        <v>7.3000000000000001E-3</v>
      </c>
      <c r="U91" s="377">
        <v>1689</v>
      </c>
      <c r="V91" s="377">
        <v>25</v>
      </c>
      <c r="W91" s="380">
        <v>0.21180555555555555</v>
      </c>
      <c r="X91" s="381">
        <v>42614</v>
      </c>
      <c r="Y91" s="205" t="s">
        <v>38</v>
      </c>
    </row>
    <row r="92" spans="1:25" s="60" customFormat="1" ht="18.75" thickBot="1" x14ac:dyDescent="0.2">
      <c r="A92" s="51">
        <v>150051</v>
      </c>
      <c r="B92" s="309" t="s">
        <v>87</v>
      </c>
      <c r="C92" s="51">
        <v>1.026</v>
      </c>
      <c r="D92" s="314">
        <v>1E-3</v>
      </c>
      <c r="E92" s="309">
        <v>533.23</v>
      </c>
      <c r="F92" s="51">
        <v>1.024</v>
      </c>
      <c r="G92" s="311">
        <v>-2E-3</v>
      </c>
      <c r="H92" s="311">
        <v>0.03</v>
      </c>
      <c r="I92" s="309">
        <v>4.5</v>
      </c>
      <c r="J92" s="309">
        <v>4.5</v>
      </c>
      <c r="K92" s="311">
        <v>4.4909999999999999E-2</v>
      </c>
      <c r="L92" s="309" t="s">
        <v>40</v>
      </c>
      <c r="M92" s="51" t="s">
        <v>88</v>
      </c>
      <c r="N92" s="314">
        <v>1.8800000000000001E-2</v>
      </c>
      <c r="O92" s="56">
        <v>0.44269999999999998</v>
      </c>
      <c r="P92" s="311">
        <v>-5.4999999999999997E-3</v>
      </c>
      <c r="Q92" s="311">
        <v>0.31230000000000002</v>
      </c>
      <c r="R92" s="311">
        <v>8.0000000000000004E-4</v>
      </c>
      <c r="S92" s="311">
        <v>-4.0000000000000002E-4</v>
      </c>
      <c r="T92" s="311">
        <v>1.8E-3</v>
      </c>
      <c r="U92" s="309">
        <v>16104</v>
      </c>
      <c r="V92" s="309">
        <v>248</v>
      </c>
      <c r="W92" s="312">
        <v>0.21180555555555555</v>
      </c>
      <c r="X92" s="313">
        <v>42719</v>
      </c>
      <c r="Y92" s="59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1.028</v>
      </c>
      <c r="D93" s="305">
        <v>2.8999999999999998E-3</v>
      </c>
      <c r="E93" s="283">
        <v>111.25</v>
      </c>
      <c r="F93" s="7">
        <v>1.026</v>
      </c>
      <c r="G93" s="285">
        <v>-1.9E-3</v>
      </c>
      <c r="H93" s="285">
        <v>0.03</v>
      </c>
      <c r="I93" s="283">
        <v>4.5</v>
      </c>
      <c r="J93" s="283">
        <v>4.5</v>
      </c>
      <c r="K93" s="285">
        <v>4.4909999999999999E-2</v>
      </c>
      <c r="L93" s="283" t="s">
        <v>40</v>
      </c>
      <c r="M93" s="7" t="s">
        <v>62</v>
      </c>
      <c r="N93" s="305">
        <v>3.5999999999999999E-3</v>
      </c>
      <c r="O93" s="23">
        <v>0.1096</v>
      </c>
      <c r="P93" s="285">
        <v>-4.3E-3</v>
      </c>
      <c r="Q93" s="285">
        <v>0.46100000000000002</v>
      </c>
      <c r="R93" s="285">
        <v>1.0500000000000001E-2</v>
      </c>
      <c r="S93" s="285">
        <v>1.24E-2</v>
      </c>
      <c r="T93" s="285">
        <v>6.3E-3</v>
      </c>
      <c r="U93" s="283">
        <v>3462</v>
      </c>
      <c r="V93" s="283">
        <v>8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150177</v>
      </c>
      <c r="B94" s="289" t="s">
        <v>83</v>
      </c>
      <c r="C94" s="14">
        <v>1.0309999999999999</v>
      </c>
      <c r="D94" s="295">
        <v>1.9E-3</v>
      </c>
      <c r="E94" s="289">
        <v>349.7</v>
      </c>
      <c r="F94" s="14">
        <v>1.028</v>
      </c>
      <c r="G94" s="291">
        <v>-2.8999999999999998E-3</v>
      </c>
      <c r="H94" s="291">
        <v>0.03</v>
      </c>
      <c r="I94" s="289">
        <v>4.5</v>
      </c>
      <c r="J94" s="289">
        <v>4.5</v>
      </c>
      <c r="K94" s="291">
        <v>4.487E-2</v>
      </c>
      <c r="L94" s="289" t="s">
        <v>40</v>
      </c>
      <c r="M94" s="14" t="s">
        <v>84</v>
      </c>
      <c r="N94" s="295">
        <v>2.3800000000000002E-2</v>
      </c>
      <c r="O94" s="18">
        <v>0.45760000000000001</v>
      </c>
      <c r="P94" s="291">
        <v>-6.4000000000000003E-3</v>
      </c>
      <c r="Q94" s="291">
        <v>0.27329999999999999</v>
      </c>
      <c r="R94" s="291">
        <v>-8.9999999999999998E-4</v>
      </c>
      <c r="S94" s="291">
        <v>4.0000000000000002E-4</v>
      </c>
      <c r="T94" s="291">
        <v>-2.5999999999999999E-3</v>
      </c>
      <c r="U94" s="289">
        <v>21935</v>
      </c>
      <c r="V94" s="289">
        <v>77</v>
      </c>
      <c r="W94" s="292">
        <v>0.21180555555555555</v>
      </c>
      <c r="X94" s="293">
        <v>42738</v>
      </c>
      <c r="Y94" s="21" t="s">
        <v>38</v>
      </c>
    </row>
    <row r="95" spans="1:25" ht="18.75" thickBot="1" x14ac:dyDescent="0.2">
      <c r="A95" s="7">
        <v>150229</v>
      </c>
      <c r="B95" s="283" t="s">
        <v>69</v>
      </c>
      <c r="C95" s="7">
        <v>1.034</v>
      </c>
      <c r="D95" s="305">
        <v>2.8999999999999998E-3</v>
      </c>
      <c r="E95" s="283">
        <v>200.45</v>
      </c>
      <c r="F95" s="7">
        <v>1.0309999999999999</v>
      </c>
      <c r="G95" s="285">
        <v>-2.8999999999999998E-3</v>
      </c>
      <c r="H95" s="285">
        <v>0.03</v>
      </c>
      <c r="I95" s="283">
        <v>4.5</v>
      </c>
      <c r="J95" s="283">
        <v>4.5</v>
      </c>
      <c r="K95" s="285">
        <v>4.487E-2</v>
      </c>
      <c r="L95" s="283" t="s">
        <v>40</v>
      </c>
      <c r="M95" s="7" t="s">
        <v>70</v>
      </c>
      <c r="N95" s="305">
        <v>1.2999999999999999E-3</v>
      </c>
      <c r="O95" s="23">
        <v>0.28839999999999999</v>
      </c>
      <c r="P95" s="285">
        <v>-6.4000000000000003E-3</v>
      </c>
      <c r="Q95" s="285">
        <v>0.66649999999999998</v>
      </c>
      <c r="R95" s="285">
        <v>2.7000000000000001E-3</v>
      </c>
      <c r="S95" s="285">
        <v>5.9999999999999995E-4</v>
      </c>
      <c r="T95" s="285">
        <v>-3.8999999999999998E-3</v>
      </c>
      <c r="U95" s="283">
        <v>16016</v>
      </c>
      <c r="V95" s="283">
        <v>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150307</v>
      </c>
      <c r="B96" s="289" t="s">
        <v>51</v>
      </c>
      <c r="C96" s="14">
        <v>1.034</v>
      </c>
      <c r="D96" s="295">
        <v>2.8999999999999998E-3</v>
      </c>
      <c r="E96" s="289">
        <v>423.3</v>
      </c>
      <c r="F96" s="14">
        <v>1.0309999999999999</v>
      </c>
      <c r="G96" s="291">
        <v>-2.8999999999999998E-3</v>
      </c>
      <c r="H96" s="291">
        <v>0.03</v>
      </c>
      <c r="I96" s="289">
        <v>4.5</v>
      </c>
      <c r="J96" s="289">
        <v>4.5</v>
      </c>
      <c r="K96" s="291">
        <v>4.487E-2</v>
      </c>
      <c r="L96" s="289" t="s">
        <v>40</v>
      </c>
      <c r="M96" s="14" t="s">
        <v>52</v>
      </c>
      <c r="N96" s="295">
        <v>7.7999999999999996E-3</v>
      </c>
      <c r="O96" s="18">
        <v>0.1993</v>
      </c>
      <c r="P96" s="291">
        <v>-6.4000000000000003E-3</v>
      </c>
      <c r="Q96" s="291">
        <v>0.87529999999999997</v>
      </c>
      <c r="R96" s="291">
        <v>-4.8999999999999998E-3</v>
      </c>
      <c r="S96" s="291">
        <v>-3.8E-3</v>
      </c>
      <c r="T96" s="291">
        <v>-5.5999999999999999E-3</v>
      </c>
      <c r="U96" s="289">
        <v>23421</v>
      </c>
      <c r="V96" s="289">
        <v>14</v>
      </c>
      <c r="W96" s="292">
        <v>0.21180555555555555</v>
      </c>
      <c r="X96" s="293">
        <v>42705</v>
      </c>
      <c r="Y96" s="21" t="s">
        <v>38</v>
      </c>
    </row>
    <row r="97" spans="1:25" ht="18.75" thickBot="1" x14ac:dyDescent="0.2">
      <c r="A97" s="7">
        <v>150271</v>
      </c>
      <c r="B97" s="283" t="s">
        <v>59</v>
      </c>
      <c r="C97" s="7">
        <v>1.0329999999999999</v>
      </c>
      <c r="D97" s="305">
        <v>2.8999999999999998E-3</v>
      </c>
      <c r="E97" s="283">
        <v>26.48</v>
      </c>
      <c r="F97" s="7">
        <v>1.03</v>
      </c>
      <c r="G97" s="285">
        <v>-2.8999999999999998E-3</v>
      </c>
      <c r="H97" s="285">
        <v>0.03</v>
      </c>
      <c r="I97" s="283">
        <v>4.5</v>
      </c>
      <c r="J97" s="283">
        <v>4.5</v>
      </c>
      <c r="K97" s="285">
        <v>4.487E-2</v>
      </c>
      <c r="L97" s="283" t="s">
        <v>40</v>
      </c>
      <c r="M97" s="7" t="s">
        <v>60</v>
      </c>
      <c r="N97" s="305">
        <v>5.0000000000000001E-3</v>
      </c>
      <c r="O97" s="23">
        <v>0.38990000000000002</v>
      </c>
      <c r="P97" s="285">
        <v>-6.4000000000000003E-3</v>
      </c>
      <c r="Q97" s="285">
        <v>0.43</v>
      </c>
      <c r="R97" s="285">
        <v>-1.4E-3</v>
      </c>
      <c r="S97" s="285">
        <v>1E-3</v>
      </c>
      <c r="T97" s="285">
        <v>2.8E-3</v>
      </c>
      <c r="U97" s="283">
        <v>2356</v>
      </c>
      <c r="V97" s="283">
        <v>0</v>
      </c>
      <c r="W97" s="287">
        <v>0.21180555555555555</v>
      </c>
      <c r="X97" s="288">
        <v>42719</v>
      </c>
      <c r="Y97" s="13" t="s">
        <v>38</v>
      </c>
    </row>
    <row r="98" spans="1:25" ht="18.75" thickBot="1" x14ac:dyDescent="0.2">
      <c r="A98" s="14">
        <v>150233</v>
      </c>
      <c r="B98" s="289" t="s">
        <v>81</v>
      </c>
      <c r="C98" s="14">
        <v>1.012</v>
      </c>
      <c r="D98" s="295">
        <v>1E-3</v>
      </c>
      <c r="E98" s="289">
        <v>85.74</v>
      </c>
      <c r="F98" s="14">
        <v>1.0089999999999999</v>
      </c>
      <c r="G98" s="291">
        <v>-3.0000000000000001E-3</v>
      </c>
      <c r="H98" s="291">
        <v>0.03</v>
      </c>
      <c r="I98" s="289">
        <v>4.5</v>
      </c>
      <c r="J98" s="289">
        <v>4.5</v>
      </c>
      <c r="K98" s="291">
        <v>4.487E-2</v>
      </c>
      <c r="L98" s="289" t="s">
        <v>40</v>
      </c>
      <c r="M98" s="14" t="s">
        <v>82</v>
      </c>
      <c r="N98" s="295">
        <v>9.2999999999999992E-3</v>
      </c>
      <c r="O98" s="18">
        <v>0.27850000000000003</v>
      </c>
      <c r="P98" s="291">
        <v>-6.4999999999999997E-3</v>
      </c>
      <c r="Q98" s="303">
        <v>0.71930000000000005</v>
      </c>
      <c r="R98" s="291">
        <v>-1.1000000000000001E-3</v>
      </c>
      <c r="S98" s="291">
        <v>3.7000000000000002E-3</v>
      </c>
      <c r="T98" s="291">
        <v>-4.8999999999999998E-3</v>
      </c>
      <c r="U98" s="289">
        <v>2780</v>
      </c>
      <c r="V98" s="289">
        <v>2</v>
      </c>
      <c r="W98" s="292">
        <v>0.21180555555555555</v>
      </c>
      <c r="X98" s="293">
        <v>42884</v>
      </c>
      <c r="Y98" s="21" t="s">
        <v>38</v>
      </c>
    </row>
    <row r="99" spans="1:25" ht="18.75" thickBot="1" x14ac:dyDescent="0.2">
      <c r="A99" s="7">
        <v>150173</v>
      </c>
      <c r="B99" s="283" t="s">
        <v>113</v>
      </c>
      <c r="C99" s="7">
        <v>1.0329999999999999</v>
      </c>
      <c r="D99" s="305">
        <v>2.8999999999999998E-3</v>
      </c>
      <c r="E99" s="283">
        <v>586.76</v>
      </c>
      <c r="F99" s="7">
        <v>1.03</v>
      </c>
      <c r="G99" s="285">
        <v>-2.8999999999999998E-3</v>
      </c>
      <c r="H99" s="285">
        <v>0.03</v>
      </c>
      <c r="I99" s="283">
        <v>4.5</v>
      </c>
      <c r="J99" s="283">
        <v>4.5</v>
      </c>
      <c r="K99" s="285">
        <v>4.487E-2</v>
      </c>
      <c r="L99" s="283" t="s">
        <v>40</v>
      </c>
      <c r="M99" s="7" t="s">
        <v>114</v>
      </c>
      <c r="N99" s="305">
        <v>1.0200000000000001E-2</v>
      </c>
      <c r="O99" s="23">
        <v>0.26550000000000001</v>
      </c>
      <c r="P99" s="285">
        <v>-6.4000000000000003E-3</v>
      </c>
      <c r="Q99" s="285">
        <v>0.72140000000000004</v>
      </c>
      <c r="R99" s="285">
        <v>6.4999999999999997E-3</v>
      </c>
      <c r="S99" s="285">
        <v>5.7999999999999996E-3</v>
      </c>
      <c r="T99" s="285">
        <v>-1.6999999999999999E-3</v>
      </c>
      <c r="U99" s="283">
        <v>17411</v>
      </c>
      <c r="V99" s="283">
        <v>2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150329</v>
      </c>
      <c r="B100" s="289" t="s">
        <v>99</v>
      </c>
      <c r="C100" s="14">
        <v>1.0329999999999999</v>
      </c>
      <c r="D100" s="295">
        <v>3.8999999999999998E-3</v>
      </c>
      <c r="E100" s="289">
        <v>453.14</v>
      </c>
      <c r="F100" s="14">
        <v>1.03</v>
      </c>
      <c r="G100" s="291">
        <v>-2.8999999999999998E-3</v>
      </c>
      <c r="H100" s="291">
        <v>0.03</v>
      </c>
      <c r="I100" s="289">
        <v>4.5</v>
      </c>
      <c r="J100" s="289">
        <v>4.5</v>
      </c>
      <c r="K100" s="291">
        <v>4.487E-2</v>
      </c>
      <c r="L100" s="289" t="s">
        <v>40</v>
      </c>
      <c r="M100" s="14" t="s">
        <v>100</v>
      </c>
      <c r="N100" s="295">
        <v>2.06E-2</v>
      </c>
      <c r="O100" s="18">
        <v>0.32790000000000002</v>
      </c>
      <c r="P100" s="291">
        <v>-6.4000000000000003E-3</v>
      </c>
      <c r="Q100" s="291">
        <v>0.57520000000000004</v>
      </c>
      <c r="R100" s="291">
        <v>3.8999999999999998E-3</v>
      </c>
      <c r="S100" s="291">
        <v>1.6000000000000001E-3</v>
      </c>
      <c r="T100" s="291">
        <v>5.0000000000000001E-4</v>
      </c>
      <c r="U100" s="289">
        <v>11071</v>
      </c>
      <c r="V100" s="289">
        <v>126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150275</v>
      </c>
      <c r="B101" s="294" t="s">
        <v>89</v>
      </c>
      <c r="C101" s="7">
        <v>1.032</v>
      </c>
      <c r="D101" s="305">
        <v>1E-3</v>
      </c>
      <c r="E101" s="283">
        <v>2437.65</v>
      </c>
      <c r="F101" s="7">
        <v>1.0289999999999999</v>
      </c>
      <c r="G101" s="285">
        <v>-2.8999999999999998E-3</v>
      </c>
      <c r="H101" s="285">
        <v>0.03</v>
      </c>
      <c r="I101" s="283">
        <v>4.5</v>
      </c>
      <c r="J101" s="283">
        <v>4.5</v>
      </c>
      <c r="K101" s="285">
        <v>4.487E-2</v>
      </c>
      <c r="L101" s="283" t="s">
        <v>40</v>
      </c>
      <c r="M101" s="7" t="s">
        <v>46</v>
      </c>
      <c r="N101" s="305">
        <v>1.15E-2</v>
      </c>
      <c r="O101" s="23">
        <v>0.1202</v>
      </c>
      <c r="P101" s="285">
        <v>-6.4000000000000003E-3</v>
      </c>
      <c r="Q101" s="285">
        <v>1.0637000000000001</v>
      </c>
      <c r="R101" s="285">
        <v>-3.8999999999999998E-3</v>
      </c>
      <c r="S101" s="285">
        <v>-6.9999999999999999E-4</v>
      </c>
      <c r="T101" s="285">
        <v>-5.4999999999999997E-3</v>
      </c>
      <c r="U101" s="283">
        <v>52781</v>
      </c>
      <c r="V101" s="283">
        <v>159</v>
      </c>
      <c r="W101" s="287">
        <v>0.21180555555555555</v>
      </c>
      <c r="X101" s="288">
        <v>42719</v>
      </c>
      <c r="Y101" s="13" t="s">
        <v>38</v>
      </c>
    </row>
    <row r="102" spans="1:25" ht="18.75" thickBot="1" x14ac:dyDescent="0.2">
      <c r="A102" s="14">
        <v>150237</v>
      </c>
      <c r="B102" s="289" t="s">
        <v>75</v>
      </c>
      <c r="C102" s="14">
        <v>1.0469999999999999</v>
      </c>
      <c r="D102" s="295">
        <v>1E-3</v>
      </c>
      <c r="E102" s="289">
        <v>39.79</v>
      </c>
      <c r="F102" s="14">
        <v>1.0429999999999999</v>
      </c>
      <c r="G102" s="291">
        <v>-3.8E-3</v>
      </c>
      <c r="H102" s="291">
        <v>0.03</v>
      </c>
      <c r="I102" s="289">
        <v>4.75</v>
      </c>
      <c r="J102" s="289">
        <v>4.5</v>
      </c>
      <c r="K102" s="291">
        <v>4.4850000000000001E-2</v>
      </c>
      <c r="L102" s="289" t="s">
        <v>40</v>
      </c>
      <c r="M102" s="14" t="s">
        <v>76</v>
      </c>
      <c r="N102" s="295">
        <v>1.3299999999999999E-2</v>
      </c>
      <c r="O102" s="18">
        <v>0.39369999999999999</v>
      </c>
      <c r="P102" s="291">
        <v>-7.4000000000000003E-3</v>
      </c>
      <c r="Q102" s="291">
        <v>0.40670000000000001</v>
      </c>
      <c r="R102" s="291">
        <v>4.4000000000000003E-3</v>
      </c>
      <c r="S102" s="291">
        <v>1.66E-2</v>
      </c>
      <c r="T102" s="291">
        <v>-1.4E-3</v>
      </c>
      <c r="U102" s="289">
        <v>845</v>
      </c>
      <c r="V102" s="289">
        <v>130</v>
      </c>
      <c r="W102" s="292">
        <v>0.21180555555555555</v>
      </c>
      <c r="X102" s="293">
        <v>42675</v>
      </c>
      <c r="Y102" s="21" t="s">
        <v>38</v>
      </c>
    </row>
    <row r="103" spans="1:25" s="206" customFormat="1" ht="18.75" thickBot="1" x14ac:dyDescent="0.2">
      <c r="A103" s="197">
        <v>150259</v>
      </c>
      <c r="B103" s="377" t="s">
        <v>92</v>
      </c>
      <c r="C103" s="197">
        <v>1.012</v>
      </c>
      <c r="D103" s="383">
        <v>2E-3</v>
      </c>
      <c r="E103" s="377">
        <v>44.41</v>
      </c>
      <c r="F103" s="197">
        <v>1.0085999999999999</v>
      </c>
      <c r="G103" s="379">
        <v>-3.3999999999999998E-3</v>
      </c>
      <c r="H103" s="379">
        <v>0.03</v>
      </c>
      <c r="I103" s="377">
        <v>4.5</v>
      </c>
      <c r="J103" s="377">
        <v>4.5</v>
      </c>
      <c r="K103" s="379">
        <v>4.4850000000000001E-2</v>
      </c>
      <c r="L103" s="377" t="s">
        <v>40</v>
      </c>
      <c r="M103" s="197" t="s">
        <v>93</v>
      </c>
      <c r="N103" s="383">
        <v>7.6E-3</v>
      </c>
      <c r="O103" s="202">
        <v>0.3246</v>
      </c>
      <c r="P103" s="379">
        <v>-6.4999999999999997E-3</v>
      </c>
      <c r="Q103" s="379">
        <v>0.61</v>
      </c>
      <c r="R103" s="379">
        <v>5.1999999999999998E-3</v>
      </c>
      <c r="S103" s="379">
        <v>8.6E-3</v>
      </c>
      <c r="T103" s="379">
        <v>-1.4E-3</v>
      </c>
      <c r="U103" s="377">
        <v>10102</v>
      </c>
      <c r="V103" s="377">
        <v>7</v>
      </c>
      <c r="W103" s="380">
        <v>0.21180555555555555</v>
      </c>
      <c r="X103" s="381">
        <v>42888</v>
      </c>
      <c r="Y103" s="205" t="s">
        <v>38</v>
      </c>
    </row>
    <row r="104" spans="1:25" ht="18.75" thickBot="1" x14ac:dyDescent="0.2">
      <c r="A104" s="14">
        <v>150235</v>
      </c>
      <c r="B104" s="289" t="s">
        <v>115</v>
      </c>
      <c r="C104" s="14">
        <v>1.0309999999999999</v>
      </c>
      <c r="D104" s="295">
        <v>2.8999999999999998E-3</v>
      </c>
      <c r="E104" s="289">
        <v>701.16</v>
      </c>
      <c r="F104" s="14">
        <v>1.0269999999999999</v>
      </c>
      <c r="G104" s="291">
        <v>-3.8999999999999998E-3</v>
      </c>
      <c r="H104" s="291">
        <v>0.03</v>
      </c>
      <c r="I104" s="289">
        <v>4.5</v>
      </c>
      <c r="J104" s="289">
        <v>4.5</v>
      </c>
      <c r="K104" s="291">
        <v>4.4819999999999999E-2</v>
      </c>
      <c r="L104" s="289" t="s">
        <v>40</v>
      </c>
      <c r="M104" s="14" t="s">
        <v>56</v>
      </c>
      <c r="N104" s="295">
        <v>2.46E-2</v>
      </c>
      <c r="O104" s="18">
        <v>0.3594</v>
      </c>
      <c r="P104" s="291">
        <v>-7.4000000000000003E-3</v>
      </c>
      <c r="Q104" s="291">
        <v>0.50490000000000002</v>
      </c>
      <c r="R104" s="291">
        <v>-5.3E-3</v>
      </c>
      <c r="S104" s="291">
        <v>1.5E-3</v>
      </c>
      <c r="T104" s="291">
        <v>0</v>
      </c>
      <c r="U104" s="289">
        <v>32970</v>
      </c>
      <c r="V104" s="289">
        <v>6</v>
      </c>
      <c r="W104" s="292">
        <v>0.21180555555555555</v>
      </c>
      <c r="X104" s="293">
        <v>42675</v>
      </c>
      <c r="Y104" s="21" t="s">
        <v>38</v>
      </c>
    </row>
    <row r="105" spans="1:25" ht="18.75" thickBot="1" x14ac:dyDescent="0.2">
      <c r="A105" s="7">
        <v>150243</v>
      </c>
      <c r="B105" s="283" t="s">
        <v>128</v>
      </c>
      <c r="C105" s="7">
        <v>1.03</v>
      </c>
      <c r="D105" s="305">
        <v>2.8999999999999998E-3</v>
      </c>
      <c r="E105" s="283">
        <v>217.7</v>
      </c>
      <c r="F105" s="7">
        <v>1.026</v>
      </c>
      <c r="G105" s="285">
        <v>-3.8999999999999998E-3</v>
      </c>
      <c r="H105" s="285">
        <v>0.03</v>
      </c>
      <c r="I105" s="283">
        <v>4.5</v>
      </c>
      <c r="J105" s="283">
        <v>4.5</v>
      </c>
      <c r="K105" s="285">
        <v>4.4819999999999999E-2</v>
      </c>
      <c r="L105" s="283" t="s">
        <v>40</v>
      </c>
      <c r="M105" s="7" t="s">
        <v>129</v>
      </c>
      <c r="N105" s="305">
        <v>9.7000000000000003E-3</v>
      </c>
      <c r="O105" s="23">
        <v>0.36399999999999999</v>
      </c>
      <c r="P105" s="285">
        <v>-7.4000000000000003E-3</v>
      </c>
      <c r="Q105" s="285">
        <v>0.49530000000000002</v>
      </c>
      <c r="R105" s="285">
        <v>2.9999999999999997E-4</v>
      </c>
      <c r="S105" s="285">
        <v>2.5000000000000001E-3</v>
      </c>
      <c r="T105" s="285">
        <v>-3.0000000000000001E-3</v>
      </c>
      <c r="U105" s="283">
        <v>12267</v>
      </c>
      <c r="V105" s="283">
        <v>53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150315</v>
      </c>
      <c r="B106" s="289" t="s">
        <v>118</v>
      </c>
      <c r="C106" s="14">
        <v>1.0349999999999999</v>
      </c>
      <c r="D106" s="295">
        <v>1.9E-3</v>
      </c>
      <c r="E106" s="289">
        <v>440.53</v>
      </c>
      <c r="F106" s="14">
        <v>1.0309999999999999</v>
      </c>
      <c r="G106" s="291">
        <v>-3.8999999999999998E-3</v>
      </c>
      <c r="H106" s="291">
        <v>0.03</v>
      </c>
      <c r="I106" s="289">
        <v>4.5</v>
      </c>
      <c r="J106" s="289">
        <v>4.5</v>
      </c>
      <c r="K106" s="291">
        <v>4.4819999999999999E-2</v>
      </c>
      <c r="L106" s="289" t="s">
        <v>40</v>
      </c>
      <c r="M106" s="14" t="s">
        <v>119</v>
      </c>
      <c r="N106" s="295">
        <v>9.5999999999999992E-3</v>
      </c>
      <c r="O106" s="18">
        <v>0.36840000000000001</v>
      </c>
      <c r="P106" s="291">
        <v>-7.4000000000000003E-3</v>
      </c>
      <c r="Q106" s="291">
        <v>0.47899999999999998</v>
      </c>
      <c r="R106" s="291">
        <v>-2.5999999999999999E-3</v>
      </c>
      <c r="S106" s="291">
        <v>-5.0000000000000001E-4</v>
      </c>
      <c r="T106" s="291">
        <v>-4.8999999999999998E-3</v>
      </c>
      <c r="U106" s="289">
        <v>9553</v>
      </c>
      <c r="V106" s="289">
        <v>8</v>
      </c>
      <c r="W106" s="292">
        <v>0.21180555555555555</v>
      </c>
      <c r="X106" s="293">
        <v>42705</v>
      </c>
      <c r="Y106" s="21" t="s">
        <v>38</v>
      </c>
    </row>
    <row r="107" spans="1:25" ht="18.75" thickBot="1" x14ac:dyDescent="0.2">
      <c r="A107" s="7">
        <v>150184</v>
      </c>
      <c r="B107" s="283" t="s">
        <v>106</v>
      </c>
      <c r="C107" s="7">
        <v>1.0129999999999999</v>
      </c>
      <c r="D107" s="305">
        <v>3.0000000000000001E-3</v>
      </c>
      <c r="E107" s="283">
        <v>21.68</v>
      </c>
      <c r="F107" s="7">
        <v>1.0089999999999999</v>
      </c>
      <c r="G107" s="285">
        <v>-4.0000000000000001E-3</v>
      </c>
      <c r="H107" s="285">
        <v>0.03</v>
      </c>
      <c r="I107" s="283">
        <v>4.5</v>
      </c>
      <c r="J107" s="283">
        <v>4.5</v>
      </c>
      <c r="K107" s="285">
        <v>4.4819999999999999E-2</v>
      </c>
      <c r="L107" s="283" t="s">
        <v>40</v>
      </c>
      <c r="M107" s="7" t="s">
        <v>76</v>
      </c>
      <c r="N107" s="305">
        <v>1.3299999999999999E-2</v>
      </c>
      <c r="O107" s="23">
        <v>0.3281</v>
      </c>
      <c r="P107" s="285">
        <v>-7.4000000000000003E-3</v>
      </c>
      <c r="Q107" s="304">
        <v>0.60099999999999998</v>
      </c>
      <c r="R107" s="285">
        <v>-1.5E-3</v>
      </c>
      <c r="S107" s="285">
        <v>2E-3</v>
      </c>
      <c r="T107" s="285">
        <v>-2.7000000000000001E-3</v>
      </c>
      <c r="U107" s="283">
        <v>38874</v>
      </c>
      <c r="V107" s="283">
        <v>31</v>
      </c>
      <c r="W107" s="287">
        <v>0.21180555555555555</v>
      </c>
      <c r="X107" s="288">
        <v>42885</v>
      </c>
      <c r="Y107" s="13" t="s">
        <v>38</v>
      </c>
    </row>
    <row r="108" spans="1:25" ht="18.75" thickBot="1" x14ac:dyDescent="0.2">
      <c r="A108" s="14">
        <v>150217</v>
      </c>
      <c r="B108" s="289" t="s">
        <v>67</v>
      </c>
      <c r="C108" s="14">
        <v>1.0429999999999999</v>
      </c>
      <c r="D108" s="295">
        <v>1.9E-3</v>
      </c>
      <c r="E108" s="289">
        <v>343.09</v>
      </c>
      <c r="F108" s="14">
        <v>1.0349999999999999</v>
      </c>
      <c r="G108" s="291">
        <v>-7.7000000000000002E-3</v>
      </c>
      <c r="H108" s="291">
        <v>0.03</v>
      </c>
      <c r="I108" s="289">
        <v>5.5</v>
      </c>
      <c r="J108" s="289">
        <v>4.5</v>
      </c>
      <c r="K108" s="291">
        <v>4.4819999999999999E-2</v>
      </c>
      <c r="L108" s="289" t="s">
        <v>40</v>
      </c>
      <c r="M108" s="14" t="s">
        <v>68</v>
      </c>
      <c r="N108" s="295">
        <v>9.4999999999999998E-3</v>
      </c>
      <c r="O108" s="18">
        <v>0.25259999999999999</v>
      </c>
      <c r="P108" s="291">
        <v>-1.12E-2</v>
      </c>
      <c r="Q108" s="291">
        <v>0.74480000000000002</v>
      </c>
      <c r="R108" s="291">
        <v>-4.8999999999999998E-3</v>
      </c>
      <c r="S108" s="291">
        <v>-3.5000000000000001E-3</v>
      </c>
      <c r="T108" s="291">
        <v>-4.5999999999999999E-3</v>
      </c>
      <c r="U108" s="289">
        <v>46469</v>
      </c>
      <c r="V108" s="289">
        <v>127</v>
      </c>
      <c r="W108" s="292">
        <v>0.21180555555555555</v>
      </c>
      <c r="X108" s="293">
        <v>42738</v>
      </c>
      <c r="Y108" s="21" t="s">
        <v>38</v>
      </c>
    </row>
    <row r="109" spans="1:25" ht="18.75" thickBot="1" x14ac:dyDescent="0.2">
      <c r="A109" s="7">
        <v>150309</v>
      </c>
      <c r="B109" s="283" t="s">
        <v>73</v>
      </c>
      <c r="C109" s="7">
        <v>1.0349999999999999</v>
      </c>
      <c r="D109" s="286">
        <v>-3.8E-3</v>
      </c>
      <c r="E109" s="283">
        <v>8.42</v>
      </c>
      <c r="F109" s="7">
        <v>1.0309999999999999</v>
      </c>
      <c r="G109" s="285">
        <v>-3.8999999999999998E-3</v>
      </c>
      <c r="H109" s="285">
        <v>0.03</v>
      </c>
      <c r="I109" s="283">
        <v>4.5</v>
      </c>
      <c r="J109" s="283">
        <v>4.5</v>
      </c>
      <c r="K109" s="285">
        <v>4.4819999999999999E-2</v>
      </c>
      <c r="L109" s="283" t="s">
        <v>40</v>
      </c>
      <c r="M109" s="7" t="s">
        <v>74</v>
      </c>
      <c r="N109" s="305">
        <v>1.14E-2</v>
      </c>
      <c r="O109" s="23">
        <v>0.34739999999999999</v>
      </c>
      <c r="P109" s="285">
        <v>-7.4000000000000003E-3</v>
      </c>
      <c r="Q109" s="285">
        <v>0.5282</v>
      </c>
      <c r="R109" s="285">
        <v>-6.1000000000000004E-3</v>
      </c>
      <c r="S109" s="285">
        <v>5.0000000000000001E-4</v>
      </c>
      <c r="T109" s="285">
        <v>-1.5E-3</v>
      </c>
      <c r="U109" s="283">
        <v>1431</v>
      </c>
      <c r="V109" s="283">
        <v>1</v>
      </c>
      <c r="W109" s="287">
        <v>0.21180555555555555</v>
      </c>
      <c r="X109" s="288">
        <v>42709</v>
      </c>
      <c r="Y109" s="13" t="s">
        <v>38</v>
      </c>
    </row>
    <row r="110" spans="1:25" s="206" customFormat="1" ht="18.75" thickBot="1" x14ac:dyDescent="0.2">
      <c r="A110" s="197">
        <v>150305</v>
      </c>
      <c r="B110" s="377" t="s">
        <v>104</v>
      </c>
      <c r="C110" s="197">
        <v>1.034</v>
      </c>
      <c r="D110" s="383">
        <v>4.8999999999999998E-3</v>
      </c>
      <c r="E110" s="377">
        <v>347.88</v>
      </c>
      <c r="F110" s="197">
        <v>1.03</v>
      </c>
      <c r="G110" s="379">
        <v>-3.8999999999999998E-3</v>
      </c>
      <c r="H110" s="379">
        <v>0.03</v>
      </c>
      <c r="I110" s="377">
        <v>4.5</v>
      </c>
      <c r="J110" s="377">
        <v>4.5</v>
      </c>
      <c r="K110" s="379">
        <v>4.4819999999999999E-2</v>
      </c>
      <c r="L110" s="377" t="s">
        <v>40</v>
      </c>
      <c r="M110" s="197" t="s">
        <v>105</v>
      </c>
      <c r="N110" s="383">
        <v>1.17E-2</v>
      </c>
      <c r="O110" s="202">
        <v>0.22140000000000001</v>
      </c>
      <c r="P110" s="379">
        <v>-7.4000000000000003E-3</v>
      </c>
      <c r="Q110" s="379">
        <v>0.82469999999999999</v>
      </c>
      <c r="R110" s="379">
        <v>-4.3E-3</v>
      </c>
      <c r="S110" s="379">
        <v>-5.9999999999999995E-4</v>
      </c>
      <c r="T110" s="379">
        <v>-6.7000000000000002E-3</v>
      </c>
      <c r="U110" s="377">
        <v>2981</v>
      </c>
      <c r="V110" s="377">
        <v>4</v>
      </c>
      <c r="W110" s="380">
        <v>0.21180555555555555</v>
      </c>
      <c r="X110" s="381">
        <v>42719</v>
      </c>
      <c r="Y110" s="205" t="s">
        <v>38</v>
      </c>
    </row>
    <row r="111" spans="1:25" ht="18.75" thickBot="1" x14ac:dyDescent="0.2">
      <c r="A111" s="7">
        <v>502049</v>
      </c>
      <c r="B111" s="283" t="s">
        <v>90</v>
      </c>
      <c r="C111" s="7">
        <v>1.0189999999999999</v>
      </c>
      <c r="D111" s="305">
        <v>3.8999999999999998E-3</v>
      </c>
      <c r="E111" s="283">
        <v>185.16</v>
      </c>
      <c r="F111" s="7">
        <v>1.0146999999999999</v>
      </c>
      <c r="G111" s="285">
        <v>-4.1999999999999997E-3</v>
      </c>
      <c r="H111" s="285">
        <v>0.03</v>
      </c>
      <c r="I111" s="283">
        <v>4.5</v>
      </c>
      <c r="J111" s="283">
        <v>4.5</v>
      </c>
      <c r="K111" s="285">
        <v>4.4810000000000003E-2</v>
      </c>
      <c r="L111" s="283" t="s">
        <v>40</v>
      </c>
      <c r="M111" s="7" t="s">
        <v>91</v>
      </c>
      <c r="N111" s="305">
        <v>2.0899999999999998E-2</v>
      </c>
      <c r="O111" s="23">
        <v>0.42599999999999999</v>
      </c>
      <c r="P111" s="285">
        <v>-7.4000000000000003E-3</v>
      </c>
      <c r="Q111" s="285">
        <v>0.36149999999999999</v>
      </c>
      <c r="R111" s="285">
        <v>6.9999999999999999E-4</v>
      </c>
      <c r="S111" s="285">
        <v>-5.7999999999999996E-3</v>
      </c>
      <c r="T111" s="285">
        <v>-3.8E-3</v>
      </c>
      <c r="U111" s="283">
        <v>11876</v>
      </c>
      <c r="V111" s="283">
        <v>12</v>
      </c>
      <c r="W111" s="287">
        <v>0.21180555555555555</v>
      </c>
      <c r="X111" s="288">
        <v>42839</v>
      </c>
      <c r="Y111" s="13" t="s">
        <v>38</v>
      </c>
    </row>
    <row r="112" spans="1:25" ht="18.75" thickBot="1" x14ac:dyDescent="0.2">
      <c r="A112" s="14">
        <v>150257</v>
      </c>
      <c r="B112" s="289" t="s">
        <v>53</v>
      </c>
      <c r="C112" s="14">
        <v>1.0129999999999999</v>
      </c>
      <c r="D112" s="295">
        <v>2E-3</v>
      </c>
      <c r="E112" s="289">
        <v>16.46</v>
      </c>
      <c r="F112" s="14">
        <v>1.0085999999999999</v>
      </c>
      <c r="G112" s="291">
        <v>-4.4000000000000003E-3</v>
      </c>
      <c r="H112" s="291">
        <v>0.03</v>
      </c>
      <c r="I112" s="289">
        <v>4.5</v>
      </c>
      <c r="J112" s="289">
        <v>4.5</v>
      </c>
      <c r="K112" s="291">
        <v>4.48E-2</v>
      </c>
      <c r="L112" s="289" t="s">
        <v>40</v>
      </c>
      <c r="M112" s="14" t="s">
        <v>54</v>
      </c>
      <c r="N112" s="295">
        <v>6.1999999999999998E-3</v>
      </c>
      <c r="O112" s="18">
        <v>0.41</v>
      </c>
      <c r="P112" s="291">
        <v>-7.4000000000000003E-3</v>
      </c>
      <c r="Q112" s="291">
        <v>0.40639999999999998</v>
      </c>
      <c r="R112" s="291">
        <v>8.9999999999999998E-4</v>
      </c>
      <c r="S112" s="291">
        <v>3.0000000000000001E-3</v>
      </c>
      <c r="T112" s="291">
        <v>-2.0999999999999999E-3</v>
      </c>
      <c r="U112" s="289">
        <v>1558</v>
      </c>
      <c r="V112" s="289">
        <v>0</v>
      </c>
      <c r="W112" s="292">
        <v>0.21180555555555555</v>
      </c>
      <c r="X112" s="293">
        <v>42888</v>
      </c>
      <c r="Y112" s="21" t="s">
        <v>38</v>
      </c>
    </row>
    <row r="113" spans="1:25" ht="18.75" thickBot="1" x14ac:dyDescent="0.2">
      <c r="A113" s="7">
        <v>150283</v>
      </c>
      <c r="B113" s="283" t="s">
        <v>63</v>
      </c>
      <c r="C113" s="7">
        <v>1.0109999999999999</v>
      </c>
      <c r="D113" s="305">
        <v>1E-3</v>
      </c>
      <c r="E113" s="283">
        <v>137.81</v>
      </c>
      <c r="F113" s="7">
        <v>1.0064</v>
      </c>
      <c r="G113" s="285">
        <v>-4.5999999999999999E-3</v>
      </c>
      <c r="H113" s="285">
        <v>0.03</v>
      </c>
      <c r="I113" s="283">
        <v>4.5</v>
      </c>
      <c r="J113" s="283">
        <v>4.5</v>
      </c>
      <c r="K113" s="285">
        <v>4.4790000000000003E-2</v>
      </c>
      <c r="L113" s="283" t="s">
        <v>40</v>
      </c>
      <c r="M113" s="7" t="s">
        <v>64</v>
      </c>
      <c r="N113" s="305">
        <v>8.3999999999999995E-3</v>
      </c>
      <c r="O113" s="23">
        <v>0.2828</v>
      </c>
      <c r="P113" s="285">
        <v>-8.3999999999999995E-3</v>
      </c>
      <c r="Q113" s="304">
        <v>0.71250000000000002</v>
      </c>
      <c r="R113" s="285">
        <v>-6.1999999999999998E-3</v>
      </c>
      <c r="S113" s="285">
        <v>-1.1999999999999999E-3</v>
      </c>
      <c r="T113" s="285">
        <v>-1.15E-2</v>
      </c>
      <c r="U113" s="283">
        <v>9467</v>
      </c>
      <c r="V113" s="283">
        <v>10</v>
      </c>
      <c r="W113" s="287">
        <v>0.21180555555555555</v>
      </c>
      <c r="X113" s="288">
        <v>42905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1.034</v>
      </c>
      <c r="D114" s="295">
        <v>2.8999999999999998E-3</v>
      </c>
      <c r="E114" s="289">
        <v>371.88</v>
      </c>
      <c r="F114" s="14">
        <v>1.0289999999999999</v>
      </c>
      <c r="G114" s="291">
        <v>-4.8999999999999998E-3</v>
      </c>
      <c r="H114" s="291">
        <v>0.03</v>
      </c>
      <c r="I114" s="289">
        <v>4.5</v>
      </c>
      <c r="J114" s="289">
        <v>4.5</v>
      </c>
      <c r="K114" s="291">
        <v>4.478E-2</v>
      </c>
      <c r="L114" s="289" t="s">
        <v>40</v>
      </c>
      <c r="M114" s="14" t="s">
        <v>95</v>
      </c>
      <c r="N114" s="295">
        <v>2.4799999999999999E-2</v>
      </c>
      <c r="O114" s="18">
        <v>0.32019999999999998</v>
      </c>
      <c r="P114" s="291">
        <v>-8.3999999999999995E-3</v>
      </c>
      <c r="Q114" s="291">
        <v>0.59460000000000002</v>
      </c>
      <c r="R114" s="291">
        <v>-4.8999999999999998E-3</v>
      </c>
      <c r="S114" s="291">
        <v>-2.7000000000000001E-3</v>
      </c>
      <c r="T114" s="291">
        <v>-4.8999999999999998E-3</v>
      </c>
      <c r="U114" s="289">
        <v>8721</v>
      </c>
      <c r="V114" s="289">
        <v>-118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1.01</v>
      </c>
      <c r="D115" s="305">
        <v>2E-3</v>
      </c>
      <c r="E115" s="283">
        <v>1015.69</v>
      </c>
      <c r="F115" s="7">
        <v>1.0043</v>
      </c>
      <c r="G115" s="285">
        <v>-5.7000000000000002E-3</v>
      </c>
      <c r="H115" s="285">
        <v>0.03</v>
      </c>
      <c r="I115" s="283">
        <v>4.5</v>
      </c>
      <c r="J115" s="283">
        <v>4.5</v>
      </c>
      <c r="K115" s="285">
        <v>4.4740000000000002E-2</v>
      </c>
      <c r="L115" s="283" t="s">
        <v>40</v>
      </c>
      <c r="M115" s="7" t="s">
        <v>56</v>
      </c>
      <c r="N115" s="305">
        <v>2.46E-2</v>
      </c>
      <c r="O115" s="23">
        <v>0.46450000000000002</v>
      </c>
      <c r="P115" s="285">
        <v>-9.4000000000000004E-3</v>
      </c>
      <c r="Q115" s="285">
        <v>0.28079999999999999</v>
      </c>
      <c r="R115" s="285">
        <v>-3.5000000000000001E-3</v>
      </c>
      <c r="S115" s="285">
        <v>5.3E-3</v>
      </c>
      <c r="T115" s="285">
        <v>2.5999999999999999E-3</v>
      </c>
      <c r="U115" s="283">
        <v>14305</v>
      </c>
      <c r="V115" s="283">
        <v>57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150179</v>
      </c>
      <c r="B116" s="289" t="s">
        <v>120</v>
      </c>
      <c r="C116" s="14">
        <v>1.034</v>
      </c>
      <c r="D116" s="290">
        <v>-1E-3</v>
      </c>
      <c r="E116" s="289">
        <v>76.88</v>
      </c>
      <c r="F116" s="14">
        <v>1.028</v>
      </c>
      <c r="G116" s="291">
        <v>-5.7999999999999996E-3</v>
      </c>
      <c r="H116" s="291">
        <v>0.03</v>
      </c>
      <c r="I116" s="289">
        <v>4.5</v>
      </c>
      <c r="J116" s="289">
        <v>4.5</v>
      </c>
      <c r="K116" s="291">
        <v>4.4729999999999999E-2</v>
      </c>
      <c r="L116" s="289" t="s">
        <v>40</v>
      </c>
      <c r="M116" s="14" t="s">
        <v>121</v>
      </c>
      <c r="N116" s="295">
        <v>8.8000000000000005E-3</v>
      </c>
      <c r="O116" s="18">
        <v>0.4551</v>
      </c>
      <c r="P116" s="291">
        <v>-9.2999999999999992E-3</v>
      </c>
      <c r="Q116" s="291">
        <v>0.27910000000000001</v>
      </c>
      <c r="R116" s="291">
        <v>-4.0000000000000001E-3</v>
      </c>
      <c r="S116" s="291">
        <v>-2.0999999999999999E-3</v>
      </c>
      <c r="T116" s="291">
        <v>-6.3E-3</v>
      </c>
      <c r="U116" s="289">
        <v>5940</v>
      </c>
      <c r="V116" s="289">
        <v>3</v>
      </c>
      <c r="W116" s="292">
        <v>0.21180555555555555</v>
      </c>
      <c r="X116" s="293">
        <v>42738</v>
      </c>
      <c r="Y116" s="21" t="s">
        <v>38</v>
      </c>
    </row>
    <row r="117" spans="1:25" ht="18.75" thickBot="1" x14ac:dyDescent="0.2">
      <c r="A117" s="7">
        <v>150194</v>
      </c>
      <c r="B117" s="283" t="s">
        <v>85</v>
      </c>
      <c r="C117" s="7">
        <v>1.0349999999999999</v>
      </c>
      <c r="D117" s="305">
        <v>3.8999999999999998E-3</v>
      </c>
      <c r="E117" s="283">
        <v>12345.23</v>
      </c>
      <c r="F117" s="7">
        <v>1.0289999999999999</v>
      </c>
      <c r="G117" s="285">
        <v>-5.7999999999999996E-3</v>
      </c>
      <c r="H117" s="285">
        <v>0.03</v>
      </c>
      <c r="I117" s="283">
        <v>4.5</v>
      </c>
      <c r="J117" s="283">
        <v>4.5</v>
      </c>
      <c r="K117" s="285">
        <v>4.4729999999999999E-2</v>
      </c>
      <c r="L117" s="283" t="s">
        <v>40</v>
      </c>
      <c r="M117" s="7" t="s">
        <v>86</v>
      </c>
      <c r="N117" s="305">
        <v>9.5999999999999992E-3</v>
      </c>
      <c r="O117" s="23">
        <v>0.1459</v>
      </c>
      <c r="P117" s="285">
        <v>-9.2999999999999992E-3</v>
      </c>
      <c r="Q117" s="285">
        <v>1.0033000000000001</v>
      </c>
      <c r="R117" s="285">
        <v>1.6999999999999999E-3</v>
      </c>
      <c r="S117" s="285">
        <v>1.4E-3</v>
      </c>
      <c r="T117" s="285">
        <v>-4.7000000000000002E-3</v>
      </c>
      <c r="U117" s="283">
        <v>456173</v>
      </c>
      <c r="V117" s="283">
        <v>1826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1.036</v>
      </c>
      <c r="D118" s="290">
        <v>-3.09E-2</v>
      </c>
      <c r="E118" s="289">
        <v>5.4</v>
      </c>
      <c r="F118" s="14">
        <v>1.03</v>
      </c>
      <c r="G118" s="291">
        <v>-5.7999999999999996E-3</v>
      </c>
      <c r="H118" s="291">
        <v>0.03</v>
      </c>
      <c r="I118" s="289">
        <v>4.5</v>
      </c>
      <c r="J118" s="289">
        <v>4.5</v>
      </c>
      <c r="K118" s="291">
        <v>4.4729999999999999E-2</v>
      </c>
      <c r="L118" s="289" t="s">
        <v>40</v>
      </c>
      <c r="M118" s="14" t="s">
        <v>95</v>
      </c>
      <c r="N118" s="295">
        <v>2.4799999999999999E-2</v>
      </c>
      <c r="O118" s="18">
        <v>0.28460000000000002</v>
      </c>
      <c r="P118" s="291">
        <v>-9.2999999999999992E-3</v>
      </c>
      <c r="Q118" s="291">
        <v>0.67669999999999997</v>
      </c>
      <c r="R118" s="291">
        <v>-7.9000000000000008E-3</v>
      </c>
      <c r="S118" s="291">
        <v>1.2E-2</v>
      </c>
      <c r="T118" s="291">
        <v>-5.1999999999999998E-3</v>
      </c>
      <c r="U118" s="289">
        <v>3987</v>
      </c>
      <c r="V118" s="289">
        <v>-47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150251</v>
      </c>
      <c r="B119" s="283" t="s">
        <v>96</v>
      </c>
      <c r="C119" s="7">
        <v>1.036</v>
      </c>
      <c r="D119" s="286">
        <v>-1.9E-3</v>
      </c>
      <c r="E119" s="283">
        <v>118.69</v>
      </c>
      <c r="F119" s="7">
        <v>1.03</v>
      </c>
      <c r="G119" s="285">
        <v>-5.7999999999999996E-3</v>
      </c>
      <c r="H119" s="285">
        <v>0.03</v>
      </c>
      <c r="I119" s="283">
        <v>4.5</v>
      </c>
      <c r="J119" s="283">
        <v>4.5</v>
      </c>
      <c r="K119" s="285">
        <v>4.4729999999999999E-2</v>
      </c>
      <c r="L119" s="283" t="s">
        <v>40</v>
      </c>
      <c r="M119" s="7" t="s">
        <v>97</v>
      </c>
      <c r="N119" s="305">
        <v>1.01E-2</v>
      </c>
      <c r="O119" s="23">
        <v>0.42270000000000002</v>
      </c>
      <c r="P119" s="285">
        <v>-9.2999999999999992E-3</v>
      </c>
      <c r="Q119" s="285">
        <v>0.35310000000000002</v>
      </c>
      <c r="R119" s="285">
        <v>5.7999999999999996E-3</v>
      </c>
      <c r="S119" s="285">
        <v>-1.8E-3</v>
      </c>
      <c r="T119" s="285">
        <v>-4.0000000000000001E-3</v>
      </c>
      <c r="U119" s="283">
        <v>6758</v>
      </c>
      <c r="V119" s="283">
        <v>-26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1.014</v>
      </c>
      <c r="D120" s="295">
        <v>5.0000000000000001E-3</v>
      </c>
      <c r="E120" s="289">
        <v>662.61</v>
      </c>
      <c r="F120" s="14">
        <v>1.0072000000000001</v>
      </c>
      <c r="G120" s="291">
        <v>-6.7999999999999996E-3</v>
      </c>
      <c r="H120" s="291">
        <v>0.03</v>
      </c>
      <c r="I120" s="289">
        <v>4.5</v>
      </c>
      <c r="J120" s="289">
        <v>4.5</v>
      </c>
      <c r="K120" s="291">
        <v>4.4699999999999997E-2</v>
      </c>
      <c r="L120" s="289" t="s">
        <v>40</v>
      </c>
      <c r="M120" s="14" t="s">
        <v>48</v>
      </c>
      <c r="N120" s="295">
        <v>1.37E-2</v>
      </c>
      <c r="O120" s="18">
        <v>0.30159999999999998</v>
      </c>
      <c r="P120" s="291">
        <v>-1.04E-2</v>
      </c>
      <c r="Q120" s="291">
        <v>0.66649999999999998</v>
      </c>
      <c r="R120" s="291">
        <v>-5.1000000000000004E-3</v>
      </c>
      <c r="S120" s="291">
        <v>-2.3E-3</v>
      </c>
      <c r="T120" s="291">
        <v>-3.8E-3</v>
      </c>
      <c r="U120" s="289">
        <v>27456</v>
      </c>
      <c r="V120" s="289">
        <v>96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150205</v>
      </c>
      <c r="B121" s="283" t="s">
        <v>49</v>
      </c>
      <c r="C121" s="7">
        <v>1.0389999999999999</v>
      </c>
      <c r="D121" s="305">
        <v>4.7999999999999996E-3</v>
      </c>
      <c r="E121" s="283">
        <v>13660.22</v>
      </c>
      <c r="F121" s="7">
        <v>1.032</v>
      </c>
      <c r="G121" s="285">
        <v>-6.7999999999999996E-3</v>
      </c>
      <c r="H121" s="285">
        <v>0.03</v>
      </c>
      <c r="I121" s="283">
        <v>4.5</v>
      </c>
      <c r="J121" s="283">
        <v>4.5</v>
      </c>
      <c r="K121" s="285">
        <v>4.4690000000000001E-2</v>
      </c>
      <c r="L121" s="283" t="s">
        <v>40</v>
      </c>
      <c r="M121" s="7" t="s">
        <v>50</v>
      </c>
      <c r="N121" s="305">
        <v>1.09E-2</v>
      </c>
      <c r="O121" s="23">
        <v>0.1782</v>
      </c>
      <c r="P121" s="285">
        <v>-1.03E-2</v>
      </c>
      <c r="Q121" s="285">
        <v>0.92310000000000003</v>
      </c>
      <c r="R121" s="285">
        <v>1.9900000000000001E-2</v>
      </c>
      <c r="S121" s="285">
        <v>1.6799999999999999E-2</v>
      </c>
      <c r="T121" s="285">
        <v>1.2999999999999999E-3</v>
      </c>
      <c r="U121" s="283">
        <v>449278</v>
      </c>
      <c r="V121" s="283">
        <v>3402</v>
      </c>
      <c r="W121" s="287">
        <v>0.21180555555555555</v>
      </c>
      <c r="X121" s="288">
        <v>42705</v>
      </c>
      <c r="Y121" s="13" t="s">
        <v>38</v>
      </c>
    </row>
    <row r="122" spans="1:25" ht="18.75" thickBot="1" x14ac:dyDescent="0.2">
      <c r="A122" s="14">
        <v>150200</v>
      </c>
      <c r="B122" s="289" t="s">
        <v>55</v>
      </c>
      <c r="C122" s="14">
        <v>1.0369999999999999</v>
      </c>
      <c r="D122" s="295">
        <v>5.7999999999999996E-3</v>
      </c>
      <c r="E122" s="289">
        <v>35952.300000000003</v>
      </c>
      <c r="F122" s="14">
        <v>1.03</v>
      </c>
      <c r="G122" s="291">
        <v>-6.7999999999999996E-3</v>
      </c>
      <c r="H122" s="291">
        <v>0.03</v>
      </c>
      <c r="I122" s="289">
        <v>4.5</v>
      </c>
      <c r="J122" s="289">
        <v>4.5</v>
      </c>
      <c r="K122" s="291">
        <v>4.4690000000000001E-2</v>
      </c>
      <c r="L122" s="289" t="s">
        <v>40</v>
      </c>
      <c r="M122" s="14" t="s">
        <v>56</v>
      </c>
      <c r="N122" s="295">
        <v>2.46E-2</v>
      </c>
      <c r="O122" s="18">
        <v>0.20330000000000001</v>
      </c>
      <c r="P122" s="291">
        <v>-1.03E-2</v>
      </c>
      <c r="Q122" s="291">
        <v>0.86719999999999997</v>
      </c>
      <c r="R122" s="291">
        <v>-1E-3</v>
      </c>
      <c r="S122" s="291">
        <v>3.2000000000000002E-3</v>
      </c>
      <c r="T122" s="291">
        <v>5.9999999999999995E-4</v>
      </c>
      <c r="U122" s="289">
        <v>952856</v>
      </c>
      <c r="V122" s="289">
        <v>4665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150269</v>
      </c>
      <c r="B123" s="283" t="s">
        <v>57</v>
      </c>
      <c r="C123" s="7">
        <v>1.0369999999999999</v>
      </c>
      <c r="D123" s="305">
        <v>1.9E-3</v>
      </c>
      <c r="E123" s="283">
        <v>683.22</v>
      </c>
      <c r="F123" s="7">
        <v>1.03</v>
      </c>
      <c r="G123" s="285">
        <v>-6.7999999999999996E-3</v>
      </c>
      <c r="H123" s="285">
        <v>0.03</v>
      </c>
      <c r="I123" s="283">
        <v>4.5</v>
      </c>
      <c r="J123" s="283">
        <v>4.5</v>
      </c>
      <c r="K123" s="285">
        <v>4.4690000000000001E-2</v>
      </c>
      <c r="L123" s="283" t="s">
        <v>40</v>
      </c>
      <c r="M123" s="7" t="s">
        <v>58</v>
      </c>
      <c r="N123" s="286">
        <v>-2.0999999999999999E-3</v>
      </c>
      <c r="O123" s="23">
        <v>0.3574</v>
      </c>
      <c r="P123" s="285">
        <v>-1.03E-2</v>
      </c>
      <c r="Q123" s="285">
        <v>0.50600000000000001</v>
      </c>
      <c r="R123" s="285">
        <v>3.0000000000000001E-3</v>
      </c>
      <c r="S123" s="285">
        <v>0</v>
      </c>
      <c r="T123" s="285">
        <v>-2E-3</v>
      </c>
      <c r="U123" s="283">
        <v>44435</v>
      </c>
      <c r="V123" s="283">
        <v>61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502004</v>
      </c>
      <c r="B124" s="289" t="s">
        <v>98</v>
      </c>
      <c r="C124" s="14">
        <v>1.0129999999999999</v>
      </c>
      <c r="D124" s="295">
        <v>3.0000000000000001E-3</v>
      </c>
      <c r="E124" s="289">
        <v>2017.18</v>
      </c>
      <c r="F124" s="14">
        <v>1.0043</v>
      </c>
      <c r="G124" s="291">
        <v>-8.6999999999999994E-3</v>
      </c>
      <c r="H124" s="291">
        <v>0.03</v>
      </c>
      <c r="I124" s="289">
        <v>4.5</v>
      </c>
      <c r="J124" s="289">
        <v>4.5</v>
      </c>
      <c r="K124" s="291">
        <v>4.4609999999999997E-2</v>
      </c>
      <c r="L124" s="289" t="s">
        <v>40</v>
      </c>
      <c r="M124" s="14" t="s">
        <v>80</v>
      </c>
      <c r="N124" s="295">
        <v>9.4000000000000004E-3</v>
      </c>
      <c r="O124" s="18">
        <v>0.437</v>
      </c>
      <c r="P124" s="291">
        <v>-1.24E-2</v>
      </c>
      <c r="Q124" s="291">
        <v>0.34670000000000001</v>
      </c>
      <c r="R124" s="291">
        <v>-1.6999999999999999E-3</v>
      </c>
      <c r="S124" s="291">
        <v>-4.0000000000000002E-4</v>
      </c>
      <c r="T124" s="291">
        <v>-5.0000000000000001E-4</v>
      </c>
      <c r="U124" s="289">
        <v>36712</v>
      </c>
      <c r="V124" s="289">
        <v>496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150203</v>
      </c>
      <c r="B125" s="283" t="s">
        <v>109</v>
      </c>
      <c r="C125" s="7">
        <v>1.03</v>
      </c>
      <c r="D125" s="286">
        <v>-2.8999999999999998E-3</v>
      </c>
      <c r="E125" s="283">
        <v>381.36</v>
      </c>
      <c r="F125" s="7">
        <v>1.02</v>
      </c>
      <c r="G125" s="285">
        <v>-9.7999999999999997E-3</v>
      </c>
      <c r="H125" s="285">
        <v>0.03</v>
      </c>
      <c r="I125" s="283">
        <v>4.5</v>
      </c>
      <c r="J125" s="283">
        <v>4.5</v>
      </c>
      <c r="K125" s="285">
        <v>4.4549999999999999E-2</v>
      </c>
      <c r="L125" s="283" t="s">
        <v>40</v>
      </c>
      <c r="M125" s="7" t="s">
        <v>110</v>
      </c>
      <c r="N125" s="305">
        <v>8.3000000000000001E-3</v>
      </c>
      <c r="O125" s="23">
        <v>0.4587</v>
      </c>
      <c r="P125" s="285">
        <v>-1.32E-2</v>
      </c>
      <c r="Q125" s="285">
        <v>0.27860000000000001</v>
      </c>
      <c r="R125" s="285">
        <v>-4.7999999999999996E-3</v>
      </c>
      <c r="S125" s="285">
        <v>8.9999999999999998E-4</v>
      </c>
      <c r="T125" s="285">
        <v>-4.3E-3</v>
      </c>
      <c r="U125" s="283">
        <v>17370</v>
      </c>
      <c r="V125" s="283">
        <v>-7</v>
      </c>
      <c r="W125" s="287">
        <v>0.21180555555555555</v>
      </c>
      <c r="X125" s="288">
        <v>42705</v>
      </c>
      <c r="Y125" s="13" t="s">
        <v>38</v>
      </c>
    </row>
    <row r="126" spans="1:25" ht="18.75" thickBot="1" x14ac:dyDescent="0.2">
      <c r="A126" s="14">
        <v>150207</v>
      </c>
      <c r="B126" s="289" t="s">
        <v>71</v>
      </c>
      <c r="C126" s="14">
        <v>1.04</v>
      </c>
      <c r="D126" s="295">
        <v>9.7000000000000003E-3</v>
      </c>
      <c r="E126" s="289">
        <v>1074.77</v>
      </c>
      <c r="F126" s="14">
        <v>1.03</v>
      </c>
      <c r="G126" s="291">
        <v>-9.7000000000000003E-3</v>
      </c>
      <c r="H126" s="291">
        <v>0.03</v>
      </c>
      <c r="I126" s="289">
        <v>4.5</v>
      </c>
      <c r="J126" s="289">
        <v>4.5</v>
      </c>
      <c r="K126" s="291">
        <v>4.4549999999999999E-2</v>
      </c>
      <c r="L126" s="289" t="s">
        <v>40</v>
      </c>
      <c r="M126" s="14" t="s">
        <v>72</v>
      </c>
      <c r="N126" s="295">
        <v>6.0999999999999999E-2</v>
      </c>
      <c r="O126" s="18">
        <v>0.1321</v>
      </c>
      <c r="P126" s="291">
        <v>-1.3100000000000001E-2</v>
      </c>
      <c r="Q126" s="291">
        <v>1.0342</v>
      </c>
      <c r="R126" s="291">
        <v>-1.8800000000000001E-2</v>
      </c>
      <c r="S126" s="291">
        <v>4.3E-3</v>
      </c>
      <c r="T126" s="291">
        <v>-2.8E-3</v>
      </c>
      <c r="U126" s="289">
        <v>17343</v>
      </c>
      <c r="V126" s="289">
        <v>96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150227</v>
      </c>
      <c r="B127" s="294" t="s">
        <v>111</v>
      </c>
      <c r="C127" s="7">
        <v>1.046</v>
      </c>
      <c r="D127" s="305">
        <v>4.7999999999999996E-3</v>
      </c>
      <c r="E127" s="283">
        <v>1173.6300000000001</v>
      </c>
      <c r="F127" s="7">
        <v>1.0349999999999999</v>
      </c>
      <c r="G127" s="285">
        <v>-1.06E-2</v>
      </c>
      <c r="H127" s="285">
        <v>0.03</v>
      </c>
      <c r="I127" s="283">
        <v>4.5</v>
      </c>
      <c r="J127" s="283">
        <v>4.5</v>
      </c>
      <c r="K127" s="285">
        <v>4.4510000000000001E-2</v>
      </c>
      <c r="L127" s="283" t="s">
        <v>40</v>
      </c>
      <c r="M127" s="7" t="s">
        <v>95</v>
      </c>
      <c r="N127" s="305">
        <v>2.4799999999999999E-2</v>
      </c>
      <c r="O127" s="23">
        <v>0.27010000000000001</v>
      </c>
      <c r="P127" s="285">
        <v>-1.4E-2</v>
      </c>
      <c r="Q127" s="285">
        <v>0.70399999999999996</v>
      </c>
      <c r="R127" s="285">
        <v>1.4E-3</v>
      </c>
      <c r="S127" s="285">
        <v>1.1999999999999999E-3</v>
      </c>
      <c r="T127" s="285">
        <v>1.8E-3</v>
      </c>
      <c r="U127" s="283">
        <v>266355</v>
      </c>
      <c r="V127" s="283">
        <v>1628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150209</v>
      </c>
      <c r="B128" s="289" t="s">
        <v>47</v>
      </c>
      <c r="C128" s="14">
        <v>1.0409999999999999</v>
      </c>
      <c r="D128" s="295">
        <v>5.7999999999999996E-3</v>
      </c>
      <c r="E128" s="289">
        <v>8318.3799999999992</v>
      </c>
      <c r="F128" s="14">
        <v>1.0289999999999999</v>
      </c>
      <c r="G128" s="291">
        <v>-1.17E-2</v>
      </c>
      <c r="H128" s="291">
        <v>0.03</v>
      </c>
      <c r="I128" s="289">
        <v>4.5</v>
      </c>
      <c r="J128" s="289">
        <v>4.5</v>
      </c>
      <c r="K128" s="291">
        <v>4.4470000000000003E-2</v>
      </c>
      <c r="L128" s="289" t="s">
        <v>40</v>
      </c>
      <c r="M128" s="14" t="s">
        <v>48</v>
      </c>
      <c r="N128" s="295">
        <v>1.37E-2</v>
      </c>
      <c r="O128" s="18">
        <v>0.25030000000000002</v>
      </c>
      <c r="P128" s="291">
        <v>-1.4999999999999999E-2</v>
      </c>
      <c r="Q128" s="291">
        <v>0.75860000000000005</v>
      </c>
      <c r="R128" s="291">
        <v>-1.1000000000000001E-3</v>
      </c>
      <c r="S128" s="291">
        <v>2.3999999999999998E-3</v>
      </c>
      <c r="T128" s="291">
        <v>-2.8999999999999998E-3</v>
      </c>
      <c r="U128" s="289">
        <v>437013</v>
      </c>
      <c r="V128" s="289">
        <v>109</v>
      </c>
      <c r="W128" s="292">
        <v>0.21180555555555555</v>
      </c>
      <c r="X128" s="293">
        <v>42719</v>
      </c>
      <c r="Y128" s="21" t="s">
        <v>38</v>
      </c>
    </row>
    <row r="129" spans="1:25" ht="18.75" thickBot="1" x14ac:dyDescent="0.2">
      <c r="A129" s="7">
        <v>150143</v>
      </c>
      <c r="B129" s="283" t="s">
        <v>137</v>
      </c>
      <c r="C129" s="7">
        <v>1.0429999999999999</v>
      </c>
      <c r="D129" s="286">
        <v>-6.7000000000000002E-3</v>
      </c>
      <c r="E129" s="283">
        <v>47.89</v>
      </c>
      <c r="F129" s="7">
        <v>1.0309999999999999</v>
      </c>
      <c r="G129" s="285">
        <v>-1.1599999999999999E-2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62</v>
      </c>
      <c r="N129" s="305">
        <v>3.5999999999999999E-3</v>
      </c>
      <c r="O129" s="23">
        <v>0.11799999999999999</v>
      </c>
      <c r="P129" s="285">
        <v>-1.3899999999999999E-2</v>
      </c>
      <c r="Q129" s="285">
        <v>0.54430000000000001</v>
      </c>
      <c r="R129" s="285">
        <v>-6.7999999999999996E-3</v>
      </c>
      <c r="S129" s="285">
        <v>-1.8E-3</v>
      </c>
      <c r="T129" s="285">
        <v>-5.8999999999999999E-3</v>
      </c>
      <c r="U129" s="283">
        <v>9359</v>
      </c>
      <c r="V129" s="283">
        <v>-11</v>
      </c>
      <c r="W129" s="287">
        <v>0.29375000000000001</v>
      </c>
      <c r="X129" s="288">
        <v>42705</v>
      </c>
      <c r="Y129" s="13" t="s">
        <v>38</v>
      </c>
    </row>
    <row r="130" spans="1:25" ht="18.75" thickBot="1" x14ac:dyDescent="0.2">
      <c r="A130" s="14">
        <v>150169</v>
      </c>
      <c r="B130" s="306" t="s">
        <v>116</v>
      </c>
      <c r="C130" s="14">
        <v>1.04</v>
      </c>
      <c r="D130" s="295">
        <v>1.9E-3</v>
      </c>
      <c r="E130" s="289">
        <v>818.57</v>
      </c>
      <c r="F130" s="14">
        <v>1.0269999999999999</v>
      </c>
      <c r="G130" s="291">
        <v>-1.2699999999999999E-2</v>
      </c>
      <c r="H130" s="291">
        <v>0.03</v>
      </c>
      <c r="I130" s="289">
        <v>4.5</v>
      </c>
      <c r="J130" s="289">
        <v>4.5</v>
      </c>
      <c r="K130" s="291">
        <v>4.4420000000000001E-2</v>
      </c>
      <c r="L130" s="289" t="s">
        <v>40</v>
      </c>
      <c r="M130" s="14" t="s">
        <v>117</v>
      </c>
      <c r="N130" s="295">
        <v>8.0999999999999996E-3</v>
      </c>
      <c r="O130" s="18">
        <v>0.35870000000000002</v>
      </c>
      <c r="P130" s="291">
        <v>-1.6E-2</v>
      </c>
      <c r="Q130" s="291">
        <v>0.50660000000000005</v>
      </c>
      <c r="R130" s="291">
        <v>-1.1000000000000001E-3</v>
      </c>
      <c r="S130" s="291">
        <v>-1E-3</v>
      </c>
      <c r="T130" s="291">
        <v>-8.6E-3</v>
      </c>
      <c r="U130" s="289">
        <v>60249</v>
      </c>
      <c r="V130" s="289">
        <v>-246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150186</v>
      </c>
      <c r="B131" s="283" t="s">
        <v>79</v>
      </c>
      <c r="C131" s="7">
        <v>1.0169999999999999</v>
      </c>
      <c r="D131" s="305">
        <v>3.0000000000000001E-3</v>
      </c>
      <c r="E131" s="283">
        <v>1962.26</v>
      </c>
      <c r="F131" s="7">
        <v>1.0021</v>
      </c>
      <c r="G131" s="285">
        <v>-1.49E-2</v>
      </c>
      <c r="H131" s="285">
        <v>0.03</v>
      </c>
      <c r="I131" s="283">
        <v>4.5</v>
      </c>
      <c r="J131" s="283">
        <v>4.5</v>
      </c>
      <c r="K131" s="285">
        <v>4.4339999999999997E-2</v>
      </c>
      <c r="L131" s="283" t="s">
        <v>40</v>
      </c>
      <c r="M131" s="7" t="s">
        <v>80</v>
      </c>
      <c r="N131" s="305">
        <v>9.4000000000000004E-3</v>
      </c>
      <c r="O131" s="23">
        <v>0.3458</v>
      </c>
      <c r="P131" s="285">
        <v>-1.8200000000000001E-2</v>
      </c>
      <c r="Q131" s="304">
        <v>0.56740000000000002</v>
      </c>
      <c r="R131" s="285">
        <v>0</v>
      </c>
      <c r="S131" s="285">
        <v>1E-3</v>
      </c>
      <c r="T131" s="285">
        <v>-4.0000000000000002E-4</v>
      </c>
      <c r="U131" s="283">
        <v>46178</v>
      </c>
      <c r="V131" s="283">
        <v>34</v>
      </c>
      <c r="W131" s="287">
        <v>0.21180555555555555</v>
      </c>
      <c r="X131" s="288">
        <v>42940</v>
      </c>
      <c r="Y131" s="13" t="s">
        <v>38</v>
      </c>
    </row>
    <row r="132" spans="1:25" ht="18.75" thickBot="1" x14ac:dyDescent="0.2">
      <c r="A132" s="14">
        <v>150018</v>
      </c>
      <c r="B132" s="289" t="s">
        <v>122</v>
      </c>
      <c r="C132" s="14">
        <v>1.0429999999999999</v>
      </c>
      <c r="D132" s="295">
        <v>1.9E-3</v>
      </c>
      <c r="E132" s="289">
        <v>2456.44</v>
      </c>
      <c r="F132" s="14">
        <v>1.0269999999999999</v>
      </c>
      <c r="G132" s="291">
        <v>-1.5599999999999999E-2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123</v>
      </c>
      <c r="N132" s="295">
        <v>1.7399999999999999E-2</v>
      </c>
      <c r="O132" s="18">
        <v>0.3246</v>
      </c>
      <c r="P132" s="291">
        <v>-1.8800000000000001E-2</v>
      </c>
      <c r="Q132" s="291">
        <v>1.1155999999999999</v>
      </c>
      <c r="R132" s="291">
        <v>-2E-3</v>
      </c>
      <c r="S132" s="291">
        <v>-1.1000000000000001E-3</v>
      </c>
      <c r="T132" s="291">
        <v>-5.8999999999999999E-3</v>
      </c>
      <c r="U132" s="289">
        <v>330399</v>
      </c>
      <c r="V132" s="289">
        <v>459</v>
      </c>
      <c r="W132" s="292">
        <v>0.21180555555555555</v>
      </c>
      <c r="X132" s="293">
        <v>42738</v>
      </c>
      <c r="Y132" s="21" t="s">
        <v>38</v>
      </c>
    </row>
    <row r="133" spans="1:25" ht="18.75" thickBot="1" x14ac:dyDescent="0.2">
      <c r="A133" s="7">
        <v>150279</v>
      </c>
      <c r="B133" s="283" t="s">
        <v>126</v>
      </c>
      <c r="C133" s="7">
        <v>1.0740000000000001</v>
      </c>
      <c r="D133" s="286">
        <v>-7.4000000000000003E-3</v>
      </c>
      <c r="E133" s="283">
        <v>35.92</v>
      </c>
      <c r="F133" s="7">
        <v>1.0549999999999999</v>
      </c>
      <c r="G133" s="285">
        <v>-1.7999999999999999E-2</v>
      </c>
      <c r="H133" s="285">
        <v>0.03</v>
      </c>
      <c r="I133" s="283">
        <v>5</v>
      </c>
      <c r="J133" s="283">
        <v>4.5</v>
      </c>
      <c r="K133" s="285">
        <v>4.4170000000000001E-2</v>
      </c>
      <c r="L133" s="283" t="s">
        <v>40</v>
      </c>
      <c r="M133" s="7" t="s">
        <v>127</v>
      </c>
      <c r="N133" s="305">
        <v>9.4999999999999998E-3</v>
      </c>
      <c r="O133" s="23">
        <v>0.28860000000000002</v>
      </c>
      <c r="P133" s="285">
        <v>-2.12E-2</v>
      </c>
      <c r="Q133" s="285">
        <v>0.63539999999999996</v>
      </c>
      <c r="R133" s="285">
        <v>-2.3999999999999998E-3</v>
      </c>
      <c r="S133" s="285">
        <v>7.7000000000000002E-3</v>
      </c>
      <c r="T133" s="285">
        <v>5.0000000000000001E-4</v>
      </c>
      <c r="U133" s="283">
        <v>1253</v>
      </c>
      <c r="V133" s="283">
        <v>-4</v>
      </c>
      <c r="W133" s="287">
        <v>0.21180555555555555</v>
      </c>
      <c r="X133" s="288">
        <v>42614</v>
      </c>
      <c r="Y133" s="13" t="s">
        <v>38</v>
      </c>
    </row>
    <row r="134" spans="1:25" ht="18.75" thickBot="1" x14ac:dyDescent="0.2">
      <c r="A134" s="14">
        <v>150100</v>
      </c>
      <c r="B134" s="289" t="s">
        <v>133</v>
      </c>
      <c r="C134" s="14">
        <v>1.048</v>
      </c>
      <c r="D134" s="295">
        <v>1E-3</v>
      </c>
      <c r="E134" s="289">
        <v>1.46</v>
      </c>
      <c r="F134" s="14">
        <v>1.028</v>
      </c>
      <c r="G134" s="291">
        <v>-1.95E-2</v>
      </c>
      <c r="H134" s="291">
        <v>0.03</v>
      </c>
      <c r="I134" s="289">
        <v>4.5</v>
      </c>
      <c r="J134" s="289">
        <v>4.5</v>
      </c>
      <c r="K134" s="291">
        <v>4.4119999999999999E-2</v>
      </c>
      <c r="L134" s="289" t="s">
        <v>40</v>
      </c>
      <c r="M134" s="14" t="s">
        <v>134</v>
      </c>
      <c r="N134" s="295">
        <v>9.9000000000000008E-3</v>
      </c>
      <c r="O134" s="18">
        <v>0.45240000000000002</v>
      </c>
      <c r="P134" s="291">
        <v>-2.2599999999999999E-2</v>
      </c>
      <c r="Q134" s="291">
        <v>0.71399999999999997</v>
      </c>
      <c r="R134" s="291">
        <v>-6.3E-3</v>
      </c>
      <c r="S134" s="291">
        <v>-5.1999999999999998E-3</v>
      </c>
      <c r="T134" s="291">
        <v>0</v>
      </c>
      <c r="U134" s="289">
        <v>14129</v>
      </c>
      <c r="V134" s="289">
        <v>-3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150181</v>
      </c>
      <c r="B135" s="283" t="s">
        <v>98</v>
      </c>
      <c r="C135" s="7">
        <v>1.046</v>
      </c>
      <c r="D135" s="305">
        <v>4.7999999999999996E-3</v>
      </c>
      <c r="E135" s="283">
        <v>3601.99</v>
      </c>
      <c r="F135" s="7">
        <v>1.024</v>
      </c>
      <c r="G135" s="285">
        <v>-2.1499999999999998E-2</v>
      </c>
      <c r="H135" s="285">
        <v>0.03</v>
      </c>
      <c r="I135" s="283">
        <v>4.5</v>
      </c>
      <c r="J135" s="283">
        <v>4.5</v>
      </c>
      <c r="K135" s="285">
        <v>4.403E-2</v>
      </c>
      <c r="L135" s="283" t="s">
        <v>40</v>
      </c>
      <c r="M135" s="7" t="s">
        <v>80</v>
      </c>
      <c r="N135" s="305">
        <v>9.4000000000000004E-3</v>
      </c>
      <c r="O135" s="23">
        <v>0.42659999999999998</v>
      </c>
      <c r="P135" s="285">
        <v>-2.4500000000000001E-2</v>
      </c>
      <c r="Q135" s="285">
        <v>0.3503</v>
      </c>
      <c r="R135" s="285">
        <v>1E-3</v>
      </c>
      <c r="S135" s="285">
        <v>-4.0000000000000002E-4</v>
      </c>
      <c r="T135" s="285">
        <v>-1.8E-3</v>
      </c>
      <c r="U135" s="283">
        <v>304509</v>
      </c>
      <c r="V135" s="283">
        <v>871</v>
      </c>
      <c r="W135" s="287">
        <v>0.21180555555555555</v>
      </c>
      <c r="X135" s="288">
        <v>42719</v>
      </c>
      <c r="Y135" s="13" t="s">
        <v>38</v>
      </c>
    </row>
    <row r="136" spans="1:25" ht="18.75" thickBot="1" x14ac:dyDescent="0.2">
      <c r="A136" s="14">
        <v>150255</v>
      </c>
      <c r="B136" s="306" t="s">
        <v>112</v>
      </c>
      <c r="C136" s="14">
        <v>1.032</v>
      </c>
      <c r="D136" s="295">
        <v>9.7999999999999997E-3</v>
      </c>
      <c r="E136" s="289">
        <v>67.03</v>
      </c>
      <c r="F136" s="14">
        <v>1.0085999999999999</v>
      </c>
      <c r="G136" s="291">
        <v>-2.3199999999999998E-2</v>
      </c>
      <c r="H136" s="291">
        <v>0.03</v>
      </c>
      <c r="I136" s="289">
        <v>4.5</v>
      </c>
      <c r="J136" s="289">
        <v>4.5</v>
      </c>
      <c r="K136" s="291">
        <v>4.3970000000000002E-2</v>
      </c>
      <c r="L136" s="289" t="s">
        <v>40</v>
      </c>
      <c r="M136" s="14" t="s">
        <v>95</v>
      </c>
      <c r="N136" s="295">
        <v>2.4799999999999999E-2</v>
      </c>
      <c r="O136" s="18">
        <v>0.24399999999999999</v>
      </c>
      <c r="P136" s="291">
        <v>-2.5700000000000001E-2</v>
      </c>
      <c r="Q136" s="291">
        <v>0.80189999999999995</v>
      </c>
      <c r="R136" s="291">
        <v>-5.9999999999999995E-4</v>
      </c>
      <c r="S136" s="291">
        <v>-1E-3</v>
      </c>
      <c r="T136" s="291">
        <v>-6.7000000000000002E-3</v>
      </c>
      <c r="U136" s="289">
        <v>3284</v>
      </c>
      <c r="V136" s="289">
        <v>-86</v>
      </c>
      <c r="W136" s="292">
        <v>0.21180555555555555</v>
      </c>
      <c r="X136" s="293">
        <v>42888</v>
      </c>
      <c r="Y136" s="21" t="s">
        <v>38</v>
      </c>
    </row>
    <row r="137" spans="1:25" ht="18.75" thickBot="1" x14ac:dyDescent="0.2">
      <c r="A137" s="7">
        <v>150092</v>
      </c>
      <c r="B137" s="283" t="s">
        <v>138</v>
      </c>
      <c r="C137" s="7">
        <v>1.0529999999999999</v>
      </c>
      <c r="D137" s="305">
        <v>2.8999999999999998E-3</v>
      </c>
      <c r="E137" s="283">
        <v>0.28000000000000003</v>
      </c>
      <c r="F137" s="7">
        <v>1.0269999999999999</v>
      </c>
      <c r="G137" s="285">
        <v>-2.53E-2</v>
      </c>
      <c r="H137" s="285">
        <v>0.03</v>
      </c>
      <c r="I137" s="283">
        <v>4.5</v>
      </c>
      <c r="J137" s="283">
        <v>4.5</v>
      </c>
      <c r="K137" s="285">
        <v>4.3860000000000003E-2</v>
      </c>
      <c r="L137" s="283" t="s">
        <v>40</v>
      </c>
      <c r="M137" s="7" t="s">
        <v>139</v>
      </c>
      <c r="N137" s="305">
        <v>1.4E-2</v>
      </c>
      <c r="O137" s="23">
        <v>0.39760000000000001</v>
      </c>
      <c r="P137" s="285">
        <v>-2.81E-2</v>
      </c>
      <c r="Q137" s="285">
        <v>0.88690000000000002</v>
      </c>
      <c r="R137" s="285">
        <v>-3.7000000000000002E-3</v>
      </c>
      <c r="S137" s="285">
        <v>0</v>
      </c>
      <c r="T137" s="285">
        <v>-4.7000000000000002E-3</v>
      </c>
      <c r="U137" s="283">
        <v>254</v>
      </c>
      <c r="V137" s="283">
        <v>0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150171</v>
      </c>
      <c r="B138" s="289" t="s">
        <v>101</v>
      </c>
      <c r="C138" s="14">
        <v>1.0449999999999999</v>
      </c>
      <c r="D138" s="295">
        <v>5.7999999999999996E-3</v>
      </c>
      <c r="E138" s="289">
        <v>8489.24</v>
      </c>
      <c r="F138" s="14">
        <v>1.0185</v>
      </c>
      <c r="G138" s="291">
        <v>-2.5999999999999999E-2</v>
      </c>
      <c r="H138" s="291">
        <v>0.03</v>
      </c>
      <c r="I138" s="289">
        <v>4.5</v>
      </c>
      <c r="J138" s="289">
        <v>4.5</v>
      </c>
      <c r="K138" s="291">
        <v>4.3839999999999997E-2</v>
      </c>
      <c r="L138" s="289" t="s">
        <v>40</v>
      </c>
      <c r="M138" s="14" t="s">
        <v>102</v>
      </c>
      <c r="N138" s="295">
        <v>2.47E-2</v>
      </c>
      <c r="O138" s="18">
        <v>0.44400000000000001</v>
      </c>
      <c r="P138" s="291">
        <v>-2.8299999999999999E-2</v>
      </c>
      <c r="Q138" s="303">
        <v>0.315</v>
      </c>
      <c r="R138" s="291">
        <v>-5.9999999999999995E-4</v>
      </c>
      <c r="S138" s="291">
        <v>1.8E-3</v>
      </c>
      <c r="T138" s="291">
        <v>1.1000000000000001E-3</v>
      </c>
      <c r="U138" s="289">
        <v>350450</v>
      </c>
      <c r="V138" s="289">
        <v>424</v>
      </c>
      <c r="W138" s="292">
        <v>0.21180555555555555</v>
      </c>
      <c r="X138" s="293">
        <v>42807</v>
      </c>
      <c r="Y138" s="21" t="s">
        <v>38</v>
      </c>
    </row>
    <row r="139" spans="1:25" ht="18.75" thickBot="1" x14ac:dyDescent="0.2">
      <c r="A139" s="7">
        <v>150076</v>
      </c>
      <c r="B139" s="283" t="s">
        <v>288</v>
      </c>
      <c r="C139" s="7">
        <v>1.056</v>
      </c>
      <c r="D139" s="284">
        <v>0</v>
      </c>
      <c r="E139" s="283">
        <v>0.45</v>
      </c>
      <c r="F139" s="7">
        <v>1.028</v>
      </c>
      <c r="G139" s="285">
        <v>-2.7199999999999998E-2</v>
      </c>
      <c r="H139" s="285">
        <v>0.03</v>
      </c>
      <c r="I139" s="283">
        <v>4.5</v>
      </c>
      <c r="J139" s="283">
        <v>4.5</v>
      </c>
      <c r="K139" s="285">
        <v>4.3770000000000003E-2</v>
      </c>
      <c r="L139" s="283" t="s">
        <v>40</v>
      </c>
      <c r="M139" s="7" t="s">
        <v>88</v>
      </c>
      <c r="N139" s="305">
        <v>1.8800000000000001E-2</v>
      </c>
      <c r="O139" s="23">
        <v>0.42609999999999998</v>
      </c>
      <c r="P139" s="285">
        <v>-2.98E-2</v>
      </c>
      <c r="Q139" s="285">
        <v>0.76859999999999995</v>
      </c>
      <c r="R139" s="285">
        <v>9.4000000000000004E-3</v>
      </c>
      <c r="S139" s="285">
        <v>8.5000000000000006E-3</v>
      </c>
      <c r="T139" s="285">
        <v>-1.9300000000000001E-2</v>
      </c>
      <c r="U139" s="283">
        <v>290</v>
      </c>
      <c r="V139" s="283">
        <v>0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1.077</v>
      </c>
      <c r="D140" s="295">
        <v>1.1299999999999999E-2</v>
      </c>
      <c r="E140" s="289">
        <v>33.340000000000003</v>
      </c>
      <c r="F140" s="14">
        <v>1.046</v>
      </c>
      <c r="G140" s="291">
        <v>-2.9600000000000001E-2</v>
      </c>
      <c r="H140" s="291">
        <v>0.03</v>
      </c>
      <c r="I140" s="289">
        <v>4.75</v>
      </c>
      <c r="J140" s="289">
        <v>4.5</v>
      </c>
      <c r="K140" s="291">
        <v>4.367E-2</v>
      </c>
      <c r="L140" s="289" t="s">
        <v>40</v>
      </c>
      <c r="M140" s="14" t="s">
        <v>86</v>
      </c>
      <c r="N140" s="295">
        <v>9.5999999999999992E-3</v>
      </c>
      <c r="O140" s="18">
        <v>0.40600000000000003</v>
      </c>
      <c r="P140" s="291">
        <v>-3.2199999999999999E-2</v>
      </c>
      <c r="Q140" s="291">
        <v>0.37509999999999999</v>
      </c>
      <c r="R140" s="291">
        <v>-6.3E-3</v>
      </c>
      <c r="S140" s="291">
        <v>-5.5999999999999999E-3</v>
      </c>
      <c r="T140" s="291">
        <v>-1.1900000000000001E-2</v>
      </c>
      <c r="U140" s="289">
        <v>1013</v>
      </c>
      <c r="V140" s="289">
        <v>3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150192</v>
      </c>
      <c r="B141" s="283" t="s">
        <v>107</v>
      </c>
      <c r="C141" s="7">
        <v>1.0649999999999999</v>
      </c>
      <c r="D141" s="305">
        <v>5.7000000000000002E-3</v>
      </c>
      <c r="E141" s="283">
        <v>580.73</v>
      </c>
      <c r="F141" s="7">
        <v>1.028</v>
      </c>
      <c r="G141" s="285">
        <v>-3.5999999999999997E-2</v>
      </c>
      <c r="H141" s="285">
        <v>0.03</v>
      </c>
      <c r="I141" s="283">
        <v>4.5</v>
      </c>
      <c r="J141" s="283">
        <v>4.5</v>
      </c>
      <c r="K141" s="285">
        <v>4.3389999999999998E-2</v>
      </c>
      <c r="L141" s="283" t="s">
        <v>40</v>
      </c>
      <c r="M141" s="7" t="s">
        <v>108</v>
      </c>
      <c r="N141" s="305">
        <v>5.3100000000000001E-2</v>
      </c>
      <c r="O141" s="23">
        <v>0.37540000000000001</v>
      </c>
      <c r="P141" s="285">
        <v>-3.8199999999999998E-2</v>
      </c>
      <c r="Q141" s="285">
        <v>0.46610000000000001</v>
      </c>
      <c r="R141" s="285">
        <v>-6.4999999999999997E-3</v>
      </c>
      <c r="S141" s="285">
        <v>-4.5999999999999999E-3</v>
      </c>
      <c r="T141" s="285">
        <v>-4.5999999999999999E-3</v>
      </c>
      <c r="U141" s="283">
        <v>15427</v>
      </c>
      <c r="V141" s="283">
        <v>9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1.0780000000000001</v>
      </c>
      <c r="D142" s="290">
        <v>-3.7000000000000002E-3</v>
      </c>
      <c r="E142" s="289">
        <v>46.11</v>
      </c>
      <c r="F142" s="14">
        <v>1.0309999999999999</v>
      </c>
      <c r="G142" s="291">
        <v>-4.5600000000000002E-2</v>
      </c>
      <c r="H142" s="291">
        <v>0.03</v>
      </c>
      <c r="I142" s="289">
        <v>4.5</v>
      </c>
      <c r="J142" s="289">
        <v>4.5</v>
      </c>
      <c r="K142" s="291">
        <v>4.2979999999999997E-2</v>
      </c>
      <c r="L142" s="289" t="s">
        <v>40</v>
      </c>
      <c r="M142" s="14" t="s">
        <v>136</v>
      </c>
      <c r="N142" s="295">
        <v>9.7000000000000003E-3</v>
      </c>
      <c r="O142" s="18">
        <v>0.36220000000000002</v>
      </c>
      <c r="P142" s="291">
        <v>-4.7E-2</v>
      </c>
      <c r="Q142" s="291">
        <v>0.49380000000000002</v>
      </c>
      <c r="R142" s="291">
        <v>-2.7000000000000001E-3</v>
      </c>
      <c r="S142" s="291">
        <v>5.4999999999999997E-3</v>
      </c>
      <c r="T142" s="291">
        <v>-4.8999999999999998E-3</v>
      </c>
      <c r="U142" s="289">
        <v>1706</v>
      </c>
      <c r="V142" s="289">
        <v>-2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150231</v>
      </c>
      <c r="B143" s="283" t="s">
        <v>130</v>
      </c>
      <c r="C143" s="7">
        <v>1.0620000000000001</v>
      </c>
      <c r="D143" s="284">
        <v>0</v>
      </c>
      <c r="E143" s="283">
        <v>0</v>
      </c>
      <c r="F143" s="7">
        <v>1.0109999999999999</v>
      </c>
      <c r="G143" s="285">
        <v>-5.04E-2</v>
      </c>
      <c r="H143" s="285">
        <v>0.03</v>
      </c>
      <c r="I143" s="283">
        <v>4.5</v>
      </c>
      <c r="J143" s="283">
        <v>4.5</v>
      </c>
      <c r="K143" s="285">
        <v>4.2819999999999997E-2</v>
      </c>
      <c r="L143" s="283" t="s">
        <v>40</v>
      </c>
      <c r="M143" s="7" t="s">
        <v>131</v>
      </c>
      <c r="N143" s="305">
        <v>5.8999999999999999E-3</v>
      </c>
      <c r="O143" s="23">
        <v>0.37159999999999999</v>
      </c>
      <c r="P143" s="285">
        <v>-5.1400000000000001E-2</v>
      </c>
      <c r="Q143" s="304">
        <v>0.49509999999999998</v>
      </c>
      <c r="R143" s="285">
        <v>6.9999999999999999E-4</v>
      </c>
      <c r="S143" s="285">
        <v>4.3E-3</v>
      </c>
      <c r="T143" s="285">
        <v>-4.8999999999999998E-3</v>
      </c>
      <c r="U143" s="283">
        <v>3825</v>
      </c>
      <c r="V143" s="283">
        <v>0</v>
      </c>
      <c r="W143" s="287">
        <v>0.21180555555555555</v>
      </c>
      <c r="X143" s="288">
        <v>42869</v>
      </c>
      <c r="Y143" s="13" t="s">
        <v>38</v>
      </c>
    </row>
    <row r="144" spans="1:25" ht="18.75" thickBot="1" x14ac:dyDescent="0.2">
      <c r="A144" s="14">
        <v>150215</v>
      </c>
      <c r="B144" s="289" t="s">
        <v>140</v>
      </c>
      <c r="C144" s="14">
        <v>1.079</v>
      </c>
      <c r="D144" s="290">
        <v>-8.9999999999999998E-4</v>
      </c>
      <c r="E144" s="289">
        <v>2.89</v>
      </c>
      <c r="F144" s="14">
        <v>1.0270999999999999</v>
      </c>
      <c r="G144" s="291">
        <v>-5.0500000000000003E-2</v>
      </c>
      <c r="H144" s="291">
        <v>0.03</v>
      </c>
      <c r="I144" s="289">
        <v>4.5</v>
      </c>
      <c r="J144" s="289">
        <v>4.5</v>
      </c>
      <c r="K144" s="291">
        <v>4.2779999999999999E-2</v>
      </c>
      <c r="L144" s="289" t="s">
        <v>40</v>
      </c>
      <c r="M144" s="14" t="s">
        <v>141</v>
      </c>
      <c r="N144" s="295">
        <v>8.3999999999999995E-3</v>
      </c>
      <c r="O144" s="18">
        <v>0.42749999999999999</v>
      </c>
      <c r="P144" s="291">
        <v>-5.16E-2</v>
      </c>
      <c r="Q144" s="291">
        <v>0.34489999999999998</v>
      </c>
      <c r="R144" s="291">
        <v>-1.1999999999999999E-3</v>
      </c>
      <c r="S144" s="291">
        <v>3.5999999999999999E-3</v>
      </c>
      <c r="T144" s="291">
        <v>-4.0000000000000001E-3</v>
      </c>
      <c r="U144" s="289">
        <v>2394</v>
      </c>
      <c r="V144" s="289">
        <v>-1</v>
      </c>
      <c r="W144" s="292">
        <v>0.21180555555555555</v>
      </c>
      <c r="X144" s="293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1.6033898305084749E-3</v>
      </c>
      <c r="E145" s="36"/>
      <c r="F145" s="35"/>
      <c r="G145" s="43">
        <f>AVERAGE(G86:G144)</f>
        <v>-7.54406779661017E-3</v>
      </c>
      <c r="H145" s="43">
        <f>COUNTIF($D86:$D144,"&gt;0")/COUNT($D86:$D144)</f>
        <v>0.77966101694915257</v>
      </c>
      <c r="I145" s="270"/>
      <c r="J145" s="270"/>
      <c r="K145" s="43">
        <f>AVERAGE(K86:K144)</f>
        <v>4.4701355932203382E-2</v>
      </c>
      <c r="L145" s="36"/>
      <c r="M145" s="35"/>
      <c r="N145" s="38"/>
      <c r="O145" s="39"/>
      <c r="P145" s="43">
        <f>AVERAGE(P86:P144)</f>
        <v>-1.3979310344827588E-2</v>
      </c>
      <c r="Q145" s="37"/>
      <c r="R145" s="43">
        <f>AVERAGE(R86:R144)</f>
        <v>-1.0372881355932204E-3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0.92200000000000004</v>
      </c>
      <c r="D146" s="286">
        <v>-2.2000000000000001E-3</v>
      </c>
      <c r="E146" s="283">
        <v>19.079999999999998</v>
      </c>
      <c r="F146" s="7">
        <v>1.018</v>
      </c>
      <c r="G146" s="285">
        <v>9.4299999999999995E-2</v>
      </c>
      <c r="H146" s="285">
        <v>1.4999999999999999E-2</v>
      </c>
      <c r="I146" s="283">
        <v>3</v>
      </c>
      <c r="J146" s="283">
        <v>3</v>
      </c>
      <c r="K146" s="285">
        <v>3.3189999999999997E-2</v>
      </c>
      <c r="L146" s="283" t="s">
        <v>40</v>
      </c>
      <c r="M146" s="7" t="s">
        <v>41</v>
      </c>
      <c r="N146" s="305">
        <v>2.0000000000000001E-4</v>
      </c>
      <c r="O146" s="23">
        <v>0.22270000000000001</v>
      </c>
      <c r="P146" s="285">
        <v>0.06</v>
      </c>
      <c r="Q146" s="285">
        <v>0.1133</v>
      </c>
      <c r="R146" s="285">
        <v>2.0000000000000001E-4</v>
      </c>
      <c r="S146" s="285">
        <v>2.9999999999999997E-4</v>
      </c>
      <c r="T146" s="285">
        <v>2.7000000000000001E-3</v>
      </c>
      <c r="U146" s="283">
        <v>819</v>
      </c>
      <c r="V146" s="283">
        <v>-1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1.0469999999999999</v>
      </c>
      <c r="D147" s="295">
        <v>1.9E-3</v>
      </c>
      <c r="E147" s="289">
        <v>7.0000000000000007E-2</v>
      </c>
      <c r="F147" s="14">
        <v>1.048</v>
      </c>
      <c r="G147" s="291">
        <v>1E-3</v>
      </c>
      <c r="H147" s="289" t="s">
        <v>414</v>
      </c>
      <c r="I147" s="289">
        <v>3.7</v>
      </c>
      <c r="J147" s="289">
        <v>3.7</v>
      </c>
      <c r="K147" s="291">
        <v>3.6970000000000003E-2</v>
      </c>
      <c r="L147" s="289">
        <v>0.7</v>
      </c>
      <c r="M147" s="14" t="s">
        <v>415</v>
      </c>
      <c r="N147" s="295">
        <v>2.9999999999999997E-4</v>
      </c>
      <c r="O147" s="291">
        <v>0.23400000000000001</v>
      </c>
      <c r="P147" s="289" t="s">
        <v>37</v>
      </c>
      <c r="Q147" s="289" t="s">
        <v>37</v>
      </c>
      <c r="R147" s="291">
        <v>-1.4E-3</v>
      </c>
      <c r="S147" s="291">
        <v>-3.0000000000000001E-3</v>
      </c>
      <c r="T147" s="291">
        <v>-3.8E-3</v>
      </c>
      <c r="U147" s="289">
        <v>615</v>
      </c>
      <c r="V147" s="289">
        <v>-3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1.113</v>
      </c>
      <c r="D148" s="305">
        <v>2.7699999999999999E-2</v>
      </c>
      <c r="E148" s="283">
        <v>0.52</v>
      </c>
      <c r="F148" s="7">
        <v>1.0860000000000001</v>
      </c>
      <c r="G148" s="285">
        <v>-2.4899999999999999E-2</v>
      </c>
      <c r="H148" s="283" t="s">
        <v>347</v>
      </c>
      <c r="I148" s="283">
        <v>4</v>
      </c>
      <c r="J148" s="283">
        <v>4</v>
      </c>
      <c r="K148" s="285">
        <v>7.4599999999999996E-3</v>
      </c>
      <c r="L148" s="283">
        <v>0.84</v>
      </c>
      <c r="M148" s="7" t="s">
        <v>236</v>
      </c>
      <c r="N148" s="284">
        <v>0</v>
      </c>
      <c r="O148" s="285">
        <v>0.33989999999999998</v>
      </c>
      <c r="P148" s="283" t="s">
        <v>37</v>
      </c>
      <c r="Q148" s="283" t="s">
        <v>37</v>
      </c>
      <c r="R148" s="285">
        <v>8.9999999999999993E-3</v>
      </c>
      <c r="S148" s="285">
        <v>-7.3000000000000001E-3</v>
      </c>
      <c r="T148" s="285">
        <v>-7.7999999999999996E-3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1.042</v>
      </c>
      <c r="D149" s="295">
        <v>2.8999999999999998E-3</v>
      </c>
      <c r="E149" s="289">
        <v>24.52</v>
      </c>
      <c r="F149" s="14">
        <v>1</v>
      </c>
      <c r="G149" s="291">
        <v>-4.2000000000000003E-2</v>
      </c>
      <c r="H149" s="289" t="s">
        <v>35</v>
      </c>
      <c r="I149" s="289">
        <v>0</v>
      </c>
      <c r="J149" s="289">
        <v>0</v>
      </c>
      <c r="K149" s="291">
        <v>-1.521E-2</v>
      </c>
      <c r="L149" s="289">
        <v>2.68</v>
      </c>
      <c r="M149" s="14" t="s">
        <v>36</v>
      </c>
      <c r="N149" s="295">
        <v>1.8800000000000001E-2</v>
      </c>
      <c r="O149" s="291">
        <v>0.55269999999999997</v>
      </c>
      <c r="P149" s="289" t="s">
        <v>37</v>
      </c>
      <c r="Q149" s="289" t="s">
        <v>37</v>
      </c>
      <c r="R149" s="291">
        <v>-6.1000000000000004E-3</v>
      </c>
      <c r="S149" s="291">
        <v>1E-4</v>
      </c>
      <c r="T149" s="291">
        <v>-1.6999999999999999E-3</v>
      </c>
      <c r="U149" s="289">
        <v>3099</v>
      </c>
      <c r="V149" s="289">
        <v>3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6">
        <v>-5.5999999999999999E-3</v>
      </c>
      <c r="E150" s="283">
        <v>3.2</v>
      </c>
      <c r="F150" s="7">
        <v>1.036</v>
      </c>
      <c r="G150" s="285">
        <v>-2.9899999999999999E-2</v>
      </c>
      <c r="H150" s="283" t="s">
        <v>290</v>
      </c>
      <c r="I150" s="283">
        <v>5.5</v>
      </c>
      <c r="J150" s="283">
        <v>5.5</v>
      </c>
      <c r="K150" s="285">
        <v>-3.2489999999999998E-2</v>
      </c>
      <c r="L150" s="283">
        <v>0.34</v>
      </c>
      <c r="M150" s="7" t="s">
        <v>291</v>
      </c>
      <c r="N150" s="305">
        <v>3.5999999999999999E-3</v>
      </c>
      <c r="O150" s="23">
        <v>0.13139999999999999</v>
      </c>
      <c r="P150" s="285">
        <v>-5.0799999999999998E-2</v>
      </c>
      <c r="Q150" s="285">
        <v>0.41360000000000002</v>
      </c>
      <c r="R150" s="285">
        <v>-2.3E-3</v>
      </c>
      <c r="S150" s="285">
        <v>2.0000000000000001E-4</v>
      </c>
      <c r="T150" s="285">
        <v>-5.3E-3</v>
      </c>
      <c r="U150" s="283">
        <v>29482</v>
      </c>
      <c r="V150" s="283">
        <v>-4</v>
      </c>
      <c r="W150" s="287">
        <v>0.29375000000000001</v>
      </c>
      <c r="X150" s="288">
        <v>42719</v>
      </c>
      <c r="Y150" s="13" t="s">
        <v>38</v>
      </c>
    </row>
    <row r="151" spans="1:25" ht="18.75" thickBot="1" x14ac:dyDescent="0.2">
      <c r="A151" s="7"/>
      <c r="B151" s="283"/>
      <c r="C151" s="7"/>
      <c r="D151" s="305"/>
      <c r="E151" s="283"/>
      <c r="F151" s="7"/>
      <c r="G151" s="285"/>
      <c r="H151" s="283"/>
      <c r="I151" s="283"/>
      <c r="J151" s="283"/>
      <c r="K151" s="285"/>
      <c r="L151" s="283"/>
      <c r="M151" s="7"/>
      <c r="N151" s="284"/>
      <c r="O151" s="285"/>
      <c r="P151" s="283"/>
      <c r="Q151" s="283"/>
      <c r="R151" s="285"/>
      <c r="S151" s="285"/>
      <c r="T151" s="285"/>
      <c r="U151" s="283"/>
      <c r="V151" s="283"/>
      <c r="W151" s="287"/>
      <c r="X151" s="288"/>
      <c r="Y151" s="13"/>
    </row>
    <row r="152" spans="1:25" ht="18.75" thickBot="1" x14ac:dyDescent="0.2">
      <c r="A152" s="14"/>
      <c r="B152" s="289"/>
      <c r="C152" s="14"/>
      <c r="D152" s="295"/>
      <c r="E152" s="289"/>
      <c r="F152" s="14"/>
      <c r="G152" s="291"/>
      <c r="H152" s="289"/>
      <c r="I152" s="289"/>
      <c r="J152" s="289"/>
      <c r="K152" s="291"/>
      <c r="L152" s="289"/>
      <c r="M152" s="14"/>
      <c r="N152" s="295"/>
      <c r="O152" s="291"/>
      <c r="P152" s="289"/>
      <c r="Q152" s="289"/>
      <c r="R152" s="291"/>
      <c r="S152" s="291"/>
      <c r="T152" s="291"/>
      <c r="U152" s="289"/>
      <c r="V152" s="289"/>
      <c r="W152" s="292"/>
      <c r="X152" s="293"/>
      <c r="Y152" s="21"/>
    </row>
    <row r="153" spans="1:25" ht="18.75" thickBot="1" x14ac:dyDescent="0.2">
      <c r="A153" s="7"/>
      <c r="B153" s="283"/>
      <c r="C153" s="7"/>
      <c r="D153" s="286"/>
      <c r="E153" s="283"/>
      <c r="F153" s="7"/>
      <c r="G153" s="285"/>
      <c r="H153" s="283"/>
      <c r="I153" s="283"/>
      <c r="J153" s="283"/>
      <c r="K153" s="285"/>
      <c r="L153" s="283"/>
      <c r="M153" s="7"/>
      <c r="N153" s="305"/>
      <c r="O153" s="23"/>
      <c r="P153" s="285"/>
      <c r="Q153" s="285"/>
      <c r="R153" s="285"/>
      <c r="S153" s="285"/>
      <c r="T153" s="285"/>
      <c r="U153" s="283"/>
      <c r="V153" s="283"/>
      <c r="W153" s="287"/>
      <c r="X153" s="288"/>
      <c r="Y153" s="13"/>
    </row>
  </sheetData>
  <autoFilter ref="A1:Y150"/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343"/>
    <hyperlink ref="C35" r:id="rId172" display="http://finance.sina.com.cn/fund/quotes/150343/bc.shtml"/>
    <hyperlink ref="F35" r:id="rId173" display="http://www.cninfo.com.cn/information/fund/netvalue/150343.html"/>
    <hyperlink ref="M35" r:id="rId174" tooltip="399975" display="http://quote.eastmoney.com/zs399975.html"/>
    <hyperlink ref="O35" r:id="rId175" display="https://www.jisilu.cn/data/utils/lowcalc/150343"/>
    <hyperlink ref="Y35" r:id="rId176" tooltip="加【证券A基】为自选A类" display="javascript:addOwnedFund('150343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064"/>
    <hyperlink ref="C45" r:id="rId226" display="http://finance.sina.com.cn/fund/quotes/150064/bc.shtml"/>
    <hyperlink ref="F45" r:id="rId227" display="http://www.cninfo.com.cn/information/fund/netvalue/150064.html"/>
    <hyperlink ref="M45" r:id="rId228" tooltip="399904" display="http://quote.eastmoney.com/zs399904.html"/>
    <hyperlink ref="O45" r:id="rId229" display="https://www.jisilu.cn/data/utils/lowcalc/150064"/>
    <hyperlink ref="Y45" r:id="rId230" tooltip="加【同瑞A】为自选A类" display="javascript:addOwnedFund('150064');"/>
    <hyperlink ref="A46" r:id="rId231" display="https://www.jisilu.cn/data/sfnew/detail/150121"/>
    <hyperlink ref="C46" r:id="rId232" display="http://finance.sina.com.cn/fund/quotes/150121/bc.shtml"/>
    <hyperlink ref="F46" r:id="rId233" display="http://www.cninfo.com.cn/information/fund/netvalue/150121.html"/>
    <hyperlink ref="M46" r:id="rId234" tooltip="399918" display="http://quote.eastmoney.com/zs399918.html"/>
    <hyperlink ref="O46" r:id="rId235" display="https://www.jisilu.cn/data/utils/lowcalc/150121"/>
    <hyperlink ref="Y46" r:id="rId236" tooltip="加【银河优先】为自选A类" display="javascript:addOwnedFund('15012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036"/>
    <hyperlink ref="C48" r:id="rId244" display="http://finance.sina.com.cn/fund/quotes/150036/bc.shtml"/>
    <hyperlink ref="F48" r:id="rId245" display="http://www.cninfo.com.cn/information/fund/netvalue/150036.html"/>
    <hyperlink ref="M48" r:id="rId246" tooltip="399300" display="http://quote.eastmoney.com/zs399300.html"/>
    <hyperlink ref="O48" r:id="rId247" display="https://www.jisilu.cn/data/utils/lowcalc/150036"/>
    <hyperlink ref="Y48" r:id="rId248" tooltip="加【建信稳健】为自选A类" display="javascript:addOwnedFund('150036');"/>
    <hyperlink ref="A49" r:id="rId249" display="https://www.jisilu.cn/data/sfnew/detail/150145"/>
    <hyperlink ref="C49" r:id="rId250" display="http://finance.sina.com.cn/fund/quotes/150145/bc.shtml"/>
    <hyperlink ref="F49" r:id="rId251" display="http://www.cninfo.com.cn/information/fund/netvalue/150145.html"/>
    <hyperlink ref="M49" r:id="rId252" tooltip="000828" display="http://quote.eastmoney.com/zs000828.html"/>
    <hyperlink ref="O49" r:id="rId253" display="https://www.jisilu.cn/data/utils/lowcalc/150145"/>
    <hyperlink ref="Y49" r:id="rId254" tooltip="加【高贝塔A】为自选A类" display="javascript:addOwnedFund('150145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502014"/>
    <hyperlink ref="C52" r:id="rId268" display="http://finance.sina.com.cn/fund/quotes/502014/bc.shtml"/>
    <hyperlink ref="F52" r:id="rId269" display="http://www.cninfo.com.cn/information/fund/netvalue/502014.html"/>
    <hyperlink ref="M52" r:id="rId270" tooltip="000853" display="http://quote.eastmoney.com/zs000853.html"/>
    <hyperlink ref="O52" r:id="rId271" display="https://www.jisilu.cn/data/utils/lowcalc/502014"/>
    <hyperlink ref="Y52" r:id="rId272" tooltip="加【一带一A】为自选A类" display="javascript:addOwnedFund('502014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04"/>
    <hyperlink ref="C54" r:id="rId280" display="http://finance.sina.com.cn/fund/quotes/150104/bc.shtml"/>
    <hyperlink ref="F54" r:id="rId281" display="http://www.cninfo.com.cn/information/fund/netvalue/150104.html"/>
    <hyperlink ref="M54" r:id="rId282" tooltip="399300" display="http://quote.eastmoney.com/zs399300.html"/>
    <hyperlink ref="O54" r:id="rId283" display="https://www.jisilu.cn/data/utils/lowcalc/150104"/>
    <hyperlink ref="Y54" r:id="rId284" tooltip="加【HS300A】为自选A类" display="javascript:addOwnedFund('150104');"/>
    <hyperlink ref="A55" r:id="rId285" display="https://www.jisilu.cn/data/sfnew/detail/150094"/>
    <hyperlink ref="C55" r:id="rId286" display="http://finance.sina.com.cn/fund/quotes/150094/bc.shtml"/>
    <hyperlink ref="F55" r:id="rId287" display="http://www.cninfo.com.cn/information/fund/netvalue/150094.html"/>
    <hyperlink ref="M55" r:id="rId288" tooltip="000966" display="http://quote.eastmoney.com/zs000966.html"/>
    <hyperlink ref="O55" r:id="rId289" display="https://www.jisilu.cn/data/utils/lowcalc/150094"/>
    <hyperlink ref="Y55" r:id="rId290" tooltip="加【泰信400A】为自选A类" display="javascript:addOwnedFund('150094');"/>
    <hyperlink ref="A56" r:id="rId291" display="https://www.jisilu.cn/data/sfnew/detail/150138"/>
    <hyperlink ref="C56" r:id="rId292" display="http://finance.sina.com.cn/fund/quotes/150138/bc.shtml"/>
    <hyperlink ref="F56" r:id="rId293" display="http://www.cninfo.com.cn/information/fund/netvalue/150138.html"/>
    <hyperlink ref="M56" r:id="rId294" tooltip="000842" display="http://quote.eastmoney.com/zs000842.html"/>
    <hyperlink ref="O56" r:id="rId295" display="https://www.jisilu.cn/data/utils/lowcalc/150138"/>
    <hyperlink ref="Y56" r:id="rId296" tooltip="加【中证800A】为自选A类" display="javascript:addOwnedFund('150138');"/>
    <hyperlink ref="A57" r:id="rId297" display="https://www.jisilu.cn/data/sfnew/detail/150225"/>
    <hyperlink ref="C57" r:id="rId298" display="http://finance.sina.com.cn/fund/quotes/150225/bc.shtml"/>
    <hyperlink ref="F57" r:id="rId299" display="http://www.cninfo.com.cn/information/fund/netvalue/150225.html"/>
    <hyperlink ref="M57" r:id="rId300" tooltip="399966" display="http://quote.eastmoney.com/zs399966.html"/>
    <hyperlink ref="O57" r:id="rId301" display="https://www.jisilu.cn/data/utils/lowcalc/150225"/>
    <hyperlink ref="Y57" r:id="rId302" tooltip="加【证保A级】为自选A类" display="javascript:addOwnedFund('150225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150267"/>
    <hyperlink ref="C59" r:id="rId310" display="http://finance.sina.com.cn/fund/quotes/150267/bc.shtml"/>
    <hyperlink ref="F59" r:id="rId311" display="http://www.cninfo.com.cn/information/fund/netvalue/150267.html"/>
    <hyperlink ref="M59" r:id="rId312" tooltip="399986" display="http://quote.eastmoney.com/zs399986.html"/>
    <hyperlink ref="O59" r:id="rId313" display="https://www.jisilu.cn/data/utils/lowcalc/150267"/>
    <hyperlink ref="Y59" r:id="rId314" tooltip="将【银行A类】从自选中删除" display="javascript:delOwnedFund('150267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502021"/>
    <hyperlink ref="C62" r:id="rId328" display="http://finance.sina.com.cn/fund/quotes/502021/bc.shtml"/>
    <hyperlink ref="F62" r:id="rId329" display="http://www.cninfo.com.cn/information/fund/netvalue/502021.html"/>
    <hyperlink ref="M62" r:id="rId330" tooltip="000016" display="http://quote.eastmoney.com/zs000016.html"/>
    <hyperlink ref="O62" r:id="rId331" display="https://www.jisilu.cn/data/utils/lowcalc/502021"/>
    <hyperlink ref="Y62" r:id="rId332" tooltip="加【国金50A】为自选A类" display="javascript:addOwnedFund('502021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502054"/>
    <hyperlink ref="C67" r:id="rId358" display="http://finance.sina.com.cn/fund/quotes/502054/bc.shtml"/>
    <hyperlink ref="F67" r:id="rId359" display="http://www.cninfo.com.cn/information/fund/netvalue/502054.html"/>
    <hyperlink ref="M67" r:id="rId360" tooltip="399975" display="http://quote.eastmoney.com/zs399975.html"/>
    <hyperlink ref="O67" r:id="rId361" display="https://www.jisilu.cn/data/utils/lowcalc/502054"/>
    <hyperlink ref="Y67" r:id="rId362" tooltip="加【券商A】为自选A类" display="javascript:addOwnedFund('502054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55"/>
    <hyperlink ref="C71" r:id="rId382" display="http://finance.sina.com.cn/fund/quotes/150055/bc.shtml"/>
    <hyperlink ref="F71" r:id="rId383" display="http://www.cninfo.com.cn/information/fund/netvalue/150055.html"/>
    <hyperlink ref="M71" r:id="rId384" tooltip="399905" display="http://quote.eastmoney.com/zs399905.html"/>
    <hyperlink ref="O71" r:id="rId385" display="https://www.jisilu.cn/data/utils/lowcalc/150055"/>
    <hyperlink ref="Y71" r:id="rId386" tooltip="加【500A】为自选A类" display="javascript:addOwnedFund('150055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7"/>
    <hyperlink ref="C87" r:id="rId462" display="http://finance.sina.com.cn/fund/quotes/502027/bc.shtml"/>
    <hyperlink ref="F87" r:id="rId463" display="http://www.cninfo.com.cn/information/fund/netvalue/502027.html"/>
    <hyperlink ref="M87" r:id="rId464" tooltip="399429" display="http://quote.eastmoney.com/zs399429.html"/>
    <hyperlink ref="O87" r:id="rId465" display="https://www.jisilu.cn/data/utils/lowcalc/502027"/>
    <hyperlink ref="Y87" r:id="rId466" tooltip="加【新丝路A】为自选A类" display="javascript:addOwnedFund('502027');"/>
    <hyperlink ref="A88" r:id="rId467" display="https://www.jisilu.cn/data/sfnew/detail/502017"/>
    <hyperlink ref="C88" r:id="rId468" display="http://finance.sina.com.cn/fund/quotes/502017/bc.shtml"/>
    <hyperlink ref="F88" r:id="rId469" display="http://www.cninfo.com.cn/information/fund/netvalue/502017.html"/>
    <hyperlink ref="M88" r:id="rId470" tooltip="399991" display="http://quote.eastmoney.com/zs399991.html"/>
    <hyperlink ref="O88" r:id="rId471" display="https://www.jisilu.cn/data/utils/lowcalc/502017"/>
    <hyperlink ref="Y88" r:id="rId472" tooltip="加【带路A】为自选A类" display="javascript:addOwnedFund('502017');"/>
    <hyperlink ref="A89" r:id="rId473" display="https://www.jisilu.cn/data/sfnew/detail/150273"/>
    <hyperlink ref="C89" r:id="rId474" display="http://finance.sina.com.cn/fund/quotes/150273/bc.shtml"/>
    <hyperlink ref="F89" r:id="rId475" display="http://www.cninfo.com.cn/information/fund/netvalue/150273.html"/>
    <hyperlink ref="M89" r:id="rId476" tooltip="399991" display="http://quote.eastmoney.com/zs399991.html"/>
    <hyperlink ref="O89" r:id="rId477" display="https://www.jisilu.cn/data/utils/lowcalc/150273"/>
    <hyperlink ref="Y89" r:id="rId478" tooltip="加【带路A】为自选A类" display="javascript:addOwnedFund('150273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051"/>
    <hyperlink ref="C92" r:id="rId492" display="http://finance.sina.com.cn/fund/quotes/150051/bc.shtml"/>
    <hyperlink ref="F92" r:id="rId493" display="http://www.cninfo.com.cn/information/fund/netvalue/150051.html"/>
    <hyperlink ref="M92" r:id="rId494" tooltip="399300" display="http://quote.eastmoney.com/zs399300.html"/>
    <hyperlink ref="O92" r:id="rId495" display="https://www.jisilu.cn/data/utils/lowcalc/150051"/>
    <hyperlink ref="Y92" r:id="rId496" tooltip="加【沪深300A】为自选A类" display="javascript:addOwnedFund('15005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150177"/>
    <hyperlink ref="C94" r:id="rId504" display="http://finance.sina.com.cn/fund/quotes/150177/bc.shtml"/>
    <hyperlink ref="F94" r:id="rId505" display="http://www.cninfo.com.cn/information/fund/netvalue/150177.html"/>
    <hyperlink ref="M94" r:id="rId506" tooltip="399966" display="http://quote.eastmoney.com/zs399966.html"/>
    <hyperlink ref="O94" r:id="rId507" display="https://www.jisilu.cn/data/utils/lowcalc/150177"/>
    <hyperlink ref="Y94" r:id="rId508" tooltip="加【证保A】为自选A类" display="javascript:addOwnedFund('150177');"/>
    <hyperlink ref="A95" r:id="rId509" display="https://www.jisilu.cn/data/sfnew/detail/150229"/>
    <hyperlink ref="C95" r:id="rId510" display="http://finance.sina.com.cn/fund/quotes/150229/bc.shtml"/>
    <hyperlink ref="F95" r:id="rId511" display="http://www.cninfo.com.cn/information/fund/netvalue/150229.html"/>
    <hyperlink ref="M95" r:id="rId512" tooltip="399987" display="http://quote.eastmoney.com/zs399987.html"/>
    <hyperlink ref="O95" r:id="rId513" display="https://www.jisilu.cn/data/utils/lowcalc/150229"/>
    <hyperlink ref="Y95" r:id="rId514" tooltip="加【酒A】为自选A类" display="javascript:addOwnedFund('150229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271"/>
    <hyperlink ref="C97" r:id="rId522" display="http://finance.sina.com.cn/fund/quotes/150271/bc.shtml"/>
    <hyperlink ref="F97" r:id="rId523" display="http://www.cninfo.com.cn/information/fund/netvalue/150271.html"/>
    <hyperlink ref="M97" r:id="rId524" tooltip="399441" display="http://quote.eastmoney.com/zs399441.html"/>
    <hyperlink ref="O97" r:id="rId525" display="https://www.jisilu.cn/data/utils/lowcalc/150271"/>
    <hyperlink ref="Y97" r:id="rId526" tooltip="加【生物药A】为自选A类" display="javascript:addOwnedFund('150271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173"/>
    <hyperlink ref="C99" r:id="rId534" display="http://finance.sina.com.cn/fund/quotes/150173/bc.shtml"/>
    <hyperlink ref="F99" r:id="rId535" display="http://www.cninfo.com.cn/information/fund/netvalue/150173.html"/>
    <hyperlink ref="M99" r:id="rId536" tooltip="000998" display="http://quote.eastmoney.com/zs000998.html"/>
    <hyperlink ref="O99" r:id="rId537" display="https://www.jisilu.cn/data/utils/lowcalc/150173"/>
    <hyperlink ref="Y99" r:id="rId538" tooltip="加【TMT中证A】为自选A类" display="javascript:addOwnedFund('150173');"/>
    <hyperlink ref="A100" r:id="rId539" display="https://www.jisilu.cn/data/sfnew/detail/150329"/>
    <hyperlink ref="C100" r:id="rId540" display="http://finance.sina.com.cn/fund/quotes/150329/bc.shtml"/>
    <hyperlink ref="F100" r:id="rId541" display="http://www.cninfo.com.cn/information/fund/netvalue/150329.html"/>
    <hyperlink ref="M100" r:id="rId542" tooltip="399809" display="http://quote.eastmoney.com/zs399809.html"/>
    <hyperlink ref="O100" r:id="rId543" display="https://www.jisilu.cn/data/utils/lowcalc/150329"/>
    <hyperlink ref="Y100" r:id="rId544" tooltip="加【保险A】为自选A类" display="javascript:addOwnedFund('150329');"/>
    <hyperlink ref="A101" r:id="rId545" display="https://www.jisilu.cn/data/sfnew/detail/150275"/>
    <hyperlink ref="C101" r:id="rId546" display="http://finance.sina.com.cn/fund/quotes/150275/bc.shtml"/>
    <hyperlink ref="F101" r:id="rId547" display="http://www.cninfo.com.cn/information/fund/netvalue/150275.html"/>
    <hyperlink ref="M101" r:id="rId548" tooltip="399991" display="http://quote.eastmoney.com/zs399991.html"/>
    <hyperlink ref="O101" r:id="rId549" display="https://www.jisilu.cn/data/utils/lowcalc/150275"/>
    <hyperlink ref="Y101" r:id="rId550" tooltip="将【一带一A】从自选中删除" display="javascript:delOwnedFund('150275');"/>
    <hyperlink ref="A102" r:id="rId551" display="https://www.jisilu.cn/data/sfnew/detail/150237"/>
    <hyperlink ref="C102" r:id="rId552" display="http://finance.sina.com.cn/fund/quotes/150237/bc.shtml"/>
    <hyperlink ref="F102" r:id="rId553" display="http://www.cninfo.com.cn/information/fund/netvalue/150237.html"/>
    <hyperlink ref="M102" r:id="rId554" tooltip="000827" display="http://quote.eastmoney.com/zs000827.html"/>
    <hyperlink ref="O102" r:id="rId555" display="https://www.jisilu.cn/data/utils/lowcalc/150237"/>
    <hyperlink ref="Y102" r:id="rId556" tooltip="加【环保A级】为自选A类" display="javascript:addOwnedFund('15023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35"/>
    <hyperlink ref="C104" r:id="rId564" display="http://finance.sina.com.cn/fund/quotes/150235/bc.shtml"/>
    <hyperlink ref="F104" r:id="rId565" display="http://www.cninfo.com.cn/information/fund/netvalue/150235.html"/>
    <hyperlink ref="M104" r:id="rId566" tooltip="399975" display="http://quote.eastmoney.com/zs399975.html"/>
    <hyperlink ref="O104" r:id="rId567" display="https://www.jisilu.cn/data/utils/lowcalc/150235"/>
    <hyperlink ref="Y104" r:id="rId568" tooltip="加【券商A级】为自选A类" display="javascript:addOwnedFund('150235');"/>
    <hyperlink ref="A105" r:id="rId569" display="https://www.jisilu.cn/data/sfnew/detail/150243"/>
    <hyperlink ref="C105" r:id="rId570" display="http://finance.sina.com.cn/fund/quotes/150243/bc.shtml"/>
    <hyperlink ref="F105" r:id="rId571" display="http://www.cninfo.com.cn/information/fund/netvalue/150243.html"/>
    <hyperlink ref="M105" r:id="rId572" tooltip="399006" display="http://quote.eastmoney.com/zs399006.html"/>
    <hyperlink ref="O105" r:id="rId573" display="https://www.jisilu.cn/data/utils/lowcalc/150243"/>
    <hyperlink ref="Y105" r:id="rId574" tooltip="加【创业A】为自选A类" display="javascript:addOwnedFund('150243');"/>
    <hyperlink ref="A106" r:id="rId575" display="https://www.jisilu.cn/data/sfnew/detail/150315"/>
    <hyperlink ref="C106" r:id="rId576" display="http://finance.sina.com.cn/fund/quotes/150315/bc.shtml"/>
    <hyperlink ref="F106" r:id="rId577" display="http://www.cninfo.com.cn/information/fund/netvalue/150315.html"/>
    <hyperlink ref="M106" r:id="rId578" tooltip="399803" display="http://quote.eastmoney.com/zs399803.html"/>
    <hyperlink ref="O106" r:id="rId579" display="https://www.jisilu.cn/data/utils/lowcalc/150315"/>
    <hyperlink ref="Y106" r:id="rId580" tooltip="加【工业4A】为自选A类" display="javascript:addOwnedFund('150315');"/>
    <hyperlink ref="A107" r:id="rId581" display="https://www.jisilu.cn/data/sfnew/detail/150184"/>
    <hyperlink ref="C107" r:id="rId582" display="http://finance.sina.com.cn/fund/quotes/150184/bc.shtml"/>
    <hyperlink ref="F107" r:id="rId583" display="http://www.cninfo.com.cn/information/fund/netvalue/150184.html"/>
    <hyperlink ref="M107" r:id="rId584" tooltip="000827" display="http://quote.eastmoney.com/zs000827.html"/>
    <hyperlink ref="O107" r:id="rId585" display="https://www.jisilu.cn/data/utils/lowcalc/150184"/>
    <hyperlink ref="Y107" r:id="rId586" tooltip="加【环保A】为自选A类" display="javascript:addOwnedFund('150184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502049"/>
    <hyperlink ref="C111" r:id="rId606" display="http://finance.sina.com.cn/fund/quotes/502049/bc.shtml"/>
    <hyperlink ref="F111" r:id="rId607" display="http://www.cninfo.com.cn/information/fund/netvalue/502049.html"/>
    <hyperlink ref="M111" r:id="rId608" tooltip="000016" display="http://quote.eastmoney.com/zs000016.html"/>
    <hyperlink ref="O111" r:id="rId609" display="https://www.jisilu.cn/data/utils/lowcalc/502049"/>
    <hyperlink ref="Y111" r:id="rId610" tooltip="加【上证50A】为自选A类" display="javascript:addOwnedFund('502049');"/>
    <hyperlink ref="A112" r:id="rId611" display="https://www.jisilu.cn/data/sfnew/detail/150257"/>
    <hyperlink ref="C112" r:id="rId612" display="http://finance.sina.com.cn/fund/quotes/150257/bc.shtml"/>
    <hyperlink ref="F112" r:id="rId613" display="http://www.cninfo.com.cn/information/fund/netvalue/150257.html"/>
    <hyperlink ref="M112" r:id="rId614" tooltip="399993" display="http://quote.eastmoney.com/zs399993.html"/>
    <hyperlink ref="O112" r:id="rId615" display="https://www.jisilu.cn/data/utils/lowcalc/150257"/>
    <hyperlink ref="Y112" r:id="rId616" tooltip="加【生物A】为自选A类" display="javascript:addOwnedFund('150257');"/>
    <hyperlink ref="A113" r:id="rId617" display="https://www.jisilu.cn/data/sfnew/detail/150283"/>
    <hyperlink ref="C113" r:id="rId618" display="http://finance.sina.com.cn/fund/quotes/150283/bc.shtml"/>
    <hyperlink ref="F113" r:id="rId619" display="http://www.cninfo.com.cn/information/fund/netvalue/150283.html"/>
    <hyperlink ref="M113" r:id="rId620" tooltip="000808" display="http://quote.eastmoney.com/zs000808.html"/>
    <hyperlink ref="O113" r:id="rId621" display="https://www.jisilu.cn/data/utils/lowcalc/150283"/>
    <hyperlink ref="Y113" r:id="rId622" tooltip="加【SW医药A】为自选A类" display="javascript:addOwnedFund('150283');"/>
    <hyperlink ref="A114" r:id="rId623" display="https://www.jisilu.cn/data/sfnew/detail/150241"/>
    <hyperlink ref="C114" r:id="rId624" display="http://finance.sina.com.cn/fund/quotes/150241/bc.shtml"/>
    <hyperlink ref="F114" r:id="rId625" display="http://www.cninfo.com.cn/information/fund/netvalue/150241.html"/>
    <hyperlink ref="M114" r:id="rId626" tooltip="399986" display="http://quote.eastmoney.com/zs399986.html"/>
    <hyperlink ref="O114" r:id="rId627" display="https://www.jisilu.cn/data/utils/lowcalc/150241"/>
    <hyperlink ref="Y114" r:id="rId628" tooltip="将【银行A级】从自选中删除" display="javascript:delOwnedFund('150241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179"/>
    <hyperlink ref="C116" r:id="rId636" display="http://finance.sina.com.cn/fund/quotes/150179/bc.shtml"/>
    <hyperlink ref="F116" r:id="rId637" display="http://www.cninfo.com.cn/information/fund/netvalue/150179.html"/>
    <hyperlink ref="M116" r:id="rId638" tooltip="399935" display="http://quote.eastmoney.com/zs399935.html"/>
    <hyperlink ref="O116" r:id="rId639" display="https://www.jisilu.cn/data/utils/lowcalc/150179"/>
    <hyperlink ref="Y116" r:id="rId640" tooltip="加【信息A】为自选A类" display="javascript:addOwnedFund('150179');"/>
    <hyperlink ref="A117" r:id="rId641" display="https://www.jisilu.cn/data/sfnew/detail/150194"/>
    <hyperlink ref="C117" r:id="rId642" display="http://finance.sina.com.cn/fund/quotes/150194/bc.shtml"/>
    <hyperlink ref="F117" r:id="rId643" display="http://www.cninfo.com.cn/information/fund/netvalue/150194.html"/>
    <hyperlink ref="M117" r:id="rId644" tooltip="399970" display="http://quote.eastmoney.com/zs399970.html"/>
    <hyperlink ref="O117" r:id="rId645" display="https://www.jisilu.cn/data/utils/lowcalc/150194"/>
    <hyperlink ref="Y117" r:id="rId646" tooltip="加【互联网A】为自选A类" display="javascript:addOwnedFund('150194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将【银行A端】从自选中删除" display="javascript:delOwnedFund('150249');"/>
    <hyperlink ref="A119" r:id="rId653" display="https://www.jisilu.cn/data/sfnew/detail/150251"/>
    <hyperlink ref="C119" r:id="rId654" display="http://finance.sina.com.cn/fund/quotes/150251/bc.shtml"/>
    <hyperlink ref="F119" r:id="rId655" display="http://www.cninfo.com.cn/information/fund/netvalue/150251.html"/>
    <hyperlink ref="M119" r:id="rId656" tooltip="399990" display="http://quote.eastmoney.com/zs399990.html"/>
    <hyperlink ref="O119" r:id="rId657" display="https://www.jisilu.cn/data/utils/lowcalc/150251"/>
    <hyperlink ref="Y119" r:id="rId658" tooltip="加【煤炭A】为自选A类" display="javascript:addOwnedFund('150251');"/>
    <hyperlink ref="A120" r:id="rId659" display="https://www.jisilu.cn/data/sfnew/detail/502007"/>
    <hyperlink ref="C120" r:id="rId660" display="http://finance.sina.com.cn/fund/quotes/502007/bc.shtml"/>
    <hyperlink ref="F120" r:id="rId661" display="http://www.cninfo.com.cn/information/fund/netvalue/502007.html"/>
    <hyperlink ref="M120" r:id="rId662" tooltip="399974" display="http://quote.eastmoney.com/zs399974.html"/>
    <hyperlink ref="O120" r:id="rId663" display="https://www.jisilu.cn/data/utils/lowcalc/502007"/>
    <hyperlink ref="Y120" r:id="rId664" tooltip="加【国企改A】为自选A类" display="javascript:addOwnedFund('502007');"/>
    <hyperlink ref="A121" r:id="rId665" display="https://www.jisilu.cn/data/sfnew/detail/150205"/>
    <hyperlink ref="C121" r:id="rId666" display="http://finance.sina.com.cn/fund/quotes/150205/bc.shtml"/>
    <hyperlink ref="F121" r:id="rId667" display="http://www.cninfo.com.cn/information/fund/netvalue/150205.html"/>
    <hyperlink ref="M121" r:id="rId668" tooltip="399973" display="http://quote.eastmoney.com/zs399973.html"/>
    <hyperlink ref="O121" r:id="rId669" display="https://www.jisilu.cn/data/utils/lowcalc/150205"/>
    <hyperlink ref="Y121" r:id="rId670" tooltip="加【国防A】为自选A类" display="javascript:addOwnedFund('150205');"/>
    <hyperlink ref="A122" r:id="rId671" display="https://www.jisilu.cn/data/sfnew/detail/150200"/>
    <hyperlink ref="C122" r:id="rId672" display="http://finance.sina.com.cn/fund/quotes/150200/bc.shtml"/>
    <hyperlink ref="F122" r:id="rId673" display="http://www.cninfo.com.cn/information/fund/netvalue/150200.html"/>
    <hyperlink ref="M122" r:id="rId674" tooltip="399975" display="http://quote.eastmoney.com/zs399975.html"/>
    <hyperlink ref="O122" r:id="rId675" display="https://www.jisilu.cn/data/utils/lowcalc/150200"/>
    <hyperlink ref="Y122" r:id="rId676" tooltip="加【券商A】为自选A类" display="javascript:addOwnedFund('150200');"/>
    <hyperlink ref="A123" r:id="rId677" display="https://www.jisilu.cn/data/sfnew/detail/150269"/>
    <hyperlink ref="C123" r:id="rId678" display="http://finance.sina.com.cn/fund/quotes/150269/bc.shtml"/>
    <hyperlink ref="F123" r:id="rId679" display="http://www.cninfo.com.cn/information/fund/netvalue/150269.html"/>
    <hyperlink ref="M123" r:id="rId680" tooltip="399997" display="http://quote.eastmoney.com/zs399997.html"/>
    <hyperlink ref="O123" r:id="rId681" display="https://www.jisilu.cn/data/utils/lowcalc/150269"/>
    <hyperlink ref="Y123" r:id="rId682" tooltip="加【白酒A】为自选A类" display="javascript:addOwnedFund('150269');"/>
    <hyperlink ref="A124" r:id="rId683" display="https://www.jisilu.cn/data/sfnew/detail/502004"/>
    <hyperlink ref="C124" r:id="rId684" display="http://finance.sina.com.cn/fund/quotes/502004/bc.shtml"/>
    <hyperlink ref="F124" r:id="rId685" display="http://www.cninfo.com.cn/information/fund/netvalue/502004.html"/>
    <hyperlink ref="M124" r:id="rId686" tooltip="399967" display="http://quote.eastmoney.com/zs399967.html"/>
    <hyperlink ref="O124" r:id="rId687" display="https://www.jisilu.cn/data/utils/lowcalc/502004"/>
    <hyperlink ref="Y124" r:id="rId688" tooltip="加【军工A】为自选A类" display="javascript:addOwnedFund('502004');"/>
    <hyperlink ref="A125" r:id="rId689" display="https://www.jisilu.cn/data/sfnew/detail/150203"/>
    <hyperlink ref="C125" r:id="rId690" display="http://finance.sina.com.cn/fund/quotes/150203/bc.shtml"/>
    <hyperlink ref="F125" r:id="rId691" display="http://www.cninfo.com.cn/information/fund/netvalue/150203.html"/>
    <hyperlink ref="M125" r:id="rId692" tooltip="399971" display="http://quote.eastmoney.com/zs399971.html"/>
    <hyperlink ref="O125" r:id="rId693" display="https://www.jisilu.cn/data/utils/lowcalc/150203"/>
    <hyperlink ref="Y125" r:id="rId694" tooltip="加【传媒A】为自选A类" display="javascript:addOwnedFund('150203');"/>
    <hyperlink ref="A126" r:id="rId695" display="https://www.jisilu.cn/data/sfnew/detail/150207"/>
    <hyperlink ref="C126" r:id="rId696" display="http://finance.sina.com.cn/fund/quotes/150207/bc.shtml"/>
    <hyperlink ref="F126" r:id="rId697" display="http://www.cninfo.com.cn/information/fund/netvalue/150207.html"/>
    <hyperlink ref="M126" r:id="rId698" tooltip="399983" display="http://quote.eastmoney.com/zs399983.html"/>
    <hyperlink ref="O126" r:id="rId699" display="https://www.jisilu.cn/data/utils/lowcalc/150207"/>
    <hyperlink ref="Y126" r:id="rId700" tooltip="加【地产A端】为自选A类" display="javascript:addOwnedFund('150207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将【银行A】从自选中删除" display="javascript:delOwnedFund('15022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143"/>
    <hyperlink ref="C129" r:id="rId714" display="http://finance.sina.com.cn/fund/quotes/150143/bc.shtml"/>
    <hyperlink ref="F129" r:id="rId715" display="http://www.cninfo.com.cn/information/fund/netvalue/150143.html"/>
    <hyperlink ref="M129" r:id="rId716" tooltip="000832" display="http://quote.eastmoney.com/zs000832.html"/>
    <hyperlink ref="O129" r:id="rId717" display="https://www.jisilu.cn/data/utils/lowcalc/150143"/>
    <hyperlink ref="Y129" r:id="rId718" tooltip="加【转债A级】为自选A类" display="javascript:addOwnedFund('150143');"/>
    <hyperlink ref="A130" r:id="rId719" display="https://www.jisilu.cn/data/sfnew/detail/150169"/>
    <hyperlink ref="C130" r:id="rId720" display="http://finance.sina.com.cn/fund/quotes/150169/bc.shtml"/>
    <hyperlink ref="F130" r:id="rId721" display="http://www.cninfo.com.cn/information/fund/netvalue/150169.html"/>
    <hyperlink ref="M130" r:id="rId722" tooltip="HSI" display="http://quote.eastmoney.com/hk/zs110000.html"/>
    <hyperlink ref="O130" r:id="rId723" display="https://www.jisilu.cn/data/utils/lowcalc/150169"/>
    <hyperlink ref="Y130" r:id="rId724" tooltip="将【恒生A】从自选中删除" display="javascript:delOwnedFund('150169');"/>
    <hyperlink ref="A131" r:id="rId725" display="https://www.jisilu.cn/data/sfnew/detail/150186"/>
    <hyperlink ref="C131" r:id="rId726" display="http://finance.sina.com.cn/fund/quotes/150186/bc.shtml"/>
    <hyperlink ref="F131" r:id="rId727" display="http://www.cninfo.com.cn/information/fund/netvalue/150186.html"/>
    <hyperlink ref="M131" r:id="rId728" tooltip="399967" display="http://quote.eastmoney.com/zs399967.html"/>
    <hyperlink ref="O131" r:id="rId729" display="https://www.jisilu.cn/data/utils/lowcalc/150186"/>
    <hyperlink ref="Y131" r:id="rId730" tooltip="加【军工A级】为自选A类" display="javascript:addOwnedFund('150186');"/>
    <hyperlink ref="A132" r:id="rId731" display="https://www.jisilu.cn/data/sfnew/detail/150018"/>
    <hyperlink ref="C132" r:id="rId732" display="http://finance.sina.com.cn/fund/quotes/150018/bc.shtml"/>
    <hyperlink ref="F132" r:id="rId733" display="http://www.cninfo.com.cn/information/fund/netvalue/150018.html"/>
    <hyperlink ref="M132" r:id="rId734" tooltip="399004" display="http://quote.eastmoney.com/zs399004.html"/>
    <hyperlink ref="O132" r:id="rId735" display="https://www.jisilu.cn/data/utils/lowcalc/150018"/>
    <hyperlink ref="Y132" r:id="rId736" tooltip="加【银华稳进】为自选A类" display="javascript:addOwnedFund('150018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181"/>
    <hyperlink ref="C135" r:id="rId750" display="http://finance.sina.com.cn/fund/quotes/150181/bc.shtml"/>
    <hyperlink ref="F135" r:id="rId751" display="http://www.cninfo.com.cn/information/fund/netvalue/150181.html"/>
    <hyperlink ref="M135" r:id="rId752" tooltip="399967" display="http://quote.eastmoney.com/zs399967.html"/>
    <hyperlink ref="O135" r:id="rId753" display="https://www.jisilu.cn/data/utils/lowcalc/150181"/>
    <hyperlink ref="Y135" r:id="rId754" tooltip="加【军工A】为自选A类" display="javascript:addOwnedFund('150181');"/>
    <hyperlink ref="A136" r:id="rId755" display="https://www.jisilu.cn/data/sfnew/detail/150255"/>
    <hyperlink ref="C136" r:id="rId756" display="http://finance.sina.com.cn/fund/quotes/150255/bc.shtml"/>
    <hyperlink ref="F136" r:id="rId757" display="http://www.cninfo.com.cn/information/fund/netvalue/150255.html"/>
    <hyperlink ref="M136" r:id="rId758" tooltip="399986" display="http://quote.eastmoney.com/zs399986.html"/>
    <hyperlink ref="O136" r:id="rId759" display="https://www.jisilu.cn/data/utils/lowcalc/150255"/>
    <hyperlink ref="Y136" r:id="rId760" tooltip="将【银行业A】从自选中删除" display="javascript:delOwnedFund('150255');"/>
    <hyperlink ref="A137" r:id="rId761" display="https://www.jisilu.cn/data/sfnew/detail/150092"/>
    <hyperlink ref="C137" r:id="rId762" display="http://finance.sina.com.cn/fund/quotes/150092/bc.shtml"/>
    <hyperlink ref="F137" r:id="rId763" display="http://www.cninfo.com.cn/information/fund/netvalue/150092.html"/>
    <hyperlink ref="M137" r:id="rId764" tooltip="399007" display="http://quote.eastmoney.com/zs399007.html"/>
    <hyperlink ref="O137" r:id="rId765" display="https://www.jisilu.cn/data/utils/lowcalc/150092"/>
    <hyperlink ref="Y137" r:id="rId766" tooltip="加【诺德300A】为自选A类" display="javascript:addOwnedFund('150092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76"/>
    <hyperlink ref="C139" r:id="rId774" display="http://finance.sina.com.cn/fund/quotes/150076/bc.shtml"/>
    <hyperlink ref="F139" r:id="rId775" display="http://www.cninfo.com.cn/information/fund/netvalue/150076.html"/>
    <hyperlink ref="M139" r:id="rId776" tooltip="399300" display="http://quote.eastmoney.com/zs399300.html"/>
    <hyperlink ref="O139" r:id="rId777" display="https://www.jisilu.cn/data/utils/lowcalc/150076"/>
    <hyperlink ref="Y139" r:id="rId778" tooltip="加【浙商稳健】为自选A类" display="javascript:addOwnedFund('150076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192"/>
    <hyperlink ref="C141" r:id="rId786" display="http://finance.sina.com.cn/fund/quotes/150192/bc.shtml"/>
    <hyperlink ref="F141" r:id="rId787" display="http://www.cninfo.com.cn/information/fund/netvalue/150192.html"/>
    <hyperlink ref="M141" r:id="rId788" tooltip="399965" display="http://quote.eastmoney.com/zs399965.html"/>
    <hyperlink ref="O141" r:id="rId789" display="https://www.jisilu.cn/data/utils/lowcalc/150192"/>
    <hyperlink ref="Y141" r:id="rId790" tooltip="加【地产A】为自选A类" display="javascript:addOwnedFund('150192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31"/>
    <hyperlink ref="C143" r:id="rId798" display="http://finance.sina.com.cn/fund/quotes/150231/bc.shtml"/>
    <hyperlink ref="F143" r:id="rId799" display="http://www.cninfo.com.cn/information/fund/netvalue/150231.html"/>
    <hyperlink ref="M143" r:id="rId800" tooltip="399811" display="http://quote.eastmoney.com/zs399811.html"/>
    <hyperlink ref="O143" r:id="rId801" display="https://www.jisilu.cn/data/utils/lowcalc/150231"/>
    <hyperlink ref="Y143" r:id="rId802" tooltip="加【电子A】为自选A类" display="javascript:addOwnedFund('15023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C49"/>
  <sheetViews>
    <sheetView workbookViewId="0">
      <selection activeCell="A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1.6033898305084749E-3</v>
      </c>
      <c r="G3" s="48">
        <f t="shared" ref="G3:G8" ca="1" si="1">VLOOKUP($E3,INDIRECT($B$2 &amp; "!$A$3:$Y$207"),8,FALSE)</f>
        <v>0.77966101694915257</v>
      </c>
      <c r="H3" s="48">
        <f t="shared" ref="H3:H8" ca="1" si="2">VLOOKUP($E3,INDIRECT($B$2 &amp; "!$A$3:$Y$207"),7,FALSE)</f>
        <v>-7.54406779661017E-3</v>
      </c>
      <c r="I3" s="48">
        <f t="shared" ref="I3:I8" ca="1" si="3">VLOOKUP($E3,INDIRECT($B$2 &amp; "!$A$3:$Y$207"),11,FALSE)</f>
        <v>4.4701355932203382E-2</v>
      </c>
      <c r="J3" s="48">
        <f t="shared" ref="J3:J8" ca="1" si="4">VLOOKUP($E3,INDIRECT($B$2 &amp; "!$A$3:$Y$207"),16,FALSE)</f>
        <v>-1.3979310344827588E-2</v>
      </c>
      <c r="K3" s="48">
        <f t="shared" ref="K3:K8" ca="1" si="5">VLOOKUP($E3,INDIRECT($B$2 &amp; "!$A$3:$Y$207"),18,FALSE)</f>
        <v>-1.0372881355932204E-3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1.72E-3</v>
      </c>
      <c r="G4" s="48">
        <f t="shared" ca="1" si="1"/>
        <v>0.8</v>
      </c>
      <c r="H4" s="48">
        <f t="shared" ca="1" si="2"/>
        <v>-1.7899999999999999E-2</v>
      </c>
      <c r="I4" s="48">
        <f t="shared" ca="1" si="3"/>
        <v>4.6154000000000001E-2</v>
      </c>
      <c r="J4" s="48">
        <f t="shared" ca="1" si="4"/>
        <v>-1.924E-2</v>
      </c>
      <c r="K4" s="48">
        <f t="shared" ca="1" si="5"/>
        <v>-1.0999999999999998E-3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7.3611111111111143E-4</v>
      </c>
      <c r="G5" s="87">
        <f t="shared" ca="1" si="1"/>
        <v>0.61111111111111116</v>
      </c>
      <c r="H5" s="87">
        <f t="shared" ca="1" si="2"/>
        <v>-2.2383333333333328E-2</v>
      </c>
      <c r="I5" s="87">
        <f t="shared" ca="1" si="3"/>
        <v>4.0257777777777774E-2</v>
      </c>
      <c r="J5" s="87">
        <f t="shared" ca="1" si="4"/>
        <v>-2.4425806451612905E-2</v>
      </c>
      <c r="K5" s="87">
        <f t="shared" ca="1" si="5"/>
        <v>-2.2472222222222216E-3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1.1461538461538467E-3</v>
      </c>
      <c r="G6" s="87">
        <f t="shared" ca="1" si="1"/>
        <v>0.69230769230769229</v>
      </c>
      <c r="H6" s="87">
        <f t="shared" ca="1" si="2"/>
        <v>-7.2680769230769229E-2</v>
      </c>
      <c r="I6" s="87">
        <f t="shared" ca="1" si="3"/>
        <v>5.1366538461538457E-2</v>
      </c>
      <c r="J6" s="87">
        <f t="shared" ca="1" si="4"/>
        <v>-5.8988461538461538E-2</v>
      </c>
      <c r="K6" s="87">
        <f t="shared" ca="1" si="5"/>
        <v>-1.4115384615384615E-3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5.5666666666666668E-3</v>
      </c>
      <c r="G7" s="48">
        <f t="shared" ca="1" si="1"/>
        <v>0.66666666666666663</v>
      </c>
      <c r="H7" s="48">
        <f t="shared" ca="1" si="2"/>
        <v>-0.17230000000000001</v>
      </c>
      <c r="I7" s="48">
        <f t="shared" ca="1" si="3"/>
        <v>5.1029999999999999E-2</v>
      </c>
      <c r="J7" s="48">
        <f t="shared" ca="1" si="4"/>
        <v>-0.127</v>
      </c>
      <c r="K7" s="48">
        <f t="shared" ca="1" si="5"/>
        <v>2.9666666666666665E-3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5.9999999999999995E-4</v>
      </c>
      <c r="G8" s="48">
        <f t="shared" ca="1" si="1"/>
        <v>0.66666666666666663</v>
      </c>
      <c r="H8" s="48">
        <f t="shared" ca="1" si="2"/>
        <v>-0.14333333333333334</v>
      </c>
      <c r="I8" s="48">
        <f t="shared" ca="1" si="3"/>
        <v>5.2053333333333333E-2</v>
      </c>
      <c r="J8" s="48">
        <f t="shared" ca="1" si="4"/>
        <v>-9.5566666666666675E-2</v>
      </c>
      <c r="K8" s="48">
        <f t="shared" ca="1" si="5"/>
        <v>5.6999999999999993E-3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159.06</v>
      </c>
      <c r="I11" s="415">
        <v>5.9999999999999995E-4</v>
      </c>
      <c r="J11" s="74"/>
      <c r="K11" s="74"/>
      <c r="L11" s="428" t="s">
        <v>489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1485.922</v>
      </c>
      <c r="I12" s="415">
        <v>3.7000000000000002E-3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102.045</v>
      </c>
      <c r="I13" s="415">
        <v>1.6000000000000001E-3</v>
      </c>
      <c r="J13" s="74"/>
      <c r="K13" s="74"/>
      <c r="L13" s="206" t="s">
        <v>490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101.98</v>
      </c>
      <c r="I14" s="415">
        <v>2.2000000000000001E-3</v>
      </c>
      <c r="J14" s="74"/>
      <c r="K14" s="74"/>
      <c r="L14" s="206" t="s">
        <v>490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SUM(D20:D26)</f>
        <v>0.26050000000000001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470" t="s">
        <v>313</v>
      </c>
      <c r="J18" s="755" t="s">
        <v>315</v>
      </c>
      <c r="K18" s="755" t="s">
        <v>316</v>
      </c>
      <c r="L18" s="215" t="s">
        <v>318</v>
      </c>
      <c r="M18" s="470" t="s">
        <v>320</v>
      </c>
      <c r="N18" s="216" t="s">
        <v>321</v>
      </c>
      <c r="O18" s="216" t="s">
        <v>322</v>
      </c>
      <c r="P18" s="470" t="s">
        <v>324</v>
      </c>
      <c r="Q18" s="755" t="s">
        <v>326</v>
      </c>
      <c r="R18" s="470" t="s">
        <v>327</v>
      </c>
      <c r="S18" s="470" t="s">
        <v>329</v>
      </c>
      <c r="T18" s="216" t="s">
        <v>331</v>
      </c>
      <c r="U18" s="470" t="s">
        <v>333</v>
      </c>
      <c r="V18" s="216" t="s">
        <v>335</v>
      </c>
      <c r="W18" s="468" t="s">
        <v>337</v>
      </c>
      <c r="X18" s="468" t="s">
        <v>27</v>
      </c>
      <c r="Y18" s="468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469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69" t="s">
        <v>25</v>
      </c>
      <c r="Y19" s="469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t="shared" ref="C20:C26" ca="1" si="6">F20</f>
        <v>环保A端</v>
      </c>
      <c r="D20" s="310">
        <v>0.01</v>
      </c>
      <c r="E20" s="51">
        <f t="shared" ref="E20:AC26" ca="1" si="7">VLOOKUP($B20,INDIRECT($B$2 &amp; "!$A$3:$Y$207"),COLUMN()-4,0)</f>
        <v>150323</v>
      </c>
      <c r="F20" s="309" t="str">
        <f t="shared" ca="1" si="7"/>
        <v>环保A端</v>
      </c>
      <c r="G20" s="51">
        <f t="shared" ca="1" si="7"/>
        <v>1.075</v>
      </c>
      <c r="H20" s="310">
        <f t="shared" ca="1" si="7"/>
        <v>1.9E-3</v>
      </c>
      <c r="I20" s="309">
        <f t="shared" ca="1" si="7"/>
        <v>40.950000000000003</v>
      </c>
      <c r="J20" s="51">
        <f t="shared" ca="1" si="7"/>
        <v>1.0330999999999999</v>
      </c>
      <c r="K20" s="311">
        <f t="shared" ca="1" si="7"/>
        <v>-4.0599999999999997E-2</v>
      </c>
      <c r="L20" s="311">
        <f t="shared" ca="1" si="7"/>
        <v>0.04</v>
      </c>
      <c r="M20" s="309">
        <f t="shared" ca="1" si="7"/>
        <v>5.5</v>
      </c>
      <c r="N20" s="309">
        <f t="shared" ca="1" si="7"/>
        <v>5.5</v>
      </c>
      <c r="O20" s="311">
        <f t="shared" ca="1" si="7"/>
        <v>5.2789999999999997E-2</v>
      </c>
      <c r="P20" s="309" t="str">
        <f t="shared" ca="1" si="7"/>
        <v>永续</v>
      </c>
      <c r="Q20" s="51" t="str">
        <f t="shared" ca="1" si="7"/>
        <v>中证环保</v>
      </c>
      <c r="R20" s="310">
        <f t="shared" ca="1" si="7"/>
        <v>1.3299999999999999E-2</v>
      </c>
      <c r="S20" s="56">
        <f t="shared" ca="1" si="7"/>
        <v>0.17130000000000001</v>
      </c>
      <c r="T20" s="311">
        <f t="shared" ca="1" si="7"/>
        <v>-3.3599999999999998E-2</v>
      </c>
      <c r="U20" s="311">
        <f t="shared" ca="1" si="7"/>
        <v>0.93759999999999999</v>
      </c>
      <c r="V20" s="311">
        <f t="shared" ca="1" si="7"/>
        <v>-2.0000000000000001E-4</v>
      </c>
      <c r="W20" s="311">
        <f t="shared" ca="1" si="7"/>
        <v>3.3E-3</v>
      </c>
      <c r="X20" s="311">
        <f t="shared" ca="1" si="7"/>
        <v>-3.5999999999999999E-3</v>
      </c>
      <c r="Y20" s="309">
        <f t="shared" ca="1" si="7"/>
        <v>3762</v>
      </c>
      <c r="Z20" s="309">
        <f t="shared" ca="1" si="7"/>
        <v>0</v>
      </c>
      <c r="AA20" s="312">
        <f t="shared" ca="1" si="7"/>
        <v>0.21180555555555555</v>
      </c>
      <c r="AB20" s="313">
        <f t="shared" ca="1" si="7"/>
        <v>42738</v>
      </c>
      <c r="AC20" s="59" t="str">
        <f t="shared" ca="1" si="7"/>
        <v>   </v>
      </c>
    </row>
    <row r="21" spans="1:29" s="60" customFormat="1" ht="18.75" thickBot="1" x14ac:dyDescent="0.2">
      <c r="A21" s="73" t="s">
        <v>482</v>
      </c>
      <c r="B21" s="309">
        <v>150305</v>
      </c>
      <c r="C21" s="309" t="str">
        <f t="shared" ca="1" si="6"/>
        <v>养老A</v>
      </c>
      <c r="D21" s="310">
        <v>3.0099999999999998E-2</v>
      </c>
      <c r="E21" s="51">
        <f t="shared" ca="1" si="7"/>
        <v>150305</v>
      </c>
      <c r="F21" s="309" t="str">
        <f t="shared" ca="1" si="7"/>
        <v>养老A</v>
      </c>
      <c r="G21" s="51">
        <f t="shared" ca="1" si="7"/>
        <v>1.034</v>
      </c>
      <c r="H21" s="310">
        <f t="shared" ca="1" si="7"/>
        <v>4.8999999999999998E-3</v>
      </c>
      <c r="I21" s="309">
        <f t="shared" ca="1" si="7"/>
        <v>347.88</v>
      </c>
      <c r="J21" s="51">
        <f t="shared" ca="1" si="7"/>
        <v>1.03</v>
      </c>
      <c r="K21" s="311">
        <f t="shared" ca="1" si="7"/>
        <v>-3.8999999999999998E-3</v>
      </c>
      <c r="L21" s="311">
        <f t="shared" ca="1" si="7"/>
        <v>0.03</v>
      </c>
      <c r="M21" s="309">
        <f t="shared" ca="1" si="7"/>
        <v>4.5</v>
      </c>
      <c r="N21" s="309">
        <f t="shared" ca="1" si="7"/>
        <v>4.5</v>
      </c>
      <c r="O21" s="311">
        <f t="shared" ca="1" si="7"/>
        <v>4.4819999999999999E-2</v>
      </c>
      <c r="P21" s="309" t="str">
        <f t="shared" ca="1" si="7"/>
        <v>永续</v>
      </c>
      <c r="Q21" s="51" t="str">
        <f t="shared" ca="1" si="7"/>
        <v>养老产业</v>
      </c>
      <c r="R21" s="310">
        <f t="shared" ca="1" si="7"/>
        <v>1.17E-2</v>
      </c>
      <c r="S21" s="56">
        <f t="shared" ca="1" si="7"/>
        <v>0.22140000000000001</v>
      </c>
      <c r="T21" s="311">
        <f t="shared" ca="1" si="7"/>
        <v>-7.4000000000000003E-3</v>
      </c>
      <c r="U21" s="311">
        <f t="shared" ca="1" si="7"/>
        <v>0.82469999999999999</v>
      </c>
      <c r="V21" s="311">
        <f t="shared" ca="1" si="7"/>
        <v>-4.3E-3</v>
      </c>
      <c r="W21" s="311">
        <f t="shared" ca="1" si="7"/>
        <v>-5.9999999999999995E-4</v>
      </c>
      <c r="X21" s="311">
        <f t="shared" ca="1" si="7"/>
        <v>-6.7000000000000002E-3</v>
      </c>
      <c r="Y21" s="309">
        <f t="shared" ca="1" si="7"/>
        <v>2981</v>
      </c>
      <c r="Z21" s="309">
        <f t="shared" ca="1" si="7"/>
        <v>4</v>
      </c>
      <c r="AA21" s="312">
        <f t="shared" ca="1" si="7"/>
        <v>0.21180555555555555</v>
      </c>
      <c r="AB21" s="313">
        <f t="shared" ca="1" si="7"/>
        <v>42719</v>
      </c>
      <c r="AC21" s="59" t="str">
        <f t="shared" ca="1" si="7"/>
        <v>   </v>
      </c>
    </row>
    <row r="22" spans="1:29" s="60" customFormat="1" ht="18.75" thickBot="1" x14ac:dyDescent="0.2">
      <c r="A22" s="73" t="s">
        <v>485</v>
      </c>
      <c r="B22" s="309">
        <v>150259</v>
      </c>
      <c r="C22" s="309" t="str">
        <f t="shared" ca="1" si="6"/>
        <v>重组A</v>
      </c>
      <c r="D22" s="310">
        <v>0.01</v>
      </c>
      <c r="E22" s="51">
        <f ca="1">VLOOKUP($B22,INDIRECT($B$2 &amp; "!$A$3:$Y$207"),COLUMN()-4,0)</f>
        <v>150259</v>
      </c>
      <c r="F22" s="309" t="str">
        <f t="shared" ca="1" si="7"/>
        <v>重组A</v>
      </c>
      <c r="G22" s="51">
        <f t="shared" ca="1" si="7"/>
        <v>1.012</v>
      </c>
      <c r="H22" s="310">
        <f t="shared" ca="1" si="7"/>
        <v>2E-3</v>
      </c>
      <c r="I22" s="309">
        <f t="shared" ca="1" si="7"/>
        <v>44.41</v>
      </c>
      <c r="J22" s="51">
        <f t="shared" ca="1" si="7"/>
        <v>1.0085999999999999</v>
      </c>
      <c r="K22" s="311">
        <f t="shared" ca="1" si="7"/>
        <v>-3.3999999999999998E-3</v>
      </c>
      <c r="L22" s="311">
        <f t="shared" ca="1" si="7"/>
        <v>0.03</v>
      </c>
      <c r="M22" s="309">
        <f t="shared" ca="1" si="7"/>
        <v>4.5</v>
      </c>
      <c r="N22" s="309">
        <f t="shared" ca="1" si="7"/>
        <v>4.5</v>
      </c>
      <c r="O22" s="311">
        <f t="shared" ca="1" si="7"/>
        <v>4.4850000000000001E-2</v>
      </c>
      <c r="P22" s="309" t="str">
        <f t="shared" ca="1" si="7"/>
        <v>永续</v>
      </c>
      <c r="Q22" s="51" t="str">
        <f t="shared" ca="1" si="7"/>
        <v>CSWD并购</v>
      </c>
      <c r="R22" s="310">
        <f t="shared" ca="1" si="7"/>
        <v>7.6E-3</v>
      </c>
      <c r="S22" s="56">
        <f t="shared" ca="1" si="7"/>
        <v>0.3246</v>
      </c>
      <c r="T22" s="311">
        <f t="shared" ca="1" si="7"/>
        <v>-6.4999999999999997E-3</v>
      </c>
      <c r="U22" s="311">
        <f t="shared" ca="1" si="7"/>
        <v>0.61</v>
      </c>
      <c r="V22" s="311">
        <f t="shared" ca="1" si="7"/>
        <v>5.1999999999999998E-3</v>
      </c>
      <c r="W22" s="311">
        <f t="shared" ca="1" si="7"/>
        <v>8.6E-3</v>
      </c>
      <c r="X22" s="311">
        <f t="shared" ca="1" si="7"/>
        <v>-1.4E-3</v>
      </c>
      <c r="Y22" s="309">
        <f t="shared" ca="1" si="7"/>
        <v>10102</v>
      </c>
      <c r="Z22" s="309">
        <f t="shared" ca="1" si="7"/>
        <v>7</v>
      </c>
      <c r="AA22" s="312">
        <f t="shared" ca="1" si="7"/>
        <v>0.21180555555555555</v>
      </c>
      <c r="AB22" s="313">
        <f t="shared" ca="1" si="7"/>
        <v>42888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6"/>
        <v>H股A</v>
      </c>
      <c r="D23" s="310">
        <v>0.1101</v>
      </c>
      <c r="E23" s="51">
        <f ca="1">VLOOKUP($B23,INDIRECT($B$2 &amp; "!$A$3:$Y$207"),COLUMN()-4,0)</f>
        <v>150175</v>
      </c>
      <c r="F23" s="309" t="str">
        <f t="shared" ca="1" si="7"/>
        <v>H股A</v>
      </c>
      <c r="G23" s="51">
        <f t="shared" ca="1" si="7"/>
        <v>0.997</v>
      </c>
      <c r="H23" s="310">
        <f t="shared" ca="1" si="7"/>
        <v>1.5299999999999999E-2</v>
      </c>
      <c r="I23" s="309">
        <f t="shared" ca="1" si="7"/>
        <v>20987.18</v>
      </c>
      <c r="J23" s="51">
        <f t="shared" ca="1" si="7"/>
        <v>1.0346</v>
      </c>
      <c r="K23" s="311">
        <f t="shared" ca="1" si="7"/>
        <v>3.6299999999999999E-2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5.1950000000000003E-2</v>
      </c>
      <c r="P23" s="309" t="str">
        <f t="shared" ca="1" si="7"/>
        <v>永续</v>
      </c>
      <c r="Q23" s="51" t="str">
        <f t="shared" ca="1" si="7"/>
        <v>恒生国企</v>
      </c>
      <c r="R23" s="310">
        <f t="shared" ca="1" si="7"/>
        <v>1.52E-2</v>
      </c>
      <c r="S23" s="56">
        <f t="shared" ca="1" si="7"/>
        <v>0.30840000000000001</v>
      </c>
      <c r="T23" s="311" t="str">
        <f t="shared" ca="1" si="7"/>
        <v>无下折</v>
      </c>
      <c r="U23" s="311">
        <f t="shared" ca="1" si="7"/>
        <v>0.68</v>
      </c>
      <c r="V23" s="311">
        <f t="shared" ca="1" si="7"/>
        <v>-2.5999999999999999E-3</v>
      </c>
      <c r="W23" s="311">
        <f t="shared" ca="1" si="7"/>
        <v>-2.9999999999999997E-4</v>
      </c>
      <c r="X23" s="311">
        <f t="shared" ca="1" si="7"/>
        <v>-4.4999999999999997E-3</v>
      </c>
      <c r="Y23" s="309">
        <f t="shared" ca="1" si="7"/>
        <v>402448</v>
      </c>
      <c r="Z23" s="309">
        <f t="shared" ca="1" si="7"/>
        <v>2396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391</v>
      </c>
      <c r="B24" s="309">
        <v>150267</v>
      </c>
      <c r="C24" s="309" t="str">
        <f t="shared" ca="1" si="6"/>
        <v>银行A类</v>
      </c>
      <c r="D24" s="310">
        <v>3.0200000000000001E-2</v>
      </c>
      <c r="E24" s="51">
        <f ca="1">VLOOKUP($B24,INDIRECT($B$2 &amp; "!$A$3:$Y$207"),COLUMN()-4,0)</f>
        <v>150267</v>
      </c>
      <c r="F24" s="309" t="str">
        <f t="shared" ca="1" si="7"/>
        <v>银行A类</v>
      </c>
      <c r="G24" s="51">
        <f t="shared" ca="1" si="7"/>
        <v>1.052</v>
      </c>
      <c r="H24" s="310">
        <f t="shared" ca="1" si="7"/>
        <v>2.8999999999999998E-3</v>
      </c>
      <c r="I24" s="309">
        <f t="shared" ca="1" si="7"/>
        <v>137.30000000000001</v>
      </c>
      <c r="J24" s="51">
        <f t="shared" ca="1" si="7"/>
        <v>1.0347999999999999</v>
      </c>
      <c r="K24" s="311">
        <f t="shared" ca="1" si="7"/>
        <v>-1.66E-2</v>
      </c>
      <c r="L24" s="311">
        <f t="shared" ca="1" si="7"/>
        <v>3.5000000000000003E-2</v>
      </c>
      <c r="M24" s="309">
        <f t="shared" ca="1" si="7"/>
        <v>5</v>
      </c>
      <c r="N24" s="309">
        <f t="shared" ca="1" si="7"/>
        <v>5</v>
      </c>
      <c r="O24" s="311">
        <f t="shared" ca="1" si="7"/>
        <v>4.9149999999999999E-2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2.4799999999999999E-2</v>
      </c>
      <c r="S24" s="56">
        <f t="shared" ca="1" si="7"/>
        <v>0.27539999999999998</v>
      </c>
      <c r="T24" s="311">
        <f t="shared" ca="1" si="7"/>
        <v>-1.8700000000000001E-2</v>
      </c>
      <c r="U24" s="311">
        <f t="shared" ca="1" si="7"/>
        <v>0.69179999999999997</v>
      </c>
      <c r="V24" s="311">
        <f t="shared" ca="1" si="7"/>
        <v>-2.3999999999999998E-3</v>
      </c>
      <c r="W24" s="311">
        <f t="shared" ca="1" si="7"/>
        <v>-5.4000000000000003E-3</v>
      </c>
      <c r="X24" s="311">
        <f t="shared" ca="1" si="7"/>
        <v>-4.4000000000000003E-3</v>
      </c>
      <c r="Y24" s="309">
        <f t="shared" ca="1" si="7"/>
        <v>1939</v>
      </c>
      <c r="Z24" s="309">
        <f t="shared" ca="1" si="7"/>
        <v>-1</v>
      </c>
      <c r="AA24" s="312">
        <f t="shared" ca="1" si="7"/>
        <v>0.21180555555555555</v>
      </c>
      <c r="AB24" s="313">
        <f t="shared" ca="1" si="7"/>
        <v>42705</v>
      </c>
      <c r="AC24" s="59" t="str">
        <f t="shared" ca="1" si="7"/>
        <v>   </v>
      </c>
    </row>
    <row r="25" spans="1:29" s="60" customFormat="1" ht="18.75" thickBot="1" x14ac:dyDescent="0.2">
      <c r="A25" s="73" t="s">
        <v>486</v>
      </c>
      <c r="B25" s="309">
        <v>150335</v>
      </c>
      <c r="C25" s="309" t="str">
        <f t="shared" ca="1" si="6"/>
        <v>军工股A</v>
      </c>
      <c r="D25" s="310">
        <v>0.03</v>
      </c>
      <c r="E25" s="51">
        <f ca="1">VLOOKUP($B25,INDIRECT($B$2 &amp; "!$A$3:$Y$207"),COLUMN()-4,0)</f>
        <v>150335</v>
      </c>
      <c r="F25" s="309" t="str">
        <f t="shared" ref="F25:T25" ca="1" si="8">VLOOKUP($B25,INDIRECT($B$2 &amp; "!$A$3:$Y$207"),COLUMN()-4,0)</f>
        <v>军工股A</v>
      </c>
      <c r="G25" s="51">
        <f t="shared" ca="1" si="8"/>
        <v>1.0840000000000001</v>
      </c>
      <c r="H25" s="310">
        <f t="shared" ca="1" si="8"/>
        <v>3.7000000000000002E-3</v>
      </c>
      <c r="I25" s="309">
        <f t="shared" ca="1" si="8"/>
        <v>1444.42</v>
      </c>
      <c r="J25" s="51">
        <f t="shared" ca="1" si="8"/>
        <v>1.036</v>
      </c>
      <c r="K25" s="311">
        <f t="shared" ca="1" si="8"/>
        <v>-4.6300000000000001E-2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5.2479999999999999E-2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9.4000000000000004E-3</v>
      </c>
      <c r="S25" s="56">
        <f t="shared" ca="1" si="8"/>
        <v>0.23769999999999999</v>
      </c>
      <c r="T25" s="311">
        <f t="shared" ca="1" si="8"/>
        <v>-3.8899999999999997E-2</v>
      </c>
      <c r="U25" s="311">
        <f t="shared" ca="1" si="7"/>
        <v>0.77839999999999998</v>
      </c>
      <c r="V25" s="311">
        <f t="shared" ca="1" si="7"/>
        <v>2.3999999999999998E-3</v>
      </c>
      <c r="W25" s="311">
        <f t="shared" ca="1" si="7"/>
        <v>4.1999999999999997E-3</v>
      </c>
      <c r="X25" s="311">
        <f t="shared" ca="1" si="7"/>
        <v>1.1999999999999999E-3</v>
      </c>
      <c r="Y25" s="309">
        <f t="shared" ca="1" si="7"/>
        <v>16652</v>
      </c>
      <c r="Z25" s="309">
        <f t="shared" ca="1" si="7"/>
        <v>149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6"/>
        <v>钢铁A</v>
      </c>
      <c r="D26" s="310">
        <v>4.0099999999999997E-2</v>
      </c>
      <c r="E26" s="51">
        <f ca="1">VLOOKUP($B26,INDIRECT($B$2 &amp; "!$A$3:$Y$207"),COLUMN()-4,0)</f>
        <v>150287</v>
      </c>
      <c r="F26" s="309" t="str">
        <f t="shared" ca="1" si="7"/>
        <v>钢铁A</v>
      </c>
      <c r="G26" s="51">
        <f t="shared" ca="1" si="7"/>
        <v>1.0820000000000001</v>
      </c>
      <c r="H26" s="310">
        <f t="shared" ca="1" si="7"/>
        <v>2.8E-3</v>
      </c>
      <c r="I26" s="309">
        <f t="shared" ca="1" si="7"/>
        <v>4915.8</v>
      </c>
      <c r="J26" s="51">
        <f t="shared" ca="1" si="7"/>
        <v>1.036</v>
      </c>
      <c r="K26" s="311">
        <f t="shared" ca="1" si="7"/>
        <v>-4.4400000000000002E-2</v>
      </c>
      <c r="L26" s="311">
        <f t="shared" ca="1" si="7"/>
        <v>0.04</v>
      </c>
      <c r="M26" s="309">
        <f t="shared" ca="1" si="7"/>
        <v>5.5</v>
      </c>
      <c r="N26" s="309">
        <f t="shared" ca="1" si="7"/>
        <v>5.5</v>
      </c>
      <c r="O26" s="311">
        <f t="shared" ca="1" si="7"/>
        <v>5.2580000000000002E-2</v>
      </c>
      <c r="P26" s="309" t="str">
        <f t="shared" ca="1" si="7"/>
        <v>永续</v>
      </c>
      <c r="Q26" s="51" t="str">
        <f t="shared" ca="1" si="7"/>
        <v>国证钢铁</v>
      </c>
      <c r="R26" s="310">
        <f t="shared" ca="1" si="7"/>
        <v>8.3999999999999995E-3</v>
      </c>
      <c r="S26" s="56">
        <f t="shared" ca="1" si="7"/>
        <v>0.1905</v>
      </c>
      <c r="T26" s="311">
        <f t="shared" ca="1" si="7"/>
        <v>-3.7100000000000001E-2</v>
      </c>
      <c r="U26" s="311">
        <f t="shared" ca="1" si="7"/>
        <v>0.88849999999999996</v>
      </c>
      <c r="V26" s="311">
        <f t="shared" ca="1" si="7"/>
        <v>7.7999999999999996E-3</v>
      </c>
      <c r="W26" s="311">
        <f t="shared" ca="1" si="7"/>
        <v>8.2000000000000007E-3</v>
      </c>
      <c r="X26" s="311">
        <f t="shared" ca="1" si="7"/>
        <v>3.0999999999999999E-3</v>
      </c>
      <c r="Y26" s="309">
        <f t="shared" ca="1" si="7"/>
        <v>84825</v>
      </c>
      <c r="Z26" s="309">
        <f t="shared" ca="1" si="7"/>
        <v>4429</v>
      </c>
      <c r="AA26" s="312">
        <f t="shared" ca="1" si="7"/>
        <v>0.21180555555555555</v>
      </c>
      <c r="AB26" s="313">
        <f t="shared" ca="1" si="7"/>
        <v>42719</v>
      </c>
      <c r="AC26" s="59" t="str">
        <f t="shared" ca="1" si="7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492</v>
      </c>
      <c r="B29" s="110">
        <v>150259</v>
      </c>
      <c r="C29" s="110" t="str">
        <f ca="1">F29</f>
        <v>重组A</v>
      </c>
      <c r="D29" s="433">
        <v>0.01</v>
      </c>
      <c r="E29" s="437">
        <f t="shared" ref="E29:AC31" ca="1" si="9">VLOOKUP($B29,INDIRECT($B$2 &amp; "!$A$3:$Y$207"),COLUMN()-4,0)</f>
        <v>150259</v>
      </c>
      <c r="F29" s="438" t="str">
        <f t="shared" ca="1" si="9"/>
        <v>重组A</v>
      </c>
      <c r="G29" s="437">
        <f t="shared" ca="1" si="9"/>
        <v>1.012</v>
      </c>
      <c r="H29" s="439">
        <f t="shared" ca="1" si="9"/>
        <v>2E-3</v>
      </c>
      <c r="I29" s="438">
        <f t="shared" ca="1" si="9"/>
        <v>44.41</v>
      </c>
      <c r="J29" s="437">
        <f t="shared" ca="1" si="9"/>
        <v>1.0085999999999999</v>
      </c>
      <c r="K29" s="440">
        <f t="shared" ca="1" si="9"/>
        <v>-3.3999999999999998E-3</v>
      </c>
      <c r="L29" s="440">
        <f t="shared" ca="1" si="9"/>
        <v>0.03</v>
      </c>
      <c r="M29" s="438">
        <f t="shared" ca="1" si="9"/>
        <v>4.5</v>
      </c>
      <c r="N29" s="438">
        <f t="shared" ca="1" si="9"/>
        <v>4.5</v>
      </c>
      <c r="O29" s="440">
        <f t="shared" ca="1" si="9"/>
        <v>4.4850000000000001E-2</v>
      </c>
      <c r="P29" s="438" t="str">
        <f t="shared" ca="1" si="9"/>
        <v>永续</v>
      </c>
      <c r="Q29" s="437" t="str">
        <f t="shared" ca="1" si="9"/>
        <v>CSWD并购</v>
      </c>
      <c r="R29" s="439">
        <f t="shared" ca="1" si="9"/>
        <v>7.6E-3</v>
      </c>
      <c r="S29" s="441">
        <f t="shared" ca="1" si="9"/>
        <v>0.3246</v>
      </c>
      <c r="T29" s="440">
        <f t="shared" ca="1" si="9"/>
        <v>-6.4999999999999997E-3</v>
      </c>
      <c r="U29" s="440">
        <f t="shared" ca="1" si="9"/>
        <v>0.61</v>
      </c>
      <c r="V29" s="440">
        <f t="shared" ca="1" si="9"/>
        <v>5.1999999999999998E-3</v>
      </c>
      <c r="W29" s="440">
        <f t="shared" ca="1" si="9"/>
        <v>8.6E-3</v>
      </c>
      <c r="X29" s="440">
        <f t="shared" ca="1" si="9"/>
        <v>-1.4E-3</v>
      </c>
      <c r="Y29" s="438">
        <f t="shared" ca="1" si="9"/>
        <v>10102</v>
      </c>
      <c r="Z29" s="438">
        <f t="shared" ca="1" si="9"/>
        <v>7</v>
      </c>
      <c r="AA29" s="442">
        <f t="shared" ca="1" si="9"/>
        <v>0.21180555555555555</v>
      </c>
      <c r="AB29" s="443">
        <f t="shared" ca="1" si="9"/>
        <v>42888</v>
      </c>
      <c r="AC29" s="444" t="str">
        <f t="shared" ca="1" si="9"/>
        <v>   </v>
      </c>
    </row>
    <row r="30" spans="1:29" s="110" customFormat="1" ht="18.75" thickBot="1" x14ac:dyDescent="0.2">
      <c r="A30" s="431" t="s">
        <v>492</v>
      </c>
      <c r="B30" s="432">
        <v>150305</v>
      </c>
      <c r="C30" s="110" t="str">
        <f ca="1">F30</f>
        <v>养老A</v>
      </c>
      <c r="D30" s="433">
        <v>3.0099999999999998E-2</v>
      </c>
      <c r="E30" s="101">
        <f t="shared" ca="1" si="9"/>
        <v>150305</v>
      </c>
      <c r="F30" s="432" t="str">
        <f t="shared" ca="1" si="9"/>
        <v>养老A</v>
      </c>
      <c r="G30" s="101">
        <f t="shared" ca="1" si="9"/>
        <v>1.034</v>
      </c>
      <c r="H30" s="433">
        <f t="shared" ca="1" si="9"/>
        <v>4.8999999999999998E-3</v>
      </c>
      <c r="I30" s="432">
        <f t="shared" ca="1" si="9"/>
        <v>347.88</v>
      </c>
      <c r="J30" s="101">
        <f t="shared" ca="1" si="9"/>
        <v>1.03</v>
      </c>
      <c r="K30" s="434">
        <f t="shared" ca="1" si="9"/>
        <v>-3.8999999999999998E-3</v>
      </c>
      <c r="L30" s="434">
        <f t="shared" ca="1" si="9"/>
        <v>0.03</v>
      </c>
      <c r="M30" s="432">
        <f t="shared" ca="1" si="9"/>
        <v>4.5</v>
      </c>
      <c r="N30" s="432">
        <f t="shared" ca="1" si="9"/>
        <v>4.5</v>
      </c>
      <c r="O30" s="434">
        <f t="shared" ca="1" si="9"/>
        <v>4.4819999999999999E-2</v>
      </c>
      <c r="P30" s="432" t="str">
        <f t="shared" ca="1" si="9"/>
        <v>永续</v>
      </c>
      <c r="Q30" s="101" t="str">
        <f t="shared" ca="1" si="9"/>
        <v>养老产业</v>
      </c>
      <c r="R30" s="433">
        <f t="shared" ca="1" si="9"/>
        <v>1.17E-2</v>
      </c>
      <c r="S30" s="106">
        <f t="shared" ca="1" si="9"/>
        <v>0.22140000000000001</v>
      </c>
      <c r="T30" s="434">
        <f t="shared" ca="1" si="9"/>
        <v>-7.4000000000000003E-3</v>
      </c>
      <c r="U30" s="434">
        <f t="shared" ca="1" si="9"/>
        <v>0.82469999999999999</v>
      </c>
      <c r="V30" s="434">
        <f t="shared" ca="1" si="9"/>
        <v>-4.3E-3</v>
      </c>
      <c r="W30" s="434">
        <f t="shared" ca="1" si="9"/>
        <v>-5.9999999999999995E-4</v>
      </c>
      <c r="X30" s="434">
        <f t="shared" ca="1" si="9"/>
        <v>-6.7000000000000002E-3</v>
      </c>
      <c r="Y30" s="432">
        <f t="shared" ca="1" si="9"/>
        <v>2981</v>
      </c>
      <c r="Z30" s="432">
        <f t="shared" ca="1" si="9"/>
        <v>4</v>
      </c>
      <c r="AA30" s="435">
        <f t="shared" ca="1" si="9"/>
        <v>0.21180555555555555</v>
      </c>
      <c r="AB30" s="436">
        <f t="shared" ca="1" si="9"/>
        <v>42719</v>
      </c>
      <c r="AC30" s="109" t="str">
        <f t="shared" ca="1" si="9"/>
        <v>   </v>
      </c>
    </row>
    <row r="31" spans="1:29" s="110" customFormat="1" ht="18" x14ac:dyDescent="0.15">
      <c r="A31" s="431" t="s">
        <v>494</v>
      </c>
      <c r="B31" s="438">
        <v>150267</v>
      </c>
      <c r="C31" s="110" t="str">
        <f ca="1">F31</f>
        <v>银行A类</v>
      </c>
      <c r="D31" s="439">
        <v>3.0200000000000001E-2</v>
      </c>
      <c r="E31" s="437">
        <f t="shared" ca="1" si="9"/>
        <v>150267</v>
      </c>
      <c r="F31" s="438" t="str">
        <f t="shared" ca="1" si="9"/>
        <v>银行A类</v>
      </c>
      <c r="G31" s="437">
        <f t="shared" ca="1" si="9"/>
        <v>1.052</v>
      </c>
      <c r="H31" s="439">
        <f t="shared" ca="1" si="9"/>
        <v>2.8999999999999998E-3</v>
      </c>
      <c r="I31" s="438">
        <f t="shared" ca="1" si="9"/>
        <v>137.30000000000001</v>
      </c>
      <c r="J31" s="437">
        <f t="shared" ca="1" si="9"/>
        <v>1.0347999999999999</v>
      </c>
      <c r="K31" s="440">
        <f t="shared" ca="1" si="9"/>
        <v>-1.66E-2</v>
      </c>
      <c r="L31" s="440">
        <f t="shared" ca="1" si="9"/>
        <v>3.5000000000000003E-2</v>
      </c>
      <c r="M31" s="438">
        <f t="shared" ca="1" si="9"/>
        <v>5</v>
      </c>
      <c r="N31" s="438">
        <f t="shared" ca="1" si="9"/>
        <v>5</v>
      </c>
      <c r="O31" s="440">
        <f t="shared" ca="1" si="9"/>
        <v>4.9149999999999999E-2</v>
      </c>
      <c r="P31" s="438" t="str">
        <f t="shared" ca="1" si="9"/>
        <v>永续</v>
      </c>
      <c r="Q31" s="437" t="str">
        <f t="shared" ca="1" si="9"/>
        <v>中证银行</v>
      </c>
      <c r="R31" s="439">
        <f t="shared" ca="1" si="9"/>
        <v>2.4799999999999999E-2</v>
      </c>
      <c r="S31" s="441">
        <f t="shared" ca="1" si="9"/>
        <v>0.27539999999999998</v>
      </c>
      <c r="T31" s="440">
        <f t="shared" ca="1" si="9"/>
        <v>-1.8700000000000001E-2</v>
      </c>
      <c r="U31" s="440">
        <f t="shared" ca="1" si="9"/>
        <v>0.69179999999999997</v>
      </c>
      <c r="V31" s="440">
        <f t="shared" ca="1" si="9"/>
        <v>-2.3999999999999998E-3</v>
      </c>
      <c r="W31" s="440">
        <f t="shared" ca="1" si="9"/>
        <v>-5.4000000000000003E-3</v>
      </c>
      <c r="X31" s="440">
        <f t="shared" ca="1" si="9"/>
        <v>-4.4000000000000003E-3</v>
      </c>
      <c r="Y31" s="438">
        <f t="shared" ca="1" si="9"/>
        <v>1939</v>
      </c>
      <c r="Z31" s="438">
        <f t="shared" ca="1" si="9"/>
        <v>-1</v>
      </c>
      <c r="AA31" s="442">
        <f t="shared" ca="1" si="9"/>
        <v>0.21180555555555555</v>
      </c>
      <c r="AB31" s="443">
        <f t="shared" ca="1" si="9"/>
        <v>42705</v>
      </c>
      <c r="AC31" s="444" t="str">
        <f t="shared" ca="1" si="9"/>
        <v>   </v>
      </c>
    </row>
    <row r="33" spans="1:29" ht="14.25" thickBot="1" x14ac:dyDescent="0.2">
      <c r="A33" s="273" t="s">
        <v>304</v>
      </c>
    </row>
    <row r="34" spans="1:29" s="206" customFormat="1" ht="18.75" thickBot="1" x14ac:dyDescent="0.2">
      <c r="A34" s="242" t="s">
        <v>493</v>
      </c>
      <c r="B34" s="206">
        <v>502024</v>
      </c>
      <c r="C34" s="206" t="str">
        <f ca="1">F34</f>
        <v>钢铁A</v>
      </c>
      <c r="D34" s="491">
        <v>0</v>
      </c>
      <c r="E34" s="197">
        <f t="shared" ref="E34:T36" ca="1" si="10">VLOOKUP($B34,INDIRECT($B$2 &amp; "!$A$3:$Y$207"),COLUMN()-4,0)</f>
        <v>502024</v>
      </c>
      <c r="F34" s="377" t="str">
        <f t="shared" ca="1" si="10"/>
        <v>钢铁A</v>
      </c>
      <c r="G34" s="197">
        <f t="shared" ca="1" si="10"/>
        <v>1.052</v>
      </c>
      <c r="H34" s="378">
        <f t="shared" ca="1" si="10"/>
        <v>1E-3</v>
      </c>
      <c r="I34" s="377">
        <f t="shared" ca="1" si="10"/>
        <v>273.58</v>
      </c>
      <c r="J34" s="197">
        <f t="shared" ca="1" si="10"/>
        <v>1.05</v>
      </c>
      <c r="K34" s="379">
        <f t="shared" ca="1" si="10"/>
        <v>-1.9E-3</v>
      </c>
      <c r="L34" s="379">
        <f t="shared" ca="1" si="10"/>
        <v>0.03</v>
      </c>
      <c r="M34" s="377">
        <f t="shared" ca="1" si="10"/>
        <v>5</v>
      </c>
      <c r="N34" s="377">
        <f t="shared" ca="1" si="10"/>
        <v>4.5</v>
      </c>
      <c r="O34" s="379">
        <f t="shared" ca="1" si="10"/>
        <v>4.4920000000000002E-2</v>
      </c>
      <c r="P34" s="377" t="str">
        <f t="shared" ca="1" si="10"/>
        <v>永续</v>
      </c>
      <c r="Q34" s="197" t="str">
        <f t="shared" ca="1" si="10"/>
        <v>国证钢铁</v>
      </c>
      <c r="R34" s="378">
        <f t="shared" ca="1" si="10"/>
        <v>8.3999999999999995E-3</v>
      </c>
      <c r="S34" s="202">
        <f t="shared" ca="1" si="10"/>
        <v>0.26300000000000001</v>
      </c>
      <c r="T34" s="379">
        <f t="shared" ca="1" si="10"/>
        <v>-5.4999999999999997E-3</v>
      </c>
      <c r="U34" s="379">
        <f t="shared" ref="U34:AC36" ca="1" si="11">VLOOKUP($B34,INDIRECT($B$2 &amp; "!$A$3:$Y$207"),COLUMN()-4,0)</f>
        <v>0.70069999999999999</v>
      </c>
      <c r="V34" s="379">
        <f t="shared" ca="1" si="11"/>
        <v>8.0000000000000002E-3</v>
      </c>
      <c r="W34" s="379">
        <f t="shared" ca="1" si="11"/>
        <v>1.26E-2</v>
      </c>
      <c r="X34" s="379">
        <f t="shared" ca="1" si="11"/>
        <v>7.3000000000000001E-3</v>
      </c>
      <c r="Y34" s="377">
        <f t="shared" ca="1" si="11"/>
        <v>1689</v>
      </c>
      <c r="Z34" s="377">
        <f t="shared" ca="1" si="11"/>
        <v>25</v>
      </c>
      <c r="AA34" s="380">
        <f t="shared" ca="1" si="11"/>
        <v>0.21180555555555555</v>
      </c>
      <c r="AB34" s="381">
        <f t="shared" ca="1" si="11"/>
        <v>42614</v>
      </c>
      <c r="AC34" s="205" t="str">
        <f t="shared" ca="1" si="11"/>
        <v>   </v>
      </c>
    </row>
    <row r="35" spans="1:29" s="206" customFormat="1" ht="18.75" thickBot="1" x14ac:dyDescent="0.2">
      <c r="A35" s="242" t="s">
        <v>493</v>
      </c>
      <c r="B35" s="206">
        <v>150051</v>
      </c>
      <c r="C35" s="206" t="str">
        <f ca="1">F35</f>
        <v>沪深300A</v>
      </c>
      <c r="D35" s="491">
        <v>0.02</v>
      </c>
      <c r="E35" s="197">
        <f t="shared" ca="1" si="10"/>
        <v>150051</v>
      </c>
      <c r="F35" s="377" t="str">
        <f t="shared" ca="1" si="10"/>
        <v>沪深300A</v>
      </c>
      <c r="G35" s="197">
        <f t="shared" ca="1" si="10"/>
        <v>1.026</v>
      </c>
      <c r="H35" s="378">
        <f t="shared" ca="1" si="10"/>
        <v>1E-3</v>
      </c>
      <c r="I35" s="377">
        <f t="shared" ca="1" si="10"/>
        <v>533.23</v>
      </c>
      <c r="J35" s="197">
        <f t="shared" ca="1" si="10"/>
        <v>1.024</v>
      </c>
      <c r="K35" s="379">
        <f t="shared" ca="1" si="10"/>
        <v>-2E-3</v>
      </c>
      <c r="L35" s="379">
        <f t="shared" ca="1" si="10"/>
        <v>0.03</v>
      </c>
      <c r="M35" s="377">
        <f t="shared" ca="1" si="10"/>
        <v>4.5</v>
      </c>
      <c r="N35" s="377">
        <f t="shared" ca="1" si="10"/>
        <v>4.5</v>
      </c>
      <c r="O35" s="379">
        <f t="shared" ca="1" si="10"/>
        <v>4.4909999999999999E-2</v>
      </c>
      <c r="P35" s="377" t="str">
        <f t="shared" ca="1" si="10"/>
        <v>永续</v>
      </c>
      <c r="Q35" s="197" t="str">
        <f t="shared" ca="1" si="10"/>
        <v>沪深300</v>
      </c>
      <c r="R35" s="378">
        <f t="shared" ca="1" si="10"/>
        <v>1.8800000000000001E-2</v>
      </c>
      <c r="S35" s="202">
        <f t="shared" ca="1" si="10"/>
        <v>0.44269999999999998</v>
      </c>
      <c r="T35" s="379">
        <f t="shared" ca="1" si="10"/>
        <v>-5.4999999999999997E-3</v>
      </c>
      <c r="U35" s="379">
        <f t="shared" ca="1" si="11"/>
        <v>0.31230000000000002</v>
      </c>
      <c r="V35" s="379">
        <f t="shared" ca="1" si="11"/>
        <v>8.0000000000000004E-4</v>
      </c>
      <c r="W35" s="379">
        <f t="shared" ca="1" si="11"/>
        <v>-4.0000000000000002E-4</v>
      </c>
      <c r="X35" s="379">
        <f t="shared" ca="1" si="11"/>
        <v>1.8E-3</v>
      </c>
      <c r="Y35" s="377">
        <f t="shared" ca="1" si="11"/>
        <v>16104</v>
      </c>
      <c r="Z35" s="377">
        <f t="shared" ca="1" si="11"/>
        <v>248</v>
      </c>
      <c r="AA35" s="380">
        <f t="shared" ca="1" si="11"/>
        <v>0.21180555555555555</v>
      </c>
      <c r="AB35" s="381">
        <f t="shared" ca="1" si="11"/>
        <v>42719</v>
      </c>
      <c r="AC35" s="205" t="str">
        <f t="shared" ca="1" si="11"/>
        <v>   </v>
      </c>
    </row>
    <row r="36" spans="1:29" s="206" customFormat="1" ht="18.75" thickBot="1" x14ac:dyDescent="0.2">
      <c r="A36" s="242" t="s">
        <v>471</v>
      </c>
      <c r="B36" s="206">
        <v>150104</v>
      </c>
      <c r="C36" s="206" t="str">
        <f ca="1">F36</f>
        <v>HS300A</v>
      </c>
      <c r="D36" s="491">
        <v>0.03</v>
      </c>
      <c r="E36" s="197">
        <f t="shared" ca="1" si="10"/>
        <v>150104</v>
      </c>
      <c r="F36" s="377" t="str">
        <f t="shared" ca="1" si="10"/>
        <v>HS300A</v>
      </c>
      <c r="G36" s="197">
        <f t="shared" ca="1" si="10"/>
        <v>1.0429999999999999</v>
      </c>
      <c r="H36" s="378">
        <f t="shared" ca="1" si="10"/>
        <v>2.8999999999999998E-3</v>
      </c>
      <c r="I36" s="377">
        <f t="shared" ca="1" si="10"/>
        <v>251.14</v>
      </c>
      <c r="J36" s="197">
        <f t="shared" ca="1" si="10"/>
        <v>1.0309999999999999</v>
      </c>
      <c r="K36" s="379">
        <f t="shared" ca="1" si="10"/>
        <v>-1.1599999999999999E-2</v>
      </c>
      <c r="L36" s="379">
        <f t="shared" ca="1" si="10"/>
        <v>3.5000000000000003E-2</v>
      </c>
      <c r="M36" s="377">
        <f t="shared" ca="1" si="10"/>
        <v>5</v>
      </c>
      <c r="N36" s="377">
        <f t="shared" ca="1" si="10"/>
        <v>5</v>
      </c>
      <c r="O36" s="379">
        <f t="shared" ca="1" si="10"/>
        <v>4.9410000000000003E-2</v>
      </c>
      <c r="P36" s="377" t="str">
        <f t="shared" ca="1" si="10"/>
        <v>永续</v>
      </c>
      <c r="Q36" s="197" t="str">
        <f t="shared" ca="1" si="10"/>
        <v>沪深300</v>
      </c>
      <c r="R36" s="378">
        <f t="shared" ca="1" si="10"/>
        <v>1.8800000000000001E-2</v>
      </c>
      <c r="S36" s="202">
        <f t="shared" ca="1" si="10"/>
        <v>0.43240000000000001</v>
      </c>
      <c r="T36" s="379">
        <f t="shared" ca="1" si="10"/>
        <v>-1.3599999999999999E-2</v>
      </c>
      <c r="U36" s="379">
        <f t="shared" ca="1" si="11"/>
        <v>0.7056</v>
      </c>
      <c r="V36" s="379">
        <f t="shared" ca="1" si="11"/>
        <v>-5.1999999999999998E-3</v>
      </c>
      <c r="W36" s="379">
        <f t="shared" ca="1" si="11"/>
        <v>-3.0000000000000001E-3</v>
      </c>
      <c r="X36" s="379">
        <f t="shared" ca="1" si="11"/>
        <v>-4.3E-3</v>
      </c>
      <c r="Y36" s="377">
        <f t="shared" ca="1" si="11"/>
        <v>751</v>
      </c>
      <c r="Z36" s="377">
        <f t="shared" ca="1" si="11"/>
        <v>-1</v>
      </c>
      <c r="AA36" s="380">
        <f t="shared" ca="1" si="11"/>
        <v>0.21180555555555555</v>
      </c>
      <c r="AB36" s="381">
        <f t="shared" ca="1" si="11"/>
        <v>42738</v>
      </c>
      <c r="AC36" s="205" t="str">
        <f t="shared" ca="1" si="11"/>
        <v>   </v>
      </c>
    </row>
    <row r="38" spans="1:29" ht="14.25" thickBot="1" x14ac:dyDescent="0.2">
      <c r="A38" s="273" t="s">
        <v>390</v>
      </c>
    </row>
    <row r="39" spans="1:29" ht="18.75" thickBot="1" x14ac:dyDescent="0.2">
      <c r="A39" s="73" t="s">
        <v>473</v>
      </c>
      <c r="B39">
        <v>150305</v>
      </c>
      <c r="C39" t="s">
        <v>104</v>
      </c>
      <c r="D39">
        <v>0</v>
      </c>
      <c r="E39" s="14">
        <f ca="1">VLOOKUP($B39,INDIRECT($B$2 &amp; "!$A$3:$Y$207"),COLUMN()-4,0)</f>
        <v>150305</v>
      </c>
      <c r="F39" s="289" t="str">
        <f t="shared" ref="F39:AC39" ca="1" si="12">VLOOKUP($B39,INDIRECT($B$2 &amp; "!$A$3:$Y$207"),COLUMN()-4,0)</f>
        <v>养老A</v>
      </c>
      <c r="G39" s="14">
        <f t="shared" ca="1" si="12"/>
        <v>1.034</v>
      </c>
      <c r="H39" s="290">
        <f t="shared" ca="1" si="12"/>
        <v>4.8999999999999998E-3</v>
      </c>
      <c r="I39" s="289">
        <f t="shared" ca="1" si="12"/>
        <v>347.88</v>
      </c>
      <c r="J39" s="14">
        <f t="shared" ca="1" si="12"/>
        <v>1.03</v>
      </c>
      <c r="K39" s="291">
        <f t="shared" ca="1" si="12"/>
        <v>-3.8999999999999998E-3</v>
      </c>
      <c r="L39" s="291">
        <f t="shared" ca="1" si="12"/>
        <v>0.03</v>
      </c>
      <c r="M39" s="289">
        <f t="shared" ca="1" si="12"/>
        <v>4.5</v>
      </c>
      <c r="N39" s="289">
        <f t="shared" ca="1" si="12"/>
        <v>4.5</v>
      </c>
      <c r="O39" s="291">
        <f t="shared" ca="1" si="12"/>
        <v>4.4819999999999999E-2</v>
      </c>
      <c r="P39" s="289" t="str">
        <f t="shared" ca="1" si="12"/>
        <v>永续</v>
      </c>
      <c r="Q39" s="14" t="str">
        <f t="shared" ca="1" si="12"/>
        <v>养老产业</v>
      </c>
      <c r="R39" s="290">
        <f t="shared" ca="1" si="12"/>
        <v>1.17E-2</v>
      </c>
      <c r="S39" s="18">
        <f t="shared" ca="1" si="12"/>
        <v>0.22140000000000001</v>
      </c>
      <c r="T39" s="291">
        <f t="shared" ca="1" si="12"/>
        <v>-7.4000000000000003E-3</v>
      </c>
      <c r="U39" s="291">
        <f t="shared" ca="1" si="12"/>
        <v>0.82469999999999999</v>
      </c>
      <c r="V39" s="291">
        <f t="shared" ca="1" si="12"/>
        <v>-4.3E-3</v>
      </c>
      <c r="W39" s="291">
        <f t="shared" ca="1" si="12"/>
        <v>-5.9999999999999995E-4</v>
      </c>
      <c r="X39" s="291">
        <f t="shared" ca="1" si="12"/>
        <v>-6.7000000000000002E-3</v>
      </c>
      <c r="Y39" s="289">
        <f t="shared" ca="1" si="12"/>
        <v>2981</v>
      </c>
      <c r="Z39" s="289">
        <f t="shared" ca="1" si="12"/>
        <v>4</v>
      </c>
      <c r="AA39" s="292">
        <f t="shared" ca="1" si="12"/>
        <v>0.21180555555555555</v>
      </c>
      <c r="AB39" s="293">
        <f t="shared" ca="1" si="12"/>
        <v>42719</v>
      </c>
      <c r="AC39" s="21" t="str">
        <f t="shared" ca="1" si="12"/>
        <v>   </v>
      </c>
    </row>
    <row r="40" spans="1:29" ht="18.75" thickBot="1" x14ac:dyDescent="0.2">
      <c r="A40" s="348" t="s">
        <v>363</v>
      </c>
      <c r="B40">
        <v>502049</v>
      </c>
      <c r="C40" t="s">
        <v>90</v>
      </c>
      <c r="D40">
        <v>0</v>
      </c>
      <c r="E40" s="14">
        <f t="shared" ref="E40:AC42" ca="1" si="13">VLOOKUP($B40,INDIRECT($B$2 &amp; "!$A$3:$Y$207"),COLUMN()-4,0)</f>
        <v>502049</v>
      </c>
      <c r="F40" s="289" t="str">
        <f t="shared" ca="1" si="13"/>
        <v>上证50A</v>
      </c>
      <c r="G40" s="14">
        <f t="shared" ca="1" si="13"/>
        <v>1.0189999999999999</v>
      </c>
      <c r="H40" s="290">
        <f t="shared" ca="1" si="13"/>
        <v>3.8999999999999998E-3</v>
      </c>
      <c r="I40" s="289">
        <f t="shared" ca="1" si="13"/>
        <v>185.16</v>
      </c>
      <c r="J40" s="14">
        <f t="shared" ca="1" si="13"/>
        <v>1.0146999999999999</v>
      </c>
      <c r="K40" s="291">
        <f t="shared" ca="1" si="13"/>
        <v>-4.1999999999999997E-3</v>
      </c>
      <c r="L40" s="291">
        <f t="shared" ca="1" si="13"/>
        <v>0.03</v>
      </c>
      <c r="M40" s="289">
        <f t="shared" ca="1" si="13"/>
        <v>4.5</v>
      </c>
      <c r="N40" s="289">
        <f t="shared" ca="1" si="13"/>
        <v>4.5</v>
      </c>
      <c r="O40" s="291">
        <f t="shared" ca="1" si="13"/>
        <v>4.4810000000000003E-2</v>
      </c>
      <c r="P40" s="289" t="str">
        <f t="shared" ca="1" si="13"/>
        <v>永续</v>
      </c>
      <c r="Q40" s="14" t="str">
        <f t="shared" ca="1" si="13"/>
        <v>上证50</v>
      </c>
      <c r="R40" s="290">
        <f t="shared" ca="1" si="13"/>
        <v>2.0899999999999998E-2</v>
      </c>
      <c r="S40" s="18">
        <f t="shared" ca="1" si="13"/>
        <v>0.42599999999999999</v>
      </c>
      <c r="T40" s="291">
        <f t="shared" ca="1" si="13"/>
        <v>-7.4000000000000003E-3</v>
      </c>
      <c r="U40" s="291">
        <f t="shared" ca="1" si="13"/>
        <v>0.36149999999999999</v>
      </c>
      <c r="V40" s="291">
        <f t="shared" ca="1" si="13"/>
        <v>6.9999999999999999E-4</v>
      </c>
      <c r="W40" s="291">
        <f t="shared" ca="1" si="13"/>
        <v>-5.7999999999999996E-3</v>
      </c>
      <c r="X40" s="291">
        <f t="shared" ca="1" si="13"/>
        <v>-3.8E-3</v>
      </c>
      <c r="Y40" s="289">
        <f t="shared" ca="1" si="13"/>
        <v>11876</v>
      </c>
      <c r="Z40" s="289">
        <f t="shared" ca="1" si="13"/>
        <v>12</v>
      </c>
      <c r="AA40" s="292">
        <f t="shared" ca="1" si="13"/>
        <v>0.21180555555555555</v>
      </c>
      <c r="AB40" s="293">
        <f t="shared" ca="1" si="13"/>
        <v>42839</v>
      </c>
      <c r="AC40" s="21" t="str">
        <f t="shared" ca="1" si="13"/>
        <v>   </v>
      </c>
    </row>
    <row r="41" spans="1:29" ht="18.75" thickBot="1" x14ac:dyDescent="0.2">
      <c r="A41" s="60" t="s">
        <v>475</v>
      </c>
      <c r="B41">
        <v>150323</v>
      </c>
      <c r="C41" t="s">
        <v>194</v>
      </c>
      <c r="E41" s="7">
        <f t="shared" ca="1" si="13"/>
        <v>150323</v>
      </c>
      <c r="F41" s="283" t="str">
        <f t="shared" ca="1" si="13"/>
        <v>环保A端</v>
      </c>
      <c r="G41" s="7">
        <f t="shared" ca="1" si="13"/>
        <v>1.075</v>
      </c>
      <c r="H41" s="286">
        <f t="shared" ca="1" si="13"/>
        <v>1.9E-3</v>
      </c>
      <c r="I41" s="283">
        <f t="shared" ca="1" si="13"/>
        <v>40.950000000000003</v>
      </c>
      <c r="J41" s="7">
        <f t="shared" ca="1" si="13"/>
        <v>1.0330999999999999</v>
      </c>
      <c r="K41" s="285">
        <f t="shared" ca="1" si="13"/>
        <v>-4.0599999999999997E-2</v>
      </c>
      <c r="L41" s="285">
        <f t="shared" ca="1" si="13"/>
        <v>0.04</v>
      </c>
      <c r="M41" s="283">
        <f t="shared" ca="1" si="13"/>
        <v>5.5</v>
      </c>
      <c r="N41" s="283">
        <f t="shared" ca="1" si="13"/>
        <v>5.5</v>
      </c>
      <c r="O41" s="285">
        <f t="shared" ca="1" si="13"/>
        <v>5.2789999999999997E-2</v>
      </c>
      <c r="P41" s="283" t="str">
        <f t="shared" ca="1" si="13"/>
        <v>永续</v>
      </c>
      <c r="Q41" s="7" t="str">
        <f t="shared" ca="1" si="13"/>
        <v>中证环保</v>
      </c>
      <c r="R41" s="284">
        <f t="shared" ca="1" si="13"/>
        <v>1.3299999999999999E-2</v>
      </c>
      <c r="S41" s="23">
        <f t="shared" ca="1" si="13"/>
        <v>0.17130000000000001</v>
      </c>
      <c r="T41" s="285">
        <f t="shared" ca="1" si="13"/>
        <v>-3.3599999999999998E-2</v>
      </c>
      <c r="U41" s="283">
        <f t="shared" ca="1" si="13"/>
        <v>0.93759999999999999</v>
      </c>
      <c r="V41" s="285">
        <f t="shared" ca="1" si="13"/>
        <v>-2.0000000000000001E-4</v>
      </c>
      <c r="W41" s="285">
        <f t="shared" ca="1" si="13"/>
        <v>3.3E-3</v>
      </c>
      <c r="X41" s="285">
        <f t="shared" ca="1" si="13"/>
        <v>-3.5999999999999999E-3</v>
      </c>
      <c r="Y41" s="283">
        <f t="shared" ca="1" si="13"/>
        <v>3762</v>
      </c>
      <c r="Z41" s="283">
        <f t="shared" ca="1" si="13"/>
        <v>0</v>
      </c>
      <c r="AA41" s="287">
        <f t="shared" ca="1" si="13"/>
        <v>0.21180555555555555</v>
      </c>
      <c r="AB41" s="288">
        <f t="shared" ca="1" si="13"/>
        <v>42738</v>
      </c>
      <c r="AC41" s="13" t="str">
        <f t="shared" ca="1" si="13"/>
        <v>   </v>
      </c>
    </row>
    <row r="42" spans="1:29" ht="18.75" thickBot="1" x14ac:dyDescent="0.2">
      <c r="A42" s="348" t="s">
        <v>474</v>
      </c>
      <c r="B42">
        <v>502041</v>
      </c>
      <c r="C42" t="s">
        <v>155</v>
      </c>
      <c r="D42">
        <v>0</v>
      </c>
      <c r="E42" s="51">
        <f t="shared" ca="1" si="13"/>
        <v>502041</v>
      </c>
      <c r="F42" s="309" t="str">
        <f t="shared" ca="1" si="13"/>
        <v>上50A</v>
      </c>
      <c r="G42" s="51">
        <f t="shared" ca="1" si="13"/>
        <v>1.06</v>
      </c>
      <c r="H42" s="310">
        <f t="shared" ca="1" si="13"/>
        <v>-1.12E-2</v>
      </c>
      <c r="I42" s="309">
        <f t="shared" ca="1" si="13"/>
        <v>4.37</v>
      </c>
      <c r="J42" s="51">
        <f t="shared" ca="1" si="13"/>
        <v>1.0549999999999999</v>
      </c>
      <c r="K42" s="311">
        <f t="shared" ca="1" si="13"/>
        <v>-4.7000000000000002E-3</v>
      </c>
      <c r="L42" s="311">
        <f t="shared" ca="1" si="13"/>
        <v>3.5000000000000003E-2</v>
      </c>
      <c r="M42" s="309">
        <f t="shared" ca="1" si="13"/>
        <v>5.5</v>
      </c>
      <c r="N42" s="309">
        <f t="shared" ca="1" si="13"/>
        <v>5</v>
      </c>
      <c r="O42" s="311">
        <f t="shared" ca="1" si="13"/>
        <v>4.9829999999999999E-2</v>
      </c>
      <c r="P42" s="309" t="str">
        <f t="shared" ca="1" si="13"/>
        <v>永续</v>
      </c>
      <c r="Q42" s="51" t="str">
        <f t="shared" ca="1" si="13"/>
        <v>上证50</v>
      </c>
      <c r="R42" s="310">
        <f t="shared" ca="1" si="13"/>
        <v>2.0899999999999998E-2</v>
      </c>
      <c r="S42" s="56">
        <f t="shared" ca="1" si="13"/>
        <v>0.28989999999999999</v>
      </c>
      <c r="T42" s="311">
        <f t="shared" ca="1" si="13"/>
        <v>-7.3000000000000001E-3</v>
      </c>
      <c r="U42" s="311">
        <f t="shared" ca="1" si="13"/>
        <v>0.63239999999999996</v>
      </c>
      <c r="V42" s="311">
        <f t="shared" ca="1" si="13"/>
        <v>-5.8999999999999999E-3</v>
      </c>
      <c r="W42" s="311">
        <f t="shared" ca="1" si="13"/>
        <v>1.1000000000000001E-3</v>
      </c>
      <c r="X42" s="311">
        <f t="shared" ca="1" si="13"/>
        <v>-6.1000000000000004E-3</v>
      </c>
      <c r="Y42" s="309">
        <f t="shared" ca="1" si="13"/>
        <v>1086</v>
      </c>
      <c r="Z42" s="309">
        <f t="shared" ca="1" si="13"/>
        <v>-16</v>
      </c>
      <c r="AA42" s="312">
        <f t="shared" ca="1" si="13"/>
        <v>0.21180555555555555</v>
      </c>
      <c r="AB42" s="313">
        <f t="shared" ca="1" si="13"/>
        <v>42704</v>
      </c>
      <c r="AC42" s="59" t="str">
        <f t="shared" ca="1" si="13"/>
        <v>   </v>
      </c>
    </row>
    <row r="44" spans="1:29" ht="14.25" thickBot="1" x14ac:dyDescent="0.2">
      <c r="A44" s="100" t="s">
        <v>417</v>
      </c>
    </row>
    <row r="45" spans="1:29" ht="18.75" thickBot="1" x14ac:dyDescent="0.2">
      <c r="A45" t="s">
        <v>456</v>
      </c>
      <c r="B45">
        <v>150016</v>
      </c>
      <c r="C45" t="str">
        <f ca="1">F45</f>
        <v>合润A</v>
      </c>
      <c r="D45">
        <v>0</v>
      </c>
      <c r="E45">
        <f>VLOOKUP($B45,'20160803'!$A$3:$Y$207,COLUMN()-4,0)</f>
        <v>150016</v>
      </c>
      <c r="F45" t="str">
        <f ca="1">VLOOKUP($B45,INDIRECT($B$2 &amp; "!$A$3:$Y$207"),COLUMN()-4,0)</f>
        <v>合润A</v>
      </c>
      <c r="G45">
        <f t="shared" ref="G45:AC49" ca="1" si="14">VLOOKUP($B45,INDIRECT($B$2 &amp; "!$A$3:$Y$207"),COLUMN()-4,0)</f>
        <v>1.042</v>
      </c>
      <c r="H45" s="290">
        <f t="shared" ca="1" si="14"/>
        <v>2.8999999999999998E-3</v>
      </c>
      <c r="I45">
        <f t="shared" ca="1" si="14"/>
        <v>24.52</v>
      </c>
      <c r="J45">
        <f t="shared" ca="1" si="14"/>
        <v>1</v>
      </c>
      <c r="K45" s="291">
        <f t="shared" ca="1" si="14"/>
        <v>-4.2000000000000003E-2</v>
      </c>
      <c r="L45" t="str">
        <f t="shared" ca="1" si="14"/>
        <v>无约定</v>
      </c>
      <c r="M45">
        <f t="shared" ca="1" si="14"/>
        <v>0</v>
      </c>
      <c r="N45">
        <f t="shared" ca="1" si="14"/>
        <v>0</v>
      </c>
      <c r="O45" s="285">
        <f t="shared" ca="1" si="14"/>
        <v>-1.521E-2</v>
      </c>
      <c r="P45">
        <f t="shared" ca="1" si="14"/>
        <v>2.68</v>
      </c>
      <c r="Q45" t="str">
        <f t="shared" ca="1" si="14"/>
        <v>主动基金</v>
      </c>
      <c r="R45" s="315">
        <f t="shared" ca="1" si="14"/>
        <v>1.8800000000000001E-2</v>
      </c>
      <c r="S45" s="315">
        <f t="shared" ca="1" si="14"/>
        <v>0.55269999999999997</v>
      </c>
      <c r="T45" t="str">
        <f t="shared" ca="1" si="14"/>
        <v>-</v>
      </c>
      <c r="U45" t="str">
        <f t="shared" ca="1" si="14"/>
        <v>-</v>
      </c>
      <c r="V45">
        <f t="shared" ca="1" si="14"/>
        <v>-6.1000000000000004E-3</v>
      </c>
      <c r="W45">
        <f t="shared" ca="1" si="14"/>
        <v>1E-4</v>
      </c>
      <c r="X45">
        <f t="shared" ca="1" si="14"/>
        <v>-1.6999999999999999E-3</v>
      </c>
      <c r="Y45">
        <f t="shared" ca="1" si="14"/>
        <v>3099</v>
      </c>
      <c r="Z45">
        <f t="shared" ca="1" si="14"/>
        <v>3</v>
      </c>
      <c r="AA45">
        <f t="shared" ca="1" si="14"/>
        <v>0.17083333333333331</v>
      </c>
      <c r="AB45">
        <f t="shared" ca="1" si="14"/>
        <v>43574</v>
      </c>
      <c r="AC45" t="str">
        <f t="shared" ca="1" si="14"/>
        <v>   </v>
      </c>
    </row>
    <row r="46" spans="1:29" ht="18.75" thickBot="1" x14ac:dyDescent="0.2">
      <c r="A46" t="s">
        <v>456</v>
      </c>
      <c r="B46">
        <v>150188</v>
      </c>
      <c r="C46" t="str">
        <f ca="1">F46</f>
        <v>转债优先</v>
      </c>
      <c r="D46">
        <v>0</v>
      </c>
      <c r="E46">
        <f t="shared" ref="E46:F49" ca="1" si="15">VLOOKUP($B46,INDIRECT($B$2 &amp; "!$A$3:$Y$207"),COLUMN()-4,0)</f>
        <v>150188</v>
      </c>
      <c r="F46" t="str">
        <f t="shared" ca="1" si="15"/>
        <v>转债优先</v>
      </c>
      <c r="G46">
        <f t="shared" ca="1" si="14"/>
        <v>1.0669999999999999</v>
      </c>
      <c r="H46" s="290">
        <f t="shared" ca="1" si="14"/>
        <v>-5.5999999999999999E-3</v>
      </c>
      <c r="I46">
        <f t="shared" ca="1" si="14"/>
        <v>3.2</v>
      </c>
      <c r="J46">
        <f t="shared" ca="1" si="14"/>
        <v>1.036</v>
      </c>
      <c r="K46" s="291">
        <f t="shared" ca="1" si="14"/>
        <v>-2.9899999999999999E-2</v>
      </c>
      <c r="L46" t="str">
        <f t="shared" ca="1" si="14"/>
        <v>其它</v>
      </c>
      <c r="M46">
        <f t="shared" ca="1" si="14"/>
        <v>5.5</v>
      </c>
      <c r="N46">
        <f t="shared" ca="1" si="14"/>
        <v>5.5</v>
      </c>
      <c r="O46" s="285">
        <f t="shared" ca="1" si="14"/>
        <v>-3.2489999999999998E-2</v>
      </c>
      <c r="P46">
        <f t="shared" ca="1" si="14"/>
        <v>0.34</v>
      </c>
      <c r="Q46" t="str">
        <f t="shared" ca="1" si="14"/>
        <v>标普转债</v>
      </c>
      <c r="R46" s="315">
        <f t="shared" ca="1" si="14"/>
        <v>3.5999999999999999E-3</v>
      </c>
      <c r="S46" s="315">
        <f t="shared" ca="1" si="14"/>
        <v>0.13139999999999999</v>
      </c>
      <c r="T46">
        <f t="shared" ca="1" si="14"/>
        <v>-5.0799999999999998E-2</v>
      </c>
      <c r="U46">
        <f t="shared" ca="1" si="14"/>
        <v>0.41360000000000002</v>
      </c>
      <c r="V46">
        <f t="shared" ca="1" si="14"/>
        <v>-2.3E-3</v>
      </c>
      <c r="W46">
        <f t="shared" ca="1" si="14"/>
        <v>2.0000000000000001E-4</v>
      </c>
      <c r="X46">
        <f t="shared" ca="1" si="14"/>
        <v>-5.3E-3</v>
      </c>
      <c r="Y46">
        <f t="shared" ca="1" si="14"/>
        <v>29482</v>
      </c>
      <c r="Z46">
        <f t="shared" ca="1" si="14"/>
        <v>-4</v>
      </c>
      <c r="AA46">
        <f t="shared" ca="1" si="14"/>
        <v>0.29375000000000001</v>
      </c>
      <c r="AB46">
        <f t="shared" ca="1" si="14"/>
        <v>42719</v>
      </c>
      <c r="AC46">
        <f>VLOOKUP($B46,'20160803'!$A$3:$Y$207,COLUMN()-4,0)</f>
        <v>0</v>
      </c>
    </row>
    <row r="47" spans="1:29" ht="18.75" thickBot="1" x14ac:dyDescent="0.2">
      <c r="A47" t="s">
        <v>421</v>
      </c>
      <c r="B47">
        <v>150096</v>
      </c>
      <c r="C47" t="str">
        <f ca="1">F47</f>
        <v>商品A</v>
      </c>
      <c r="D47">
        <v>0</v>
      </c>
      <c r="E47">
        <f t="shared" ca="1" si="15"/>
        <v>150096</v>
      </c>
      <c r="F47" t="str">
        <f t="shared" ca="1" si="15"/>
        <v>商品A</v>
      </c>
      <c r="G47">
        <f t="shared" ca="1" si="14"/>
        <v>1.105</v>
      </c>
      <c r="H47" s="290">
        <f t="shared" ca="1" si="14"/>
        <v>0</v>
      </c>
      <c r="I47">
        <f t="shared" ca="1" si="14"/>
        <v>0</v>
      </c>
      <c r="J47">
        <f t="shared" ca="1" si="14"/>
        <v>1.0309999999999999</v>
      </c>
      <c r="K47" s="291">
        <f t="shared" ca="1" si="14"/>
        <v>-7.1800000000000003E-2</v>
      </c>
      <c r="L47">
        <f t="shared" ca="1" si="14"/>
        <v>3.5000000000000003E-2</v>
      </c>
      <c r="M47">
        <f t="shared" ca="1" si="14"/>
        <v>5</v>
      </c>
      <c r="N47">
        <f t="shared" ca="1" si="14"/>
        <v>5</v>
      </c>
      <c r="O47" s="285">
        <f t="shared" ca="1" si="14"/>
        <v>-3.2919999999999998E-2</v>
      </c>
      <c r="P47">
        <f t="shared" ca="1" si="14"/>
        <v>0.88</v>
      </c>
      <c r="Q47" t="str">
        <f t="shared" ca="1" si="14"/>
        <v>大宗商品</v>
      </c>
      <c r="R47" s="315">
        <f t="shared" ca="1" si="14"/>
        <v>1.0200000000000001E-2</v>
      </c>
      <c r="S47" s="315">
        <f t="shared" ca="1" si="14"/>
        <v>0.35659999999999997</v>
      </c>
      <c r="T47" t="str">
        <f t="shared" ca="1" si="14"/>
        <v>-</v>
      </c>
      <c r="U47">
        <f t="shared" ca="1" si="14"/>
        <v>1.0088999999999999</v>
      </c>
      <c r="V47">
        <f t="shared" ca="1" si="14"/>
        <v>-3.5999999999999999E-3</v>
      </c>
      <c r="W47">
        <f t="shared" ca="1" si="14"/>
        <v>-4.5999999999999999E-3</v>
      </c>
      <c r="X47">
        <f t="shared" ca="1" si="14"/>
        <v>-8.9999999999999993E-3</v>
      </c>
      <c r="Y47">
        <f t="shared" ca="1" si="14"/>
        <v>12300</v>
      </c>
      <c r="Z47">
        <f t="shared" ca="1" si="14"/>
        <v>0</v>
      </c>
      <c r="AA47">
        <f t="shared" ca="1" si="14"/>
        <v>0.21180555555555555</v>
      </c>
      <c r="AB47">
        <f t="shared" ca="1" si="14"/>
        <v>42738</v>
      </c>
      <c r="AC47" t="str">
        <f>VLOOKUP($B47,'20160803'!$A$3:$Y$207,COLUMN()-4,0)</f>
        <v>   </v>
      </c>
    </row>
    <row r="48" spans="1:29" ht="18.75" thickBot="1" x14ac:dyDescent="0.2">
      <c r="A48" t="s">
        <v>495</v>
      </c>
      <c r="B48">
        <v>150088</v>
      </c>
      <c r="C48" t="str">
        <f ca="1">F48</f>
        <v>金鹰500A</v>
      </c>
      <c r="D48">
        <v>0</v>
      </c>
      <c r="E48">
        <f t="shared" ca="1" si="15"/>
        <v>150088</v>
      </c>
      <c r="F48" t="str">
        <f t="shared" ca="1" si="15"/>
        <v>金鹰500A</v>
      </c>
      <c r="G48">
        <f t="shared" ca="1" si="14"/>
        <v>1.0369999999999999</v>
      </c>
      <c r="H48">
        <f t="shared" ca="1" si="14"/>
        <v>0</v>
      </c>
      <c r="I48">
        <f t="shared" ca="1" si="14"/>
        <v>2.78</v>
      </c>
      <c r="J48">
        <f t="shared" ca="1" si="14"/>
        <v>1.0306</v>
      </c>
      <c r="K48" s="291">
        <f t="shared" ca="1" si="14"/>
        <v>-6.1999999999999998E-3</v>
      </c>
      <c r="L48">
        <f t="shared" ca="1" si="14"/>
        <v>3.5000000000000003E-2</v>
      </c>
      <c r="M48">
        <f t="shared" ca="1" si="14"/>
        <v>5</v>
      </c>
      <c r="N48">
        <f t="shared" ca="1" si="14"/>
        <v>5</v>
      </c>
      <c r="O48" s="285">
        <f t="shared" ca="1" si="14"/>
        <v>-0.13048999999999999</v>
      </c>
      <c r="P48">
        <f t="shared" ca="1" si="14"/>
        <v>0.03</v>
      </c>
      <c r="Q48" t="str">
        <f t="shared" ca="1" si="14"/>
        <v>中证 500</v>
      </c>
      <c r="R48">
        <f t="shared" ca="1" si="14"/>
        <v>1.17E-2</v>
      </c>
      <c r="S48">
        <f t="shared" ca="1" si="14"/>
        <v>0.41360000000000002</v>
      </c>
      <c r="T48" t="str">
        <f t="shared" ca="1" si="14"/>
        <v>-</v>
      </c>
      <c r="U48">
        <f t="shared" ca="1" si="14"/>
        <v>0.83169999999999999</v>
      </c>
      <c r="V48">
        <f t="shared" ca="1" si="14"/>
        <v>4.7000000000000002E-3</v>
      </c>
      <c r="W48">
        <f t="shared" ca="1" si="14"/>
        <v>8.0000000000000002E-3</v>
      </c>
      <c r="X48">
        <f t="shared" ca="1" si="14"/>
        <v>1.06E-2</v>
      </c>
      <c r="Y48">
        <f t="shared" ca="1" si="14"/>
        <v>298</v>
      </c>
      <c r="Z48">
        <f t="shared" ca="1" si="14"/>
        <v>1</v>
      </c>
      <c r="AA48">
        <f t="shared" ca="1" si="14"/>
        <v>0.21180555555555555</v>
      </c>
      <c r="AB48">
        <f t="shared" ca="1" si="14"/>
        <v>42605</v>
      </c>
      <c r="AC48" t="str">
        <f>VLOOKUP($B48,'20160803'!$A$3:$Y$207,COLUMN()-4,0)</f>
        <v>   </v>
      </c>
    </row>
    <row r="49" spans="1:28" ht="18" x14ac:dyDescent="0.15">
      <c r="A49" t="s">
        <v>496</v>
      </c>
      <c r="B49">
        <v>150108</v>
      </c>
      <c r="C49" t="str">
        <f ca="1">F49</f>
        <v>同辉100A</v>
      </c>
      <c r="D49">
        <v>0</v>
      </c>
      <c r="E49">
        <f t="shared" ca="1" si="15"/>
        <v>150108</v>
      </c>
      <c r="F49" t="str">
        <f t="shared" ca="1" si="15"/>
        <v>同辉100A</v>
      </c>
      <c r="G49" s="492">
        <f t="shared" ca="1" si="14"/>
        <v>1.165</v>
      </c>
      <c r="H49" s="388">
        <f t="shared" ca="1" si="14"/>
        <v>1.2200000000000001E-2</v>
      </c>
      <c r="I49" s="492">
        <f t="shared" ca="1" si="14"/>
        <v>1.43</v>
      </c>
      <c r="J49" s="492">
        <f t="shared" ca="1" si="14"/>
        <v>1.0640000000000001</v>
      </c>
      <c r="K49" s="389">
        <f t="shared" ca="1" si="14"/>
        <v>-9.4899999999999998E-2</v>
      </c>
      <c r="L49" s="492">
        <f t="shared" ca="1" si="14"/>
        <v>7.0000000000000007E-2</v>
      </c>
      <c r="M49">
        <f t="shared" ca="1" si="14"/>
        <v>7</v>
      </c>
      <c r="N49" s="492">
        <f t="shared" ca="1" si="14"/>
        <v>7</v>
      </c>
      <c r="O49" s="493">
        <f t="shared" ca="1" si="14"/>
        <v>-2.0580000000000001E-2</v>
      </c>
      <c r="P49" s="492">
        <f t="shared" ca="1" si="14"/>
        <v>1.0900000000000001</v>
      </c>
      <c r="Q49" t="str">
        <f t="shared" ca="1" si="14"/>
        <v>深100EW</v>
      </c>
      <c r="R49" s="315">
        <f t="shared" ca="1" si="14"/>
        <v>1.49E-2</v>
      </c>
      <c r="S49" s="315">
        <f t="shared" ca="1" si="14"/>
        <v>0.37709999999999999</v>
      </c>
      <c r="T49" t="str">
        <f t="shared" ca="1" si="14"/>
        <v>-</v>
      </c>
      <c r="U49">
        <f t="shared" ca="1" si="14"/>
        <v>0.8962</v>
      </c>
      <c r="V49">
        <f t="shared" ca="1" si="14"/>
        <v>2.2000000000000001E-3</v>
      </c>
      <c r="W49">
        <f t="shared" ca="1" si="14"/>
        <v>5.3E-3</v>
      </c>
      <c r="X49">
        <f t="shared" ca="1" si="14"/>
        <v>5.0000000000000001E-4</v>
      </c>
      <c r="Y49">
        <f t="shared" ca="1" si="14"/>
        <v>932</v>
      </c>
      <c r="Z49">
        <f t="shared" ca="1" si="14"/>
        <v>0</v>
      </c>
      <c r="AA49">
        <f t="shared" ca="1" si="14"/>
        <v>0.21180555555555555</v>
      </c>
      <c r="AB49">
        <f t="shared" ca="1" si="14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9" r:id="rId7" display="https://www.jisilu.cn/data/sfnew/detail/150205"/>
    <hyperlink ref="G39" r:id="rId8" display="http://finance.sina.com.cn/fund/quotes/150205/bc.shtml"/>
    <hyperlink ref="J39" r:id="rId9" display="http://www.cninfo.com.cn/information/fund/netvalue/150205.html"/>
    <hyperlink ref="Q39" r:id="rId10" tooltip="399973" display="http://quote.eastmoney.com/zs399973.html"/>
    <hyperlink ref="S39" r:id="rId11" display="https://www.jisilu.cn/data/utils/lowcalc/150205"/>
    <hyperlink ref="AC39" r:id="rId12" tooltip="加【国防A】为自选A类" display="javascript:addOwnedFund('150205');"/>
    <hyperlink ref="E41" r:id="rId13" display="https://www.jisilu.cn/data/sfnew/detail/150049"/>
    <hyperlink ref="G41" r:id="rId14" display="http://finance.sina.com.cn/fund/quotes/150049/bc.shtml"/>
    <hyperlink ref="J41" r:id="rId15" display="http://www.cninfo.com.cn/information/fund/netvalue/150049.html"/>
    <hyperlink ref="Q41" r:id="rId16" tooltip="399942" display="http://quote.eastmoney.com/zs399942.html"/>
    <hyperlink ref="S41" r:id="rId17" display="https://www.jisilu.cn/data/utils/lowcalc/150049"/>
    <hyperlink ref="AC41" r:id="rId18" tooltip="加【消费收益】为自选A类" display="javascript:addOwnedFund('150049');"/>
    <hyperlink ref="E23" r:id="rId19" display="https://www.jisilu.cn/data/sfnew/detail/150307"/>
    <hyperlink ref="E24" r:id="rId20" display="https://www.jisilu.cn/data/sfnew/detail/150307"/>
    <hyperlink ref="E26" r:id="rId21" display="https://www.jisilu.cn/data/sfnew/detail/150307"/>
    <hyperlink ref="G23" r:id="rId22" display="http://finance.sina.com.cn/fund/quotes/150307/bc.shtml"/>
    <hyperlink ref="G24" r:id="rId23" display="http://finance.sina.com.cn/fund/quotes/150307/bc.shtml"/>
    <hyperlink ref="G26" r:id="rId24" display="http://finance.sina.com.cn/fund/quotes/150307/bc.shtml"/>
    <hyperlink ref="J23" r:id="rId25" display="http://www.cninfo.com.cn/information/fund/netvalue/150307.html"/>
    <hyperlink ref="J24" r:id="rId26" display="http://www.cninfo.com.cn/information/fund/netvalue/150307.html"/>
    <hyperlink ref="J26" r:id="rId27" display="http://www.cninfo.com.cn/information/fund/netvalue/150307.html"/>
    <hyperlink ref="Q23" r:id="rId28" tooltip="399804" display="http://quote.eastmoney.com/zs399804.html"/>
    <hyperlink ref="Q24" r:id="rId29" tooltip="399804" display="http://quote.eastmoney.com/zs399804.html"/>
    <hyperlink ref="Q26" r:id="rId30" tooltip="399804" display="http://quote.eastmoney.com/zs399804.html"/>
    <hyperlink ref="S23" r:id="rId31" display="https://www.jisilu.cn/data/utils/lowcalc/150307"/>
    <hyperlink ref="S24" r:id="rId32" display="https://www.jisilu.cn/data/utils/lowcalc/150307"/>
    <hyperlink ref="S26" r:id="rId33" display="https://www.jisilu.cn/data/utils/lowcalc/150307"/>
    <hyperlink ref="AC23" r:id="rId34" tooltip="加【体育A】为自选A类" display="javascript:addOwnedFund('150307');"/>
    <hyperlink ref="AC24" r:id="rId35" tooltip="加【体育A】为自选A类" display="javascript:addOwnedFund('150307');"/>
    <hyperlink ref="AC26" r:id="rId36" tooltip="加【体育A】为自选A类" display="javascript:addOwnedFund('150307');"/>
    <hyperlink ref="E40" r:id="rId37" display="https://www.jisilu.cn/data/sfnew/detail/150205"/>
    <hyperlink ref="G40" r:id="rId38" display="http://finance.sina.com.cn/fund/quotes/150205/bc.shtml"/>
    <hyperlink ref="J40" r:id="rId39" display="http://www.cninfo.com.cn/information/fund/netvalue/150205.html"/>
    <hyperlink ref="Q40" r:id="rId40" tooltip="399973" display="http://quote.eastmoney.com/zs399973.html"/>
    <hyperlink ref="S40" r:id="rId41" display="https://www.jisilu.cn/data/utils/lowcalc/150205"/>
    <hyperlink ref="AC40" r:id="rId42" tooltip="加【国防A】为自选A类" display="javascript:addOwnedFund('150205');"/>
    <hyperlink ref="E42" r:id="rId43" display="https://www.jisilu.cn/data/sfnew/detail/150198"/>
    <hyperlink ref="G42" r:id="rId44" display="http://finance.sina.com.cn/fund/quotes/150198/bc.shtml"/>
    <hyperlink ref="J42" r:id="rId45" display="http://www.cninfo.com.cn/information/fund/netvalue/150198.html"/>
    <hyperlink ref="Q42" r:id="rId46" tooltip="399396" display="http://quote.eastmoney.com/zs399396.html"/>
    <hyperlink ref="S42" r:id="rId47" display="https://www.jisilu.cn/data/utils/lowcalc/150198"/>
    <hyperlink ref="AC42" r:id="rId48" tooltip="加【食品A】为自选A类" display="javascript:addOwnedFund('150198');"/>
    <hyperlink ref="E34" r:id="rId49" display="https://www.jisilu.cn/data/sfnew/detail/150205"/>
    <hyperlink ref="G34" r:id="rId50" display="http://finance.sina.com.cn/fund/quotes/150205/bc.shtml"/>
    <hyperlink ref="J34" r:id="rId51" display="http://www.cninfo.com.cn/information/fund/netvalue/150205.html"/>
    <hyperlink ref="Q34" r:id="rId52" tooltip="399973" display="http://quote.eastmoney.com/zs399973.html"/>
    <hyperlink ref="S34" r:id="rId53" display="https://www.jisilu.cn/data/utils/lowcalc/150205"/>
    <hyperlink ref="AC34" r:id="rId54" tooltip="加【国防A】为自选A类" display="javascript:addOwnedFund('150205');"/>
    <hyperlink ref="E30" r:id="rId55" display="https://www.jisilu.cn/data/sfnew/detail/150307"/>
    <hyperlink ref="G30" r:id="rId56" display="http://finance.sina.com.cn/fund/quotes/150307/bc.shtml"/>
    <hyperlink ref="J30" r:id="rId57" display="http://www.cninfo.com.cn/information/fund/netvalue/150307.html"/>
    <hyperlink ref="Q30" r:id="rId58" tooltip="399804" display="http://quote.eastmoney.com/zs399804.html"/>
    <hyperlink ref="S30" r:id="rId59" display="https://www.jisilu.cn/data/utils/lowcalc/150307"/>
    <hyperlink ref="AC30" r:id="rId60" tooltip="加【体育A】为自选A类" display="javascript:addOwnedFund('150307');"/>
    <hyperlink ref="AC36" r:id="rId61" tooltip="加【食品A】为自选A类" display="javascript:addOwnedFund('150198');"/>
    <hyperlink ref="S36" r:id="rId62" display="https://www.jisilu.cn/data/utils/lowcalc/150198"/>
    <hyperlink ref="Q36" r:id="rId63" tooltip="399396" display="http://quote.eastmoney.com/zs399396.html"/>
    <hyperlink ref="J36" r:id="rId64" display="http://www.cninfo.com.cn/information/fund/netvalue/150198.html"/>
    <hyperlink ref="G36" r:id="rId65" display="http://finance.sina.com.cn/fund/quotes/150198/bc.shtml"/>
    <hyperlink ref="E36" r:id="rId66" display="https://www.jisilu.cn/data/sfnew/detail/150198"/>
    <hyperlink ref="E35" r:id="rId67" display="https://www.jisilu.cn/data/sfnew/detail/150205"/>
    <hyperlink ref="G35" r:id="rId68" display="http://finance.sina.com.cn/fund/quotes/150205/bc.shtml"/>
    <hyperlink ref="J35" r:id="rId69" display="http://www.cninfo.com.cn/information/fund/netvalue/150205.html"/>
    <hyperlink ref="Q35" r:id="rId70" tooltip="399973" display="http://quote.eastmoney.com/zs399973.html"/>
    <hyperlink ref="S35" r:id="rId71" display="https://www.jisilu.cn/data/utils/lowcalc/150205"/>
    <hyperlink ref="AC35" r:id="rId72" tooltip="加【国防A】为自选A类" display="javascript:addOwnedFund('150205');"/>
  </hyperlinks>
  <pageMargins left="0.7" right="0.7" top="0.75" bottom="0.75" header="0.3" footer="0.3"/>
  <drawing r:id="rId7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09" t="s">
        <v>0</v>
      </c>
      <c r="B1" s="809" t="s">
        <v>1</v>
      </c>
      <c r="C1" s="809" t="s">
        <v>2</v>
      </c>
      <c r="D1" s="809" t="s">
        <v>3</v>
      </c>
      <c r="E1" s="500" t="s">
        <v>4</v>
      </c>
      <c r="F1" s="809" t="s">
        <v>6</v>
      </c>
      <c r="G1" s="809" t="s">
        <v>7</v>
      </c>
      <c r="H1" s="504" t="s">
        <v>8</v>
      </c>
      <c r="I1" s="500" t="s">
        <v>10</v>
      </c>
      <c r="J1" s="502" t="s">
        <v>11</v>
      </c>
      <c r="K1" s="502" t="s">
        <v>12</v>
      </c>
      <c r="L1" s="500" t="s">
        <v>14</v>
      </c>
      <c r="M1" s="809" t="s">
        <v>16</v>
      </c>
      <c r="N1" s="500" t="s">
        <v>17</v>
      </c>
      <c r="O1" s="500" t="s">
        <v>18</v>
      </c>
      <c r="P1" s="502" t="s">
        <v>20</v>
      </c>
      <c r="Q1" s="500" t="s">
        <v>22</v>
      </c>
      <c r="R1" s="502" t="s">
        <v>24</v>
      </c>
      <c r="S1" s="500" t="s">
        <v>26</v>
      </c>
      <c r="T1" s="500" t="s">
        <v>27</v>
      </c>
      <c r="U1" s="500" t="s">
        <v>28</v>
      </c>
      <c r="V1" s="502" t="s">
        <v>30</v>
      </c>
      <c r="W1" s="809" t="s">
        <v>31</v>
      </c>
      <c r="X1" s="809" t="s">
        <v>32</v>
      </c>
      <c r="Y1" s="811" t="s">
        <v>33</v>
      </c>
    </row>
    <row r="2" spans="1:25" ht="14.25" thickBot="1" x14ac:dyDescent="0.2">
      <c r="A2" s="810"/>
      <c r="B2" s="810"/>
      <c r="C2" s="810"/>
      <c r="D2" s="810"/>
      <c r="E2" s="501" t="s">
        <v>5</v>
      </c>
      <c r="F2" s="810"/>
      <c r="G2" s="810"/>
      <c r="H2" s="505" t="s">
        <v>9</v>
      </c>
      <c r="I2" s="501" t="s">
        <v>8</v>
      </c>
      <c r="J2" s="503" t="s">
        <v>8</v>
      </c>
      <c r="K2" s="503" t="s">
        <v>13</v>
      </c>
      <c r="L2" s="501" t="s">
        <v>15</v>
      </c>
      <c r="M2" s="810"/>
      <c r="N2" s="501" t="s">
        <v>3</v>
      </c>
      <c r="O2" s="501" t="s">
        <v>19</v>
      </c>
      <c r="P2" s="503" t="s">
        <v>21</v>
      </c>
      <c r="Q2" s="501" t="s">
        <v>23</v>
      </c>
      <c r="R2" s="503" t="s">
        <v>25</v>
      </c>
      <c r="S2" s="501" t="s">
        <v>25</v>
      </c>
      <c r="T2" s="501" t="s">
        <v>25</v>
      </c>
      <c r="U2" s="501" t="s">
        <v>29</v>
      </c>
      <c r="V2" s="503" t="s">
        <v>29</v>
      </c>
      <c r="W2" s="810"/>
      <c r="X2" s="810"/>
      <c r="Y2" s="812"/>
    </row>
    <row r="3" spans="1:25" ht="15.75" thickBot="1" x14ac:dyDescent="0.2">
      <c r="A3" s="252">
        <v>150106</v>
      </c>
      <c r="B3" s="253" t="s">
        <v>240</v>
      </c>
      <c r="C3" s="252">
        <v>1.163</v>
      </c>
      <c r="D3" s="506">
        <v>0</v>
      </c>
      <c r="E3" s="253">
        <v>120.25</v>
      </c>
      <c r="F3" s="252">
        <v>1.0637000000000001</v>
      </c>
      <c r="G3" s="255">
        <v>-9.3399999999999997E-2</v>
      </c>
      <c r="H3" s="255">
        <v>7.0000000000000007E-2</v>
      </c>
      <c r="I3" s="253">
        <v>7</v>
      </c>
      <c r="J3" s="253">
        <v>7</v>
      </c>
      <c r="K3" s="255">
        <v>3.5549999999999998E-2</v>
      </c>
      <c r="L3" s="253">
        <v>3.1</v>
      </c>
      <c r="M3" s="252" t="s">
        <v>189</v>
      </c>
      <c r="N3" s="254">
        <v>1.9E-3</v>
      </c>
      <c r="O3" s="255">
        <v>0.39400000000000002</v>
      </c>
      <c r="P3" s="253" t="s">
        <v>37</v>
      </c>
      <c r="Q3" s="255">
        <v>0.84499999999999997</v>
      </c>
      <c r="R3" s="255">
        <v>-3.2000000000000002E-3</v>
      </c>
      <c r="S3" s="255">
        <v>2.3999999999999998E-3</v>
      </c>
      <c r="T3" s="255">
        <v>-4.3E-3</v>
      </c>
      <c r="U3" s="253">
        <v>12670</v>
      </c>
      <c r="V3" s="253">
        <v>42</v>
      </c>
      <c r="W3" s="257">
        <v>0.21180555555555555</v>
      </c>
      <c r="X3" s="258">
        <v>42633</v>
      </c>
      <c r="Y3" s="259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1.145</v>
      </c>
      <c r="D4" s="156">
        <v>-1.29E-2</v>
      </c>
      <c r="E4" s="150">
        <v>1.64</v>
      </c>
      <c r="F4" s="14">
        <v>1.0649999999999999</v>
      </c>
      <c r="G4" s="152">
        <v>-7.51E-2</v>
      </c>
      <c r="H4" s="152">
        <v>7.0000000000000007E-2</v>
      </c>
      <c r="I4" s="150">
        <v>7</v>
      </c>
      <c r="J4" s="150">
        <v>7</v>
      </c>
      <c r="K4" s="152">
        <v>-3.81E-3</v>
      </c>
      <c r="L4" s="150">
        <v>1.08</v>
      </c>
      <c r="M4" s="14" t="s">
        <v>283</v>
      </c>
      <c r="N4" s="151">
        <v>2E-3</v>
      </c>
      <c r="O4" s="152">
        <v>0.39789999999999998</v>
      </c>
      <c r="P4" s="150" t="s">
        <v>37</v>
      </c>
      <c r="Q4" s="152">
        <v>0.83150000000000002</v>
      </c>
      <c r="R4" s="152">
        <v>-6.8999999999999999E-3</v>
      </c>
      <c r="S4" s="152">
        <v>5.0000000000000001E-4</v>
      </c>
      <c r="T4" s="152">
        <v>1E-3</v>
      </c>
      <c r="U4" s="150">
        <v>922</v>
      </c>
      <c r="V4" s="150">
        <v>-10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1.2130000000000001</v>
      </c>
      <c r="D5" s="147">
        <v>8.0000000000000004E-4</v>
      </c>
      <c r="E5" s="144">
        <v>3511.3</v>
      </c>
      <c r="F5" s="7">
        <v>1.04</v>
      </c>
      <c r="G5" s="146">
        <v>-0.1663</v>
      </c>
      <c r="H5" s="146">
        <v>0.06</v>
      </c>
      <c r="I5" s="144">
        <v>6</v>
      </c>
      <c r="J5" s="144">
        <v>6</v>
      </c>
      <c r="K5" s="146">
        <v>5.1150000000000001E-2</v>
      </c>
      <c r="L5" s="144" t="s">
        <v>40</v>
      </c>
      <c r="M5" s="7" t="s">
        <v>56</v>
      </c>
      <c r="N5" s="145">
        <v>-1.1299999999999999E-2</v>
      </c>
      <c r="O5" s="23">
        <v>0.43219999999999997</v>
      </c>
      <c r="P5" s="146">
        <v>-0.11169999999999999</v>
      </c>
      <c r="Q5" s="146">
        <v>0.32040000000000002</v>
      </c>
      <c r="R5" s="146">
        <v>-5.7000000000000002E-3</v>
      </c>
      <c r="S5" s="146">
        <v>-7.7999999999999996E-3</v>
      </c>
      <c r="T5" s="146">
        <v>-1.8E-3</v>
      </c>
      <c r="U5" s="144">
        <v>170015</v>
      </c>
      <c r="V5" s="144">
        <v>-2255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1.1970000000000001</v>
      </c>
      <c r="D6" s="151">
        <v>6.7000000000000002E-3</v>
      </c>
      <c r="E6" s="150">
        <v>1.43</v>
      </c>
      <c r="F6" s="14">
        <v>1.032</v>
      </c>
      <c r="G6" s="152">
        <v>-0.15989999999999999</v>
      </c>
      <c r="H6" s="152">
        <v>5.8000000000000003E-2</v>
      </c>
      <c r="I6" s="150">
        <v>5.8</v>
      </c>
      <c r="J6" s="150">
        <v>5.8</v>
      </c>
      <c r="K6" s="152">
        <v>4.9790000000000001E-2</v>
      </c>
      <c r="L6" s="150" t="s">
        <v>40</v>
      </c>
      <c r="M6" s="14" t="s">
        <v>238</v>
      </c>
      <c r="N6" s="151">
        <v>5.5999999999999999E-3</v>
      </c>
      <c r="O6" s="18">
        <v>0.50760000000000005</v>
      </c>
      <c r="P6" s="152">
        <v>-0.1077</v>
      </c>
      <c r="Q6" s="152">
        <v>0.74980000000000002</v>
      </c>
      <c r="R6" s="152">
        <v>6.7999999999999996E-3</v>
      </c>
      <c r="S6" s="152">
        <v>6.4999999999999997E-3</v>
      </c>
      <c r="T6" s="152">
        <v>4.8999999999999998E-3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1.232</v>
      </c>
      <c r="D8" s="147">
        <v>1.6000000000000001E-3</v>
      </c>
      <c r="E8" s="144">
        <v>10830.94</v>
      </c>
      <c r="F8" s="7">
        <v>1.0409999999999999</v>
      </c>
      <c r="G8" s="146">
        <v>-0.1835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3.2000000000000002E-3</v>
      </c>
      <c r="O8" s="23">
        <v>0.33729999999999999</v>
      </c>
      <c r="P8" s="146">
        <v>-0.12189999999999999</v>
      </c>
      <c r="Q8" s="146">
        <v>0.54</v>
      </c>
      <c r="R8" s="146">
        <v>1.5E-3</v>
      </c>
      <c r="S8" s="146">
        <v>6.7000000000000002E-3</v>
      </c>
      <c r="T8" s="146">
        <v>0.01</v>
      </c>
      <c r="U8" s="144">
        <v>352919</v>
      </c>
      <c r="V8" s="144">
        <v>9799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1.2649999999999999</v>
      </c>
      <c r="D9" s="156">
        <v>-5.4999999999999997E-3</v>
      </c>
      <c r="E9" s="150">
        <v>210.98</v>
      </c>
      <c r="F9" s="14">
        <v>1.046</v>
      </c>
      <c r="G9" s="152">
        <v>-0.2094</v>
      </c>
      <c r="H9" s="152">
        <v>0.05</v>
      </c>
      <c r="I9" s="150">
        <v>6.5</v>
      </c>
      <c r="J9" s="150">
        <v>6.5</v>
      </c>
      <c r="K9" s="152">
        <v>5.3319999999999999E-2</v>
      </c>
      <c r="L9" s="150" t="s">
        <v>40</v>
      </c>
      <c r="M9" s="14" t="s">
        <v>197</v>
      </c>
      <c r="N9" s="151">
        <v>1.8599999999999998E-2</v>
      </c>
      <c r="O9" s="18">
        <v>0.4577</v>
      </c>
      <c r="P9" s="152">
        <v>-0.1409</v>
      </c>
      <c r="Q9" s="152">
        <v>0.25519999999999998</v>
      </c>
      <c r="R9" s="152">
        <v>-5.4000000000000003E-3</v>
      </c>
      <c r="S9" s="152">
        <v>-8.9999999999999998E-4</v>
      </c>
      <c r="T9" s="152">
        <v>-4.0000000000000002E-4</v>
      </c>
      <c r="U9" s="150">
        <v>10477</v>
      </c>
      <c r="V9" s="150">
        <v>15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1.0349999999999999</v>
      </c>
      <c r="D10" s="157">
        <v>0</v>
      </c>
      <c r="E10" s="144">
        <v>62.92</v>
      </c>
      <c r="F10" s="7">
        <v>1.0197000000000001</v>
      </c>
      <c r="G10" s="146">
        <v>-1.4999999999999999E-2</v>
      </c>
      <c r="H10" s="146">
        <v>0.05</v>
      </c>
      <c r="I10" s="144">
        <v>5</v>
      </c>
      <c r="J10" s="144">
        <v>5</v>
      </c>
      <c r="K10" s="146">
        <v>4.9250000000000002E-2</v>
      </c>
      <c r="L10" s="144" t="s">
        <v>40</v>
      </c>
      <c r="M10" s="7" t="s">
        <v>236</v>
      </c>
      <c r="N10" s="157">
        <v>0</v>
      </c>
      <c r="O10" s="23">
        <v>0.12230000000000001</v>
      </c>
      <c r="P10" s="146">
        <v>-1.17E-2</v>
      </c>
      <c r="Q10" s="144" t="s">
        <v>37</v>
      </c>
      <c r="R10" s="146">
        <v>1.12E-2</v>
      </c>
      <c r="S10" s="146">
        <v>9.5999999999999992E-3</v>
      </c>
      <c r="T10" s="146">
        <v>6.6E-3</v>
      </c>
      <c r="U10" s="144">
        <v>2414</v>
      </c>
      <c r="V10" s="144">
        <v>0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-1.2999999999999999E-3</v>
      </c>
      <c r="E11" s="36"/>
      <c r="F11" s="35"/>
      <c r="G11" s="43">
        <f>AVERAGE(G8:G10)</f>
        <v>-0.13596666666666668</v>
      </c>
      <c r="H11" s="272">
        <f>COUNTIF($D8:$D10,"&gt;0")/COUNT($D8:$D10)</f>
        <v>0.33333333333333331</v>
      </c>
      <c r="I11" s="36"/>
      <c r="J11" s="36"/>
      <c r="K11" s="43">
        <f>AVERAGE(K8:K10)</f>
        <v>5.2383333333333337E-2</v>
      </c>
      <c r="L11" s="36"/>
      <c r="M11" s="35"/>
      <c r="N11" s="38"/>
      <c r="O11" s="39"/>
      <c r="P11" s="43">
        <f>AVERAGE(P8:P10)</f>
        <v>-9.1499999999999984E-2</v>
      </c>
      <c r="Q11" s="37"/>
      <c r="R11" s="43">
        <f>AVERAGE(R8:R10)</f>
        <v>2.4333333333333329E-3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</v>
      </c>
      <c r="D12" s="151">
        <v>8.9999999999999998E-4</v>
      </c>
      <c r="E12" s="150">
        <v>2005.43</v>
      </c>
      <c r="F12" s="14">
        <v>1.0426</v>
      </c>
      <c r="G12" s="152">
        <v>-9.6299999999999997E-2</v>
      </c>
      <c r="H12" s="152">
        <v>4.4999999999999998E-2</v>
      </c>
      <c r="I12" s="150">
        <v>6</v>
      </c>
      <c r="J12" s="150">
        <v>6</v>
      </c>
      <c r="K12" s="152">
        <v>5.4530000000000002E-2</v>
      </c>
      <c r="L12" s="150" t="s">
        <v>40</v>
      </c>
      <c r="M12" s="14" t="s">
        <v>222</v>
      </c>
      <c r="N12" s="156">
        <v>-3.8999999999999998E-3</v>
      </c>
      <c r="O12" s="18">
        <v>0.2437</v>
      </c>
      <c r="P12" s="152">
        <v>-7.0000000000000007E-2</v>
      </c>
      <c r="Q12" s="152">
        <v>0.75539999999999996</v>
      </c>
      <c r="R12" s="152">
        <v>-4.1000000000000003E-3</v>
      </c>
      <c r="S12" s="152">
        <v>-1.1900000000000001E-2</v>
      </c>
      <c r="T12" s="152">
        <v>-5.9999999999999995E-4</v>
      </c>
      <c r="U12" s="150">
        <v>49993</v>
      </c>
      <c r="V12" s="150">
        <v>153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1.204</v>
      </c>
      <c r="D13" s="147">
        <v>8.0000000000000004E-4</v>
      </c>
      <c r="E13" s="144">
        <v>86.78</v>
      </c>
      <c r="F13" s="7">
        <v>1.038</v>
      </c>
      <c r="G13" s="146">
        <v>-0.15989999999999999</v>
      </c>
      <c r="H13" s="146">
        <v>4.4999999999999998E-2</v>
      </c>
      <c r="I13" s="144">
        <v>6</v>
      </c>
      <c r="J13" s="144">
        <v>6</v>
      </c>
      <c r="K13" s="146">
        <v>5.1459999999999999E-2</v>
      </c>
      <c r="L13" s="144" t="s">
        <v>40</v>
      </c>
      <c r="M13" s="158" t="s">
        <v>229</v>
      </c>
      <c r="N13" s="147">
        <v>5.5999999999999999E-3</v>
      </c>
      <c r="O13" s="23">
        <v>0.37719999999999998</v>
      </c>
      <c r="P13" s="146">
        <v>-0.122</v>
      </c>
      <c r="Q13" s="146">
        <v>0.45069999999999999</v>
      </c>
      <c r="R13" s="146">
        <v>8.2000000000000007E-3</v>
      </c>
      <c r="S13" s="146">
        <v>-5.0000000000000001E-4</v>
      </c>
      <c r="T13" s="146">
        <v>-2.5000000000000001E-3</v>
      </c>
      <c r="U13" s="144">
        <v>44834</v>
      </c>
      <c r="V13" s="144">
        <v>0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1.222</v>
      </c>
      <c r="D14" s="156">
        <v>-2.3199999999999998E-2</v>
      </c>
      <c r="E14" s="150">
        <v>118.58</v>
      </c>
      <c r="F14" s="14">
        <v>1.0375000000000001</v>
      </c>
      <c r="G14" s="152">
        <v>-0.17780000000000001</v>
      </c>
      <c r="H14" s="152">
        <v>4.4999999999999998E-2</v>
      </c>
      <c r="I14" s="150">
        <v>6</v>
      </c>
      <c r="J14" s="150">
        <v>6</v>
      </c>
      <c r="K14" s="152">
        <v>5.0650000000000001E-2</v>
      </c>
      <c r="L14" s="150" t="s">
        <v>40</v>
      </c>
      <c r="M14" s="14" t="s">
        <v>231</v>
      </c>
      <c r="N14" s="156">
        <v>-2.5999999999999999E-3</v>
      </c>
      <c r="O14" s="18">
        <v>0.52859999999999996</v>
      </c>
      <c r="P14" s="152">
        <v>-0.13500000000000001</v>
      </c>
      <c r="Q14" s="152">
        <v>0.46450000000000002</v>
      </c>
      <c r="R14" s="152">
        <v>8.9999999999999993E-3</v>
      </c>
      <c r="S14" s="152">
        <v>9.4999999999999998E-3</v>
      </c>
      <c r="T14" s="152">
        <v>1.38E-2</v>
      </c>
      <c r="U14" s="150">
        <v>6649</v>
      </c>
      <c r="V14" s="150">
        <v>3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-7.1666666666666658E-3</v>
      </c>
      <c r="E15" s="36"/>
      <c r="F15" s="35"/>
      <c r="G15" s="43">
        <f>AVERAGE(G12:G14)</f>
        <v>-0.14466666666666667</v>
      </c>
      <c r="H15" s="272">
        <f>COUNTIF($D12:$D14,"&gt;0")/COUNT($D12:$D14)</f>
        <v>0.66666666666666663</v>
      </c>
      <c r="I15" s="36"/>
      <c r="J15" s="36"/>
      <c r="K15" s="43">
        <f>AVERAGE(K12:K14)</f>
        <v>5.2213333333333334E-2</v>
      </c>
      <c r="L15" s="36"/>
      <c r="M15" s="35"/>
      <c r="N15" s="38"/>
      <c r="O15" s="39"/>
      <c r="P15" s="43">
        <f>AVERAGE(P12:P14)</f>
        <v>-0.109</v>
      </c>
      <c r="Q15" s="37"/>
      <c r="R15" s="43">
        <f>AVERAGE(R12:R14)</f>
        <v>4.3666666666666671E-3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1.1040000000000001</v>
      </c>
      <c r="D16" s="145">
        <v>-1.8E-3</v>
      </c>
      <c r="E16" s="144">
        <v>101.26</v>
      </c>
      <c r="F16" s="7">
        <v>1.0679000000000001</v>
      </c>
      <c r="G16" s="146">
        <v>-3.3799999999999997E-2</v>
      </c>
      <c r="H16" s="146">
        <v>0.04</v>
      </c>
      <c r="I16" s="144">
        <v>6</v>
      </c>
      <c r="J16" s="144">
        <v>5.5</v>
      </c>
      <c r="K16" s="146">
        <v>5.3159999999999999E-2</v>
      </c>
      <c r="L16" s="144" t="s">
        <v>40</v>
      </c>
      <c r="M16" s="158" t="s">
        <v>203</v>
      </c>
      <c r="N16" s="145">
        <v>-2.3E-3</v>
      </c>
      <c r="O16" s="23">
        <v>0.1827</v>
      </c>
      <c r="P16" s="146">
        <v>-2.86E-2</v>
      </c>
      <c r="Q16" s="146">
        <v>0.86029999999999995</v>
      </c>
      <c r="R16" s="146">
        <v>-4.0000000000000002E-4</v>
      </c>
      <c r="S16" s="146">
        <v>-4.8999999999999998E-3</v>
      </c>
      <c r="T16" s="146">
        <v>-5.0000000000000001E-3</v>
      </c>
      <c r="U16" s="144">
        <v>6210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s="206" customFormat="1" ht="15.75" thickBot="1" x14ac:dyDescent="0.2">
      <c r="A17" s="197">
        <v>150323</v>
      </c>
      <c r="B17" s="200" t="s">
        <v>194</v>
      </c>
      <c r="C17" s="197">
        <v>1.071</v>
      </c>
      <c r="D17" s="241">
        <v>-1.9E-3</v>
      </c>
      <c r="E17" s="200">
        <v>32.479999999999997</v>
      </c>
      <c r="F17" s="197">
        <v>1.0338000000000001</v>
      </c>
      <c r="G17" s="201">
        <v>-3.5999999999999997E-2</v>
      </c>
      <c r="H17" s="201">
        <v>0.04</v>
      </c>
      <c r="I17" s="200">
        <v>5.5</v>
      </c>
      <c r="J17" s="200">
        <v>5.5</v>
      </c>
      <c r="K17" s="201">
        <v>5.3030000000000001E-2</v>
      </c>
      <c r="L17" s="200" t="s">
        <v>40</v>
      </c>
      <c r="M17" s="197" t="s">
        <v>76</v>
      </c>
      <c r="N17" s="199">
        <v>1.03E-2</v>
      </c>
      <c r="O17" s="202">
        <v>0.19489999999999999</v>
      </c>
      <c r="P17" s="201">
        <v>-3.0300000000000001E-2</v>
      </c>
      <c r="Q17" s="201">
        <v>0.88129999999999997</v>
      </c>
      <c r="R17" s="201">
        <v>-3.5000000000000001E-3</v>
      </c>
      <c r="S17" s="201">
        <v>1.6999999999999999E-3</v>
      </c>
      <c r="T17" s="201">
        <v>-1E-4</v>
      </c>
      <c r="U17" s="200">
        <v>3767</v>
      </c>
      <c r="V17" s="200">
        <v>5</v>
      </c>
      <c r="W17" s="203">
        <v>0.21180555555555555</v>
      </c>
      <c r="X17" s="204">
        <v>42738</v>
      </c>
      <c r="Y17" s="205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1.0760000000000001</v>
      </c>
      <c r="D18" s="145">
        <v>-8.9999999999999998E-4</v>
      </c>
      <c r="E18" s="144">
        <v>1530.18</v>
      </c>
      <c r="F18" s="7">
        <v>1.0367999999999999</v>
      </c>
      <c r="G18" s="146">
        <v>-3.78E-2</v>
      </c>
      <c r="H18" s="146">
        <v>0.04</v>
      </c>
      <c r="I18" s="144">
        <v>6</v>
      </c>
      <c r="J18" s="144">
        <v>5.5</v>
      </c>
      <c r="K18" s="146">
        <v>5.3010000000000002E-2</v>
      </c>
      <c r="L18" s="144" t="s">
        <v>40</v>
      </c>
      <c r="M18" s="7" t="s">
        <v>201</v>
      </c>
      <c r="N18" s="147">
        <v>4.7000000000000002E-3</v>
      </c>
      <c r="O18" s="23">
        <v>0.26900000000000002</v>
      </c>
      <c r="P18" s="146">
        <v>-3.2000000000000001E-2</v>
      </c>
      <c r="Q18" s="160">
        <v>0.70420000000000005</v>
      </c>
      <c r="R18" s="146">
        <v>2E-3</v>
      </c>
      <c r="S18" s="146">
        <v>6.4999999999999997E-3</v>
      </c>
      <c r="T18" s="146">
        <v>6.4999999999999997E-3</v>
      </c>
      <c r="U18" s="144">
        <v>37716</v>
      </c>
      <c r="V18" s="144">
        <v>2179</v>
      </c>
      <c r="W18" s="148">
        <v>0.21180555555555555</v>
      </c>
      <c r="X18" s="149">
        <v>42719</v>
      </c>
      <c r="Y18" s="13" t="s">
        <v>38</v>
      </c>
    </row>
    <row r="19" spans="1:25" s="206" customFormat="1" ht="15.75" thickBot="1" x14ac:dyDescent="0.2">
      <c r="A19" s="197">
        <v>150287</v>
      </c>
      <c r="B19" s="200" t="s">
        <v>77</v>
      </c>
      <c r="C19" s="197">
        <v>1.0760000000000001</v>
      </c>
      <c r="D19" s="508">
        <v>0</v>
      </c>
      <c r="E19" s="200">
        <v>12933.33</v>
      </c>
      <c r="F19" s="197">
        <v>1.0369999999999999</v>
      </c>
      <c r="G19" s="201">
        <v>-3.7600000000000001E-2</v>
      </c>
      <c r="H19" s="201">
        <v>0.04</v>
      </c>
      <c r="I19" s="200">
        <v>5.5</v>
      </c>
      <c r="J19" s="200">
        <v>5.5</v>
      </c>
      <c r="K19" s="201">
        <v>5.2940000000000001E-2</v>
      </c>
      <c r="L19" s="200" t="s">
        <v>40</v>
      </c>
      <c r="M19" s="197" t="s">
        <v>78</v>
      </c>
      <c r="N19" s="199">
        <v>1.35E-2</v>
      </c>
      <c r="O19" s="202">
        <v>0.20949999999999999</v>
      </c>
      <c r="P19" s="201">
        <v>-3.2000000000000001E-2</v>
      </c>
      <c r="Q19" s="201">
        <v>0.84279999999999999</v>
      </c>
      <c r="R19" s="201">
        <v>3.7000000000000002E-3</v>
      </c>
      <c r="S19" s="201">
        <v>6.7999999999999996E-3</v>
      </c>
      <c r="T19" s="201">
        <v>6.8999999999999999E-3</v>
      </c>
      <c r="U19" s="200">
        <v>98638</v>
      </c>
      <c r="V19" s="200">
        <v>7962</v>
      </c>
      <c r="W19" s="203">
        <v>0.21180555555555555</v>
      </c>
      <c r="X19" s="204">
        <v>42719</v>
      </c>
      <c r="Y19" s="205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1.077</v>
      </c>
      <c r="D20" s="145">
        <v>-1.9E-3</v>
      </c>
      <c r="E20" s="144">
        <v>1.1100000000000001</v>
      </c>
      <c r="F20" s="7">
        <v>1.0367999999999999</v>
      </c>
      <c r="G20" s="146">
        <v>-3.8800000000000001E-2</v>
      </c>
      <c r="H20" s="146">
        <v>0.04</v>
      </c>
      <c r="I20" s="144">
        <v>5.5</v>
      </c>
      <c r="J20" s="144">
        <v>5.5</v>
      </c>
      <c r="K20" s="146">
        <v>5.287E-2</v>
      </c>
      <c r="L20" s="144" t="s">
        <v>40</v>
      </c>
      <c r="M20" s="7" t="s">
        <v>211</v>
      </c>
      <c r="N20" s="147">
        <v>7.9000000000000008E-3</v>
      </c>
      <c r="O20" s="23">
        <v>0.24829999999999999</v>
      </c>
      <c r="P20" s="146">
        <v>-3.2899999999999999E-2</v>
      </c>
      <c r="Q20" s="146">
        <v>0.75249999999999995</v>
      </c>
      <c r="R20" s="146">
        <v>-5.7000000000000002E-3</v>
      </c>
      <c r="S20" s="146">
        <v>3.2000000000000002E-3</v>
      </c>
      <c r="T20" s="146">
        <v>1.8E-3</v>
      </c>
      <c r="U20" s="144">
        <v>1545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1.0780000000000001</v>
      </c>
      <c r="D21" s="151">
        <v>1.9E-3</v>
      </c>
      <c r="E21" s="150">
        <v>2797.02</v>
      </c>
      <c r="F21" s="14">
        <v>1.0369999999999999</v>
      </c>
      <c r="G21" s="152">
        <v>-3.95E-2</v>
      </c>
      <c r="H21" s="152">
        <v>0.04</v>
      </c>
      <c r="I21" s="150">
        <v>5.5</v>
      </c>
      <c r="J21" s="150">
        <v>5.5</v>
      </c>
      <c r="K21" s="152">
        <v>5.2830000000000002E-2</v>
      </c>
      <c r="L21" s="150" t="s">
        <v>40</v>
      </c>
      <c r="M21" s="14" t="s">
        <v>197</v>
      </c>
      <c r="N21" s="151">
        <v>1.8599999999999998E-2</v>
      </c>
      <c r="O21" s="18">
        <v>0.2046</v>
      </c>
      <c r="P21" s="152">
        <v>-3.3799999999999997E-2</v>
      </c>
      <c r="Q21" s="152">
        <v>0.85409999999999997</v>
      </c>
      <c r="R21" s="152">
        <v>6.7999999999999996E-3</v>
      </c>
      <c r="S21" s="152">
        <v>4.4000000000000003E-3</v>
      </c>
      <c r="T21" s="152">
        <v>3.2000000000000002E-3</v>
      </c>
      <c r="U21" s="150">
        <v>59169</v>
      </c>
      <c r="V21" s="150">
        <v>1262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1.075</v>
      </c>
      <c r="D22" s="157">
        <v>0</v>
      </c>
      <c r="E22" s="144">
        <v>125.31</v>
      </c>
      <c r="F22" s="7">
        <v>1.0338000000000001</v>
      </c>
      <c r="G22" s="146">
        <v>-3.9899999999999998E-2</v>
      </c>
      <c r="H22" s="146">
        <v>0.04</v>
      </c>
      <c r="I22" s="144">
        <v>5.5</v>
      </c>
      <c r="J22" s="144">
        <v>5.5</v>
      </c>
      <c r="K22" s="146">
        <v>5.2819999999999999E-2</v>
      </c>
      <c r="L22" s="144" t="s">
        <v>40</v>
      </c>
      <c r="M22" s="7" t="s">
        <v>110</v>
      </c>
      <c r="N22" s="147">
        <v>2.5000000000000001E-3</v>
      </c>
      <c r="O22" s="23">
        <v>0.24610000000000001</v>
      </c>
      <c r="P22" s="146">
        <v>-3.39E-2</v>
      </c>
      <c r="Q22" s="146">
        <v>0.76180000000000003</v>
      </c>
      <c r="R22" s="146">
        <v>-6.3E-3</v>
      </c>
      <c r="S22" s="146">
        <v>-2.5999999999999999E-3</v>
      </c>
      <c r="T22" s="146">
        <v>-3.3E-3</v>
      </c>
      <c r="U22" s="144">
        <v>20952</v>
      </c>
      <c r="V22" s="144">
        <v>175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150335</v>
      </c>
      <c r="B23" s="200" t="s">
        <v>195</v>
      </c>
      <c r="C23" s="197">
        <v>1.079</v>
      </c>
      <c r="D23" s="508">
        <v>0</v>
      </c>
      <c r="E23" s="200">
        <v>347.35</v>
      </c>
      <c r="F23" s="197">
        <v>1.0369999999999999</v>
      </c>
      <c r="G23" s="201">
        <v>-4.0500000000000001E-2</v>
      </c>
      <c r="H23" s="201">
        <v>0.04</v>
      </c>
      <c r="I23" s="200">
        <v>5.5</v>
      </c>
      <c r="J23" s="200">
        <v>5.5</v>
      </c>
      <c r="K23" s="201">
        <v>5.2780000000000001E-2</v>
      </c>
      <c r="L23" s="200" t="s">
        <v>40</v>
      </c>
      <c r="M23" s="197" t="s">
        <v>80</v>
      </c>
      <c r="N23" s="199">
        <v>1.9E-3</v>
      </c>
      <c r="O23" s="202">
        <v>0.25519999999999998</v>
      </c>
      <c r="P23" s="201">
        <v>-3.4700000000000002E-2</v>
      </c>
      <c r="Q23" s="509">
        <v>0.73609999999999998</v>
      </c>
      <c r="R23" s="201">
        <v>-4.1000000000000003E-3</v>
      </c>
      <c r="S23" s="201">
        <v>-2.8999999999999998E-3</v>
      </c>
      <c r="T23" s="201">
        <v>3.0000000000000001E-3</v>
      </c>
      <c r="U23" s="200">
        <v>16948</v>
      </c>
      <c r="V23" s="200">
        <v>295</v>
      </c>
      <c r="W23" s="203">
        <v>0.21180555555555555</v>
      </c>
      <c r="X23" s="204">
        <v>42719</v>
      </c>
      <c r="Y23" s="205" t="s">
        <v>38</v>
      </c>
    </row>
    <row r="24" spans="1:25" ht="15.75" thickBot="1" x14ac:dyDescent="0.2">
      <c r="A24" s="7">
        <v>150130</v>
      </c>
      <c r="B24" s="144" t="s">
        <v>208</v>
      </c>
      <c r="C24" s="7">
        <v>1.077</v>
      </c>
      <c r="D24" s="157">
        <v>0</v>
      </c>
      <c r="E24" s="144">
        <v>18284.48</v>
      </c>
      <c r="F24" s="7">
        <v>1.0339</v>
      </c>
      <c r="G24" s="146">
        <v>-4.1700000000000001E-2</v>
      </c>
      <c r="H24" s="146">
        <v>0.04</v>
      </c>
      <c r="I24" s="144">
        <v>5.5</v>
      </c>
      <c r="J24" s="144">
        <v>5.5</v>
      </c>
      <c r="K24" s="146">
        <v>5.2729999999999999E-2</v>
      </c>
      <c r="L24" s="144" t="s">
        <v>40</v>
      </c>
      <c r="M24" s="7" t="s">
        <v>209</v>
      </c>
      <c r="N24" s="147">
        <v>1.2999999999999999E-3</v>
      </c>
      <c r="O24" s="23">
        <v>0.2127</v>
      </c>
      <c r="P24" s="146">
        <v>-3.5700000000000003E-2</v>
      </c>
      <c r="Q24" s="146">
        <v>0.83960000000000001</v>
      </c>
      <c r="R24" s="146">
        <v>2.5999999999999999E-3</v>
      </c>
      <c r="S24" s="146">
        <v>1E-3</v>
      </c>
      <c r="T24" s="146">
        <v>6.9999999999999999E-4</v>
      </c>
      <c r="U24" s="144">
        <v>482071</v>
      </c>
      <c r="V24" s="144">
        <v>-5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150293</v>
      </c>
      <c r="B25" s="150" t="s">
        <v>204</v>
      </c>
      <c r="C25" s="14">
        <v>1.1080000000000001</v>
      </c>
      <c r="D25" s="151">
        <v>8.9999999999999998E-4</v>
      </c>
      <c r="E25" s="150">
        <v>4.43</v>
      </c>
      <c r="F25" s="14">
        <v>1.0609999999999999</v>
      </c>
      <c r="G25" s="152">
        <v>-4.4299999999999999E-2</v>
      </c>
      <c r="H25" s="152">
        <v>0.04</v>
      </c>
      <c r="I25" s="150">
        <v>6.25</v>
      </c>
      <c r="J25" s="150">
        <v>5.5</v>
      </c>
      <c r="K25" s="152">
        <v>5.2639999999999999E-2</v>
      </c>
      <c r="L25" s="150" t="s">
        <v>40</v>
      </c>
      <c r="M25" s="14" t="s">
        <v>66</v>
      </c>
      <c r="N25" s="151">
        <v>3.7000000000000002E-3</v>
      </c>
      <c r="O25" s="18">
        <v>0.33750000000000002</v>
      </c>
      <c r="P25" s="152">
        <v>-3.8399999999999997E-2</v>
      </c>
      <c r="Q25" s="152">
        <v>0.51590000000000003</v>
      </c>
      <c r="R25" s="152">
        <v>5.1000000000000004E-3</v>
      </c>
      <c r="S25" s="152">
        <v>-2.8E-3</v>
      </c>
      <c r="T25" s="152">
        <v>1.6000000000000001E-3</v>
      </c>
      <c r="U25" s="150">
        <v>1239</v>
      </c>
      <c r="V25" s="150">
        <v>0</v>
      </c>
      <c r="W25" s="153">
        <v>0.21180555555555555</v>
      </c>
      <c r="X25" s="154">
        <v>42705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1.083</v>
      </c>
      <c r="D26" s="145">
        <v>-3.7000000000000002E-3</v>
      </c>
      <c r="E26" s="144">
        <v>573.79999999999995</v>
      </c>
      <c r="F26" s="7">
        <v>1.0369999999999999</v>
      </c>
      <c r="G26" s="146">
        <v>-4.4400000000000002E-2</v>
      </c>
      <c r="H26" s="146">
        <v>0.04</v>
      </c>
      <c r="I26" s="144">
        <v>5.5</v>
      </c>
      <c r="J26" s="144">
        <v>5.5</v>
      </c>
      <c r="K26" s="146">
        <v>5.2580000000000002E-2</v>
      </c>
      <c r="L26" s="144" t="s">
        <v>40</v>
      </c>
      <c r="M26" s="7" t="s">
        <v>95</v>
      </c>
      <c r="N26" s="145">
        <v>-1.9800000000000002E-2</v>
      </c>
      <c r="O26" s="23">
        <v>0.2339</v>
      </c>
      <c r="P26" s="146">
        <v>-3.8300000000000001E-2</v>
      </c>
      <c r="Q26" s="146">
        <v>0.78569999999999995</v>
      </c>
      <c r="R26" s="146">
        <v>3.0000000000000001E-3</v>
      </c>
      <c r="S26" s="146">
        <v>0</v>
      </c>
      <c r="T26" s="146">
        <v>-1.8E-3</v>
      </c>
      <c r="U26" s="144">
        <v>19653</v>
      </c>
      <c r="V26" s="144">
        <v>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150325</v>
      </c>
      <c r="B27" s="150" t="s">
        <v>224</v>
      </c>
      <c r="C27" s="14">
        <v>1.077</v>
      </c>
      <c r="D27" s="156">
        <v>-8.9999999999999998E-4</v>
      </c>
      <c r="E27" s="150">
        <v>4.57</v>
      </c>
      <c r="F27" s="14">
        <v>1.0304</v>
      </c>
      <c r="G27" s="152">
        <v>-4.5199999999999997E-2</v>
      </c>
      <c r="H27" s="152">
        <v>0.04</v>
      </c>
      <c r="I27" s="150">
        <v>5.5</v>
      </c>
      <c r="J27" s="150">
        <v>5.5</v>
      </c>
      <c r="K27" s="152">
        <v>5.2549999999999999E-2</v>
      </c>
      <c r="L27" s="150" t="s">
        <v>40</v>
      </c>
      <c r="M27" s="14" t="s">
        <v>66</v>
      </c>
      <c r="N27" s="151">
        <v>3.7000000000000002E-3</v>
      </c>
      <c r="O27" s="18">
        <v>0.36099999999999999</v>
      </c>
      <c r="P27" s="152">
        <v>-3.9399999999999998E-2</v>
      </c>
      <c r="Q27" s="162">
        <v>0.49719999999999998</v>
      </c>
      <c r="R27" s="152">
        <v>-1.9E-3</v>
      </c>
      <c r="S27" s="152">
        <v>2.5999999999999999E-3</v>
      </c>
      <c r="T27" s="152">
        <v>6.1000000000000004E-3</v>
      </c>
      <c r="U27" s="150">
        <v>1677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150117</v>
      </c>
      <c r="B28" s="144" t="s">
        <v>206</v>
      </c>
      <c r="C28" s="7">
        <v>1.0840000000000001</v>
      </c>
      <c r="D28" s="145">
        <v>-2.8E-3</v>
      </c>
      <c r="E28" s="144">
        <v>6679.79</v>
      </c>
      <c r="F28" s="7">
        <v>1.0339</v>
      </c>
      <c r="G28" s="146">
        <v>-4.8500000000000001E-2</v>
      </c>
      <c r="H28" s="146">
        <v>0.04</v>
      </c>
      <c r="I28" s="144">
        <v>5.5</v>
      </c>
      <c r="J28" s="144">
        <v>5.5</v>
      </c>
      <c r="K28" s="146">
        <v>5.2380000000000003E-2</v>
      </c>
      <c r="L28" s="144" t="s">
        <v>40</v>
      </c>
      <c r="M28" s="7" t="s">
        <v>207</v>
      </c>
      <c r="N28" s="147">
        <v>9.5999999999999992E-3</v>
      </c>
      <c r="O28" s="23">
        <v>0.24490000000000001</v>
      </c>
      <c r="P28" s="146">
        <v>-4.19E-2</v>
      </c>
      <c r="Q28" s="146">
        <v>1.3527</v>
      </c>
      <c r="R28" s="146">
        <v>-2.07E-2</v>
      </c>
      <c r="S28" s="146">
        <v>-4.2099999999999999E-2</v>
      </c>
      <c r="T28" s="146">
        <v>-1.8700000000000001E-2</v>
      </c>
      <c r="U28" s="144">
        <v>129266</v>
      </c>
      <c r="V28" s="144">
        <v>-2557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150299</v>
      </c>
      <c r="B29" s="161" t="s">
        <v>199</v>
      </c>
      <c r="C29" s="14">
        <v>1.087</v>
      </c>
      <c r="D29" s="156">
        <v>-2.8E-3</v>
      </c>
      <c r="E29" s="150">
        <v>2489.25</v>
      </c>
      <c r="F29" s="14">
        <v>1.0368999999999999</v>
      </c>
      <c r="G29" s="152">
        <v>-4.8300000000000003E-2</v>
      </c>
      <c r="H29" s="152">
        <v>0.04</v>
      </c>
      <c r="I29" s="150">
        <v>5.5</v>
      </c>
      <c r="J29" s="150">
        <v>5.5</v>
      </c>
      <c r="K29" s="152">
        <v>5.2380000000000003E-2</v>
      </c>
      <c r="L29" s="150" t="s">
        <v>40</v>
      </c>
      <c r="M29" s="14" t="s">
        <v>95</v>
      </c>
      <c r="N29" s="156">
        <v>-1.9800000000000002E-2</v>
      </c>
      <c r="O29" s="18">
        <v>0.2084</v>
      </c>
      <c r="P29" s="152">
        <v>-4.1799999999999997E-2</v>
      </c>
      <c r="Q29" s="162">
        <v>0.84550000000000003</v>
      </c>
      <c r="R29" s="152">
        <v>5.1999999999999998E-3</v>
      </c>
      <c r="S29" s="152">
        <v>2.3E-3</v>
      </c>
      <c r="T29" s="152">
        <v>-1E-4</v>
      </c>
      <c r="U29" s="150">
        <v>40093</v>
      </c>
      <c r="V29" s="150">
        <v>20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1.0880000000000001</v>
      </c>
      <c r="D30" s="147">
        <v>1.8E-3</v>
      </c>
      <c r="E30" s="144">
        <v>519.41</v>
      </c>
      <c r="F30" s="7">
        <v>1.0339</v>
      </c>
      <c r="G30" s="146">
        <v>-5.2299999999999999E-2</v>
      </c>
      <c r="H30" s="146">
        <v>0.04</v>
      </c>
      <c r="I30" s="144">
        <v>5.5</v>
      </c>
      <c r="J30" s="144">
        <v>5.5</v>
      </c>
      <c r="K30" s="146">
        <v>5.2179999999999997E-2</v>
      </c>
      <c r="L30" s="144" t="s">
        <v>40</v>
      </c>
      <c r="M30" s="7" t="s">
        <v>220</v>
      </c>
      <c r="N30" s="145">
        <v>-5.5999999999999999E-3</v>
      </c>
      <c r="O30" s="23">
        <v>0.28029999999999999</v>
      </c>
      <c r="P30" s="146">
        <v>-4.5400000000000003E-2</v>
      </c>
      <c r="Q30" s="146">
        <v>0.68159999999999998</v>
      </c>
      <c r="R30" s="146">
        <v>-5.0000000000000001E-3</v>
      </c>
      <c r="S30" s="146">
        <v>-7.6E-3</v>
      </c>
      <c r="T30" s="146">
        <v>-2E-3</v>
      </c>
      <c r="U30" s="144">
        <v>50886</v>
      </c>
      <c r="V30" s="144">
        <v>64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502037</v>
      </c>
      <c r="B31" s="150" t="s">
        <v>221</v>
      </c>
      <c r="C31" s="14">
        <v>1.085</v>
      </c>
      <c r="D31" s="156">
        <v>-2.8E-3</v>
      </c>
      <c r="E31" s="150">
        <v>16.350000000000001</v>
      </c>
      <c r="F31" s="14">
        <v>1.0302</v>
      </c>
      <c r="G31" s="152">
        <v>-5.3199999999999997E-2</v>
      </c>
      <c r="H31" s="152">
        <v>0.04</v>
      </c>
      <c r="I31" s="150">
        <v>5.5</v>
      </c>
      <c r="J31" s="150">
        <v>5.5</v>
      </c>
      <c r="K31" s="152">
        <v>5.2139999999999999E-2</v>
      </c>
      <c r="L31" s="150" t="s">
        <v>40</v>
      </c>
      <c r="M31" s="14" t="s">
        <v>222</v>
      </c>
      <c r="N31" s="156">
        <v>-3.8999999999999998E-3</v>
      </c>
      <c r="O31" s="18">
        <v>0.44679999999999997</v>
      </c>
      <c r="P31" s="152">
        <v>-4.65E-2</v>
      </c>
      <c r="Q31" s="152">
        <v>0.29649999999999999</v>
      </c>
      <c r="R31" s="152">
        <v>6.0000000000000001E-3</v>
      </c>
      <c r="S31" s="152">
        <v>8.3000000000000001E-3</v>
      </c>
      <c r="T31" s="152">
        <v>-3.5000000000000001E-3</v>
      </c>
      <c r="U31" s="150">
        <v>588</v>
      </c>
      <c r="V31" s="150">
        <v>3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150301</v>
      </c>
      <c r="B32" s="144" t="s">
        <v>212</v>
      </c>
      <c r="C32" s="7">
        <v>1.0920000000000001</v>
      </c>
      <c r="D32" s="157">
        <v>0</v>
      </c>
      <c r="E32" s="144">
        <v>83.42</v>
      </c>
      <c r="F32" s="7">
        <v>1.0368999999999999</v>
      </c>
      <c r="G32" s="146">
        <v>-5.3100000000000001E-2</v>
      </c>
      <c r="H32" s="146">
        <v>0.04</v>
      </c>
      <c r="I32" s="144">
        <v>5.5</v>
      </c>
      <c r="J32" s="144">
        <v>5.5</v>
      </c>
      <c r="K32" s="146">
        <v>5.2130000000000003E-2</v>
      </c>
      <c r="L32" s="144" t="s">
        <v>40</v>
      </c>
      <c r="M32" s="7" t="s">
        <v>56</v>
      </c>
      <c r="N32" s="145">
        <v>-1.1299999999999999E-2</v>
      </c>
      <c r="O32" s="23">
        <v>0.45710000000000001</v>
      </c>
      <c r="P32" s="146">
        <v>-4.6199999999999998E-2</v>
      </c>
      <c r="Q32" s="160">
        <v>0.26569999999999999</v>
      </c>
      <c r="R32" s="146">
        <v>-4.7000000000000002E-3</v>
      </c>
      <c r="S32" s="146">
        <v>-7.1999999999999998E-3</v>
      </c>
      <c r="T32" s="146">
        <v>-5.1000000000000004E-3</v>
      </c>
      <c r="U32" s="144">
        <v>5088</v>
      </c>
      <c r="V32" s="144">
        <v>-163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1.087</v>
      </c>
      <c r="D33" s="156">
        <v>-8.9999999999999998E-4</v>
      </c>
      <c r="E33" s="150">
        <v>14.86</v>
      </c>
      <c r="F33" s="14">
        <v>1.0301</v>
      </c>
      <c r="G33" s="152">
        <v>-5.5199999999999999E-2</v>
      </c>
      <c r="H33" s="152">
        <v>0.04</v>
      </c>
      <c r="I33" s="150">
        <v>5.5</v>
      </c>
      <c r="J33" s="150">
        <v>5.5</v>
      </c>
      <c r="K33" s="152">
        <v>5.2040000000000003E-2</v>
      </c>
      <c r="L33" s="150" t="s">
        <v>40</v>
      </c>
      <c r="M33" s="14" t="s">
        <v>218</v>
      </c>
      <c r="N33" s="151">
        <v>9.7000000000000003E-3</v>
      </c>
      <c r="O33" s="18">
        <v>0.44180000000000003</v>
      </c>
      <c r="P33" s="152">
        <v>-4.82E-2</v>
      </c>
      <c r="Q33" s="152">
        <v>0.30819999999999997</v>
      </c>
      <c r="R33" s="152">
        <v>-5.0000000000000001E-4</v>
      </c>
      <c r="S33" s="152">
        <v>-7.6E-3</v>
      </c>
      <c r="T33" s="152">
        <v>-5.4000000000000003E-3</v>
      </c>
      <c r="U33" s="150">
        <v>15435</v>
      </c>
      <c r="V33" s="150">
        <v>12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1.0880000000000001</v>
      </c>
      <c r="D34" s="147">
        <v>2.8E-3</v>
      </c>
      <c r="E34" s="144">
        <v>211.55</v>
      </c>
      <c r="F34" s="7">
        <v>1.03</v>
      </c>
      <c r="G34" s="146">
        <v>-5.6300000000000003E-2</v>
      </c>
      <c r="H34" s="146">
        <v>0.04</v>
      </c>
      <c r="I34" s="144">
        <v>5.5</v>
      </c>
      <c r="J34" s="144">
        <v>5.5</v>
      </c>
      <c r="K34" s="146">
        <v>5.1979999999999998E-2</v>
      </c>
      <c r="L34" s="144" t="s">
        <v>40</v>
      </c>
      <c r="M34" s="7" t="s">
        <v>46</v>
      </c>
      <c r="N34" s="147">
        <v>4.3E-3</v>
      </c>
      <c r="O34" s="23">
        <v>0.42499999999999999</v>
      </c>
      <c r="P34" s="146">
        <v>-4.9099999999999998E-2</v>
      </c>
      <c r="Q34" s="146">
        <v>0.34770000000000001</v>
      </c>
      <c r="R34" s="146">
        <v>-9.9000000000000008E-3</v>
      </c>
      <c r="S34" s="146">
        <v>-4.4999999999999997E-3</v>
      </c>
      <c r="T34" s="146">
        <v>-3.7000000000000002E-3</v>
      </c>
      <c r="U34" s="144">
        <v>13270</v>
      </c>
      <c r="V34" s="144">
        <v>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150190</v>
      </c>
      <c r="B35" s="150" t="s">
        <v>213</v>
      </c>
      <c r="C35" s="14">
        <v>1.0980000000000001</v>
      </c>
      <c r="D35" s="151">
        <v>1.8E-3</v>
      </c>
      <c r="E35" s="150">
        <v>56.04</v>
      </c>
      <c r="F35" s="14">
        <v>1.034</v>
      </c>
      <c r="G35" s="152">
        <v>-6.1899999999999997E-2</v>
      </c>
      <c r="H35" s="152">
        <v>0.04</v>
      </c>
      <c r="I35" s="150">
        <v>5.5</v>
      </c>
      <c r="J35" s="150">
        <v>5.5</v>
      </c>
      <c r="K35" s="152">
        <v>5.169E-2</v>
      </c>
      <c r="L35" s="150" t="s">
        <v>40</v>
      </c>
      <c r="M35" s="14" t="s">
        <v>76</v>
      </c>
      <c r="N35" s="151">
        <v>1.03E-2</v>
      </c>
      <c r="O35" s="18">
        <v>0.45319999999999999</v>
      </c>
      <c r="P35" s="152">
        <v>-5.4100000000000002E-2</v>
      </c>
      <c r="Q35" s="152">
        <v>0.2777</v>
      </c>
      <c r="R35" s="152">
        <v>-8.5000000000000006E-3</v>
      </c>
      <c r="S35" s="152">
        <v>1.2999999999999999E-3</v>
      </c>
      <c r="T35" s="152">
        <v>1.2999999999999999E-3</v>
      </c>
      <c r="U35" s="150">
        <v>5804</v>
      </c>
      <c r="V35" s="150">
        <v>26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1.099</v>
      </c>
      <c r="D36" s="147">
        <v>8.9999999999999998E-4</v>
      </c>
      <c r="E36" s="144">
        <v>4391.3500000000004</v>
      </c>
      <c r="F36" s="7">
        <v>1.0339</v>
      </c>
      <c r="G36" s="146">
        <v>-6.3E-2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216</v>
      </c>
      <c r="N36" s="147">
        <v>1.12E-2</v>
      </c>
      <c r="O36" s="23">
        <v>0.45240000000000002</v>
      </c>
      <c r="P36" s="146">
        <v>-5.5E-2</v>
      </c>
      <c r="Q36" s="146">
        <v>0.27960000000000002</v>
      </c>
      <c r="R36" s="146">
        <v>1.14E-2</v>
      </c>
      <c r="S36" s="146">
        <v>6.7999999999999996E-3</v>
      </c>
      <c r="T36" s="146">
        <v>3.8999999999999998E-3</v>
      </c>
      <c r="U36" s="144">
        <v>68649</v>
      </c>
      <c r="V36" s="144">
        <v>1459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1.1140000000000001</v>
      </c>
      <c r="D37" s="151">
        <v>1.9199999999999998E-2</v>
      </c>
      <c r="E37" s="150">
        <v>4.42</v>
      </c>
      <c r="F37" s="14">
        <v>1.0249999999999999</v>
      </c>
      <c r="G37" s="152">
        <v>-8.6800000000000002E-2</v>
      </c>
      <c r="H37" s="152">
        <v>0.04</v>
      </c>
      <c r="I37" s="150">
        <v>5.5</v>
      </c>
      <c r="J37" s="150">
        <v>5.5</v>
      </c>
      <c r="K37" s="152">
        <v>5.0509999999999999E-2</v>
      </c>
      <c r="L37" s="150" t="s">
        <v>40</v>
      </c>
      <c r="M37" s="14" t="s">
        <v>56</v>
      </c>
      <c r="N37" s="156">
        <v>-1.1299999999999999E-2</v>
      </c>
      <c r="O37" s="18">
        <v>0.46789999999999998</v>
      </c>
      <c r="P37" s="152">
        <v>-7.5700000000000003E-2</v>
      </c>
      <c r="Q37" s="162">
        <v>0.25209999999999999</v>
      </c>
      <c r="R37" s="152">
        <v>-7.9000000000000008E-3</v>
      </c>
      <c r="S37" s="152">
        <v>-9.1000000000000004E-3</v>
      </c>
      <c r="T37" s="152">
        <v>-7.4000000000000003E-3</v>
      </c>
      <c r="U37" s="150">
        <v>5795</v>
      </c>
      <c r="V37" s="150">
        <v>-211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1.1240000000000001</v>
      </c>
      <c r="D38" s="145">
        <v>-4.4000000000000003E-3</v>
      </c>
      <c r="E38" s="144">
        <v>5.18</v>
      </c>
      <c r="F38" s="7">
        <v>1.0301</v>
      </c>
      <c r="G38" s="146">
        <v>-9.1200000000000003E-2</v>
      </c>
      <c r="H38" s="146">
        <v>0.04</v>
      </c>
      <c r="I38" s="144">
        <v>5.5</v>
      </c>
      <c r="J38" s="144">
        <v>5.5</v>
      </c>
      <c r="K38" s="146">
        <v>5.0279999999999998E-2</v>
      </c>
      <c r="L38" s="144" t="s">
        <v>40</v>
      </c>
      <c r="M38" s="7" t="s">
        <v>218</v>
      </c>
      <c r="N38" s="147">
        <v>9.7000000000000003E-3</v>
      </c>
      <c r="O38" s="23">
        <v>0.47370000000000001</v>
      </c>
      <c r="P38" s="146">
        <v>-7.9500000000000001E-2</v>
      </c>
      <c r="Q38" s="146">
        <v>0.23350000000000001</v>
      </c>
      <c r="R38" s="146">
        <v>6.9999999999999999E-4</v>
      </c>
      <c r="S38" s="146">
        <v>-2.0000000000000001E-4</v>
      </c>
      <c r="T38" s="146">
        <v>-9.2999999999999992E-3</v>
      </c>
      <c r="U38" s="144">
        <v>1114</v>
      </c>
      <c r="V38" s="144">
        <v>-3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1.1419999999999999</v>
      </c>
      <c r="D39" s="151">
        <v>2.5100000000000001E-2</v>
      </c>
      <c r="E39" s="150">
        <v>0.11</v>
      </c>
      <c r="F39" s="14">
        <v>1.0301</v>
      </c>
      <c r="G39" s="152">
        <v>-0.1086</v>
      </c>
      <c r="H39" s="152">
        <v>0.04</v>
      </c>
      <c r="I39" s="150">
        <v>5.5</v>
      </c>
      <c r="J39" s="150">
        <v>5.5</v>
      </c>
      <c r="K39" s="152">
        <v>4.9459999999999997E-2</v>
      </c>
      <c r="L39" s="150" t="s">
        <v>40</v>
      </c>
      <c r="M39" s="14" t="s">
        <v>127</v>
      </c>
      <c r="N39" s="151">
        <v>8.0000000000000002E-3</v>
      </c>
      <c r="O39" s="18">
        <v>0.47749999999999998</v>
      </c>
      <c r="P39" s="152">
        <v>-9.4E-2</v>
      </c>
      <c r="Q39" s="152">
        <v>0.22459999999999999</v>
      </c>
      <c r="R39" s="152">
        <v>1.2999999999999999E-3</v>
      </c>
      <c r="S39" s="152">
        <v>-8.5000000000000006E-3</v>
      </c>
      <c r="T39" s="152">
        <v>-1.7899999999999999E-2</v>
      </c>
      <c r="U39" s="150">
        <v>799</v>
      </c>
      <c r="V39" s="150">
        <v>-1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1.169</v>
      </c>
      <c r="D40" s="147">
        <v>6.0000000000000001E-3</v>
      </c>
      <c r="E40" s="144">
        <v>1.75</v>
      </c>
      <c r="F40" s="7">
        <v>1.03</v>
      </c>
      <c r="G40" s="146">
        <v>-0.13500000000000001</v>
      </c>
      <c r="H40" s="146">
        <v>0.04</v>
      </c>
      <c r="I40" s="144">
        <v>5.5</v>
      </c>
      <c r="J40" s="144">
        <v>5.5</v>
      </c>
      <c r="K40" s="146">
        <v>4.829E-2</v>
      </c>
      <c r="L40" s="144" t="s">
        <v>40</v>
      </c>
      <c r="M40" s="7" t="s">
        <v>222</v>
      </c>
      <c r="N40" s="145">
        <v>-3.8999999999999998E-3</v>
      </c>
      <c r="O40" s="23">
        <v>0.44440000000000002</v>
      </c>
      <c r="P40" s="146">
        <v>-0.115</v>
      </c>
      <c r="Q40" s="146">
        <v>0.30209999999999998</v>
      </c>
      <c r="R40" s="146">
        <v>-5.1999999999999998E-3</v>
      </c>
      <c r="S40" s="146">
        <v>-2.5999999999999999E-3</v>
      </c>
      <c r="T40" s="146">
        <v>-7.6E-3</v>
      </c>
      <c r="U40" s="144">
        <v>686</v>
      </c>
      <c r="V40" s="144">
        <v>-4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1.444</v>
      </c>
      <c r="D41" s="156">
        <v>-1.9699999999999999E-2</v>
      </c>
      <c r="E41" s="150">
        <v>232.3</v>
      </c>
      <c r="F41" s="14">
        <v>1.034</v>
      </c>
      <c r="G41" s="152">
        <v>-0.39650000000000002</v>
      </c>
      <c r="H41" s="152">
        <v>0.04</v>
      </c>
      <c r="I41" s="150">
        <v>5.5</v>
      </c>
      <c r="J41" s="150">
        <v>5.5</v>
      </c>
      <c r="K41" s="152">
        <v>3.9010000000000003E-2</v>
      </c>
      <c r="L41" s="150" t="s">
        <v>40</v>
      </c>
      <c r="M41" s="14" t="s">
        <v>36</v>
      </c>
      <c r="N41" s="159">
        <v>0</v>
      </c>
      <c r="O41" s="18">
        <v>0.69589999999999996</v>
      </c>
      <c r="P41" s="152">
        <v>-0.27810000000000001</v>
      </c>
      <c r="Q41" s="150" t="s">
        <v>37</v>
      </c>
      <c r="R41" s="152">
        <v>-2.5999999999999999E-3</v>
      </c>
      <c r="S41" s="152">
        <v>-3.0999999999999999E-3</v>
      </c>
      <c r="T41" s="152">
        <v>-6.9999999999999999E-4</v>
      </c>
      <c r="U41" s="150">
        <v>1724</v>
      </c>
      <c r="V41" s="150">
        <v>-36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6.1153846153846154E-4</v>
      </c>
      <c r="E42" s="36"/>
      <c r="F42" s="35"/>
      <c r="G42" s="43">
        <f>AVERAGE(G16:G41)</f>
        <v>-6.8823076923076931E-2</v>
      </c>
      <c r="H42" s="272">
        <f>COUNTIF($D16:$D41,"&gt;0")/COUNT($D16:$D41)</f>
        <v>0.34615384615384615</v>
      </c>
      <c r="I42" s="36"/>
      <c r="J42" s="36"/>
      <c r="K42" s="43">
        <f>AVERAGE(K16:K41)</f>
        <v>5.1540384615384606E-2</v>
      </c>
      <c r="L42" s="36"/>
      <c r="M42" s="35"/>
      <c r="N42" s="38"/>
      <c r="O42" s="39"/>
      <c r="P42" s="43">
        <f>AVERAGE(P16:P41)</f>
        <v>-5.6942307692307695E-2</v>
      </c>
      <c r="Q42" s="37"/>
      <c r="R42" s="43">
        <f>AVERAGE(R16:R41)</f>
        <v>-1.503846153846154E-3</v>
      </c>
      <c r="S42" s="37"/>
      <c r="T42" s="37"/>
      <c r="U42" s="36"/>
      <c r="V42" s="36"/>
      <c r="W42" s="40"/>
      <c r="X42" s="41"/>
      <c r="Y42" s="42"/>
    </row>
    <row r="43" spans="1:25" s="206" customFormat="1" ht="15.75" thickBot="1" x14ac:dyDescent="0.2">
      <c r="A43" s="197">
        <v>150175</v>
      </c>
      <c r="B43" s="198" t="s">
        <v>152</v>
      </c>
      <c r="C43" s="197">
        <v>0.98799999999999999</v>
      </c>
      <c r="D43" s="199">
        <v>1E-3</v>
      </c>
      <c r="E43" s="200">
        <v>11902.43</v>
      </c>
      <c r="F43" s="197">
        <v>1.0353000000000001</v>
      </c>
      <c r="G43" s="201">
        <v>4.5699999999999998E-2</v>
      </c>
      <c r="H43" s="201">
        <v>3.5000000000000003E-2</v>
      </c>
      <c r="I43" s="200">
        <v>5</v>
      </c>
      <c r="J43" s="200">
        <v>5</v>
      </c>
      <c r="K43" s="201">
        <v>5.2479999999999999E-2</v>
      </c>
      <c r="L43" s="200" t="s">
        <v>40</v>
      </c>
      <c r="M43" s="197" t="s">
        <v>153</v>
      </c>
      <c r="N43" s="241">
        <v>-1E-4</v>
      </c>
      <c r="O43" s="202">
        <v>0.31979999999999997</v>
      </c>
      <c r="P43" s="198" t="s">
        <v>44</v>
      </c>
      <c r="Q43" s="201">
        <v>0.65159999999999996</v>
      </c>
      <c r="R43" s="201">
        <v>-4.1000000000000003E-3</v>
      </c>
      <c r="S43" s="201">
        <v>-6.6E-3</v>
      </c>
      <c r="T43" s="201">
        <v>-6.8999999999999999E-3</v>
      </c>
      <c r="U43" s="200">
        <v>388698</v>
      </c>
      <c r="V43" s="200">
        <v>-7149</v>
      </c>
      <c r="W43" s="203">
        <v>0.21180555555555555</v>
      </c>
      <c r="X43" s="510">
        <v>42705</v>
      </c>
      <c r="Y43" s="205" t="s">
        <v>38</v>
      </c>
    </row>
    <row r="44" spans="1:25" ht="15.75" thickBot="1" x14ac:dyDescent="0.2">
      <c r="A44" s="14">
        <v>502041</v>
      </c>
      <c r="B44" s="150" t="s">
        <v>155</v>
      </c>
      <c r="C44" s="14">
        <v>1.0660000000000001</v>
      </c>
      <c r="D44" s="156">
        <v>-1.9E-3</v>
      </c>
      <c r="E44" s="150">
        <v>14.82</v>
      </c>
      <c r="F44" s="14">
        <v>1.056</v>
      </c>
      <c r="G44" s="152">
        <v>-9.4999999999999998E-3</v>
      </c>
      <c r="H44" s="152">
        <v>3.5000000000000003E-2</v>
      </c>
      <c r="I44" s="150">
        <v>5.5</v>
      </c>
      <c r="J44" s="150">
        <v>5</v>
      </c>
      <c r="K44" s="152">
        <v>4.9579999999999999E-2</v>
      </c>
      <c r="L44" s="150" t="s">
        <v>40</v>
      </c>
      <c r="M44" s="14" t="s">
        <v>91</v>
      </c>
      <c r="N44" s="156">
        <v>-1.3100000000000001E-2</v>
      </c>
      <c r="O44" s="18">
        <v>0.30680000000000002</v>
      </c>
      <c r="P44" s="152">
        <v>-1.2E-2</v>
      </c>
      <c r="Q44" s="162">
        <v>0.59240000000000004</v>
      </c>
      <c r="R44" s="152">
        <v>-3.7000000000000002E-3</v>
      </c>
      <c r="S44" s="152">
        <v>-6.7999999999999996E-3</v>
      </c>
      <c r="T44" s="152">
        <v>-7.1000000000000004E-3</v>
      </c>
      <c r="U44" s="150">
        <v>1075</v>
      </c>
      <c r="V44" s="150">
        <v>-9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7">
        <v>150140</v>
      </c>
      <c r="B45" s="144" t="s">
        <v>158</v>
      </c>
      <c r="C45" s="7">
        <v>1.0409999999999999</v>
      </c>
      <c r="D45" s="145">
        <v>-1.9E-3</v>
      </c>
      <c r="E45" s="144">
        <v>35.659999999999997</v>
      </c>
      <c r="F45" s="7">
        <v>1.0313000000000001</v>
      </c>
      <c r="G45" s="146">
        <v>-9.4000000000000004E-3</v>
      </c>
      <c r="H45" s="146">
        <v>3.5000000000000003E-2</v>
      </c>
      <c r="I45" s="144">
        <v>5</v>
      </c>
      <c r="J45" s="144">
        <v>5</v>
      </c>
      <c r="K45" s="146">
        <v>4.9520000000000002E-2</v>
      </c>
      <c r="L45" s="144" t="s">
        <v>40</v>
      </c>
      <c r="M45" s="7" t="s">
        <v>88</v>
      </c>
      <c r="N45" s="145">
        <v>-4.4999999999999997E-3</v>
      </c>
      <c r="O45" s="23">
        <v>0.28070000000000001</v>
      </c>
      <c r="P45" s="146">
        <v>-1.12E-2</v>
      </c>
      <c r="Q45" s="146">
        <v>0.68410000000000004</v>
      </c>
      <c r="R45" s="146">
        <v>1.9400000000000001E-2</v>
      </c>
      <c r="S45" s="146">
        <v>4.1000000000000003E-3</v>
      </c>
      <c r="T45" s="146">
        <v>-6.4999999999999997E-3</v>
      </c>
      <c r="U45" s="144">
        <v>631</v>
      </c>
      <c r="V45" s="144">
        <v>-16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150064</v>
      </c>
      <c r="B46" s="150" t="s">
        <v>165</v>
      </c>
      <c r="C46" s="14">
        <v>1.0409999999999999</v>
      </c>
      <c r="D46" s="156">
        <v>-1E-3</v>
      </c>
      <c r="E46" s="150">
        <v>85.02</v>
      </c>
      <c r="F46" s="14">
        <v>1.0309999999999999</v>
      </c>
      <c r="G46" s="152">
        <v>-9.7000000000000003E-3</v>
      </c>
      <c r="H46" s="152">
        <v>3.5000000000000003E-2</v>
      </c>
      <c r="I46" s="150">
        <v>5</v>
      </c>
      <c r="J46" s="150">
        <v>5</v>
      </c>
      <c r="K46" s="152">
        <v>4.9500000000000002E-2</v>
      </c>
      <c r="L46" s="150" t="s">
        <v>40</v>
      </c>
      <c r="M46" s="14" t="s">
        <v>166</v>
      </c>
      <c r="N46" s="156">
        <v>-8.0000000000000004E-4</v>
      </c>
      <c r="O46" s="18">
        <v>0.47039999999999998</v>
      </c>
      <c r="P46" s="152">
        <v>-1.12E-2</v>
      </c>
      <c r="Q46" s="152">
        <v>0.88319999999999999</v>
      </c>
      <c r="R46" s="152">
        <v>5.9999999999999995E-4</v>
      </c>
      <c r="S46" s="152">
        <v>2.0999999999999999E-3</v>
      </c>
      <c r="T46" s="152">
        <v>-5.0000000000000001E-3</v>
      </c>
      <c r="U46" s="150">
        <v>267</v>
      </c>
      <c r="V46" s="150">
        <v>-4</v>
      </c>
      <c r="W46" s="153">
        <v>0.17083333333333331</v>
      </c>
      <c r="X46" s="154">
        <v>42738</v>
      </c>
      <c r="Y46" s="21" t="s">
        <v>38</v>
      </c>
    </row>
    <row r="47" spans="1:25" s="206" customFormat="1" ht="15.75" thickBot="1" x14ac:dyDescent="0.2">
      <c r="A47" s="197">
        <v>150145</v>
      </c>
      <c r="B47" s="200" t="s">
        <v>156</v>
      </c>
      <c r="C47" s="197">
        <v>1.044</v>
      </c>
      <c r="D47" s="199">
        <v>4.7999999999999996E-3</v>
      </c>
      <c r="E47" s="200">
        <v>41.8</v>
      </c>
      <c r="F47" s="197">
        <v>1.034</v>
      </c>
      <c r="G47" s="201">
        <v>-9.7000000000000003E-3</v>
      </c>
      <c r="H47" s="201">
        <v>3.5000000000000003E-2</v>
      </c>
      <c r="I47" s="200">
        <v>5</v>
      </c>
      <c r="J47" s="200">
        <v>5</v>
      </c>
      <c r="K47" s="201">
        <v>4.9500000000000002E-2</v>
      </c>
      <c r="L47" s="200" t="s">
        <v>40</v>
      </c>
      <c r="M47" s="197" t="s">
        <v>157</v>
      </c>
      <c r="N47" s="199">
        <v>5.9999999999999995E-4</v>
      </c>
      <c r="O47" s="202">
        <v>0.19650000000000001</v>
      </c>
      <c r="P47" s="201">
        <v>-1.21E-2</v>
      </c>
      <c r="Q47" s="201">
        <v>0.87729999999999997</v>
      </c>
      <c r="R47" s="201">
        <v>8.0999999999999996E-3</v>
      </c>
      <c r="S47" s="201">
        <v>5.9999999999999995E-4</v>
      </c>
      <c r="T47" s="201">
        <v>1.2999999999999999E-3</v>
      </c>
      <c r="U47" s="200">
        <v>1090</v>
      </c>
      <c r="V47" s="200">
        <v>-8</v>
      </c>
      <c r="W47" s="203">
        <v>0.21180555555555555</v>
      </c>
      <c r="X47" s="204">
        <v>42719</v>
      </c>
      <c r="Y47" s="205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1.042</v>
      </c>
      <c r="D48" s="156">
        <v>-3.8E-3</v>
      </c>
      <c r="E48" s="150">
        <v>3.42</v>
      </c>
      <c r="F48" s="14">
        <v>1.0309999999999999</v>
      </c>
      <c r="G48" s="152">
        <v>-1.0699999999999999E-2</v>
      </c>
      <c r="H48" s="152">
        <v>3.5000000000000003E-2</v>
      </c>
      <c r="I48" s="150">
        <v>5</v>
      </c>
      <c r="J48" s="150">
        <v>5</v>
      </c>
      <c r="K48" s="152">
        <v>4.9459999999999997E-2</v>
      </c>
      <c r="L48" s="150" t="s">
        <v>40</v>
      </c>
      <c r="M48" s="14" t="s">
        <v>160</v>
      </c>
      <c r="N48" s="156">
        <v>-1.0999999999999999E-2</v>
      </c>
      <c r="O48" s="18">
        <v>0.4622</v>
      </c>
      <c r="P48" s="152">
        <v>-1.21E-2</v>
      </c>
      <c r="Q48" s="152">
        <v>0.67930000000000001</v>
      </c>
      <c r="R48" s="152">
        <v>-1.1299999999999999E-2</v>
      </c>
      <c r="S48" s="152">
        <v>-7.9000000000000008E-3</v>
      </c>
      <c r="T48" s="152">
        <v>-9.7999999999999997E-3</v>
      </c>
      <c r="U48" s="150">
        <v>434</v>
      </c>
      <c r="V48" s="150">
        <v>-3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1.054</v>
      </c>
      <c r="D49" s="147">
        <v>1.9E-3</v>
      </c>
      <c r="E49" s="144">
        <v>1113.06</v>
      </c>
      <c r="F49" s="7">
        <v>1.0409999999999999</v>
      </c>
      <c r="G49" s="146">
        <v>-1.2500000000000001E-2</v>
      </c>
      <c r="H49" s="146">
        <v>3.5000000000000003E-2</v>
      </c>
      <c r="I49" s="144">
        <v>5.75</v>
      </c>
      <c r="J49" s="144">
        <v>5</v>
      </c>
      <c r="K49" s="146">
        <v>4.9459999999999997E-2</v>
      </c>
      <c r="L49" s="144" t="s">
        <v>40</v>
      </c>
      <c r="M49" s="7" t="s">
        <v>154</v>
      </c>
      <c r="N49" s="147">
        <v>5.3E-3</v>
      </c>
      <c r="O49" s="23">
        <v>0.15290000000000001</v>
      </c>
      <c r="P49" s="146">
        <v>-1.4E-2</v>
      </c>
      <c r="Q49" s="160">
        <v>0.96850000000000003</v>
      </c>
      <c r="R49" s="146">
        <v>-4.5999999999999999E-3</v>
      </c>
      <c r="S49" s="146">
        <v>-5.3E-3</v>
      </c>
      <c r="T49" s="146">
        <v>-6.7999999999999996E-3</v>
      </c>
      <c r="U49" s="144">
        <v>17815</v>
      </c>
      <c r="V49" s="144">
        <v>-637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150138</v>
      </c>
      <c r="B50" s="150" t="s">
        <v>181</v>
      </c>
      <c r="C50" s="14">
        <v>1.0469999999999999</v>
      </c>
      <c r="D50" s="156">
        <v>-1E-3</v>
      </c>
      <c r="E50" s="150">
        <v>23.65</v>
      </c>
      <c r="F50" s="14">
        <v>1.0349999999999999</v>
      </c>
      <c r="G50" s="152">
        <v>-1.1599999999999999E-2</v>
      </c>
      <c r="H50" s="152">
        <v>3.5000000000000003E-2</v>
      </c>
      <c r="I50" s="150">
        <v>5</v>
      </c>
      <c r="J50" s="150">
        <v>5</v>
      </c>
      <c r="K50" s="152">
        <v>4.9410000000000003E-2</v>
      </c>
      <c r="L50" s="150" t="s">
        <v>40</v>
      </c>
      <c r="M50" s="14" t="s">
        <v>182</v>
      </c>
      <c r="N50" s="151">
        <v>2.3999999999999998E-3</v>
      </c>
      <c r="O50" s="18">
        <v>0.38979999999999998</v>
      </c>
      <c r="P50" s="152">
        <v>-1.3100000000000001E-2</v>
      </c>
      <c r="Q50" s="152">
        <v>0.42449999999999999</v>
      </c>
      <c r="R50" s="152">
        <v>2.7099999999999999E-2</v>
      </c>
      <c r="S50" s="152">
        <v>1.5699999999999999E-2</v>
      </c>
      <c r="T50" s="152">
        <v>-1.5E-3</v>
      </c>
      <c r="U50" s="150">
        <v>251</v>
      </c>
      <c r="V50" s="150">
        <v>-5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150073</v>
      </c>
      <c r="B51" s="144" t="s">
        <v>178</v>
      </c>
      <c r="C51" s="7">
        <v>1.0429999999999999</v>
      </c>
      <c r="D51" s="145">
        <v>-2.8999999999999998E-3</v>
      </c>
      <c r="E51" s="144">
        <v>2.08</v>
      </c>
      <c r="F51" s="7">
        <v>1.0309999999999999</v>
      </c>
      <c r="G51" s="146">
        <v>-1.1599999999999999E-2</v>
      </c>
      <c r="H51" s="146">
        <v>3.5000000000000003E-2</v>
      </c>
      <c r="I51" s="144">
        <v>5</v>
      </c>
      <c r="J51" s="144">
        <v>5</v>
      </c>
      <c r="K51" s="146">
        <v>4.9410000000000003E-2</v>
      </c>
      <c r="L51" s="144" t="s">
        <v>40</v>
      </c>
      <c r="M51" s="7" t="s">
        <v>174</v>
      </c>
      <c r="N51" s="147">
        <v>4.0000000000000001E-3</v>
      </c>
      <c r="O51" s="23">
        <v>0.53600000000000003</v>
      </c>
      <c r="P51" s="146">
        <v>-1.3100000000000001E-2</v>
      </c>
      <c r="Q51" s="146">
        <v>0.6502</v>
      </c>
      <c r="R51" s="146">
        <v>2.0000000000000001E-4</v>
      </c>
      <c r="S51" s="146">
        <v>7.3000000000000001E-3</v>
      </c>
      <c r="T51" s="146">
        <v>-1.4E-3</v>
      </c>
      <c r="U51" s="144">
        <v>358</v>
      </c>
      <c r="V51" s="144">
        <v>-1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150225</v>
      </c>
      <c r="B52" s="150" t="s">
        <v>285</v>
      </c>
      <c r="C52" s="14">
        <v>1.048</v>
      </c>
      <c r="D52" s="156">
        <v>-1.9E-3</v>
      </c>
      <c r="E52" s="150">
        <v>10.14</v>
      </c>
      <c r="F52" s="14">
        <v>1.0355000000000001</v>
      </c>
      <c r="G52" s="152">
        <v>-1.21E-2</v>
      </c>
      <c r="H52" s="152">
        <v>3.5000000000000003E-2</v>
      </c>
      <c r="I52" s="150">
        <v>5</v>
      </c>
      <c r="J52" s="150">
        <v>5</v>
      </c>
      <c r="K52" s="152">
        <v>4.938E-2</v>
      </c>
      <c r="L52" s="150" t="s">
        <v>40</v>
      </c>
      <c r="M52" s="14" t="s">
        <v>84</v>
      </c>
      <c r="N52" s="156">
        <v>-1.12E-2</v>
      </c>
      <c r="O52" s="18">
        <v>0.43780000000000002</v>
      </c>
      <c r="P52" s="152">
        <v>-1.4E-2</v>
      </c>
      <c r="Q52" s="152">
        <v>0.31209999999999999</v>
      </c>
      <c r="R52" s="152">
        <v>-5.9999999999999995E-4</v>
      </c>
      <c r="S52" s="152">
        <v>5.4999999999999997E-3</v>
      </c>
      <c r="T52" s="152">
        <v>1.5E-3</v>
      </c>
      <c r="U52" s="150">
        <v>3024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150090</v>
      </c>
      <c r="B53" s="144" t="s">
        <v>173</v>
      </c>
      <c r="C53" s="7">
        <v>1.0449999999999999</v>
      </c>
      <c r="D53" s="147">
        <v>2.8999999999999998E-3</v>
      </c>
      <c r="E53" s="144">
        <v>5.54</v>
      </c>
      <c r="F53" s="7">
        <v>1.0313000000000001</v>
      </c>
      <c r="G53" s="146">
        <v>-1.3299999999999999E-2</v>
      </c>
      <c r="H53" s="146">
        <v>3.5000000000000003E-2</v>
      </c>
      <c r="I53" s="144">
        <v>5</v>
      </c>
      <c r="J53" s="144">
        <v>5</v>
      </c>
      <c r="K53" s="146">
        <v>4.9320000000000003E-2</v>
      </c>
      <c r="L53" s="144" t="s">
        <v>40</v>
      </c>
      <c r="M53" s="7" t="s">
        <v>174</v>
      </c>
      <c r="N53" s="147">
        <v>4.0000000000000001E-3</v>
      </c>
      <c r="O53" s="23">
        <v>0.40949999999999998</v>
      </c>
      <c r="P53" s="146">
        <v>-1.4999999999999999E-2</v>
      </c>
      <c r="Q53" s="146">
        <v>0.84350000000000003</v>
      </c>
      <c r="R53" s="146">
        <v>-8.0000000000000004E-4</v>
      </c>
      <c r="S53" s="146">
        <v>1.0699999999999999E-2</v>
      </c>
      <c r="T53" s="146">
        <v>-8.9999999999999998E-4</v>
      </c>
      <c r="U53" s="144">
        <v>1094</v>
      </c>
      <c r="V53" s="144">
        <v>0</v>
      </c>
      <c r="W53" s="148">
        <v>0.21180555555555555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1.0489999999999999</v>
      </c>
      <c r="D54" s="156">
        <v>-1E-3</v>
      </c>
      <c r="E54" s="150">
        <v>9.14</v>
      </c>
      <c r="F54" s="14">
        <v>1.0349999999999999</v>
      </c>
      <c r="G54" s="152">
        <v>-1.35E-2</v>
      </c>
      <c r="H54" s="152">
        <v>3.5000000000000003E-2</v>
      </c>
      <c r="I54" s="150">
        <v>5</v>
      </c>
      <c r="J54" s="150">
        <v>5</v>
      </c>
      <c r="K54" s="152">
        <v>4.931E-2</v>
      </c>
      <c r="L54" s="150" t="s">
        <v>40</v>
      </c>
      <c r="M54" s="14" t="s">
        <v>88</v>
      </c>
      <c r="N54" s="156">
        <v>-4.4999999999999997E-3</v>
      </c>
      <c r="O54" s="18">
        <v>0.26740000000000003</v>
      </c>
      <c r="P54" s="152">
        <v>-1.49E-2</v>
      </c>
      <c r="Q54" s="152">
        <v>0.71040000000000003</v>
      </c>
      <c r="R54" s="152">
        <v>9.7000000000000003E-3</v>
      </c>
      <c r="S54" s="152">
        <v>0</v>
      </c>
      <c r="T54" s="152">
        <v>-7.0000000000000001E-3</v>
      </c>
      <c r="U54" s="150">
        <v>2939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150053</v>
      </c>
      <c r="B55" s="144" t="s">
        <v>170</v>
      </c>
      <c r="C55" s="7">
        <v>1.0449999999999999</v>
      </c>
      <c r="D55" s="147">
        <v>1E-3</v>
      </c>
      <c r="E55" s="144">
        <v>19.41</v>
      </c>
      <c r="F55" s="7">
        <v>1.0309999999999999</v>
      </c>
      <c r="G55" s="146">
        <v>-1.3599999999999999E-2</v>
      </c>
      <c r="H55" s="146">
        <v>3.5000000000000003E-2</v>
      </c>
      <c r="I55" s="144">
        <v>5</v>
      </c>
      <c r="J55" s="144">
        <v>5</v>
      </c>
      <c r="K55" s="146">
        <v>4.931E-2</v>
      </c>
      <c r="L55" s="144" t="s">
        <v>40</v>
      </c>
      <c r="M55" s="7" t="s">
        <v>148</v>
      </c>
      <c r="N55" s="147">
        <v>4.1000000000000003E-3</v>
      </c>
      <c r="O55" s="23">
        <v>0.44679999999999997</v>
      </c>
      <c r="P55" s="146">
        <v>-1.4999999999999999E-2</v>
      </c>
      <c r="Q55" s="146">
        <v>0.96730000000000005</v>
      </c>
      <c r="R55" s="146">
        <v>2.1399999999999999E-2</v>
      </c>
      <c r="S55" s="146">
        <v>1.09E-2</v>
      </c>
      <c r="T55" s="146">
        <v>7.3000000000000001E-3</v>
      </c>
      <c r="U55" s="144">
        <v>523</v>
      </c>
      <c r="V55" s="144">
        <v>-3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1.046</v>
      </c>
      <c r="D56" s="156">
        <v>-8.5000000000000006E-3</v>
      </c>
      <c r="E56" s="150">
        <v>0.08</v>
      </c>
      <c r="F56" s="14">
        <v>1.0309999999999999</v>
      </c>
      <c r="G56" s="152">
        <v>-1.4500000000000001E-2</v>
      </c>
      <c r="H56" s="152">
        <v>3.5000000000000003E-2</v>
      </c>
      <c r="I56" s="150">
        <v>5</v>
      </c>
      <c r="J56" s="150">
        <v>5</v>
      </c>
      <c r="K56" s="152">
        <v>4.9259999999999998E-2</v>
      </c>
      <c r="L56" s="150" t="s">
        <v>40</v>
      </c>
      <c r="M56" s="14" t="s">
        <v>163</v>
      </c>
      <c r="N56" s="151">
        <v>2.5999999999999999E-3</v>
      </c>
      <c r="O56" s="18">
        <v>0.17349999999999999</v>
      </c>
      <c r="P56" s="152">
        <v>-1.5900000000000001E-2</v>
      </c>
      <c r="Q56" s="152">
        <v>1.5806</v>
      </c>
      <c r="R56" s="152">
        <v>3.8999999999999998E-3</v>
      </c>
      <c r="S56" s="152">
        <v>8.3999999999999995E-3</v>
      </c>
      <c r="T56" s="152">
        <v>2E-3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502021</v>
      </c>
      <c r="B57" s="144" t="s">
        <v>344</v>
      </c>
      <c r="C57" s="7">
        <v>1.048</v>
      </c>
      <c r="D57" s="145">
        <v>-1.9E-3</v>
      </c>
      <c r="E57" s="144">
        <v>1.84</v>
      </c>
      <c r="F57" s="7">
        <v>1.0329999999999999</v>
      </c>
      <c r="G57" s="146">
        <v>-1.4500000000000001E-2</v>
      </c>
      <c r="H57" s="146">
        <v>3.5000000000000003E-2</v>
      </c>
      <c r="I57" s="144">
        <v>5</v>
      </c>
      <c r="J57" s="144">
        <v>5</v>
      </c>
      <c r="K57" s="146">
        <v>4.9259999999999998E-2</v>
      </c>
      <c r="L57" s="144" t="s">
        <v>40</v>
      </c>
      <c r="M57" s="7" t="s">
        <v>91</v>
      </c>
      <c r="N57" s="145">
        <v>-1.3100000000000001E-2</v>
      </c>
      <c r="O57" s="23">
        <v>0.45679999999999998</v>
      </c>
      <c r="P57" s="146">
        <v>-1.5900000000000001E-2</v>
      </c>
      <c r="Q57" s="146">
        <v>0.27010000000000001</v>
      </c>
      <c r="R57" s="146">
        <v>4.1999999999999997E-3</v>
      </c>
      <c r="S57" s="146">
        <v>-2.0999999999999999E-3</v>
      </c>
      <c r="T57" s="146">
        <v>1.4999999999999999E-2</v>
      </c>
      <c r="U57" s="144">
        <v>383</v>
      </c>
      <c r="V57" s="144">
        <v>0</v>
      </c>
      <c r="W57" s="148">
        <v>0.21180555555555555</v>
      </c>
      <c r="X57" s="149">
        <v>42719</v>
      </c>
      <c r="Y57" s="13" t="s">
        <v>38</v>
      </c>
    </row>
    <row r="58" spans="1:25" ht="15.75" thickBot="1" x14ac:dyDescent="0.2">
      <c r="A58" s="14">
        <v>150281</v>
      </c>
      <c r="B58" s="150" t="s">
        <v>168</v>
      </c>
      <c r="C58" s="14">
        <v>1.0860000000000001</v>
      </c>
      <c r="D58" s="156">
        <v>-1.8E-3</v>
      </c>
      <c r="E58" s="150">
        <v>287.61</v>
      </c>
      <c r="F58" s="14">
        <v>1.0669999999999999</v>
      </c>
      <c r="G58" s="152">
        <v>-1.78E-2</v>
      </c>
      <c r="H58" s="152">
        <v>3.5000000000000003E-2</v>
      </c>
      <c r="I58" s="150">
        <v>5.75</v>
      </c>
      <c r="J58" s="150">
        <v>5</v>
      </c>
      <c r="K58" s="152">
        <v>4.9169999999999998E-2</v>
      </c>
      <c r="L58" s="150" t="s">
        <v>40</v>
      </c>
      <c r="M58" s="14" t="s">
        <v>169</v>
      </c>
      <c r="N58" s="156">
        <v>-8.8000000000000005E-3</v>
      </c>
      <c r="O58" s="18">
        <v>0.17480000000000001</v>
      </c>
      <c r="P58" s="152">
        <v>-1.9199999999999998E-2</v>
      </c>
      <c r="Q58" s="162">
        <v>0.87970000000000004</v>
      </c>
      <c r="R58" s="152">
        <v>2.4400000000000002E-2</v>
      </c>
      <c r="S58" s="152">
        <v>-5.0000000000000001E-3</v>
      </c>
      <c r="T58" s="152">
        <v>0</v>
      </c>
      <c r="U58" s="150">
        <v>3570</v>
      </c>
      <c r="V58" s="150">
        <v>3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502001</v>
      </c>
      <c r="B59" s="144" t="s">
        <v>171</v>
      </c>
      <c r="C59" s="7">
        <v>1.0509999999999999</v>
      </c>
      <c r="D59" s="147">
        <v>3.8E-3</v>
      </c>
      <c r="E59" s="144">
        <v>13.79</v>
      </c>
      <c r="F59" s="7">
        <v>1.0309999999999999</v>
      </c>
      <c r="G59" s="146">
        <v>-1.9400000000000001E-2</v>
      </c>
      <c r="H59" s="146">
        <v>3.5000000000000003E-2</v>
      </c>
      <c r="I59" s="144">
        <v>5</v>
      </c>
      <c r="J59" s="144">
        <v>5</v>
      </c>
      <c r="K59" s="146">
        <v>4.9020000000000001E-2</v>
      </c>
      <c r="L59" s="144" t="s">
        <v>40</v>
      </c>
      <c r="M59" s="7" t="s">
        <v>172</v>
      </c>
      <c r="N59" s="147">
        <v>4.4999999999999997E-3</v>
      </c>
      <c r="O59" s="23">
        <v>0.37509999999999999</v>
      </c>
      <c r="P59" s="146">
        <v>-2.06E-2</v>
      </c>
      <c r="Q59" s="146">
        <v>0.46339999999999998</v>
      </c>
      <c r="R59" s="146">
        <v>-5.4000000000000003E-3</v>
      </c>
      <c r="S59" s="146">
        <v>-1.37E-2</v>
      </c>
      <c r="T59" s="146">
        <v>-1.0999999999999999E-2</v>
      </c>
      <c r="U59" s="144">
        <v>294</v>
      </c>
      <c r="V59" s="144">
        <v>-6</v>
      </c>
      <c r="W59" s="148">
        <v>0.21180555555555555</v>
      </c>
      <c r="X59" s="149">
        <v>42738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1.052</v>
      </c>
      <c r="D60" s="151">
        <v>2.8999999999999998E-3</v>
      </c>
      <c r="E60" s="150">
        <v>1596.83</v>
      </c>
      <c r="F60" s="14">
        <v>1.0309999999999999</v>
      </c>
      <c r="G60" s="152">
        <v>-2.0400000000000001E-2</v>
      </c>
      <c r="H60" s="152">
        <v>3.5000000000000003E-2</v>
      </c>
      <c r="I60" s="150">
        <v>5</v>
      </c>
      <c r="J60" s="150">
        <v>5</v>
      </c>
      <c r="K60" s="152">
        <v>4.897E-2</v>
      </c>
      <c r="L60" s="150" t="s">
        <v>40</v>
      </c>
      <c r="M60" s="14" t="s">
        <v>174</v>
      </c>
      <c r="N60" s="151">
        <v>4.0000000000000001E-3</v>
      </c>
      <c r="O60" s="18">
        <v>0.16489999999999999</v>
      </c>
      <c r="P60" s="152">
        <v>-2.1499999999999998E-2</v>
      </c>
      <c r="Q60" s="152">
        <v>1.6075999999999999</v>
      </c>
      <c r="R60" s="152">
        <v>-6.4999999999999997E-3</v>
      </c>
      <c r="S60" s="152">
        <v>-6.4999999999999997E-3</v>
      </c>
      <c r="T60" s="152">
        <v>-4.0000000000000001E-3</v>
      </c>
      <c r="U60" s="150">
        <v>95352</v>
      </c>
      <c r="V60" s="150">
        <v>-72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502031</v>
      </c>
      <c r="B61" s="155" t="s">
        <v>65</v>
      </c>
      <c r="C61" s="7">
        <v>1.0229999999999999</v>
      </c>
      <c r="D61" s="145">
        <v>-2.8999999999999998E-3</v>
      </c>
      <c r="E61" s="144">
        <v>32.65</v>
      </c>
      <c r="F61" s="7">
        <v>1.002</v>
      </c>
      <c r="G61" s="146">
        <v>-2.1000000000000001E-2</v>
      </c>
      <c r="H61" s="146">
        <v>3.5000000000000003E-2</v>
      </c>
      <c r="I61" s="144">
        <v>5</v>
      </c>
      <c r="J61" s="144">
        <v>5</v>
      </c>
      <c r="K61" s="146">
        <v>4.897E-2</v>
      </c>
      <c r="L61" s="144" t="s">
        <v>40</v>
      </c>
      <c r="M61" s="7" t="s">
        <v>66</v>
      </c>
      <c r="N61" s="147">
        <v>3.7000000000000002E-3</v>
      </c>
      <c r="O61" s="23">
        <v>0.36830000000000002</v>
      </c>
      <c r="P61" s="146">
        <v>-2.1999999999999999E-2</v>
      </c>
      <c r="Q61" s="146">
        <v>0.51359999999999995</v>
      </c>
      <c r="R61" s="146">
        <v>1.21E-2</v>
      </c>
      <c r="S61" s="146">
        <v>1.06E-2</v>
      </c>
      <c r="T61" s="146">
        <v>-3.5999999999999999E-3</v>
      </c>
      <c r="U61" s="144">
        <v>896</v>
      </c>
      <c r="V61" s="144">
        <v>3</v>
      </c>
      <c r="W61" s="148">
        <v>0.21180555555555555</v>
      </c>
      <c r="X61" s="149">
        <v>42947</v>
      </c>
      <c r="Y61" s="13" t="s">
        <v>38</v>
      </c>
    </row>
    <row r="62" spans="1:25" ht="15.75" thickBot="1" x14ac:dyDescent="0.2">
      <c r="A62" s="14">
        <v>150295</v>
      </c>
      <c r="B62" s="150" t="s">
        <v>167</v>
      </c>
      <c r="C62" s="14">
        <v>1.087</v>
      </c>
      <c r="D62" s="159">
        <v>0</v>
      </c>
      <c r="E62" s="150">
        <v>383.49</v>
      </c>
      <c r="F62" s="14">
        <v>1.0636000000000001</v>
      </c>
      <c r="G62" s="152">
        <v>-2.1999999999999999E-2</v>
      </c>
      <c r="H62" s="152">
        <v>3.5000000000000003E-2</v>
      </c>
      <c r="I62" s="150">
        <v>5.75</v>
      </c>
      <c r="J62" s="150">
        <v>5</v>
      </c>
      <c r="K62" s="152">
        <v>4.8959999999999997E-2</v>
      </c>
      <c r="L62" s="150" t="s">
        <v>40</v>
      </c>
      <c r="M62" s="14" t="s">
        <v>48</v>
      </c>
      <c r="N62" s="151">
        <v>1.1999999999999999E-3</v>
      </c>
      <c r="O62" s="18">
        <v>0.2732</v>
      </c>
      <c r="P62" s="152">
        <v>-2.2800000000000001E-2</v>
      </c>
      <c r="Q62" s="152">
        <v>0.65980000000000005</v>
      </c>
      <c r="R62" s="152">
        <v>-5.7000000000000002E-3</v>
      </c>
      <c r="S62" s="152">
        <v>-6.1999999999999998E-3</v>
      </c>
      <c r="T62" s="152">
        <v>-6.4000000000000003E-3</v>
      </c>
      <c r="U62" s="150">
        <v>22763</v>
      </c>
      <c r="V62" s="150">
        <v>-279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150055</v>
      </c>
      <c r="B63" s="144" t="s">
        <v>184</v>
      </c>
      <c r="C63" s="7">
        <v>1.0529999999999999</v>
      </c>
      <c r="D63" s="145">
        <v>-7.4999999999999997E-3</v>
      </c>
      <c r="E63" s="144">
        <v>0.85</v>
      </c>
      <c r="F63" s="7">
        <v>1.0309999999999999</v>
      </c>
      <c r="G63" s="146">
        <v>-2.1299999999999999E-2</v>
      </c>
      <c r="H63" s="146">
        <v>3.5000000000000003E-2</v>
      </c>
      <c r="I63" s="144">
        <v>5</v>
      </c>
      <c r="J63" s="144">
        <v>5</v>
      </c>
      <c r="K63" s="146">
        <v>4.8919999999999998E-2</v>
      </c>
      <c r="L63" s="144" t="s">
        <v>40</v>
      </c>
      <c r="M63" s="7" t="s">
        <v>148</v>
      </c>
      <c r="N63" s="147">
        <v>4.1000000000000003E-3</v>
      </c>
      <c r="O63" s="23">
        <v>0.58899999999999997</v>
      </c>
      <c r="P63" s="146">
        <v>-2.2499999999999999E-2</v>
      </c>
      <c r="Q63" s="144" t="s">
        <v>37</v>
      </c>
      <c r="R63" s="146">
        <v>7.1000000000000004E-3</v>
      </c>
      <c r="S63" s="146">
        <v>1.67E-2</v>
      </c>
      <c r="T63" s="146">
        <v>1.8100000000000002E-2</v>
      </c>
      <c r="U63" s="144">
        <v>314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150267</v>
      </c>
      <c r="B64" s="161" t="s">
        <v>164</v>
      </c>
      <c r="C64" s="14">
        <v>1.0620000000000001</v>
      </c>
      <c r="D64" s="156">
        <v>-8.9999999999999998E-4</v>
      </c>
      <c r="E64" s="150">
        <v>107.09</v>
      </c>
      <c r="F64" s="14">
        <v>1.0355000000000001</v>
      </c>
      <c r="G64" s="152">
        <v>-2.5600000000000001E-2</v>
      </c>
      <c r="H64" s="152">
        <v>3.5000000000000003E-2</v>
      </c>
      <c r="I64" s="150">
        <v>5</v>
      </c>
      <c r="J64" s="150">
        <v>5</v>
      </c>
      <c r="K64" s="152">
        <v>4.8710000000000003E-2</v>
      </c>
      <c r="L64" s="150" t="s">
        <v>40</v>
      </c>
      <c r="M64" s="14" t="s">
        <v>95</v>
      </c>
      <c r="N64" s="156">
        <v>-1.9800000000000002E-2</v>
      </c>
      <c r="O64" s="18">
        <v>0.27589999999999998</v>
      </c>
      <c r="P64" s="152">
        <v>-2.7E-2</v>
      </c>
      <c r="Q64" s="152">
        <v>0.69</v>
      </c>
      <c r="R64" s="152">
        <v>2.64E-2</v>
      </c>
      <c r="S64" s="152">
        <v>1.0200000000000001E-2</v>
      </c>
      <c r="T64" s="152">
        <v>-2.0999999999999999E-3</v>
      </c>
      <c r="U64" s="150">
        <v>1899</v>
      </c>
      <c r="V64" s="150">
        <v>0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502054</v>
      </c>
      <c r="B65" s="144" t="s">
        <v>55</v>
      </c>
      <c r="C65" s="7">
        <v>1.0840000000000001</v>
      </c>
      <c r="D65" s="147">
        <v>8.9999999999999998E-4</v>
      </c>
      <c r="E65" s="144">
        <v>215.14</v>
      </c>
      <c r="F65" s="7">
        <v>1.056</v>
      </c>
      <c r="G65" s="146">
        <v>-2.6499999999999999E-2</v>
      </c>
      <c r="H65" s="146">
        <v>3.5000000000000003E-2</v>
      </c>
      <c r="I65" s="144">
        <v>5.5</v>
      </c>
      <c r="J65" s="144">
        <v>5</v>
      </c>
      <c r="K65" s="146">
        <v>4.8710000000000003E-2</v>
      </c>
      <c r="L65" s="144" t="s">
        <v>40</v>
      </c>
      <c r="M65" s="7" t="s">
        <v>56</v>
      </c>
      <c r="N65" s="145">
        <v>-1.1299999999999999E-2</v>
      </c>
      <c r="O65" s="23">
        <v>0.41799999999999998</v>
      </c>
      <c r="P65" s="146">
        <v>-2.8400000000000002E-2</v>
      </c>
      <c r="Q65" s="160">
        <v>0.33689999999999998</v>
      </c>
      <c r="R65" s="146">
        <v>-8.5000000000000006E-3</v>
      </c>
      <c r="S65" s="146">
        <v>-7.4999999999999997E-3</v>
      </c>
      <c r="T65" s="146">
        <v>-8.9999999999999998E-4</v>
      </c>
      <c r="U65" s="144">
        <v>8661</v>
      </c>
      <c r="V65" s="144">
        <v>-272</v>
      </c>
      <c r="W65" s="148">
        <v>0.21180555555555555</v>
      </c>
      <c r="X65" s="149">
        <v>42704</v>
      </c>
      <c r="Y65" s="13" t="s">
        <v>38</v>
      </c>
    </row>
    <row r="66" spans="1:25" ht="15.75" thickBot="1" x14ac:dyDescent="0.2">
      <c r="A66" s="14">
        <v>150211</v>
      </c>
      <c r="B66" s="150" t="s">
        <v>175</v>
      </c>
      <c r="C66" s="14">
        <v>1.06</v>
      </c>
      <c r="D66" s="159">
        <v>0</v>
      </c>
      <c r="E66" s="150">
        <v>4061.71</v>
      </c>
      <c r="F66" s="14">
        <v>1.0329999999999999</v>
      </c>
      <c r="G66" s="152">
        <v>-2.6100000000000002E-2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176</v>
      </c>
      <c r="N66" s="151">
        <v>1.43E-2</v>
      </c>
      <c r="O66" s="18">
        <v>0.32400000000000001</v>
      </c>
      <c r="P66" s="152">
        <v>-2.7E-2</v>
      </c>
      <c r="Q66" s="152">
        <v>0.5806</v>
      </c>
      <c r="R66" s="152">
        <v>2.0999999999999999E-3</v>
      </c>
      <c r="S66" s="152">
        <v>2.0999999999999999E-3</v>
      </c>
      <c r="T66" s="152">
        <v>5.0000000000000001E-4</v>
      </c>
      <c r="U66" s="150">
        <v>113169</v>
      </c>
      <c r="V66" s="150">
        <v>40</v>
      </c>
      <c r="W66" s="153">
        <v>0.21180555555555555</v>
      </c>
      <c r="X66" s="154">
        <v>42719</v>
      </c>
      <c r="Y66" s="21" t="s">
        <v>38</v>
      </c>
    </row>
    <row r="67" spans="1:25" ht="15.75" thickBot="1" x14ac:dyDescent="0.2">
      <c r="A67" s="7">
        <v>150112</v>
      </c>
      <c r="B67" s="144" t="s">
        <v>265</v>
      </c>
      <c r="C67" s="7">
        <v>1.034</v>
      </c>
      <c r="D67" s="147">
        <v>1.2699999999999999E-2</v>
      </c>
      <c r="E67" s="144">
        <v>4.17</v>
      </c>
      <c r="F67" s="7">
        <v>1.0063</v>
      </c>
      <c r="G67" s="146">
        <v>-2.75E-2</v>
      </c>
      <c r="H67" s="146">
        <v>3.5000000000000003E-2</v>
      </c>
      <c r="I67" s="144">
        <v>5</v>
      </c>
      <c r="J67" s="144">
        <v>5</v>
      </c>
      <c r="K67" s="146">
        <v>4.8649999999999999E-2</v>
      </c>
      <c r="L67" s="144" t="s">
        <v>40</v>
      </c>
      <c r="M67" s="7" t="s">
        <v>266</v>
      </c>
      <c r="N67" s="147">
        <v>5.0000000000000001E-3</v>
      </c>
      <c r="O67" s="23">
        <v>0.50939999999999996</v>
      </c>
      <c r="P67" s="146">
        <v>-2.86E-2</v>
      </c>
      <c r="Q67" s="146">
        <v>0.56200000000000006</v>
      </c>
      <c r="R67" s="146">
        <v>-5.7999999999999996E-3</v>
      </c>
      <c r="S67" s="146">
        <v>-1.8E-3</v>
      </c>
      <c r="T67" s="146">
        <v>-7.6E-3</v>
      </c>
      <c r="U67" s="144">
        <v>967</v>
      </c>
      <c r="V67" s="144">
        <v>-14</v>
      </c>
      <c r="W67" s="148">
        <v>0.21180555555555555</v>
      </c>
      <c r="X67" s="149">
        <v>42919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1.0620000000000001</v>
      </c>
      <c r="D68" s="151">
        <v>1.9E-3</v>
      </c>
      <c r="E68" s="150">
        <v>229.32</v>
      </c>
      <c r="F68" s="14">
        <v>1.0309999999999999</v>
      </c>
      <c r="G68" s="152">
        <v>-3.0099999999999998E-2</v>
      </c>
      <c r="H68" s="152">
        <v>3.5000000000000003E-2</v>
      </c>
      <c r="I68" s="150">
        <v>5</v>
      </c>
      <c r="J68" s="150">
        <v>5</v>
      </c>
      <c r="K68" s="152">
        <v>4.8500000000000001E-2</v>
      </c>
      <c r="L68" s="150" t="s">
        <v>40</v>
      </c>
      <c r="M68" s="14" t="s">
        <v>88</v>
      </c>
      <c r="N68" s="156">
        <v>-4.4999999999999997E-3</v>
      </c>
      <c r="O68" s="18">
        <v>0.44540000000000002</v>
      </c>
      <c r="P68" s="152">
        <v>-3.0099999999999998E-2</v>
      </c>
      <c r="Q68" s="152">
        <v>0.66669999999999996</v>
      </c>
      <c r="R68" s="152">
        <v>3.8300000000000001E-2</v>
      </c>
      <c r="S68" s="152">
        <v>5.4000000000000003E-3</v>
      </c>
      <c r="T68" s="152">
        <v>-4.7000000000000002E-3</v>
      </c>
      <c r="U68" s="150">
        <v>746</v>
      </c>
      <c r="V68" s="150">
        <v>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1.0620000000000001</v>
      </c>
      <c r="D69" s="147">
        <v>2.8E-3</v>
      </c>
      <c r="E69" s="144">
        <v>10676.16</v>
      </c>
      <c r="F69" s="7">
        <v>1.0309999999999999</v>
      </c>
      <c r="G69" s="146">
        <v>-3.0099999999999998E-2</v>
      </c>
      <c r="H69" s="146">
        <v>3.5000000000000003E-2</v>
      </c>
      <c r="I69" s="144">
        <v>5</v>
      </c>
      <c r="J69" s="144">
        <v>5</v>
      </c>
      <c r="K69" s="146">
        <v>4.8500000000000001E-2</v>
      </c>
      <c r="L69" s="144" t="s">
        <v>40</v>
      </c>
      <c r="M69" s="7" t="s">
        <v>129</v>
      </c>
      <c r="N69" s="147">
        <v>3.5999999999999999E-3</v>
      </c>
      <c r="O69" s="23">
        <v>0.36770000000000003</v>
      </c>
      <c r="P69" s="146">
        <v>-3.0700000000000002E-2</v>
      </c>
      <c r="Q69" s="146">
        <v>0.48080000000000001</v>
      </c>
      <c r="R69" s="146">
        <v>0</v>
      </c>
      <c r="S69" s="146">
        <v>5.4999999999999997E-3</v>
      </c>
      <c r="T69" s="146">
        <v>2.5999999999999999E-3</v>
      </c>
      <c r="U69" s="144">
        <v>356317</v>
      </c>
      <c r="V69" s="144">
        <v>2768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150036</v>
      </c>
      <c r="B70" s="150" t="s">
        <v>298</v>
      </c>
      <c r="C70" s="14">
        <v>1.07</v>
      </c>
      <c r="D70" s="151">
        <v>7.4999999999999997E-3</v>
      </c>
      <c r="E70" s="150">
        <v>2.66</v>
      </c>
      <c r="F70" s="14">
        <v>1.0309999999999999</v>
      </c>
      <c r="G70" s="152">
        <v>-3.78E-2</v>
      </c>
      <c r="H70" s="152">
        <v>3.5000000000000003E-2</v>
      </c>
      <c r="I70" s="150">
        <v>5</v>
      </c>
      <c r="J70" s="150">
        <v>5</v>
      </c>
      <c r="K70" s="152">
        <v>4.8120000000000003E-2</v>
      </c>
      <c r="L70" s="150" t="s">
        <v>40</v>
      </c>
      <c r="M70" s="14" t="s">
        <v>36</v>
      </c>
      <c r="N70" s="156">
        <v>-4.4999999999999997E-3</v>
      </c>
      <c r="O70" s="18">
        <v>0.60060000000000002</v>
      </c>
      <c r="P70" s="152">
        <v>-3.8600000000000002E-2</v>
      </c>
      <c r="Q70" s="152">
        <v>0.50039999999999996</v>
      </c>
      <c r="R70" s="152">
        <v>-3.3E-3</v>
      </c>
      <c r="S70" s="152">
        <v>-9.1000000000000004E-3</v>
      </c>
      <c r="T70" s="152">
        <v>-1.0699999999999999E-2</v>
      </c>
      <c r="U70" s="150">
        <v>186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1.0760000000000001</v>
      </c>
      <c r="D71" s="145">
        <v>-4.5999999999999999E-3</v>
      </c>
      <c r="E71" s="144">
        <v>5.42</v>
      </c>
      <c r="F71" s="7">
        <v>1.0309999999999999</v>
      </c>
      <c r="G71" s="146">
        <v>-4.36E-2</v>
      </c>
      <c r="H71" s="146">
        <v>3.5000000000000003E-2</v>
      </c>
      <c r="I71" s="144">
        <v>5</v>
      </c>
      <c r="J71" s="144">
        <v>5</v>
      </c>
      <c r="K71" s="146">
        <v>4.7849999999999997E-2</v>
      </c>
      <c r="L71" s="144" t="s">
        <v>40</v>
      </c>
      <c r="M71" s="7" t="s">
        <v>180</v>
      </c>
      <c r="N71" s="145">
        <v>-6.1999999999999998E-3</v>
      </c>
      <c r="O71" s="23">
        <v>0.40639999999999998</v>
      </c>
      <c r="P71" s="146">
        <v>-4.3400000000000001E-2</v>
      </c>
      <c r="Q71" s="146">
        <v>0.85360000000000003</v>
      </c>
      <c r="R71" s="146">
        <v>-8.9999999999999998E-4</v>
      </c>
      <c r="S71" s="146">
        <v>-1.8E-3</v>
      </c>
      <c r="T71" s="146">
        <v>-1.1900000000000001E-2</v>
      </c>
      <c r="U71" s="144">
        <v>3166</v>
      </c>
      <c r="V71" s="144">
        <v>-5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150012</v>
      </c>
      <c r="B72" s="150" t="s">
        <v>185</v>
      </c>
      <c r="C72" s="14">
        <v>1.04</v>
      </c>
      <c r="D72" s="156">
        <v>-4.7999999999999996E-3</v>
      </c>
      <c r="E72" s="150">
        <v>37.799999999999997</v>
      </c>
      <c r="F72" s="14">
        <v>1.0169999999999999</v>
      </c>
      <c r="G72" s="152">
        <v>-2.2599999999999999E-2</v>
      </c>
      <c r="H72" s="150" t="s">
        <v>186</v>
      </c>
      <c r="I72" s="150">
        <v>5</v>
      </c>
      <c r="J72" s="150">
        <v>5</v>
      </c>
      <c r="K72" s="152">
        <v>4.6550000000000001E-2</v>
      </c>
      <c r="L72" s="150" t="s">
        <v>40</v>
      </c>
      <c r="M72" s="14" t="s">
        <v>187</v>
      </c>
      <c r="N72" s="156">
        <v>-6.7000000000000002E-3</v>
      </c>
      <c r="O72" s="18">
        <v>0.53259999999999996</v>
      </c>
      <c r="P72" s="152">
        <v>-2.3E-2</v>
      </c>
      <c r="Q72" s="150" t="s">
        <v>37</v>
      </c>
      <c r="R72" s="152">
        <v>-5.7999999999999996E-3</v>
      </c>
      <c r="S72" s="152">
        <v>-2.3E-3</v>
      </c>
      <c r="T72" s="152">
        <v>-6.4000000000000003E-3</v>
      </c>
      <c r="U72" s="150">
        <v>7984</v>
      </c>
      <c r="V72" s="150">
        <v>-14</v>
      </c>
      <c r="W72" s="153">
        <v>0.17083333333333331</v>
      </c>
      <c r="X72" s="154">
        <v>43570</v>
      </c>
      <c r="Y72" s="21" t="s">
        <v>38</v>
      </c>
    </row>
    <row r="73" spans="1:25" ht="15.75" thickBot="1" x14ac:dyDescent="0.2">
      <c r="A73" s="7">
        <v>150083</v>
      </c>
      <c r="B73" s="144" t="s">
        <v>287</v>
      </c>
      <c r="C73" s="7">
        <v>1.125</v>
      </c>
      <c r="D73" s="147">
        <v>6.3E-3</v>
      </c>
      <c r="E73" s="144">
        <v>3.9</v>
      </c>
      <c r="F73" s="7">
        <v>1.0313000000000001</v>
      </c>
      <c r="G73" s="146">
        <v>-9.0899999999999995E-2</v>
      </c>
      <c r="H73" s="146">
        <v>3.5000000000000003E-2</v>
      </c>
      <c r="I73" s="144">
        <v>5</v>
      </c>
      <c r="J73" s="144">
        <v>5</v>
      </c>
      <c r="K73" s="146">
        <v>4.5719999999999997E-2</v>
      </c>
      <c r="L73" s="144" t="s">
        <v>40</v>
      </c>
      <c r="M73" s="7" t="s">
        <v>266</v>
      </c>
      <c r="N73" s="147">
        <v>5.0000000000000001E-3</v>
      </c>
      <c r="O73" s="23">
        <v>0.39610000000000001</v>
      </c>
      <c r="P73" s="146">
        <v>-8.5000000000000006E-2</v>
      </c>
      <c r="Q73" s="146">
        <v>0.88519999999999999</v>
      </c>
      <c r="R73" s="146">
        <v>1.14E-2</v>
      </c>
      <c r="S73" s="146">
        <v>1.55E-2</v>
      </c>
      <c r="T73" s="146">
        <v>-1.3100000000000001E-2</v>
      </c>
      <c r="U73" s="144">
        <v>681</v>
      </c>
      <c r="V73" s="144">
        <v>-7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1.1990000000000001</v>
      </c>
      <c r="D74" s="159">
        <v>0</v>
      </c>
      <c r="E74" s="150">
        <v>1.98</v>
      </c>
      <c r="F74" s="14">
        <v>1.0309999999999999</v>
      </c>
      <c r="G74" s="152">
        <v>-0.16289999999999999</v>
      </c>
      <c r="H74" s="152">
        <v>3.5000000000000003E-2</v>
      </c>
      <c r="I74" s="150">
        <v>5</v>
      </c>
      <c r="J74" s="150">
        <v>5</v>
      </c>
      <c r="K74" s="152">
        <v>4.2810000000000001E-2</v>
      </c>
      <c r="L74" s="150" t="s">
        <v>40</v>
      </c>
      <c r="M74" s="14" t="s">
        <v>191</v>
      </c>
      <c r="N74" s="151">
        <v>6.8999999999999999E-3</v>
      </c>
      <c r="O74" s="18">
        <v>0.4965</v>
      </c>
      <c r="P74" s="152">
        <v>-0.14149999999999999</v>
      </c>
      <c r="Q74" s="152">
        <v>1.2381</v>
      </c>
      <c r="R74" s="152">
        <v>-6.6E-3</v>
      </c>
      <c r="S74" s="152">
        <v>1.8E-3</v>
      </c>
      <c r="T74" s="152">
        <v>-1.8E-3</v>
      </c>
      <c r="U74" s="150">
        <v>4189</v>
      </c>
      <c r="V74" s="150">
        <v>-1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57">
        <v>0</v>
      </c>
      <c r="E75" s="144">
        <v>0.01</v>
      </c>
      <c r="F75" s="7">
        <v>1.0309999999999999</v>
      </c>
      <c r="G75" s="146">
        <v>-1.6500000000000001E-2</v>
      </c>
      <c r="H75" s="146">
        <v>3.5000000000000003E-2</v>
      </c>
      <c r="I75" s="144">
        <v>5</v>
      </c>
      <c r="J75" s="144">
        <v>5</v>
      </c>
      <c r="K75" s="146">
        <v>4.1349999999999998E-2</v>
      </c>
      <c r="L75" s="144">
        <v>3.61</v>
      </c>
      <c r="M75" s="7" t="s">
        <v>187</v>
      </c>
      <c r="N75" s="145">
        <v>-6.7000000000000002E-3</v>
      </c>
      <c r="O75" s="146">
        <v>0.20830000000000001</v>
      </c>
      <c r="P75" s="144" t="s">
        <v>37</v>
      </c>
      <c r="Q75" s="146">
        <v>1.4722</v>
      </c>
      <c r="R75" s="146">
        <v>4.8999999999999998E-3</v>
      </c>
      <c r="S75" s="146">
        <v>2.3999999999999998E-3</v>
      </c>
      <c r="T75" s="146">
        <v>-1.2999999999999999E-3</v>
      </c>
      <c r="U75" s="144">
        <v>1929</v>
      </c>
      <c r="V75" s="144">
        <v>-42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</v>
      </c>
      <c r="D76" s="151">
        <v>3.8999999999999998E-3</v>
      </c>
      <c r="E76" s="150">
        <v>35.049999999999997</v>
      </c>
      <c r="F76" s="14">
        <v>1.0136000000000001</v>
      </c>
      <c r="G76" s="152">
        <v>-2.8000000000000001E-2</v>
      </c>
      <c r="H76" s="152">
        <v>3.5000000000000003E-2</v>
      </c>
      <c r="I76" s="150">
        <v>5</v>
      </c>
      <c r="J76" s="150">
        <v>5</v>
      </c>
      <c r="K76" s="152">
        <v>1.06E-2</v>
      </c>
      <c r="L76" s="150">
        <v>0.73</v>
      </c>
      <c r="M76" s="14" t="s">
        <v>189</v>
      </c>
      <c r="N76" s="151">
        <v>1.9E-3</v>
      </c>
      <c r="O76" s="152">
        <v>0.40429999999999999</v>
      </c>
      <c r="P76" s="150" t="s">
        <v>37</v>
      </c>
      <c r="Q76" s="162">
        <v>0.88570000000000004</v>
      </c>
      <c r="R76" s="152">
        <v>1.2999999999999999E-3</v>
      </c>
      <c r="S76" s="152">
        <v>2.5999999999999999E-3</v>
      </c>
      <c r="T76" s="152">
        <v>-5.3E-3</v>
      </c>
      <c r="U76" s="150">
        <v>19337</v>
      </c>
      <c r="V76" s="150">
        <v>42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1.175</v>
      </c>
      <c r="D77" s="145">
        <v>-4.1999999999999997E-3</v>
      </c>
      <c r="E77" s="144">
        <v>6.78</v>
      </c>
      <c r="F77" s="7">
        <v>1.0309999999999999</v>
      </c>
      <c r="G77" s="146">
        <v>-0.13969999999999999</v>
      </c>
      <c r="H77" s="146">
        <v>3.5000000000000003E-2</v>
      </c>
      <c r="I77" s="144">
        <v>5</v>
      </c>
      <c r="J77" s="144">
        <v>5</v>
      </c>
      <c r="K77" s="146">
        <v>-0.10117</v>
      </c>
      <c r="L77" s="144">
        <v>0.87</v>
      </c>
      <c r="M77" s="7" t="s">
        <v>193</v>
      </c>
      <c r="N77" s="147">
        <v>6.0000000000000001E-3</v>
      </c>
      <c r="O77" s="146">
        <v>0.37140000000000001</v>
      </c>
      <c r="P77" s="144" t="s">
        <v>37</v>
      </c>
      <c r="Q77" s="146">
        <v>0.9627</v>
      </c>
      <c r="R77" s="146">
        <v>3.8300000000000001E-2</v>
      </c>
      <c r="S77" s="146">
        <v>4.5900000000000003E-2</v>
      </c>
      <c r="T77" s="146">
        <v>-3.0000000000000001E-3</v>
      </c>
      <c r="U77" s="144">
        <v>12300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1.0369999999999999</v>
      </c>
      <c r="D78" s="151">
        <v>2.8999999999999998E-3</v>
      </c>
      <c r="E78" s="150">
        <v>1.87</v>
      </c>
      <c r="F78" s="14">
        <v>1.0313000000000001</v>
      </c>
      <c r="G78" s="152">
        <v>-5.4999999999999997E-3</v>
      </c>
      <c r="H78" s="152">
        <v>3.5000000000000003E-2</v>
      </c>
      <c r="I78" s="150">
        <v>5</v>
      </c>
      <c r="J78" s="150">
        <v>5</v>
      </c>
      <c r="K78" s="152">
        <v>-0.18373999999999999</v>
      </c>
      <c r="L78" s="150">
        <v>0.02</v>
      </c>
      <c r="M78" s="14" t="s">
        <v>148</v>
      </c>
      <c r="N78" s="151">
        <v>4.1000000000000003E-3</v>
      </c>
      <c r="O78" s="152">
        <v>0.42730000000000001</v>
      </c>
      <c r="P78" s="150" t="s">
        <v>37</v>
      </c>
      <c r="Q78" s="152">
        <v>0.78779999999999994</v>
      </c>
      <c r="R78" s="152">
        <v>3.8E-3</v>
      </c>
      <c r="S78" s="152">
        <v>1.1599999999999999E-2</v>
      </c>
      <c r="T78" s="152">
        <v>4.8999999999999998E-3</v>
      </c>
      <c r="U78" s="150">
        <v>298</v>
      </c>
      <c r="V78" s="150">
        <v>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1.3055555555555547E-4</v>
      </c>
      <c r="E79" s="36"/>
      <c r="F79" s="35"/>
      <c r="G79" s="43">
        <f>AVERAGE(G43:G78)</f>
        <v>-2.6549999999999997E-2</v>
      </c>
      <c r="H79" s="272">
        <f>COUNTIF($D43:$D78,"&gt;0")/COUNT($D43:$D78)</f>
        <v>0.41666666666666669</v>
      </c>
      <c r="I79" s="270"/>
      <c r="J79" s="270"/>
      <c r="K79" s="43">
        <f>AVERAGE(K43:K78)</f>
        <v>3.688944444444444E-2</v>
      </c>
      <c r="L79" s="36"/>
      <c r="M79" s="35"/>
      <c r="N79" s="38"/>
      <c r="O79" s="39"/>
      <c r="P79" s="43">
        <f>AVERAGE(P43:P78)</f>
        <v>-2.6496774193548386E-2</v>
      </c>
      <c r="Q79" s="37"/>
      <c r="R79" s="43">
        <f>AVERAGE(R43:R78)</f>
        <v>5.3083333333333316E-3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</v>
      </c>
      <c r="D80" s="145">
        <v>-3.8999999999999998E-3</v>
      </c>
      <c r="E80" s="144">
        <v>9.91</v>
      </c>
      <c r="F80" s="7">
        <v>1.02</v>
      </c>
      <c r="G80" s="146">
        <v>0</v>
      </c>
      <c r="H80" s="146">
        <v>3.2000000000000001E-2</v>
      </c>
      <c r="I80" s="144">
        <v>4.7</v>
      </c>
      <c r="J80" s="144">
        <v>4.7</v>
      </c>
      <c r="K80" s="146">
        <v>4.7E-2</v>
      </c>
      <c r="L80" s="144" t="s">
        <v>40</v>
      </c>
      <c r="M80" s="7" t="s">
        <v>36</v>
      </c>
      <c r="N80" s="157">
        <v>0</v>
      </c>
      <c r="O80" s="23">
        <v>0.51629999999999998</v>
      </c>
      <c r="P80" s="146">
        <v>-4.0000000000000001E-3</v>
      </c>
      <c r="Q80" s="144" t="s">
        <v>37</v>
      </c>
      <c r="R80" s="146">
        <v>-1.6000000000000001E-3</v>
      </c>
      <c r="S80" s="146">
        <v>5.1999999999999998E-3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1.0349999999999999</v>
      </c>
      <c r="D81" s="156">
        <v>-2.8999999999999998E-3</v>
      </c>
      <c r="E81" s="150">
        <v>63.62</v>
      </c>
      <c r="F81" s="14">
        <v>1.032</v>
      </c>
      <c r="G81" s="152">
        <v>-2.8999999999999998E-3</v>
      </c>
      <c r="H81" s="152">
        <v>3.2000000000000001E-2</v>
      </c>
      <c r="I81" s="150">
        <v>4.7</v>
      </c>
      <c r="J81" s="150">
        <v>4.7</v>
      </c>
      <c r="K81" s="152">
        <v>4.6859999999999999E-2</v>
      </c>
      <c r="L81" s="150" t="s">
        <v>40</v>
      </c>
      <c r="M81" s="14" t="s">
        <v>146</v>
      </c>
      <c r="N81" s="151">
        <v>6.4000000000000003E-3</v>
      </c>
      <c r="O81" s="18">
        <v>0.39700000000000002</v>
      </c>
      <c r="P81" s="152">
        <v>-7.6E-3</v>
      </c>
      <c r="Q81" s="152">
        <v>0.41110000000000002</v>
      </c>
      <c r="R81" s="152">
        <v>6.1000000000000004E-3</v>
      </c>
      <c r="S81" s="152">
        <v>1.9E-3</v>
      </c>
      <c r="T81" s="152">
        <v>-1.9E-3</v>
      </c>
      <c r="U81" s="150">
        <v>9180</v>
      </c>
      <c r="V81" s="150">
        <v>8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1.0369999999999999</v>
      </c>
      <c r="D82" s="145">
        <v>-3.8E-3</v>
      </c>
      <c r="E82" s="144">
        <v>63.32</v>
      </c>
      <c r="F82" s="7">
        <v>1.032</v>
      </c>
      <c r="G82" s="146">
        <v>-4.7999999999999996E-3</v>
      </c>
      <c r="H82" s="146">
        <v>3.2000000000000001E-2</v>
      </c>
      <c r="I82" s="144">
        <v>4.7</v>
      </c>
      <c r="J82" s="144">
        <v>4.7</v>
      </c>
      <c r="K82" s="146">
        <v>4.6769999999999999E-2</v>
      </c>
      <c r="L82" s="144" t="s">
        <v>40</v>
      </c>
      <c r="M82" s="7" t="s">
        <v>144</v>
      </c>
      <c r="N82" s="147">
        <v>1.1000000000000001E-3</v>
      </c>
      <c r="O82" s="23">
        <v>0.20669999999999999</v>
      </c>
      <c r="P82" s="146">
        <v>-9.5999999999999992E-3</v>
      </c>
      <c r="Q82" s="146">
        <v>0.85640000000000005</v>
      </c>
      <c r="R82" s="146">
        <v>-4.3E-3</v>
      </c>
      <c r="S82" s="146">
        <v>-2.5000000000000001E-3</v>
      </c>
      <c r="T82" s="146">
        <v>-3.8E-3</v>
      </c>
      <c r="U82" s="144">
        <v>13193</v>
      </c>
      <c r="V82" s="144">
        <v>13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1.036</v>
      </c>
      <c r="D83" s="156">
        <v>-1.9E-3</v>
      </c>
      <c r="E83" s="150">
        <v>33.01</v>
      </c>
      <c r="F83" s="14">
        <v>1.0249999999999999</v>
      </c>
      <c r="G83" s="152">
        <v>-1.0699999999999999E-2</v>
      </c>
      <c r="H83" s="152">
        <v>3.2000000000000001E-2</v>
      </c>
      <c r="I83" s="150">
        <v>4.7</v>
      </c>
      <c r="J83" s="150">
        <v>4.7</v>
      </c>
      <c r="K83" s="152">
        <v>4.6489999999999997E-2</v>
      </c>
      <c r="L83" s="150" t="s">
        <v>40</v>
      </c>
      <c r="M83" s="14" t="s">
        <v>148</v>
      </c>
      <c r="N83" s="151">
        <v>4.1000000000000003E-3</v>
      </c>
      <c r="O83" s="18">
        <v>0.55269999999999997</v>
      </c>
      <c r="P83" s="152">
        <v>-1.44E-2</v>
      </c>
      <c r="Q83" s="152">
        <v>0.59740000000000004</v>
      </c>
      <c r="R83" s="152">
        <v>2.3999999999999998E-3</v>
      </c>
      <c r="S83" s="152">
        <v>8.3000000000000001E-3</v>
      </c>
      <c r="T83" s="152">
        <v>-4.1000000000000003E-3</v>
      </c>
      <c r="U83" s="150">
        <v>4688</v>
      </c>
      <c r="V83" s="150">
        <v>59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1.054</v>
      </c>
      <c r="D84" s="145">
        <v>-1.9E-3</v>
      </c>
      <c r="E84" s="144">
        <v>4788.13</v>
      </c>
      <c r="F84" s="7">
        <v>1.032</v>
      </c>
      <c r="G84" s="146">
        <v>-2.1299999999999999E-2</v>
      </c>
      <c r="H84" s="146">
        <v>3.2000000000000001E-2</v>
      </c>
      <c r="I84" s="144">
        <v>4.7</v>
      </c>
      <c r="J84" s="144">
        <v>4.7</v>
      </c>
      <c r="K84" s="146">
        <v>4.5990000000000003E-2</v>
      </c>
      <c r="L84" s="144" t="s">
        <v>40</v>
      </c>
      <c r="M84" s="7" t="s">
        <v>150</v>
      </c>
      <c r="N84" s="145">
        <v>-1.5900000000000001E-2</v>
      </c>
      <c r="O84" s="23">
        <v>0.32600000000000001</v>
      </c>
      <c r="P84" s="146">
        <v>-2.5499999999999998E-2</v>
      </c>
      <c r="Q84" s="146">
        <v>0.57730000000000004</v>
      </c>
      <c r="R84" s="146">
        <v>1.6000000000000001E-3</v>
      </c>
      <c r="S84" s="146">
        <v>5.0000000000000001E-4</v>
      </c>
      <c r="T84" s="146">
        <v>-1.6000000000000001E-3</v>
      </c>
      <c r="U84" s="144">
        <v>116243</v>
      </c>
      <c r="V84" s="144">
        <v>171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-2.8800000000000002E-3</v>
      </c>
      <c r="E85" s="36"/>
      <c r="F85" s="35"/>
      <c r="G85" s="43">
        <f>AVERAGE(G80:G84)</f>
        <v>-7.9399999999999991E-3</v>
      </c>
      <c r="H85" s="272">
        <f>COUNTIF($D80:$D84,"&gt;0")/COUNT($D80:$D84)</f>
        <v>0</v>
      </c>
      <c r="I85" s="270">
        <f>COUNTIF($D80:$D84,"&lt;0")</f>
        <v>5</v>
      </c>
      <c r="J85" s="270">
        <f>COUNTIF($D80:$D84,"=0")</f>
        <v>0</v>
      </c>
      <c r="K85" s="43">
        <f>AVERAGE(K80:K84)</f>
        <v>4.6622000000000004E-2</v>
      </c>
      <c r="L85" s="36"/>
      <c r="M85" s="35"/>
      <c r="N85" s="38"/>
      <c r="O85" s="39"/>
      <c r="P85" s="43">
        <f>AVERAGE(P80:P84)</f>
        <v>-1.2219999999999998E-2</v>
      </c>
      <c r="Q85" s="37"/>
      <c r="R85" s="43">
        <f>AVERAGE(R80:R84)</f>
        <v>8.4000000000000014E-4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0.84899999999999998</v>
      </c>
      <c r="D86" s="156">
        <v>-8.2000000000000007E-3</v>
      </c>
      <c r="E86" s="150">
        <v>13938.86</v>
      </c>
      <c r="F86" s="14">
        <v>1.0282</v>
      </c>
      <c r="G86" s="152">
        <v>0.17430000000000001</v>
      </c>
      <c r="H86" s="152">
        <v>0.03</v>
      </c>
      <c r="I86" s="150">
        <v>4.5</v>
      </c>
      <c r="J86" s="150">
        <v>4.5</v>
      </c>
      <c r="K86" s="152">
        <v>5.4820000000000001E-2</v>
      </c>
      <c r="L86" s="150" t="s">
        <v>40</v>
      </c>
      <c r="M86" s="14" t="s">
        <v>43</v>
      </c>
      <c r="N86" s="151">
        <v>5.5999999999999999E-3</v>
      </c>
      <c r="O86" s="18">
        <v>0.122</v>
      </c>
      <c r="P86" s="161" t="s">
        <v>44</v>
      </c>
      <c r="Q86" s="162">
        <v>2.1133000000000002</v>
      </c>
      <c r="R86" s="152">
        <v>2.0000000000000001E-4</v>
      </c>
      <c r="S86" s="152">
        <v>1.44E-2</v>
      </c>
      <c r="T86" s="152">
        <v>7.7000000000000002E-3</v>
      </c>
      <c r="U86" s="150">
        <v>287468</v>
      </c>
      <c r="V86" s="150">
        <v>22193</v>
      </c>
      <c r="W86" s="153">
        <v>0.21180555555555555</v>
      </c>
      <c r="X86" s="185">
        <v>42738</v>
      </c>
      <c r="Y86" s="21" t="s">
        <v>38</v>
      </c>
    </row>
    <row r="87" spans="1:25" s="206" customFormat="1" ht="15.75" thickBot="1" x14ac:dyDescent="0.2">
      <c r="A87" s="197">
        <v>502024</v>
      </c>
      <c r="B87" s="200" t="s">
        <v>77</v>
      </c>
      <c r="C87" s="197">
        <v>1.0469999999999999</v>
      </c>
      <c r="D87" s="241">
        <v>-1E-3</v>
      </c>
      <c r="E87" s="200">
        <v>368.88</v>
      </c>
      <c r="F87" s="197">
        <v>1.0509999999999999</v>
      </c>
      <c r="G87" s="201">
        <v>3.8E-3</v>
      </c>
      <c r="H87" s="201">
        <v>0.03</v>
      </c>
      <c r="I87" s="200">
        <v>5</v>
      </c>
      <c r="J87" s="200">
        <v>4.5</v>
      </c>
      <c r="K87" s="201">
        <v>4.5190000000000001E-2</v>
      </c>
      <c r="L87" s="200" t="s">
        <v>40</v>
      </c>
      <c r="M87" s="197" t="s">
        <v>78</v>
      </c>
      <c r="N87" s="199">
        <v>1.35E-2</v>
      </c>
      <c r="O87" s="202">
        <v>0.28360000000000002</v>
      </c>
      <c r="P87" s="201">
        <v>-1.9E-3</v>
      </c>
      <c r="Q87" s="201">
        <v>0.65200000000000002</v>
      </c>
      <c r="R87" s="201">
        <v>6.6E-3</v>
      </c>
      <c r="S87" s="201">
        <v>8.3999999999999995E-3</v>
      </c>
      <c r="T87" s="201">
        <v>6.7999999999999996E-3</v>
      </c>
      <c r="U87" s="200">
        <v>2119</v>
      </c>
      <c r="V87" s="200">
        <v>232</v>
      </c>
      <c r="W87" s="203">
        <v>0.21180555555555555</v>
      </c>
      <c r="X87" s="204">
        <v>42614</v>
      </c>
      <c r="Y87" s="205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1.052</v>
      </c>
      <c r="D88" s="156">
        <v>-2.8E-3</v>
      </c>
      <c r="E88" s="150">
        <v>562.29999999999995</v>
      </c>
      <c r="F88" s="14">
        <v>1.0549999999999999</v>
      </c>
      <c r="G88" s="152">
        <v>2.8E-3</v>
      </c>
      <c r="H88" s="152">
        <v>0.03</v>
      </c>
      <c r="I88" s="150">
        <v>5</v>
      </c>
      <c r="J88" s="150">
        <v>4.5</v>
      </c>
      <c r="K88" s="152">
        <v>4.5150000000000003E-2</v>
      </c>
      <c r="L88" s="150" t="s">
        <v>40</v>
      </c>
      <c r="M88" s="14" t="s">
        <v>46</v>
      </c>
      <c r="N88" s="151">
        <v>4.3E-3</v>
      </c>
      <c r="O88" s="18">
        <v>0.15040000000000001</v>
      </c>
      <c r="P88" s="152">
        <v>-1.9E-3</v>
      </c>
      <c r="Q88" s="152">
        <v>0.95309999999999995</v>
      </c>
      <c r="R88" s="152">
        <v>-5.8999999999999999E-3</v>
      </c>
      <c r="S88" s="152">
        <v>-5.1999999999999998E-3</v>
      </c>
      <c r="T88" s="152">
        <v>-5.4000000000000003E-3</v>
      </c>
      <c r="U88" s="150">
        <v>10409</v>
      </c>
      <c r="V88" s="150">
        <v>-355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150179</v>
      </c>
      <c r="B89" s="144" t="s">
        <v>120</v>
      </c>
      <c r="C89" s="7">
        <v>1.0249999999999999</v>
      </c>
      <c r="D89" s="145">
        <v>-1E-3</v>
      </c>
      <c r="E89" s="144">
        <v>145.97</v>
      </c>
      <c r="F89" s="7">
        <v>1.028</v>
      </c>
      <c r="G89" s="146">
        <v>2.8999999999999998E-3</v>
      </c>
      <c r="H89" s="146">
        <v>0.03</v>
      </c>
      <c r="I89" s="144">
        <v>4.5</v>
      </c>
      <c r="J89" s="144">
        <v>4.5</v>
      </c>
      <c r="K89" s="146">
        <v>4.514E-2</v>
      </c>
      <c r="L89" s="144" t="s">
        <v>40</v>
      </c>
      <c r="M89" s="7" t="s">
        <v>121</v>
      </c>
      <c r="N89" s="147">
        <v>1.1999999999999999E-3</v>
      </c>
      <c r="O89" s="23">
        <v>0.47189999999999999</v>
      </c>
      <c r="P89" s="146">
        <v>-1.8E-3</v>
      </c>
      <c r="Q89" s="146">
        <v>0.2397</v>
      </c>
      <c r="R89" s="146">
        <v>-1.6999999999999999E-3</v>
      </c>
      <c r="S89" s="146">
        <v>1.6500000000000001E-2</v>
      </c>
      <c r="T89" s="146">
        <v>-4.3E-3</v>
      </c>
      <c r="U89" s="144">
        <v>5953</v>
      </c>
      <c r="V89" s="144">
        <v>21</v>
      </c>
      <c r="W89" s="148">
        <v>0.21180555555555555</v>
      </c>
      <c r="X89" s="149">
        <v>42738</v>
      </c>
      <c r="Y89" s="13" t="s">
        <v>38</v>
      </c>
    </row>
    <row r="90" spans="1:25" ht="15.75" thickBot="1" x14ac:dyDescent="0.2">
      <c r="A90" s="14">
        <v>150229</v>
      </c>
      <c r="B90" s="150" t="s">
        <v>69</v>
      </c>
      <c r="C90" s="14">
        <v>1.0289999999999999</v>
      </c>
      <c r="D90" s="151">
        <v>1.9E-3</v>
      </c>
      <c r="E90" s="150">
        <v>499.1</v>
      </c>
      <c r="F90" s="14">
        <v>1.032</v>
      </c>
      <c r="G90" s="152">
        <v>2.8999999999999998E-3</v>
      </c>
      <c r="H90" s="152">
        <v>0.03</v>
      </c>
      <c r="I90" s="150">
        <v>4.5</v>
      </c>
      <c r="J90" s="150">
        <v>4.5</v>
      </c>
      <c r="K90" s="152">
        <v>4.514E-2</v>
      </c>
      <c r="L90" s="150" t="s">
        <v>40</v>
      </c>
      <c r="M90" s="14" t="s">
        <v>70</v>
      </c>
      <c r="N90" s="156">
        <v>-1.09E-2</v>
      </c>
      <c r="O90" s="18">
        <v>0.29559999999999997</v>
      </c>
      <c r="P90" s="152">
        <v>-1.9E-3</v>
      </c>
      <c r="Q90" s="152">
        <v>0.64839999999999998</v>
      </c>
      <c r="R90" s="152">
        <v>2.2000000000000001E-3</v>
      </c>
      <c r="S90" s="152">
        <v>1.1000000000000001E-3</v>
      </c>
      <c r="T90" s="152">
        <v>5.9999999999999995E-4</v>
      </c>
      <c r="U90" s="150">
        <v>16181</v>
      </c>
      <c r="V90" s="150">
        <v>50</v>
      </c>
      <c r="W90" s="153">
        <v>0.21180555555555555</v>
      </c>
      <c r="X90" s="154">
        <v>42705</v>
      </c>
      <c r="Y90" s="21" t="s">
        <v>38</v>
      </c>
    </row>
    <row r="91" spans="1:25" ht="15.75" thickBot="1" x14ac:dyDescent="0.2">
      <c r="A91" s="7">
        <v>150164</v>
      </c>
      <c r="B91" s="144" t="s">
        <v>61</v>
      </c>
      <c r="C91" s="7">
        <v>1.024</v>
      </c>
      <c r="D91" s="147">
        <v>2.8999999999999998E-3</v>
      </c>
      <c r="E91" s="144">
        <v>254.32</v>
      </c>
      <c r="F91" s="7">
        <v>1.0269999999999999</v>
      </c>
      <c r="G91" s="146">
        <v>2.8999999999999998E-3</v>
      </c>
      <c r="H91" s="146">
        <v>0.03</v>
      </c>
      <c r="I91" s="144">
        <v>4.5</v>
      </c>
      <c r="J91" s="144">
        <v>4.5</v>
      </c>
      <c r="K91" s="146">
        <v>4.514E-2</v>
      </c>
      <c r="L91" s="144" t="s">
        <v>40</v>
      </c>
      <c r="M91" s="7" t="s">
        <v>62</v>
      </c>
      <c r="N91" s="145">
        <v>-2.9999999999999997E-4</v>
      </c>
      <c r="O91" s="23">
        <v>0.12239999999999999</v>
      </c>
      <c r="P91" s="146">
        <v>-1.6000000000000001E-3</v>
      </c>
      <c r="Q91" s="146">
        <v>0.43880000000000002</v>
      </c>
      <c r="R91" s="146">
        <v>4.5999999999999999E-3</v>
      </c>
      <c r="S91" s="146">
        <v>5.8999999999999999E-3</v>
      </c>
      <c r="T91" s="146">
        <v>1.0699999999999999E-2</v>
      </c>
      <c r="U91" s="144">
        <v>3468</v>
      </c>
      <c r="V91" s="144">
        <v>0</v>
      </c>
      <c r="W91" s="148">
        <v>0.29375000000000001</v>
      </c>
      <c r="X91" s="149">
        <v>42705</v>
      </c>
      <c r="Y91" s="13" t="s">
        <v>38</v>
      </c>
    </row>
    <row r="92" spans="1:25" ht="15.75" thickBot="1" x14ac:dyDescent="0.2">
      <c r="A92" s="14">
        <v>150305</v>
      </c>
      <c r="B92" s="150" t="s">
        <v>104</v>
      </c>
      <c r="C92" s="14">
        <v>1.0269999999999999</v>
      </c>
      <c r="D92" s="156">
        <v>-1E-3</v>
      </c>
      <c r="E92" s="150">
        <v>87.07</v>
      </c>
      <c r="F92" s="14">
        <v>1.03</v>
      </c>
      <c r="G92" s="152">
        <v>2.8999999999999998E-3</v>
      </c>
      <c r="H92" s="152">
        <v>0.03</v>
      </c>
      <c r="I92" s="150">
        <v>4.5</v>
      </c>
      <c r="J92" s="150">
        <v>4.5</v>
      </c>
      <c r="K92" s="152">
        <v>4.514E-2</v>
      </c>
      <c r="L92" s="150" t="s">
        <v>40</v>
      </c>
      <c r="M92" s="14" t="s">
        <v>105</v>
      </c>
      <c r="N92" s="156">
        <v>-1E-4</v>
      </c>
      <c r="O92" s="18">
        <v>0.23719999999999999</v>
      </c>
      <c r="P92" s="152">
        <v>-1.9E-3</v>
      </c>
      <c r="Q92" s="152">
        <v>0.78779999999999994</v>
      </c>
      <c r="R92" s="152">
        <v>-5.4000000000000003E-3</v>
      </c>
      <c r="S92" s="152">
        <v>-5.4000000000000003E-3</v>
      </c>
      <c r="T92" s="152">
        <v>-3.0000000000000001E-3</v>
      </c>
      <c r="U92" s="150">
        <v>2980</v>
      </c>
      <c r="V92" s="150">
        <v>-1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1.054</v>
      </c>
      <c r="D93" s="147">
        <v>1.9E-3</v>
      </c>
      <c r="E93" s="144">
        <v>986.64</v>
      </c>
      <c r="F93" s="7">
        <v>1.056</v>
      </c>
      <c r="G93" s="146">
        <v>1.9E-3</v>
      </c>
      <c r="H93" s="146">
        <v>0.03</v>
      </c>
      <c r="I93" s="144">
        <v>5</v>
      </c>
      <c r="J93" s="144">
        <v>4.5</v>
      </c>
      <c r="K93" s="146">
        <v>4.5100000000000001E-2</v>
      </c>
      <c r="L93" s="144" t="s">
        <v>40</v>
      </c>
      <c r="M93" s="7" t="s">
        <v>66</v>
      </c>
      <c r="N93" s="147">
        <v>3.7000000000000002E-3</v>
      </c>
      <c r="O93" s="23">
        <v>0.14749999999999999</v>
      </c>
      <c r="P93" s="146">
        <v>-2.8999999999999998E-3</v>
      </c>
      <c r="Q93" s="146">
        <v>0.95820000000000005</v>
      </c>
      <c r="R93" s="146">
        <v>-4.5999999999999999E-3</v>
      </c>
      <c r="S93" s="146">
        <v>-5.8999999999999999E-3</v>
      </c>
      <c r="T93" s="146">
        <v>6.9999999999999999E-4</v>
      </c>
      <c r="U93" s="144">
        <v>53639</v>
      </c>
      <c r="V93" s="144">
        <v>987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1.0069999999999999</v>
      </c>
      <c r="D94" s="151">
        <v>2E-3</v>
      </c>
      <c r="E94" s="150">
        <v>37.51</v>
      </c>
      <c r="F94" s="14">
        <v>1.0092000000000001</v>
      </c>
      <c r="G94" s="152">
        <v>2.2000000000000001E-3</v>
      </c>
      <c r="H94" s="152">
        <v>0.03</v>
      </c>
      <c r="I94" s="150">
        <v>4.5</v>
      </c>
      <c r="J94" s="150">
        <v>4.5</v>
      </c>
      <c r="K94" s="152">
        <v>4.5100000000000001E-2</v>
      </c>
      <c r="L94" s="150" t="s">
        <v>40</v>
      </c>
      <c r="M94" s="14" t="s">
        <v>54</v>
      </c>
      <c r="N94" s="151">
        <v>5.9999999999999995E-4</v>
      </c>
      <c r="O94" s="18">
        <v>0.41849999999999998</v>
      </c>
      <c r="P94" s="152">
        <v>-2.8E-3</v>
      </c>
      <c r="Q94" s="152">
        <v>0.38529999999999998</v>
      </c>
      <c r="R94" s="152">
        <v>1.4500000000000001E-2</v>
      </c>
      <c r="S94" s="152">
        <v>1.52E-2</v>
      </c>
      <c r="T94" s="152">
        <v>6.9999999999999999E-4</v>
      </c>
      <c r="U94" s="150">
        <v>1560</v>
      </c>
      <c r="V94" s="150">
        <v>2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1.0069999999999999</v>
      </c>
      <c r="D95" s="147">
        <v>2E-3</v>
      </c>
      <c r="E95" s="144">
        <v>45.63</v>
      </c>
      <c r="F95" s="7">
        <v>1.0092000000000001</v>
      </c>
      <c r="G95" s="146">
        <v>2.2000000000000001E-3</v>
      </c>
      <c r="H95" s="146">
        <v>0.03</v>
      </c>
      <c r="I95" s="144">
        <v>4.5</v>
      </c>
      <c r="J95" s="144">
        <v>4.5</v>
      </c>
      <c r="K95" s="146">
        <v>4.5100000000000001E-2</v>
      </c>
      <c r="L95" s="144" t="s">
        <v>40</v>
      </c>
      <c r="M95" s="7" t="s">
        <v>93</v>
      </c>
      <c r="N95" s="147">
        <v>5.8999999999999999E-3</v>
      </c>
      <c r="O95" s="23">
        <v>0.34610000000000002</v>
      </c>
      <c r="P95" s="146">
        <v>-2.8E-3</v>
      </c>
      <c r="Q95" s="146">
        <v>0.55800000000000005</v>
      </c>
      <c r="R95" s="146">
        <v>-4.4999999999999997E-3</v>
      </c>
      <c r="S95" s="146">
        <v>2.8E-3</v>
      </c>
      <c r="T95" s="146">
        <v>3.3E-3</v>
      </c>
      <c r="U95" s="144">
        <v>10129</v>
      </c>
      <c r="V95" s="144">
        <v>18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502027</v>
      </c>
      <c r="B96" s="150" t="s">
        <v>124</v>
      </c>
      <c r="C96" s="14">
        <v>1.0489999999999999</v>
      </c>
      <c r="D96" s="156">
        <v>-1E-3</v>
      </c>
      <c r="E96" s="150">
        <v>3.29</v>
      </c>
      <c r="F96" s="14">
        <v>1.0509999999999999</v>
      </c>
      <c r="G96" s="152">
        <v>1.9E-3</v>
      </c>
      <c r="H96" s="152">
        <v>0.03</v>
      </c>
      <c r="I96" s="150">
        <v>5</v>
      </c>
      <c r="J96" s="150">
        <v>4.5</v>
      </c>
      <c r="K96" s="152">
        <v>4.5100000000000001E-2</v>
      </c>
      <c r="L96" s="150" t="s">
        <v>40</v>
      </c>
      <c r="M96" s="14" t="s">
        <v>125</v>
      </c>
      <c r="N96" s="151">
        <v>5.3E-3</v>
      </c>
      <c r="O96" s="18">
        <v>0.29749999999999999</v>
      </c>
      <c r="P96" s="152">
        <v>-3.8E-3</v>
      </c>
      <c r="Q96" s="152">
        <v>0.61990000000000001</v>
      </c>
      <c r="R96" s="152">
        <v>3.2399999999999998E-2</v>
      </c>
      <c r="S96" s="152">
        <v>3.8E-3</v>
      </c>
      <c r="T96" s="152">
        <v>-8.8999999999999999E-3</v>
      </c>
      <c r="U96" s="150">
        <v>133</v>
      </c>
      <c r="V96" s="150">
        <v>2</v>
      </c>
      <c r="W96" s="153">
        <v>0.21180555555555555</v>
      </c>
      <c r="X96" s="154">
        <v>42614</v>
      </c>
      <c r="Y96" s="21" t="s">
        <v>38</v>
      </c>
    </row>
    <row r="97" spans="1:25" s="206" customFormat="1" ht="15.75" thickBot="1" x14ac:dyDescent="0.2">
      <c r="A97" s="197">
        <v>150177</v>
      </c>
      <c r="B97" s="200" t="s">
        <v>83</v>
      </c>
      <c r="C97" s="197">
        <v>1.026</v>
      </c>
      <c r="D97" s="199">
        <v>3.8999999999999998E-3</v>
      </c>
      <c r="E97" s="200">
        <v>308.72000000000003</v>
      </c>
      <c r="F97" s="197">
        <v>1.028</v>
      </c>
      <c r="G97" s="201">
        <v>1.9E-3</v>
      </c>
      <c r="H97" s="201">
        <v>0.03</v>
      </c>
      <c r="I97" s="200">
        <v>4.5</v>
      </c>
      <c r="J97" s="200">
        <v>4.5</v>
      </c>
      <c r="K97" s="201">
        <v>4.5089999999999998E-2</v>
      </c>
      <c r="L97" s="200" t="s">
        <v>40</v>
      </c>
      <c r="M97" s="197" t="s">
        <v>84</v>
      </c>
      <c r="N97" s="241">
        <v>-1.12E-2</v>
      </c>
      <c r="O97" s="202">
        <v>0.47710000000000002</v>
      </c>
      <c r="P97" s="201">
        <v>-2.8E-3</v>
      </c>
      <c r="Q97" s="201">
        <v>0.22750000000000001</v>
      </c>
      <c r="R97" s="201">
        <v>4.0000000000000002E-4</v>
      </c>
      <c r="S97" s="201">
        <v>2.8E-3</v>
      </c>
      <c r="T97" s="201">
        <v>-8.9999999999999998E-4</v>
      </c>
      <c r="U97" s="200">
        <v>22147</v>
      </c>
      <c r="V97" s="200">
        <v>56</v>
      </c>
      <c r="W97" s="203">
        <v>0.21180555555555555</v>
      </c>
      <c r="X97" s="204">
        <v>42738</v>
      </c>
      <c r="Y97" s="205" t="s">
        <v>38</v>
      </c>
    </row>
    <row r="98" spans="1:25" ht="15.75" thickBot="1" x14ac:dyDescent="0.2">
      <c r="A98" s="14">
        <v>150205</v>
      </c>
      <c r="B98" s="150" t="s">
        <v>49</v>
      </c>
      <c r="C98" s="14">
        <v>1.0309999999999999</v>
      </c>
      <c r="D98" s="151">
        <v>1.9E-3</v>
      </c>
      <c r="E98" s="150">
        <v>37302.85</v>
      </c>
      <c r="F98" s="14">
        <v>1.0329999999999999</v>
      </c>
      <c r="G98" s="152">
        <v>1.9E-3</v>
      </c>
      <c r="H98" s="152">
        <v>0.03</v>
      </c>
      <c r="I98" s="150">
        <v>4.5</v>
      </c>
      <c r="J98" s="150">
        <v>4.5</v>
      </c>
      <c r="K98" s="152">
        <v>4.5089999999999998E-2</v>
      </c>
      <c r="L98" s="150" t="s">
        <v>40</v>
      </c>
      <c r="M98" s="14" t="s">
        <v>50</v>
      </c>
      <c r="N98" s="151">
        <v>3.5999999999999999E-3</v>
      </c>
      <c r="O98" s="18">
        <v>0.1991</v>
      </c>
      <c r="P98" s="152">
        <v>-2.8E-3</v>
      </c>
      <c r="Q98" s="152">
        <v>0.87270000000000003</v>
      </c>
      <c r="R98" s="152">
        <v>7.4999999999999997E-3</v>
      </c>
      <c r="S98" s="152">
        <v>1.44E-2</v>
      </c>
      <c r="T98" s="152">
        <v>1.8599999999999998E-2</v>
      </c>
      <c r="U98" s="150">
        <v>499449</v>
      </c>
      <c r="V98" s="150">
        <v>33014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1.0249999999999999</v>
      </c>
      <c r="D99" s="147">
        <v>1E-3</v>
      </c>
      <c r="E99" s="144">
        <v>311.2</v>
      </c>
      <c r="F99" s="7">
        <v>1.0269999999999999</v>
      </c>
      <c r="G99" s="146">
        <v>1.9E-3</v>
      </c>
      <c r="H99" s="146">
        <v>0.03</v>
      </c>
      <c r="I99" s="144">
        <v>4.5</v>
      </c>
      <c r="J99" s="144">
        <v>4.5</v>
      </c>
      <c r="K99" s="146">
        <v>4.5089999999999998E-2</v>
      </c>
      <c r="L99" s="144" t="s">
        <v>40</v>
      </c>
      <c r="M99" s="7" t="s">
        <v>129</v>
      </c>
      <c r="N99" s="147">
        <v>3.5999999999999999E-3</v>
      </c>
      <c r="O99" s="23">
        <v>0.3831</v>
      </c>
      <c r="P99" s="146">
        <v>-2.8E-3</v>
      </c>
      <c r="Q99" s="146">
        <v>0.44929999999999998</v>
      </c>
      <c r="R99" s="146">
        <v>3.3999999999999998E-3</v>
      </c>
      <c r="S99" s="146">
        <v>6.3E-3</v>
      </c>
      <c r="T99" s="146">
        <v>5.0000000000000001E-4</v>
      </c>
      <c r="U99" s="144">
        <v>12331</v>
      </c>
      <c r="V99" s="144">
        <v>34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150315</v>
      </c>
      <c r="B100" s="150" t="s">
        <v>118</v>
      </c>
      <c r="C100" s="14">
        <v>1.03</v>
      </c>
      <c r="D100" s="151">
        <v>1.9E-3</v>
      </c>
      <c r="E100" s="150">
        <v>283.02999999999997</v>
      </c>
      <c r="F100" s="14">
        <v>1.032</v>
      </c>
      <c r="G100" s="152">
        <v>1.9E-3</v>
      </c>
      <c r="H100" s="152">
        <v>0.03</v>
      </c>
      <c r="I100" s="150">
        <v>4.5</v>
      </c>
      <c r="J100" s="150">
        <v>4.5</v>
      </c>
      <c r="K100" s="152">
        <v>4.5089999999999998E-2</v>
      </c>
      <c r="L100" s="150" t="s">
        <v>40</v>
      </c>
      <c r="M100" s="14" t="s">
        <v>119</v>
      </c>
      <c r="N100" s="151">
        <v>5.0000000000000001E-4</v>
      </c>
      <c r="O100" s="18">
        <v>0.38600000000000001</v>
      </c>
      <c r="P100" s="152">
        <v>-2.8E-3</v>
      </c>
      <c r="Q100" s="152">
        <v>0.43680000000000002</v>
      </c>
      <c r="R100" s="152">
        <v>-7.1999999999999998E-3</v>
      </c>
      <c r="S100" s="152">
        <v>-3.8E-3</v>
      </c>
      <c r="T100" s="152">
        <v>-2.5000000000000001E-3</v>
      </c>
      <c r="U100" s="150">
        <v>9558</v>
      </c>
      <c r="V100" s="150">
        <v>5</v>
      </c>
      <c r="W100" s="153">
        <v>0.21180555555555555</v>
      </c>
      <c r="X100" s="154">
        <v>42705</v>
      </c>
      <c r="Y100" s="21" t="s">
        <v>38</v>
      </c>
    </row>
    <row r="101" spans="1:25" ht="15.75" thickBot="1" x14ac:dyDescent="0.2">
      <c r="A101" s="7">
        <v>150271</v>
      </c>
      <c r="B101" s="144" t="s">
        <v>59</v>
      </c>
      <c r="C101" s="7">
        <v>1.028</v>
      </c>
      <c r="D101" s="157">
        <v>0</v>
      </c>
      <c r="E101" s="144">
        <v>22.07</v>
      </c>
      <c r="F101" s="7">
        <v>1.03</v>
      </c>
      <c r="G101" s="146">
        <v>1.9E-3</v>
      </c>
      <c r="H101" s="146">
        <v>0.03</v>
      </c>
      <c r="I101" s="144">
        <v>4.5</v>
      </c>
      <c r="J101" s="144">
        <v>4.5</v>
      </c>
      <c r="K101" s="146">
        <v>4.5089999999999998E-2</v>
      </c>
      <c r="L101" s="144" t="s">
        <v>40</v>
      </c>
      <c r="M101" s="7" t="s">
        <v>60</v>
      </c>
      <c r="N101" s="147">
        <v>2.3E-3</v>
      </c>
      <c r="O101" s="23">
        <v>0.4007</v>
      </c>
      <c r="P101" s="146">
        <v>-2.8E-3</v>
      </c>
      <c r="Q101" s="146">
        <v>0.40450000000000003</v>
      </c>
      <c r="R101" s="146">
        <v>-2.3E-3</v>
      </c>
      <c r="S101" s="146">
        <v>4.7000000000000002E-3</v>
      </c>
      <c r="T101" s="146">
        <v>-2.3999999999999998E-3</v>
      </c>
      <c r="U101" s="144">
        <v>2361</v>
      </c>
      <c r="V101" s="144">
        <v>5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150051</v>
      </c>
      <c r="B102" s="150" t="s">
        <v>87</v>
      </c>
      <c r="C102" s="14">
        <v>1.0229999999999999</v>
      </c>
      <c r="D102" s="151">
        <v>2E-3</v>
      </c>
      <c r="E102" s="150">
        <v>928.77</v>
      </c>
      <c r="F102" s="14">
        <v>1.0249999999999999</v>
      </c>
      <c r="G102" s="152">
        <v>2E-3</v>
      </c>
      <c r="H102" s="152">
        <v>0.03</v>
      </c>
      <c r="I102" s="150">
        <v>4.5</v>
      </c>
      <c r="J102" s="150">
        <v>4.5</v>
      </c>
      <c r="K102" s="152">
        <v>4.5089999999999998E-2</v>
      </c>
      <c r="L102" s="150" t="s">
        <v>40</v>
      </c>
      <c r="M102" s="14" t="s">
        <v>88</v>
      </c>
      <c r="N102" s="156">
        <v>-4.4999999999999997E-3</v>
      </c>
      <c r="O102" s="18">
        <v>0.4556</v>
      </c>
      <c r="P102" s="152">
        <v>-2.8E-3</v>
      </c>
      <c r="Q102" s="152">
        <v>0.28100000000000003</v>
      </c>
      <c r="R102" s="152">
        <v>4.1000000000000002E-2</v>
      </c>
      <c r="S102" s="152">
        <v>2.4199999999999999E-2</v>
      </c>
      <c r="T102" s="152">
        <v>8.9999999999999998E-4</v>
      </c>
      <c r="U102" s="150">
        <v>16376</v>
      </c>
      <c r="V102" s="150">
        <v>260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150173</v>
      </c>
      <c r="B103" s="144" t="s">
        <v>113</v>
      </c>
      <c r="C103" s="7">
        <v>1.028</v>
      </c>
      <c r="D103" s="147">
        <v>1.9E-3</v>
      </c>
      <c r="E103" s="144">
        <v>1298.6300000000001</v>
      </c>
      <c r="F103" s="7">
        <v>1.03</v>
      </c>
      <c r="G103" s="146">
        <v>1.9E-3</v>
      </c>
      <c r="H103" s="146">
        <v>0.03</v>
      </c>
      <c r="I103" s="144">
        <v>4.5</v>
      </c>
      <c r="J103" s="144">
        <v>4.5</v>
      </c>
      <c r="K103" s="146">
        <v>4.5089999999999998E-2</v>
      </c>
      <c r="L103" s="144" t="s">
        <v>40</v>
      </c>
      <c r="M103" s="7" t="s">
        <v>114</v>
      </c>
      <c r="N103" s="147">
        <v>5.9999999999999995E-4</v>
      </c>
      <c r="O103" s="23">
        <v>0.28489999999999999</v>
      </c>
      <c r="P103" s="146">
        <v>-2.8E-3</v>
      </c>
      <c r="Q103" s="146">
        <v>0.67600000000000005</v>
      </c>
      <c r="R103" s="146">
        <v>5.9999999999999995E-4</v>
      </c>
      <c r="S103" s="146">
        <v>9.4999999999999998E-3</v>
      </c>
      <c r="T103" s="146">
        <v>6.8999999999999999E-3</v>
      </c>
      <c r="U103" s="144">
        <v>18258</v>
      </c>
      <c r="V103" s="144">
        <v>824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150309</v>
      </c>
      <c r="B104" s="150" t="s">
        <v>73</v>
      </c>
      <c r="C104" s="14">
        <v>1.03</v>
      </c>
      <c r="D104" s="159">
        <v>0</v>
      </c>
      <c r="E104" s="150">
        <v>21.1</v>
      </c>
      <c r="F104" s="14">
        <v>1.032</v>
      </c>
      <c r="G104" s="152">
        <v>1.9E-3</v>
      </c>
      <c r="H104" s="152">
        <v>0.03</v>
      </c>
      <c r="I104" s="150">
        <v>4.5</v>
      </c>
      <c r="J104" s="150">
        <v>4.5</v>
      </c>
      <c r="K104" s="152">
        <v>4.5089999999999998E-2</v>
      </c>
      <c r="L104" s="150" t="s">
        <v>40</v>
      </c>
      <c r="M104" s="14" t="s">
        <v>74</v>
      </c>
      <c r="N104" s="151">
        <v>8.0000000000000004E-4</v>
      </c>
      <c r="O104" s="18">
        <v>0.36659999999999998</v>
      </c>
      <c r="P104" s="152">
        <v>-3.8E-3</v>
      </c>
      <c r="Q104" s="152">
        <v>0.48220000000000002</v>
      </c>
      <c r="R104" s="152">
        <v>-2.5000000000000001E-3</v>
      </c>
      <c r="S104" s="152">
        <v>-6.4000000000000003E-3</v>
      </c>
      <c r="T104" s="152">
        <v>-5.5999999999999999E-3</v>
      </c>
      <c r="U104" s="150">
        <v>1421</v>
      </c>
      <c r="V104" s="150">
        <v>-3</v>
      </c>
      <c r="W104" s="153">
        <v>0.21180555555555555</v>
      </c>
      <c r="X104" s="154">
        <v>42709</v>
      </c>
      <c r="Y104" s="21" t="s">
        <v>38</v>
      </c>
    </row>
    <row r="105" spans="1:25" ht="15.75" thickBot="1" x14ac:dyDescent="0.2">
      <c r="A105" s="7">
        <v>150329</v>
      </c>
      <c r="B105" s="144" t="s">
        <v>99</v>
      </c>
      <c r="C105" s="7">
        <v>1.028</v>
      </c>
      <c r="D105" s="147">
        <v>1E-3</v>
      </c>
      <c r="E105" s="144">
        <v>617.75</v>
      </c>
      <c r="F105" s="7">
        <v>1.03</v>
      </c>
      <c r="G105" s="146">
        <v>1.9E-3</v>
      </c>
      <c r="H105" s="146">
        <v>0.03</v>
      </c>
      <c r="I105" s="144">
        <v>4.5</v>
      </c>
      <c r="J105" s="144">
        <v>4.5</v>
      </c>
      <c r="K105" s="146">
        <v>4.5089999999999998E-2</v>
      </c>
      <c r="L105" s="144" t="s">
        <v>40</v>
      </c>
      <c r="M105" s="7" t="s">
        <v>100</v>
      </c>
      <c r="N105" s="145">
        <v>-1.6899999999999998E-2</v>
      </c>
      <c r="O105" s="23">
        <v>0.33610000000000001</v>
      </c>
      <c r="P105" s="146">
        <v>-2.8E-3</v>
      </c>
      <c r="Q105" s="146">
        <v>0.55600000000000005</v>
      </c>
      <c r="R105" s="146">
        <v>5.7000000000000002E-3</v>
      </c>
      <c r="S105" s="146">
        <v>5.0000000000000001E-4</v>
      </c>
      <c r="T105" s="146">
        <v>6.3E-3</v>
      </c>
      <c r="U105" s="144">
        <v>13262</v>
      </c>
      <c r="V105" s="144">
        <v>311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150217</v>
      </c>
      <c r="B106" s="150" t="s">
        <v>67</v>
      </c>
      <c r="C106" s="14">
        <v>1.038</v>
      </c>
      <c r="D106" s="151">
        <v>1E-3</v>
      </c>
      <c r="E106" s="150">
        <v>199.34</v>
      </c>
      <c r="F106" s="14">
        <v>1.036</v>
      </c>
      <c r="G106" s="152">
        <v>-1.9E-3</v>
      </c>
      <c r="H106" s="152">
        <v>0.03</v>
      </c>
      <c r="I106" s="150">
        <v>5.5</v>
      </c>
      <c r="J106" s="150">
        <v>4.5</v>
      </c>
      <c r="K106" s="152">
        <v>4.5080000000000002E-2</v>
      </c>
      <c r="L106" s="150" t="s">
        <v>40</v>
      </c>
      <c r="M106" s="14" t="s">
        <v>68</v>
      </c>
      <c r="N106" s="151">
        <v>7.9000000000000008E-3</v>
      </c>
      <c r="O106" s="18">
        <v>0.27339999999999998</v>
      </c>
      <c r="P106" s="152">
        <v>-6.7000000000000002E-3</v>
      </c>
      <c r="Q106" s="152">
        <v>0.69489999999999996</v>
      </c>
      <c r="R106" s="152">
        <v>-4.4999999999999997E-3</v>
      </c>
      <c r="S106" s="152">
        <v>-1.1000000000000001E-3</v>
      </c>
      <c r="T106" s="152">
        <v>-5.1999999999999998E-3</v>
      </c>
      <c r="U106" s="150">
        <v>46291</v>
      </c>
      <c r="V106" s="150">
        <v>108</v>
      </c>
      <c r="W106" s="153">
        <v>0.21180555555555555</v>
      </c>
      <c r="X106" s="154">
        <v>42738</v>
      </c>
      <c r="Y106" s="21" t="s">
        <v>38</v>
      </c>
    </row>
    <row r="107" spans="1:25" ht="15.75" thickBot="1" x14ac:dyDescent="0.2">
      <c r="A107" s="7">
        <v>150237</v>
      </c>
      <c r="B107" s="144" t="s">
        <v>75</v>
      </c>
      <c r="C107" s="7">
        <v>1.042</v>
      </c>
      <c r="D107" s="147">
        <v>1E-3</v>
      </c>
      <c r="E107" s="144">
        <v>54.17</v>
      </c>
      <c r="F107" s="7">
        <v>1.0429999999999999</v>
      </c>
      <c r="G107" s="146">
        <v>1E-3</v>
      </c>
      <c r="H107" s="146">
        <v>0.03</v>
      </c>
      <c r="I107" s="144">
        <v>4.75</v>
      </c>
      <c r="J107" s="144">
        <v>4.5</v>
      </c>
      <c r="K107" s="146">
        <v>4.5069999999999999E-2</v>
      </c>
      <c r="L107" s="144" t="s">
        <v>40</v>
      </c>
      <c r="M107" s="7" t="s">
        <v>76</v>
      </c>
      <c r="N107" s="147">
        <v>1.03E-2</v>
      </c>
      <c r="O107" s="23">
        <v>0.41170000000000001</v>
      </c>
      <c r="P107" s="146">
        <v>-3.8E-3</v>
      </c>
      <c r="Q107" s="146">
        <v>0.3649</v>
      </c>
      <c r="R107" s="146">
        <v>-5.4999999999999997E-3</v>
      </c>
      <c r="S107" s="146">
        <v>5.1000000000000004E-3</v>
      </c>
      <c r="T107" s="146">
        <v>3.8E-3</v>
      </c>
      <c r="U107" s="144">
        <v>850</v>
      </c>
      <c r="V107" s="144">
        <v>2</v>
      </c>
      <c r="W107" s="148">
        <v>0.21180555555555555</v>
      </c>
      <c r="X107" s="149">
        <v>42675</v>
      </c>
      <c r="Y107" s="13" t="s">
        <v>38</v>
      </c>
    </row>
    <row r="108" spans="1:25" ht="15.75" thickBot="1" x14ac:dyDescent="0.2">
      <c r="A108" s="14">
        <v>150233</v>
      </c>
      <c r="B108" s="150" t="s">
        <v>81</v>
      </c>
      <c r="C108" s="14">
        <v>1.008</v>
      </c>
      <c r="D108" s="151">
        <v>3.0000000000000001E-3</v>
      </c>
      <c r="E108" s="150">
        <v>79.17</v>
      </c>
      <c r="F108" s="14">
        <v>1.0096000000000001</v>
      </c>
      <c r="G108" s="152">
        <v>1.6000000000000001E-3</v>
      </c>
      <c r="H108" s="152">
        <v>0.03</v>
      </c>
      <c r="I108" s="150">
        <v>4.5</v>
      </c>
      <c r="J108" s="150">
        <v>4.5</v>
      </c>
      <c r="K108" s="152">
        <v>4.5069999999999999E-2</v>
      </c>
      <c r="L108" s="150" t="s">
        <v>40</v>
      </c>
      <c r="M108" s="14" t="s">
        <v>82</v>
      </c>
      <c r="N108" s="151">
        <v>5.1999999999999998E-3</v>
      </c>
      <c r="O108" s="18">
        <v>0.30280000000000001</v>
      </c>
      <c r="P108" s="152">
        <v>-2.8E-3</v>
      </c>
      <c r="Q108" s="162">
        <v>0.66059999999999997</v>
      </c>
      <c r="R108" s="152">
        <v>-3.5999999999999999E-3</v>
      </c>
      <c r="S108" s="152">
        <v>-4.3E-3</v>
      </c>
      <c r="T108" s="152">
        <v>-1E-3</v>
      </c>
      <c r="U108" s="150">
        <v>2790</v>
      </c>
      <c r="V108" s="150">
        <v>-1</v>
      </c>
      <c r="W108" s="153">
        <v>0.21180555555555555</v>
      </c>
      <c r="X108" s="154">
        <v>42884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1.014</v>
      </c>
      <c r="D109" s="147">
        <v>4.0000000000000001E-3</v>
      </c>
      <c r="E109" s="144">
        <v>1007.6</v>
      </c>
      <c r="F109" s="7">
        <v>1.0153000000000001</v>
      </c>
      <c r="G109" s="146">
        <v>1.2999999999999999E-3</v>
      </c>
      <c r="H109" s="146">
        <v>0.03</v>
      </c>
      <c r="I109" s="144">
        <v>4.5</v>
      </c>
      <c r="J109" s="144">
        <v>4.5</v>
      </c>
      <c r="K109" s="146">
        <v>4.5060000000000003E-2</v>
      </c>
      <c r="L109" s="144" t="s">
        <v>40</v>
      </c>
      <c r="M109" s="7" t="s">
        <v>91</v>
      </c>
      <c r="N109" s="145">
        <v>-1.3100000000000001E-2</v>
      </c>
      <c r="O109" s="23">
        <v>0.43430000000000002</v>
      </c>
      <c r="P109" s="146">
        <v>-3.8E-3</v>
      </c>
      <c r="Q109" s="146">
        <v>0.34129999999999999</v>
      </c>
      <c r="R109" s="146">
        <v>1.8499999999999999E-2</v>
      </c>
      <c r="S109" s="146">
        <v>8.9999999999999993E-3</v>
      </c>
      <c r="T109" s="146">
        <v>5.9999999999999995E-4</v>
      </c>
      <c r="U109" s="144">
        <v>12040</v>
      </c>
      <c r="V109" s="144">
        <v>149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150203</v>
      </c>
      <c r="B110" s="150" t="s">
        <v>109</v>
      </c>
      <c r="C110" s="14">
        <v>1.02</v>
      </c>
      <c r="D110" s="151">
        <v>2.8999999999999998E-3</v>
      </c>
      <c r="E110" s="150">
        <v>1315.2</v>
      </c>
      <c r="F110" s="14">
        <v>1.0209999999999999</v>
      </c>
      <c r="G110" s="152">
        <v>1E-3</v>
      </c>
      <c r="H110" s="152">
        <v>0.03</v>
      </c>
      <c r="I110" s="150">
        <v>4.5</v>
      </c>
      <c r="J110" s="150">
        <v>4.5</v>
      </c>
      <c r="K110" s="152">
        <v>4.505E-2</v>
      </c>
      <c r="L110" s="150" t="s">
        <v>40</v>
      </c>
      <c r="M110" s="14" t="s">
        <v>110</v>
      </c>
      <c r="N110" s="151">
        <v>2.5000000000000001E-3</v>
      </c>
      <c r="O110" s="18">
        <v>0.47520000000000001</v>
      </c>
      <c r="P110" s="152">
        <v>-3.8E-3</v>
      </c>
      <c r="Q110" s="152">
        <v>0.23860000000000001</v>
      </c>
      <c r="R110" s="152">
        <v>-2.8999999999999998E-3</v>
      </c>
      <c r="S110" s="152">
        <v>-8.0000000000000004E-4</v>
      </c>
      <c r="T110" s="152">
        <v>-5.4999999999999997E-3</v>
      </c>
      <c r="U110" s="150">
        <v>17402</v>
      </c>
      <c r="V110" s="150">
        <v>274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150241</v>
      </c>
      <c r="B111" s="155" t="s">
        <v>94</v>
      </c>
      <c r="C111" s="7">
        <v>1.0289999999999999</v>
      </c>
      <c r="D111" s="147">
        <v>1E-3</v>
      </c>
      <c r="E111" s="144">
        <v>354.49</v>
      </c>
      <c r="F111" s="7">
        <v>1.03</v>
      </c>
      <c r="G111" s="146">
        <v>1E-3</v>
      </c>
      <c r="H111" s="146">
        <v>0.03</v>
      </c>
      <c r="I111" s="144">
        <v>4.5</v>
      </c>
      <c r="J111" s="144">
        <v>4.5</v>
      </c>
      <c r="K111" s="146">
        <v>4.505E-2</v>
      </c>
      <c r="L111" s="144" t="s">
        <v>40</v>
      </c>
      <c r="M111" s="7" t="s">
        <v>95</v>
      </c>
      <c r="N111" s="145">
        <v>-1.9800000000000002E-2</v>
      </c>
      <c r="O111" s="23">
        <v>0.32129999999999997</v>
      </c>
      <c r="P111" s="146">
        <v>-3.8E-3</v>
      </c>
      <c r="Q111" s="146">
        <v>0.5907</v>
      </c>
      <c r="R111" s="146">
        <v>5.7999999999999996E-3</v>
      </c>
      <c r="S111" s="146">
        <v>-5.7000000000000002E-3</v>
      </c>
      <c r="T111" s="146">
        <v>-6.4000000000000003E-3</v>
      </c>
      <c r="U111" s="144">
        <v>8556</v>
      </c>
      <c r="V111" s="144">
        <v>-48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150207</v>
      </c>
      <c r="B112" s="150" t="s">
        <v>71</v>
      </c>
      <c r="C112" s="14">
        <v>1.0289999999999999</v>
      </c>
      <c r="D112" s="156">
        <v>-3.8999999999999998E-3</v>
      </c>
      <c r="E112" s="150">
        <v>72.959999999999994</v>
      </c>
      <c r="F112" s="14">
        <v>1.03</v>
      </c>
      <c r="G112" s="152">
        <v>1E-3</v>
      </c>
      <c r="H112" s="152">
        <v>0.03</v>
      </c>
      <c r="I112" s="150">
        <v>4.5</v>
      </c>
      <c r="J112" s="150">
        <v>4.5</v>
      </c>
      <c r="K112" s="152">
        <v>4.505E-2</v>
      </c>
      <c r="L112" s="150" t="s">
        <v>40</v>
      </c>
      <c r="M112" s="14" t="s">
        <v>72</v>
      </c>
      <c r="N112" s="151">
        <v>1.9E-3</v>
      </c>
      <c r="O112" s="18">
        <v>0.18679999999999999</v>
      </c>
      <c r="P112" s="152">
        <v>-3.8E-3</v>
      </c>
      <c r="Q112" s="152">
        <v>0.90600000000000003</v>
      </c>
      <c r="R112" s="152">
        <v>-3.3000000000000002E-2</v>
      </c>
      <c r="S112" s="152">
        <v>-5.67E-2</v>
      </c>
      <c r="T112" s="152">
        <v>-2.1000000000000001E-2</v>
      </c>
      <c r="U112" s="150">
        <v>16660</v>
      </c>
      <c r="V112" s="150">
        <v>-245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150251</v>
      </c>
      <c r="B113" s="144" t="s">
        <v>96</v>
      </c>
      <c r="C113" s="7">
        <v>1.0289999999999999</v>
      </c>
      <c r="D113" s="145">
        <v>-2.8999999999999998E-3</v>
      </c>
      <c r="E113" s="144">
        <v>77.7</v>
      </c>
      <c r="F113" s="7">
        <v>1.03</v>
      </c>
      <c r="G113" s="146">
        <v>1E-3</v>
      </c>
      <c r="H113" s="146">
        <v>0.03</v>
      </c>
      <c r="I113" s="144">
        <v>4.5</v>
      </c>
      <c r="J113" s="144">
        <v>4.5</v>
      </c>
      <c r="K113" s="146">
        <v>4.505E-2</v>
      </c>
      <c r="L113" s="144" t="s">
        <v>40</v>
      </c>
      <c r="M113" s="7" t="s">
        <v>97</v>
      </c>
      <c r="N113" s="147">
        <v>2.1899999999999999E-2</v>
      </c>
      <c r="O113" s="23">
        <v>0.4425</v>
      </c>
      <c r="P113" s="146">
        <v>-3.8E-3</v>
      </c>
      <c r="Q113" s="146">
        <v>0.30659999999999998</v>
      </c>
      <c r="R113" s="146">
        <v>2.0899999999999998E-2</v>
      </c>
      <c r="S113" s="146">
        <v>1.1599999999999999E-2</v>
      </c>
      <c r="T113" s="146">
        <v>5.4000000000000003E-3</v>
      </c>
      <c r="U113" s="144">
        <v>6852</v>
      </c>
      <c r="V113" s="144">
        <v>12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150269</v>
      </c>
      <c r="B114" s="150" t="s">
        <v>57</v>
      </c>
      <c r="C114" s="14">
        <v>1.0289999999999999</v>
      </c>
      <c r="D114" s="151">
        <v>1E-3</v>
      </c>
      <c r="E114" s="150">
        <v>3020.52</v>
      </c>
      <c r="F114" s="14">
        <v>1.03</v>
      </c>
      <c r="G114" s="152">
        <v>1E-3</v>
      </c>
      <c r="H114" s="152">
        <v>0.03</v>
      </c>
      <c r="I114" s="150">
        <v>4.5</v>
      </c>
      <c r="J114" s="150">
        <v>4.5</v>
      </c>
      <c r="K114" s="152">
        <v>4.505E-2</v>
      </c>
      <c r="L114" s="150" t="s">
        <v>40</v>
      </c>
      <c r="M114" s="14" t="s">
        <v>58</v>
      </c>
      <c r="N114" s="156">
        <v>-1.6199999999999999E-2</v>
      </c>
      <c r="O114" s="18">
        <v>0.36249999999999999</v>
      </c>
      <c r="P114" s="152">
        <v>-3.8E-3</v>
      </c>
      <c r="Q114" s="152">
        <v>0.49399999999999999</v>
      </c>
      <c r="R114" s="152">
        <v>7.0000000000000001E-3</v>
      </c>
      <c r="S114" s="152">
        <v>2.3999999999999998E-3</v>
      </c>
      <c r="T114" s="152">
        <v>-1E-3</v>
      </c>
      <c r="U114" s="150">
        <v>45573</v>
      </c>
      <c r="V114" s="150">
        <v>1138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150283</v>
      </c>
      <c r="B115" s="144" t="s">
        <v>63</v>
      </c>
      <c r="C115" s="7">
        <v>1.006</v>
      </c>
      <c r="D115" s="157">
        <v>0</v>
      </c>
      <c r="E115" s="144">
        <v>82.83</v>
      </c>
      <c r="F115" s="7">
        <v>1.0069999999999999</v>
      </c>
      <c r="G115" s="146">
        <v>1E-3</v>
      </c>
      <c r="H115" s="146">
        <v>0.03</v>
      </c>
      <c r="I115" s="144">
        <v>4.5</v>
      </c>
      <c r="J115" s="144">
        <v>4.5</v>
      </c>
      <c r="K115" s="146">
        <v>4.505E-2</v>
      </c>
      <c r="L115" s="144" t="s">
        <v>40</v>
      </c>
      <c r="M115" s="7" t="s">
        <v>64</v>
      </c>
      <c r="N115" s="147">
        <v>1.1999999999999999E-3</v>
      </c>
      <c r="O115" s="23">
        <v>0.29520000000000002</v>
      </c>
      <c r="P115" s="146">
        <v>-3.8E-3</v>
      </c>
      <c r="Q115" s="160">
        <v>0.68220000000000003</v>
      </c>
      <c r="R115" s="146">
        <v>-3.5999999999999999E-3</v>
      </c>
      <c r="S115" s="146">
        <v>-7.0000000000000001E-3</v>
      </c>
      <c r="T115" s="146">
        <v>-6.0000000000000001E-3</v>
      </c>
      <c r="U115" s="144">
        <v>9462</v>
      </c>
      <c r="V115" s="144">
        <v>4</v>
      </c>
      <c r="W115" s="148">
        <v>0.21180555555555555</v>
      </c>
      <c r="X115" s="149">
        <v>42905</v>
      </c>
      <c r="Y115" s="13" t="s">
        <v>38</v>
      </c>
    </row>
    <row r="116" spans="1:25" ht="15.75" thickBot="1" x14ac:dyDescent="0.2">
      <c r="A116" s="14">
        <v>150184</v>
      </c>
      <c r="B116" s="150" t="s">
        <v>106</v>
      </c>
      <c r="C116" s="14">
        <v>1.0089999999999999</v>
      </c>
      <c r="D116" s="151">
        <v>3.0000000000000001E-3</v>
      </c>
      <c r="E116" s="150">
        <v>256.25</v>
      </c>
      <c r="F116" s="14">
        <v>1.0096000000000001</v>
      </c>
      <c r="G116" s="152">
        <v>5.9999999999999995E-4</v>
      </c>
      <c r="H116" s="152">
        <v>0.03</v>
      </c>
      <c r="I116" s="150">
        <v>4.5</v>
      </c>
      <c r="J116" s="150">
        <v>4.5</v>
      </c>
      <c r="K116" s="152">
        <v>4.5030000000000001E-2</v>
      </c>
      <c r="L116" s="150" t="s">
        <v>40</v>
      </c>
      <c r="M116" s="14" t="s">
        <v>76</v>
      </c>
      <c r="N116" s="151">
        <v>1.03E-2</v>
      </c>
      <c r="O116" s="18">
        <v>0.34739999999999999</v>
      </c>
      <c r="P116" s="152">
        <v>-3.8E-3</v>
      </c>
      <c r="Q116" s="162">
        <v>0.55420000000000003</v>
      </c>
      <c r="R116" s="152">
        <v>-5.7999999999999996E-3</v>
      </c>
      <c r="S116" s="152">
        <v>1.8E-3</v>
      </c>
      <c r="T116" s="152">
        <v>-1.5E-3</v>
      </c>
      <c r="U116" s="150">
        <v>38898</v>
      </c>
      <c r="V116" s="150">
        <v>44</v>
      </c>
      <c r="W116" s="153">
        <v>0.21180555555555555</v>
      </c>
      <c r="X116" s="154">
        <v>42885</v>
      </c>
      <c r="Y116" s="21" t="s">
        <v>38</v>
      </c>
    </row>
    <row r="117" spans="1:25" ht="15.75" thickBot="1" x14ac:dyDescent="0.2">
      <c r="A117" s="7">
        <v>150275</v>
      </c>
      <c r="B117" s="155" t="s">
        <v>89</v>
      </c>
      <c r="C117" s="7">
        <v>1.03</v>
      </c>
      <c r="D117" s="147">
        <v>3.8999999999999998E-3</v>
      </c>
      <c r="E117" s="144">
        <v>1454.77</v>
      </c>
      <c r="F117" s="7">
        <v>1.03</v>
      </c>
      <c r="G117" s="146">
        <v>0</v>
      </c>
      <c r="H117" s="146">
        <v>0.03</v>
      </c>
      <c r="I117" s="144">
        <v>4.5</v>
      </c>
      <c r="J117" s="144">
        <v>4.5</v>
      </c>
      <c r="K117" s="146">
        <v>4.4999999999999998E-2</v>
      </c>
      <c r="L117" s="144" t="s">
        <v>40</v>
      </c>
      <c r="M117" s="7" t="s">
        <v>46</v>
      </c>
      <c r="N117" s="147">
        <v>4.3E-3</v>
      </c>
      <c r="O117" s="23">
        <v>0.14319999999999999</v>
      </c>
      <c r="P117" s="146">
        <v>-4.7999999999999996E-3</v>
      </c>
      <c r="Q117" s="146">
        <v>1.008</v>
      </c>
      <c r="R117" s="146">
        <v>-2.7000000000000001E-3</v>
      </c>
      <c r="S117" s="146">
        <v>-6.7000000000000002E-3</v>
      </c>
      <c r="T117" s="146">
        <v>-5.4999999999999997E-3</v>
      </c>
      <c r="U117" s="144">
        <v>52840</v>
      </c>
      <c r="V117" s="144">
        <v>-435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150279</v>
      </c>
      <c r="B118" s="150" t="s">
        <v>126</v>
      </c>
      <c r="C118" s="14">
        <v>1.056</v>
      </c>
      <c r="D118" s="156">
        <v>-8.5000000000000006E-3</v>
      </c>
      <c r="E118" s="150">
        <v>95.36</v>
      </c>
      <c r="F118" s="14">
        <v>1.0549999999999999</v>
      </c>
      <c r="G118" s="152">
        <v>-8.9999999999999998E-4</v>
      </c>
      <c r="H118" s="152">
        <v>0.03</v>
      </c>
      <c r="I118" s="150">
        <v>5</v>
      </c>
      <c r="J118" s="150">
        <v>4.5</v>
      </c>
      <c r="K118" s="152">
        <v>4.496E-2</v>
      </c>
      <c r="L118" s="150" t="s">
        <v>40</v>
      </c>
      <c r="M118" s="14" t="s">
        <v>127</v>
      </c>
      <c r="N118" s="151">
        <v>8.0000000000000002E-3</v>
      </c>
      <c r="O118" s="18">
        <v>0.30880000000000002</v>
      </c>
      <c r="P118" s="152">
        <v>-5.7000000000000002E-3</v>
      </c>
      <c r="Q118" s="152">
        <v>0.58899999999999997</v>
      </c>
      <c r="R118" s="152">
        <v>-1.06E-2</v>
      </c>
      <c r="S118" s="152">
        <v>-4.7999999999999996E-3</v>
      </c>
      <c r="T118" s="152">
        <v>-3.3E-3</v>
      </c>
      <c r="U118" s="150">
        <v>1253</v>
      </c>
      <c r="V118" s="150">
        <v>0</v>
      </c>
      <c r="W118" s="153">
        <v>0.21180555555555555</v>
      </c>
      <c r="X118" s="154">
        <v>42614</v>
      </c>
      <c r="Y118" s="21" t="s">
        <v>38</v>
      </c>
    </row>
    <row r="119" spans="1:25" ht="15.75" thickBot="1" x14ac:dyDescent="0.2">
      <c r="A119" s="7">
        <v>150194</v>
      </c>
      <c r="B119" s="144" t="s">
        <v>85</v>
      </c>
      <c r="C119" s="7">
        <v>1.0309999999999999</v>
      </c>
      <c r="D119" s="147">
        <v>3.8999999999999998E-3</v>
      </c>
      <c r="E119" s="144">
        <v>13157.86</v>
      </c>
      <c r="F119" s="7">
        <v>1.03</v>
      </c>
      <c r="G119" s="146">
        <v>-1E-3</v>
      </c>
      <c r="H119" s="146">
        <v>0.03</v>
      </c>
      <c r="I119" s="144">
        <v>4.5</v>
      </c>
      <c r="J119" s="144">
        <v>4.5</v>
      </c>
      <c r="K119" s="146">
        <v>4.496E-2</v>
      </c>
      <c r="L119" s="144" t="s">
        <v>40</v>
      </c>
      <c r="M119" s="7" t="s">
        <v>86</v>
      </c>
      <c r="N119" s="147">
        <v>2E-3</v>
      </c>
      <c r="O119" s="23">
        <v>0.1699</v>
      </c>
      <c r="P119" s="146">
        <v>-5.7000000000000002E-3</v>
      </c>
      <c r="Q119" s="146">
        <v>0.94550000000000001</v>
      </c>
      <c r="R119" s="146">
        <v>-3.2000000000000002E-3</v>
      </c>
      <c r="S119" s="146">
        <v>6.9999999999999999E-4</v>
      </c>
      <c r="T119" s="146">
        <v>2.7000000000000001E-3</v>
      </c>
      <c r="U119" s="144">
        <v>458405</v>
      </c>
      <c r="V119" s="144">
        <v>513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150235</v>
      </c>
      <c r="B120" s="150" t="s">
        <v>115</v>
      </c>
      <c r="C120" s="14">
        <v>1.0289999999999999</v>
      </c>
      <c r="D120" s="156">
        <v>-1.9E-3</v>
      </c>
      <c r="E120" s="150">
        <v>505.41</v>
      </c>
      <c r="F120" s="14">
        <v>1.0269999999999999</v>
      </c>
      <c r="G120" s="152">
        <v>-1.9E-3</v>
      </c>
      <c r="H120" s="152">
        <v>0.03</v>
      </c>
      <c r="I120" s="150">
        <v>4.5</v>
      </c>
      <c r="J120" s="150">
        <v>4.5</v>
      </c>
      <c r="K120" s="152">
        <v>4.4909999999999999E-2</v>
      </c>
      <c r="L120" s="150" t="s">
        <v>40</v>
      </c>
      <c r="M120" s="14" t="s">
        <v>56</v>
      </c>
      <c r="N120" s="156">
        <v>-1.1299999999999999E-2</v>
      </c>
      <c r="O120" s="18">
        <v>0.38490000000000002</v>
      </c>
      <c r="P120" s="152">
        <v>-6.7000000000000002E-3</v>
      </c>
      <c r="Q120" s="152">
        <v>0.4451</v>
      </c>
      <c r="R120" s="152">
        <v>-5.3E-3</v>
      </c>
      <c r="S120" s="152">
        <v>-9.4999999999999998E-3</v>
      </c>
      <c r="T120" s="152">
        <v>-4.4999999999999997E-3</v>
      </c>
      <c r="U120" s="150">
        <v>31700</v>
      </c>
      <c r="V120" s="150">
        <v>-1344</v>
      </c>
      <c r="W120" s="153">
        <v>0.21180555555555555</v>
      </c>
      <c r="X120" s="154">
        <v>42675</v>
      </c>
      <c r="Y120" s="21" t="s">
        <v>38</v>
      </c>
    </row>
    <row r="121" spans="1:25" ht="15.75" thickBot="1" x14ac:dyDescent="0.2">
      <c r="A121" s="7">
        <v>150307</v>
      </c>
      <c r="B121" s="144" t="s">
        <v>51</v>
      </c>
      <c r="C121" s="7">
        <v>1.034</v>
      </c>
      <c r="D121" s="147">
        <v>2.8999999999999998E-3</v>
      </c>
      <c r="E121" s="144">
        <v>870.37</v>
      </c>
      <c r="F121" s="7">
        <v>1.032</v>
      </c>
      <c r="G121" s="146">
        <v>-1.9E-3</v>
      </c>
      <c r="H121" s="146">
        <v>0.03</v>
      </c>
      <c r="I121" s="144">
        <v>4.5</v>
      </c>
      <c r="J121" s="144">
        <v>4.5</v>
      </c>
      <c r="K121" s="146">
        <v>4.4909999999999999E-2</v>
      </c>
      <c r="L121" s="144" t="s">
        <v>40</v>
      </c>
      <c r="M121" s="7" t="s">
        <v>52</v>
      </c>
      <c r="N121" s="147">
        <v>1.5E-3</v>
      </c>
      <c r="O121" s="23">
        <v>0.21829999999999999</v>
      </c>
      <c r="P121" s="146">
        <v>-6.7000000000000002E-3</v>
      </c>
      <c r="Q121" s="146">
        <v>0.82930000000000004</v>
      </c>
      <c r="R121" s="146">
        <v>-6.1000000000000004E-3</v>
      </c>
      <c r="S121" s="146">
        <v>-7.3000000000000001E-3</v>
      </c>
      <c r="T121" s="146">
        <v>-5.0000000000000001E-3</v>
      </c>
      <c r="U121" s="144">
        <v>23306</v>
      </c>
      <c r="V121" s="144">
        <v>-115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1.008</v>
      </c>
      <c r="D122" s="159">
        <v>0</v>
      </c>
      <c r="E122" s="150">
        <v>989.03</v>
      </c>
      <c r="F122" s="14">
        <v>1.0048999999999999</v>
      </c>
      <c r="G122" s="152">
        <v>-3.0999999999999999E-3</v>
      </c>
      <c r="H122" s="152">
        <v>0.03</v>
      </c>
      <c r="I122" s="150">
        <v>4.5</v>
      </c>
      <c r="J122" s="150">
        <v>4.5</v>
      </c>
      <c r="K122" s="152">
        <v>4.4859999999999997E-2</v>
      </c>
      <c r="L122" s="150" t="s">
        <v>40</v>
      </c>
      <c r="M122" s="14" t="s">
        <v>56</v>
      </c>
      <c r="N122" s="156">
        <v>-1.1299999999999999E-2</v>
      </c>
      <c r="O122" s="18">
        <v>0.48559999999999998</v>
      </c>
      <c r="P122" s="152">
        <v>-7.7000000000000002E-3</v>
      </c>
      <c r="Q122" s="152">
        <v>0.22969999999999999</v>
      </c>
      <c r="R122" s="152">
        <v>-5.1999999999999998E-3</v>
      </c>
      <c r="S122" s="152">
        <v>-1E-3</v>
      </c>
      <c r="T122" s="152">
        <v>-3.3999999999999998E-3</v>
      </c>
      <c r="U122" s="150">
        <v>14386</v>
      </c>
      <c r="V122" s="150">
        <v>-175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150227</v>
      </c>
      <c r="B123" s="155" t="s">
        <v>111</v>
      </c>
      <c r="C123" s="7">
        <v>1.04</v>
      </c>
      <c r="D123" s="157">
        <v>0</v>
      </c>
      <c r="E123" s="144">
        <v>5522.33</v>
      </c>
      <c r="F123" s="7">
        <v>1.036</v>
      </c>
      <c r="G123" s="146">
        <v>-3.8999999999999998E-3</v>
      </c>
      <c r="H123" s="146">
        <v>0.03</v>
      </c>
      <c r="I123" s="144">
        <v>4.5</v>
      </c>
      <c r="J123" s="144">
        <v>4.5</v>
      </c>
      <c r="K123" s="146">
        <v>4.4819999999999999E-2</v>
      </c>
      <c r="L123" s="144" t="s">
        <v>40</v>
      </c>
      <c r="M123" s="7" t="s">
        <v>95</v>
      </c>
      <c r="N123" s="145">
        <v>-1.9800000000000002E-2</v>
      </c>
      <c r="O123" s="23">
        <v>0.27100000000000002</v>
      </c>
      <c r="P123" s="146">
        <v>-8.6E-3</v>
      </c>
      <c r="Q123" s="146">
        <v>0.70069999999999999</v>
      </c>
      <c r="R123" s="146">
        <v>9.5999999999999992E-3</v>
      </c>
      <c r="S123" s="146">
        <v>3.3E-3</v>
      </c>
      <c r="T123" s="146">
        <v>5.9999999999999995E-4</v>
      </c>
      <c r="U123" s="144">
        <v>271064</v>
      </c>
      <c r="V123" s="144">
        <v>2335</v>
      </c>
      <c r="W123" s="148">
        <v>0.21180555555555555</v>
      </c>
      <c r="X123" s="149">
        <v>42675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1.034</v>
      </c>
      <c r="D124" s="156">
        <v>-1.9E-3</v>
      </c>
      <c r="E124" s="150">
        <v>1.3</v>
      </c>
      <c r="F124" s="14">
        <v>1.03</v>
      </c>
      <c r="G124" s="152">
        <v>-3.8999999999999998E-3</v>
      </c>
      <c r="H124" s="152">
        <v>0.03</v>
      </c>
      <c r="I124" s="150">
        <v>4.5</v>
      </c>
      <c r="J124" s="150">
        <v>4.5</v>
      </c>
      <c r="K124" s="152">
        <v>4.4819999999999999E-2</v>
      </c>
      <c r="L124" s="150" t="s">
        <v>40</v>
      </c>
      <c r="M124" s="14" t="s">
        <v>95</v>
      </c>
      <c r="N124" s="156">
        <v>-1.9800000000000002E-2</v>
      </c>
      <c r="O124" s="18">
        <v>0.28570000000000001</v>
      </c>
      <c r="P124" s="152">
        <v>-8.6E-3</v>
      </c>
      <c r="Q124" s="152">
        <v>0.67410000000000003</v>
      </c>
      <c r="R124" s="152">
        <v>5.9999999999999995E-4</v>
      </c>
      <c r="S124" s="152">
        <v>-1.6000000000000001E-3</v>
      </c>
      <c r="T124" s="152">
        <v>-8.3999999999999995E-3</v>
      </c>
      <c r="U124" s="150">
        <v>3977</v>
      </c>
      <c r="V124" s="150">
        <v>-10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150200</v>
      </c>
      <c r="B125" s="144" t="s">
        <v>55</v>
      </c>
      <c r="C125" s="7">
        <v>1.0349999999999999</v>
      </c>
      <c r="D125" s="147">
        <v>5.7999999999999996E-3</v>
      </c>
      <c r="E125" s="144">
        <v>26291.52</v>
      </c>
      <c r="F125" s="7">
        <v>1.03</v>
      </c>
      <c r="G125" s="146">
        <v>-4.8999999999999998E-3</v>
      </c>
      <c r="H125" s="146">
        <v>0.03</v>
      </c>
      <c r="I125" s="144">
        <v>4.5</v>
      </c>
      <c r="J125" s="144">
        <v>4.5</v>
      </c>
      <c r="K125" s="146">
        <v>4.478E-2</v>
      </c>
      <c r="L125" s="144" t="s">
        <v>40</v>
      </c>
      <c r="M125" s="7" t="s">
        <v>56</v>
      </c>
      <c r="N125" s="145">
        <v>-1.1299999999999999E-2</v>
      </c>
      <c r="O125" s="23">
        <v>0.23350000000000001</v>
      </c>
      <c r="P125" s="146">
        <v>-9.5999999999999992E-3</v>
      </c>
      <c r="Q125" s="146">
        <v>0.7964</v>
      </c>
      <c r="R125" s="146">
        <v>-5.4000000000000003E-3</v>
      </c>
      <c r="S125" s="146">
        <v>-2.01E-2</v>
      </c>
      <c r="T125" s="146">
        <v>-5.9999999999999995E-4</v>
      </c>
      <c r="U125" s="144">
        <v>944828</v>
      </c>
      <c r="V125" s="144">
        <v>-18643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1.01</v>
      </c>
      <c r="D126" s="151">
        <v>3.0000000000000001E-3</v>
      </c>
      <c r="E126" s="150">
        <v>2408.5100000000002</v>
      </c>
      <c r="F126" s="14">
        <v>1.0048999999999999</v>
      </c>
      <c r="G126" s="152">
        <v>-5.1000000000000004E-3</v>
      </c>
      <c r="H126" s="152">
        <v>0.03</v>
      </c>
      <c r="I126" s="150">
        <v>4.5</v>
      </c>
      <c r="J126" s="150">
        <v>4.5</v>
      </c>
      <c r="K126" s="152">
        <v>4.4769999999999997E-2</v>
      </c>
      <c r="L126" s="150" t="s">
        <v>40</v>
      </c>
      <c r="M126" s="14" t="s">
        <v>80</v>
      </c>
      <c r="N126" s="151">
        <v>1.9E-3</v>
      </c>
      <c r="O126" s="18">
        <v>0.45040000000000002</v>
      </c>
      <c r="P126" s="152">
        <v>-9.7000000000000003E-3</v>
      </c>
      <c r="Q126" s="152">
        <v>0.31390000000000001</v>
      </c>
      <c r="R126" s="152">
        <v>-3.2000000000000002E-3</v>
      </c>
      <c r="S126" s="152">
        <v>-3.3999999999999998E-3</v>
      </c>
      <c r="T126" s="152">
        <v>-1.6999999999999999E-3</v>
      </c>
      <c r="U126" s="150">
        <v>36972</v>
      </c>
      <c r="V126" s="150">
        <v>97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502007</v>
      </c>
      <c r="B127" s="144" t="s">
        <v>47</v>
      </c>
      <c r="C127" s="7">
        <v>1.0129999999999999</v>
      </c>
      <c r="D127" s="147">
        <v>3.0000000000000001E-3</v>
      </c>
      <c r="E127" s="144">
        <v>1226.47</v>
      </c>
      <c r="F127" s="7">
        <v>1.0078</v>
      </c>
      <c r="G127" s="146">
        <v>-5.1999999999999998E-3</v>
      </c>
      <c r="H127" s="146">
        <v>0.03</v>
      </c>
      <c r="I127" s="144">
        <v>4.5</v>
      </c>
      <c r="J127" s="144">
        <v>4.5</v>
      </c>
      <c r="K127" s="146">
        <v>4.4769999999999997E-2</v>
      </c>
      <c r="L127" s="144" t="s">
        <v>40</v>
      </c>
      <c r="M127" s="7" t="s">
        <v>48</v>
      </c>
      <c r="N127" s="147">
        <v>1.1999999999999999E-3</v>
      </c>
      <c r="O127" s="23">
        <v>0.31929999999999997</v>
      </c>
      <c r="P127" s="146">
        <v>-9.7000000000000003E-3</v>
      </c>
      <c r="Q127" s="146">
        <v>0.62360000000000004</v>
      </c>
      <c r="R127" s="146">
        <v>-4.7999999999999996E-3</v>
      </c>
      <c r="S127" s="146">
        <v>-4.5999999999999999E-3</v>
      </c>
      <c r="T127" s="146">
        <v>-5.7999999999999996E-3</v>
      </c>
      <c r="U127" s="144">
        <v>26350</v>
      </c>
      <c r="V127" s="144">
        <v>-1001</v>
      </c>
      <c r="W127" s="148">
        <v>0.21180555555555555</v>
      </c>
      <c r="X127" s="149">
        <v>42900</v>
      </c>
      <c r="Y127" s="13" t="s">
        <v>38</v>
      </c>
    </row>
    <row r="128" spans="1:25" ht="15.75" thickBot="1" x14ac:dyDescent="0.2">
      <c r="A128" s="14">
        <v>150209</v>
      </c>
      <c r="B128" s="150" t="s">
        <v>47</v>
      </c>
      <c r="C128" s="14">
        <v>1.036</v>
      </c>
      <c r="D128" s="156">
        <v>-1E-3</v>
      </c>
      <c r="E128" s="150">
        <v>6816.13</v>
      </c>
      <c r="F128" s="14">
        <v>1.03</v>
      </c>
      <c r="G128" s="152">
        <v>-5.7999999999999996E-3</v>
      </c>
      <c r="H128" s="152">
        <v>0.03</v>
      </c>
      <c r="I128" s="150">
        <v>4.5</v>
      </c>
      <c r="J128" s="150">
        <v>4.5</v>
      </c>
      <c r="K128" s="152">
        <v>4.4729999999999999E-2</v>
      </c>
      <c r="L128" s="150" t="s">
        <v>40</v>
      </c>
      <c r="M128" s="14" t="s">
        <v>48</v>
      </c>
      <c r="N128" s="151">
        <v>1.1999999999999999E-3</v>
      </c>
      <c r="O128" s="18">
        <v>0.26860000000000001</v>
      </c>
      <c r="P128" s="152">
        <v>-1.0500000000000001E-2</v>
      </c>
      <c r="Q128" s="152">
        <v>0.71430000000000005</v>
      </c>
      <c r="R128" s="152">
        <v>-1.1000000000000001E-3</v>
      </c>
      <c r="S128" s="152">
        <v>-5.9999999999999995E-4</v>
      </c>
      <c r="T128" s="152">
        <v>-1.1999999999999999E-3</v>
      </c>
      <c r="U128" s="150">
        <v>436008</v>
      </c>
      <c r="V128" s="150">
        <v>-1711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150255</v>
      </c>
      <c r="B129" s="155" t="s">
        <v>112</v>
      </c>
      <c r="C129" s="7">
        <v>1.016</v>
      </c>
      <c r="D129" s="145">
        <v>-8.8000000000000005E-3</v>
      </c>
      <c r="E129" s="144">
        <v>20.13</v>
      </c>
      <c r="F129" s="7">
        <v>1.0092000000000001</v>
      </c>
      <c r="G129" s="146">
        <v>-6.7000000000000002E-3</v>
      </c>
      <c r="H129" s="146">
        <v>0.03</v>
      </c>
      <c r="I129" s="144">
        <v>4.5</v>
      </c>
      <c r="J129" s="144">
        <v>4.5</v>
      </c>
      <c r="K129" s="146">
        <v>4.4699999999999997E-2</v>
      </c>
      <c r="L129" s="144" t="s">
        <v>40</v>
      </c>
      <c r="M129" s="7" t="s">
        <v>95</v>
      </c>
      <c r="N129" s="145">
        <v>-1.9800000000000002E-2</v>
      </c>
      <c r="O129" s="23">
        <v>0.24540000000000001</v>
      </c>
      <c r="P129" s="146">
        <v>-1.1599999999999999E-2</v>
      </c>
      <c r="Q129" s="146">
        <v>0.79790000000000005</v>
      </c>
      <c r="R129" s="146">
        <v>-4.0000000000000001E-3</v>
      </c>
      <c r="S129" s="146">
        <v>-8.2000000000000007E-3</v>
      </c>
      <c r="T129" s="146">
        <v>-5.9999999999999995E-4</v>
      </c>
      <c r="U129" s="144">
        <v>3233</v>
      </c>
      <c r="V129" s="144">
        <v>14</v>
      </c>
      <c r="W129" s="148">
        <v>0.21180555555555555</v>
      </c>
      <c r="X129" s="149">
        <v>42888</v>
      </c>
      <c r="Y129" s="13" t="s">
        <v>38</v>
      </c>
    </row>
    <row r="130" spans="1:25" ht="15.75" thickBot="1" x14ac:dyDescent="0.2">
      <c r="A130" s="14">
        <v>150100</v>
      </c>
      <c r="B130" s="150" t="s">
        <v>133</v>
      </c>
      <c r="C130" s="14">
        <v>1.0349999999999999</v>
      </c>
      <c r="D130" s="156">
        <v>-1.0500000000000001E-2</v>
      </c>
      <c r="E130" s="150">
        <v>0.57999999999999996</v>
      </c>
      <c r="F130" s="14">
        <v>1.028</v>
      </c>
      <c r="G130" s="152">
        <v>-6.7999999999999996E-3</v>
      </c>
      <c r="H130" s="152">
        <v>0.03</v>
      </c>
      <c r="I130" s="150">
        <v>4.5</v>
      </c>
      <c r="J130" s="150">
        <v>4.5</v>
      </c>
      <c r="K130" s="152">
        <v>4.4690000000000001E-2</v>
      </c>
      <c r="L130" s="150" t="s">
        <v>40</v>
      </c>
      <c r="M130" s="14" t="s">
        <v>134</v>
      </c>
      <c r="N130" s="151">
        <v>6.4999999999999997E-3</v>
      </c>
      <c r="O130" s="18">
        <v>0.4657</v>
      </c>
      <c r="P130" s="152">
        <v>-1.15E-2</v>
      </c>
      <c r="Q130" s="152">
        <v>0.67220000000000002</v>
      </c>
      <c r="R130" s="152">
        <v>-8.8000000000000005E-3</v>
      </c>
      <c r="S130" s="152">
        <v>-2.5000000000000001E-3</v>
      </c>
      <c r="T130" s="152">
        <v>-6.4000000000000003E-3</v>
      </c>
      <c r="U130" s="150">
        <v>14126</v>
      </c>
      <c r="V130" s="150">
        <v>3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150169</v>
      </c>
      <c r="B131" s="155" t="s">
        <v>116</v>
      </c>
      <c r="C131" s="7">
        <v>1.0389999999999999</v>
      </c>
      <c r="D131" s="147">
        <v>5.7999999999999996E-3</v>
      </c>
      <c r="E131" s="144">
        <v>577.29</v>
      </c>
      <c r="F131" s="7">
        <v>1.0269999999999999</v>
      </c>
      <c r="G131" s="146">
        <v>-1.17E-2</v>
      </c>
      <c r="H131" s="146">
        <v>0.03</v>
      </c>
      <c r="I131" s="144">
        <v>4.5</v>
      </c>
      <c r="J131" s="144">
        <v>4.5</v>
      </c>
      <c r="K131" s="146">
        <v>4.4470000000000003E-2</v>
      </c>
      <c r="L131" s="144" t="s">
        <v>40</v>
      </c>
      <c r="M131" s="7" t="s">
        <v>117</v>
      </c>
      <c r="N131" s="145">
        <v>-8.9999999999999998E-4</v>
      </c>
      <c r="O131" s="23">
        <v>0.3634</v>
      </c>
      <c r="P131" s="146">
        <v>-1.6299999999999999E-2</v>
      </c>
      <c r="Q131" s="146">
        <v>0.4955</v>
      </c>
      <c r="R131" s="146">
        <v>-4.0000000000000001E-3</v>
      </c>
      <c r="S131" s="146">
        <v>-6.4999999999999997E-3</v>
      </c>
      <c r="T131" s="146">
        <v>-6.4999999999999997E-3</v>
      </c>
      <c r="U131" s="144">
        <v>59630</v>
      </c>
      <c r="V131" s="144">
        <v>-447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150186</v>
      </c>
      <c r="B132" s="150" t="s">
        <v>79</v>
      </c>
      <c r="C132" s="14">
        <v>1.0149999999999999</v>
      </c>
      <c r="D132" s="151">
        <v>4.0000000000000001E-3</v>
      </c>
      <c r="E132" s="150">
        <v>2614.25</v>
      </c>
      <c r="F132" s="14">
        <v>1.0026999999999999</v>
      </c>
      <c r="G132" s="152">
        <v>-1.23E-2</v>
      </c>
      <c r="H132" s="152">
        <v>0.03</v>
      </c>
      <c r="I132" s="150">
        <v>4.5</v>
      </c>
      <c r="J132" s="150">
        <v>4.5</v>
      </c>
      <c r="K132" s="152">
        <v>4.4450000000000003E-2</v>
      </c>
      <c r="L132" s="150" t="s">
        <v>40</v>
      </c>
      <c r="M132" s="14" t="s">
        <v>80</v>
      </c>
      <c r="N132" s="151">
        <v>1.9E-3</v>
      </c>
      <c r="O132" s="18">
        <v>0.36109999999999998</v>
      </c>
      <c r="P132" s="152">
        <v>-1.6500000000000001E-2</v>
      </c>
      <c r="Q132" s="162">
        <v>0.53</v>
      </c>
      <c r="R132" s="152">
        <v>2.7000000000000001E-3</v>
      </c>
      <c r="S132" s="152">
        <v>2.8999999999999998E-3</v>
      </c>
      <c r="T132" s="152">
        <v>0</v>
      </c>
      <c r="U132" s="150">
        <v>46288</v>
      </c>
      <c r="V132" s="150">
        <v>230</v>
      </c>
      <c r="W132" s="153">
        <v>0.21180555555555555</v>
      </c>
      <c r="X132" s="154">
        <v>42940</v>
      </c>
      <c r="Y132" s="21" t="s">
        <v>38</v>
      </c>
    </row>
    <row r="133" spans="1:25" ht="15.75" thickBot="1" x14ac:dyDescent="0.2">
      <c r="A133" s="7">
        <v>150181</v>
      </c>
      <c r="B133" s="144" t="s">
        <v>98</v>
      </c>
      <c r="C133" s="7">
        <v>1.0369999999999999</v>
      </c>
      <c r="D133" s="145">
        <v>-1E-3</v>
      </c>
      <c r="E133" s="144">
        <v>7332.49</v>
      </c>
      <c r="F133" s="7">
        <v>1.024</v>
      </c>
      <c r="G133" s="146">
        <v>-1.2699999999999999E-2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80</v>
      </c>
      <c r="N133" s="147">
        <v>1.9E-3</v>
      </c>
      <c r="O133" s="23">
        <v>0.44069999999999998</v>
      </c>
      <c r="P133" s="146">
        <v>-1.72E-2</v>
      </c>
      <c r="Q133" s="146">
        <v>0.31690000000000002</v>
      </c>
      <c r="R133" s="146">
        <v>-4.0000000000000001E-3</v>
      </c>
      <c r="S133" s="146">
        <v>8.9999999999999998E-4</v>
      </c>
      <c r="T133" s="146">
        <v>8.9999999999999998E-4</v>
      </c>
      <c r="U133" s="144">
        <v>305880</v>
      </c>
      <c r="V133" s="144">
        <v>726</v>
      </c>
      <c r="W133" s="148">
        <v>0.21180555555555555</v>
      </c>
      <c r="X133" s="149">
        <v>42719</v>
      </c>
      <c r="Y133" s="13" t="s">
        <v>38</v>
      </c>
    </row>
    <row r="134" spans="1:25" ht="15.75" thickBot="1" x14ac:dyDescent="0.2">
      <c r="A134" s="14">
        <v>150143</v>
      </c>
      <c r="B134" s="150" t="s">
        <v>137</v>
      </c>
      <c r="C134" s="14">
        <v>1.0449999999999999</v>
      </c>
      <c r="D134" s="151">
        <v>8.6999999999999994E-3</v>
      </c>
      <c r="E134" s="150">
        <v>186.15</v>
      </c>
      <c r="F134" s="14">
        <v>1.032</v>
      </c>
      <c r="G134" s="152">
        <v>-1.26E-2</v>
      </c>
      <c r="H134" s="152">
        <v>0.03</v>
      </c>
      <c r="I134" s="150">
        <v>4.5</v>
      </c>
      <c r="J134" s="150">
        <v>4.5</v>
      </c>
      <c r="K134" s="152">
        <v>4.4420000000000001E-2</v>
      </c>
      <c r="L134" s="150" t="s">
        <v>40</v>
      </c>
      <c r="M134" s="14" t="s">
        <v>62</v>
      </c>
      <c r="N134" s="156">
        <v>-2.9999999999999997E-4</v>
      </c>
      <c r="O134" s="18">
        <v>0.13220000000000001</v>
      </c>
      <c r="P134" s="152">
        <v>-1.6899999999999998E-2</v>
      </c>
      <c r="Q134" s="152">
        <v>0.51819999999999999</v>
      </c>
      <c r="R134" s="152">
        <v>-4.8999999999999998E-3</v>
      </c>
      <c r="S134" s="152">
        <v>-1.1900000000000001E-2</v>
      </c>
      <c r="T134" s="152">
        <v>-7.4999999999999997E-3</v>
      </c>
      <c r="U134" s="150">
        <v>9304</v>
      </c>
      <c r="V134" s="150">
        <v>-18</v>
      </c>
      <c r="W134" s="153">
        <v>0.29375000000000001</v>
      </c>
      <c r="X134" s="154">
        <v>42705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1.06</v>
      </c>
      <c r="D135" s="145">
        <v>-1.2999999999999999E-2</v>
      </c>
      <c r="E135" s="144">
        <v>14.87</v>
      </c>
      <c r="F135" s="7">
        <v>1.046</v>
      </c>
      <c r="G135" s="146">
        <v>-1.34E-2</v>
      </c>
      <c r="H135" s="146">
        <v>0.03</v>
      </c>
      <c r="I135" s="144">
        <v>4.75</v>
      </c>
      <c r="J135" s="144">
        <v>4.5</v>
      </c>
      <c r="K135" s="146">
        <v>4.4400000000000002E-2</v>
      </c>
      <c r="L135" s="144" t="s">
        <v>40</v>
      </c>
      <c r="M135" s="7" t="s">
        <v>86</v>
      </c>
      <c r="N135" s="147">
        <v>2E-3</v>
      </c>
      <c r="O135" s="23">
        <v>0.42349999999999999</v>
      </c>
      <c r="P135" s="146">
        <v>-1.7899999999999999E-2</v>
      </c>
      <c r="Q135" s="146">
        <v>0.33450000000000002</v>
      </c>
      <c r="R135" s="146">
        <v>-5.7999999999999996E-3</v>
      </c>
      <c r="S135" s="146">
        <v>4.0000000000000001E-3</v>
      </c>
      <c r="T135" s="146">
        <v>-5.4999999999999997E-3</v>
      </c>
      <c r="U135" s="144">
        <v>1033</v>
      </c>
      <c r="V135" s="144">
        <v>17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150018</v>
      </c>
      <c r="B136" s="150" t="s">
        <v>122</v>
      </c>
      <c r="C136" s="14">
        <v>1.042</v>
      </c>
      <c r="D136" s="159">
        <v>0</v>
      </c>
      <c r="E136" s="150">
        <v>9261.31</v>
      </c>
      <c r="F136" s="14">
        <v>1.028</v>
      </c>
      <c r="G136" s="152">
        <v>-1.3599999999999999E-2</v>
      </c>
      <c r="H136" s="152">
        <v>0.03</v>
      </c>
      <c r="I136" s="150">
        <v>4.5</v>
      </c>
      <c r="J136" s="150">
        <v>4.5</v>
      </c>
      <c r="K136" s="152">
        <v>4.4380000000000003E-2</v>
      </c>
      <c r="L136" s="150" t="s">
        <v>40</v>
      </c>
      <c r="M136" s="14" t="s">
        <v>123</v>
      </c>
      <c r="N136" s="151">
        <v>5.0000000000000001E-3</v>
      </c>
      <c r="O136" s="18">
        <v>0.34799999999999998</v>
      </c>
      <c r="P136" s="152">
        <v>-1.8100000000000002E-2</v>
      </c>
      <c r="Q136" s="152">
        <v>1.0407999999999999</v>
      </c>
      <c r="R136" s="152">
        <v>-4.5999999999999999E-3</v>
      </c>
      <c r="S136" s="152">
        <v>5.0000000000000001E-4</v>
      </c>
      <c r="T136" s="152">
        <v>-2.5999999999999999E-3</v>
      </c>
      <c r="U136" s="150">
        <v>330886</v>
      </c>
      <c r="V136" s="150">
        <v>327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150076</v>
      </c>
      <c r="B137" s="144" t="s">
        <v>288</v>
      </c>
      <c r="C137" s="7">
        <v>1.0449999999999999</v>
      </c>
      <c r="D137" s="145">
        <v>-1.5100000000000001E-2</v>
      </c>
      <c r="E137" s="144">
        <v>2.96</v>
      </c>
      <c r="F137" s="7">
        <v>1.028</v>
      </c>
      <c r="G137" s="146">
        <v>-1.6500000000000001E-2</v>
      </c>
      <c r="H137" s="146">
        <v>0.03</v>
      </c>
      <c r="I137" s="144">
        <v>4.5</v>
      </c>
      <c r="J137" s="144">
        <v>4.5</v>
      </c>
      <c r="K137" s="146">
        <v>4.4249999999999998E-2</v>
      </c>
      <c r="L137" s="144" t="s">
        <v>40</v>
      </c>
      <c r="M137" s="7" t="s">
        <v>88</v>
      </c>
      <c r="N137" s="145">
        <v>-4.4999999999999997E-3</v>
      </c>
      <c r="O137" s="23">
        <v>0.43809999999999999</v>
      </c>
      <c r="P137" s="146">
        <v>-2.0899999999999998E-2</v>
      </c>
      <c r="Q137" s="146">
        <v>0.73160000000000003</v>
      </c>
      <c r="R137" s="146">
        <v>4.07E-2</v>
      </c>
      <c r="S137" s="146">
        <v>2.8799999999999999E-2</v>
      </c>
      <c r="T137" s="146">
        <v>9.2999999999999992E-3</v>
      </c>
      <c r="U137" s="144">
        <v>287</v>
      </c>
      <c r="V137" s="144">
        <v>-3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1.046</v>
      </c>
      <c r="D138" s="156">
        <v>-2.8999999999999998E-3</v>
      </c>
      <c r="E138" s="150">
        <v>728.35</v>
      </c>
      <c r="F138" s="14">
        <v>1.028</v>
      </c>
      <c r="G138" s="152">
        <v>-1.7500000000000002E-2</v>
      </c>
      <c r="H138" s="152">
        <v>0.03</v>
      </c>
      <c r="I138" s="150">
        <v>4.5</v>
      </c>
      <c r="J138" s="150">
        <v>4.5</v>
      </c>
      <c r="K138" s="152">
        <v>4.4200000000000003E-2</v>
      </c>
      <c r="L138" s="150" t="s">
        <v>40</v>
      </c>
      <c r="M138" s="14" t="s">
        <v>108</v>
      </c>
      <c r="N138" s="151">
        <v>8.6E-3</v>
      </c>
      <c r="O138" s="18">
        <v>0.41270000000000001</v>
      </c>
      <c r="P138" s="152">
        <v>-2.1899999999999999E-2</v>
      </c>
      <c r="Q138" s="152">
        <v>0.37869999999999998</v>
      </c>
      <c r="R138" s="152">
        <v>0</v>
      </c>
      <c r="S138" s="152">
        <v>-2.0400000000000001E-2</v>
      </c>
      <c r="T138" s="152">
        <v>-7.3000000000000001E-3</v>
      </c>
      <c r="U138" s="150">
        <v>15341</v>
      </c>
      <c r="V138" s="150">
        <v>-163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150171</v>
      </c>
      <c r="B139" s="144" t="s">
        <v>101</v>
      </c>
      <c r="C139" s="7">
        <v>1.04</v>
      </c>
      <c r="D139" s="145">
        <v>-1E-3</v>
      </c>
      <c r="E139" s="144">
        <v>5377.17</v>
      </c>
      <c r="F139" s="7">
        <v>1.0190999999999999</v>
      </c>
      <c r="G139" s="146">
        <v>-2.0500000000000001E-2</v>
      </c>
      <c r="H139" s="146">
        <v>0.03</v>
      </c>
      <c r="I139" s="144">
        <v>4.5</v>
      </c>
      <c r="J139" s="144">
        <v>4.5</v>
      </c>
      <c r="K139" s="146">
        <v>4.4080000000000001E-2</v>
      </c>
      <c r="L139" s="144" t="s">
        <v>40</v>
      </c>
      <c r="M139" s="7" t="s">
        <v>102</v>
      </c>
      <c r="N139" s="145">
        <v>-1.14E-2</v>
      </c>
      <c r="O139" s="23">
        <v>0.46550000000000002</v>
      </c>
      <c r="P139" s="146">
        <v>-2.4899999999999999E-2</v>
      </c>
      <c r="Q139" s="160">
        <v>0.26350000000000001</v>
      </c>
      <c r="R139" s="146">
        <v>-4.7999999999999996E-3</v>
      </c>
      <c r="S139" s="146">
        <v>-1E-3</v>
      </c>
      <c r="T139" s="146">
        <v>-4.0000000000000002E-4</v>
      </c>
      <c r="U139" s="144">
        <v>350354</v>
      </c>
      <c r="V139" s="144">
        <v>-200</v>
      </c>
      <c r="W139" s="148">
        <v>0.21180555555555555</v>
      </c>
      <c r="X139" s="149">
        <v>42807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1.05</v>
      </c>
      <c r="D140" s="151">
        <v>8.6E-3</v>
      </c>
      <c r="E140" s="150">
        <v>1.77</v>
      </c>
      <c r="F140" s="14">
        <v>1.028</v>
      </c>
      <c r="G140" s="152">
        <v>-2.1399999999999999E-2</v>
      </c>
      <c r="H140" s="152">
        <v>0.03</v>
      </c>
      <c r="I140" s="150">
        <v>4.5</v>
      </c>
      <c r="J140" s="150">
        <v>4.5</v>
      </c>
      <c r="K140" s="152">
        <v>4.403E-2</v>
      </c>
      <c r="L140" s="150" t="s">
        <v>40</v>
      </c>
      <c r="M140" s="14" t="s">
        <v>139</v>
      </c>
      <c r="N140" s="151">
        <v>5.3E-3</v>
      </c>
      <c r="O140" s="18">
        <v>0.41539999999999999</v>
      </c>
      <c r="P140" s="152">
        <v>-2.5600000000000001E-2</v>
      </c>
      <c r="Q140" s="152">
        <v>0.82979999999999998</v>
      </c>
      <c r="R140" s="152">
        <v>-1.24E-2</v>
      </c>
      <c r="S140" s="152">
        <v>-5.4999999999999997E-3</v>
      </c>
      <c r="T140" s="152">
        <v>-3.8E-3</v>
      </c>
      <c r="U140" s="150">
        <v>252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502017</v>
      </c>
      <c r="B141" s="144" t="s">
        <v>45</v>
      </c>
      <c r="C141" s="7">
        <v>1.052</v>
      </c>
      <c r="D141" s="145">
        <v>-4.7000000000000002E-3</v>
      </c>
      <c r="E141" s="144">
        <v>52.03</v>
      </c>
      <c r="F141" s="7">
        <v>1.03</v>
      </c>
      <c r="G141" s="146">
        <v>-2.1399999999999999E-2</v>
      </c>
      <c r="H141" s="146">
        <v>0.03</v>
      </c>
      <c r="I141" s="144">
        <v>4.5</v>
      </c>
      <c r="J141" s="144">
        <v>4.5</v>
      </c>
      <c r="K141" s="146">
        <v>4.403E-2</v>
      </c>
      <c r="L141" s="144" t="s">
        <v>40</v>
      </c>
      <c r="M141" s="7" t="s">
        <v>46</v>
      </c>
      <c r="N141" s="147">
        <v>4.3E-3</v>
      </c>
      <c r="O141" s="23">
        <v>0.36630000000000001</v>
      </c>
      <c r="P141" s="146">
        <v>-2.5600000000000001E-2</v>
      </c>
      <c r="Q141" s="146">
        <v>0.48509999999999998</v>
      </c>
      <c r="R141" s="146">
        <v>5.0000000000000001E-4</v>
      </c>
      <c r="S141" s="146">
        <v>2.8299999999999999E-2</v>
      </c>
      <c r="T141" s="146">
        <v>-1.01E-2</v>
      </c>
      <c r="U141" s="144">
        <v>247</v>
      </c>
      <c r="V141" s="144">
        <v>-2</v>
      </c>
      <c r="W141" s="148">
        <v>0.21180555555555555</v>
      </c>
      <c r="X141" s="149">
        <v>42719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1.0409999999999999</v>
      </c>
      <c r="D142" s="156">
        <v>-1E-3</v>
      </c>
      <c r="E142" s="150">
        <v>19.71</v>
      </c>
      <c r="F142" s="14">
        <v>1.0116000000000001</v>
      </c>
      <c r="G142" s="152">
        <v>-2.9100000000000001E-2</v>
      </c>
      <c r="H142" s="152">
        <v>0.03</v>
      </c>
      <c r="I142" s="150">
        <v>4.5</v>
      </c>
      <c r="J142" s="150">
        <v>4.5</v>
      </c>
      <c r="K142" s="152">
        <v>4.3709999999999999E-2</v>
      </c>
      <c r="L142" s="150" t="s">
        <v>40</v>
      </c>
      <c r="M142" s="14" t="s">
        <v>131</v>
      </c>
      <c r="N142" s="151">
        <v>4.1999999999999997E-3</v>
      </c>
      <c r="O142" s="18">
        <v>0.38719999999999999</v>
      </c>
      <c r="P142" s="152">
        <v>-3.2500000000000001E-2</v>
      </c>
      <c r="Q142" s="162">
        <v>0.4572</v>
      </c>
      <c r="R142" s="152">
        <v>-8.2000000000000007E-3</v>
      </c>
      <c r="S142" s="152">
        <v>4.0000000000000001E-3</v>
      </c>
      <c r="T142" s="152">
        <v>8.0000000000000004E-4</v>
      </c>
      <c r="U142" s="150">
        <v>3830</v>
      </c>
      <c r="V142" s="150">
        <v>5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150311</v>
      </c>
      <c r="B143" s="144" t="s">
        <v>135</v>
      </c>
      <c r="C143" s="7">
        <v>1.0680000000000001</v>
      </c>
      <c r="D143" s="145">
        <v>-2.7300000000000001E-2</v>
      </c>
      <c r="E143" s="144">
        <v>0.06</v>
      </c>
      <c r="F143" s="7">
        <v>1.032</v>
      </c>
      <c r="G143" s="146">
        <v>-3.49E-2</v>
      </c>
      <c r="H143" s="146">
        <v>0.03</v>
      </c>
      <c r="I143" s="144">
        <v>4.5</v>
      </c>
      <c r="J143" s="144">
        <v>4.5</v>
      </c>
      <c r="K143" s="146">
        <v>4.3439999999999999E-2</v>
      </c>
      <c r="L143" s="144" t="s">
        <v>40</v>
      </c>
      <c r="M143" s="7" t="s">
        <v>136</v>
      </c>
      <c r="N143" s="147">
        <v>1.8E-3</v>
      </c>
      <c r="O143" s="23">
        <v>0.37769999999999998</v>
      </c>
      <c r="P143" s="146">
        <v>-3.9199999999999999E-2</v>
      </c>
      <c r="Q143" s="146">
        <v>0.45629999999999998</v>
      </c>
      <c r="R143" s="146">
        <v>-2.3999999999999998E-3</v>
      </c>
      <c r="S143" s="146">
        <v>1.3100000000000001E-2</v>
      </c>
      <c r="T143" s="146">
        <v>-2.5000000000000001E-3</v>
      </c>
      <c r="U143" s="144">
        <v>1704</v>
      </c>
      <c r="V143" s="144">
        <v>0</v>
      </c>
      <c r="W143" s="148">
        <v>0.21180555555555555</v>
      </c>
      <c r="X143" s="149">
        <v>42709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1.085</v>
      </c>
      <c r="D144" s="151">
        <v>5.5999999999999999E-3</v>
      </c>
      <c r="E144" s="150">
        <v>4.67</v>
      </c>
      <c r="F144" s="14">
        <v>1.0277000000000001</v>
      </c>
      <c r="G144" s="152">
        <v>-5.5800000000000002E-2</v>
      </c>
      <c r="H144" s="152">
        <v>0.03</v>
      </c>
      <c r="I144" s="150">
        <v>4.5</v>
      </c>
      <c r="J144" s="150">
        <v>4.5</v>
      </c>
      <c r="K144" s="152">
        <v>4.2560000000000001E-2</v>
      </c>
      <c r="L144" s="150" t="s">
        <v>40</v>
      </c>
      <c r="M144" s="14" t="s">
        <v>141</v>
      </c>
      <c r="N144" s="151">
        <v>1E-3</v>
      </c>
      <c r="O144" s="18">
        <v>0.44309999999999999</v>
      </c>
      <c r="P144" s="152">
        <v>-5.7000000000000002E-2</v>
      </c>
      <c r="Q144" s="152">
        <v>0.3075</v>
      </c>
      <c r="R144" s="152">
        <v>-2.8E-3</v>
      </c>
      <c r="S144" s="152">
        <v>2.5000000000000001E-3</v>
      </c>
      <c r="T144" s="152">
        <v>-1E-3</v>
      </c>
      <c r="U144" s="150">
        <v>2394</v>
      </c>
      <c r="V144" s="150">
        <v>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-4.067796610169492E-4</v>
      </c>
      <c r="E145" s="36"/>
      <c r="F145" s="35"/>
      <c r="G145" s="43">
        <f>AVERAGE(G86:G144)</f>
        <v>-1.999999999999997E-3</v>
      </c>
      <c r="H145" s="43">
        <f>COUNTIF($D86:$D144,"&gt;0")/COUNT($D86:$D144)</f>
        <v>0.52542372881355937</v>
      </c>
      <c r="I145" s="270"/>
      <c r="J145" s="270"/>
      <c r="K145" s="43">
        <f>AVERAGE(K86:K144)</f>
        <v>4.4950169491525416E-2</v>
      </c>
      <c r="L145" s="36"/>
      <c r="M145" s="35"/>
      <c r="N145" s="38"/>
      <c r="O145" s="39"/>
      <c r="P145" s="43">
        <f>AVERAGE(P86:P144)</f>
        <v>-9.6689655172413781E-3</v>
      </c>
      <c r="Q145" s="37"/>
      <c r="R145" s="43">
        <f>AVERAGE(R86:R144)</f>
        <v>3.0677966101694894E-4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45">
        <v>-1.1000000000000001E-3</v>
      </c>
      <c r="E146" s="144">
        <v>10.56</v>
      </c>
      <c r="F146" s="7">
        <v>1.018</v>
      </c>
      <c r="G146" s="146">
        <v>9.4299999999999995E-2</v>
      </c>
      <c r="H146" s="146">
        <v>1.4999999999999999E-2</v>
      </c>
      <c r="I146" s="144">
        <v>3</v>
      </c>
      <c r="J146" s="144">
        <v>3</v>
      </c>
      <c r="K146" s="146">
        <v>3.3189999999999997E-2</v>
      </c>
      <c r="L146" s="144" t="s">
        <v>40</v>
      </c>
      <c r="M146" s="7" t="s">
        <v>41</v>
      </c>
      <c r="N146" s="157">
        <v>0</v>
      </c>
      <c r="O146" s="23">
        <v>0.22620000000000001</v>
      </c>
      <c r="P146" s="146">
        <v>0.06</v>
      </c>
      <c r="Q146" s="146">
        <v>0.1084</v>
      </c>
      <c r="R146" s="146">
        <v>3.3E-3</v>
      </c>
      <c r="S146" s="146">
        <v>-1.9E-3</v>
      </c>
      <c r="T146" s="146">
        <v>-5.9999999999999995E-4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1.0429999999999999</v>
      </c>
      <c r="D147" s="159">
        <v>0</v>
      </c>
      <c r="E147" s="150">
        <v>9.5</v>
      </c>
      <c r="F147" s="14">
        <v>1.0489999999999999</v>
      </c>
      <c r="G147" s="152">
        <v>5.7000000000000002E-3</v>
      </c>
      <c r="H147" s="150" t="s">
        <v>414</v>
      </c>
      <c r="I147" s="150">
        <v>3.7</v>
      </c>
      <c r="J147" s="150">
        <v>3.7</v>
      </c>
      <c r="K147" s="152">
        <v>4.333E-2</v>
      </c>
      <c r="L147" s="150">
        <v>0.69</v>
      </c>
      <c r="M147" s="14" t="s">
        <v>415</v>
      </c>
      <c r="N147" s="151">
        <v>2.0000000000000001E-4</v>
      </c>
      <c r="O147" s="152">
        <v>0.23380000000000001</v>
      </c>
      <c r="P147" s="150" t="s">
        <v>37</v>
      </c>
      <c r="Q147" s="150" t="s">
        <v>37</v>
      </c>
      <c r="R147" s="152">
        <v>-4.5999999999999999E-3</v>
      </c>
      <c r="S147" s="152">
        <v>-3.7000000000000002E-3</v>
      </c>
      <c r="T147" s="152">
        <v>-2.0999999999999999E-3</v>
      </c>
      <c r="U147" s="150">
        <v>611</v>
      </c>
      <c r="V147" s="150">
        <v>-2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1.085</v>
      </c>
      <c r="D148" s="145">
        <v>-0.01</v>
      </c>
      <c r="E148" s="144">
        <v>1.96</v>
      </c>
      <c r="F148" s="7">
        <v>1.087</v>
      </c>
      <c r="G148" s="146">
        <v>1.8E-3</v>
      </c>
      <c r="H148" s="144" t="s">
        <v>347</v>
      </c>
      <c r="I148" s="144">
        <v>4</v>
      </c>
      <c r="J148" s="144">
        <v>4</v>
      </c>
      <c r="K148" s="146">
        <v>3.8859999999999999E-2</v>
      </c>
      <c r="L148" s="144">
        <v>0.83</v>
      </c>
      <c r="M148" s="7" t="s">
        <v>236</v>
      </c>
      <c r="N148" s="157">
        <v>0</v>
      </c>
      <c r="O148" s="146">
        <v>0.34189999999999998</v>
      </c>
      <c r="P148" s="144" t="s">
        <v>37</v>
      </c>
      <c r="Q148" s="144" t="s">
        <v>37</v>
      </c>
      <c r="R148" s="146">
        <v>-6.6E-3</v>
      </c>
      <c r="S148" s="146">
        <v>-1.4E-3</v>
      </c>
      <c r="T148" s="146">
        <v>6.7000000000000002E-3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</v>
      </c>
      <c r="D149" s="159">
        <v>0</v>
      </c>
      <c r="E149" s="150">
        <v>142.04</v>
      </c>
      <c r="F149" s="14">
        <v>1</v>
      </c>
      <c r="G149" s="152">
        <v>-5.1999999999999998E-2</v>
      </c>
      <c r="H149" s="150" t="s">
        <v>35</v>
      </c>
      <c r="I149" s="150">
        <v>0</v>
      </c>
      <c r="J149" s="150">
        <v>0</v>
      </c>
      <c r="K149" s="152">
        <v>-1.8780000000000002E-2</v>
      </c>
      <c r="L149" s="150">
        <v>2.67</v>
      </c>
      <c r="M149" s="14" t="s">
        <v>36</v>
      </c>
      <c r="N149" s="156">
        <v>-4.4999999999999997E-3</v>
      </c>
      <c r="O149" s="152">
        <v>0.55600000000000005</v>
      </c>
      <c r="P149" s="150" t="s">
        <v>37</v>
      </c>
      <c r="Q149" s="150" t="s">
        <v>37</v>
      </c>
      <c r="R149" s="152">
        <v>8.3000000000000001E-3</v>
      </c>
      <c r="S149" s="152">
        <v>8.5000000000000006E-3</v>
      </c>
      <c r="T149" s="152">
        <v>3.8999999999999998E-3</v>
      </c>
      <c r="U149" s="150">
        <v>3112</v>
      </c>
      <c r="V149" s="150">
        <v>-1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1.075</v>
      </c>
      <c r="D150" s="147">
        <v>5.5999999999999999E-3</v>
      </c>
      <c r="E150" s="144">
        <v>0.09</v>
      </c>
      <c r="F150" s="7">
        <v>1.0369999999999999</v>
      </c>
      <c r="G150" s="146">
        <v>-3.6600000000000001E-2</v>
      </c>
      <c r="H150" s="144" t="s">
        <v>290</v>
      </c>
      <c r="I150" s="144">
        <v>5.5</v>
      </c>
      <c r="J150" s="144">
        <v>5.5</v>
      </c>
      <c r="K150" s="146">
        <v>-5.5079999999999997E-2</v>
      </c>
      <c r="L150" s="144">
        <v>0.33</v>
      </c>
      <c r="M150" s="7" t="s">
        <v>291</v>
      </c>
      <c r="N150" s="145">
        <v>-2.9999999999999997E-4</v>
      </c>
      <c r="O150" s="23">
        <v>0.1459</v>
      </c>
      <c r="P150" s="146">
        <v>-5.6899999999999999E-2</v>
      </c>
      <c r="Q150" s="146">
        <v>0.38890000000000002</v>
      </c>
      <c r="R150" s="146">
        <v>5.1999999999999998E-3</v>
      </c>
      <c r="S150" s="146">
        <v>8.5000000000000006E-3</v>
      </c>
      <c r="T150" s="146">
        <v>-2.8999999999999998E-3</v>
      </c>
      <c r="U150" s="144">
        <v>29483</v>
      </c>
      <c r="V150" s="144">
        <v>3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7"/>
    <hyperlink ref="C19" r:id="rId76" display="http://finance.sina.com.cn/fund/quotes/150287/bc.shtml"/>
    <hyperlink ref="F19" r:id="rId77" display="http://www.cninfo.com.cn/information/fund/netvalue/150287.html"/>
    <hyperlink ref="M19" r:id="rId78" tooltip="399440" display="http://quote.eastmoney.com/zs399440.html"/>
    <hyperlink ref="O19" r:id="rId79" display="https://www.jisilu.cn/data/utils/lowcalc/150287"/>
    <hyperlink ref="Y19" r:id="rId80" tooltip="加【钢铁A】为自选A类" display="javascript:addOwnedFund('150287');"/>
    <hyperlink ref="A20" r:id="rId81" display="https://www.jisilu.cn/data/sfnew/detail/150263"/>
    <hyperlink ref="C20" r:id="rId82" display="http://finance.sina.com.cn/fund/quotes/150263/bc.shtml"/>
    <hyperlink ref="F20" r:id="rId83" display="http://www.cninfo.com.cn/information/fund/netvalue/150263.html"/>
    <hyperlink ref="M20" r:id="rId84" tooltip="000852" display="http://quote.eastmoney.com/zs000852.html"/>
    <hyperlink ref="O20" r:id="rId85" display="https://www.jisilu.cn/data/utils/lowcalc/150263"/>
    <hyperlink ref="Y20" r:id="rId86" tooltip="加【1000A】为自选A类" display="javascript:addOwnedFund('150263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35"/>
    <hyperlink ref="C23" r:id="rId100" display="http://finance.sina.com.cn/fund/quotes/150335/bc.shtml"/>
    <hyperlink ref="F23" r:id="rId101" display="http://www.cninfo.com.cn/information/fund/netvalue/150335.html"/>
    <hyperlink ref="M23" r:id="rId102" tooltip="399967" display="http://quote.eastmoney.com/zs399967.html"/>
    <hyperlink ref="O23" r:id="rId103" display="https://www.jisilu.cn/data/utils/lowcalc/150335"/>
    <hyperlink ref="Y23" r:id="rId104" tooltip="加【军工股A】为自选A类" display="javascript:addOwnedFund('150335');"/>
    <hyperlink ref="A24" r:id="rId105" display="https://www.jisilu.cn/data/sfnew/detail/150130"/>
    <hyperlink ref="C24" r:id="rId106" display="http://finance.sina.com.cn/fund/quotes/150130/bc.shtml"/>
    <hyperlink ref="F24" r:id="rId107" display="http://www.cninfo.com.cn/information/fund/netvalue/150130.html"/>
    <hyperlink ref="M24" r:id="rId108" tooltip="399394" display="http://quote.eastmoney.com/zs399394.html"/>
    <hyperlink ref="O24" r:id="rId109" display="https://www.jisilu.cn/data/utils/lowcalc/150130"/>
    <hyperlink ref="Y24" r:id="rId110" tooltip="加【医药A】为自选A类" display="javascript:addOwnedFund('150130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325"/>
    <hyperlink ref="C27" r:id="rId124" display="http://finance.sina.com.cn/fund/quotes/150325/bc.shtml"/>
    <hyperlink ref="F27" r:id="rId125" display="http://www.cninfo.com.cn/information/fund/netvalue/150325.html"/>
    <hyperlink ref="M27" r:id="rId126" tooltip="399807" display="http://quote.eastmoney.com/zs399807.html"/>
    <hyperlink ref="O27" r:id="rId127" display="https://www.jisilu.cn/data/utils/lowcalc/150325"/>
    <hyperlink ref="Y27" r:id="rId128" tooltip="加【高铁A端】为自选A类" display="javascript:addOwnedFund('150325');"/>
    <hyperlink ref="A28" r:id="rId129" display="https://www.jisilu.cn/data/sfnew/detail/150117"/>
    <hyperlink ref="C28" r:id="rId130" display="http://finance.sina.com.cn/fund/quotes/150117/bc.shtml"/>
    <hyperlink ref="F28" r:id="rId131" display="http://www.cninfo.com.cn/information/fund/netvalue/150117.html"/>
    <hyperlink ref="M28" r:id="rId132" tooltip="399393" display="http://quote.eastmoney.com/zs399393.html"/>
    <hyperlink ref="O28" r:id="rId133" display="https://www.jisilu.cn/data/utils/lowcalc/150117"/>
    <hyperlink ref="Y28" r:id="rId134" tooltip="加【房地产A】为自选A类" display="javascript:addOwnedFund('150117');"/>
    <hyperlink ref="A29" r:id="rId135" display="https://www.jisilu.cn/data/sfnew/detail/150299"/>
    <hyperlink ref="C29" r:id="rId136" display="http://finance.sina.com.cn/fund/quotes/150299/bc.shtml"/>
    <hyperlink ref="F29" r:id="rId137" display="http://www.cninfo.com.cn/information/fund/netvalue/150299.html"/>
    <hyperlink ref="M29" r:id="rId138" tooltip="399986" display="http://quote.eastmoney.com/zs399986.html"/>
    <hyperlink ref="O29" r:id="rId139" display="https://www.jisilu.cn/data/utils/lowcalc/150299"/>
    <hyperlink ref="Y29" r:id="rId140" tooltip="将【银行股A】从自选中删除" display="javascript:delOwnedFund('150299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502037"/>
    <hyperlink ref="C31" r:id="rId148" display="http://finance.sina.com.cn/fund/quotes/502037/bc.shtml"/>
    <hyperlink ref="F31" r:id="rId149" display="http://www.cninfo.com.cn/information/fund/netvalue/502037.html"/>
    <hyperlink ref="M31" r:id="rId150" tooltip="399805" display="http://quote.eastmoney.com/zs399805.html"/>
    <hyperlink ref="O31" r:id="rId151" display="https://www.jisilu.cn/data/utils/lowcalc/502037"/>
    <hyperlink ref="Y31" r:id="rId152" tooltip="加【网金A】为自选A类" display="javascript:addOwnedFund('502037');"/>
    <hyperlink ref="A32" r:id="rId153" display="https://www.jisilu.cn/data/sfnew/detail/150301"/>
    <hyperlink ref="C32" r:id="rId154" display="http://finance.sina.com.cn/fund/quotes/150301/bc.shtml"/>
    <hyperlink ref="F32" r:id="rId155" display="http://www.cninfo.com.cn/information/fund/netvalue/150301.html"/>
    <hyperlink ref="M32" r:id="rId156" tooltip="399975" display="http://quote.eastmoney.com/zs399975.html"/>
    <hyperlink ref="O32" r:id="rId157" display="https://www.jisilu.cn/data/utils/lowcalc/150301"/>
    <hyperlink ref="Y32" r:id="rId158" tooltip="加【证券股A】为自选A类" display="javascript:addOwnedFund('150301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190"/>
    <hyperlink ref="C35" r:id="rId172" display="http://finance.sina.com.cn/fund/quotes/150190/bc.shtml"/>
    <hyperlink ref="F35" r:id="rId173" display="http://www.cninfo.com.cn/information/fund/netvalue/150190.html"/>
    <hyperlink ref="M35" r:id="rId174" tooltip="000827" display="http://quote.eastmoney.com/zs000827.html"/>
    <hyperlink ref="O35" r:id="rId175" display="https://www.jisilu.cn/data/utils/lowcalc/150190"/>
    <hyperlink ref="Y35" r:id="rId176" tooltip="加【NCF环保A】为自选A类" display="javascript:addOwnedFund('150190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41"/>
    <hyperlink ref="C44" r:id="rId220" display="http://finance.sina.com.cn/fund/quotes/502041/bc.shtml"/>
    <hyperlink ref="F44" r:id="rId221" display="http://www.cninfo.com.cn/information/fund/netvalue/502041.html"/>
    <hyperlink ref="M44" r:id="rId222" tooltip="000016" display="http://quote.eastmoney.com/zs000016.html"/>
    <hyperlink ref="O44" r:id="rId223" display="https://www.jisilu.cn/data/utils/lowcalc/502041"/>
    <hyperlink ref="Y44" r:id="rId224" tooltip="加【上50A】为自选A类" display="javascript:addOwnedFund('502041');"/>
    <hyperlink ref="A45" r:id="rId225" display="https://www.jisilu.cn/data/sfnew/detail/150140"/>
    <hyperlink ref="C45" r:id="rId226" display="http://finance.sina.com.cn/fund/quotes/150140/bc.shtml"/>
    <hyperlink ref="F45" r:id="rId227" display="http://www.cninfo.com.cn/information/fund/netvalue/150140.html"/>
    <hyperlink ref="M45" r:id="rId228" tooltip="399300" display="http://quote.eastmoney.com/zs399300.html"/>
    <hyperlink ref="O45" r:id="rId229" display="https://www.jisilu.cn/data/utils/lowcalc/150140"/>
    <hyperlink ref="Y45" r:id="rId230" tooltip="加【国金300A】为自选A类" display="javascript:addOwnedFund('150140');"/>
    <hyperlink ref="A46" r:id="rId231" display="https://www.jisilu.cn/data/sfnew/detail/150064"/>
    <hyperlink ref="C46" r:id="rId232" display="http://finance.sina.com.cn/fund/quotes/150064/bc.shtml"/>
    <hyperlink ref="F46" r:id="rId233" display="http://www.cninfo.com.cn/information/fund/netvalue/150064.html"/>
    <hyperlink ref="M46" r:id="rId234" tooltip="399904" display="http://quote.eastmoney.com/zs399904.html"/>
    <hyperlink ref="O46" r:id="rId235" display="https://www.jisilu.cn/data/utils/lowcalc/150064"/>
    <hyperlink ref="Y46" r:id="rId236" tooltip="加【同瑞A】为自选A类" display="javascript:addOwnedFund('150064');"/>
    <hyperlink ref="A47" r:id="rId237" display="https://www.jisilu.cn/data/sfnew/detail/150145"/>
    <hyperlink ref="C47" r:id="rId238" display="http://finance.sina.com.cn/fund/quotes/150145/bc.shtml"/>
    <hyperlink ref="F47" r:id="rId239" display="http://www.cninfo.com.cn/information/fund/netvalue/150145.html"/>
    <hyperlink ref="M47" r:id="rId240" tooltip="000828" display="http://quote.eastmoney.com/zs000828.html"/>
    <hyperlink ref="O47" r:id="rId241" display="https://www.jisilu.cn/data/utils/lowcalc/150145"/>
    <hyperlink ref="Y47" r:id="rId242" tooltip="加【高贝塔A】为自选A类" display="javascript:addOwnedFund('150145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73"/>
    <hyperlink ref="C51" r:id="rId262" display="http://finance.sina.com.cn/fund/quotes/150073/bc.shtml"/>
    <hyperlink ref="F51" r:id="rId263" display="http://www.cninfo.com.cn/information/fund/netvalue/150073.html"/>
    <hyperlink ref="M51" r:id="rId264" tooltip="399958" display="http://quote.eastmoney.com/zs399958.html"/>
    <hyperlink ref="O51" r:id="rId265" display="https://www.jisilu.cn/data/utils/lowcalc/150073"/>
    <hyperlink ref="Y51" r:id="rId266" tooltip="加【诺安稳健】为自选A类" display="javascript:addOwnedFund('150073');"/>
    <hyperlink ref="A52" r:id="rId267" display="https://www.jisilu.cn/data/sfnew/detail/150225"/>
    <hyperlink ref="C52" r:id="rId268" display="http://finance.sina.com.cn/fund/quotes/150225/bc.shtml"/>
    <hyperlink ref="F52" r:id="rId269" display="http://www.cninfo.com.cn/information/fund/netvalue/150225.html"/>
    <hyperlink ref="M52" r:id="rId270" tooltip="399966" display="http://quote.eastmoney.com/zs399966.html"/>
    <hyperlink ref="O52" r:id="rId271" display="https://www.jisilu.cn/data/utils/lowcalc/150225"/>
    <hyperlink ref="Y52" r:id="rId272" tooltip="加【证保A级】为自选A类" display="javascript:addOwnedFund('150225');"/>
    <hyperlink ref="A53" r:id="rId273" display="https://www.jisilu.cn/data/sfnew/detail/150090"/>
    <hyperlink ref="C53" r:id="rId274" display="http://finance.sina.com.cn/fund/quotes/150090/bc.shtml"/>
    <hyperlink ref="F53" r:id="rId275" display="http://www.cninfo.com.cn/information/fund/netvalue/150090.html"/>
    <hyperlink ref="M53" r:id="rId276" tooltip="399958" display="http://quote.eastmoney.com/zs399958.html"/>
    <hyperlink ref="O53" r:id="rId277" display="https://www.jisilu.cn/data/utils/lowcalc/150090"/>
    <hyperlink ref="Y53" r:id="rId278" tooltip="加【成长A】为自选A类" display="javascript:addOwnedFund('150090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053"/>
    <hyperlink ref="C55" r:id="rId286" display="http://finance.sina.com.cn/fund/quotes/150053/bc.shtml"/>
    <hyperlink ref="F55" r:id="rId287" display="http://www.cninfo.com.cn/information/fund/netvalue/150053.html"/>
    <hyperlink ref="M55" r:id="rId288" tooltip="399905" display="http://quote.eastmoney.com/zs399905.html"/>
    <hyperlink ref="O55" r:id="rId289" display="https://www.jisilu.cn/data/utils/lowcalc/150053"/>
    <hyperlink ref="Y55" r:id="rId290" tooltip="加【泰达500A】为自选A类" display="javascript:addOwnedFund('150053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502021"/>
    <hyperlink ref="C57" r:id="rId298" display="http://finance.sina.com.cn/fund/quotes/502021/bc.shtml"/>
    <hyperlink ref="F57" r:id="rId299" display="http://www.cninfo.com.cn/information/fund/netvalue/502021.html"/>
    <hyperlink ref="M57" r:id="rId300" tooltip="000016" display="http://quote.eastmoney.com/zs000016.html"/>
    <hyperlink ref="O57" r:id="rId301" display="https://www.jisilu.cn/data/utils/lowcalc/502021"/>
    <hyperlink ref="Y57" r:id="rId302" tooltip="加【国金50A】为自选A类" display="javascript:addOwnedFund('502021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502001"/>
    <hyperlink ref="C59" r:id="rId310" display="http://finance.sina.com.cn/fund/quotes/502001/bc.shtml"/>
    <hyperlink ref="F59" r:id="rId311" display="http://www.cninfo.com.cn/information/fund/netvalue/502001.html"/>
    <hyperlink ref="M59" r:id="rId312" tooltip="399982" display="http://quote.eastmoney.com/zs399982.html"/>
    <hyperlink ref="O59" r:id="rId313" display="https://www.jisilu.cn/data/utils/lowcalc/502001"/>
    <hyperlink ref="Y59" r:id="rId314" tooltip="加【500等权A】为自选A类" display="javascript:addOwnedFund('502001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502031"/>
    <hyperlink ref="C61" r:id="rId322" display="http://finance.sina.com.cn/fund/quotes/502031/bc.shtml"/>
    <hyperlink ref="F61" r:id="rId323" display="http://www.cninfo.com.cn/information/fund/netvalue/502031.html"/>
    <hyperlink ref="M61" r:id="rId324" tooltip="399807" display="http://quote.eastmoney.com/zs399807.html"/>
    <hyperlink ref="O61" r:id="rId325" display="https://www.jisilu.cn/data/utils/lowcalc/502031"/>
    <hyperlink ref="Y61" r:id="rId326" tooltip="将【高铁A】从自选中删除" display="javascript:delOwnedFund('502031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150055"/>
    <hyperlink ref="C63" r:id="rId334" display="http://finance.sina.com.cn/fund/quotes/150055/bc.shtml"/>
    <hyperlink ref="F63" r:id="rId335" display="http://www.cninfo.com.cn/information/fund/netvalue/150055.html"/>
    <hyperlink ref="M63" r:id="rId336" tooltip="399905" display="http://quote.eastmoney.com/zs399905.html"/>
    <hyperlink ref="O63" r:id="rId337" display="https://www.jisilu.cn/data/utils/lowcalc/150055"/>
    <hyperlink ref="Y63" r:id="rId338" tooltip="加【500A】为自选A类" display="javascript:addOwnedFund('150055');"/>
    <hyperlink ref="A64" r:id="rId339" display="https://www.jisilu.cn/data/sfnew/detail/150267"/>
    <hyperlink ref="C64" r:id="rId340" display="http://finance.sina.com.cn/fund/quotes/150267/bc.shtml"/>
    <hyperlink ref="F64" r:id="rId341" display="http://www.cninfo.com.cn/information/fund/netvalue/150267.html"/>
    <hyperlink ref="M64" r:id="rId342" tooltip="399986" display="http://quote.eastmoney.com/zs399986.html"/>
    <hyperlink ref="O64" r:id="rId343" display="https://www.jisilu.cn/data/utils/lowcalc/150267"/>
    <hyperlink ref="Y64" r:id="rId344" tooltip="将【银行A类】从自选中删除" display="javascript:delOwnedFund('150267');"/>
    <hyperlink ref="A65" r:id="rId345" display="https://www.jisilu.cn/data/sfnew/detail/502054"/>
    <hyperlink ref="C65" r:id="rId346" display="http://finance.sina.com.cn/fund/quotes/502054/bc.shtml"/>
    <hyperlink ref="F65" r:id="rId347" display="http://www.cninfo.com.cn/information/fund/netvalue/502054.html"/>
    <hyperlink ref="M65" r:id="rId348" tooltip="399975" display="http://quote.eastmoney.com/zs399975.html"/>
    <hyperlink ref="O65" r:id="rId349" display="https://www.jisilu.cn/data/utils/lowcalc/502054"/>
    <hyperlink ref="Y65" r:id="rId350" tooltip="加【券商A】为自选A类" display="javascript:addOwnedFund('502054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12"/>
    <hyperlink ref="C67" r:id="rId358" display="http://finance.sina.com.cn/fund/quotes/150112/bc.shtml"/>
    <hyperlink ref="F67" r:id="rId359" display="http://www.cninfo.com.cn/information/fund/netvalue/150112.html"/>
    <hyperlink ref="M67" r:id="rId360" tooltip="399330" display="http://quote.eastmoney.com/zs399330.html"/>
    <hyperlink ref="O67" r:id="rId361" display="https://www.jisilu.cn/data/utils/lowcalc/150112"/>
    <hyperlink ref="Y67" r:id="rId362" tooltip="加【深100A】为自选A类" display="javascript:addOwnedFund('150112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036"/>
    <hyperlink ref="C70" r:id="rId376" display="http://finance.sina.com.cn/fund/quotes/150036/bc.shtml"/>
    <hyperlink ref="F70" r:id="rId377" display="http://www.cninfo.com.cn/information/fund/netvalue/150036.html"/>
    <hyperlink ref="M70" r:id="rId378" tooltip="399300" display="http://quote.eastmoney.com/zs399300.html"/>
    <hyperlink ref="O70" r:id="rId379" display="https://www.jisilu.cn/data/utils/lowcalc/150036"/>
    <hyperlink ref="Y70" r:id="rId380" tooltip="加【建信稳健】为自选A类" display="javascript:addOwnedFund('150036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12"/>
    <hyperlink ref="C72" r:id="rId388" display="http://finance.sina.com.cn/fund/quotes/150012/bc.shtml"/>
    <hyperlink ref="F72" r:id="rId389" display="http://www.cninfo.com.cn/information/fund/netvalue/150012.html"/>
    <hyperlink ref="M72" r:id="rId390" tooltip="399903" display="http://quote.eastmoney.com/zs399903.html"/>
    <hyperlink ref="O72" r:id="rId391" display="https://www.jisilu.cn/data/utils/lowcalc/150012"/>
    <hyperlink ref="Y72" r:id="rId392" tooltip="加【中证100A】为自选A类" display="javascript:addOwnedFund('150012');"/>
    <hyperlink ref="A73" r:id="rId393" display="https://www.jisilu.cn/data/sfnew/detail/150083"/>
    <hyperlink ref="C73" r:id="rId394" display="http://finance.sina.com.cn/fund/quotes/150083/bc.shtml"/>
    <hyperlink ref="F73" r:id="rId395" display="http://www.cninfo.com.cn/information/fund/netvalue/150083.html"/>
    <hyperlink ref="M73" r:id="rId396" tooltip="399330" display="http://quote.eastmoney.com/zs399330.html"/>
    <hyperlink ref="O73" r:id="rId397" display="https://www.jisilu.cn/data/utils/lowcalc/150083"/>
    <hyperlink ref="Y73" r:id="rId398" tooltip="加【深证100A】为自选A类" display="javascript:addOwnedFund('150083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24"/>
    <hyperlink ref="C87" r:id="rId462" display="http://finance.sina.com.cn/fund/quotes/502024/bc.shtml"/>
    <hyperlink ref="F87" r:id="rId463" display="http://www.cninfo.com.cn/information/fund/netvalue/502024.html"/>
    <hyperlink ref="M87" r:id="rId464" tooltip="399440" display="http://quote.eastmoney.com/zs399440.html"/>
    <hyperlink ref="O87" r:id="rId465" display="https://www.jisilu.cn/data/utils/lowcalc/502024"/>
    <hyperlink ref="Y87" r:id="rId466" tooltip="加【钢铁A】为自选A类" display="javascript:addOwnedFund('502024');"/>
    <hyperlink ref="A88" r:id="rId467" display="https://www.jisilu.cn/data/sfnew/detail/150273"/>
    <hyperlink ref="C88" r:id="rId468" display="http://finance.sina.com.cn/fund/quotes/150273/bc.shtml"/>
    <hyperlink ref="F88" r:id="rId469" display="http://www.cninfo.com.cn/information/fund/netvalue/150273.html"/>
    <hyperlink ref="M88" r:id="rId470" tooltip="399991" display="http://quote.eastmoney.com/zs399991.html"/>
    <hyperlink ref="O88" r:id="rId471" display="https://www.jisilu.cn/data/utils/lowcalc/150273"/>
    <hyperlink ref="Y88" r:id="rId472" tooltip="加【带路A】为自选A类" display="javascript:addOwnedFund('150273');"/>
    <hyperlink ref="A89" r:id="rId473" display="https://www.jisilu.cn/data/sfnew/detail/150179"/>
    <hyperlink ref="C89" r:id="rId474" display="http://finance.sina.com.cn/fund/quotes/150179/bc.shtml"/>
    <hyperlink ref="F89" r:id="rId475" display="http://www.cninfo.com.cn/information/fund/netvalue/150179.html"/>
    <hyperlink ref="M89" r:id="rId476" tooltip="399935" display="http://quote.eastmoney.com/zs399935.html"/>
    <hyperlink ref="O89" r:id="rId477" display="https://www.jisilu.cn/data/utils/lowcalc/150179"/>
    <hyperlink ref="Y89" r:id="rId478" tooltip="加【信息A】为自选A类" display="javascript:addOwnedFund('150179');"/>
    <hyperlink ref="A90" r:id="rId479" display="https://www.jisilu.cn/data/sfnew/detail/150229"/>
    <hyperlink ref="C90" r:id="rId480" display="http://finance.sina.com.cn/fund/quotes/150229/bc.shtml"/>
    <hyperlink ref="F90" r:id="rId481" display="http://www.cninfo.com.cn/information/fund/netvalue/150229.html"/>
    <hyperlink ref="M90" r:id="rId482" tooltip="399987" display="http://quote.eastmoney.com/zs399987.html"/>
    <hyperlink ref="O90" r:id="rId483" display="https://www.jisilu.cn/data/utils/lowcalc/150229"/>
    <hyperlink ref="Y90" r:id="rId484" tooltip="加【酒A】为自选A类" display="javascript:addOwnedFund('150229');"/>
    <hyperlink ref="A91" r:id="rId485" display="https://www.jisilu.cn/data/sfnew/detail/150164"/>
    <hyperlink ref="C91" r:id="rId486" display="http://finance.sina.com.cn/fund/quotes/150164/bc.shtml"/>
    <hyperlink ref="F91" r:id="rId487" display="http://www.cninfo.com.cn/information/fund/netvalue/150164.html"/>
    <hyperlink ref="M91" r:id="rId488" tooltip="000832" display="http://quote.eastmoney.com/zs000832.html"/>
    <hyperlink ref="O91" r:id="rId489" display="https://www.jisilu.cn/data/utils/lowcalc/150164"/>
    <hyperlink ref="Y91" r:id="rId490" tooltip="加【可转债A】为自选A类" display="javascript:addOwnedFund('150164');"/>
    <hyperlink ref="A92" r:id="rId491" display="https://www.jisilu.cn/data/sfnew/detail/150305"/>
    <hyperlink ref="C92" r:id="rId492" display="http://finance.sina.com.cn/fund/quotes/150305/bc.shtml"/>
    <hyperlink ref="F92" r:id="rId493" display="http://www.cninfo.com.cn/information/fund/netvalue/150305.html"/>
    <hyperlink ref="M92" r:id="rId494" tooltip="399812" display="http://quote.eastmoney.com/zs399812.html"/>
    <hyperlink ref="O92" r:id="rId495" display="https://www.jisilu.cn/data/utils/lowcalc/150305"/>
    <hyperlink ref="Y92" r:id="rId496" tooltip="加【养老A】为自选A类" display="javascript:addOwnedFund('150305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57"/>
    <hyperlink ref="C94" r:id="rId504" display="http://finance.sina.com.cn/fund/quotes/150257/bc.shtml"/>
    <hyperlink ref="F94" r:id="rId505" display="http://www.cninfo.com.cn/information/fund/netvalue/150257.html"/>
    <hyperlink ref="M94" r:id="rId506" tooltip="399993" display="http://quote.eastmoney.com/zs399993.html"/>
    <hyperlink ref="O94" r:id="rId507" display="https://www.jisilu.cn/data/utils/lowcalc/150257"/>
    <hyperlink ref="Y94" r:id="rId508" tooltip="加【生物A】为自选A类" display="javascript:addOwnedFund('150257');"/>
    <hyperlink ref="A95" r:id="rId509" display="https://www.jisilu.cn/data/sfnew/detail/150259"/>
    <hyperlink ref="C95" r:id="rId510" display="http://finance.sina.com.cn/fund/quotes/150259/bc.shtml"/>
    <hyperlink ref="F95" r:id="rId511" display="http://www.cninfo.com.cn/information/fund/netvalue/150259.html"/>
    <hyperlink ref="M95" r:id="rId512" tooltip="399992" display="http://quote.eastmoney.com/zs399992.html"/>
    <hyperlink ref="O95" r:id="rId513" display="https://www.jisilu.cn/data/utils/lowcalc/150259"/>
    <hyperlink ref="Y95" r:id="rId514" tooltip="加【重组A】为自选A类" display="javascript:addOwnedFund('150259');"/>
    <hyperlink ref="A96" r:id="rId515" display="https://www.jisilu.cn/data/sfnew/detail/502027"/>
    <hyperlink ref="C96" r:id="rId516" display="http://finance.sina.com.cn/fund/quotes/502027/bc.shtml"/>
    <hyperlink ref="F96" r:id="rId517" display="http://www.cninfo.com.cn/information/fund/netvalue/502027.html"/>
    <hyperlink ref="M96" r:id="rId518" tooltip="399429" display="http://quote.eastmoney.com/zs399429.html"/>
    <hyperlink ref="O96" r:id="rId519" display="https://www.jisilu.cn/data/utils/lowcalc/502027"/>
    <hyperlink ref="Y96" r:id="rId520" tooltip="加【新丝路A】为自选A类" display="javascript:addOwnedFund('502027');"/>
    <hyperlink ref="A97" r:id="rId521" display="https://www.jisilu.cn/data/sfnew/detail/150177"/>
    <hyperlink ref="C97" r:id="rId522" display="http://finance.sina.com.cn/fund/quotes/150177/bc.shtml"/>
    <hyperlink ref="F97" r:id="rId523" display="http://www.cninfo.com.cn/information/fund/netvalue/150177.html"/>
    <hyperlink ref="M97" r:id="rId524" tooltip="399966" display="http://quote.eastmoney.com/zs399966.html"/>
    <hyperlink ref="O97" r:id="rId525" display="https://www.jisilu.cn/data/utils/lowcalc/150177"/>
    <hyperlink ref="Y97" r:id="rId526" tooltip="加【证保A】为自选A类" display="javascript:addOwnedFund('150177');"/>
    <hyperlink ref="A98" r:id="rId527" display="https://www.jisilu.cn/data/sfnew/detail/150205"/>
    <hyperlink ref="C98" r:id="rId528" display="http://finance.sina.com.cn/fund/quotes/150205/bc.shtml"/>
    <hyperlink ref="F98" r:id="rId529" display="http://www.cninfo.com.cn/information/fund/netvalue/150205.html"/>
    <hyperlink ref="M98" r:id="rId530" tooltip="399973" display="http://quote.eastmoney.com/zs399973.html"/>
    <hyperlink ref="O98" r:id="rId531" display="https://www.jisilu.cn/data/utils/lowcalc/150205"/>
    <hyperlink ref="Y98" r:id="rId532" tooltip="加【国防A】为自选A类" display="javascript:addOwnedFund('150205');"/>
    <hyperlink ref="A99" r:id="rId533" display="https://www.jisilu.cn/data/sfnew/detail/150243"/>
    <hyperlink ref="C99" r:id="rId534" display="http://finance.sina.com.cn/fund/quotes/150243/bc.shtml"/>
    <hyperlink ref="F99" r:id="rId535" display="http://www.cninfo.com.cn/information/fund/netvalue/150243.html"/>
    <hyperlink ref="M99" r:id="rId536" tooltip="399006" display="http://quote.eastmoney.com/zs399006.html"/>
    <hyperlink ref="O99" r:id="rId537" display="https://www.jisilu.cn/data/utils/lowcalc/150243"/>
    <hyperlink ref="Y99" r:id="rId538" tooltip="加【创业A】为自选A类" display="javascript:addOwnedFund('150243');"/>
    <hyperlink ref="A100" r:id="rId539" display="https://www.jisilu.cn/data/sfnew/detail/150315"/>
    <hyperlink ref="C100" r:id="rId540" display="http://finance.sina.com.cn/fund/quotes/150315/bc.shtml"/>
    <hyperlink ref="F100" r:id="rId541" display="http://www.cninfo.com.cn/information/fund/netvalue/150315.html"/>
    <hyperlink ref="M100" r:id="rId542" tooltip="399803" display="http://quote.eastmoney.com/zs399803.html"/>
    <hyperlink ref="O100" r:id="rId543" display="https://www.jisilu.cn/data/utils/lowcalc/150315"/>
    <hyperlink ref="Y100" r:id="rId544" tooltip="加【工业4A】为自选A类" display="javascript:addOwnedFund('150315');"/>
    <hyperlink ref="A101" r:id="rId545" display="https://www.jisilu.cn/data/sfnew/detail/150271"/>
    <hyperlink ref="C101" r:id="rId546" display="http://finance.sina.com.cn/fund/quotes/150271/bc.shtml"/>
    <hyperlink ref="F101" r:id="rId547" display="http://www.cninfo.com.cn/information/fund/netvalue/150271.html"/>
    <hyperlink ref="M101" r:id="rId548" tooltip="399441" display="http://quote.eastmoney.com/zs399441.html"/>
    <hyperlink ref="O101" r:id="rId549" display="https://www.jisilu.cn/data/utils/lowcalc/150271"/>
    <hyperlink ref="Y101" r:id="rId550" tooltip="加【生物药A】为自选A类" display="javascript:addOwnedFund('150271');"/>
    <hyperlink ref="A102" r:id="rId551" display="https://www.jisilu.cn/data/sfnew/detail/150051"/>
    <hyperlink ref="C102" r:id="rId552" display="http://finance.sina.com.cn/fund/quotes/150051/bc.shtml"/>
    <hyperlink ref="F102" r:id="rId553" display="http://www.cninfo.com.cn/information/fund/netvalue/150051.html"/>
    <hyperlink ref="M102" r:id="rId554" tooltip="399300" display="http://quote.eastmoney.com/zs399300.html"/>
    <hyperlink ref="O102" r:id="rId555" display="https://www.jisilu.cn/data/utils/lowcalc/150051"/>
    <hyperlink ref="Y102" r:id="rId556" tooltip="加【沪深300A】为自选A类" display="javascript:addOwnedFund('150051');"/>
    <hyperlink ref="A103" r:id="rId557" display="https://www.jisilu.cn/data/sfnew/detail/150173"/>
    <hyperlink ref="C103" r:id="rId558" display="http://finance.sina.com.cn/fund/quotes/150173/bc.shtml"/>
    <hyperlink ref="F103" r:id="rId559" display="http://www.cninfo.com.cn/information/fund/netvalue/150173.html"/>
    <hyperlink ref="M103" r:id="rId560" tooltip="000998" display="http://quote.eastmoney.com/zs000998.html"/>
    <hyperlink ref="O103" r:id="rId561" display="https://www.jisilu.cn/data/utils/lowcalc/150173"/>
    <hyperlink ref="Y103" r:id="rId562" tooltip="加【TMT中证A】为自选A类" display="javascript:addOwnedFund('150173');"/>
    <hyperlink ref="A104" r:id="rId563" display="https://www.jisilu.cn/data/sfnew/detail/150309"/>
    <hyperlink ref="C104" r:id="rId564" display="http://finance.sina.com.cn/fund/quotes/150309/bc.shtml"/>
    <hyperlink ref="F104" r:id="rId565" display="http://www.cninfo.com.cn/information/fund/netvalue/150309.html"/>
    <hyperlink ref="M104" r:id="rId566" tooltip="399994" display="http://quote.eastmoney.com/zs399994.html"/>
    <hyperlink ref="O104" r:id="rId567" display="https://www.jisilu.cn/data/utils/lowcalc/150309"/>
    <hyperlink ref="Y104" r:id="rId568" tooltip="加【信息安A】为自选A类" display="javascript:addOwnedFund('150309');"/>
    <hyperlink ref="A105" r:id="rId569" display="https://www.jisilu.cn/data/sfnew/detail/150329"/>
    <hyperlink ref="C105" r:id="rId570" display="http://finance.sina.com.cn/fund/quotes/150329/bc.shtml"/>
    <hyperlink ref="F105" r:id="rId571" display="http://www.cninfo.com.cn/information/fund/netvalue/150329.html"/>
    <hyperlink ref="M105" r:id="rId572" tooltip="399809" display="http://quote.eastmoney.com/zs399809.html"/>
    <hyperlink ref="O105" r:id="rId573" display="https://www.jisilu.cn/data/utils/lowcalc/150329"/>
    <hyperlink ref="Y105" r:id="rId574" tooltip="加【保险A】为自选A类" display="javascript:addOwnedFund('150329');"/>
    <hyperlink ref="A106" r:id="rId575" display="https://www.jisilu.cn/data/sfnew/detail/150217"/>
    <hyperlink ref="C106" r:id="rId576" display="http://finance.sina.com.cn/fund/quotes/150217/bc.shtml"/>
    <hyperlink ref="F106" r:id="rId577" display="http://www.cninfo.com.cn/information/fund/netvalue/150217.html"/>
    <hyperlink ref="M106" r:id="rId578" tooltip="399412" display="http://quote.eastmoney.com/zs399412.html"/>
    <hyperlink ref="O106" r:id="rId579" display="https://www.jisilu.cn/data/utils/lowcalc/150217"/>
    <hyperlink ref="Y106" r:id="rId580" tooltip="加【新能源A】为自选A类" display="javascript:addOwnedFund('150217');"/>
    <hyperlink ref="A107" r:id="rId581" display="https://www.jisilu.cn/data/sfnew/detail/150237"/>
    <hyperlink ref="C107" r:id="rId582" display="http://finance.sina.com.cn/fund/quotes/150237/bc.shtml"/>
    <hyperlink ref="F107" r:id="rId583" display="http://www.cninfo.com.cn/information/fund/netvalue/150237.html"/>
    <hyperlink ref="M107" r:id="rId584" tooltip="000827" display="http://quote.eastmoney.com/zs000827.html"/>
    <hyperlink ref="O107" r:id="rId585" display="https://www.jisilu.cn/data/utils/lowcalc/150237"/>
    <hyperlink ref="Y107" r:id="rId586" tooltip="加【环保A级】为自选A类" display="javascript:addOwnedFund('150237');"/>
    <hyperlink ref="A108" r:id="rId587" display="https://www.jisilu.cn/data/sfnew/detail/150233"/>
    <hyperlink ref="C108" r:id="rId588" display="http://finance.sina.com.cn/fund/quotes/150233/bc.shtml"/>
    <hyperlink ref="F108" r:id="rId589" display="http://www.cninfo.com.cn/information/fund/netvalue/150233.html"/>
    <hyperlink ref="M108" r:id="rId590" tooltip="399810" display="http://quote.eastmoney.com/zs399810.html"/>
    <hyperlink ref="O108" r:id="rId591" display="https://www.jisilu.cn/data/utils/lowcalc/150233"/>
    <hyperlink ref="Y108" r:id="rId592" tooltip="加【传媒业A】为自选A类" display="javascript:addOwnedFund('150233');"/>
    <hyperlink ref="A109" r:id="rId593" display="https://www.jisilu.cn/data/sfnew/detail/502049"/>
    <hyperlink ref="C109" r:id="rId594" display="http://finance.sina.com.cn/fund/quotes/502049/bc.shtml"/>
    <hyperlink ref="F109" r:id="rId595" display="http://www.cninfo.com.cn/information/fund/netvalue/502049.html"/>
    <hyperlink ref="M109" r:id="rId596" tooltip="000016" display="http://quote.eastmoney.com/zs000016.html"/>
    <hyperlink ref="O109" r:id="rId597" display="https://www.jisilu.cn/data/utils/lowcalc/502049"/>
    <hyperlink ref="Y109" r:id="rId598" tooltip="加【上证50A】为自选A类" display="javascript:addOwnedFund('502049');"/>
    <hyperlink ref="A110" r:id="rId599" display="https://www.jisilu.cn/data/sfnew/detail/150203"/>
    <hyperlink ref="C110" r:id="rId600" display="http://finance.sina.com.cn/fund/quotes/150203/bc.shtml"/>
    <hyperlink ref="F110" r:id="rId601" display="http://www.cninfo.com.cn/information/fund/netvalue/150203.html"/>
    <hyperlink ref="M110" r:id="rId602" tooltip="399971" display="http://quote.eastmoney.com/zs399971.html"/>
    <hyperlink ref="O110" r:id="rId603" display="https://www.jisilu.cn/data/utils/lowcalc/150203"/>
    <hyperlink ref="Y110" r:id="rId604" tooltip="加【传媒A】为自选A类" display="javascript:addOwnedFund('150203');"/>
    <hyperlink ref="A111" r:id="rId605" display="https://www.jisilu.cn/data/sfnew/detail/150241"/>
    <hyperlink ref="C111" r:id="rId606" display="http://finance.sina.com.cn/fund/quotes/150241/bc.shtml"/>
    <hyperlink ref="F111" r:id="rId607" display="http://www.cninfo.com.cn/information/fund/netvalue/150241.html"/>
    <hyperlink ref="M111" r:id="rId608" tooltip="399986" display="http://quote.eastmoney.com/zs399986.html"/>
    <hyperlink ref="O111" r:id="rId609" display="https://www.jisilu.cn/data/utils/lowcalc/150241"/>
    <hyperlink ref="Y111" r:id="rId610" tooltip="将【银行A级】从自选中删除" display="javascript:delOwnedFund('150241');"/>
    <hyperlink ref="A112" r:id="rId611" display="https://www.jisilu.cn/data/sfnew/detail/150207"/>
    <hyperlink ref="C112" r:id="rId612" display="http://finance.sina.com.cn/fund/quotes/150207/bc.shtml"/>
    <hyperlink ref="F112" r:id="rId613" display="http://www.cninfo.com.cn/information/fund/netvalue/150207.html"/>
    <hyperlink ref="M112" r:id="rId614" tooltip="399983" display="http://quote.eastmoney.com/zs399983.html"/>
    <hyperlink ref="O112" r:id="rId615" display="https://www.jisilu.cn/data/utils/lowcalc/150207"/>
    <hyperlink ref="Y112" r:id="rId616" tooltip="加【地产A端】为自选A类" display="javascript:addOwnedFund('150207');"/>
    <hyperlink ref="A113" r:id="rId617" display="https://www.jisilu.cn/data/sfnew/detail/150251"/>
    <hyperlink ref="C113" r:id="rId618" display="http://finance.sina.com.cn/fund/quotes/150251/bc.shtml"/>
    <hyperlink ref="F113" r:id="rId619" display="http://www.cninfo.com.cn/information/fund/netvalue/150251.html"/>
    <hyperlink ref="M113" r:id="rId620" tooltip="399990" display="http://quote.eastmoney.com/zs399990.html"/>
    <hyperlink ref="O113" r:id="rId621" display="https://www.jisilu.cn/data/utils/lowcalc/150251"/>
    <hyperlink ref="Y113" r:id="rId622" tooltip="加【煤炭A】为自选A类" display="javascript:addOwnedFund('150251');"/>
    <hyperlink ref="A114" r:id="rId623" display="https://www.jisilu.cn/data/sfnew/detail/150269"/>
    <hyperlink ref="C114" r:id="rId624" display="http://finance.sina.com.cn/fund/quotes/150269/bc.shtml"/>
    <hyperlink ref="F114" r:id="rId625" display="http://www.cninfo.com.cn/information/fund/netvalue/150269.html"/>
    <hyperlink ref="M114" r:id="rId626" tooltip="399997" display="http://quote.eastmoney.com/zs399997.html"/>
    <hyperlink ref="O114" r:id="rId627" display="https://www.jisilu.cn/data/utils/lowcalc/150269"/>
    <hyperlink ref="Y114" r:id="rId628" tooltip="加【白酒A】为自选A类" display="javascript:addOwnedFund('150269');"/>
    <hyperlink ref="A115" r:id="rId629" display="https://www.jisilu.cn/data/sfnew/detail/150283"/>
    <hyperlink ref="C115" r:id="rId630" display="http://finance.sina.com.cn/fund/quotes/150283/bc.shtml"/>
    <hyperlink ref="F115" r:id="rId631" display="http://www.cninfo.com.cn/information/fund/netvalue/150283.html"/>
    <hyperlink ref="M115" r:id="rId632" tooltip="000808" display="http://quote.eastmoney.com/zs000808.html"/>
    <hyperlink ref="O115" r:id="rId633" display="https://www.jisilu.cn/data/utils/lowcalc/150283"/>
    <hyperlink ref="Y115" r:id="rId634" tooltip="加【SW医药A】为自选A类" display="javascript:addOwnedFund('150283');"/>
    <hyperlink ref="A116" r:id="rId635" display="https://www.jisilu.cn/data/sfnew/detail/150184"/>
    <hyperlink ref="C116" r:id="rId636" display="http://finance.sina.com.cn/fund/quotes/150184/bc.shtml"/>
    <hyperlink ref="F116" r:id="rId637" display="http://www.cninfo.com.cn/information/fund/netvalue/150184.html"/>
    <hyperlink ref="M116" r:id="rId638" tooltip="000827" display="http://quote.eastmoney.com/zs000827.html"/>
    <hyperlink ref="O116" r:id="rId639" display="https://www.jisilu.cn/data/utils/lowcalc/150184"/>
    <hyperlink ref="Y116" r:id="rId640" tooltip="加【环保A】为自选A类" display="javascript:addOwnedFund('150184');"/>
    <hyperlink ref="A117" r:id="rId641" display="https://www.jisilu.cn/data/sfnew/detail/150275"/>
    <hyperlink ref="C117" r:id="rId642" display="http://finance.sina.com.cn/fund/quotes/150275/bc.shtml"/>
    <hyperlink ref="F117" r:id="rId643" display="http://www.cninfo.com.cn/information/fund/netvalue/150275.html"/>
    <hyperlink ref="M117" r:id="rId644" tooltip="399991" display="http://quote.eastmoney.com/zs399991.html"/>
    <hyperlink ref="O117" r:id="rId645" display="https://www.jisilu.cn/data/utils/lowcalc/150275"/>
    <hyperlink ref="Y117" r:id="rId646" tooltip="将【一带一A】从自选中删除" display="javascript:delOwnedFund('150275');"/>
    <hyperlink ref="A118" r:id="rId647" display="https://www.jisilu.cn/data/sfnew/detail/150279"/>
    <hyperlink ref="C118" r:id="rId648" display="http://finance.sina.com.cn/fund/quotes/150279/bc.shtml"/>
    <hyperlink ref="F118" r:id="rId649" display="http://www.cninfo.com.cn/information/fund/netvalue/150279.html"/>
    <hyperlink ref="M118" r:id="rId650" tooltip="399808" display="http://quote.eastmoney.com/zs399808.html"/>
    <hyperlink ref="O118" r:id="rId651" display="https://www.jisilu.cn/data/utils/lowcalc/150279"/>
    <hyperlink ref="Y118" r:id="rId652" tooltip="加【新能A】为自选A类" display="javascript:addOwnedFund('150279');"/>
    <hyperlink ref="A119" r:id="rId653" display="https://www.jisilu.cn/data/sfnew/detail/150194"/>
    <hyperlink ref="C119" r:id="rId654" display="http://finance.sina.com.cn/fund/quotes/150194/bc.shtml"/>
    <hyperlink ref="F119" r:id="rId655" display="http://www.cninfo.com.cn/information/fund/netvalue/150194.html"/>
    <hyperlink ref="M119" r:id="rId656" tooltip="399970" display="http://quote.eastmoney.com/zs399970.html"/>
    <hyperlink ref="O119" r:id="rId657" display="https://www.jisilu.cn/data/utils/lowcalc/150194"/>
    <hyperlink ref="Y119" r:id="rId658" tooltip="加【互联网A】为自选A类" display="javascript:addOwnedFund('150194');"/>
    <hyperlink ref="A120" r:id="rId659" display="https://www.jisilu.cn/data/sfnew/detail/150235"/>
    <hyperlink ref="C120" r:id="rId660" display="http://finance.sina.com.cn/fund/quotes/150235/bc.shtml"/>
    <hyperlink ref="F120" r:id="rId661" display="http://www.cninfo.com.cn/information/fund/netvalue/150235.html"/>
    <hyperlink ref="M120" r:id="rId662" tooltip="399975" display="http://quote.eastmoney.com/zs399975.html"/>
    <hyperlink ref="O120" r:id="rId663" display="https://www.jisilu.cn/data/utils/lowcalc/150235"/>
    <hyperlink ref="Y120" r:id="rId664" tooltip="加【券商A级】为自选A类" display="javascript:addOwnedFund('150235');"/>
    <hyperlink ref="A121" r:id="rId665" display="https://www.jisilu.cn/data/sfnew/detail/150307"/>
    <hyperlink ref="C121" r:id="rId666" display="http://finance.sina.com.cn/fund/quotes/150307/bc.shtml"/>
    <hyperlink ref="F121" r:id="rId667" display="http://www.cninfo.com.cn/information/fund/netvalue/150307.html"/>
    <hyperlink ref="M121" r:id="rId668" tooltip="399804" display="http://quote.eastmoney.com/zs399804.html"/>
    <hyperlink ref="O121" r:id="rId669" display="https://www.jisilu.cn/data/utils/lowcalc/150307"/>
    <hyperlink ref="Y121" r:id="rId670" tooltip="加【体育A】为自选A类" display="javascript:addOwnedFund('150307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249"/>
    <hyperlink ref="C124" r:id="rId684" display="http://finance.sina.com.cn/fund/quotes/150249/bc.shtml"/>
    <hyperlink ref="F124" r:id="rId685" display="http://www.cninfo.com.cn/information/fund/netvalue/150249.html"/>
    <hyperlink ref="M124" r:id="rId686" tooltip="399986" display="http://quote.eastmoney.com/zs399986.html"/>
    <hyperlink ref="O124" r:id="rId687" display="https://www.jisilu.cn/data/utils/lowcalc/150249"/>
    <hyperlink ref="Y124" r:id="rId688" tooltip="将【银行A端】从自选中删除" display="javascript:delOwnedFund('150249');"/>
    <hyperlink ref="A125" r:id="rId689" display="https://www.jisilu.cn/data/sfnew/detail/150200"/>
    <hyperlink ref="C125" r:id="rId690" display="http://finance.sina.com.cn/fund/quotes/150200/bc.shtml"/>
    <hyperlink ref="F125" r:id="rId691" display="http://www.cninfo.com.cn/information/fund/netvalue/150200.html"/>
    <hyperlink ref="M125" r:id="rId692" tooltip="399975" display="http://quote.eastmoney.com/zs399975.html"/>
    <hyperlink ref="O125" r:id="rId693" display="https://www.jisilu.cn/data/utils/lowcalc/150200"/>
    <hyperlink ref="Y125" r:id="rId694" tooltip="加【券商A】为自选A类" display="javascript:addOwnedFund('150200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502007"/>
    <hyperlink ref="C127" r:id="rId702" display="http://finance.sina.com.cn/fund/quotes/502007/bc.shtml"/>
    <hyperlink ref="F127" r:id="rId703" display="http://www.cninfo.com.cn/information/fund/netvalue/502007.html"/>
    <hyperlink ref="M127" r:id="rId704" tooltip="399974" display="http://quote.eastmoney.com/zs399974.html"/>
    <hyperlink ref="O127" r:id="rId705" display="https://www.jisilu.cn/data/utils/lowcalc/502007"/>
    <hyperlink ref="Y127" r:id="rId706" tooltip="加【国企改A】为自选A类" display="javascript:addOwnedFund('50200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255"/>
    <hyperlink ref="C129" r:id="rId714" display="http://finance.sina.com.cn/fund/quotes/150255/bc.shtml"/>
    <hyperlink ref="F129" r:id="rId715" display="http://www.cninfo.com.cn/information/fund/netvalue/150255.html"/>
    <hyperlink ref="M129" r:id="rId716" tooltip="399986" display="http://quote.eastmoney.com/zs399986.html"/>
    <hyperlink ref="O129" r:id="rId717" display="https://www.jisilu.cn/data/utils/lowcalc/150255"/>
    <hyperlink ref="Y129" r:id="rId718" tooltip="将【银行业A】从自选中删除" display="javascript:delOwnedFund('150255');"/>
    <hyperlink ref="A130" r:id="rId719" display="https://www.jisilu.cn/data/sfnew/detail/150100"/>
    <hyperlink ref="C130" r:id="rId720" display="http://finance.sina.com.cn/fund/quotes/150100/bc.shtml"/>
    <hyperlink ref="F130" r:id="rId721" display="http://www.cninfo.com.cn/information/fund/netvalue/150100.html"/>
    <hyperlink ref="M130" r:id="rId722" tooltip="000805" display="http://quote.eastmoney.com/zs000805.html"/>
    <hyperlink ref="O130" r:id="rId723" display="https://www.jisilu.cn/data/utils/lowcalc/150100"/>
    <hyperlink ref="Y130" r:id="rId724" tooltip="加【资源A】为自选A类" display="javascript:addOwnedFund('150100');"/>
    <hyperlink ref="A131" r:id="rId725" display="https://www.jisilu.cn/data/sfnew/detail/150169"/>
    <hyperlink ref="C131" r:id="rId726" display="http://finance.sina.com.cn/fund/quotes/150169/bc.shtml"/>
    <hyperlink ref="F131" r:id="rId727" display="http://www.cninfo.com.cn/information/fund/netvalue/150169.html"/>
    <hyperlink ref="M131" r:id="rId728" tooltip="HSI" display="http://quote.eastmoney.com/hk/zs110000.html"/>
    <hyperlink ref="O131" r:id="rId729" display="https://www.jisilu.cn/data/utils/lowcalc/150169"/>
    <hyperlink ref="Y131" r:id="rId730" tooltip="将【恒生A】从自选中删除" display="javascript:delOwnedFund('150169');"/>
    <hyperlink ref="A132" r:id="rId731" display="https://www.jisilu.cn/data/sfnew/detail/150186"/>
    <hyperlink ref="C132" r:id="rId732" display="http://finance.sina.com.cn/fund/quotes/150186/bc.shtml"/>
    <hyperlink ref="F132" r:id="rId733" display="http://www.cninfo.com.cn/information/fund/netvalue/150186.html"/>
    <hyperlink ref="M132" r:id="rId734" tooltip="399967" display="http://quote.eastmoney.com/zs399967.html"/>
    <hyperlink ref="O132" r:id="rId735" display="https://www.jisilu.cn/data/utils/lowcalc/150186"/>
    <hyperlink ref="Y132" r:id="rId736" tooltip="加【军工A级】为自选A类" display="javascript:addOwnedFund('150186');"/>
    <hyperlink ref="A133" r:id="rId737" display="https://www.jisilu.cn/data/sfnew/detail/150181"/>
    <hyperlink ref="C133" r:id="rId738" display="http://finance.sina.com.cn/fund/quotes/150181/bc.shtml"/>
    <hyperlink ref="F133" r:id="rId739" display="http://www.cninfo.com.cn/information/fund/netvalue/150181.html"/>
    <hyperlink ref="M133" r:id="rId740" tooltip="399967" display="http://quote.eastmoney.com/zs399967.html"/>
    <hyperlink ref="O133" r:id="rId741" display="https://www.jisilu.cn/data/utils/lowcalc/150181"/>
    <hyperlink ref="Y133" r:id="rId742" tooltip="加【军工A】为自选A类" display="javascript:addOwnedFund('150181');"/>
    <hyperlink ref="A134" r:id="rId743" display="https://www.jisilu.cn/data/sfnew/detail/150143"/>
    <hyperlink ref="C134" r:id="rId744" display="http://finance.sina.com.cn/fund/quotes/150143/bc.shtml"/>
    <hyperlink ref="F134" r:id="rId745" display="http://www.cninfo.com.cn/information/fund/netvalue/150143.html"/>
    <hyperlink ref="M134" r:id="rId746" tooltip="000832" display="http://quote.eastmoney.com/zs000832.html"/>
    <hyperlink ref="O134" r:id="rId747" display="https://www.jisilu.cn/data/utils/lowcalc/150143"/>
    <hyperlink ref="Y134" r:id="rId748" tooltip="加【转债A级】为自选A类" display="javascript:addOwnedFund('150143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018"/>
    <hyperlink ref="C136" r:id="rId756" display="http://finance.sina.com.cn/fund/quotes/150018/bc.shtml"/>
    <hyperlink ref="F136" r:id="rId757" display="http://www.cninfo.com.cn/information/fund/netvalue/150018.html"/>
    <hyperlink ref="M136" r:id="rId758" tooltip="399004" display="http://quote.eastmoney.com/zs399004.html"/>
    <hyperlink ref="O136" r:id="rId759" display="https://www.jisilu.cn/data/utils/lowcalc/150018"/>
    <hyperlink ref="Y136" r:id="rId760" tooltip="加【银华稳进】为自选A类" display="javascript:addOwnedFund('150018');"/>
    <hyperlink ref="A137" r:id="rId761" display="https://www.jisilu.cn/data/sfnew/detail/150076"/>
    <hyperlink ref="C137" r:id="rId762" display="http://finance.sina.com.cn/fund/quotes/150076/bc.shtml"/>
    <hyperlink ref="F137" r:id="rId763" display="http://www.cninfo.com.cn/information/fund/netvalue/150076.html"/>
    <hyperlink ref="M137" r:id="rId764" tooltip="399300" display="http://quote.eastmoney.com/zs399300.html"/>
    <hyperlink ref="O137" r:id="rId765" display="https://www.jisilu.cn/data/utils/lowcalc/150076"/>
    <hyperlink ref="Y137" r:id="rId766" tooltip="加【浙商稳健】为自选A类" display="javascript:addOwnedFund('150076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71"/>
    <hyperlink ref="C139" r:id="rId774" display="http://finance.sina.com.cn/fund/quotes/150171/bc.shtml"/>
    <hyperlink ref="F139" r:id="rId775" display="http://www.cninfo.com.cn/information/fund/netvalue/150171.html"/>
    <hyperlink ref="M139" r:id="rId776" tooltip="399707" display="http://quote.eastmoney.com/zs399707.html"/>
    <hyperlink ref="O139" r:id="rId777" display="https://www.jisilu.cn/data/utils/lowcalc/150171"/>
    <hyperlink ref="Y139" r:id="rId778" tooltip="加【证券A】为自选A类" display="javascript:addOwnedFund('150171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502017"/>
    <hyperlink ref="C141" r:id="rId786" display="http://finance.sina.com.cn/fund/quotes/502017/bc.shtml"/>
    <hyperlink ref="F141" r:id="rId787" display="http://www.cninfo.com.cn/information/fund/netvalue/502017.html"/>
    <hyperlink ref="M141" r:id="rId788" tooltip="399991" display="http://quote.eastmoney.com/zs399991.html"/>
    <hyperlink ref="O141" r:id="rId789" display="https://www.jisilu.cn/data/utils/lowcalc/502017"/>
    <hyperlink ref="Y141" r:id="rId790" tooltip="加【带路A】为自选A类" display="javascript:addOwnedFund('502017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311"/>
    <hyperlink ref="C143" r:id="rId798" display="http://finance.sina.com.cn/fund/quotes/150311/bc.shtml"/>
    <hyperlink ref="F143" r:id="rId799" display="http://www.cninfo.com.cn/information/fund/netvalue/150311.html"/>
    <hyperlink ref="M143" r:id="rId800" tooltip="399996" display="http://quote.eastmoney.com/zs399996.html"/>
    <hyperlink ref="O143" r:id="rId801" display="https://www.jisilu.cn/data/utils/lowcalc/150311"/>
    <hyperlink ref="Y143" r:id="rId802" tooltip="加【智能A】为自选A类" display="javascript:addOwnedFund('15031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C46"/>
  <sheetViews>
    <sheetView workbookViewId="0">
      <selection activeCell="A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20160816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-4.067796610169492E-4</v>
      </c>
      <c r="G3" s="48">
        <f t="shared" ref="G3:G8" ca="1" si="1">VLOOKUP($E3,INDIRECT($B$2 &amp; "!$A$3:$Y$207"),8,FALSE)</f>
        <v>0.52542372881355937</v>
      </c>
      <c r="H3" s="48">
        <f t="shared" ref="H3:H8" ca="1" si="2">VLOOKUP($E3,INDIRECT($B$2 &amp; "!$A$3:$Y$207"),7,FALSE)</f>
        <v>-1.999999999999997E-3</v>
      </c>
      <c r="I3" s="48">
        <f t="shared" ref="I3:I8" ca="1" si="3">VLOOKUP($E3,INDIRECT($B$2 &amp; "!$A$3:$Y$207"),11,FALSE)</f>
        <v>4.4950169491525416E-2</v>
      </c>
      <c r="J3" s="48">
        <f t="shared" ref="J3:J8" ca="1" si="4">VLOOKUP($E3,INDIRECT($B$2 &amp; "!$A$3:$Y$207"),16,FALSE)</f>
        <v>-9.6689655172413781E-3</v>
      </c>
      <c r="K3" s="48">
        <f t="shared" ref="K3:K8" ca="1" si="5">VLOOKUP($E3,INDIRECT($B$2 &amp; "!$A$3:$Y$207"),18,FALSE)</f>
        <v>3.0677966101694894E-4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-2.8800000000000002E-3</v>
      </c>
      <c r="G4" s="48">
        <f t="shared" ca="1" si="1"/>
        <v>0</v>
      </c>
      <c r="H4" s="48">
        <f t="shared" ca="1" si="2"/>
        <v>-7.9399999999999991E-3</v>
      </c>
      <c r="I4" s="48">
        <f t="shared" ca="1" si="3"/>
        <v>4.6622000000000004E-2</v>
      </c>
      <c r="J4" s="48">
        <f t="shared" ca="1" si="4"/>
        <v>-1.2219999999999998E-2</v>
      </c>
      <c r="K4" s="48">
        <f t="shared" ca="1" si="5"/>
        <v>8.4000000000000014E-4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1.3055555555555547E-4</v>
      </c>
      <c r="G5" s="87">
        <f t="shared" ca="1" si="1"/>
        <v>0.41666666666666669</v>
      </c>
      <c r="H5" s="87">
        <f t="shared" ca="1" si="2"/>
        <v>-2.6549999999999997E-2</v>
      </c>
      <c r="I5" s="87">
        <f t="shared" ca="1" si="3"/>
        <v>3.688944444444444E-2</v>
      </c>
      <c r="J5" s="87">
        <f t="shared" ca="1" si="4"/>
        <v>-2.6496774193548386E-2</v>
      </c>
      <c r="K5" s="87">
        <f t="shared" ca="1" si="5"/>
        <v>5.3083333333333316E-3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6.1153846153846154E-4</v>
      </c>
      <c r="G6" s="87">
        <f t="shared" ca="1" si="1"/>
        <v>0.34615384615384615</v>
      </c>
      <c r="H6" s="87">
        <f t="shared" ca="1" si="2"/>
        <v>-6.8823076923076931E-2</v>
      </c>
      <c r="I6" s="87">
        <f t="shared" ca="1" si="3"/>
        <v>5.1540384615384606E-2</v>
      </c>
      <c r="J6" s="87">
        <f t="shared" ca="1" si="4"/>
        <v>-5.6942307692307695E-2</v>
      </c>
      <c r="K6" s="87">
        <f t="shared" ca="1" si="5"/>
        <v>-1.503846153846154E-3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-7.1666666666666658E-3</v>
      </c>
      <c r="G7" s="48">
        <f t="shared" ca="1" si="1"/>
        <v>0.66666666666666663</v>
      </c>
      <c r="H7" s="48">
        <f t="shared" ca="1" si="2"/>
        <v>-0.14466666666666667</v>
      </c>
      <c r="I7" s="48">
        <f t="shared" ca="1" si="3"/>
        <v>5.2213333333333334E-2</v>
      </c>
      <c r="J7" s="48">
        <f t="shared" ca="1" si="4"/>
        <v>-0.109</v>
      </c>
      <c r="K7" s="48">
        <f t="shared" ca="1" si="5"/>
        <v>4.3666666666666671E-3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-1.2999999999999999E-3</v>
      </c>
      <c r="G8" s="48">
        <f t="shared" ca="1" si="1"/>
        <v>0.33333333333333331</v>
      </c>
      <c r="H8" s="48">
        <f t="shared" ca="1" si="2"/>
        <v>-0.13596666666666668</v>
      </c>
      <c r="I8" s="48">
        <f t="shared" ca="1" si="3"/>
        <v>5.2383333333333337E-2</v>
      </c>
      <c r="J8" s="48">
        <f t="shared" ca="1" si="4"/>
        <v>-9.1499999999999984E-2</v>
      </c>
      <c r="K8" s="48">
        <f t="shared" ca="1" si="5"/>
        <v>2.4333333333333329E-3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47">
        <v>0</v>
      </c>
      <c r="J10" s="74" t="s">
        <v>261</v>
      </c>
      <c r="K10" s="74">
        <v>131.76</v>
      </c>
      <c r="L10" s="206" t="s">
        <v>497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159.19999999999999</v>
      </c>
      <c r="I11" s="415">
        <v>2.9999999999999997E-4</v>
      </c>
      <c r="J11" s="74"/>
      <c r="K11" s="74"/>
      <c r="L11" s="428" t="s">
        <v>498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1479.193</v>
      </c>
      <c r="I12" s="415">
        <v>1.5200000000000001E-3</v>
      </c>
      <c r="J12" s="74"/>
      <c r="K12" s="74"/>
      <c r="L12" s="206" t="s">
        <v>478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102.04</v>
      </c>
      <c r="I13" s="507">
        <v>-5.9999999999999995E-4</v>
      </c>
      <c r="J13" s="74"/>
      <c r="K13" s="74"/>
      <c r="L13" s="100" t="s">
        <v>499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101.9</v>
      </c>
      <c r="I14" s="507">
        <v>-1.8E-3</v>
      </c>
      <c r="J14" s="74"/>
      <c r="K14" s="74"/>
      <c r="L14" s="100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0.26929999999999998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496" t="s">
        <v>313</v>
      </c>
      <c r="J18" s="755" t="s">
        <v>315</v>
      </c>
      <c r="K18" s="755" t="s">
        <v>316</v>
      </c>
      <c r="L18" s="215" t="s">
        <v>318</v>
      </c>
      <c r="M18" s="496" t="s">
        <v>320</v>
      </c>
      <c r="N18" s="216" t="s">
        <v>321</v>
      </c>
      <c r="O18" s="216" t="s">
        <v>322</v>
      </c>
      <c r="P18" s="496" t="s">
        <v>324</v>
      </c>
      <c r="Q18" s="755" t="s">
        <v>326</v>
      </c>
      <c r="R18" s="496" t="s">
        <v>327</v>
      </c>
      <c r="S18" s="496" t="s">
        <v>329</v>
      </c>
      <c r="T18" s="216" t="s">
        <v>331</v>
      </c>
      <c r="U18" s="496" t="s">
        <v>333</v>
      </c>
      <c r="V18" s="216" t="s">
        <v>335</v>
      </c>
      <c r="W18" s="494" t="s">
        <v>337</v>
      </c>
      <c r="X18" s="494" t="s">
        <v>27</v>
      </c>
      <c r="Y18" s="494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495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95" t="s">
        <v>25</v>
      </c>
      <c r="Y19" s="495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t="shared" ref="C20:C25" ca="1" si="6">F20</f>
        <v>环保A端</v>
      </c>
      <c r="D20" s="310">
        <v>0.01</v>
      </c>
      <c r="E20" s="51">
        <f t="shared" ref="E20:AC25" ca="1" si="7">VLOOKUP($B20,INDIRECT($B$2 &amp; "!$A$3:$Y$207"),COLUMN()-4,0)</f>
        <v>150323</v>
      </c>
      <c r="F20" s="309" t="str">
        <f t="shared" ca="1" si="7"/>
        <v>环保A端</v>
      </c>
      <c r="G20" s="51">
        <f t="shared" ca="1" si="7"/>
        <v>1.071</v>
      </c>
      <c r="H20" s="310">
        <f t="shared" ca="1" si="7"/>
        <v>-1.9E-3</v>
      </c>
      <c r="I20" s="309">
        <f t="shared" ca="1" si="7"/>
        <v>32.479999999999997</v>
      </c>
      <c r="J20" s="51">
        <f t="shared" ca="1" si="7"/>
        <v>1.0338000000000001</v>
      </c>
      <c r="K20" s="311">
        <f t="shared" ca="1" si="7"/>
        <v>-3.5999999999999997E-2</v>
      </c>
      <c r="L20" s="311">
        <f t="shared" ca="1" si="7"/>
        <v>0.04</v>
      </c>
      <c r="M20" s="309">
        <f t="shared" ca="1" si="7"/>
        <v>5.5</v>
      </c>
      <c r="N20" s="309">
        <f t="shared" ca="1" si="7"/>
        <v>5.5</v>
      </c>
      <c r="O20" s="311">
        <f t="shared" ca="1" si="7"/>
        <v>5.3030000000000001E-2</v>
      </c>
      <c r="P20" s="309" t="str">
        <f t="shared" ca="1" si="7"/>
        <v>永续</v>
      </c>
      <c r="Q20" s="51" t="str">
        <f t="shared" ca="1" si="7"/>
        <v>中证环保</v>
      </c>
      <c r="R20" s="310">
        <f t="shared" ca="1" si="7"/>
        <v>1.03E-2</v>
      </c>
      <c r="S20" s="56">
        <f t="shared" ca="1" si="7"/>
        <v>0.19489999999999999</v>
      </c>
      <c r="T20" s="311">
        <f t="shared" ca="1" si="7"/>
        <v>-3.0300000000000001E-2</v>
      </c>
      <c r="U20" s="311">
        <f t="shared" ca="1" si="7"/>
        <v>0.88129999999999997</v>
      </c>
      <c r="V20" s="311">
        <f t="shared" ca="1" si="7"/>
        <v>-3.5000000000000001E-3</v>
      </c>
      <c r="W20" s="311">
        <f t="shared" ca="1" si="7"/>
        <v>1.6999999999999999E-3</v>
      </c>
      <c r="X20" s="311">
        <f t="shared" ca="1" si="7"/>
        <v>-1E-4</v>
      </c>
      <c r="Y20" s="309">
        <f t="shared" ca="1" si="7"/>
        <v>3767</v>
      </c>
      <c r="Z20" s="309">
        <f t="shared" ca="1" si="7"/>
        <v>5</v>
      </c>
      <c r="AA20" s="312">
        <f t="shared" ca="1" si="7"/>
        <v>0.21180555555555555</v>
      </c>
      <c r="AB20" s="313">
        <f t="shared" ca="1" si="7"/>
        <v>42738</v>
      </c>
      <c r="AC20" s="59" t="str">
        <f t="shared" ca="1" si="7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t="shared" ca="1" si="6"/>
        <v>证保A</v>
      </c>
      <c r="D21" s="310">
        <v>2.01E-2</v>
      </c>
      <c r="E21" s="51">
        <f t="shared" ca="1" si="7"/>
        <v>150177</v>
      </c>
      <c r="F21" s="309" t="str">
        <f t="shared" ca="1" si="7"/>
        <v>证保A</v>
      </c>
      <c r="G21" s="51">
        <f t="shared" ca="1" si="7"/>
        <v>1.026</v>
      </c>
      <c r="H21" s="310">
        <f t="shared" ca="1" si="7"/>
        <v>3.8999999999999998E-3</v>
      </c>
      <c r="I21" s="309">
        <f t="shared" ca="1" si="7"/>
        <v>308.72000000000003</v>
      </c>
      <c r="J21" s="51">
        <f t="shared" ca="1" si="7"/>
        <v>1.028</v>
      </c>
      <c r="K21" s="311">
        <f t="shared" ca="1" si="7"/>
        <v>1.9E-3</v>
      </c>
      <c r="L21" s="311">
        <f t="shared" ca="1" si="7"/>
        <v>0.03</v>
      </c>
      <c r="M21" s="309">
        <f t="shared" ca="1" si="7"/>
        <v>4.5</v>
      </c>
      <c r="N21" s="309">
        <f t="shared" ca="1" si="7"/>
        <v>4.5</v>
      </c>
      <c r="O21" s="311">
        <f t="shared" ca="1" si="7"/>
        <v>4.5089999999999998E-2</v>
      </c>
      <c r="P21" s="309" t="str">
        <f t="shared" ca="1" si="7"/>
        <v>永续</v>
      </c>
      <c r="Q21" s="51" t="str">
        <f t="shared" ca="1" si="7"/>
        <v>800证保</v>
      </c>
      <c r="R21" s="310">
        <f t="shared" ca="1" si="7"/>
        <v>-1.12E-2</v>
      </c>
      <c r="S21" s="56">
        <f t="shared" ca="1" si="7"/>
        <v>0.47710000000000002</v>
      </c>
      <c r="T21" s="311">
        <f t="shared" ca="1" si="7"/>
        <v>-2.8E-3</v>
      </c>
      <c r="U21" s="311">
        <f t="shared" ca="1" si="7"/>
        <v>0.22750000000000001</v>
      </c>
      <c r="V21" s="311">
        <f t="shared" ca="1" si="7"/>
        <v>4.0000000000000002E-4</v>
      </c>
      <c r="W21" s="311">
        <f t="shared" ca="1" si="7"/>
        <v>2.8E-3</v>
      </c>
      <c r="X21" s="311">
        <f t="shared" ca="1" si="7"/>
        <v>-8.9999999999999998E-4</v>
      </c>
      <c r="Y21" s="309">
        <f t="shared" ca="1" si="7"/>
        <v>22147</v>
      </c>
      <c r="Z21" s="309">
        <f t="shared" ca="1" si="7"/>
        <v>56</v>
      </c>
      <c r="AA21" s="312">
        <f t="shared" ca="1" si="7"/>
        <v>0.21180555555555555</v>
      </c>
      <c r="AB21" s="313">
        <f t="shared" ca="1" si="7"/>
        <v>42738</v>
      </c>
      <c r="AC21" s="59" t="str">
        <f t="shared" ca="1" si="7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ca="1" si="6"/>
        <v>高贝塔A</v>
      </c>
      <c r="D22" s="310">
        <v>5.9900000000000002E-2</v>
      </c>
      <c r="E22" s="51">
        <f ca="1">VLOOKUP($B22,INDIRECT($B$2 &amp; "!$A$3:$Y$207"),COLUMN()-4,0)</f>
        <v>150145</v>
      </c>
      <c r="F22" s="309" t="str">
        <f t="shared" ca="1" si="7"/>
        <v>高贝塔A</v>
      </c>
      <c r="G22" s="51">
        <f t="shared" ca="1" si="7"/>
        <v>1.044</v>
      </c>
      <c r="H22" s="310">
        <f t="shared" ca="1" si="7"/>
        <v>4.7999999999999996E-3</v>
      </c>
      <c r="I22" s="309">
        <f t="shared" ca="1" si="7"/>
        <v>41.8</v>
      </c>
      <c r="J22" s="51">
        <f t="shared" ca="1" si="7"/>
        <v>1.034</v>
      </c>
      <c r="K22" s="311">
        <f t="shared" ca="1" si="7"/>
        <v>-9.7000000000000003E-3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4.9500000000000002E-2</v>
      </c>
      <c r="P22" s="309" t="str">
        <f t="shared" ca="1" si="7"/>
        <v>永续</v>
      </c>
      <c r="Q22" s="51" t="str">
        <f t="shared" ca="1" si="7"/>
        <v>300高贝</v>
      </c>
      <c r="R22" s="310">
        <f t="shared" ca="1" si="7"/>
        <v>5.9999999999999995E-4</v>
      </c>
      <c r="S22" s="56">
        <f t="shared" ca="1" si="7"/>
        <v>0.19650000000000001</v>
      </c>
      <c r="T22" s="311">
        <f t="shared" ca="1" si="7"/>
        <v>-1.21E-2</v>
      </c>
      <c r="U22" s="311">
        <f t="shared" ca="1" si="7"/>
        <v>0.87729999999999997</v>
      </c>
      <c r="V22" s="311">
        <f t="shared" ca="1" si="7"/>
        <v>8.0999999999999996E-3</v>
      </c>
      <c r="W22" s="311">
        <f t="shared" ca="1" si="7"/>
        <v>5.9999999999999995E-4</v>
      </c>
      <c r="X22" s="311">
        <f t="shared" ca="1" si="7"/>
        <v>1.2999999999999999E-3</v>
      </c>
      <c r="Y22" s="309">
        <f t="shared" ca="1" si="7"/>
        <v>1090</v>
      </c>
      <c r="Z22" s="309">
        <f t="shared" ca="1" si="7"/>
        <v>-8</v>
      </c>
      <c r="AA22" s="312">
        <f t="shared" ca="1" si="7"/>
        <v>0.21180555555555555</v>
      </c>
      <c r="AB22" s="313">
        <f t="shared" ca="1" si="7"/>
        <v>42719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6"/>
        <v>H股A</v>
      </c>
      <c r="D23" s="310">
        <v>0.10929999999999999</v>
      </c>
      <c r="E23" s="51">
        <f ca="1">VLOOKUP($B23,INDIRECT($B$2 &amp; "!$A$3:$Y$207"),COLUMN()-4,0)</f>
        <v>150175</v>
      </c>
      <c r="F23" s="309" t="str">
        <f t="shared" ca="1" si="7"/>
        <v>H股A</v>
      </c>
      <c r="G23" s="51">
        <f t="shared" ca="1" si="7"/>
        <v>0.98799999999999999</v>
      </c>
      <c r="H23" s="310">
        <f t="shared" ca="1" si="7"/>
        <v>1E-3</v>
      </c>
      <c r="I23" s="309">
        <f t="shared" ca="1" si="7"/>
        <v>11902.43</v>
      </c>
      <c r="J23" s="51">
        <f t="shared" ca="1" si="7"/>
        <v>1.0353000000000001</v>
      </c>
      <c r="K23" s="311">
        <f t="shared" ca="1" si="7"/>
        <v>4.5699999999999998E-2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5.2479999999999999E-2</v>
      </c>
      <c r="P23" s="309" t="str">
        <f t="shared" ca="1" si="7"/>
        <v>永续</v>
      </c>
      <c r="Q23" s="51" t="str">
        <f t="shared" ca="1" si="7"/>
        <v>恒生国企</v>
      </c>
      <c r="R23" s="310">
        <f t="shared" ca="1" si="7"/>
        <v>-1E-4</v>
      </c>
      <c r="S23" s="56">
        <f t="shared" ca="1" si="7"/>
        <v>0.31979999999999997</v>
      </c>
      <c r="T23" s="311" t="str">
        <f t="shared" ca="1" si="7"/>
        <v>无下折</v>
      </c>
      <c r="U23" s="311">
        <f t="shared" ca="1" si="7"/>
        <v>0.65159999999999996</v>
      </c>
      <c r="V23" s="311">
        <f t="shared" ca="1" si="7"/>
        <v>-4.1000000000000003E-3</v>
      </c>
      <c r="W23" s="311">
        <f t="shared" ca="1" si="7"/>
        <v>-6.6E-3</v>
      </c>
      <c r="X23" s="311">
        <f t="shared" ca="1" si="7"/>
        <v>-6.8999999999999999E-3</v>
      </c>
      <c r="Y23" s="309">
        <f t="shared" ca="1" si="7"/>
        <v>388698</v>
      </c>
      <c r="Z23" s="309">
        <f t="shared" ca="1" si="7"/>
        <v>-7149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486</v>
      </c>
      <c r="B24" s="309">
        <v>150335</v>
      </c>
      <c r="C24" s="309" t="str">
        <f t="shared" ca="1" si="6"/>
        <v>军工股A</v>
      </c>
      <c r="D24" s="310">
        <v>2.9899999999999999E-2</v>
      </c>
      <c r="E24" s="51">
        <f ca="1">VLOOKUP($B24,INDIRECT($B$2 &amp; "!$A$3:$Y$207"),COLUMN()-4,0)</f>
        <v>150335</v>
      </c>
      <c r="F24" s="309" t="str">
        <f t="shared" ref="F24:T24" ca="1" si="8">VLOOKUP($B24,INDIRECT($B$2 &amp; "!$A$3:$Y$207"),COLUMN()-4,0)</f>
        <v>军工股A</v>
      </c>
      <c r="G24" s="51">
        <f t="shared" ca="1" si="8"/>
        <v>1.079</v>
      </c>
      <c r="H24" s="310">
        <f t="shared" ca="1" si="8"/>
        <v>0</v>
      </c>
      <c r="I24" s="309">
        <f t="shared" ca="1" si="8"/>
        <v>347.35</v>
      </c>
      <c r="J24" s="51">
        <f t="shared" ca="1" si="8"/>
        <v>1.0369999999999999</v>
      </c>
      <c r="K24" s="311">
        <f t="shared" ca="1" si="8"/>
        <v>-4.0500000000000001E-2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5.2780000000000001E-2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1.9E-3</v>
      </c>
      <c r="S24" s="56">
        <f t="shared" ca="1" si="8"/>
        <v>0.25519999999999998</v>
      </c>
      <c r="T24" s="311">
        <f t="shared" ca="1" si="8"/>
        <v>-3.4700000000000002E-2</v>
      </c>
      <c r="U24" s="311">
        <f t="shared" ca="1" si="7"/>
        <v>0.73609999999999998</v>
      </c>
      <c r="V24" s="311">
        <f t="shared" ca="1" si="7"/>
        <v>-4.1000000000000003E-3</v>
      </c>
      <c r="W24" s="311">
        <f t="shared" ca="1" si="7"/>
        <v>-2.8999999999999998E-3</v>
      </c>
      <c r="X24" s="311">
        <f t="shared" ca="1" si="7"/>
        <v>3.0000000000000001E-3</v>
      </c>
      <c r="Y24" s="309">
        <f t="shared" ca="1" si="7"/>
        <v>16948</v>
      </c>
      <c r="Z24" s="309">
        <f t="shared" ca="1" si="7"/>
        <v>295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6"/>
        <v>钢铁A</v>
      </c>
      <c r="D25" s="310">
        <v>4.0099999999999997E-2</v>
      </c>
      <c r="E25" s="51">
        <f ca="1">VLOOKUP($B25,INDIRECT($B$2 &amp; "!$A$3:$Y$207"),COLUMN()-4,0)</f>
        <v>150287</v>
      </c>
      <c r="F25" s="309" t="str">
        <f t="shared" ca="1" si="7"/>
        <v>钢铁A</v>
      </c>
      <c r="G25" s="51">
        <f t="shared" ca="1" si="7"/>
        <v>1.0760000000000001</v>
      </c>
      <c r="H25" s="310">
        <f t="shared" ca="1" si="7"/>
        <v>0</v>
      </c>
      <c r="I25" s="309">
        <f t="shared" ca="1" si="7"/>
        <v>12933.33</v>
      </c>
      <c r="J25" s="51">
        <f t="shared" ca="1" si="7"/>
        <v>1.0369999999999999</v>
      </c>
      <c r="K25" s="311">
        <f t="shared" ca="1" si="7"/>
        <v>-3.7600000000000001E-2</v>
      </c>
      <c r="L25" s="311">
        <f t="shared" ca="1" si="7"/>
        <v>0.04</v>
      </c>
      <c r="M25" s="309">
        <f t="shared" ca="1" si="7"/>
        <v>5.5</v>
      </c>
      <c r="N25" s="309">
        <f t="shared" ca="1" si="7"/>
        <v>5.5</v>
      </c>
      <c r="O25" s="311">
        <f t="shared" ca="1" si="7"/>
        <v>5.2940000000000001E-2</v>
      </c>
      <c r="P25" s="309" t="str">
        <f t="shared" ca="1" si="7"/>
        <v>永续</v>
      </c>
      <c r="Q25" s="51" t="str">
        <f t="shared" ca="1" si="7"/>
        <v>国证钢铁</v>
      </c>
      <c r="R25" s="310">
        <f t="shared" ca="1" si="7"/>
        <v>1.35E-2</v>
      </c>
      <c r="S25" s="56">
        <f t="shared" ca="1" si="7"/>
        <v>0.20949999999999999</v>
      </c>
      <c r="T25" s="311">
        <f t="shared" ca="1" si="7"/>
        <v>-3.2000000000000001E-2</v>
      </c>
      <c r="U25" s="311">
        <f t="shared" ca="1" si="7"/>
        <v>0.84279999999999999</v>
      </c>
      <c r="V25" s="311">
        <f t="shared" ca="1" si="7"/>
        <v>3.7000000000000002E-3</v>
      </c>
      <c r="W25" s="311">
        <f t="shared" ca="1" si="7"/>
        <v>6.7999999999999996E-3</v>
      </c>
      <c r="X25" s="311">
        <f t="shared" ca="1" si="7"/>
        <v>6.8999999999999999E-3</v>
      </c>
      <c r="Y25" s="309">
        <f t="shared" ca="1" si="7"/>
        <v>98638</v>
      </c>
      <c r="Z25" s="309">
        <f t="shared" ca="1" si="7"/>
        <v>7962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1.0069999999999999</v>
      </c>
      <c r="H28" s="439">
        <f t="shared" ca="1" si="9"/>
        <v>2E-3</v>
      </c>
      <c r="I28" s="438">
        <f t="shared" ca="1" si="9"/>
        <v>45.63</v>
      </c>
      <c r="J28" s="437">
        <f t="shared" ca="1" si="9"/>
        <v>1.0092000000000001</v>
      </c>
      <c r="K28" s="440">
        <f t="shared" ca="1" si="9"/>
        <v>2.2000000000000001E-3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4.5100000000000001E-2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5.8999999999999999E-3</v>
      </c>
      <c r="S28" s="441">
        <f t="shared" ca="1" si="9"/>
        <v>0.34610000000000002</v>
      </c>
      <c r="T28" s="440">
        <f t="shared" ca="1" si="9"/>
        <v>-2.8E-3</v>
      </c>
      <c r="U28" s="440">
        <f t="shared" ca="1" si="9"/>
        <v>0.55800000000000005</v>
      </c>
      <c r="V28" s="440">
        <f t="shared" ca="1" si="9"/>
        <v>-4.4999999999999997E-3</v>
      </c>
      <c r="W28" s="440">
        <f t="shared" ca="1" si="9"/>
        <v>2.8E-3</v>
      </c>
      <c r="X28" s="440">
        <f t="shared" ca="1" si="9"/>
        <v>3.3E-3</v>
      </c>
      <c r="Y28" s="438">
        <f t="shared" ca="1" si="9"/>
        <v>10129</v>
      </c>
      <c r="Z28" s="438">
        <f t="shared" ca="1" si="9"/>
        <v>18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500</v>
      </c>
      <c r="B31" s="206">
        <v>502024</v>
      </c>
      <c r="C31" s="206" t="str">
        <f ca="1">F31</f>
        <v>钢铁A</v>
      </c>
      <c r="D31" s="491">
        <v>0</v>
      </c>
      <c r="E31" s="197">
        <f t="shared" ref="E31:T33" ca="1" si="10">VLOOKUP($B31,INDIRECT($B$2 &amp; "!$A$3:$Y$207"),COLUMN()-4,0)</f>
        <v>502024</v>
      </c>
      <c r="F31" s="377" t="str">
        <f t="shared" ca="1" si="10"/>
        <v>钢铁A</v>
      </c>
      <c r="G31" s="197">
        <f t="shared" ca="1" si="10"/>
        <v>1.0469999999999999</v>
      </c>
      <c r="H31" s="378">
        <f t="shared" ca="1" si="10"/>
        <v>-1E-3</v>
      </c>
      <c r="I31" s="377">
        <f t="shared" ca="1" si="10"/>
        <v>368.88</v>
      </c>
      <c r="J31" s="197">
        <f t="shared" ca="1" si="10"/>
        <v>1.0509999999999999</v>
      </c>
      <c r="K31" s="379">
        <f t="shared" ca="1" si="10"/>
        <v>3.8E-3</v>
      </c>
      <c r="L31" s="379">
        <f t="shared" ca="1" si="10"/>
        <v>0.03</v>
      </c>
      <c r="M31" s="377">
        <f t="shared" ca="1" si="10"/>
        <v>5</v>
      </c>
      <c r="N31" s="377">
        <f t="shared" ca="1" si="10"/>
        <v>4.5</v>
      </c>
      <c r="O31" s="379">
        <f t="shared" ca="1" si="10"/>
        <v>4.5190000000000001E-2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1.35E-2</v>
      </c>
      <c r="S31" s="202">
        <f t="shared" ca="1" si="10"/>
        <v>0.28360000000000002</v>
      </c>
      <c r="T31" s="379">
        <f t="shared" ca="1" si="10"/>
        <v>-1.9E-3</v>
      </c>
      <c r="U31" s="379">
        <f t="shared" ref="U31:AC33" ca="1" si="11">VLOOKUP($B31,INDIRECT($B$2 &amp; "!$A$3:$Y$207"),COLUMN()-4,0)</f>
        <v>0.65200000000000002</v>
      </c>
      <c r="V31" s="379">
        <f t="shared" ca="1" si="11"/>
        <v>6.6E-3</v>
      </c>
      <c r="W31" s="379">
        <f t="shared" ca="1" si="11"/>
        <v>8.3999999999999995E-3</v>
      </c>
      <c r="X31" s="379">
        <f t="shared" ca="1" si="11"/>
        <v>6.7999999999999996E-3</v>
      </c>
      <c r="Y31" s="377">
        <f t="shared" ca="1" si="11"/>
        <v>2119</v>
      </c>
      <c r="Z31" s="377">
        <f t="shared" ca="1" si="11"/>
        <v>232</v>
      </c>
      <c r="AA31" s="380">
        <f t="shared" ca="1" si="11"/>
        <v>0.21180555555555555</v>
      </c>
      <c r="AB31" s="381">
        <f t="shared" ca="1" si="11"/>
        <v>42614</v>
      </c>
      <c r="AC31" s="205" t="str">
        <f t="shared" ca="1" si="11"/>
        <v>   </v>
      </c>
    </row>
    <row r="32" spans="1:29" s="206" customFormat="1" ht="18.75" thickBot="1" x14ac:dyDescent="0.2">
      <c r="A32" s="242" t="s">
        <v>493</v>
      </c>
      <c r="B32" s="206">
        <v>150051</v>
      </c>
      <c r="C32" s="206" t="str">
        <f ca="1">F32</f>
        <v>沪深300A</v>
      </c>
      <c r="D32" s="491">
        <v>0.02</v>
      </c>
      <c r="E32" s="197">
        <f t="shared" ca="1" si="10"/>
        <v>150051</v>
      </c>
      <c r="F32" s="377" t="str">
        <f t="shared" ca="1" si="10"/>
        <v>沪深300A</v>
      </c>
      <c r="G32" s="197">
        <f t="shared" ca="1" si="10"/>
        <v>1.0229999999999999</v>
      </c>
      <c r="H32" s="378">
        <f t="shared" ca="1" si="10"/>
        <v>2E-3</v>
      </c>
      <c r="I32" s="377">
        <f t="shared" ca="1" si="10"/>
        <v>928.77</v>
      </c>
      <c r="J32" s="197">
        <f t="shared" ca="1" si="10"/>
        <v>1.0249999999999999</v>
      </c>
      <c r="K32" s="379">
        <f t="shared" ca="1" si="10"/>
        <v>2E-3</v>
      </c>
      <c r="L32" s="379">
        <f t="shared" ca="1" si="10"/>
        <v>0.03</v>
      </c>
      <c r="M32" s="377">
        <f t="shared" ca="1" si="10"/>
        <v>4.5</v>
      </c>
      <c r="N32" s="377">
        <f t="shared" ca="1" si="10"/>
        <v>4.5</v>
      </c>
      <c r="O32" s="379">
        <f t="shared" ca="1" si="10"/>
        <v>4.5089999999999998E-2</v>
      </c>
      <c r="P32" s="377" t="str">
        <f t="shared" ca="1" si="10"/>
        <v>永续</v>
      </c>
      <c r="Q32" s="197" t="str">
        <f t="shared" ca="1" si="10"/>
        <v>沪深300</v>
      </c>
      <c r="R32" s="378">
        <f t="shared" ca="1" si="10"/>
        <v>-4.4999999999999997E-3</v>
      </c>
      <c r="S32" s="202">
        <f t="shared" ca="1" si="10"/>
        <v>0.4556</v>
      </c>
      <c r="T32" s="379">
        <f t="shared" ca="1" si="10"/>
        <v>-2.8E-3</v>
      </c>
      <c r="U32" s="379">
        <f t="shared" ca="1" si="11"/>
        <v>0.28100000000000003</v>
      </c>
      <c r="V32" s="379">
        <f t="shared" ca="1" si="11"/>
        <v>4.1000000000000002E-2</v>
      </c>
      <c r="W32" s="379">
        <f t="shared" ca="1" si="11"/>
        <v>2.4199999999999999E-2</v>
      </c>
      <c r="X32" s="379">
        <f t="shared" ca="1" si="11"/>
        <v>8.9999999999999998E-4</v>
      </c>
      <c r="Y32" s="377">
        <f t="shared" ca="1" si="11"/>
        <v>16376</v>
      </c>
      <c r="Z32" s="377">
        <f t="shared" ca="1" si="11"/>
        <v>260</v>
      </c>
      <c r="AA32" s="380">
        <f t="shared" ca="1" si="11"/>
        <v>0.21180555555555555</v>
      </c>
      <c r="AB32" s="381">
        <f t="shared" ca="1" si="11"/>
        <v>42719</v>
      </c>
      <c r="AC32" s="205" t="str">
        <f t="shared" ca="1" si="11"/>
        <v>   </v>
      </c>
    </row>
    <row r="33" spans="1:29" s="206" customFormat="1" ht="18.75" thickBot="1" x14ac:dyDescent="0.2">
      <c r="A33" s="242" t="s">
        <v>471</v>
      </c>
      <c r="B33" s="206">
        <v>150104</v>
      </c>
      <c r="C33" s="206" t="str">
        <f ca="1">F33</f>
        <v>HS300A</v>
      </c>
      <c r="D33" s="491">
        <v>0.03</v>
      </c>
      <c r="E33" s="197">
        <f t="shared" ca="1" si="10"/>
        <v>150104</v>
      </c>
      <c r="F33" s="377" t="str">
        <f t="shared" ca="1" si="10"/>
        <v>HS300A</v>
      </c>
      <c r="G33" s="197">
        <f t="shared" ca="1" si="10"/>
        <v>1.0620000000000001</v>
      </c>
      <c r="H33" s="378">
        <f t="shared" ca="1" si="10"/>
        <v>1.9E-3</v>
      </c>
      <c r="I33" s="377">
        <f t="shared" ca="1" si="10"/>
        <v>229.32</v>
      </c>
      <c r="J33" s="197">
        <f t="shared" ca="1" si="10"/>
        <v>1.0309999999999999</v>
      </c>
      <c r="K33" s="379">
        <f t="shared" ca="1" si="10"/>
        <v>-3.0099999999999998E-2</v>
      </c>
      <c r="L33" s="379">
        <f t="shared" ca="1" si="10"/>
        <v>3.5000000000000003E-2</v>
      </c>
      <c r="M33" s="377">
        <f t="shared" ca="1" si="10"/>
        <v>5</v>
      </c>
      <c r="N33" s="377">
        <f t="shared" ca="1" si="10"/>
        <v>5</v>
      </c>
      <c r="O33" s="379">
        <f t="shared" ca="1" si="10"/>
        <v>4.8500000000000001E-2</v>
      </c>
      <c r="P33" s="377" t="str">
        <f t="shared" ca="1" si="10"/>
        <v>永续</v>
      </c>
      <c r="Q33" s="197" t="str">
        <f t="shared" ca="1" si="10"/>
        <v>沪深300</v>
      </c>
      <c r="R33" s="378">
        <f t="shared" ca="1" si="10"/>
        <v>-4.4999999999999997E-3</v>
      </c>
      <c r="S33" s="202">
        <f t="shared" ca="1" si="10"/>
        <v>0.44540000000000002</v>
      </c>
      <c r="T33" s="379">
        <f t="shared" ca="1" si="10"/>
        <v>-3.0099999999999998E-2</v>
      </c>
      <c r="U33" s="379">
        <f t="shared" ca="1" si="11"/>
        <v>0.66669999999999996</v>
      </c>
      <c r="V33" s="379">
        <f t="shared" ca="1" si="11"/>
        <v>3.8300000000000001E-2</v>
      </c>
      <c r="W33" s="379">
        <f t="shared" ca="1" si="11"/>
        <v>5.4000000000000003E-3</v>
      </c>
      <c r="X33" s="379">
        <f t="shared" ca="1" si="11"/>
        <v>-4.7000000000000002E-3</v>
      </c>
      <c r="Y33" s="377">
        <f t="shared" ca="1" si="11"/>
        <v>746</v>
      </c>
      <c r="Z33" s="377">
        <f t="shared" ca="1" si="11"/>
        <v>1</v>
      </c>
      <c r="AA33" s="380">
        <f t="shared" ca="1" si="11"/>
        <v>0.21180555555555555</v>
      </c>
      <c r="AB33" s="381">
        <f t="shared" ca="1" si="11"/>
        <v>42738</v>
      </c>
      <c r="AC33" s="205" t="str">
        <f t="shared" ca="1" si="11"/>
        <v>   </v>
      </c>
    </row>
    <row r="35" spans="1:29" ht="14.25" thickBot="1" x14ac:dyDescent="0.2">
      <c r="A35" s="273" t="s">
        <v>390</v>
      </c>
    </row>
    <row r="36" spans="1:29" ht="18.75" thickBot="1" x14ac:dyDescent="0.2">
      <c r="A36" s="73" t="s">
        <v>473</v>
      </c>
      <c r="B36">
        <v>150305</v>
      </c>
      <c r="C36" t="s">
        <v>104</v>
      </c>
      <c r="D36">
        <v>0</v>
      </c>
      <c r="E36" s="14">
        <f ca="1">VLOOKUP($B36,INDIRECT($B$2 &amp; "!$A$3:$Y$207"),COLUMN()-4,0)</f>
        <v>150305</v>
      </c>
      <c r="F36" s="289" t="str">
        <f t="shared" ref="F36:AC36" ca="1" si="12">VLOOKUP($B36,INDIRECT($B$2 &amp; "!$A$3:$Y$207"),COLUMN()-4,0)</f>
        <v>养老A</v>
      </c>
      <c r="G36" s="14">
        <f t="shared" ca="1" si="12"/>
        <v>1.0269999999999999</v>
      </c>
      <c r="H36" s="290">
        <f t="shared" ca="1" si="12"/>
        <v>-1E-3</v>
      </c>
      <c r="I36" s="289">
        <f t="shared" ca="1" si="12"/>
        <v>87.07</v>
      </c>
      <c r="J36" s="14">
        <f t="shared" ca="1" si="12"/>
        <v>1.03</v>
      </c>
      <c r="K36" s="291">
        <f t="shared" ca="1" si="12"/>
        <v>2.8999999999999998E-3</v>
      </c>
      <c r="L36" s="291">
        <f t="shared" ca="1" si="12"/>
        <v>0.03</v>
      </c>
      <c r="M36" s="289">
        <f t="shared" ca="1" si="12"/>
        <v>4.5</v>
      </c>
      <c r="N36" s="289">
        <f t="shared" ca="1" si="12"/>
        <v>4.5</v>
      </c>
      <c r="O36" s="291">
        <f t="shared" ca="1" si="12"/>
        <v>4.514E-2</v>
      </c>
      <c r="P36" s="289" t="str">
        <f t="shared" ca="1" si="12"/>
        <v>永续</v>
      </c>
      <c r="Q36" s="14" t="str">
        <f t="shared" ca="1" si="12"/>
        <v>养老产业</v>
      </c>
      <c r="R36" s="290">
        <f t="shared" ca="1" si="12"/>
        <v>-1E-4</v>
      </c>
      <c r="S36" s="18">
        <f t="shared" ca="1" si="12"/>
        <v>0.23719999999999999</v>
      </c>
      <c r="T36" s="291">
        <f t="shared" ca="1" si="12"/>
        <v>-1.9E-3</v>
      </c>
      <c r="U36" s="291">
        <f t="shared" ca="1" si="12"/>
        <v>0.78779999999999994</v>
      </c>
      <c r="V36" s="291">
        <f t="shared" ca="1" si="12"/>
        <v>-5.4000000000000003E-3</v>
      </c>
      <c r="W36" s="291">
        <f t="shared" ca="1" si="12"/>
        <v>-5.4000000000000003E-3</v>
      </c>
      <c r="X36" s="291">
        <f t="shared" ca="1" si="12"/>
        <v>-3.0000000000000001E-3</v>
      </c>
      <c r="Y36" s="289">
        <f t="shared" ca="1" si="12"/>
        <v>2980</v>
      </c>
      <c r="Z36" s="289">
        <f t="shared" ca="1" si="12"/>
        <v>-1</v>
      </c>
      <c r="AA36" s="292">
        <f t="shared" ca="1" si="12"/>
        <v>0.21180555555555555</v>
      </c>
      <c r="AB36" s="293">
        <f t="shared" ca="1" si="12"/>
        <v>42719</v>
      </c>
      <c r="AC36" s="21" t="str">
        <f t="shared" ca="1" si="12"/>
        <v>   </v>
      </c>
    </row>
    <row r="37" spans="1:29" ht="18.75" thickBot="1" x14ac:dyDescent="0.2">
      <c r="A37" s="348" t="s">
        <v>363</v>
      </c>
      <c r="B37">
        <v>502049</v>
      </c>
      <c r="C37" t="s">
        <v>90</v>
      </c>
      <c r="D37">
        <v>0</v>
      </c>
      <c r="E37" s="14">
        <f t="shared" ref="E37:AC39" ca="1" si="13">VLOOKUP($B37,INDIRECT($B$2 &amp; "!$A$3:$Y$207"),COLUMN()-4,0)</f>
        <v>502049</v>
      </c>
      <c r="F37" s="289" t="str">
        <f t="shared" ca="1" si="13"/>
        <v>上证50A</v>
      </c>
      <c r="G37" s="14">
        <f t="shared" ca="1" si="13"/>
        <v>1.014</v>
      </c>
      <c r="H37" s="290">
        <f t="shared" ca="1" si="13"/>
        <v>4.0000000000000001E-3</v>
      </c>
      <c r="I37" s="289">
        <f t="shared" ca="1" si="13"/>
        <v>1007.6</v>
      </c>
      <c r="J37" s="14">
        <f t="shared" ca="1" si="13"/>
        <v>1.0153000000000001</v>
      </c>
      <c r="K37" s="291">
        <f t="shared" ca="1" si="13"/>
        <v>1.2999999999999999E-3</v>
      </c>
      <c r="L37" s="291">
        <f t="shared" ca="1" si="13"/>
        <v>0.03</v>
      </c>
      <c r="M37" s="289">
        <f t="shared" ca="1" si="13"/>
        <v>4.5</v>
      </c>
      <c r="N37" s="289">
        <f t="shared" ca="1" si="13"/>
        <v>4.5</v>
      </c>
      <c r="O37" s="291">
        <f t="shared" ca="1" si="13"/>
        <v>4.5060000000000003E-2</v>
      </c>
      <c r="P37" s="289" t="str">
        <f t="shared" ca="1" si="13"/>
        <v>永续</v>
      </c>
      <c r="Q37" s="14" t="str">
        <f t="shared" ca="1" si="13"/>
        <v>上证50</v>
      </c>
      <c r="R37" s="290">
        <f t="shared" ca="1" si="13"/>
        <v>-1.3100000000000001E-2</v>
      </c>
      <c r="S37" s="18">
        <f t="shared" ca="1" si="13"/>
        <v>0.43430000000000002</v>
      </c>
      <c r="T37" s="291">
        <f t="shared" ca="1" si="13"/>
        <v>-3.8E-3</v>
      </c>
      <c r="U37" s="291">
        <f t="shared" ca="1" si="13"/>
        <v>0.34129999999999999</v>
      </c>
      <c r="V37" s="291">
        <f t="shared" ca="1" si="13"/>
        <v>1.8499999999999999E-2</v>
      </c>
      <c r="W37" s="291">
        <f t="shared" ca="1" si="13"/>
        <v>8.9999999999999993E-3</v>
      </c>
      <c r="X37" s="291">
        <f t="shared" ca="1" si="13"/>
        <v>5.9999999999999995E-4</v>
      </c>
      <c r="Y37" s="289">
        <f t="shared" ca="1" si="13"/>
        <v>12040</v>
      </c>
      <c r="Z37" s="289">
        <f t="shared" ca="1" si="13"/>
        <v>149</v>
      </c>
      <c r="AA37" s="292">
        <f t="shared" ca="1" si="13"/>
        <v>0.21180555555555555</v>
      </c>
      <c r="AB37" s="293">
        <f t="shared" ca="1" si="13"/>
        <v>42839</v>
      </c>
      <c r="AC37" s="21" t="str">
        <f t="shared" ca="1" si="13"/>
        <v>   </v>
      </c>
    </row>
    <row r="38" spans="1:29" ht="18.75" thickBot="1" x14ac:dyDescent="0.2">
      <c r="A38" s="60" t="s">
        <v>475</v>
      </c>
      <c r="B38">
        <v>150323</v>
      </c>
      <c r="C38" t="s">
        <v>194</v>
      </c>
      <c r="E38" s="7">
        <f t="shared" ca="1" si="13"/>
        <v>150323</v>
      </c>
      <c r="F38" s="283" t="str">
        <f t="shared" ca="1" si="13"/>
        <v>环保A端</v>
      </c>
      <c r="G38" s="7">
        <f t="shared" ca="1" si="13"/>
        <v>1.071</v>
      </c>
      <c r="H38" s="286">
        <f t="shared" ca="1" si="13"/>
        <v>-1.9E-3</v>
      </c>
      <c r="I38" s="283">
        <f t="shared" ca="1" si="13"/>
        <v>32.479999999999997</v>
      </c>
      <c r="J38" s="7">
        <f t="shared" ca="1" si="13"/>
        <v>1.0338000000000001</v>
      </c>
      <c r="K38" s="285">
        <f t="shared" ca="1" si="13"/>
        <v>-3.5999999999999997E-2</v>
      </c>
      <c r="L38" s="285">
        <f t="shared" ca="1" si="13"/>
        <v>0.04</v>
      </c>
      <c r="M38" s="283">
        <f t="shared" ca="1" si="13"/>
        <v>5.5</v>
      </c>
      <c r="N38" s="283">
        <f t="shared" ca="1" si="13"/>
        <v>5.5</v>
      </c>
      <c r="O38" s="285">
        <f t="shared" ca="1" si="13"/>
        <v>5.3030000000000001E-2</v>
      </c>
      <c r="P38" s="283" t="str">
        <f t="shared" ca="1" si="13"/>
        <v>永续</v>
      </c>
      <c r="Q38" s="7" t="str">
        <f t="shared" ca="1" si="13"/>
        <v>中证环保</v>
      </c>
      <c r="R38" s="284">
        <f t="shared" ca="1" si="13"/>
        <v>1.03E-2</v>
      </c>
      <c r="S38" s="23">
        <f t="shared" ca="1" si="13"/>
        <v>0.19489999999999999</v>
      </c>
      <c r="T38" s="285">
        <f t="shared" ca="1" si="13"/>
        <v>-3.0300000000000001E-2</v>
      </c>
      <c r="U38" s="283">
        <f t="shared" ca="1" si="13"/>
        <v>0.88129999999999997</v>
      </c>
      <c r="V38" s="285">
        <f t="shared" ca="1" si="13"/>
        <v>-3.5000000000000001E-3</v>
      </c>
      <c r="W38" s="285">
        <f t="shared" ca="1" si="13"/>
        <v>1.6999999999999999E-3</v>
      </c>
      <c r="X38" s="285">
        <f t="shared" ca="1" si="13"/>
        <v>-1E-4</v>
      </c>
      <c r="Y38" s="283">
        <f t="shared" ca="1" si="13"/>
        <v>3767</v>
      </c>
      <c r="Z38" s="283">
        <f t="shared" ca="1" si="13"/>
        <v>5</v>
      </c>
      <c r="AA38" s="287">
        <f t="shared" ca="1" si="13"/>
        <v>0.21180555555555555</v>
      </c>
      <c r="AB38" s="288">
        <f t="shared" ca="1" si="13"/>
        <v>42738</v>
      </c>
      <c r="AC38" s="13" t="str">
        <f t="shared" ca="1" si="13"/>
        <v>   </v>
      </c>
    </row>
    <row r="39" spans="1:29" ht="18.75" thickBot="1" x14ac:dyDescent="0.2">
      <c r="A39" s="348" t="s">
        <v>474</v>
      </c>
      <c r="B39">
        <v>502041</v>
      </c>
      <c r="C39" t="s">
        <v>155</v>
      </c>
      <c r="D39">
        <v>0</v>
      </c>
      <c r="E39" s="51">
        <f t="shared" ca="1" si="13"/>
        <v>502041</v>
      </c>
      <c r="F39" s="309" t="str">
        <f t="shared" ca="1" si="13"/>
        <v>上50A</v>
      </c>
      <c r="G39" s="51">
        <f t="shared" ca="1" si="13"/>
        <v>1.0660000000000001</v>
      </c>
      <c r="H39" s="310">
        <f t="shared" ca="1" si="13"/>
        <v>-1.9E-3</v>
      </c>
      <c r="I39" s="309">
        <f t="shared" ca="1" si="13"/>
        <v>14.82</v>
      </c>
      <c r="J39" s="51">
        <f t="shared" ca="1" si="13"/>
        <v>1.056</v>
      </c>
      <c r="K39" s="311">
        <f t="shared" ca="1" si="13"/>
        <v>-9.4999999999999998E-3</v>
      </c>
      <c r="L39" s="311">
        <f t="shared" ca="1" si="13"/>
        <v>3.5000000000000003E-2</v>
      </c>
      <c r="M39" s="309">
        <f t="shared" ca="1" si="13"/>
        <v>5.5</v>
      </c>
      <c r="N39" s="309">
        <f t="shared" ca="1" si="13"/>
        <v>5</v>
      </c>
      <c r="O39" s="311">
        <f t="shared" ca="1" si="13"/>
        <v>4.9579999999999999E-2</v>
      </c>
      <c r="P39" s="309" t="str">
        <f t="shared" ca="1" si="13"/>
        <v>永续</v>
      </c>
      <c r="Q39" s="51" t="str">
        <f t="shared" ca="1" si="13"/>
        <v>上证50</v>
      </c>
      <c r="R39" s="310">
        <f t="shared" ca="1" si="13"/>
        <v>-1.3100000000000001E-2</v>
      </c>
      <c r="S39" s="56">
        <f t="shared" ca="1" si="13"/>
        <v>0.30680000000000002</v>
      </c>
      <c r="T39" s="311">
        <f t="shared" ca="1" si="13"/>
        <v>-1.2E-2</v>
      </c>
      <c r="U39" s="311">
        <f t="shared" ca="1" si="13"/>
        <v>0.59240000000000004</v>
      </c>
      <c r="V39" s="311">
        <f t="shared" ca="1" si="13"/>
        <v>-3.7000000000000002E-3</v>
      </c>
      <c r="W39" s="311">
        <f t="shared" ca="1" si="13"/>
        <v>-6.7999999999999996E-3</v>
      </c>
      <c r="X39" s="311">
        <f t="shared" ca="1" si="13"/>
        <v>-7.1000000000000004E-3</v>
      </c>
      <c r="Y39" s="309">
        <f t="shared" ca="1" si="13"/>
        <v>1075</v>
      </c>
      <c r="Z39" s="309">
        <f t="shared" ca="1" si="13"/>
        <v>-9</v>
      </c>
      <c r="AA39" s="312">
        <f t="shared" ca="1" si="13"/>
        <v>0.21180555555555555</v>
      </c>
      <c r="AB39" s="313">
        <f t="shared" ca="1" si="13"/>
        <v>42704</v>
      </c>
      <c r="AC39" s="59" t="str">
        <f t="shared" ca="1" si="13"/>
        <v>   </v>
      </c>
    </row>
    <row r="41" spans="1:29" ht="14.25" thickBot="1" x14ac:dyDescent="0.2">
      <c r="A41" s="100" t="s">
        <v>417</v>
      </c>
    </row>
    <row r="42" spans="1:29" ht="18.75" thickBot="1" x14ac:dyDescent="0.2">
      <c r="A42" t="s">
        <v>456</v>
      </c>
      <c r="B42">
        <v>150016</v>
      </c>
      <c r="C42" t="str">
        <f ca="1">F42</f>
        <v>合润A</v>
      </c>
      <c r="D42">
        <v>0</v>
      </c>
      <c r="E42">
        <f>VLOOKUP($B42,'20160803'!$A$3:$Y$207,COLUMN()-4,0)</f>
        <v>150016</v>
      </c>
      <c r="F42" t="str">
        <f ca="1">VLOOKUP($B42,INDIRECT($B$2 &amp; "!$A$3:$Y$207"),COLUMN()-4,0)</f>
        <v>合润A</v>
      </c>
      <c r="G42">
        <f t="shared" ref="G42:AC46" ca="1" si="14">VLOOKUP($B42,INDIRECT($B$2 &amp; "!$A$3:$Y$207"),COLUMN()-4,0)</f>
        <v>1.052</v>
      </c>
      <c r="H42" s="290">
        <f t="shared" ca="1" si="14"/>
        <v>0</v>
      </c>
      <c r="I42">
        <f t="shared" ca="1" si="14"/>
        <v>142.04</v>
      </c>
      <c r="J42">
        <f t="shared" ca="1" si="14"/>
        <v>1</v>
      </c>
      <c r="K42" s="291">
        <f t="shared" ca="1" si="14"/>
        <v>-5.1999999999999998E-2</v>
      </c>
      <c r="L42" t="str">
        <f t="shared" ca="1" si="14"/>
        <v>无约定</v>
      </c>
      <c r="M42">
        <f t="shared" ca="1" si="14"/>
        <v>0</v>
      </c>
      <c r="N42">
        <f t="shared" ca="1" si="14"/>
        <v>0</v>
      </c>
      <c r="O42" s="285">
        <f t="shared" ca="1" si="14"/>
        <v>-1.8780000000000002E-2</v>
      </c>
      <c r="P42">
        <f t="shared" ca="1" si="14"/>
        <v>2.67</v>
      </c>
      <c r="Q42" t="str">
        <f t="shared" ca="1" si="14"/>
        <v>主动基金</v>
      </c>
      <c r="R42" s="315">
        <f t="shared" ca="1" si="14"/>
        <v>-4.4999999999999997E-3</v>
      </c>
      <c r="S42" s="315">
        <f t="shared" ca="1" si="14"/>
        <v>0.55600000000000005</v>
      </c>
      <c r="T42" t="str">
        <f t="shared" ca="1" si="14"/>
        <v>-</v>
      </c>
      <c r="U42" t="str">
        <f t="shared" ca="1" si="14"/>
        <v>-</v>
      </c>
      <c r="V42">
        <f t="shared" ca="1" si="14"/>
        <v>8.3000000000000001E-3</v>
      </c>
      <c r="W42">
        <f t="shared" ca="1" si="14"/>
        <v>8.5000000000000006E-3</v>
      </c>
      <c r="X42">
        <f t="shared" ca="1" si="14"/>
        <v>3.8999999999999998E-3</v>
      </c>
      <c r="Y42">
        <f t="shared" ca="1" si="14"/>
        <v>3112</v>
      </c>
      <c r="Z42">
        <f t="shared" ca="1" si="14"/>
        <v>-1</v>
      </c>
      <c r="AA42">
        <f t="shared" ca="1" si="14"/>
        <v>0.17083333333333331</v>
      </c>
      <c r="AB42">
        <f t="shared" ca="1" si="14"/>
        <v>43574</v>
      </c>
      <c r="AC42" t="str">
        <f t="shared" ca="1" si="14"/>
        <v>   </v>
      </c>
    </row>
    <row r="43" spans="1:29" ht="18.75" thickBot="1" x14ac:dyDescent="0.2">
      <c r="A43" t="s">
        <v>456</v>
      </c>
      <c r="B43">
        <v>150188</v>
      </c>
      <c r="C43" t="str">
        <f ca="1">F43</f>
        <v>转债优先</v>
      </c>
      <c r="D43">
        <v>0</v>
      </c>
      <c r="E43">
        <f t="shared" ref="E43:F46" ca="1" si="15">VLOOKUP($B43,INDIRECT($B$2 &amp; "!$A$3:$Y$207"),COLUMN()-4,0)</f>
        <v>150188</v>
      </c>
      <c r="F43" t="str">
        <f t="shared" ca="1" si="15"/>
        <v>转债优先</v>
      </c>
      <c r="G43">
        <f t="shared" ca="1" si="14"/>
        <v>1.075</v>
      </c>
      <c r="H43" s="290">
        <f t="shared" ca="1" si="14"/>
        <v>5.5999999999999999E-3</v>
      </c>
      <c r="I43">
        <f t="shared" ca="1" si="14"/>
        <v>0.09</v>
      </c>
      <c r="J43">
        <f t="shared" ca="1" si="14"/>
        <v>1.0369999999999999</v>
      </c>
      <c r="K43" s="291">
        <f t="shared" ca="1" si="14"/>
        <v>-3.6600000000000001E-2</v>
      </c>
      <c r="L43" t="str">
        <f t="shared" ca="1" si="14"/>
        <v>其它</v>
      </c>
      <c r="M43">
        <f t="shared" ca="1" si="14"/>
        <v>5.5</v>
      </c>
      <c r="N43">
        <f t="shared" ca="1" si="14"/>
        <v>5.5</v>
      </c>
      <c r="O43" s="285">
        <f t="shared" ca="1" si="14"/>
        <v>-5.5079999999999997E-2</v>
      </c>
      <c r="P43">
        <f t="shared" ca="1" si="14"/>
        <v>0.33</v>
      </c>
      <c r="Q43" t="str">
        <f t="shared" ca="1" si="14"/>
        <v>标普转债</v>
      </c>
      <c r="R43" s="315">
        <f t="shared" ca="1" si="14"/>
        <v>-2.9999999999999997E-4</v>
      </c>
      <c r="S43" s="315">
        <f t="shared" ca="1" si="14"/>
        <v>0.1459</v>
      </c>
      <c r="T43">
        <f t="shared" ca="1" si="14"/>
        <v>-5.6899999999999999E-2</v>
      </c>
      <c r="U43">
        <f t="shared" ca="1" si="14"/>
        <v>0.38890000000000002</v>
      </c>
      <c r="V43">
        <f t="shared" ca="1" si="14"/>
        <v>5.1999999999999998E-3</v>
      </c>
      <c r="W43">
        <f t="shared" ca="1" si="14"/>
        <v>8.5000000000000006E-3</v>
      </c>
      <c r="X43">
        <f t="shared" ca="1" si="14"/>
        <v>-2.8999999999999998E-3</v>
      </c>
      <c r="Y43">
        <f t="shared" ca="1" si="14"/>
        <v>29483</v>
      </c>
      <c r="Z43">
        <f t="shared" ca="1" si="14"/>
        <v>3</v>
      </c>
      <c r="AA43">
        <f t="shared" ca="1" si="14"/>
        <v>0.29375000000000001</v>
      </c>
      <c r="AB43">
        <f t="shared" ca="1" si="14"/>
        <v>42719</v>
      </c>
      <c r="AC43">
        <f>VLOOKUP($B43,'20160803'!$A$3:$Y$207,COLUMN()-4,0)</f>
        <v>0</v>
      </c>
    </row>
    <row r="44" spans="1:29" ht="18.75" thickBot="1" x14ac:dyDescent="0.2">
      <c r="A44" t="s">
        <v>421</v>
      </c>
      <c r="B44">
        <v>150096</v>
      </c>
      <c r="C44" t="str">
        <f ca="1">F44</f>
        <v>商品A</v>
      </c>
      <c r="D44">
        <v>0</v>
      </c>
      <c r="E44">
        <f t="shared" ca="1" si="15"/>
        <v>150096</v>
      </c>
      <c r="F44" t="str">
        <f t="shared" ca="1" si="15"/>
        <v>商品A</v>
      </c>
      <c r="G44">
        <f t="shared" ca="1" si="14"/>
        <v>1.175</v>
      </c>
      <c r="H44" s="290">
        <f t="shared" ca="1" si="14"/>
        <v>-4.1999999999999997E-3</v>
      </c>
      <c r="I44">
        <f t="shared" ca="1" si="14"/>
        <v>6.78</v>
      </c>
      <c r="J44">
        <f t="shared" ca="1" si="14"/>
        <v>1.0309999999999999</v>
      </c>
      <c r="K44" s="291">
        <f t="shared" ca="1" si="14"/>
        <v>-0.13969999999999999</v>
      </c>
      <c r="L44">
        <f t="shared" ca="1" si="14"/>
        <v>3.5000000000000003E-2</v>
      </c>
      <c r="M44">
        <f t="shared" ca="1" si="14"/>
        <v>5</v>
      </c>
      <c r="N44">
        <f t="shared" ca="1" si="14"/>
        <v>5</v>
      </c>
      <c r="O44" s="285">
        <f t="shared" ca="1" si="14"/>
        <v>-0.10117</v>
      </c>
      <c r="P44">
        <f t="shared" ca="1" si="14"/>
        <v>0.87</v>
      </c>
      <c r="Q44" t="str">
        <f t="shared" ca="1" si="14"/>
        <v>大宗商品</v>
      </c>
      <c r="R44" s="315">
        <f t="shared" ca="1" si="14"/>
        <v>6.0000000000000001E-3</v>
      </c>
      <c r="S44" s="315">
        <f t="shared" ca="1" si="14"/>
        <v>0.37140000000000001</v>
      </c>
      <c r="T44" t="str">
        <f t="shared" ca="1" si="14"/>
        <v>-</v>
      </c>
      <c r="U44">
        <f t="shared" ca="1" si="14"/>
        <v>0.9627</v>
      </c>
      <c r="V44">
        <f t="shared" ca="1" si="14"/>
        <v>3.8300000000000001E-2</v>
      </c>
      <c r="W44">
        <f t="shared" ca="1" si="14"/>
        <v>4.5900000000000003E-2</v>
      </c>
      <c r="X44">
        <f t="shared" ca="1" si="14"/>
        <v>-3.0000000000000001E-3</v>
      </c>
      <c r="Y44">
        <f t="shared" ca="1" si="14"/>
        <v>12300</v>
      </c>
      <c r="Z44">
        <f t="shared" ca="1" si="14"/>
        <v>0</v>
      </c>
      <c r="AA44">
        <f t="shared" ca="1" si="14"/>
        <v>0.21180555555555555</v>
      </c>
      <c r="AB44">
        <f t="shared" ca="1" si="14"/>
        <v>42738</v>
      </c>
      <c r="AC44" t="str">
        <f>VLOOKUP($B44,'20160803'!$A$3:$Y$207,COLUMN()-4,0)</f>
        <v>   </v>
      </c>
    </row>
    <row r="45" spans="1:29" ht="18.75" thickBot="1" x14ac:dyDescent="0.2">
      <c r="A45" t="s">
        <v>495</v>
      </c>
      <c r="B45">
        <v>150088</v>
      </c>
      <c r="C45" t="str">
        <f ca="1">F45</f>
        <v>金鹰500A</v>
      </c>
      <c r="D45">
        <v>0</v>
      </c>
      <c r="E45">
        <f t="shared" ca="1" si="15"/>
        <v>150088</v>
      </c>
      <c r="F45" t="str">
        <f t="shared" ca="1" si="15"/>
        <v>金鹰500A</v>
      </c>
      <c r="G45">
        <f t="shared" ca="1" si="14"/>
        <v>1.0369999999999999</v>
      </c>
      <c r="H45">
        <f t="shared" ca="1" si="14"/>
        <v>2.8999999999999998E-3</v>
      </c>
      <c r="I45">
        <f t="shared" ca="1" si="14"/>
        <v>1.87</v>
      </c>
      <c r="J45">
        <f t="shared" ca="1" si="14"/>
        <v>1.0313000000000001</v>
      </c>
      <c r="K45" s="291">
        <f t="shared" ca="1" si="14"/>
        <v>-5.4999999999999997E-3</v>
      </c>
      <c r="L45">
        <f t="shared" ca="1" si="14"/>
        <v>3.5000000000000003E-2</v>
      </c>
      <c r="M45">
        <f t="shared" ca="1" si="14"/>
        <v>5</v>
      </c>
      <c r="N45">
        <f t="shared" ca="1" si="14"/>
        <v>5</v>
      </c>
      <c r="O45" s="285">
        <f t="shared" ca="1" si="14"/>
        <v>-0.18373999999999999</v>
      </c>
      <c r="P45">
        <f t="shared" ca="1" si="14"/>
        <v>0.02</v>
      </c>
      <c r="Q45" t="str">
        <f t="shared" ca="1" si="14"/>
        <v>中证 500</v>
      </c>
      <c r="R45">
        <f t="shared" ca="1" si="14"/>
        <v>4.1000000000000003E-3</v>
      </c>
      <c r="S45">
        <f t="shared" ca="1" si="14"/>
        <v>0.42730000000000001</v>
      </c>
      <c r="T45" t="str">
        <f t="shared" ca="1" si="14"/>
        <v>-</v>
      </c>
      <c r="U45">
        <f t="shared" ca="1" si="14"/>
        <v>0.78779999999999994</v>
      </c>
      <c r="V45">
        <f t="shared" ca="1" si="14"/>
        <v>3.8E-3</v>
      </c>
      <c r="W45">
        <f t="shared" ca="1" si="14"/>
        <v>1.1599999999999999E-2</v>
      </c>
      <c r="X45">
        <f t="shared" ca="1" si="14"/>
        <v>4.8999999999999998E-3</v>
      </c>
      <c r="Y45">
        <f t="shared" ca="1" si="14"/>
        <v>298</v>
      </c>
      <c r="Z45">
        <f t="shared" ca="1" si="14"/>
        <v>0</v>
      </c>
      <c r="AA45">
        <f t="shared" ca="1" si="14"/>
        <v>0.21180555555555555</v>
      </c>
      <c r="AB45">
        <f t="shared" ca="1" si="14"/>
        <v>42605</v>
      </c>
      <c r="AC45" t="str">
        <f>VLOOKUP($B45,'20160803'!$A$3:$Y$207,COLUMN()-4,0)</f>
        <v>   </v>
      </c>
    </row>
    <row r="46" spans="1:29" ht="18" x14ac:dyDescent="0.15">
      <c r="A46" t="s">
        <v>496</v>
      </c>
      <c r="B46">
        <v>150108</v>
      </c>
      <c r="C46" t="str">
        <f ca="1">F46</f>
        <v>同辉100A</v>
      </c>
      <c r="D46">
        <v>0</v>
      </c>
      <c r="E46">
        <f t="shared" ca="1" si="15"/>
        <v>150108</v>
      </c>
      <c r="F46" t="str">
        <f t="shared" ca="1" si="15"/>
        <v>同辉100A</v>
      </c>
      <c r="G46" s="492">
        <f t="shared" ca="1" si="14"/>
        <v>1.145</v>
      </c>
      <c r="H46" s="388">
        <f t="shared" ca="1" si="14"/>
        <v>-1.29E-2</v>
      </c>
      <c r="I46" s="492">
        <f t="shared" ca="1" si="14"/>
        <v>1.64</v>
      </c>
      <c r="J46" s="492">
        <f t="shared" ca="1" si="14"/>
        <v>1.0649999999999999</v>
      </c>
      <c r="K46" s="389">
        <f t="shared" ca="1" si="14"/>
        <v>-7.51E-2</v>
      </c>
      <c r="L46" s="492">
        <f t="shared" ca="1" si="14"/>
        <v>7.0000000000000007E-2</v>
      </c>
      <c r="M46">
        <f t="shared" ca="1" si="14"/>
        <v>7</v>
      </c>
      <c r="N46" s="492">
        <f t="shared" ca="1" si="14"/>
        <v>7</v>
      </c>
      <c r="O46" s="493">
        <f t="shared" ca="1" si="14"/>
        <v>-3.81E-3</v>
      </c>
      <c r="P46" s="492">
        <f t="shared" ca="1" si="14"/>
        <v>1.08</v>
      </c>
      <c r="Q46" t="str">
        <f t="shared" ca="1" si="14"/>
        <v>深100EW</v>
      </c>
      <c r="R46" s="315">
        <f t="shared" ca="1" si="14"/>
        <v>2E-3</v>
      </c>
      <c r="S46" s="315">
        <f t="shared" ca="1" si="14"/>
        <v>0.39789999999999998</v>
      </c>
      <c r="T46" t="str">
        <f t="shared" ca="1" si="14"/>
        <v>-</v>
      </c>
      <c r="U46">
        <f t="shared" ca="1" si="14"/>
        <v>0.83150000000000002</v>
      </c>
      <c r="V46">
        <f t="shared" ca="1" si="14"/>
        <v>-6.8999999999999999E-3</v>
      </c>
      <c r="W46">
        <f t="shared" ca="1" si="14"/>
        <v>5.0000000000000001E-4</v>
      </c>
      <c r="X46">
        <f t="shared" ca="1" si="14"/>
        <v>1E-3</v>
      </c>
      <c r="Y46">
        <f t="shared" ca="1" si="14"/>
        <v>922</v>
      </c>
      <c r="Z46">
        <f t="shared" ca="1" si="14"/>
        <v>-10</v>
      </c>
      <c r="AA46">
        <f t="shared" ca="1" si="14"/>
        <v>0.21180555555555555</v>
      </c>
      <c r="AB46">
        <f t="shared" ca="1" si="14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6" r:id="rId7" display="https://www.jisilu.cn/data/sfnew/detail/150205"/>
    <hyperlink ref="G36" r:id="rId8" display="http://finance.sina.com.cn/fund/quotes/150205/bc.shtml"/>
    <hyperlink ref="J36" r:id="rId9" display="http://www.cninfo.com.cn/information/fund/netvalue/150205.html"/>
    <hyperlink ref="Q36" r:id="rId10" tooltip="399973" display="http://quote.eastmoney.com/zs399973.html"/>
    <hyperlink ref="S36" r:id="rId11" display="https://www.jisilu.cn/data/utils/lowcalc/150205"/>
    <hyperlink ref="AC36" r:id="rId12" tooltip="加【国防A】为自选A类" display="javascript:addOwnedFund('150205');"/>
    <hyperlink ref="E38" r:id="rId13" display="https://www.jisilu.cn/data/sfnew/detail/150049"/>
    <hyperlink ref="G38" r:id="rId14" display="http://finance.sina.com.cn/fund/quotes/150049/bc.shtml"/>
    <hyperlink ref="J38" r:id="rId15" display="http://www.cninfo.com.cn/information/fund/netvalue/150049.html"/>
    <hyperlink ref="Q38" r:id="rId16" tooltip="399942" display="http://quote.eastmoney.com/zs399942.html"/>
    <hyperlink ref="S38" r:id="rId17" display="https://www.jisilu.cn/data/utils/lowcalc/150049"/>
    <hyperlink ref="AC38" r:id="rId18" tooltip="加【消费收益】为自选A类" display="javascript:addOwnedFund('150049');"/>
    <hyperlink ref="E23" r:id="rId19" display="https://www.jisilu.cn/data/sfnew/detail/150307"/>
    <hyperlink ref="E25" r:id="rId20" display="https://www.jisilu.cn/data/sfnew/detail/150307"/>
    <hyperlink ref="G23" r:id="rId21" display="http://finance.sina.com.cn/fund/quotes/150307/bc.shtml"/>
    <hyperlink ref="G25" r:id="rId22" display="http://finance.sina.com.cn/fund/quotes/150307/bc.shtml"/>
    <hyperlink ref="J23" r:id="rId23" display="http://www.cninfo.com.cn/information/fund/netvalue/150307.html"/>
    <hyperlink ref="J25" r:id="rId24" display="http://www.cninfo.com.cn/information/fund/netvalue/150307.html"/>
    <hyperlink ref="Q23" r:id="rId25" tooltip="399804" display="http://quote.eastmoney.com/zs399804.html"/>
    <hyperlink ref="Q25" r:id="rId26" tooltip="399804" display="http://quote.eastmoney.com/zs399804.html"/>
    <hyperlink ref="S23" r:id="rId27" display="https://www.jisilu.cn/data/utils/lowcalc/150307"/>
    <hyperlink ref="S25" r:id="rId28" display="https://www.jisilu.cn/data/utils/lowcalc/150307"/>
    <hyperlink ref="AC23" r:id="rId29" tooltip="加【体育A】为自选A类" display="javascript:addOwnedFund('150307');"/>
    <hyperlink ref="AC25" r:id="rId30" tooltip="加【体育A】为自选A类" display="javascript:addOwnedFund('150307');"/>
    <hyperlink ref="E37" r:id="rId31" display="https://www.jisilu.cn/data/sfnew/detail/150205"/>
    <hyperlink ref="G37" r:id="rId32" display="http://finance.sina.com.cn/fund/quotes/150205/bc.shtml"/>
    <hyperlink ref="J37" r:id="rId33" display="http://www.cninfo.com.cn/information/fund/netvalue/150205.html"/>
    <hyperlink ref="Q37" r:id="rId34" tooltip="399973" display="http://quote.eastmoney.com/zs399973.html"/>
    <hyperlink ref="S37" r:id="rId35" display="https://www.jisilu.cn/data/utils/lowcalc/150205"/>
    <hyperlink ref="AC37" r:id="rId36" tooltip="加【国防A】为自选A类" display="javascript:addOwnedFund('150205');"/>
    <hyperlink ref="E39" r:id="rId37" display="https://www.jisilu.cn/data/sfnew/detail/150198"/>
    <hyperlink ref="G39" r:id="rId38" display="http://finance.sina.com.cn/fund/quotes/150198/bc.shtml"/>
    <hyperlink ref="J39" r:id="rId39" display="http://www.cninfo.com.cn/information/fund/netvalue/150198.html"/>
    <hyperlink ref="Q39" r:id="rId40" tooltip="399396" display="http://quote.eastmoney.com/zs399396.html"/>
    <hyperlink ref="S39" r:id="rId41" display="https://www.jisilu.cn/data/utils/lowcalc/150198"/>
    <hyperlink ref="AC39" r:id="rId42" tooltip="加【食品A】为自选A类" display="javascript:addOwnedFund('150198');"/>
    <hyperlink ref="E31" r:id="rId43" display="https://www.jisilu.cn/data/sfnew/detail/150205"/>
    <hyperlink ref="G31" r:id="rId44" display="http://finance.sina.com.cn/fund/quotes/150205/bc.shtml"/>
    <hyperlink ref="J31" r:id="rId45" display="http://www.cninfo.com.cn/information/fund/netvalue/150205.html"/>
    <hyperlink ref="Q31" r:id="rId46" tooltip="399973" display="http://quote.eastmoney.com/zs399973.html"/>
    <hyperlink ref="S31" r:id="rId47" display="https://www.jisilu.cn/data/utils/lowcalc/150205"/>
    <hyperlink ref="AC31" r:id="rId48" tooltip="加【国防A】为自选A类" display="javascript:addOwnedFund('150205');"/>
    <hyperlink ref="AC33" r:id="rId49" tooltip="加【食品A】为自选A类" display="javascript:addOwnedFund('150198');"/>
    <hyperlink ref="S33" r:id="rId50" display="https://www.jisilu.cn/data/utils/lowcalc/150198"/>
    <hyperlink ref="Q33" r:id="rId51" tooltip="399396" display="http://quote.eastmoney.com/zs399396.html"/>
    <hyperlink ref="J33" r:id="rId52" display="http://www.cninfo.com.cn/information/fund/netvalue/150198.html"/>
    <hyperlink ref="G33" r:id="rId53" display="http://finance.sina.com.cn/fund/quotes/150198/bc.shtml"/>
    <hyperlink ref="E33" r:id="rId54" display="https://www.jisilu.cn/data/sfnew/detail/150198"/>
    <hyperlink ref="E32" r:id="rId55" display="https://www.jisilu.cn/data/sfnew/detail/150205"/>
    <hyperlink ref="G32" r:id="rId56" display="http://finance.sina.com.cn/fund/quotes/150205/bc.shtml"/>
    <hyperlink ref="J32" r:id="rId57" display="http://www.cninfo.com.cn/information/fund/netvalue/150205.html"/>
    <hyperlink ref="Q32" r:id="rId58" tooltip="399973" display="http://quote.eastmoney.com/zs399973.html"/>
    <hyperlink ref="S32" r:id="rId59" display="https://www.jisilu.cn/data/utils/lowcalc/150205"/>
    <hyperlink ref="AC32" r:id="rId60" tooltip="加【国防A】为自选A类" display="javascript:addOwnedFund('150205');"/>
  </hyperlinks>
  <pageMargins left="0.7" right="0.7" top="0.75" bottom="0.75" header="0.3" footer="0.3"/>
  <drawing r:id="rId6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13" t="s">
        <v>0</v>
      </c>
      <c r="B1" s="813" t="s">
        <v>1</v>
      </c>
      <c r="C1" s="813" t="s">
        <v>2</v>
      </c>
      <c r="D1" s="813" t="s">
        <v>3</v>
      </c>
      <c r="E1" s="511" t="s">
        <v>4</v>
      </c>
      <c r="F1" s="813" t="s">
        <v>6</v>
      </c>
      <c r="G1" s="813" t="s">
        <v>7</v>
      </c>
      <c r="H1" s="513" t="s">
        <v>8</v>
      </c>
      <c r="I1" s="511" t="s">
        <v>10</v>
      </c>
      <c r="J1" s="515" t="s">
        <v>11</v>
      </c>
      <c r="K1" s="515" t="s">
        <v>12</v>
      </c>
      <c r="L1" s="511" t="s">
        <v>14</v>
      </c>
      <c r="M1" s="813" t="s">
        <v>16</v>
      </c>
      <c r="N1" s="511" t="s">
        <v>17</v>
      </c>
      <c r="O1" s="511" t="s">
        <v>18</v>
      </c>
      <c r="P1" s="515" t="s">
        <v>20</v>
      </c>
      <c r="Q1" s="511" t="s">
        <v>22</v>
      </c>
      <c r="R1" s="515" t="s">
        <v>24</v>
      </c>
      <c r="S1" s="511" t="s">
        <v>26</v>
      </c>
      <c r="T1" s="511" t="s">
        <v>27</v>
      </c>
      <c r="U1" s="511" t="s">
        <v>28</v>
      </c>
      <c r="V1" s="515" t="s">
        <v>30</v>
      </c>
      <c r="W1" s="813" t="s">
        <v>31</v>
      </c>
      <c r="X1" s="813" t="s">
        <v>32</v>
      </c>
      <c r="Y1" s="815" t="s">
        <v>33</v>
      </c>
    </row>
    <row r="2" spans="1:25" ht="14.25" thickBot="1" x14ac:dyDescent="0.2">
      <c r="A2" s="814"/>
      <c r="B2" s="814"/>
      <c r="C2" s="814"/>
      <c r="D2" s="814"/>
      <c r="E2" s="512" t="s">
        <v>5</v>
      </c>
      <c r="F2" s="814"/>
      <c r="G2" s="814"/>
      <c r="H2" s="514" t="s">
        <v>9</v>
      </c>
      <c r="I2" s="512" t="s">
        <v>8</v>
      </c>
      <c r="J2" s="516" t="s">
        <v>8</v>
      </c>
      <c r="K2" s="516" t="s">
        <v>13</v>
      </c>
      <c r="L2" s="512" t="s">
        <v>15</v>
      </c>
      <c r="M2" s="814"/>
      <c r="N2" s="512" t="s">
        <v>3</v>
      </c>
      <c r="O2" s="512" t="s">
        <v>19</v>
      </c>
      <c r="P2" s="516" t="s">
        <v>21</v>
      </c>
      <c r="Q2" s="512" t="s">
        <v>23</v>
      </c>
      <c r="R2" s="516" t="s">
        <v>25</v>
      </c>
      <c r="S2" s="512" t="s">
        <v>25</v>
      </c>
      <c r="T2" s="512" t="s">
        <v>25</v>
      </c>
      <c r="U2" s="512" t="s">
        <v>29</v>
      </c>
      <c r="V2" s="516" t="s">
        <v>29</v>
      </c>
      <c r="W2" s="814"/>
      <c r="X2" s="814"/>
      <c r="Y2" s="816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8.9999999999999998E-4</v>
      </c>
      <c r="E3" s="8">
        <v>77.7</v>
      </c>
      <c r="F3" s="7">
        <v>1.0637000000000001</v>
      </c>
      <c r="G3" s="10">
        <v>-9.4299999999999995E-2</v>
      </c>
      <c r="H3" s="10">
        <v>7.0000000000000007E-2</v>
      </c>
      <c r="I3" s="8">
        <v>7</v>
      </c>
      <c r="J3" s="8">
        <v>7</v>
      </c>
      <c r="K3" s="10">
        <v>3.5200000000000002E-2</v>
      </c>
      <c r="L3" s="8">
        <v>3.09</v>
      </c>
      <c r="M3" s="7" t="s">
        <v>189</v>
      </c>
      <c r="N3" s="9">
        <v>3.3999999999999998E-3</v>
      </c>
      <c r="O3" s="10">
        <v>0.39600000000000002</v>
      </c>
      <c r="P3" s="8" t="s">
        <v>37</v>
      </c>
      <c r="Q3" s="10">
        <v>0.83909999999999996</v>
      </c>
      <c r="R3" s="10">
        <v>-6.4000000000000003E-3</v>
      </c>
      <c r="S3" s="10">
        <v>-3.2000000000000002E-3</v>
      </c>
      <c r="T3" s="10">
        <v>2.3999999999999998E-3</v>
      </c>
      <c r="U3" s="8">
        <v>12680</v>
      </c>
      <c r="V3" s="8">
        <v>10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150108</v>
      </c>
      <c r="B4" s="15" t="s">
        <v>282</v>
      </c>
      <c r="C4" s="14">
        <v>1.167</v>
      </c>
      <c r="D4" s="16">
        <v>1.9199999999999998E-2</v>
      </c>
      <c r="E4" s="15">
        <v>2.78</v>
      </c>
      <c r="F4" s="14">
        <v>1.0649999999999999</v>
      </c>
      <c r="G4" s="17">
        <v>-9.5799999999999996E-2</v>
      </c>
      <c r="H4" s="17">
        <v>7.0000000000000007E-2</v>
      </c>
      <c r="I4" s="15">
        <v>7</v>
      </c>
      <c r="J4" s="15">
        <v>7</v>
      </c>
      <c r="K4" s="17">
        <v>-2.247E-2</v>
      </c>
      <c r="L4" s="15">
        <v>1.07</v>
      </c>
      <c r="M4" s="14" t="s">
        <v>283</v>
      </c>
      <c r="N4" s="16">
        <v>2.9999999999999997E-4</v>
      </c>
      <c r="O4" s="17">
        <v>0.39810000000000001</v>
      </c>
      <c r="P4" s="15" t="s">
        <v>37</v>
      </c>
      <c r="Q4" s="17">
        <v>0.83099999999999996</v>
      </c>
      <c r="R4" s="17">
        <v>1.1000000000000001E-3</v>
      </c>
      <c r="S4" s="17">
        <v>-6.8999999999999999E-3</v>
      </c>
      <c r="T4" s="17">
        <v>5.0000000000000001E-4</v>
      </c>
      <c r="U4" s="15">
        <v>921</v>
      </c>
      <c r="V4" s="15">
        <v>-1</v>
      </c>
      <c r="W4" s="19">
        <v>0.21180555555555555</v>
      </c>
      <c r="X4" s="20">
        <v>42626</v>
      </c>
      <c r="Y4" s="21" t="s">
        <v>38</v>
      </c>
    </row>
    <row r="5" spans="1:25" ht="14.25" thickBot="1" x14ac:dyDescent="0.2">
      <c r="A5" s="7">
        <v>150223</v>
      </c>
      <c r="B5" s="22" t="s">
        <v>239</v>
      </c>
      <c r="C5" s="7">
        <v>1.2170000000000001</v>
      </c>
      <c r="D5" s="9">
        <v>3.3E-3</v>
      </c>
      <c r="E5" s="8">
        <v>2471.6999999999998</v>
      </c>
      <c r="F5" s="7">
        <v>1.04</v>
      </c>
      <c r="G5" s="10">
        <v>-0.17019999999999999</v>
      </c>
      <c r="H5" s="10">
        <v>0.06</v>
      </c>
      <c r="I5" s="8">
        <v>6</v>
      </c>
      <c r="J5" s="8">
        <v>6</v>
      </c>
      <c r="K5" s="10">
        <v>5.0979999999999998E-2</v>
      </c>
      <c r="L5" s="8" t="s">
        <v>40</v>
      </c>
      <c r="M5" s="7" t="s">
        <v>56</v>
      </c>
      <c r="N5" s="27">
        <v>-5.7999999999999996E-3</v>
      </c>
      <c r="O5" s="23">
        <v>0.42909999999999998</v>
      </c>
      <c r="P5" s="10">
        <v>-0.1138</v>
      </c>
      <c r="Q5" s="10">
        <v>0.32769999999999999</v>
      </c>
      <c r="R5" s="10">
        <v>-2.8999999999999998E-3</v>
      </c>
      <c r="S5" s="10">
        <v>-5.7000000000000002E-3</v>
      </c>
      <c r="T5" s="10">
        <v>-7.7999999999999996E-3</v>
      </c>
      <c r="U5" s="8">
        <v>169147</v>
      </c>
      <c r="V5" s="8">
        <v>-869</v>
      </c>
      <c r="W5" s="11">
        <v>0.21180555555555555</v>
      </c>
      <c r="X5" s="12">
        <v>42719</v>
      </c>
      <c r="Y5" s="13" t="s">
        <v>38</v>
      </c>
    </row>
    <row r="6" spans="1:25" ht="14.25" thickBot="1" x14ac:dyDescent="0.2">
      <c r="A6" s="14">
        <v>150057</v>
      </c>
      <c r="B6" s="15" t="s">
        <v>237</v>
      </c>
      <c r="C6" s="14">
        <v>1.179</v>
      </c>
      <c r="D6" s="30">
        <v>-1.4999999999999999E-2</v>
      </c>
      <c r="E6" s="15">
        <v>4.37</v>
      </c>
      <c r="F6" s="14">
        <v>1.032</v>
      </c>
      <c r="G6" s="17">
        <v>-0.1424</v>
      </c>
      <c r="H6" s="17">
        <v>5.8000000000000003E-2</v>
      </c>
      <c r="I6" s="15">
        <v>5.8</v>
      </c>
      <c r="J6" s="15">
        <v>5.8</v>
      </c>
      <c r="K6" s="17">
        <v>5.0569999999999997E-2</v>
      </c>
      <c r="L6" s="15" t="s">
        <v>40</v>
      </c>
      <c r="M6" s="14" t="s">
        <v>238</v>
      </c>
      <c r="N6" s="16">
        <v>2E-3</v>
      </c>
      <c r="O6" s="18">
        <v>0.50849999999999995</v>
      </c>
      <c r="P6" s="17">
        <v>-9.7900000000000001E-2</v>
      </c>
      <c r="Q6" s="17">
        <v>0.74650000000000005</v>
      </c>
      <c r="R6" s="17">
        <v>-2.8999999999999998E-3</v>
      </c>
      <c r="S6" s="17">
        <v>6.7999999999999996E-3</v>
      </c>
      <c r="T6" s="17">
        <v>6.4999999999999997E-3</v>
      </c>
      <c r="U6" s="15">
        <v>346</v>
      </c>
      <c r="V6" s="15">
        <v>0</v>
      </c>
      <c r="W6" s="19">
        <v>0.17083333333333331</v>
      </c>
      <c r="X6" s="20">
        <v>42765</v>
      </c>
      <c r="Y6" s="21" t="s">
        <v>38</v>
      </c>
    </row>
    <row r="7" spans="1:25" ht="14.25" thickBot="1" x14ac:dyDescent="0.2">
      <c r="A7" s="14"/>
      <c r="B7" s="15"/>
      <c r="C7" s="14"/>
      <c r="D7" s="30"/>
      <c r="E7" s="15"/>
      <c r="F7" s="14"/>
      <c r="G7" s="17"/>
      <c r="H7" s="17"/>
      <c r="I7" s="15"/>
      <c r="J7" s="15"/>
      <c r="K7" s="17"/>
      <c r="L7" s="15"/>
      <c r="M7" s="14"/>
      <c r="N7" s="16"/>
      <c r="O7" s="18"/>
      <c r="P7" s="17"/>
      <c r="Q7" s="17"/>
      <c r="R7" s="17"/>
      <c r="S7" s="17"/>
      <c r="T7" s="17"/>
      <c r="U7" s="15"/>
      <c r="V7" s="15"/>
      <c r="W7" s="19"/>
      <c r="X7" s="20"/>
      <c r="Y7" s="21"/>
    </row>
    <row r="8" spans="1:25" ht="14.25" thickBot="1" x14ac:dyDescent="0.2">
      <c r="A8" s="7">
        <v>150221</v>
      </c>
      <c r="B8" s="22" t="s">
        <v>232</v>
      </c>
      <c r="C8" s="7">
        <v>1.2370000000000001</v>
      </c>
      <c r="D8" s="9">
        <v>4.1000000000000003E-3</v>
      </c>
      <c r="E8" s="8">
        <v>3305.92</v>
      </c>
      <c r="F8" s="7">
        <v>1.0409999999999999</v>
      </c>
      <c r="G8" s="10">
        <v>-0.1883</v>
      </c>
      <c r="H8" s="10">
        <v>0.05</v>
      </c>
      <c r="I8" s="8">
        <v>6.5</v>
      </c>
      <c r="J8" s="8">
        <v>6.5</v>
      </c>
      <c r="K8" s="10">
        <v>5.4350000000000002E-2</v>
      </c>
      <c r="L8" s="8" t="s">
        <v>40</v>
      </c>
      <c r="M8" s="7" t="s">
        <v>233</v>
      </c>
      <c r="N8" s="9">
        <v>9.1999999999999998E-3</v>
      </c>
      <c r="O8" s="23">
        <v>0.34300000000000003</v>
      </c>
      <c r="P8" s="10">
        <v>-0.1236</v>
      </c>
      <c r="Q8" s="10">
        <v>0.52669999999999995</v>
      </c>
      <c r="R8" s="10">
        <v>-2E-3</v>
      </c>
      <c r="S8" s="10">
        <v>1.5E-3</v>
      </c>
      <c r="T8" s="10">
        <v>6.7000000000000002E-3</v>
      </c>
      <c r="U8" s="8">
        <v>355435</v>
      </c>
      <c r="V8" s="8">
        <v>2516</v>
      </c>
      <c r="W8" s="11">
        <v>0.21180555555555555</v>
      </c>
      <c r="X8" s="12">
        <v>42738</v>
      </c>
      <c r="Y8" s="13" t="s">
        <v>38</v>
      </c>
    </row>
    <row r="9" spans="1:25" ht="14.25" thickBot="1" x14ac:dyDescent="0.2">
      <c r="A9" s="14">
        <v>150321</v>
      </c>
      <c r="B9" s="15" t="s">
        <v>234</v>
      </c>
      <c r="C9" s="14">
        <v>1.2629999999999999</v>
      </c>
      <c r="D9" s="30">
        <v>-1.6000000000000001E-3</v>
      </c>
      <c r="E9" s="15">
        <v>132.38</v>
      </c>
      <c r="F9" s="14">
        <v>1.046</v>
      </c>
      <c r="G9" s="17">
        <v>-0.20749999999999999</v>
      </c>
      <c r="H9" s="17">
        <v>0.05</v>
      </c>
      <c r="I9" s="15">
        <v>6.5</v>
      </c>
      <c r="J9" s="15">
        <v>6.5</v>
      </c>
      <c r="K9" s="17">
        <v>5.3409999999999999E-2</v>
      </c>
      <c r="L9" s="15" t="s">
        <v>40</v>
      </c>
      <c r="M9" s="14" t="s">
        <v>197</v>
      </c>
      <c r="N9" s="30">
        <v>-8.3000000000000001E-3</v>
      </c>
      <c r="O9" s="18">
        <v>0.45340000000000003</v>
      </c>
      <c r="P9" s="17">
        <v>-0.13780000000000001</v>
      </c>
      <c r="Q9" s="17">
        <v>0.26519999999999999</v>
      </c>
      <c r="R9" s="17">
        <v>-6.0000000000000001E-3</v>
      </c>
      <c r="S9" s="17">
        <v>-5.4000000000000003E-3</v>
      </c>
      <c r="T9" s="17">
        <v>-8.9999999999999998E-4</v>
      </c>
      <c r="U9" s="15">
        <v>10477</v>
      </c>
      <c r="V9" s="15">
        <v>0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150032</v>
      </c>
      <c r="B10" s="8" t="s">
        <v>235</v>
      </c>
      <c r="C10" s="7">
        <v>1.0329999999999999</v>
      </c>
      <c r="D10" s="27">
        <v>-1.9E-3</v>
      </c>
      <c r="E10" s="8">
        <v>0.64</v>
      </c>
      <c r="F10" s="7">
        <v>1.0197000000000001</v>
      </c>
      <c r="G10" s="10">
        <v>-1.2999999999999999E-2</v>
      </c>
      <c r="H10" s="10">
        <v>0.05</v>
      </c>
      <c r="I10" s="8">
        <v>5</v>
      </c>
      <c r="J10" s="8">
        <v>5</v>
      </c>
      <c r="K10" s="10">
        <v>4.9340000000000002E-2</v>
      </c>
      <c r="L10" s="8" t="s">
        <v>40</v>
      </c>
      <c r="M10" s="7" t="s">
        <v>236</v>
      </c>
      <c r="N10" s="31">
        <v>0</v>
      </c>
      <c r="O10" s="23">
        <v>0.12230000000000001</v>
      </c>
      <c r="P10" s="10">
        <v>-1.06E-2</v>
      </c>
      <c r="Q10" s="8" t="s">
        <v>37</v>
      </c>
      <c r="R10" s="10">
        <v>1.0800000000000001E-2</v>
      </c>
      <c r="S10" s="10">
        <v>1.12E-2</v>
      </c>
      <c r="T10" s="10">
        <v>9.5999999999999992E-3</v>
      </c>
      <c r="U10" s="8">
        <v>2414</v>
      </c>
      <c r="V10" s="8">
        <v>0</v>
      </c>
      <c r="W10" s="11">
        <v>0.3347222222222222</v>
      </c>
      <c r="X10" s="12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2.0000000000000017E-4</v>
      </c>
      <c r="E11" s="36"/>
      <c r="F11" s="35"/>
      <c r="G11" s="43">
        <f>AVERAGE(G8:G10)</f>
        <v>-0.13626666666666667</v>
      </c>
      <c r="H11" s="272">
        <f>COUNTIF($D8:$D10,"&gt;0")/COUNT($D8:$D10)</f>
        <v>0.33333333333333331</v>
      </c>
      <c r="I11" s="36"/>
      <c r="J11" s="36"/>
      <c r="K11" s="43">
        <f>AVERAGE(K8:K10)</f>
        <v>5.2366666666666666E-2</v>
      </c>
      <c r="L11" s="36"/>
      <c r="M11" s="35"/>
      <c r="N11" s="38"/>
      <c r="O11" s="39"/>
      <c r="P11" s="43">
        <f>AVERAGE(P8:P10)</f>
        <v>-9.0666666666666673E-2</v>
      </c>
      <c r="Q11" s="37"/>
      <c r="R11" s="43">
        <f>AVERAGE(R8:R10)</f>
        <v>9.3333333333333343E-4</v>
      </c>
      <c r="S11" s="37"/>
      <c r="T11" s="37"/>
      <c r="U11" s="36"/>
      <c r="V11" s="36"/>
      <c r="W11" s="40"/>
      <c r="X11" s="41"/>
      <c r="Y11" s="42"/>
    </row>
    <row r="12" spans="1:25" ht="14.25" thickBot="1" x14ac:dyDescent="0.2">
      <c r="A12" s="14">
        <v>150331</v>
      </c>
      <c r="B12" s="15" t="s">
        <v>227</v>
      </c>
      <c r="C12" s="14">
        <v>1.145</v>
      </c>
      <c r="D12" s="16">
        <v>1.6999999999999999E-3</v>
      </c>
      <c r="E12" s="15">
        <v>1015.68</v>
      </c>
      <c r="F12" s="14">
        <v>1.0426</v>
      </c>
      <c r="G12" s="17">
        <v>-9.8199999999999996E-2</v>
      </c>
      <c r="H12" s="17">
        <v>4.4999999999999998E-2</v>
      </c>
      <c r="I12" s="15">
        <v>6</v>
      </c>
      <c r="J12" s="15">
        <v>6</v>
      </c>
      <c r="K12" s="17">
        <v>5.4429999999999999E-2</v>
      </c>
      <c r="L12" s="15" t="s">
        <v>40</v>
      </c>
      <c r="M12" s="14" t="s">
        <v>222</v>
      </c>
      <c r="N12" s="30">
        <v>-6.9999999999999999E-4</v>
      </c>
      <c r="O12" s="18">
        <v>0.24310000000000001</v>
      </c>
      <c r="P12" s="17">
        <v>-7.1099999999999997E-2</v>
      </c>
      <c r="Q12" s="17">
        <v>0.75660000000000005</v>
      </c>
      <c r="R12" s="17">
        <v>-6.4000000000000003E-3</v>
      </c>
      <c r="S12" s="17">
        <v>-4.1000000000000003E-3</v>
      </c>
      <c r="T12" s="17">
        <v>-1.1900000000000001E-2</v>
      </c>
      <c r="U12" s="15">
        <v>49682</v>
      </c>
      <c r="V12" s="15">
        <v>-311</v>
      </c>
      <c r="W12" s="19">
        <v>0.21180555555555555</v>
      </c>
      <c r="X12" s="20">
        <v>42705</v>
      </c>
      <c r="Y12" s="21" t="s">
        <v>38</v>
      </c>
    </row>
    <row r="13" spans="1:25" ht="14.25" thickBot="1" x14ac:dyDescent="0.2">
      <c r="A13" s="7">
        <v>150219</v>
      </c>
      <c r="B13" s="8" t="s">
        <v>228</v>
      </c>
      <c r="C13" s="7">
        <v>1.208</v>
      </c>
      <c r="D13" s="9">
        <v>3.3E-3</v>
      </c>
      <c r="E13" s="8">
        <v>9.9</v>
      </c>
      <c r="F13" s="7">
        <v>1.038</v>
      </c>
      <c r="G13" s="10">
        <v>-0.1638</v>
      </c>
      <c r="H13" s="10">
        <v>4.4999999999999998E-2</v>
      </c>
      <c r="I13" s="8">
        <v>6</v>
      </c>
      <c r="J13" s="8">
        <v>6</v>
      </c>
      <c r="K13" s="10">
        <v>5.1279999999999999E-2</v>
      </c>
      <c r="L13" s="8" t="s">
        <v>40</v>
      </c>
      <c r="M13" s="32" t="s">
        <v>229</v>
      </c>
      <c r="N13" s="9">
        <v>3.2000000000000002E-3</v>
      </c>
      <c r="O13" s="23">
        <v>0.37909999999999999</v>
      </c>
      <c r="P13" s="10">
        <v>-0.1237</v>
      </c>
      <c r="Q13" s="10">
        <v>0.44629999999999997</v>
      </c>
      <c r="R13" s="10">
        <v>-2.0999999999999999E-3</v>
      </c>
      <c r="S13" s="10">
        <v>8.2000000000000007E-3</v>
      </c>
      <c r="T13" s="10">
        <v>-5.0000000000000001E-4</v>
      </c>
      <c r="U13" s="8">
        <v>44910</v>
      </c>
      <c r="V13" s="8">
        <v>76</v>
      </c>
      <c r="W13" s="11">
        <v>0.21180555555555555</v>
      </c>
      <c r="X13" s="12">
        <v>42738</v>
      </c>
      <c r="Y13" s="13" t="s">
        <v>38</v>
      </c>
    </row>
    <row r="14" spans="1:25" ht="14.25" thickBot="1" x14ac:dyDescent="0.2">
      <c r="A14" s="14">
        <v>150123</v>
      </c>
      <c r="B14" s="15" t="s">
        <v>230</v>
      </c>
      <c r="C14" s="14">
        <v>1.2230000000000001</v>
      </c>
      <c r="D14" s="16">
        <v>8.0000000000000004E-4</v>
      </c>
      <c r="E14" s="15">
        <v>95.07</v>
      </c>
      <c r="F14" s="14">
        <v>1.0375000000000001</v>
      </c>
      <c r="G14" s="17">
        <v>-0.17879999999999999</v>
      </c>
      <c r="H14" s="17">
        <v>4.4999999999999998E-2</v>
      </c>
      <c r="I14" s="15">
        <v>6</v>
      </c>
      <c r="J14" s="15">
        <v>6</v>
      </c>
      <c r="K14" s="17">
        <v>5.0610000000000002E-2</v>
      </c>
      <c r="L14" s="15" t="s">
        <v>40</v>
      </c>
      <c r="M14" s="14" t="s">
        <v>231</v>
      </c>
      <c r="N14" s="16">
        <v>2.9999999999999997E-4</v>
      </c>
      <c r="O14" s="18">
        <v>0.52880000000000005</v>
      </c>
      <c r="P14" s="17">
        <v>-0.13450000000000001</v>
      </c>
      <c r="Q14" s="17">
        <v>0.46400000000000002</v>
      </c>
      <c r="R14" s="17">
        <v>9.7999999999999997E-3</v>
      </c>
      <c r="S14" s="17">
        <v>8.9999999999999993E-3</v>
      </c>
      <c r="T14" s="17">
        <v>9.4999999999999998E-3</v>
      </c>
      <c r="U14" s="15">
        <v>6834</v>
      </c>
      <c r="V14" s="15">
        <v>185</v>
      </c>
      <c r="W14" s="19">
        <v>0.21180555555555555</v>
      </c>
      <c r="X14" s="20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1.9333333333333336E-3</v>
      </c>
      <c r="E15" s="36"/>
      <c r="F15" s="35"/>
      <c r="G15" s="43">
        <f>AVERAGE(G12:G14)</f>
        <v>-0.14693333333333333</v>
      </c>
      <c r="H15" s="272">
        <f>COUNTIF($D12:$D14,"&gt;0")/COUNT($D12:$D14)</f>
        <v>1</v>
      </c>
      <c r="I15" s="36"/>
      <c r="J15" s="36"/>
      <c r="K15" s="43">
        <f>AVERAGE(K12:K14)</f>
        <v>5.2106666666666669E-2</v>
      </c>
      <c r="L15" s="36"/>
      <c r="M15" s="35"/>
      <c r="N15" s="38"/>
      <c r="O15" s="39"/>
      <c r="P15" s="43">
        <f>AVERAGE(P12:P14)</f>
        <v>-0.10976666666666668</v>
      </c>
      <c r="Q15" s="37"/>
      <c r="R15" s="43">
        <f>AVERAGE(R12:R14)</f>
        <v>4.3333333333333304E-4</v>
      </c>
      <c r="S15" s="37"/>
      <c r="T15" s="37"/>
      <c r="U15" s="36"/>
      <c r="V15" s="36"/>
      <c r="W15" s="40"/>
      <c r="X15" s="41"/>
      <c r="Y15" s="42"/>
    </row>
    <row r="16" spans="1:25" s="121" customFormat="1" ht="14.25" thickBot="1" x14ac:dyDescent="0.2">
      <c r="A16" s="111">
        <v>150297</v>
      </c>
      <c r="B16" s="114" t="s">
        <v>202</v>
      </c>
      <c r="C16" s="111">
        <v>1.105</v>
      </c>
      <c r="D16" s="113">
        <v>8.9999999999999998E-4</v>
      </c>
      <c r="E16" s="114">
        <v>359.12</v>
      </c>
      <c r="F16" s="111">
        <v>1.0679000000000001</v>
      </c>
      <c r="G16" s="115">
        <v>-3.4700000000000002E-2</v>
      </c>
      <c r="H16" s="115">
        <v>0.04</v>
      </c>
      <c r="I16" s="114">
        <v>6</v>
      </c>
      <c r="J16" s="114">
        <v>5.5</v>
      </c>
      <c r="K16" s="115">
        <v>5.3109999999999997E-2</v>
      </c>
      <c r="L16" s="114" t="s">
        <v>40</v>
      </c>
      <c r="M16" s="528" t="s">
        <v>203</v>
      </c>
      <c r="N16" s="113">
        <v>3.7000000000000002E-3</v>
      </c>
      <c r="O16" s="117">
        <v>0.18559999999999999</v>
      </c>
      <c r="P16" s="115">
        <v>-2.93E-2</v>
      </c>
      <c r="Q16" s="115">
        <v>0.8538</v>
      </c>
      <c r="R16" s="115">
        <v>-5.1000000000000004E-3</v>
      </c>
      <c r="S16" s="115">
        <v>-4.0000000000000002E-4</v>
      </c>
      <c r="T16" s="115">
        <v>-4.8999999999999998E-3</v>
      </c>
      <c r="U16" s="114">
        <v>6210</v>
      </c>
      <c r="V16" s="114">
        <v>0</v>
      </c>
      <c r="W16" s="118">
        <v>0.21180555555555555</v>
      </c>
      <c r="X16" s="122">
        <v>42705</v>
      </c>
      <c r="Y16" s="120" t="s">
        <v>38</v>
      </c>
    </row>
    <row r="17" spans="1:25" s="206" customFormat="1" ht="14.25" thickBot="1" x14ac:dyDescent="0.2">
      <c r="A17" s="197">
        <v>150323</v>
      </c>
      <c r="B17" s="518" t="s">
        <v>194</v>
      </c>
      <c r="C17" s="197">
        <v>1.0760000000000001</v>
      </c>
      <c r="D17" s="519">
        <v>4.7000000000000002E-3</v>
      </c>
      <c r="E17" s="518">
        <v>64.22</v>
      </c>
      <c r="F17" s="197">
        <v>1.0338000000000001</v>
      </c>
      <c r="G17" s="520">
        <v>-4.0800000000000003E-2</v>
      </c>
      <c r="H17" s="520">
        <v>0.04</v>
      </c>
      <c r="I17" s="518">
        <v>5.5</v>
      </c>
      <c r="J17" s="518">
        <v>5.5</v>
      </c>
      <c r="K17" s="520">
        <v>5.2769999999999997E-2</v>
      </c>
      <c r="L17" s="518" t="s">
        <v>40</v>
      </c>
      <c r="M17" s="197" t="s">
        <v>76</v>
      </c>
      <c r="N17" s="519">
        <v>3.2000000000000002E-3</v>
      </c>
      <c r="O17" s="202">
        <v>0.1973</v>
      </c>
      <c r="P17" s="520">
        <v>-3.4500000000000003E-2</v>
      </c>
      <c r="Q17" s="520">
        <v>0.87560000000000004</v>
      </c>
      <c r="R17" s="520">
        <v>-5.8999999999999999E-3</v>
      </c>
      <c r="S17" s="520">
        <v>-3.5000000000000001E-3</v>
      </c>
      <c r="T17" s="520">
        <v>1.6999999999999999E-3</v>
      </c>
      <c r="U17" s="518">
        <v>3764</v>
      </c>
      <c r="V17" s="518">
        <v>-3</v>
      </c>
      <c r="W17" s="522">
        <v>0.21180555555555555</v>
      </c>
      <c r="X17" s="523">
        <v>42738</v>
      </c>
      <c r="Y17" s="205" t="s">
        <v>38</v>
      </c>
    </row>
    <row r="18" spans="1:25" ht="14.25" thickBot="1" x14ac:dyDescent="0.2">
      <c r="A18" s="7">
        <v>150303</v>
      </c>
      <c r="B18" s="8" t="s">
        <v>200</v>
      </c>
      <c r="C18" s="7">
        <v>1.081</v>
      </c>
      <c r="D18" s="9">
        <v>4.5999999999999999E-3</v>
      </c>
      <c r="E18" s="8">
        <v>1025.98</v>
      </c>
      <c r="F18" s="7">
        <v>1.0367999999999999</v>
      </c>
      <c r="G18" s="10">
        <v>-4.2599999999999999E-2</v>
      </c>
      <c r="H18" s="10">
        <v>0.04</v>
      </c>
      <c r="I18" s="8">
        <v>6</v>
      </c>
      <c r="J18" s="8">
        <v>5.5</v>
      </c>
      <c r="K18" s="10">
        <v>5.2749999999999998E-2</v>
      </c>
      <c r="L18" s="8" t="s">
        <v>40</v>
      </c>
      <c r="M18" s="7" t="s">
        <v>201</v>
      </c>
      <c r="N18" s="9">
        <v>2.2000000000000001E-3</v>
      </c>
      <c r="O18" s="23">
        <v>0.27060000000000001</v>
      </c>
      <c r="P18" s="10">
        <v>-3.6200000000000003E-2</v>
      </c>
      <c r="Q18" s="24">
        <v>0.7006</v>
      </c>
      <c r="R18" s="10">
        <v>-1.1999999999999999E-3</v>
      </c>
      <c r="S18" s="10">
        <v>2E-3</v>
      </c>
      <c r="T18" s="10">
        <v>6.4999999999999997E-3</v>
      </c>
      <c r="U18" s="8">
        <v>38738</v>
      </c>
      <c r="V18" s="8">
        <v>1022</v>
      </c>
      <c r="W18" s="11">
        <v>0.21180555555555555</v>
      </c>
      <c r="X18" s="12">
        <v>42719</v>
      </c>
      <c r="Y18" s="13" t="s">
        <v>38</v>
      </c>
    </row>
    <row r="19" spans="1:25" ht="14.25" thickBot="1" x14ac:dyDescent="0.2">
      <c r="A19" s="14">
        <v>150289</v>
      </c>
      <c r="B19" s="15" t="s">
        <v>196</v>
      </c>
      <c r="C19" s="14">
        <v>1.08</v>
      </c>
      <c r="D19" s="16">
        <v>1.9E-3</v>
      </c>
      <c r="E19" s="15">
        <v>2552.86</v>
      </c>
      <c r="F19" s="14">
        <v>1.0369999999999999</v>
      </c>
      <c r="G19" s="17">
        <v>-4.1500000000000002E-2</v>
      </c>
      <c r="H19" s="17">
        <v>0.04</v>
      </c>
      <c r="I19" s="15">
        <v>5.5</v>
      </c>
      <c r="J19" s="15">
        <v>5.5</v>
      </c>
      <c r="K19" s="17">
        <v>5.2729999999999999E-2</v>
      </c>
      <c r="L19" s="15" t="s">
        <v>40</v>
      </c>
      <c r="M19" s="14" t="s">
        <v>197</v>
      </c>
      <c r="N19" s="30">
        <v>-8.3000000000000001E-3</v>
      </c>
      <c r="O19" s="18">
        <v>0.1983</v>
      </c>
      <c r="P19" s="17">
        <v>-3.5400000000000001E-2</v>
      </c>
      <c r="Q19" s="17">
        <v>0.86890000000000001</v>
      </c>
      <c r="R19" s="17">
        <v>6.7000000000000002E-3</v>
      </c>
      <c r="S19" s="17">
        <v>6.7999999999999996E-3</v>
      </c>
      <c r="T19" s="17">
        <v>4.4000000000000003E-3</v>
      </c>
      <c r="U19" s="15">
        <v>60724</v>
      </c>
      <c r="V19" s="15">
        <v>1555</v>
      </c>
      <c r="W19" s="19">
        <v>0.21180555555555555</v>
      </c>
      <c r="X19" s="20">
        <v>42719</v>
      </c>
      <c r="Y19" s="21" t="s">
        <v>38</v>
      </c>
    </row>
    <row r="20" spans="1:25" s="206" customFormat="1" ht="14.25" thickBot="1" x14ac:dyDescent="0.2">
      <c r="A20" s="197">
        <v>150335</v>
      </c>
      <c r="B20" s="518" t="s">
        <v>195</v>
      </c>
      <c r="C20" s="197">
        <v>1.081</v>
      </c>
      <c r="D20" s="519">
        <v>1.9E-3</v>
      </c>
      <c r="E20" s="518">
        <v>201.55</v>
      </c>
      <c r="F20" s="197">
        <v>1.0369999999999999</v>
      </c>
      <c r="G20" s="520">
        <v>-4.24E-2</v>
      </c>
      <c r="H20" s="520">
        <v>0.04</v>
      </c>
      <c r="I20" s="518">
        <v>5.5</v>
      </c>
      <c r="J20" s="518">
        <v>5.5</v>
      </c>
      <c r="K20" s="520">
        <v>5.2679999999999998E-2</v>
      </c>
      <c r="L20" s="518" t="s">
        <v>40</v>
      </c>
      <c r="M20" s="197" t="s">
        <v>80</v>
      </c>
      <c r="N20" s="519">
        <v>8.6E-3</v>
      </c>
      <c r="O20" s="202">
        <v>0.26119999999999999</v>
      </c>
      <c r="P20" s="520">
        <v>-3.6200000000000003E-2</v>
      </c>
      <c r="Q20" s="527">
        <v>0.72199999999999998</v>
      </c>
      <c r="R20" s="520">
        <v>-2.3999999999999998E-3</v>
      </c>
      <c r="S20" s="520">
        <v>-4.1000000000000003E-3</v>
      </c>
      <c r="T20" s="520">
        <v>-2.8999999999999998E-3</v>
      </c>
      <c r="U20" s="518">
        <v>16921</v>
      </c>
      <c r="V20" s="518">
        <v>-27</v>
      </c>
      <c r="W20" s="522">
        <v>0.21180555555555555</v>
      </c>
      <c r="X20" s="523">
        <v>42719</v>
      </c>
      <c r="Y20" s="205" t="s">
        <v>38</v>
      </c>
    </row>
    <row r="21" spans="1:25" s="206" customFormat="1" ht="14.25" thickBot="1" x14ac:dyDescent="0.2">
      <c r="A21" s="197">
        <v>150287</v>
      </c>
      <c r="B21" s="518" t="s">
        <v>77</v>
      </c>
      <c r="C21" s="197">
        <v>1.081</v>
      </c>
      <c r="D21" s="519">
        <v>4.5999999999999999E-3</v>
      </c>
      <c r="E21" s="518">
        <v>8506.4699999999993</v>
      </c>
      <c r="F21" s="197">
        <v>1.0369999999999999</v>
      </c>
      <c r="G21" s="520">
        <v>-4.24E-2</v>
      </c>
      <c r="H21" s="520">
        <v>0.04</v>
      </c>
      <c r="I21" s="518">
        <v>5.5</v>
      </c>
      <c r="J21" s="518">
        <v>5.5</v>
      </c>
      <c r="K21" s="520">
        <v>5.2679999999999998E-2</v>
      </c>
      <c r="L21" s="518" t="s">
        <v>40</v>
      </c>
      <c r="M21" s="197" t="s">
        <v>78</v>
      </c>
      <c r="N21" s="519">
        <v>9.7000000000000003E-3</v>
      </c>
      <c r="O21" s="202">
        <v>0.2167</v>
      </c>
      <c r="P21" s="520">
        <v>-3.6200000000000003E-2</v>
      </c>
      <c r="Q21" s="520">
        <v>0.82589999999999997</v>
      </c>
      <c r="R21" s="520">
        <v>2.3999999999999998E-3</v>
      </c>
      <c r="S21" s="520">
        <v>3.7000000000000002E-3</v>
      </c>
      <c r="T21" s="520">
        <v>6.7999999999999996E-3</v>
      </c>
      <c r="U21" s="518">
        <v>105231</v>
      </c>
      <c r="V21" s="518">
        <v>6593</v>
      </c>
      <c r="W21" s="522">
        <v>0.21180555555555555</v>
      </c>
      <c r="X21" s="523">
        <v>42719</v>
      </c>
      <c r="Y21" s="205" t="s">
        <v>38</v>
      </c>
    </row>
    <row r="22" spans="1:25" ht="14.25" thickBot="1" x14ac:dyDescent="0.2">
      <c r="A22" s="7">
        <v>150263</v>
      </c>
      <c r="B22" s="8" t="s">
        <v>210</v>
      </c>
      <c r="C22" s="7">
        <v>1.0820000000000001</v>
      </c>
      <c r="D22" s="9">
        <v>4.5999999999999999E-3</v>
      </c>
      <c r="E22" s="8">
        <v>20.11</v>
      </c>
      <c r="F22" s="7">
        <v>1.0367999999999999</v>
      </c>
      <c r="G22" s="10">
        <v>-4.36E-2</v>
      </c>
      <c r="H22" s="10">
        <v>0.04</v>
      </c>
      <c r="I22" s="8">
        <v>5.5</v>
      </c>
      <c r="J22" s="8">
        <v>5.5</v>
      </c>
      <c r="K22" s="10">
        <v>5.262E-2</v>
      </c>
      <c r="L22" s="8" t="s">
        <v>40</v>
      </c>
      <c r="M22" s="7" t="s">
        <v>211</v>
      </c>
      <c r="N22" s="9">
        <v>3.8999999999999998E-3</v>
      </c>
      <c r="O22" s="23">
        <v>0.25109999999999999</v>
      </c>
      <c r="P22" s="10">
        <v>-3.7100000000000001E-2</v>
      </c>
      <c r="Q22" s="10">
        <v>0.74609999999999999</v>
      </c>
      <c r="R22" s="10">
        <v>-7.1000000000000004E-3</v>
      </c>
      <c r="S22" s="10">
        <v>-5.7000000000000002E-3</v>
      </c>
      <c r="T22" s="10">
        <v>3.2000000000000002E-3</v>
      </c>
      <c r="U22" s="8">
        <v>1545</v>
      </c>
      <c r="V22" s="8">
        <v>0</v>
      </c>
      <c r="W22" s="11">
        <v>0.21180555555555555</v>
      </c>
      <c r="X22" s="12">
        <v>42719</v>
      </c>
      <c r="Y22" s="13" t="s">
        <v>38</v>
      </c>
    </row>
    <row r="23" spans="1:25" ht="14.25" thickBot="1" x14ac:dyDescent="0.2">
      <c r="A23" s="14">
        <v>150130</v>
      </c>
      <c r="B23" s="15" t="s">
        <v>208</v>
      </c>
      <c r="C23" s="14">
        <v>1.08</v>
      </c>
      <c r="D23" s="16">
        <v>2.8E-3</v>
      </c>
      <c r="E23" s="15">
        <v>19608.43</v>
      </c>
      <c r="F23" s="14">
        <v>1.0339</v>
      </c>
      <c r="G23" s="17">
        <v>-4.4600000000000001E-2</v>
      </c>
      <c r="H23" s="17">
        <v>0.04</v>
      </c>
      <c r="I23" s="15">
        <v>5.5</v>
      </c>
      <c r="J23" s="15">
        <v>5.5</v>
      </c>
      <c r="K23" s="17">
        <v>5.2580000000000002E-2</v>
      </c>
      <c r="L23" s="15" t="s">
        <v>40</v>
      </c>
      <c r="M23" s="14" t="s">
        <v>209</v>
      </c>
      <c r="N23" s="16">
        <v>5.0000000000000001E-4</v>
      </c>
      <c r="O23" s="18">
        <v>0.21310000000000001</v>
      </c>
      <c r="P23" s="17">
        <v>-3.8100000000000002E-2</v>
      </c>
      <c r="Q23" s="17">
        <v>0.8387</v>
      </c>
      <c r="R23" s="17">
        <v>-4.0000000000000002E-4</v>
      </c>
      <c r="S23" s="17">
        <v>2.5999999999999999E-3</v>
      </c>
      <c r="T23" s="17">
        <v>1E-3</v>
      </c>
      <c r="U23" s="15">
        <v>485026</v>
      </c>
      <c r="V23" s="15">
        <v>2955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150293</v>
      </c>
      <c r="B24" s="8" t="s">
        <v>204</v>
      </c>
      <c r="C24" s="7">
        <v>1.1100000000000001</v>
      </c>
      <c r="D24" s="9">
        <v>1.8E-3</v>
      </c>
      <c r="E24" s="8">
        <v>25.12</v>
      </c>
      <c r="F24" s="7">
        <v>1.0609999999999999</v>
      </c>
      <c r="G24" s="10">
        <v>-4.6199999999999998E-2</v>
      </c>
      <c r="H24" s="10">
        <v>0.04</v>
      </c>
      <c r="I24" s="8">
        <v>6.25</v>
      </c>
      <c r="J24" s="8">
        <v>5.5</v>
      </c>
      <c r="K24" s="10">
        <v>5.2540000000000003E-2</v>
      </c>
      <c r="L24" s="8" t="s">
        <v>40</v>
      </c>
      <c r="M24" s="7" t="s">
        <v>66</v>
      </c>
      <c r="N24" s="9">
        <v>1.2999999999999999E-3</v>
      </c>
      <c r="O24" s="23">
        <v>0.33839999999999998</v>
      </c>
      <c r="P24" s="10">
        <v>-3.9899999999999998E-2</v>
      </c>
      <c r="Q24" s="10">
        <v>0.51400000000000001</v>
      </c>
      <c r="R24" s="10">
        <v>5.3E-3</v>
      </c>
      <c r="S24" s="10">
        <v>5.1000000000000004E-3</v>
      </c>
      <c r="T24" s="10">
        <v>-2.8E-3</v>
      </c>
      <c r="U24" s="8">
        <v>1238</v>
      </c>
      <c r="V24" s="8">
        <v>-1</v>
      </c>
      <c r="W24" s="11">
        <v>0.21180555555555555</v>
      </c>
      <c r="X24" s="12">
        <v>42705</v>
      </c>
      <c r="Y24" s="13" t="s">
        <v>38</v>
      </c>
    </row>
    <row r="25" spans="1:25" ht="14.25" thickBot="1" x14ac:dyDescent="0.2">
      <c r="A25" s="14">
        <v>150247</v>
      </c>
      <c r="B25" s="15" t="s">
        <v>205</v>
      </c>
      <c r="C25" s="14">
        <v>1.083</v>
      </c>
      <c r="D25" s="16">
        <v>7.4000000000000003E-3</v>
      </c>
      <c r="E25" s="15">
        <v>211.25</v>
      </c>
      <c r="F25" s="14">
        <v>1.0338000000000001</v>
      </c>
      <c r="G25" s="17">
        <v>-4.7600000000000003E-2</v>
      </c>
      <c r="H25" s="17">
        <v>0.04</v>
      </c>
      <c r="I25" s="15">
        <v>5.5</v>
      </c>
      <c r="J25" s="15">
        <v>5.5</v>
      </c>
      <c r="K25" s="17">
        <v>5.2420000000000001E-2</v>
      </c>
      <c r="L25" s="15" t="s">
        <v>40</v>
      </c>
      <c r="M25" s="14" t="s">
        <v>110</v>
      </c>
      <c r="N25" s="16">
        <v>9.9000000000000008E-3</v>
      </c>
      <c r="O25" s="18">
        <v>0.25309999999999999</v>
      </c>
      <c r="P25" s="17">
        <v>-4.0800000000000003E-2</v>
      </c>
      <c r="Q25" s="17">
        <v>0.74539999999999995</v>
      </c>
      <c r="R25" s="17">
        <v>-6.8999999999999999E-3</v>
      </c>
      <c r="S25" s="17">
        <v>-6.3E-3</v>
      </c>
      <c r="T25" s="17">
        <v>-2.5999999999999999E-3</v>
      </c>
      <c r="U25" s="15">
        <v>20927</v>
      </c>
      <c r="V25" s="15">
        <v>-25</v>
      </c>
      <c r="W25" s="19">
        <v>0.21180555555555555</v>
      </c>
      <c r="X25" s="20">
        <v>42738</v>
      </c>
      <c r="Y25" s="21" t="s">
        <v>38</v>
      </c>
    </row>
    <row r="26" spans="1:25" ht="14.25" thickBot="1" x14ac:dyDescent="0.2">
      <c r="A26" s="7">
        <v>150325</v>
      </c>
      <c r="B26" s="8" t="s">
        <v>224</v>
      </c>
      <c r="C26" s="7">
        <v>1.08</v>
      </c>
      <c r="D26" s="9">
        <v>2.8E-3</v>
      </c>
      <c r="E26" s="8">
        <v>33.54</v>
      </c>
      <c r="F26" s="7">
        <v>1.0304</v>
      </c>
      <c r="G26" s="10">
        <v>-4.8099999999999997E-2</v>
      </c>
      <c r="H26" s="10">
        <v>0.04</v>
      </c>
      <c r="I26" s="8">
        <v>5.5</v>
      </c>
      <c r="J26" s="8">
        <v>5.5</v>
      </c>
      <c r="K26" s="10">
        <v>5.2400000000000002E-2</v>
      </c>
      <c r="L26" s="8" t="s">
        <v>40</v>
      </c>
      <c r="M26" s="7" t="s">
        <v>66</v>
      </c>
      <c r="N26" s="9">
        <v>1.2999999999999999E-3</v>
      </c>
      <c r="O26" s="23">
        <v>0.36180000000000001</v>
      </c>
      <c r="P26" s="10">
        <v>-4.1799999999999997E-2</v>
      </c>
      <c r="Q26" s="24">
        <v>0.49530000000000002</v>
      </c>
      <c r="R26" s="10">
        <v>-4.1000000000000003E-3</v>
      </c>
      <c r="S26" s="10">
        <v>-1.9E-3</v>
      </c>
      <c r="T26" s="10">
        <v>2.5999999999999999E-3</v>
      </c>
      <c r="U26" s="8">
        <v>1677</v>
      </c>
      <c r="V26" s="8">
        <v>0</v>
      </c>
      <c r="W26" s="11">
        <v>0.21180555555555555</v>
      </c>
      <c r="X26" s="12">
        <v>42738</v>
      </c>
      <c r="Y26" s="13" t="s">
        <v>38</v>
      </c>
    </row>
    <row r="27" spans="1:25" ht="14.25" thickBot="1" x14ac:dyDescent="0.2">
      <c r="A27" s="14">
        <v>150291</v>
      </c>
      <c r="B27" s="28" t="s">
        <v>198</v>
      </c>
      <c r="C27" s="14">
        <v>1.087</v>
      </c>
      <c r="D27" s="16">
        <v>3.7000000000000002E-3</v>
      </c>
      <c r="E27" s="15">
        <v>111.76</v>
      </c>
      <c r="F27" s="14">
        <v>1.0369999999999999</v>
      </c>
      <c r="G27" s="17">
        <v>-4.82E-2</v>
      </c>
      <c r="H27" s="17">
        <v>0.04</v>
      </c>
      <c r="I27" s="15">
        <v>5.5</v>
      </c>
      <c r="J27" s="15">
        <v>5.5</v>
      </c>
      <c r="K27" s="17">
        <v>5.2380000000000003E-2</v>
      </c>
      <c r="L27" s="15" t="s">
        <v>40</v>
      </c>
      <c r="M27" s="14" t="s">
        <v>95</v>
      </c>
      <c r="N27" s="30">
        <v>-2.3999999999999998E-3</v>
      </c>
      <c r="O27" s="18">
        <v>0.23219999999999999</v>
      </c>
      <c r="P27" s="17">
        <v>-4.1599999999999998E-2</v>
      </c>
      <c r="Q27" s="17">
        <v>0.78979999999999995</v>
      </c>
      <c r="R27" s="17">
        <v>3.5000000000000001E-3</v>
      </c>
      <c r="S27" s="17">
        <v>3.0000000000000001E-3</v>
      </c>
      <c r="T27" s="17">
        <v>0</v>
      </c>
      <c r="U27" s="15">
        <v>19662</v>
      </c>
      <c r="V27" s="15">
        <v>9</v>
      </c>
      <c r="W27" s="19">
        <v>0.21180555555555555</v>
      </c>
      <c r="X27" s="20">
        <v>42719</v>
      </c>
      <c r="Y27" s="21" t="s">
        <v>38</v>
      </c>
    </row>
    <row r="28" spans="1:25" ht="14.25" thickBot="1" x14ac:dyDescent="0.2">
      <c r="A28" s="7">
        <v>150299</v>
      </c>
      <c r="B28" s="22" t="s">
        <v>199</v>
      </c>
      <c r="C28" s="7">
        <v>1.0900000000000001</v>
      </c>
      <c r="D28" s="9">
        <v>2.8E-3</v>
      </c>
      <c r="E28" s="8">
        <v>985.14</v>
      </c>
      <c r="F28" s="7">
        <v>1.0368999999999999</v>
      </c>
      <c r="G28" s="10">
        <v>-5.1200000000000002E-2</v>
      </c>
      <c r="H28" s="10">
        <v>0.04</v>
      </c>
      <c r="I28" s="8">
        <v>5.5</v>
      </c>
      <c r="J28" s="8">
        <v>5.5</v>
      </c>
      <c r="K28" s="10">
        <v>5.2229999999999999E-2</v>
      </c>
      <c r="L28" s="8" t="s">
        <v>40</v>
      </c>
      <c r="M28" s="7" t="s">
        <v>95</v>
      </c>
      <c r="N28" s="27">
        <v>-2.3999999999999998E-3</v>
      </c>
      <c r="O28" s="23">
        <v>0.20649999999999999</v>
      </c>
      <c r="P28" s="10">
        <v>-4.4200000000000003E-2</v>
      </c>
      <c r="Q28" s="24">
        <v>0.84970000000000001</v>
      </c>
      <c r="R28" s="10">
        <v>5.5999999999999999E-3</v>
      </c>
      <c r="S28" s="10">
        <v>5.1999999999999998E-3</v>
      </c>
      <c r="T28" s="10">
        <v>2.3E-3</v>
      </c>
      <c r="U28" s="8">
        <v>40392</v>
      </c>
      <c r="V28" s="8">
        <v>299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502037</v>
      </c>
      <c r="B29" s="15" t="s">
        <v>221</v>
      </c>
      <c r="C29" s="14">
        <v>1.0840000000000001</v>
      </c>
      <c r="D29" s="30">
        <v>-8.9999999999999998E-4</v>
      </c>
      <c r="E29" s="15">
        <v>2.4500000000000002</v>
      </c>
      <c r="F29" s="14">
        <v>1.0302</v>
      </c>
      <c r="G29" s="17">
        <v>-5.2200000000000003E-2</v>
      </c>
      <c r="H29" s="17">
        <v>0.04</v>
      </c>
      <c r="I29" s="15">
        <v>5.5</v>
      </c>
      <c r="J29" s="15">
        <v>5.5</v>
      </c>
      <c r="K29" s="17">
        <v>5.219E-2</v>
      </c>
      <c r="L29" s="15" t="s">
        <v>40</v>
      </c>
      <c r="M29" s="14" t="s">
        <v>222</v>
      </c>
      <c r="N29" s="30">
        <v>-6.9999999999999999E-4</v>
      </c>
      <c r="O29" s="18">
        <v>0.44640000000000002</v>
      </c>
      <c r="P29" s="17">
        <v>-4.53E-2</v>
      </c>
      <c r="Q29" s="17">
        <v>0.29730000000000001</v>
      </c>
      <c r="R29" s="17">
        <v>-1.5E-3</v>
      </c>
      <c r="S29" s="17">
        <v>6.0000000000000001E-3</v>
      </c>
      <c r="T29" s="17">
        <v>8.3000000000000001E-3</v>
      </c>
      <c r="U29" s="15">
        <v>577</v>
      </c>
      <c r="V29" s="15">
        <v>-11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150301</v>
      </c>
      <c r="B30" s="8" t="s">
        <v>212</v>
      </c>
      <c r="C30" s="7">
        <v>1.0920000000000001</v>
      </c>
      <c r="D30" s="31">
        <v>0</v>
      </c>
      <c r="E30" s="8">
        <v>69.650000000000006</v>
      </c>
      <c r="F30" s="7">
        <v>1.0368999999999999</v>
      </c>
      <c r="G30" s="10">
        <v>-5.3100000000000001E-2</v>
      </c>
      <c r="H30" s="10">
        <v>0.04</v>
      </c>
      <c r="I30" s="8">
        <v>5.5</v>
      </c>
      <c r="J30" s="8">
        <v>5.5</v>
      </c>
      <c r="K30" s="10">
        <v>5.2130000000000003E-2</v>
      </c>
      <c r="L30" s="8" t="s">
        <v>40</v>
      </c>
      <c r="M30" s="7" t="s">
        <v>56</v>
      </c>
      <c r="N30" s="27">
        <v>-5.7999999999999996E-3</v>
      </c>
      <c r="O30" s="23">
        <v>0.45400000000000001</v>
      </c>
      <c r="P30" s="10">
        <v>-4.5999999999999999E-2</v>
      </c>
      <c r="Q30" s="24">
        <v>0.2727</v>
      </c>
      <c r="R30" s="10">
        <v>-3.8999999999999998E-3</v>
      </c>
      <c r="S30" s="10">
        <v>-4.7000000000000002E-3</v>
      </c>
      <c r="T30" s="10">
        <v>-7.1999999999999998E-3</v>
      </c>
      <c r="U30" s="8">
        <v>5046</v>
      </c>
      <c r="V30" s="8">
        <v>-42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150198</v>
      </c>
      <c r="B31" s="15" t="s">
        <v>219</v>
      </c>
      <c r="C31" s="14">
        <v>1.0900000000000001</v>
      </c>
      <c r="D31" s="16">
        <v>1.8E-3</v>
      </c>
      <c r="E31" s="15">
        <v>236.19</v>
      </c>
      <c r="F31" s="14">
        <v>1.0339</v>
      </c>
      <c r="G31" s="17">
        <v>-5.4300000000000001E-2</v>
      </c>
      <c r="H31" s="17">
        <v>0.04</v>
      </c>
      <c r="I31" s="15">
        <v>5.5</v>
      </c>
      <c r="J31" s="15">
        <v>5.5</v>
      </c>
      <c r="K31" s="17">
        <v>5.2080000000000001E-2</v>
      </c>
      <c r="L31" s="15" t="s">
        <v>40</v>
      </c>
      <c r="M31" s="14" t="s">
        <v>220</v>
      </c>
      <c r="N31" s="16">
        <v>3.0999999999999999E-3</v>
      </c>
      <c r="O31" s="18">
        <v>0.28239999999999998</v>
      </c>
      <c r="P31" s="17">
        <v>-4.6899999999999997E-2</v>
      </c>
      <c r="Q31" s="17">
        <v>0.67669999999999997</v>
      </c>
      <c r="R31" s="17">
        <v>-6.8999999999999999E-3</v>
      </c>
      <c r="S31" s="17">
        <v>-5.0000000000000001E-3</v>
      </c>
      <c r="T31" s="17">
        <v>-7.6E-3</v>
      </c>
      <c r="U31" s="15">
        <v>50886</v>
      </c>
      <c r="V31" s="15">
        <v>0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150265</v>
      </c>
      <c r="B32" s="22" t="s">
        <v>214</v>
      </c>
      <c r="C32" s="7">
        <v>1.093</v>
      </c>
      <c r="D32" s="9">
        <v>4.5999999999999999E-3</v>
      </c>
      <c r="E32" s="8">
        <v>250.82</v>
      </c>
      <c r="F32" s="7">
        <v>1.03</v>
      </c>
      <c r="G32" s="10">
        <v>-6.1199999999999997E-2</v>
      </c>
      <c r="H32" s="10">
        <v>0.04</v>
      </c>
      <c r="I32" s="8">
        <v>5.5</v>
      </c>
      <c r="J32" s="8">
        <v>5.5</v>
      </c>
      <c r="K32" s="10">
        <v>5.1740000000000001E-2</v>
      </c>
      <c r="L32" s="8" t="s">
        <v>40</v>
      </c>
      <c r="M32" s="7" t="s">
        <v>46</v>
      </c>
      <c r="N32" s="9">
        <v>2.5000000000000001E-3</v>
      </c>
      <c r="O32" s="23">
        <v>0.42630000000000001</v>
      </c>
      <c r="P32" s="10">
        <v>-5.3199999999999997E-2</v>
      </c>
      <c r="Q32" s="10">
        <v>0.34449999999999997</v>
      </c>
      <c r="R32" s="10">
        <v>-7.7999999999999996E-3</v>
      </c>
      <c r="S32" s="10">
        <v>-9.9000000000000008E-3</v>
      </c>
      <c r="T32" s="10">
        <v>-4.4999999999999997E-3</v>
      </c>
      <c r="U32" s="8">
        <v>13220</v>
      </c>
      <c r="V32" s="8">
        <v>-50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150261</v>
      </c>
      <c r="B33" s="15" t="s">
        <v>217</v>
      </c>
      <c r="C33" s="14">
        <v>1.0940000000000001</v>
      </c>
      <c r="D33" s="16">
        <v>6.4000000000000003E-3</v>
      </c>
      <c r="E33" s="15">
        <v>5.31</v>
      </c>
      <c r="F33" s="14">
        <v>1.0301</v>
      </c>
      <c r="G33" s="17">
        <v>-6.2E-2</v>
      </c>
      <c r="H33" s="17">
        <v>0.04</v>
      </c>
      <c r="I33" s="15">
        <v>5.5</v>
      </c>
      <c r="J33" s="15">
        <v>5.5</v>
      </c>
      <c r="K33" s="17">
        <v>5.1700000000000003E-2</v>
      </c>
      <c r="L33" s="15" t="s">
        <v>40</v>
      </c>
      <c r="M33" s="14" t="s">
        <v>218</v>
      </c>
      <c r="N33" s="16">
        <v>6.9999999999999999E-4</v>
      </c>
      <c r="O33" s="18">
        <v>0.44219999999999998</v>
      </c>
      <c r="P33" s="17">
        <v>-5.4100000000000002E-2</v>
      </c>
      <c r="Q33" s="17">
        <v>0.30730000000000002</v>
      </c>
      <c r="R33" s="17">
        <v>-6.8999999999999999E-3</v>
      </c>
      <c r="S33" s="17">
        <v>-5.0000000000000001E-4</v>
      </c>
      <c r="T33" s="17">
        <v>-7.6E-3</v>
      </c>
      <c r="U33" s="15">
        <v>15454</v>
      </c>
      <c r="V33" s="15">
        <v>19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150190</v>
      </c>
      <c r="B34" s="8" t="s">
        <v>213</v>
      </c>
      <c r="C34" s="7">
        <v>1.0980000000000001</v>
      </c>
      <c r="D34" s="31">
        <v>0</v>
      </c>
      <c r="E34" s="8">
        <v>50.01</v>
      </c>
      <c r="F34" s="7">
        <v>1.034</v>
      </c>
      <c r="G34" s="10">
        <v>-6.1899999999999997E-2</v>
      </c>
      <c r="H34" s="10">
        <v>0.04</v>
      </c>
      <c r="I34" s="8">
        <v>5.5</v>
      </c>
      <c r="J34" s="8">
        <v>5.5</v>
      </c>
      <c r="K34" s="10">
        <v>5.169E-2</v>
      </c>
      <c r="L34" s="8" t="s">
        <v>40</v>
      </c>
      <c r="M34" s="7" t="s">
        <v>76</v>
      </c>
      <c r="N34" s="9">
        <v>3.2000000000000002E-3</v>
      </c>
      <c r="O34" s="23">
        <v>0.45479999999999998</v>
      </c>
      <c r="P34" s="10">
        <v>-5.3900000000000003E-2</v>
      </c>
      <c r="Q34" s="10">
        <v>0.27379999999999999</v>
      </c>
      <c r="R34" s="10">
        <v>-6.8999999999999999E-3</v>
      </c>
      <c r="S34" s="10">
        <v>-8.5000000000000006E-3</v>
      </c>
      <c r="T34" s="10">
        <v>1.2999999999999999E-3</v>
      </c>
      <c r="U34" s="8">
        <v>5760</v>
      </c>
      <c r="V34" s="8">
        <v>-44</v>
      </c>
      <c r="W34" s="11">
        <v>0.21180555555555555</v>
      </c>
      <c r="X34" s="12">
        <v>42738</v>
      </c>
      <c r="Y34" s="13" t="s">
        <v>38</v>
      </c>
    </row>
    <row r="35" spans="1:25" ht="14.25" thickBot="1" x14ac:dyDescent="0.2">
      <c r="A35" s="14">
        <v>150117</v>
      </c>
      <c r="B35" s="15" t="s">
        <v>206</v>
      </c>
      <c r="C35" s="14">
        <v>1.101</v>
      </c>
      <c r="D35" s="16">
        <v>1.5699999999999999E-2</v>
      </c>
      <c r="E35" s="15">
        <v>17932.419999999998</v>
      </c>
      <c r="F35" s="14">
        <v>1.0339</v>
      </c>
      <c r="G35" s="17">
        <v>-6.4899999999999999E-2</v>
      </c>
      <c r="H35" s="17">
        <v>0.04</v>
      </c>
      <c r="I35" s="15">
        <v>5.5</v>
      </c>
      <c r="J35" s="15">
        <v>5.5</v>
      </c>
      <c r="K35" s="17">
        <v>5.1540000000000002E-2</v>
      </c>
      <c r="L35" s="15" t="s">
        <v>40</v>
      </c>
      <c r="M35" s="14" t="s">
        <v>207</v>
      </c>
      <c r="N35" s="30">
        <v>-1.83E-2</v>
      </c>
      <c r="O35" s="18">
        <v>0.23150000000000001</v>
      </c>
      <c r="P35" s="17">
        <v>-5.6500000000000002E-2</v>
      </c>
      <c r="Q35" s="17">
        <v>1.3943000000000001</v>
      </c>
      <c r="R35" s="17">
        <v>-0.01</v>
      </c>
      <c r="S35" s="17">
        <v>-2.07E-2</v>
      </c>
      <c r="T35" s="17">
        <v>-4.2099999999999999E-2</v>
      </c>
      <c r="U35" s="15">
        <v>130459</v>
      </c>
      <c r="V35" s="15">
        <v>1193</v>
      </c>
      <c r="W35" s="19">
        <v>0.21180555555555555</v>
      </c>
      <c r="X35" s="20">
        <v>42738</v>
      </c>
      <c r="Y35" s="21" t="s">
        <v>38</v>
      </c>
    </row>
    <row r="36" spans="1:25" ht="14.25" thickBot="1" x14ac:dyDescent="0.2">
      <c r="A36" s="7">
        <v>150196</v>
      </c>
      <c r="B36" s="8" t="s">
        <v>215</v>
      </c>
      <c r="C36" s="7">
        <v>1.105</v>
      </c>
      <c r="D36" s="9">
        <v>5.4999999999999997E-3</v>
      </c>
      <c r="E36" s="8">
        <v>6322.16</v>
      </c>
      <c r="F36" s="7">
        <v>1.0339</v>
      </c>
      <c r="G36" s="10">
        <v>-6.88E-2</v>
      </c>
      <c r="H36" s="10">
        <v>0.04</v>
      </c>
      <c r="I36" s="8">
        <v>5.5</v>
      </c>
      <c r="J36" s="8">
        <v>5.5</v>
      </c>
      <c r="K36" s="10">
        <v>5.135E-2</v>
      </c>
      <c r="L36" s="8" t="s">
        <v>40</v>
      </c>
      <c r="M36" s="7" t="s">
        <v>216</v>
      </c>
      <c r="N36" s="27">
        <v>-6.8999999999999999E-3</v>
      </c>
      <c r="O36" s="23">
        <v>0.44869999999999999</v>
      </c>
      <c r="P36" s="10">
        <v>-5.9900000000000002E-2</v>
      </c>
      <c r="Q36" s="10">
        <v>0.28810000000000002</v>
      </c>
      <c r="R36" s="10">
        <v>4.3E-3</v>
      </c>
      <c r="S36" s="10">
        <v>1.14E-2</v>
      </c>
      <c r="T36" s="10">
        <v>6.7999999999999996E-3</v>
      </c>
      <c r="U36" s="8">
        <v>74054</v>
      </c>
      <c r="V36" s="8">
        <v>5405</v>
      </c>
      <c r="W36" s="11">
        <v>0.21180555555555555</v>
      </c>
      <c r="X36" s="12">
        <v>42738</v>
      </c>
      <c r="Y36" s="13" t="s">
        <v>38</v>
      </c>
    </row>
    <row r="37" spans="1:25" ht="14.25" thickBot="1" x14ac:dyDescent="0.2">
      <c r="A37" s="14">
        <v>502057</v>
      </c>
      <c r="B37" s="15" t="s">
        <v>217</v>
      </c>
      <c r="C37" s="14">
        <v>1.1180000000000001</v>
      </c>
      <c r="D37" s="30">
        <v>-5.3E-3</v>
      </c>
      <c r="E37" s="15">
        <v>2.4500000000000002</v>
      </c>
      <c r="F37" s="14">
        <v>1.0301</v>
      </c>
      <c r="G37" s="17">
        <v>-8.5300000000000001E-2</v>
      </c>
      <c r="H37" s="17">
        <v>0.04</v>
      </c>
      <c r="I37" s="15">
        <v>5.5</v>
      </c>
      <c r="J37" s="15">
        <v>5.5</v>
      </c>
      <c r="K37" s="17">
        <v>5.0560000000000001E-2</v>
      </c>
      <c r="L37" s="15" t="s">
        <v>40</v>
      </c>
      <c r="M37" s="14" t="s">
        <v>218</v>
      </c>
      <c r="N37" s="16">
        <v>6.9999999999999999E-4</v>
      </c>
      <c r="O37" s="18">
        <v>0.47399999999999998</v>
      </c>
      <c r="P37" s="17">
        <v>-7.4399999999999994E-2</v>
      </c>
      <c r="Q37" s="17">
        <v>0.2326</v>
      </c>
      <c r="R37" s="17">
        <v>-1.35E-2</v>
      </c>
      <c r="S37" s="17">
        <v>6.9999999999999999E-4</v>
      </c>
      <c r="T37" s="17">
        <v>-2.0000000000000001E-4</v>
      </c>
      <c r="U37" s="15">
        <v>1116</v>
      </c>
      <c r="V37" s="15">
        <v>2</v>
      </c>
      <c r="W37" s="19">
        <v>0.21180555555555555</v>
      </c>
      <c r="X37" s="20">
        <v>42719</v>
      </c>
      <c r="Y37" s="21" t="s">
        <v>38</v>
      </c>
    </row>
    <row r="38" spans="1:25" ht="14.25" thickBot="1" x14ac:dyDescent="0.2">
      <c r="A38" s="7">
        <v>150343</v>
      </c>
      <c r="B38" s="8" t="s">
        <v>223</v>
      </c>
      <c r="C38" s="7">
        <v>1.1140000000000001</v>
      </c>
      <c r="D38" s="31">
        <v>0</v>
      </c>
      <c r="E38" s="8">
        <v>0</v>
      </c>
      <c r="F38" s="7">
        <v>1.0249999999999999</v>
      </c>
      <c r="G38" s="10">
        <v>-8.6800000000000002E-2</v>
      </c>
      <c r="H38" s="10">
        <v>0.04</v>
      </c>
      <c r="I38" s="8">
        <v>5.5</v>
      </c>
      <c r="J38" s="8">
        <v>5.5</v>
      </c>
      <c r="K38" s="10">
        <v>5.0509999999999999E-2</v>
      </c>
      <c r="L38" s="8" t="s">
        <v>40</v>
      </c>
      <c r="M38" s="7" t="s">
        <v>56</v>
      </c>
      <c r="N38" s="27">
        <v>-5.7999999999999996E-3</v>
      </c>
      <c r="O38" s="23">
        <v>0.46489999999999998</v>
      </c>
      <c r="P38" s="10">
        <v>-7.5499999999999998E-2</v>
      </c>
      <c r="Q38" s="24">
        <v>0.25900000000000001</v>
      </c>
      <c r="R38" s="10">
        <v>-4.4999999999999997E-3</v>
      </c>
      <c r="S38" s="10">
        <v>-7.9000000000000008E-3</v>
      </c>
      <c r="T38" s="10">
        <v>-9.1000000000000004E-3</v>
      </c>
      <c r="U38" s="8">
        <v>5795</v>
      </c>
      <c r="V38" s="8">
        <v>0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150317</v>
      </c>
      <c r="B39" s="15" t="s">
        <v>225</v>
      </c>
      <c r="C39" s="14">
        <v>1.161</v>
      </c>
      <c r="D39" s="30">
        <v>-6.7999999999999996E-3</v>
      </c>
      <c r="E39" s="15">
        <v>0.01</v>
      </c>
      <c r="F39" s="14">
        <v>1.03</v>
      </c>
      <c r="G39" s="17">
        <v>-0.12720000000000001</v>
      </c>
      <c r="H39" s="17">
        <v>0.04</v>
      </c>
      <c r="I39" s="15">
        <v>5.5</v>
      </c>
      <c r="J39" s="15">
        <v>5.5</v>
      </c>
      <c r="K39" s="17">
        <v>4.863E-2</v>
      </c>
      <c r="L39" s="15" t="s">
        <v>40</v>
      </c>
      <c r="M39" s="14" t="s">
        <v>222</v>
      </c>
      <c r="N39" s="30">
        <v>-6.9999999999999999E-4</v>
      </c>
      <c r="O39" s="18">
        <v>0.44409999999999999</v>
      </c>
      <c r="P39" s="17">
        <v>-0.1087</v>
      </c>
      <c r="Q39" s="17">
        <v>0.3029</v>
      </c>
      <c r="R39" s="17">
        <v>-1.1900000000000001E-2</v>
      </c>
      <c r="S39" s="17">
        <v>-5.1999999999999998E-3</v>
      </c>
      <c r="T39" s="17">
        <v>-2.5999999999999999E-3</v>
      </c>
      <c r="U39" s="15">
        <v>684</v>
      </c>
      <c r="V39" s="15">
        <v>-2</v>
      </c>
      <c r="W39" s="19">
        <v>0.21180555555555555</v>
      </c>
      <c r="X39" s="20">
        <v>42738</v>
      </c>
      <c r="Y39" s="21" t="s">
        <v>38</v>
      </c>
    </row>
    <row r="40" spans="1:25" ht="14.25" thickBot="1" x14ac:dyDescent="0.2">
      <c r="A40" s="7">
        <v>150327</v>
      </c>
      <c r="B40" s="8" t="s">
        <v>284</v>
      </c>
      <c r="C40" s="7">
        <v>1.179</v>
      </c>
      <c r="D40" s="9">
        <v>3.2399999999999998E-2</v>
      </c>
      <c r="E40" s="8">
        <v>1.62</v>
      </c>
      <c r="F40" s="7">
        <v>1.0301</v>
      </c>
      <c r="G40" s="10">
        <v>-0.14449999999999999</v>
      </c>
      <c r="H40" s="10">
        <v>0.04</v>
      </c>
      <c r="I40" s="8">
        <v>5.5</v>
      </c>
      <c r="J40" s="8">
        <v>5.5</v>
      </c>
      <c r="K40" s="10">
        <v>4.7870000000000003E-2</v>
      </c>
      <c r="L40" s="8" t="s">
        <v>40</v>
      </c>
      <c r="M40" s="7" t="s">
        <v>127</v>
      </c>
      <c r="N40" s="9">
        <v>2.5999999999999999E-3</v>
      </c>
      <c r="O40" s="23">
        <v>0.4788</v>
      </c>
      <c r="P40" s="10">
        <v>-0.12230000000000001</v>
      </c>
      <c r="Q40" s="10">
        <v>0.22159999999999999</v>
      </c>
      <c r="R40" s="10">
        <v>1.0200000000000001E-2</v>
      </c>
      <c r="S40" s="10">
        <v>1.2999999999999999E-3</v>
      </c>
      <c r="T40" s="10">
        <v>-8.5000000000000006E-3</v>
      </c>
      <c r="U40" s="8">
        <v>797</v>
      </c>
      <c r="V40" s="8">
        <v>-2</v>
      </c>
      <c r="W40" s="11">
        <v>0.21180555555555555</v>
      </c>
      <c r="X40" s="12">
        <v>42738</v>
      </c>
      <c r="Y40" s="13" t="s">
        <v>38</v>
      </c>
    </row>
    <row r="41" spans="1:25" ht="14.25" thickBot="1" x14ac:dyDescent="0.2">
      <c r="A41" s="14">
        <v>150047</v>
      </c>
      <c r="B41" s="15" t="s">
        <v>226</v>
      </c>
      <c r="C41" s="14">
        <v>1.47</v>
      </c>
      <c r="D41" s="16">
        <v>1.7999999999999999E-2</v>
      </c>
      <c r="E41" s="15">
        <v>214.23</v>
      </c>
      <c r="F41" s="14">
        <v>1.034</v>
      </c>
      <c r="G41" s="17">
        <v>-0.42170000000000002</v>
      </c>
      <c r="H41" s="17">
        <v>0.04</v>
      </c>
      <c r="I41" s="15">
        <v>5.5</v>
      </c>
      <c r="J41" s="15">
        <v>5.5</v>
      </c>
      <c r="K41" s="17">
        <v>3.8300000000000001E-2</v>
      </c>
      <c r="L41" s="15" t="s">
        <v>40</v>
      </c>
      <c r="M41" s="14" t="s">
        <v>36</v>
      </c>
      <c r="N41" s="26">
        <v>0</v>
      </c>
      <c r="O41" s="18">
        <v>0.69589999999999996</v>
      </c>
      <c r="P41" s="17">
        <v>-0.29060000000000002</v>
      </c>
      <c r="Q41" s="15" t="s">
        <v>37</v>
      </c>
      <c r="R41" s="17">
        <v>-3.5999999999999999E-3</v>
      </c>
      <c r="S41" s="17">
        <v>-2.5999999999999999E-3</v>
      </c>
      <c r="T41" s="17">
        <v>-3.0999999999999999E-3</v>
      </c>
      <c r="U41" s="15">
        <v>1536</v>
      </c>
      <c r="V41" s="15">
        <v>-188</v>
      </c>
      <c r="W41" s="19">
        <v>8.8888888888888892E-2</v>
      </c>
      <c r="X41" s="20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4.4576923076923075E-3</v>
      </c>
      <c r="E42" s="36"/>
      <c r="F42" s="35"/>
      <c r="G42" s="43">
        <f>AVERAGE(G16:G41)</f>
        <v>-7.3761538461538462E-2</v>
      </c>
      <c r="H42" s="272">
        <f>COUNTIF($D16:$D41,"&gt;0")/COUNT($D16:$D41)</f>
        <v>0.76923076923076927</v>
      </c>
      <c r="I42" s="36"/>
      <c r="J42" s="36"/>
      <c r="K42" s="43">
        <f>AVERAGE(K16:K41)</f>
        <v>5.1314615384615382E-2</v>
      </c>
      <c r="L42" s="36"/>
      <c r="M42" s="35"/>
      <c r="N42" s="38"/>
      <c r="O42" s="39"/>
      <c r="P42" s="43">
        <f>AVERAGE(P16:P41)</f>
        <v>-6.0715384615384622E-2</v>
      </c>
      <c r="Q42" s="37"/>
      <c r="R42" s="43">
        <f>AVERAGE(R16:R41)</f>
        <v>-2.7884615384615387E-3</v>
      </c>
      <c r="S42" s="37"/>
      <c r="T42" s="37"/>
      <c r="U42" s="36"/>
      <c r="V42" s="36"/>
      <c r="W42" s="40"/>
      <c r="X42" s="41"/>
      <c r="Y42" s="42"/>
    </row>
    <row r="43" spans="1:25" s="206" customFormat="1" ht="14.25" thickBot="1" x14ac:dyDescent="0.2">
      <c r="A43" s="197">
        <v>150175</v>
      </c>
      <c r="B43" s="524" t="s">
        <v>152</v>
      </c>
      <c r="C43" s="197">
        <v>0.995</v>
      </c>
      <c r="D43" s="519">
        <v>7.1000000000000004E-3</v>
      </c>
      <c r="E43" s="518">
        <v>5318.5</v>
      </c>
      <c r="F43" s="197">
        <v>1.0353000000000001</v>
      </c>
      <c r="G43" s="520">
        <v>3.8899999999999997E-2</v>
      </c>
      <c r="H43" s="520">
        <v>3.5000000000000003E-2</v>
      </c>
      <c r="I43" s="518">
        <v>5</v>
      </c>
      <c r="J43" s="518">
        <v>5</v>
      </c>
      <c r="K43" s="520">
        <v>5.21E-2</v>
      </c>
      <c r="L43" s="518" t="s">
        <v>40</v>
      </c>
      <c r="M43" s="197" t="s">
        <v>153</v>
      </c>
      <c r="N43" s="521">
        <v>-6.7999999999999996E-3</v>
      </c>
      <c r="O43" s="202">
        <v>0.31530000000000002</v>
      </c>
      <c r="P43" s="524" t="s">
        <v>44</v>
      </c>
      <c r="Q43" s="520">
        <v>0.66239999999999999</v>
      </c>
      <c r="R43" s="520">
        <v>6.9999999999999999E-4</v>
      </c>
      <c r="S43" s="520">
        <v>-4.1000000000000003E-3</v>
      </c>
      <c r="T43" s="520">
        <v>-6.6E-3</v>
      </c>
      <c r="U43" s="518">
        <v>384560</v>
      </c>
      <c r="V43" s="518">
        <v>-4140</v>
      </c>
      <c r="W43" s="522">
        <v>0.21180555555555555</v>
      </c>
      <c r="X43" s="525">
        <v>42705</v>
      </c>
      <c r="Y43" s="205" t="s">
        <v>38</v>
      </c>
    </row>
    <row r="44" spans="1:25" s="206" customFormat="1" ht="14.25" thickBot="1" x14ac:dyDescent="0.2">
      <c r="A44" s="197">
        <v>150145</v>
      </c>
      <c r="B44" s="518" t="s">
        <v>156</v>
      </c>
      <c r="C44" s="197">
        <v>1.044</v>
      </c>
      <c r="D44" s="526">
        <v>0</v>
      </c>
      <c r="E44" s="518">
        <v>55.71</v>
      </c>
      <c r="F44" s="197">
        <v>1.034</v>
      </c>
      <c r="G44" s="520">
        <v>-9.7000000000000003E-3</v>
      </c>
      <c r="H44" s="520">
        <v>3.5000000000000003E-2</v>
      </c>
      <c r="I44" s="518">
        <v>5</v>
      </c>
      <c r="J44" s="518">
        <v>5</v>
      </c>
      <c r="K44" s="520">
        <v>4.9500000000000002E-2</v>
      </c>
      <c r="L44" s="518" t="s">
        <v>40</v>
      </c>
      <c r="M44" s="197" t="s">
        <v>157</v>
      </c>
      <c r="N44" s="521">
        <v>-1E-3</v>
      </c>
      <c r="O44" s="202">
        <v>0.19570000000000001</v>
      </c>
      <c r="P44" s="520">
        <v>-1.09E-2</v>
      </c>
      <c r="Q44" s="520">
        <v>0.87909999999999999</v>
      </c>
      <c r="R44" s="520">
        <v>7.1999999999999998E-3</v>
      </c>
      <c r="S44" s="520">
        <v>8.0999999999999996E-3</v>
      </c>
      <c r="T44" s="520">
        <v>5.9999999999999995E-4</v>
      </c>
      <c r="U44" s="518">
        <v>1093</v>
      </c>
      <c r="V44" s="518">
        <v>3</v>
      </c>
      <c r="W44" s="522">
        <v>0.21180555555555555</v>
      </c>
      <c r="X44" s="523">
        <v>42719</v>
      </c>
      <c r="Y44" s="205" t="s">
        <v>38</v>
      </c>
    </row>
    <row r="45" spans="1:25" ht="14.25" thickBot="1" x14ac:dyDescent="0.2">
      <c r="A45" s="7">
        <v>150281</v>
      </c>
      <c r="B45" s="8" t="s">
        <v>168</v>
      </c>
      <c r="C45" s="7">
        <v>1.08</v>
      </c>
      <c r="D45" s="27">
        <v>-5.4999999999999997E-3</v>
      </c>
      <c r="E45" s="8">
        <v>166.82</v>
      </c>
      <c r="F45" s="7">
        <v>1.0669999999999999</v>
      </c>
      <c r="G45" s="10">
        <v>-1.2200000000000001E-2</v>
      </c>
      <c r="H45" s="10">
        <v>3.5000000000000003E-2</v>
      </c>
      <c r="I45" s="8">
        <v>5.75</v>
      </c>
      <c r="J45" s="8">
        <v>5</v>
      </c>
      <c r="K45" s="10">
        <v>4.9459999999999997E-2</v>
      </c>
      <c r="L45" s="8" t="s">
        <v>40</v>
      </c>
      <c r="M45" s="7" t="s">
        <v>169</v>
      </c>
      <c r="N45" s="27">
        <v>-6.7000000000000002E-3</v>
      </c>
      <c r="O45" s="23">
        <v>0.16950000000000001</v>
      </c>
      <c r="P45" s="10">
        <v>-1.35E-2</v>
      </c>
      <c r="Q45" s="24">
        <v>0.89170000000000005</v>
      </c>
      <c r="R45" s="10">
        <v>1E-4</v>
      </c>
      <c r="S45" s="10">
        <v>2.4400000000000002E-2</v>
      </c>
      <c r="T45" s="10">
        <v>-5.0000000000000001E-3</v>
      </c>
      <c r="U45" s="8">
        <v>3582</v>
      </c>
      <c r="V45" s="8">
        <v>12</v>
      </c>
      <c r="W45" s="11">
        <v>0.21180555555555555</v>
      </c>
      <c r="X45" s="12">
        <v>42704</v>
      </c>
      <c r="Y45" s="13" t="s">
        <v>38</v>
      </c>
    </row>
    <row r="46" spans="1:25" ht="14.25" thickBot="1" x14ac:dyDescent="0.2">
      <c r="A46" s="14">
        <v>150073</v>
      </c>
      <c r="B46" s="15" t="s">
        <v>178</v>
      </c>
      <c r="C46" s="14">
        <v>1.0429999999999999</v>
      </c>
      <c r="D46" s="26">
        <v>0</v>
      </c>
      <c r="E46" s="15">
        <v>41.37</v>
      </c>
      <c r="F46" s="14">
        <v>1.0309999999999999</v>
      </c>
      <c r="G46" s="17">
        <v>-1.1599999999999999E-2</v>
      </c>
      <c r="H46" s="17">
        <v>3.5000000000000003E-2</v>
      </c>
      <c r="I46" s="15">
        <v>5</v>
      </c>
      <c r="J46" s="15">
        <v>5</v>
      </c>
      <c r="K46" s="17">
        <v>4.9410000000000003E-2</v>
      </c>
      <c r="L46" s="15" t="s">
        <v>40</v>
      </c>
      <c r="M46" s="14" t="s">
        <v>174</v>
      </c>
      <c r="N46" s="16">
        <v>2.3E-3</v>
      </c>
      <c r="O46" s="18">
        <v>0.53700000000000003</v>
      </c>
      <c r="P46" s="17">
        <v>-1.29E-2</v>
      </c>
      <c r="Q46" s="17">
        <v>0.64659999999999995</v>
      </c>
      <c r="R46" s="17">
        <v>-6.4999999999999997E-3</v>
      </c>
      <c r="S46" s="17">
        <v>2.0000000000000001E-4</v>
      </c>
      <c r="T46" s="17">
        <v>7.3000000000000001E-3</v>
      </c>
      <c r="U46" s="15">
        <v>358</v>
      </c>
      <c r="V46" s="15">
        <v>0</v>
      </c>
      <c r="W46" s="19">
        <v>0.17083333333333331</v>
      </c>
      <c r="X46" s="20">
        <v>42738</v>
      </c>
      <c r="Y46" s="21" t="s">
        <v>38</v>
      </c>
    </row>
    <row r="47" spans="1:25" ht="14.25" thickBot="1" x14ac:dyDescent="0.2">
      <c r="A47" s="7">
        <v>502014</v>
      </c>
      <c r="B47" s="8" t="s">
        <v>89</v>
      </c>
      <c r="C47" s="7">
        <v>1.0549999999999999</v>
      </c>
      <c r="D47" s="9">
        <v>8.9999999999999998E-4</v>
      </c>
      <c r="E47" s="8">
        <v>468.65</v>
      </c>
      <c r="F47" s="7">
        <v>1.0409999999999999</v>
      </c>
      <c r="G47" s="10">
        <v>-1.34E-2</v>
      </c>
      <c r="H47" s="10">
        <v>3.5000000000000003E-2</v>
      </c>
      <c r="I47" s="8">
        <v>5.75</v>
      </c>
      <c r="J47" s="8">
        <v>5</v>
      </c>
      <c r="K47" s="10">
        <v>4.9410000000000003E-2</v>
      </c>
      <c r="L47" s="8" t="s">
        <v>40</v>
      </c>
      <c r="M47" s="7" t="s">
        <v>154</v>
      </c>
      <c r="N47" s="9">
        <v>2E-3</v>
      </c>
      <c r="O47" s="23">
        <v>0.1545</v>
      </c>
      <c r="P47" s="10">
        <v>-1.46E-2</v>
      </c>
      <c r="Q47" s="24">
        <v>0.96479999999999999</v>
      </c>
      <c r="R47" s="10">
        <v>-5.1999999999999998E-3</v>
      </c>
      <c r="S47" s="10">
        <v>-4.5999999999999999E-3</v>
      </c>
      <c r="T47" s="10">
        <v>-5.3E-3</v>
      </c>
      <c r="U47" s="8">
        <v>17293</v>
      </c>
      <c r="V47" s="8">
        <v>-522</v>
      </c>
      <c r="W47" s="11">
        <v>0.21180555555555555</v>
      </c>
      <c r="X47" s="12">
        <v>42704</v>
      </c>
      <c r="Y47" s="13" t="s">
        <v>38</v>
      </c>
    </row>
    <row r="48" spans="1:25" ht="14.25" thickBot="1" x14ac:dyDescent="0.2">
      <c r="A48" s="14">
        <v>150121</v>
      </c>
      <c r="B48" s="15" t="s">
        <v>159</v>
      </c>
      <c r="C48" s="14">
        <v>1.044</v>
      </c>
      <c r="D48" s="16">
        <v>1.9E-3</v>
      </c>
      <c r="E48" s="15">
        <v>2.4500000000000002</v>
      </c>
      <c r="F48" s="14">
        <v>1.0309999999999999</v>
      </c>
      <c r="G48" s="17">
        <v>-1.26E-2</v>
      </c>
      <c r="H48" s="17">
        <v>3.5000000000000003E-2</v>
      </c>
      <c r="I48" s="15">
        <v>5</v>
      </c>
      <c r="J48" s="8">
        <v>5</v>
      </c>
      <c r="K48" s="17">
        <v>4.9360000000000001E-2</v>
      </c>
      <c r="L48" s="15" t="s">
        <v>40</v>
      </c>
      <c r="M48" s="14" t="s">
        <v>160</v>
      </c>
      <c r="N48" s="16">
        <v>2.9999999999999997E-4</v>
      </c>
      <c r="O48" s="18">
        <v>0.46239999999999998</v>
      </c>
      <c r="P48" s="17">
        <v>-1.38E-2</v>
      </c>
      <c r="Q48" s="17">
        <v>0.67879999999999996</v>
      </c>
      <c r="R48" s="17">
        <v>-5.3E-3</v>
      </c>
      <c r="S48" s="17">
        <v>-1.1299999999999999E-2</v>
      </c>
      <c r="T48" s="17">
        <v>-7.9000000000000008E-3</v>
      </c>
      <c r="U48" s="15">
        <v>434</v>
      </c>
      <c r="V48" s="15">
        <v>0</v>
      </c>
      <c r="W48" s="19">
        <v>0.21180555555555555</v>
      </c>
      <c r="X48" s="20">
        <v>42738</v>
      </c>
      <c r="Y48" s="21" t="s">
        <v>38</v>
      </c>
    </row>
    <row r="49" spans="1:25" ht="14.25" thickBot="1" x14ac:dyDescent="0.2">
      <c r="A49" s="7">
        <v>150053</v>
      </c>
      <c r="B49" s="8" t="s">
        <v>170</v>
      </c>
      <c r="C49" s="7">
        <v>1.044</v>
      </c>
      <c r="D49" s="27">
        <v>-1E-3</v>
      </c>
      <c r="E49" s="8">
        <v>5.12</v>
      </c>
      <c r="F49" s="7">
        <v>1.0309999999999999</v>
      </c>
      <c r="G49" s="10">
        <v>-1.26E-2</v>
      </c>
      <c r="H49" s="10">
        <v>3.5000000000000003E-2</v>
      </c>
      <c r="I49" s="8">
        <v>5</v>
      </c>
      <c r="J49" s="8">
        <v>5</v>
      </c>
      <c r="K49" s="10">
        <v>4.9360000000000001E-2</v>
      </c>
      <c r="L49" s="8" t="s">
        <v>40</v>
      </c>
      <c r="M49" s="7" t="s">
        <v>148</v>
      </c>
      <c r="N49" s="9">
        <v>3.0000000000000001E-3</v>
      </c>
      <c r="O49" s="23">
        <v>0.44840000000000002</v>
      </c>
      <c r="P49" s="10">
        <v>-1.38E-2</v>
      </c>
      <c r="Q49" s="10">
        <v>0.96179999999999999</v>
      </c>
      <c r="R49" s="10">
        <v>2.1700000000000001E-2</v>
      </c>
      <c r="S49" s="10">
        <v>2.1399999999999999E-2</v>
      </c>
      <c r="T49" s="10">
        <v>1.09E-2</v>
      </c>
      <c r="U49" s="8">
        <v>523</v>
      </c>
      <c r="V49" s="8">
        <v>0</v>
      </c>
      <c r="W49" s="11">
        <v>0.17083333333333331</v>
      </c>
      <c r="X49" s="12">
        <v>42738</v>
      </c>
      <c r="Y49" s="13" t="s">
        <v>38</v>
      </c>
    </row>
    <row r="50" spans="1:25" ht="14.25" thickBot="1" x14ac:dyDescent="0.2">
      <c r="A50" s="14">
        <v>150140</v>
      </c>
      <c r="B50" s="15" t="s">
        <v>158</v>
      </c>
      <c r="C50" s="14">
        <v>1.0449999999999999</v>
      </c>
      <c r="D50" s="16">
        <v>3.8E-3</v>
      </c>
      <c r="E50" s="15">
        <v>40.94</v>
      </c>
      <c r="F50" s="14">
        <v>1.0313000000000001</v>
      </c>
      <c r="G50" s="17">
        <v>-1.3299999999999999E-2</v>
      </c>
      <c r="H50" s="17">
        <v>3.5000000000000003E-2</v>
      </c>
      <c r="I50" s="15">
        <v>5</v>
      </c>
      <c r="J50" s="15">
        <v>5</v>
      </c>
      <c r="K50" s="17">
        <v>4.9320000000000003E-2</v>
      </c>
      <c r="L50" s="15" t="s">
        <v>40</v>
      </c>
      <c r="M50" s="14" t="s">
        <v>88</v>
      </c>
      <c r="N50" s="30">
        <v>-1.5E-3</v>
      </c>
      <c r="O50" s="18">
        <v>0.2797</v>
      </c>
      <c r="P50" s="17">
        <v>-1.47E-2</v>
      </c>
      <c r="Q50" s="17">
        <v>0.6865</v>
      </c>
      <c r="R50" s="17">
        <v>1.47E-2</v>
      </c>
      <c r="S50" s="17">
        <v>1.9400000000000001E-2</v>
      </c>
      <c r="T50" s="17">
        <v>4.1000000000000003E-3</v>
      </c>
      <c r="U50" s="15">
        <v>633</v>
      </c>
      <c r="V50" s="15">
        <v>2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150064</v>
      </c>
      <c r="B51" s="8" t="s">
        <v>165</v>
      </c>
      <c r="C51" s="7">
        <v>1.0449999999999999</v>
      </c>
      <c r="D51" s="9">
        <v>3.8E-3</v>
      </c>
      <c r="E51" s="8">
        <v>1.77</v>
      </c>
      <c r="F51" s="7">
        <v>1.0309999999999999</v>
      </c>
      <c r="G51" s="10">
        <v>-1.3599999999999999E-2</v>
      </c>
      <c r="H51" s="10">
        <v>3.5000000000000003E-2</v>
      </c>
      <c r="I51" s="8">
        <v>5</v>
      </c>
      <c r="J51" s="8">
        <v>5</v>
      </c>
      <c r="K51" s="10">
        <v>4.931E-2</v>
      </c>
      <c r="L51" s="8" t="s">
        <v>40</v>
      </c>
      <c r="M51" s="7" t="s">
        <v>166</v>
      </c>
      <c r="N51" s="9">
        <v>1.1999999999999999E-3</v>
      </c>
      <c r="O51" s="23">
        <v>0.47099999999999997</v>
      </c>
      <c r="P51" s="10">
        <v>-1.47E-2</v>
      </c>
      <c r="Q51" s="10">
        <v>0.88109999999999999</v>
      </c>
      <c r="R51" s="10">
        <v>3.8E-3</v>
      </c>
      <c r="S51" s="10">
        <v>5.9999999999999995E-4</v>
      </c>
      <c r="T51" s="10">
        <v>2.0999999999999999E-3</v>
      </c>
      <c r="U51" s="8">
        <v>265</v>
      </c>
      <c r="V51" s="8">
        <v>-2</v>
      </c>
      <c r="W51" s="11">
        <v>0.17083333333333331</v>
      </c>
      <c r="X51" s="12">
        <v>42738</v>
      </c>
      <c r="Y51" s="13" t="s">
        <v>38</v>
      </c>
    </row>
    <row r="52" spans="1:25" ht="14.25" thickBot="1" x14ac:dyDescent="0.2">
      <c r="A52" s="14">
        <v>150138</v>
      </c>
      <c r="B52" s="15" t="s">
        <v>181</v>
      </c>
      <c r="C52" s="14">
        <v>1.0489999999999999</v>
      </c>
      <c r="D52" s="16">
        <v>1.9E-3</v>
      </c>
      <c r="E52" s="15">
        <v>30.42</v>
      </c>
      <c r="F52" s="14">
        <v>1.0349999999999999</v>
      </c>
      <c r="G52" s="17">
        <v>-1.35E-2</v>
      </c>
      <c r="H52" s="17">
        <v>3.5000000000000003E-2</v>
      </c>
      <c r="I52" s="15">
        <v>5</v>
      </c>
      <c r="J52" s="15">
        <v>5</v>
      </c>
      <c r="K52" s="17">
        <v>4.931E-2</v>
      </c>
      <c r="L52" s="15" t="s">
        <v>40</v>
      </c>
      <c r="M52" s="14" t="s">
        <v>182</v>
      </c>
      <c r="N52" s="16">
        <v>1.8E-3</v>
      </c>
      <c r="O52" s="18">
        <v>0.39090000000000003</v>
      </c>
      <c r="P52" s="17">
        <v>-1.47E-2</v>
      </c>
      <c r="Q52" s="17">
        <v>0.42209999999999998</v>
      </c>
      <c r="R52" s="17">
        <v>1.06E-2</v>
      </c>
      <c r="S52" s="17">
        <v>2.7099999999999999E-2</v>
      </c>
      <c r="T52" s="17">
        <v>1.5699999999999999E-2</v>
      </c>
      <c r="U52" s="15">
        <v>263</v>
      </c>
      <c r="V52" s="15">
        <v>12</v>
      </c>
      <c r="W52" s="19">
        <v>0.21180555555555555</v>
      </c>
      <c r="X52" s="20">
        <v>42705</v>
      </c>
      <c r="Y52" s="21" t="s">
        <v>38</v>
      </c>
    </row>
    <row r="53" spans="1:25" ht="14.25" thickBot="1" x14ac:dyDescent="0.2">
      <c r="A53" s="7">
        <v>150225</v>
      </c>
      <c r="B53" s="8" t="s">
        <v>285</v>
      </c>
      <c r="C53" s="7">
        <v>1.05</v>
      </c>
      <c r="D53" s="9">
        <v>1.9E-3</v>
      </c>
      <c r="E53" s="8">
        <v>3.66</v>
      </c>
      <c r="F53" s="7">
        <v>1.0355000000000001</v>
      </c>
      <c r="G53" s="10">
        <v>-1.4E-2</v>
      </c>
      <c r="H53" s="10">
        <v>3.5000000000000003E-2</v>
      </c>
      <c r="I53" s="8">
        <v>5</v>
      </c>
      <c r="J53" s="8">
        <v>5</v>
      </c>
      <c r="K53" s="10">
        <v>4.929E-2</v>
      </c>
      <c r="L53" s="8" t="s">
        <v>40</v>
      </c>
      <c r="M53" s="7" t="s">
        <v>84</v>
      </c>
      <c r="N53" s="27">
        <v>-3.0999999999999999E-3</v>
      </c>
      <c r="O53" s="23">
        <v>0.43609999999999999</v>
      </c>
      <c r="P53" s="10">
        <v>-1.47E-2</v>
      </c>
      <c r="Q53" s="10">
        <v>0.316</v>
      </c>
      <c r="R53" s="10">
        <v>-9.4999999999999998E-3</v>
      </c>
      <c r="S53" s="10">
        <v>-5.9999999999999995E-4</v>
      </c>
      <c r="T53" s="10">
        <v>5.4999999999999997E-3</v>
      </c>
      <c r="U53" s="8">
        <v>3023</v>
      </c>
      <c r="V53" s="8">
        <v>-1</v>
      </c>
      <c r="W53" s="11">
        <v>0.21180555555555555</v>
      </c>
      <c r="X53" s="12">
        <v>42705</v>
      </c>
      <c r="Y53" s="13" t="s">
        <v>38</v>
      </c>
    </row>
    <row r="54" spans="1:25" ht="14.25" thickBot="1" x14ac:dyDescent="0.2">
      <c r="A54" s="14">
        <v>502041</v>
      </c>
      <c r="B54" s="15" t="s">
        <v>155</v>
      </c>
      <c r="C54" s="14">
        <v>1.0720000000000001</v>
      </c>
      <c r="D54" s="16">
        <v>5.5999999999999999E-3</v>
      </c>
      <c r="E54" s="15">
        <v>4.03</v>
      </c>
      <c r="F54" s="14">
        <v>1.056</v>
      </c>
      <c r="G54" s="17">
        <v>-1.52E-2</v>
      </c>
      <c r="H54" s="17">
        <v>3.5000000000000003E-2</v>
      </c>
      <c r="I54" s="15">
        <v>5.5</v>
      </c>
      <c r="J54" s="15">
        <v>5</v>
      </c>
      <c r="K54" s="17">
        <v>4.9279999999999997E-2</v>
      </c>
      <c r="L54" s="15" t="s">
        <v>40</v>
      </c>
      <c r="M54" s="14" t="s">
        <v>91</v>
      </c>
      <c r="N54" s="30">
        <v>-1.8E-3</v>
      </c>
      <c r="O54" s="18">
        <v>0.30559999999999998</v>
      </c>
      <c r="P54" s="17">
        <v>-1.6400000000000001E-2</v>
      </c>
      <c r="Q54" s="29">
        <v>0.59509999999999996</v>
      </c>
      <c r="R54" s="17">
        <v>-2.5000000000000001E-3</v>
      </c>
      <c r="S54" s="17">
        <v>-3.7000000000000002E-3</v>
      </c>
      <c r="T54" s="17">
        <v>-6.7999999999999996E-3</v>
      </c>
      <c r="U54" s="15">
        <v>1080</v>
      </c>
      <c r="V54" s="15">
        <v>5</v>
      </c>
      <c r="W54" s="19">
        <v>0.21180555555555555</v>
      </c>
      <c r="X54" s="20">
        <v>42704</v>
      </c>
      <c r="Y54" s="21" t="s">
        <v>38</v>
      </c>
    </row>
    <row r="55" spans="1:25" ht="14.25" thickBot="1" x14ac:dyDescent="0.2">
      <c r="A55" s="7">
        <v>150167</v>
      </c>
      <c r="B55" s="8" t="s">
        <v>161</v>
      </c>
      <c r="C55" s="7">
        <v>1.05</v>
      </c>
      <c r="D55" s="9">
        <v>1E-3</v>
      </c>
      <c r="E55" s="8">
        <v>22.14</v>
      </c>
      <c r="F55" s="7">
        <v>1.0349999999999999</v>
      </c>
      <c r="G55" s="10">
        <v>-1.4500000000000001E-2</v>
      </c>
      <c r="H55" s="10">
        <v>3.5000000000000003E-2</v>
      </c>
      <c r="I55" s="8">
        <v>5</v>
      </c>
      <c r="J55" s="8">
        <v>5</v>
      </c>
      <c r="K55" s="10">
        <v>4.9259999999999998E-2</v>
      </c>
      <c r="L55" s="8" t="s">
        <v>40</v>
      </c>
      <c r="M55" s="7" t="s">
        <v>88</v>
      </c>
      <c r="N55" s="27">
        <v>-1.5E-3</v>
      </c>
      <c r="O55" s="23">
        <v>0.26629999999999998</v>
      </c>
      <c r="P55" s="10">
        <v>-1.5599999999999999E-2</v>
      </c>
      <c r="Q55" s="10">
        <v>0.71279999999999999</v>
      </c>
      <c r="R55" s="10">
        <v>3.7000000000000002E-3</v>
      </c>
      <c r="S55" s="10">
        <v>9.7000000000000003E-3</v>
      </c>
      <c r="T55" s="10">
        <v>0</v>
      </c>
      <c r="U55" s="8">
        <v>2943</v>
      </c>
      <c r="V55" s="8">
        <v>4</v>
      </c>
      <c r="W55" s="11">
        <v>0.21180555555555555</v>
      </c>
      <c r="X55" s="12">
        <v>42705</v>
      </c>
      <c r="Y55" s="13" t="s">
        <v>38</v>
      </c>
    </row>
    <row r="56" spans="1:25" ht="14.25" thickBot="1" x14ac:dyDescent="0.2">
      <c r="A56" s="14">
        <v>150090</v>
      </c>
      <c r="B56" s="15" t="s">
        <v>173</v>
      </c>
      <c r="C56" s="14">
        <v>1.048</v>
      </c>
      <c r="D56" s="16">
        <v>2.8999999999999998E-3</v>
      </c>
      <c r="E56" s="15">
        <v>50.13</v>
      </c>
      <c r="F56" s="14">
        <v>1.0313000000000001</v>
      </c>
      <c r="G56" s="17">
        <v>-1.6199999999999999E-2</v>
      </c>
      <c r="H56" s="17">
        <v>3.5000000000000003E-2</v>
      </c>
      <c r="I56" s="15">
        <v>5</v>
      </c>
      <c r="J56" s="15">
        <v>5</v>
      </c>
      <c r="K56" s="17">
        <v>4.9180000000000001E-2</v>
      </c>
      <c r="L56" s="15" t="s">
        <v>40</v>
      </c>
      <c r="M56" s="14" t="s">
        <v>174</v>
      </c>
      <c r="N56" s="16">
        <v>2.3E-3</v>
      </c>
      <c r="O56" s="18">
        <v>0.4108</v>
      </c>
      <c r="P56" s="17">
        <v>-1.7600000000000001E-2</v>
      </c>
      <c r="Q56" s="17">
        <v>0.83950000000000002</v>
      </c>
      <c r="R56" s="17">
        <v>-1.1999999999999999E-3</v>
      </c>
      <c r="S56" s="17">
        <v>-8.0000000000000004E-4</v>
      </c>
      <c r="T56" s="17">
        <v>1.0699999999999999E-2</v>
      </c>
      <c r="U56" s="15">
        <v>1094</v>
      </c>
      <c r="V56" s="15">
        <v>0</v>
      </c>
      <c r="W56" s="19">
        <v>0.21180555555555555</v>
      </c>
      <c r="X56" s="20">
        <v>42738</v>
      </c>
      <c r="Y56" s="21" t="s">
        <v>38</v>
      </c>
    </row>
    <row r="57" spans="1:25" ht="14.25" thickBot="1" x14ac:dyDescent="0.2">
      <c r="A57" s="7">
        <v>502021</v>
      </c>
      <c r="B57" s="8" t="s">
        <v>344</v>
      </c>
      <c r="C57" s="7">
        <v>1.0509999999999999</v>
      </c>
      <c r="D57" s="9">
        <v>2.8999999999999998E-3</v>
      </c>
      <c r="E57" s="8">
        <v>7.74</v>
      </c>
      <c r="F57" s="7">
        <v>1.0329999999999999</v>
      </c>
      <c r="G57" s="10">
        <v>-1.7399999999999999E-2</v>
      </c>
      <c r="H57" s="10">
        <v>3.5000000000000003E-2</v>
      </c>
      <c r="I57" s="8">
        <v>5</v>
      </c>
      <c r="J57" s="8">
        <v>5</v>
      </c>
      <c r="K57" s="10">
        <v>4.9119999999999997E-2</v>
      </c>
      <c r="L57" s="8" t="s">
        <v>40</v>
      </c>
      <c r="M57" s="7" t="s">
        <v>91</v>
      </c>
      <c r="N57" s="27">
        <v>-1.8E-3</v>
      </c>
      <c r="O57" s="23">
        <v>0.45590000000000003</v>
      </c>
      <c r="P57" s="10">
        <v>-1.8499999999999999E-2</v>
      </c>
      <c r="Q57" s="10">
        <v>0.27229999999999999</v>
      </c>
      <c r="R57" s="10">
        <v>-8.5000000000000006E-3</v>
      </c>
      <c r="S57" s="10">
        <v>4.1999999999999997E-3</v>
      </c>
      <c r="T57" s="10">
        <v>-2.0999999999999999E-3</v>
      </c>
      <c r="U57" s="8">
        <v>380</v>
      </c>
      <c r="V57" s="8">
        <v>-3</v>
      </c>
      <c r="W57" s="11">
        <v>0.21180555555555555</v>
      </c>
      <c r="X57" s="12">
        <v>42719</v>
      </c>
      <c r="Y57" s="13" t="s">
        <v>38</v>
      </c>
    </row>
    <row r="58" spans="1:25" ht="14.25" thickBot="1" x14ac:dyDescent="0.2">
      <c r="A58" s="14">
        <v>502031</v>
      </c>
      <c r="B58" s="28" t="s">
        <v>65</v>
      </c>
      <c r="C58" s="14">
        <v>1.0209999999999999</v>
      </c>
      <c r="D58" s="30">
        <v>-2E-3</v>
      </c>
      <c r="E58" s="15">
        <v>6.48</v>
      </c>
      <c r="F58" s="14">
        <v>1.002</v>
      </c>
      <c r="G58" s="17">
        <v>-1.9E-2</v>
      </c>
      <c r="H58" s="17">
        <v>3.5000000000000003E-2</v>
      </c>
      <c r="I58" s="15">
        <v>5</v>
      </c>
      <c r="J58" s="15">
        <v>5</v>
      </c>
      <c r="K58" s="17">
        <v>4.9070000000000003E-2</v>
      </c>
      <c r="L58" s="15" t="s">
        <v>40</v>
      </c>
      <c r="M58" s="14" t="s">
        <v>66</v>
      </c>
      <c r="N58" s="16">
        <v>1.2999999999999999E-3</v>
      </c>
      <c r="O58" s="18">
        <v>0.36909999999999998</v>
      </c>
      <c r="P58" s="17">
        <v>-1.9800000000000002E-2</v>
      </c>
      <c r="Q58" s="17">
        <v>0.51180000000000003</v>
      </c>
      <c r="R58" s="17">
        <v>9.4000000000000004E-3</v>
      </c>
      <c r="S58" s="17">
        <v>1.21E-2</v>
      </c>
      <c r="T58" s="17">
        <v>1.06E-2</v>
      </c>
      <c r="U58" s="15">
        <v>896</v>
      </c>
      <c r="V58" s="15">
        <v>0</v>
      </c>
      <c r="W58" s="19">
        <v>0.21180555555555555</v>
      </c>
      <c r="X58" s="20">
        <v>42947</v>
      </c>
      <c r="Y58" s="21" t="s">
        <v>38</v>
      </c>
    </row>
    <row r="59" spans="1:25" ht="14.25" thickBot="1" x14ac:dyDescent="0.2">
      <c r="A59" s="7">
        <v>502001</v>
      </c>
      <c r="B59" s="8" t="s">
        <v>171</v>
      </c>
      <c r="C59" s="7">
        <v>1.0509999999999999</v>
      </c>
      <c r="D59" s="31">
        <v>0</v>
      </c>
      <c r="E59" s="8">
        <v>3.78</v>
      </c>
      <c r="F59" s="7">
        <v>1.0309999999999999</v>
      </c>
      <c r="G59" s="10">
        <v>-1.9400000000000001E-2</v>
      </c>
      <c r="H59" s="10">
        <v>3.5000000000000003E-2</v>
      </c>
      <c r="I59" s="8">
        <v>5</v>
      </c>
      <c r="J59" s="8">
        <v>5</v>
      </c>
      <c r="K59" s="10">
        <v>4.9020000000000001E-2</v>
      </c>
      <c r="L59" s="8" t="s">
        <v>40</v>
      </c>
      <c r="M59" s="7" t="s">
        <v>172</v>
      </c>
      <c r="N59" s="9">
        <v>3.0000000000000001E-3</v>
      </c>
      <c r="O59" s="23">
        <v>0.37690000000000001</v>
      </c>
      <c r="P59" s="10">
        <v>-2.0400000000000001E-2</v>
      </c>
      <c r="Q59" s="10">
        <v>0.45929999999999999</v>
      </c>
      <c r="R59" s="10">
        <v>-7.1999999999999998E-3</v>
      </c>
      <c r="S59" s="10">
        <v>-5.4000000000000003E-3</v>
      </c>
      <c r="T59" s="10">
        <v>-1.37E-2</v>
      </c>
      <c r="U59" s="8">
        <v>283</v>
      </c>
      <c r="V59" s="8">
        <v>-11</v>
      </c>
      <c r="W59" s="11">
        <v>0.21180555555555555</v>
      </c>
      <c r="X59" s="12">
        <v>42738</v>
      </c>
      <c r="Y59" s="13" t="s">
        <v>38</v>
      </c>
    </row>
    <row r="60" spans="1:25" ht="14.25" thickBot="1" x14ac:dyDescent="0.2">
      <c r="A60" s="14">
        <v>150094</v>
      </c>
      <c r="B60" s="15" t="s">
        <v>162</v>
      </c>
      <c r="C60" s="14">
        <v>1.0529999999999999</v>
      </c>
      <c r="D60" s="16">
        <v>6.7000000000000002E-3</v>
      </c>
      <c r="E60" s="15">
        <v>0.03</v>
      </c>
      <c r="F60" s="14">
        <v>1.0309999999999999</v>
      </c>
      <c r="G60" s="17">
        <v>-2.1299999999999999E-2</v>
      </c>
      <c r="H60" s="17">
        <v>3.5000000000000003E-2</v>
      </c>
      <c r="I60" s="15">
        <v>5</v>
      </c>
      <c r="J60" s="15">
        <v>5</v>
      </c>
      <c r="K60" s="17">
        <v>4.8919999999999998E-2</v>
      </c>
      <c r="L60" s="15" t="s">
        <v>40</v>
      </c>
      <c r="M60" s="14" t="s">
        <v>163</v>
      </c>
      <c r="N60" s="16">
        <v>2.7000000000000001E-3</v>
      </c>
      <c r="O60" s="18">
        <v>0.1757</v>
      </c>
      <c r="P60" s="17">
        <v>-2.2200000000000001E-2</v>
      </c>
      <c r="Q60" s="17">
        <v>1.5740000000000001</v>
      </c>
      <c r="R60" s="17">
        <v>6.4999999999999997E-3</v>
      </c>
      <c r="S60" s="17">
        <v>3.8999999999999998E-3</v>
      </c>
      <c r="T60" s="17">
        <v>8.3999999999999995E-3</v>
      </c>
      <c r="U60" s="15">
        <v>959</v>
      </c>
      <c r="V60" s="15">
        <v>0</v>
      </c>
      <c r="W60" s="19">
        <v>0.21180555555555555</v>
      </c>
      <c r="X60" s="20">
        <v>42738</v>
      </c>
      <c r="Y60" s="21" t="s">
        <v>38</v>
      </c>
    </row>
    <row r="61" spans="1:25" ht="14.25" thickBot="1" x14ac:dyDescent="0.2">
      <c r="A61" s="7">
        <v>150295</v>
      </c>
      <c r="B61" s="8" t="s">
        <v>167</v>
      </c>
      <c r="C61" s="7">
        <v>1.089</v>
      </c>
      <c r="D61" s="9">
        <v>1.8E-3</v>
      </c>
      <c r="E61" s="8">
        <v>265.94</v>
      </c>
      <c r="F61" s="7">
        <v>1.0636000000000001</v>
      </c>
      <c r="G61" s="10">
        <v>-2.3900000000000001E-2</v>
      </c>
      <c r="H61" s="10">
        <v>3.5000000000000003E-2</v>
      </c>
      <c r="I61" s="8">
        <v>5.75</v>
      </c>
      <c r="J61" s="8">
        <v>5</v>
      </c>
      <c r="K61" s="10">
        <v>4.8869999999999997E-2</v>
      </c>
      <c r="L61" s="8" t="s">
        <v>40</v>
      </c>
      <c r="M61" s="7" t="s">
        <v>48</v>
      </c>
      <c r="N61" s="9">
        <v>8.9999999999999998E-4</v>
      </c>
      <c r="O61" s="23">
        <v>0.27379999999999999</v>
      </c>
      <c r="P61" s="10">
        <v>-2.4400000000000002E-2</v>
      </c>
      <c r="Q61" s="10">
        <v>0.65839999999999999</v>
      </c>
      <c r="R61" s="10">
        <v>-8.3000000000000001E-3</v>
      </c>
      <c r="S61" s="10">
        <v>-5.7000000000000002E-3</v>
      </c>
      <c r="T61" s="10">
        <v>-6.1999999999999998E-3</v>
      </c>
      <c r="U61" s="8">
        <v>22698</v>
      </c>
      <c r="V61" s="8">
        <v>-65</v>
      </c>
      <c r="W61" s="11">
        <v>0.21180555555555555</v>
      </c>
      <c r="X61" s="12">
        <v>42705</v>
      </c>
      <c r="Y61" s="13" t="s">
        <v>38</v>
      </c>
    </row>
    <row r="62" spans="1:25" ht="14.25" thickBot="1" x14ac:dyDescent="0.2">
      <c r="A62" s="14">
        <v>150055</v>
      </c>
      <c r="B62" s="15" t="s">
        <v>184</v>
      </c>
      <c r="C62" s="14">
        <v>1.0549999999999999</v>
      </c>
      <c r="D62" s="16">
        <v>1.9E-3</v>
      </c>
      <c r="E62" s="15">
        <v>1.81</v>
      </c>
      <c r="F62" s="14">
        <v>1.0309999999999999</v>
      </c>
      <c r="G62" s="17">
        <v>-2.3300000000000001E-2</v>
      </c>
      <c r="H62" s="17">
        <v>3.5000000000000003E-2</v>
      </c>
      <c r="I62" s="15">
        <v>5</v>
      </c>
      <c r="J62" s="15">
        <v>5</v>
      </c>
      <c r="K62" s="17">
        <v>4.8829999999999998E-2</v>
      </c>
      <c r="L62" s="15" t="s">
        <v>40</v>
      </c>
      <c r="M62" s="14" t="s">
        <v>148</v>
      </c>
      <c r="N62" s="16">
        <v>3.0000000000000001E-3</v>
      </c>
      <c r="O62" s="18">
        <v>0.59019999999999995</v>
      </c>
      <c r="P62" s="17">
        <v>-2.41E-2</v>
      </c>
      <c r="Q62" s="15" t="s">
        <v>37</v>
      </c>
      <c r="R62" s="17">
        <v>2.2000000000000001E-3</v>
      </c>
      <c r="S62" s="17">
        <v>7.1000000000000004E-3</v>
      </c>
      <c r="T62" s="17">
        <v>1.67E-2</v>
      </c>
      <c r="U62" s="15">
        <v>314</v>
      </c>
      <c r="V62" s="15">
        <v>0</v>
      </c>
      <c r="W62" s="19">
        <v>0.17083333333333331</v>
      </c>
      <c r="X62" s="20">
        <v>42738</v>
      </c>
      <c r="Y62" s="21" t="s">
        <v>38</v>
      </c>
    </row>
    <row r="63" spans="1:25" ht="14.25" thickBot="1" x14ac:dyDescent="0.2">
      <c r="A63" s="7">
        <v>150213</v>
      </c>
      <c r="B63" s="8" t="s">
        <v>177</v>
      </c>
      <c r="C63" s="7">
        <v>1.056</v>
      </c>
      <c r="D63" s="9">
        <v>3.8E-3</v>
      </c>
      <c r="E63" s="8">
        <v>4205.3599999999997</v>
      </c>
      <c r="F63" s="7">
        <v>1.0309999999999999</v>
      </c>
      <c r="G63" s="10">
        <v>-2.4199999999999999E-2</v>
      </c>
      <c r="H63" s="10">
        <v>3.5000000000000003E-2</v>
      </c>
      <c r="I63" s="8">
        <v>5</v>
      </c>
      <c r="J63" s="8">
        <v>5</v>
      </c>
      <c r="K63" s="10">
        <v>4.8779999999999997E-2</v>
      </c>
      <c r="L63" s="8" t="s">
        <v>40</v>
      </c>
      <c r="M63" s="7" t="s">
        <v>174</v>
      </c>
      <c r="N63" s="9">
        <v>2.3E-3</v>
      </c>
      <c r="O63" s="23">
        <v>0.16669999999999999</v>
      </c>
      <c r="P63" s="10">
        <v>-2.5000000000000001E-2</v>
      </c>
      <c r="Q63" s="10">
        <v>1.6019000000000001</v>
      </c>
      <c r="R63" s="10">
        <v>-8.6999999999999994E-3</v>
      </c>
      <c r="S63" s="10">
        <v>-6.4999999999999997E-3</v>
      </c>
      <c r="T63" s="10">
        <v>-6.4999999999999997E-3</v>
      </c>
      <c r="U63" s="8">
        <v>95061</v>
      </c>
      <c r="V63" s="8">
        <v>-291</v>
      </c>
      <c r="W63" s="11">
        <v>0.21180555555555555</v>
      </c>
      <c r="X63" s="12">
        <v>42738</v>
      </c>
      <c r="Y63" s="13" t="s">
        <v>38</v>
      </c>
    </row>
    <row r="64" spans="1:25" ht="14.25" thickBot="1" x14ac:dyDescent="0.2">
      <c r="A64" s="14">
        <v>150112</v>
      </c>
      <c r="B64" s="15" t="s">
        <v>265</v>
      </c>
      <c r="C64" s="14">
        <v>1.034</v>
      </c>
      <c r="D64" s="26">
        <v>0</v>
      </c>
      <c r="E64" s="15">
        <v>0</v>
      </c>
      <c r="F64" s="14">
        <v>1.0063</v>
      </c>
      <c r="G64" s="17">
        <v>-2.75E-2</v>
      </c>
      <c r="H64" s="17">
        <v>3.5000000000000003E-2</v>
      </c>
      <c r="I64" s="15">
        <v>5</v>
      </c>
      <c r="J64" s="15">
        <v>5</v>
      </c>
      <c r="K64" s="17">
        <v>4.8649999999999999E-2</v>
      </c>
      <c r="L64" s="15" t="s">
        <v>40</v>
      </c>
      <c r="M64" s="14" t="s">
        <v>266</v>
      </c>
      <c r="N64" s="30">
        <v>-1.5E-3</v>
      </c>
      <c r="O64" s="18">
        <v>0.50870000000000004</v>
      </c>
      <c r="P64" s="17">
        <v>-2.8299999999999999E-2</v>
      </c>
      <c r="Q64" s="17">
        <v>0.56420000000000003</v>
      </c>
      <c r="R64" s="17">
        <v>1.21E-2</v>
      </c>
      <c r="S64" s="17">
        <v>-5.7999999999999996E-3</v>
      </c>
      <c r="T64" s="17">
        <v>-1.8E-3</v>
      </c>
      <c r="U64" s="15">
        <v>963</v>
      </c>
      <c r="V64" s="15">
        <v>-4</v>
      </c>
      <c r="W64" s="19">
        <v>0.21180555555555555</v>
      </c>
      <c r="X64" s="20">
        <v>42919</v>
      </c>
      <c r="Y64" s="21" t="s">
        <v>38</v>
      </c>
    </row>
    <row r="65" spans="1:25" ht="14.25" thickBot="1" x14ac:dyDescent="0.2">
      <c r="A65" s="7">
        <v>150267</v>
      </c>
      <c r="B65" s="22" t="s">
        <v>164</v>
      </c>
      <c r="C65" s="7">
        <v>1.0649999999999999</v>
      </c>
      <c r="D65" s="9">
        <v>2.8E-3</v>
      </c>
      <c r="E65" s="8">
        <v>129.53</v>
      </c>
      <c r="F65" s="7">
        <v>1.0355000000000001</v>
      </c>
      <c r="G65" s="10">
        <v>-2.8500000000000001E-2</v>
      </c>
      <c r="H65" s="10">
        <v>3.5000000000000003E-2</v>
      </c>
      <c r="I65" s="8">
        <v>5</v>
      </c>
      <c r="J65" s="8">
        <v>5</v>
      </c>
      <c r="K65" s="10">
        <v>4.8570000000000002E-2</v>
      </c>
      <c r="L65" s="8" t="s">
        <v>40</v>
      </c>
      <c r="M65" s="7" t="s">
        <v>95</v>
      </c>
      <c r="N65" s="27">
        <v>-2.3999999999999998E-3</v>
      </c>
      <c r="O65" s="23">
        <v>0.2742</v>
      </c>
      <c r="P65" s="10">
        <v>-2.86E-2</v>
      </c>
      <c r="Q65" s="10">
        <v>0.69379999999999997</v>
      </c>
      <c r="R65" s="10">
        <v>1.6899999999999998E-2</v>
      </c>
      <c r="S65" s="10">
        <v>2.64E-2</v>
      </c>
      <c r="T65" s="10">
        <v>1.0200000000000001E-2</v>
      </c>
      <c r="U65" s="8">
        <v>1899</v>
      </c>
      <c r="V65" s="8">
        <v>0</v>
      </c>
      <c r="W65" s="11">
        <v>0.21180555555555555</v>
      </c>
      <c r="X65" s="12">
        <v>42705</v>
      </c>
      <c r="Y65" s="13" t="s">
        <v>38</v>
      </c>
    </row>
    <row r="66" spans="1:25" ht="14.25" thickBot="1" x14ac:dyDescent="0.2">
      <c r="A66" s="14">
        <v>502054</v>
      </c>
      <c r="B66" s="15" t="s">
        <v>55</v>
      </c>
      <c r="C66" s="14">
        <v>1.0900000000000001</v>
      </c>
      <c r="D66" s="16">
        <v>5.4999999999999997E-3</v>
      </c>
      <c r="E66" s="15">
        <v>185.48</v>
      </c>
      <c r="F66" s="14">
        <v>1.056</v>
      </c>
      <c r="G66" s="17">
        <v>-3.2199999999999999E-2</v>
      </c>
      <c r="H66" s="17">
        <v>3.5000000000000003E-2</v>
      </c>
      <c r="I66" s="15">
        <v>5.5</v>
      </c>
      <c r="J66" s="15">
        <v>5</v>
      </c>
      <c r="K66" s="17">
        <v>4.8419999999999998E-2</v>
      </c>
      <c r="L66" s="15" t="s">
        <v>40</v>
      </c>
      <c r="M66" s="14" t="s">
        <v>56</v>
      </c>
      <c r="N66" s="30">
        <v>-5.7999999999999996E-3</v>
      </c>
      <c r="O66" s="18">
        <v>0.4148</v>
      </c>
      <c r="P66" s="17">
        <v>-3.2599999999999997E-2</v>
      </c>
      <c r="Q66" s="29">
        <v>0.34429999999999999</v>
      </c>
      <c r="R66" s="17">
        <v>-1.1999999999999999E-3</v>
      </c>
      <c r="S66" s="17">
        <v>-8.5000000000000006E-3</v>
      </c>
      <c r="T66" s="17">
        <v>-7.4999999999999997E-3</v>
      </c>
      <c r="U66" s="15">
        <v>8623</v>
      </c>
      <c r="V66" s="15">
        <v>-38</v>
      </c>
      <c r="W66" s="19">
        <v>0.21180555555555555</v>
      </c>
      <c r="X66" s="20">
        <v>42704</v>
      </c>
      <c r="Y66" s="21" t="s">
        <v>38</v>
      </c>
    </row>
    <row r="67" spans="1:25" ht="14.25" thickBot="1" x14ac:dyDescent="0.2">
      <c r="A67" s="7">
        <v>150211</v>
      </c>
      <c r="B67" s="8" t="s">
        <v>175</v>
      </c>
      <c r="C67" s="7">
        <v>1.0660000000000001</v>
      </c>
      <c r="D67" s="9">
        <v>5.7000000000000002E-3</v>
      </c>
      <c r="E67" s="8">
        <v>1454.62</v>
      </c>
      <c r="F67" s="7">
        <v>1.0329999999999999</v>
      </c>
      <c r="G67" s="10">
        <v>-3.1899999999999998E-2</v>
      </c>
      <c r="H67" s="10">
        <v>3.5000000000000003E-2</v>
      </c>
      <c r="I67" s="8">
        <v>5</v>
      </c>
      <c r="J67" s="8">
        <v>5</v>
      </c>
      <c r="K67" s="10">
        <v>4.8399999999999999E-2</v>
      </c>
      <c r="L67" s="8" t="s">
        <v>40</v>
      </c>
      <c r="M67" s="7" t="s">
        <v>176</v>
      </c>
      <c r="N67" s="9">
        <v>1.6000000000000001E-3</v>
      </c>
      <c r="O67" s="23">
        <v>0.3251</v>
      </c>
      <c r="P67" s="10">
        <v>-3.2300000000000002E-2</v>
      </c>
      <c r="Q67" s="10">
        <v>0.57820000000000005</v>
      </c>
      <c r="R67" s="10">
        <v>-2.5999999999999999E-3</v>
      </c>
      <c r="S67" s="10">
        <v>2.0999999999999999E-3</v>
      </c>
      <c r="T67" s="10">
        <v>2.0999999999999999E-3</v>
      </c>
      <c r="U67" s="8">
        <v>113427</v>
      </c>
      <c r="V67" s="8">
        <v>258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150104</v>
      </c>
      <c r="B68" s="15" t="s">
        <v>286</v>
      </c>
      <c r="C68" s="14">
        <v>1.0669999999999999</v>
      </c>
      <c r="D68" s="16">
        <v>4.7000000000000002E-3</v>
      </c>
      <c r="E68" s="15">
        <v>194.82</v>
      </c>
      <c r="F68" s="14">
        <v>1.0309999999999999</v>
      </c>
      <c r="G68" s="17">
        <v>-3.49E-2</v>
      </c>
      <c r="H68" s="17">
        <v>3.5000000000000003E-2</v>
      </c>
      <c r="I68" s="15">
        <v>5</v>
      </c>
      <c r="J68" s="15">
        <v>5</v>
      </c>
      <c r="K68" s="17">
        <v>4.8259999999999997E-2</v>
      </c>
      <c r="L68" s="15" t="s">
        <v>40</v>
      </c>
      <c r="M68" s="14" t="s">
        <v>88</v>
      </c>
      <c r="N68" s="30">
        <v>-1.5E-3</v>
      </c>
      <c r="O68" s="18">
        <v>0.4446</v>
      </c>
      <c r="P68" s="17">
        <v>-3.44E-2</v>
      </c>
      <c r="Q68" s="17">
        <v>0.66900000000000004</v>
      </c>
      <c r="R68" s="17">
        <v>6.3600000000000004E-2</v>
      </c>
      <c r="S68" s="17">
        <v>3.8300000000000001E-2</v>
      </c>
      <c r="T68" s="17">
        <v>5.4000000000000003E-3</v>
      </c>
      <c r="U68" s="15">
        <v>746</v>
      </c>
      <c r="V68" s="15">
        <v>0</v>
      </c>
      <c r="W68" s="19">
        <v>0.21180555555555555</v>
      </c>
      <c r="X68" s="20">
        <v>42738</v>
      </c>
      <c r="Y68" s="21" t="s">
        <v>38</v>
      </c>
    </row>
    <row r="69" spans="1:25" ht="14.25" thickBot="1" x14ac:dyDescent="0.2">
      <c r="A69" s="7">
        <v>150036</v>
      </c>
      <c r="B69" s="8" t="s">
        <v>298</v>
      </c>
      <c r="C69" s="7">
        <v>1.069</v>
      </c>
      <c r="D69" s="27">
        <v>-8.9999999999999998E-4</v>
      </c>
      <c r="E69" s="8">
        <v>0.34</v>
      </c>
      <c r="F69" s="7">
        <v>1.0309999999999999</v>
      </c>
      <c r="G69" s="10">
        <v>-3.6900000000000002E-2</v>
      </c>
      <c r="H69" s="10">
        <v>3.5000000000000003E-2</v>
      </c>
      <c r="I69" s="8">
        <v>5</v>
      </c>
      <c r="J69" s="8">
        <v>5</v>
      </c>
      <c r="K69" s="10">
        <v>4.8169999999999998E-2</v>
      </c>
      <c r="L69" s="8" t="s">
        <v>40</v>
      </c>
      <c r="M69" s="7" t="s">
        <v>36</v>
      </c>
      <c r="N69" s="27">
        <v>-1.5E-3</v>
      </c>
      <c r="O69" s="23">
        <v>0.60009999999999997</v>
      </c>
      <c r="P69" s="10">
        <v>-3.7600000000000001E-2</v>
      </c>
      <c r="Q69" s="10">
        <v>0.50219999999999998</v>
      </c>
      <c r="R69" s="10">
        <v>-6.8999999999999999E-3</v>
      </c>
      <c r="S69" s="10">
        <v>-3.3E-3</v>
      </c>
      <c r="T69" s="10">
        <v>-9.1000000000000004E-3</v>
      </c>
      <c r="U69" s="8">
        <v>183</v>
      </c>
      <c r="V69" s="8">
        <v>-3</v>
      </c>
      <c r="W69" s="11">
        <v>0.17083333333333331</v>
      </c>
      <c r="X69" s="12">
        <v>42738</v>
      </c>
      <c r="Y69" s="13" t="s">
        <v>38</v>
      </c>
    </row>
    <row r="70" spans="1:25" ht="14.25" thickBot="1" x14ac:dyDescent="0.2">
      <c r="A70" s="14">
        <v>150152</v>
      </c>
      <c r="B70" s="15" t="s">
        <v>183</v>
      </c>
      <c r="C70" s="14">
        <v>1.07</v>
      </c>
      <c r="D70" s="16">
        <v>7.4999999999999997E-3</v>
      </c>
      <c r="E70" s="15">
        <v>5979.14</v>
      </c>
      <c r="F70" s="14">
        <v>1.0309999999999999</v>
      </c>
      <c r="G70" s="17">
        <v>-3.78E-2</v>
      </c>
      <c r="H70" s="17">
        <v>3.5000000000000003E-2</v>
      </c>
      <c r="I70" s="15">
        <v>5</v>
      </c>
      <c r="J70" s="15">
        <v>5</v>
      </c>
      <c r="K70" s="17">
        <v>4.8120000000000003E-2</v>
      </c>
      <c r="L70" s="15" t="s">
        <v>40</v>
      </c>
      <c r="M70" s="14" t="s">
        <v>129</v>
      </c>
      <c r="N70" s="16">
        <v>3.2000000000000002E-3</v>
      </c>
      <c r="O70" s="18">
        <v>0.36959999999999998</v>
      </c>
      <c r="P70" s="17">
        <v>-3.78E-2</v>
      </c>
      <c r="Q70" s="17">
        <v>0.4763</v>
      </c>
      <c r="R70" s="17">
        <v>-5.9999999999999995E-4</v>
      </c>
      <c r="S70" s="17">
        <v>0</v>
      </c>
      <c r="T70" s="17">
        <v>5.4999999999999997E-3</v>
      </c>
      <c r="U70" s="15">
        <v>359114</v>
      </c>
      <c r="V70" s="15">
        <v>2797</v>
      </c>
      <c r="W70" s="19">
        <v>0.21180555555555555</v>
      </c>
      <c r="X70" s="20">
        <v>42738</v>
      </c>
      <c r="Y70" s="21" t="s">
        <v>38</v>
      </c>
    </row>
    <row r="71" spans="1:25" ht="14.25" thickBot="1" x14ac:dyDescent="0.2">
      <c r="A71" s="7">
        <v>150030</v>
      </c>
      <c r="B71" s="8" t="s">
        <v>179</v>
      </c>
      <c r="C71" s="7">
        <v>1.073</v>
      </c>
      <c r="D71" s="27">
        <v>-2.8E-3</v>
      </c>
      <c r="E71" s="8">
        <v>13.95</v>
      </c>
      <c r="F71" s="7">
        <v>1.0309999999999999</v>
      </c>
      <c r="G71" s="10">
        <v>-4.07E-2</v>
      </c>
      <c r="H71" s="10">
        <v>3.5000000000000003E-2</v>
      </c>
      <c r="I71" s="8">
        <v>5</v>
      </c>
      <c r="J71" s="8">
        <v>5</v>
      </c>
      <c r="K71" s="10">
        <v>4.7980000000000002E-2</v>
      </c>
      <c r="L71" s="8" t="s">
        <v>40</v>
      </c>
      <c r="M71" s="7" t="s">
        <v>180</v>
      </c>
      <c r="N71" s="27">
        <v>-2.9999999999999997E-4</v>
      </c>
      <c r="O71" s="23">
        <v>0.40620000000000001</v>
      </c>
      <c r="P71" s="10">
        <v>-4.0500000000000001E-2</v>
      </c>
      <c r="Q71" s="10">
        <v>0.85409999999999997</v>
      </c>
      <c r="R71" s="10">
        <v>-6.7000000000000002E-3</v>
      </c>
      <c r="S71" s="10">
        <v>-8.9999999999999998E-4</v>
      </c>
      <c r="T71" s="10">
        <v>-1.8E-3</v>
      </c>
      <c r="U71" s="8">
        <v>3166</v>
      </c>
      <c r="V71" s="8">
        <v>0</v>
      </c>
      <c r="W71" s="11">
        <v>0.21180555555555555</v>
      </c>
      <c r="X71" s="12">
        <v>42738</v>
      </c>
      <c r="Y71" s="13" t="s">
        <v>38</v>
      </c>
    </row>
    <row r="72" spans="1:25" ht="14.25" thickBot="1" x14ac:dyDescent="0.2">
      <c r="A72" s="14">
        <v>150083</v>
      </c>
      <c r="B72" s="15" t="s">
        <v>287</v>
      </c>
      <c r="C72" s="14">
        <v>1.0940000000000001</v>
      </c>
      <c r="D72" s="30">
        <v>-2.76E-2</v>
      </c>
      <c r="E72" s="15">
        <v>0.79</v>
      </c>
      <c r="F72" s="14">
        <v>1.0313000000000001</v>
      </c>
      <c r="G72" s="17">
        <v>-6.08E-2</v>
      </c>
      <c r="H72" s="17">
        <v>3.5000000000000003E-2</v>
      </c>
      <c r="I72" s="15">
        <v>5</v>
      </c>
      <c r="J72" s="15">
        <v>5</v>
      </c>
      <c r="K72" s="17">
        <v>4.7050000000000002E-2</v>
      </c>
      <c r="L72" s="15" t="s">
        <v>40</v>
      </c>
      <c r="M72" s="14" t="s">
        <v>266</v>
      </c>
      <c r="N72" s="30">
        <v>-1.5E-3</v>
      </c>
      <c r="O72" s="18">
        <v>0.39529999999999998</v>
      </c>
      <c r="P72" s="17">
        <v>-5.8900000000000001E-2</v>
      </c>
      <c r="Q72" s="17">
        <v>0.88790000000000002</v>
      </c>
      <c r="R72" s="17">
        <v>1.1900000000000001E-2</v>
      </c>
      <c r="S72" s="17">
        <v>1.14E-2</v>
      </c>
      <c r="T72" s="17">
        <v>1.55E-2</v>
      </c>
      <c r="U72" s="15">
        <v>681</v>
      </c>
      <c r="V72" s="15">
        <v>0</v>
      </c>
      <c r="W72" s="19">
        <v>0.21180555555555555</v>
      </c>
      <c r="X72" s="20">
        <v>42738</v>
      </c>
      <c r="Y72" s="21" t="s">
        <v>38</v>
      </c>
    </row>
    <row r="73" spans="1:25" ht="14.25" thickBot="1" x14ac:dyDescent="0.2">
      <c r="A73" s="7">
        <v>150012</v>
      </c>
      <c r="B73" s="8" t="s">
        <v>185</v>
      </c>
      <c r="C73" s="7">
        <v>1.04</v>
      </c>
      <c r="D73" s="31">
        <v>0</v>
      </c>
      <c r="E73" s="8">
        <v>75.489999999999995</v>
      </c>
      <c r="F73" s="7">
        <v>1.0169999999999999</v>
      </c>
      <c r="G73" s="10">
        <v>-2.2599999999999999E-2</v>
      </c>
      <c r="H73" s="8" t="s">
        <v>186</v>
      </c>
      <c r="I73" s="8">
        <v>5</v>
      </c>
      <c r="J73" s="8">
        <v>5</v>
      </c>
      <c r="K73" s="10">
        <v>4.6559999999999997E-2</v>
      </c>
      <c r="L73" s="8" t="s">
        <v>40</v>
      </c>
      <c r="M73" s="7" t="s">
        <v>187</v>
      </c>
      <c r="N73" s="27">
        <v>-3.2000000000000002E-3</v>
      </c>
      <c r="O73" s="23">
        <v>0.53120000000000001</v>
      </c>
      <c r="P73" s="10">
        <v>-2.3E-2</v>
      </c>
      <c r="Q73" s="8" t="s">
        <v>37</v>
      </c>
      <c r="R73" s="10">
        <v>-5.0000000000000001E-4</v>
      </c>
      <c r="S73" s="10">
        <v>-5.7999999999999996E-3</v>
      </c>
      <c r="T73" s="10">
        <v>-2.3E-3</v>
      </c>
      <c r="U73" s="8">
        <v>7979</v>
      </c>
      <c r="V73" s="8">
        <v>-5</v>
      </c>
      <c r="W73" s="11">
        <v>0.17083333333333331</v>
      </c>
      <c r="X73" s="12">
        <v>43570</v>
      </c>
      <c r="Y73" s="13" t="s">
        <v>38</v>
      </c>
    </row>
    <row r="74" spans="1:25" ht="14.25" thickBot="1" x14ac:dyDescent="0.2">
      <c r="A74" s="14">
        <v>150059</v>
      </c>
      <c r="B74" s="15" t="s">
        <v>190</v>
      </c>
      <c r="C74" s="14">
        <v>1.2110000000000001</v>
      </c>
      <c r="D74" s="16">
        <v>0.01</v>
      </c>
      <c r="E74" s="15">
        <v>1.56</v>
      </c>
      <c r="F74" s="14">
        <v>1.0309999999999999</v>
      </c>
      <c r="G74" s="17">
        <v>-0.17460000000000001</v>
      </c>
      <c r="H74" s="17">
        <v>3.5000000000000003E-2</v>
      </c>
      <c r="I74" s="15">
        <v>5</v>
      </c>
      <c r="J74" s="15">
        <v>5</v>
      </c>
      <c r="K74" s="17">
        <v>4.2369999999999998E-2</v>
      </c>
      <c r="L74" s="15" t="s">
        <v>40</v>
      </c>
      <c r="M74" s="14" t="s">
        <v>191</v>
      </c>
      <c r="N74" s="30">
        <v>-5.5999999999999999E-3</v>
      </c>
      <c r="O74" s="18">
        <v>0.49380000000000002</v>
      </c>
      <c r="P74" s="17">
        <v>-0.14979999999999999</v>
      </c>
      <c r="Q74" s="17">
        <v>1.2501</v>
      </c>
      <c r="R74" s="17">
        <v>-8.0000000000000004E-4</v>
      </c>
      <c r="S74" s="17">
        <v>-6.6E-3</v>
      </c>
      <c r="T74" s="17">
        <v>1.8E-3</v>
      </c>
      <c r="U74" s="15">
        <v>4188</v>
      </c>
      <c r="V74" s="15">
        <v>-1</v>
      </c>
      <c r="W74" s="19">
        <v>0.17083333333333331</v>
      </c>
      <c r="X74" s="20">
        <v>42738</v>
      </c>
      <c r="Y74" s="21" t="s">
        <v>38</v>
      </c>
    </row>
    <row r="75" spans="1:25" ht="14.25" thickBot="1" x14ac:dyDescent="0.2">
      <c r="A75" s="7">
        <v>150135</v>
      </c>
      <c r="B75" s="8" t="s">
        <v>345</v>
      </c>
      <c r="C75" s="7">
        <v>1.05</v>
      </c>
      <c r="D75" s="9">
        <v>1.9E-3</v>
      </c>
      <c r="E75" s="8">
        <v>2.64</v>
      </c>
      <c r="F75" s="7">
        <v>1.0309999999999999</v>
      </c>
      <c r="G75" s="10">
        <v>-1.84E-2</v>
      </c>
      <c r="H75" s="10">
        <v>3.5000000000000003E-2</v>
      </c>
      <c r="I75" s="8">
        <v>5</v>
      </c>
      <c r="J75" s="8">
        <v>5</v>
      </c>
      <c r="K75" s="10">
        <v>4.079E-2</v>
      </c>
      <c r="L75" s="8">
        <v>3.61</v>
      </c>
      <c r="M75" s="7" t="s">
        <v>187</v>
      </c>
      <c r="N75" s="27">
        <v>-3.2000000000000002E-3</v>
      </c>
      <c r="O75" s="10">
        <v>0.2059</v>
      </c>
      <c r="P75" s="8" t="s">
        <v>37</v>
      </c>
      <c r="Q75" s="10">
        <v>1.4797</v>
      </c>
      <c r="R75" s="10">
        <v>3.8399999999999997E-2</v>
      </c>
      <c r="S75" s="10">
        <v>4.8999999999999998E-3</v>
      </c>
      <c r="T75" s="10">
        <v>2.3999999999999998E-3</v>
      </c>
      <c r="U75" s="8">
        <v>1929</v>
      </c>
      <c r="V75" s="8">
        <v>0</v>
      </c>
      <c r="W75" s="11">
        <v>0.21180555555555555</v>
      </c>
      <c r="X75" s="12">
        <v>42738</v>
      </c>
      <c r="Y75" s="13" t="s">
        <v>38</v>
      </c>
    </row>
    <row r="76" spans="1:25" ht="14.25" thickBot="1" x14ac:dyDescent="0.2">
      <c r="A76" s="14">
        <v>150085</v>
      </c>
      <c r="B76" s="15" t="s">
        <v>188</v>
      </c>
      <c r="C76" s="14">
        <v>1.0409999999999999</v>
      </c>
      <c r="D76" s="30">
        <v>-1E-3</v>
      </c>
      <c r="E76" s="15">
        <v>30.55</v>
      </c>
      <c r="F76" s="14">
        <v>1.0136000000000001</v>
      </c>
      <c r="G76" s="17">
        <v>-2.7E-2</v>
      </c>
      <c r="H76" s="17">
        <v>3.5000000000000003E-2</v>
      </c>
      <c r="I76" s="15">
        <v>5</v>
      </c>
      <c r="J76" s="15">
        <v>5</v>
      </c>
      <c r="K76" s="17">
        <v>1.18E-2</v>
      </c>
      <c r="L76" s="15">
        <v>0.72</v>
      </c>
      <c r="M76" s="14" t="s">
        <v>189</v>
      </c>
      <c r="N76" s="16">
        <v>3.3999999999999998E-3</v>
      </c>
      <c r="O76" s="17">
        <v>0.40620000000000001</v>
      </c>
      <c r="P76" s="15" t="s">
        <v>37</v>
      </c>
      <c r="Q76" s="29">
        <v>0.87970000000000004</v>
      </c>
      <c r="R76" s="17">
        <v>-2.3999999999999998E-3</v>
      </c>
      <c r="S76" s="17">
        <v>1.2999999999999999E-3</v>
      </c>
      <c r="T76" s="17">
        <v>2.5999999999999999E-3</v>
      </c>
      <c r="U76" s="15">
        <v>19391</v>
      </c>
      <c r="V76" s="15">
        <v>54</v>
      </c>
      <c r="W76" s="19">
        <v>0.21180555555555555</v>
      </c>
      <c r="X76" s="20">
        <v>42863</v>
      </c>
      <c r="Y76" s="21" t="s">
        <v>38</v>
      </c>
    </row>
    <row r="77" spans="1:25" ht="14.25" thickBot="1" x14ac:dyDescent="0.2">
      <c r="A77" s="7">
        <v>150096</v>
      </c>
      <c r="B77" s="8" t="s">
        <v>192</v>
      </c>
      <c r="C77" s="7">
        <v>1.1379999999999999</v>
      </c>
      <c r="D77" s="27">
        <v>-3.15E-2</v>
      </c>
      <c r="E77" s="8">
        <v>11.62</v>
      </c>
      <c r="F77" s="7">
        <v>1.0309999999999999</v>
      </c>
      <c r="G77" s="10">
        <v>-0.1038</v>
      </c>
      <c r="H77" s="10">
        <v>3.5000000000000003E-2</v>
      </c>
      <c r="I77" s="8">
        <v>5</v>
      </c>
      <c r="J77" s="8">
        <v>5</v>
      </c>
      <c r="K77" s="10">
        <v>-6.6669999999999993E-2</v>
      </c>
      <c r="L77" s="8">
        <v>0.86</v>
      </c>
      <c r="M77" s="7" t="s">
        <v>193</v>
      </c>
      <c r="N77" s="27">
        <v>-6.9999999999999999E-4</v>
      </c>
      <c r="O77" s="10">
        <v>0.371</v>
      </c>
      <c r="P77" s="8" t="s">
        <v>37</v>
      </c>
      <c r="Q77" s="10">
        <v>0.96399999999999997</v>
      </c>
      <c r="R77" s="10">
        <v>1.15E-2</v>
      </c>
      <c r="S77" s="10">
        <v>3.8300000000000001E-2</v>
      </c>
      <c r="T77" s="10">
        <v>4.5900000000000003E-2</v>
      </c>
      <c r="U77" s="8">
        <v>12561</v>
      </c>
      <c r="V77" s="8">
        <v>261</v>
      </c>
      <c r="W77" s="11">
        <v>0.21180555555555555</v>
      </c>
      <c r="X77" s="12">
        <v>42738</v>
      </c>
      <c r="Y77" s="13" t="s">
        <v>38</v>
      </c>
    </row>
    <row r="78" spans="1:25" ht="14.25" thickBot="1" x14ac:dyDescent="0.2">
      <c r="A78" s="14">
        <v>150088</v>
      </c>
      <c r="B78" s="15" t="s">
        <v>151</v>
      </c>
      <c r="C78" s="14">
        <v>1.04</v>
      </c>
      <c r="D78" s="16">
        <v>2.8999999999999998E-3</v>
      </c>
      <c r="E78" s="15">
        <v>4.3899999999999997</v>
      </c>
      <c r="F78" s="14">
        <v>1.0313000000000001</v>
      </c>
      <c r="G78" s="17">
        <v>-8.3999999999999995E-3</v>
      </c>
      <c r="H78" s="17">
        <v>3.5000000000000003E-2</v>
      </c>
      <c r="I78" s="15">
        <v>5</v>
      </c>
      <c r="J78" s="15">
        <v>5</v>
      </c>
      <c r="K78" s="17">
        <v>-0.32264999999999999</v>
      </c>
      <c r="L78" s="15">
        <v>0.02</v>
      </c>
      <c r="M78" s="14" t="s">
        <v>148</v>
      </c>
      <c r="N78" s="16">
        <v>3.0000000000000001E-3</v>
      </c>
      <c r="O78" s="17">
        <v>0.42899999999999999</v>
      </c>
      <c r="P78" s="15" t="s">
        <v>37</v>
      </c>
      <c r="Q78" s="17">
        <v>0.78269999999999995</v>
      </c>
      <c r="R78" s="17">
        <v>-8.3999999999999995E-3</v>
      </c>
      <c r="S78" s="17">
        <v>3.8E-3</v>
      </c>
      <c r="T78" s="17">
        <v>1.1599999999999999E-2</v>
      </c>
      <c r="U78" s="15">
        <v>298</v>
      </c>
      <c r="V78" s="15">
        <v>0</v>
      </c>
      <c r="W78" s="19">
        <v>0.21180555555555555</v>
      </c>
      <c r="X78" s="20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4.6111111111111103E-4</v>
      </c>
      <c r="E79" s="36"/>
      <c r="F79" s="35"/>
      <c r="G79" s="43">
        <f>AVERAGE(G43:G78)</f>
        <v>-2.6888888888888886E-2</v>
      </c>
      <c r="H79" s="272">
        <f>COUNTIF($D43:$D78,"&gt;0")/COUNT($D43:$D78)</f>
        <v>0.63888888888888884</v>
      </c>
      <c r="I79" s="270"/>
      <c r="J79" s="270"/>
      <c r="K79" s="43">
        <f>AVERAGE(K43:K78)</f>
        <v>3.3943888888888885E-2</v>
      </c>
      <c r="L79" s="36"/>
      <c r="M79" s="35"/>
      <c r="N79" s="38"/>
      <c r="O79" s="39"/>
      <c r="P79" s="43">
        <f>AVERAGE(P43:P78)</f>
        <v>-2.7293548387096776E-2</v>
      </c>
      <c r="Q79" s="37"/>
      <c r="R79" s="43">
        <f>AVERAGE(R43:R78)</f>
        <v>3.9444444444444449E-3</v>
      </c>
      <c r="S79" s="37"/>
      <c r="T79" s="37"/>
      <c r="U79" s="36"/>
      <c r="V79" s="36"/>
      <c r="W79" s="40"/>
      <c r="X79" s="41"/>
      <c r="Y79" s="42"/>
    </row>
    <row r="80" spans="1:25" ht="14.25" thickBot="1" x14ac:dyDescent="0.2">
      <c r="A80" s="7">
        <v>150049</v>
      </c>
      <c r="B80" s="8" t="s">
        <v>142</v>
      </c>
      <c r="C80" s="7">
        <v>1.026</v>
      </c>
      <c r="D80" s="9">
        <v>5.8999999999999999E-3</v>
      </c>
      <c r="E80" s="8">
        <v>34.04</v>
      </c>
      <c r="F80" s="7">
        <v>1.02</v>
      </c>
      <c r="G80" s="10">
        <v>-5.8999999999999999E-3</v>
      </c>
      <c r="H80" s="10">
        <v>3.2000000000000001E-2</v>
      </c>
      <c r="I80" s="8">
        <v>4.7</v>
      </c>
      <c r="J80" s="8">
        <v>4.7</v>
      </c>
      <c r="K80" s="10">
        <v>4.6719999999999998E-2</v>
      </c>
      <c r="L80" s="8" t="s">
        <v>40</v>
      </c>
      <c r="M80" s="7" t="s">
        <v>36</v>
      </c>
      <c r="N80" s="31">
        <v>0</v>
      </c>
      <c r="O80" s="23">
        <v>0.51629999999999998</v>
      </c>
      <c r="P80" s="10">
        <v>-8.6999999999999994E-3</v>
      </c>
      <c r="Q80" s="8" t="s">
        <v>37</v>
      </c>
      <c r="R80" s="10">
        <v>4.0000000000000001E-3</v>
      </c>
      <c r="S80" s="10">
        <v>-1.6000000000000001E-3</v>
      </c>
      <c r="T80" s="10">
        <v>5.1999999999999998E-3</v>
      </c>
      <c r="U80" s="8">
        <v>1922</v>
      </c>
      <c r="V80" s="8">
        <v>0</v>
      </c>
      <c r="W80" s="11">
        <v>0.21180555555555555</v>
      </c>
      <c r="X80" s="12">
        <v>42807</v>
      </c>
      <c r="Y80" s="13" t="s">
        <v>38</v>
      </c>
    </row>
    <row r="81" spans="1:25" ht="14.25" thickBot="1" x14ac:dyDescent="0.2">
      <c r="A81" s="14">
        <v>150150</v>
      </c>
      <c r="B81" s="15" t="s">
        <v>145</v>
      </c>
      <c r="C81" s="14">
        <v>1.0409999999999999</v>
      </c>
      <c r="D81" s="16">
        <v>5.7999999999999996E-3</v>
      </c>
      <c r="E81" s="15">
        <v>151.99</v>
      </c>
      <c r="F81" s="14">
        <v>1.032</v>
      </c>
      <c r="G81" s="17">
        <v>-8.6999999999999994E-3</v>
      </c>
      <c r="H81" s="17">
        <v>3.2000000000000001E-2</v>
      </c>
      <c r="I81" s="15">
        <v>4.7</v>
      </c>
      <c r="J81" s="15">
        <v>4.7</v>
      </c>
      <c r="K81" s="17">
        <v>4.6580000000000003E-2</v>
      </c>
      <c r="L81" s="15" t="s">
        <v>40</v>
      </c>
      <c r="M81" s="14" t="s">
        <v>146</v>
      </c>
      <c r="N81" s="30">
        <v>-7.4000000000000003E-3</v>
      </c>
      <c r="O81" s="18">
        <v>0.39269999999999999</v>
      </c>
      <c r="P81" s="17">
        <v>-1.0999999999999999E-2</v>
      </c>
      <c r="Q81" s="17">
        <v>0.42109999999999997</v>
      </c>
      <c r="R81" s="17">
        <v>5.1999999999999998E-3</v>
      </c>
      <c r="S81" s="17">
        <v>6.1000000000000004E-3</v>
      </c>
      <c r="T81" s="17">
        <v>1.9E-3</v>
      </c>
      <c r="U81" s="15">
        <v>9184</v>
      </c>
      <c r="V81" s="15">
        <v>4</v>
      </c>
      <c r="W81" s="19">
        <v>0.21180555555555555</v>
      </c>
      <c r="X81" s="20">
        <v>42719</v>
      </c>
      <c r="Y81" s="21" t="s">
        <v>38</v>
      </c>
    </row>
    <row r="82" spans="1:25" ht="14.25" thickBot="1" x14ac:dyDescent="0.2">
      <c r="A82" s="7">
        <v>150148</v>
      </c>
      <c r="B82" s="8" t="s">
        <v>143</v>
      </c>
      <c r="C82" s="7">
        <v>1.0429999999999999</v>
      </c>
      <c r="D82" s="9">
        <v>5.7999999999999996E-3</v>
      </c>
      <c r="E82" s="8">
        <v>26.85</v>
      </c>
      <c r="F82" s="7">
        <v>1.032</v>
      </c>
      <c r="G82" s="10">
        <v>-1.0699999999999999E-2</v>
      </c>
      <c r="H82" s="10">
        <v>3.2000000000000001E-2</v>
      </c>
      <c r="I82" s="8">
        <v>4.7</v>
      </c>
      <c r="J82" s="8">
        <v>4.7</v>
      </c>
      <c r="K82" s="10">
        <v>4.6489999999999997E-2</v>
      </c>
      <c r="L82" s="8" t="s">
        <v>40</v>
      </c>
      <c r="M82" s="7" t="s">
        <v>144</v>
      </c>
      <c r="N82" s="9">
        <v>8.0000000000000004E-4</v>
      </c>
      <c r="O82" s="23">
        <v>0.20730000000000001</v>
      </c>
      <c r="P82" s="10">
        <v>-1.29E-2</v>
      </c>
      <c r="Q82" s="10">
        <v>0.85499999999999998</v>
      </c>
      <c r="R82" s="10">
        <v>-3.8999999999999998E-3</v>
      </c>
      <c r="S82" s="10">
        <v>-4.3E-3</v>
      </c>
      <c r="T82" s="10">
        <v>-2.5000000000000001E-3</v>
      </c>
      <c r="U82" s="8">
        <v>13139</v>
      </c>
      <c r="V82" s="8">
        <v>-54</v>
      </c>
      <c r="W82" s="11">
        <v>0.21180555555555555</v>
      </c>
      <c r="X82" s="12">
        <v>42719</v>
      </c>
      <c r="Y82" s="13" t="s">
        <v>38</v>
      </c>
    </row>
    <row r="83" spans="1:25" ht="14.25" thickBot="1" x14ac:dyDescent="0.2">
      <c r="A83" s="14">
        <v>150028</v>
      </c>
      <c r="B83" s="15" t="s">
        <v>147</v>
      </c>
      <c r="C83" s="14">
        <v>1.038</v>
      </c>
      <c r="D83" s="16">
        <v>1.9E-3</v>
      </c>
      <c r="E83" s="15">
        <v>13.34</v>
      </c>
      <c r="F83" s="14">
        <v>1.0249999999999999</v>
      </c>
      <c r="G83" s="17">
        <v>-1.2699999999999999E-2</v>
      </c>
      <c r="H83" s="17">
        <v>3.2000000000000001E-2</v>
      </c>
      <c r="I83" s="15">
        <v>4.7</v>
      </c>
      <c r="J83" s="15">
        <v>4.7</v>
      </c>
      <c r="K83" s="17">
        <v>4.6399999999999997E-2</v>
      </c>
      <c r="L83" s="15" t="s">
        <v>40</v>
      </c>
      <c r="M83" s="14" t="s">
        <v>148</v>
      </c>
      <c r="N83" s="16">
        <v>3.0000000000000001E-3</v>
      </c>
      <c r="O83" s="18">
        <v>0.55400000000000005</v>
      </c>
      <c r="P83" s="17">
        <v>-1.4800000000000001E-2</v>
      </c>
      <c r="Q83" s="17">
        <v>0.59289999999999998</v>
      </c>
      <c r="R83" s="17">
        <v>-5.5999999999999999E-3</v>
      </c>
      <c r="S83" s="17">
        <v>2.3999999999999998E-3</v>
      </c>
      <c r="T83" s="17">
        <v>8.3000000000000001E-3</v>
      </c>
      <c r="U83" s="15">
        <v>4701</v>
      </c>
      <c r="V83" s="15">
        <v>13</v>
      </c>
      <c r="W83" s="19">
        <v>0.17083333333333331</v>
      </c>
      <c r="X83" s="20">
        <v>42771</v>
      </c>
      <c r="Y83" s="21" t="s">
        <v>38</v>
      </c>
    </row>
    <row r="84" spans="1:25" ht="14.25" thickBot="1" x14ac:dyDescent="0.2">
      <c r="A84" s="7">
        <v>150157</v>
      </c>
      <c r="B84" s="8" t="s">
        <v>149</v>
      </c>
      <c r="C84" s="7">
        <v>1.0569999999999999</v>
      </c>
      <c r="D84" s="9">
        <v>2.8E-3</v>
      </c>
      <c r="E84" s="8">
        <v>232.55</v>
      </c>
      <c r="F84" s="7">
        <v>1.032</v>
      </c>
      <c r="G84" s="10">
        <v>-2.4199999999999999E-2</v>
      </c>
      <c r="H84" s="10">
        <v>3.2000000000000001E-2</v>
      </c>
      <c r="I84" s="8">
        <v>4.7</v>
      </c>
      <c r="J84" s="8">
        <v>4.7</v>
      </c>
      <c r="K84" s="10">
        <v>4.5850000000000002E-2</v>
      </c>
      <c r="L84" s="8" t="s">
        <v>40</v>
      </c>
      <c r="M84" s="7" t="s">
        <v>150</v>
      </c>
      <c r="N84" s="27">
        <v>-2.5999999999999999E-3</v>
      </c>
      <c r="O84" s="23">
        <v>0.32429999999999998</v>
      </c>
      <c r="P84" s="10">
        <v>-2.5899999999999999E-2</v>
      </c>
      <c r="Q84" s="10">
        <v>0.58120000000000005</v>
      </c>
      <c r="R84" s="10">
        <v>-2.0000000000000001E-4</v>
      </c>
      <c r="S84" s="10">
        <v>1.6000000000000001E-3</v>
      </c>
      <c r="T84" s="10">
        <v>5.0000000000000001E-4</v>
      </c>
      <c r="U84" s="8">
        <v>116373</v>
      </c>
      <c r="V84" s="8">
        <v>130</v>
      </c>
      <c r="W84" s="11">
        <v>0.21180555555555555</v>
      </c>
      <c r="X84" s="12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4.4399999999999995E-3</v>
      </c>
      <c r="E85" s="36"/>
      <c r="F85" s="35"/>
      <c r="G85" s="43">
        <f>AVERAGE(G80:G84)</f>
        <v>-1.2439999999999998E-2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4.6407999999999998E-2</v>
      </c>
      <c r="L85" s="36"/>
      <c r="M85" s="35"/>
      <c r="N85" s="38"/>
      <c r="O85" s="39"/>
      <c r="P85" s="43">
        <f>AVERAGE(P80:P84)</f>
        <v>-1.4660000000000001E-2</v>
      </c>
      <c r="Q85" s="37"/>
      <c r="R85" s="43">
        <f>AVERAGE(R80:R84)</f>
        <v>-9.9999999999999978E-5</v>
      </c>
      <c r="S85" s="37"/>
      <c r="T85" s="37"/>
      <c r="U85" s="36"/>
      <c r="V85" s="36"/>
      <c r="W85" s="40"/>
      <c r="X85" s="41"/>
      <c r="Y85" s="42"/>
    </row>
    <row r="86" spans="1:25" ht="14.25" thickBot="1" x14ac:dyDescent="0.2">
      <c r="A86" s="14">
        <v>150022</v>
      </c>
      <c r="B86" s="28" t="s">
        <v>42</v>
      </c>
      <c r="C86" s="14">
        <v>0.84899999999999998</v>
      </c>
      <c r="D86" s="26">
        <v>0</v>
      </c>
      <c r="E86" s="15">
        <v>15424.18</v>
      </c>
      <c r="F86" s="14">
        <v>1.0282</v>
      </c>
      <c r="G86" s="17">
        <v>0.17430000000000001</v>
      </c>
      <c r="H86" s="17">
        <v>0.03</v>
      </c>
      <c r="I86" s="15">
        <v>4.5</v>
      </c>
      <c r="J86" s="15">
        <v>4.5</v>
      </c>
      <c r="K86" s="17">
        <v>5.4820000000000001E-2</v>
      </c>
      <c r="L86" s="15" t="s">
        <v>40</v>
      </c>
      <c r="M86" s="14" t="s">
        <v>43</v>
      </c>
      <c r="N86" s="16">
        <v>6.9999999999999999E-4</v>
      </c>
      <c r="O86" s="18">
        <v>0.1225</v>
      </c>
      <c r="P86" s="28" t="s">
        <v>44</v>
      </c>
      <c r="Q86" s="29">
        <v>2.1113</v>
      </c>
      <c r="R86" s="17">
        <v>-4.4000000000000003E-3</v>
      </c>
      <c r="S86" s="17">
        <v>2.0000000000000001E-4</v>
      </c>
      <c r="T86" s="17">
        <v>1.44E-2</v>
      </c>
      <c r="U86" s="15">
        <v>310127</v>
      </c>
      <c r="V86" s="15">
        <v>22658</v>
      </c>
      <c r="W86" s="19">
        <v>0.21180555555555555</v>
      </c>
      <c r="X86" s="517">
        <v>42738</v>
      </c>
      <c r="Y86" s="21" t="s">
        <v>38</v>
      </c>
    </row>
    <row r="87" spans="1:25" ht="14.25" thickBot="1" x14ac:dyDescent="0.2">
      <c r="A87" s="7">
        <v>150164</v>
      </c>
      <c r="B87" s="8" t="s">
        <v>61</v>
      </c>
      <c r="C87" s="7">
        <v>1.0269999999999999</v>
      </c>
      <c r="D87" s="9">
        <v>2.8999999999999998E-3</v>
      </c>
      <c r="E87" s="8">
        <v>85.89</v>
      </c>
      <c r="F87" s="7">
        <v>1.0269999999999999</v>
      </c>
      <c r="G87" s="10">
        <v>0</v>
      </c>
      <c r="H87" s="10">
        <v>0.03</v>
      </c>
      <c r="I87" s="8">
        <v>4.5</v>
      </c>
      <c r="J87" s="8">
        <v>4.5</v>
      </c>
      <c r="K87" s="10">
        <v>4.4999999999999998E-2</v>
      </c>
      <c r="L87" s="8" t="s">
        <v>40</v>
      </c>
      <c r="M87" s="7" t="s">
        <v>62</v>
      </c>
      <c r="N87" s="27">
        <v>-5.9999999999999995E-4</v>
      </c>
      <c r="O87" s="23">
        <v>0.12189999999999999</v>
      </c>
      <c r="P87" s="10">
        <v>-2.8E-3</v>
      </c>
      <c r="Q87" s="10">
        <v>0.43969999999999998</v>
      </c>
      <c r="R87" s="10">
        <v>4.8999999999999998E-3</v>
      </c>
      <c r="S87" s="10">
        <v>4.5999999999999999E-3</v>
      </c>
      <c r="T87" s="10">
        <v>5.8999999999999999E-3</v>
      </c>
      <c r="U87" s="8">
        <v>3480</v>
      </c>
      <c r="V87" s="8">
        <v>12</v>
      </c>
      <c r="W87" s="11">
        <v>0.29375000000000001</v>
      </c>
      <c r="X87" s="12">
        <v>42705</v>
      </c>
      <c r="Y87" s="13" t="s">
        <v>38</v>
      </c>
    </row>
    <row r="88" spans="1:25" ht="14.25" thickBot="1" x14ac:dyDescent="0.2">
      <c r="A88" s="14">
        <v>150237</v>
      </c>
      <c r="B88" s="15" t="s">
        <v>75</v>
      </c>
      <c r="C88" s="14">
        <v>1.044</v>
      </c>
      <c r="D88" s="16">
        <v>1.9E-3</v>
      </c>
      <c r="E88" s="15">
        <v>27.29</v>
      </c>
      <c r="F88" s="14">
        <v>1.0429999999999999</v>
      </c>
      <c r="G88" s="17">
        <v>-1E-3</v>
      </c>
      <c r="H88" s="17">
        <v>0.03</v>
      </c>
      <c r="I88" s="15">
        <v>4.75</v>
      </c>
      <c r="J88" s="15">
        <v>4.5</v>
      </c>
      <c r="K88" s="17">
        <v>4.4979999999999999E-2</v>
      </c>
      <c r="L88" s="15" t="s">
        <v>40</v>
      </c>
      <c r="M88" s="14" t="s">
        <v>76</v>
      </c>
      <c r="N88" s="16">
        <v>3.2000000000000002E-3</v>
      </c>
      <c r="O88" s="18">
        <v>0.41349999999999998</v>
      </c>
      <c r="P88" s="17">
        <v>-4.7999999999999996E-3</v>
      </c>
      <c r="Q88" s="17">
        <v>0.36070000000000002</v>
      </c>
      <c r="R88" s="17">
        <v>1.2800000000000001E-2</v>
      </c>
      <c r="S88" s="17">
        <v>-5.4999999999999997E-3</v>
      </c>
      <c r="T88" s="17">
        <v>5.1000000000000004E-3</v>
      </c>
      <c r="U88" s="15">
        <v>854</v>
      </c>
      <c r="V88" s="15">
        <v>4</v>
      </c>
      <c r="W88" s="19">
        <v>0.21180555555555555</v>
      </c>
      <c r="X88" s="20">
        <v>42675</v>
      </c>
      <c r="Y88" s="21" t="s">
        <v>38</v>
      </c>
    </row>
    <row r="89" spans="1:25" s="206" customFormat="1" ht="14.25" thickBot="1" x14ac:dyDescent="0.2">
      <c r="A89" s="197">
        <v>502024</v>
      </c>
      <c r="B89" s="518" t="s">
        <v>77</v>
      </c>
      <c r="C89" s="197">
        <v>1.052</v>
      </c>
      <c r="D89" s="519">
        <v>4.7999999999999996E-3</v>
      </c>
      <c r="E89" s="518">
        <v>767.31</v>
      </c>
      <c r="F89" s="197">
        <v>1.0509999999999999</v>
      </c>
      <c r="G89" s="520">
        <v>-1E-3</v>
      </c>
      <c r="H89" s="520">
        <v>0.03</v>
      </c>
      <c r="I89" s="518">
        <v>5</v>
      </c>
      <c r="J89" s="518">
        <v>4.5</v>
      </c>
      <c r="K89" s="520">
        <v>4.496E-2</v>
      </c>
      <c r="L89" s="518" t="s">
        <v>40</v>
      </c>
      <c r="M89" s="197" t="s">
        <v>78</v>
      </c>
      <c r="N89" s="519">
        <v>9.7000000000000003E-3</v>
      </c>
      <c r="O89" s="202">
        <v>0.29010000000000002</v>
      </c>
      <c r="P89" s="520">
        <v>-4.7999999999999996E-3</v>
      </c>
      <c r="Q89" s="520">
        <v>0.63690000000000002</v>
      </c>
      <c r="R89" s="520">
        <v>6.7000000000000002E-3</v>
      </c>
      <c r="S89" s="520">
        <v>6.6E-3</v>
      </c>
      <c r="T89" s="520">
        <v>8.3999999999999995E-3</v>
      </c>
      <c r="U89" s="518">
        <v>2388</v>
      </c>
      <c r="V89" s="518">
        <v>269</v>
      </c>
      <c r="W89" s="522">
        <v>0.21180555555555555</v>
      </c>
      <c r="X89" s="523">
        <v>42614</v>
      </c>
      <c r="Y89" s="205" t="s">
        <v>38</v>
      </c>
    </row>
    <row r="90" spans="1:25" s="206" customFormat="1" ht="14.25" thickBot="1" x14ac:dyDescent="0.2">
      <c r="A90" s="197">
        <v>150177</v>
      </c>
      <c r="B90" s="518" t="s">
        <v>83</v>
      </c>
      <c r="C90" s="197">
        <v>1.0309999999999999</v>
      </c>
      <c r="D90" s="519">
        <v>4.8999999999999998E-3</v>
      </c>
      <c r="E90" s="518">
        <v>203.34</v>
      </c>
      <c r="F90" s="197">
        <v>1.028</v>
      </c>
      <c r="G90" s="520">
        <v>-2.8999999999999998E-3</v>
      </c>
      <c r="H90" s="520">
        <v>0.03</v>
      </c>
      <c r="I90" s="518">
        <v>4.5</v>
      </c>
      <c r="J90" s="518">
        <v>4.5</v>
      </c>
      <c r="K90" s="520">
        <v>4.487E-2</v>
      </c>
      <c r="L90" s="518" t="s">
        <v>40</v>
      </c>
      <c r="M90" s="197" t="s">
        <v>84</v>
      </c>
      <c r="N90" s="521">
        <v>-3.0999999999999999E-3</v>
      </c>
      <c r="O90" s="202">
        <v>0.47549999999999998</v>
      </c>
      <c r="P90" s="520">
        <v>-6.7000000000000002E-3</v>
      </c>
      <c r="Q90" s="520">
        <v>0.2311</v>
      </c>
      <c r="R90" s="520">
        <v>1.2999999999999999E-3</v>
      </c>
      <c r="S90" s="520">
        <v>4.0000000000000002E-4</v>
      </c>
      <c r="T90" s="520">
        <v>2.8E-3</v>
      </c>
      <c r="U90" s="518">
        <v>22209</v>
      </c>
      <c r="V90" s="518">
        <v>62</v>
      </c>
      <c r="W90" s="522">
        <v>0.21180555555555555</v>
      </c>
      <c r="X90" s="523">
        <v>42738</v>
      </c>
      <c r="Y90" s="205" t="s">
        <v>38</v>
      </c>
    </row>
    <row r="91" spans="1:25" ht="14.25" thickBot="1" x14ac:dyDescent="0.2">
      <c r="A91" s="7">
        <v>150205</v>
      </c>
      <c r="B91" s="8" t="s">
        <v>49</v>
      </c>
      <c r="C91" s="7">
        <v>1.036</v>
      </c>
      <c r="D91" s="9">
        <v>4.7999999999999996E-3</v>
      </c>
      <c r="E91" s="8">
        <v>48290.28</v>
      </c>
      <c r="F91" s="7">
        <v>1.0329999999999999</v>
      </c>
      <c r="G91" s="10">
        <v>-2.8999999999999998E-3</v>
      </c>
      <c r="H91" s="10">
        <v>0.03</v>
      </c>
      <c r="I91" s="8">
        <v>4.5</v>
      </c>
      <c r="J91" s="8">
        <v>4.5</v>
      </c>
      <c r="K91" s="10">
        <v>4.487E-2</v>
      </c>
      <c r="L91" s="8" t="s">
        <v>40</v>
      </c>
      <c r="M91" s="7" t="s">
        <v>50</v>
      </c>
      <c r="N91" s="9">
        <v>0.01</v>
      </c>
      <c r="O91" s="23">
        <v>0.20669999999999999</v>
      </c>
      <c r="P91" s="10">
        <v>-6.7000000000000002E-3</v>
      </c>
      <c r="Q91" s="10">
        <v>0.85499999999999998</v>
      </c>
      <c r="R91" s="10">
        <v>2.3E-3</v>
      </c>
      <c r="S91" s="10">
        <v>7.4999999999999997E-3</v>
      </c>
      <c r="T91" s="10">
        <v>1.44E-2</v>
      </c>
      <c r="U91" s="8">
        <v>545482</v>
      </c>
      <c r="V91" s="8">
        <v>46034</v>
      </c>
      <c r="W91" s="11">
        <v>0.21180555555555555</v>
      </c>
      <c r="X91" s="12">
        <v>42705</v>
      </c>
      <c r="Y91" s="13" t="s">
        <v>38</v>
      </c>
    </row>
    <row r="92" spans="1:25" ht="14.25" thickBot="1" x14ac:dyDescent="0.2">
      <c r="A92" s="14">
        <v>150229</v>
      </c>
      <c r="B92" s="15" t="s">
        <v>69</v>
      </c>
      <c r="C92" s="14">
        <v>1.0349999999999999</v>
      </c>
      <c r="D92" s="16">
        <v>5.7999999999999996E-3</v>
      </c>
      <c r="E92" s="15">
        <v>444.37</v>
      </c>
      <c r="F92" s="14">
        <v>1.032</v>
      </c>
      <c r="G92" s="17">
        <v>-2.8999999999999998E-3</v>
      </c>
      <c r="H92" s="17">
        <v>0.03</v>
      </c>
      <c r="I92" s="15">
        <v>4.5</v>
      </c>
      <c r="J92" s="15">
        <v>4.5</v>
      </c>
      <c r="K92" s="17">
        <v>4.487E-2</v>
      </c>
      <c r="L92" s="15" t="s">
        <v>40</v>
      </c>
      <c r="M92" s="14" t="s">
        <v>70</v>
      </c>
      <c r="N92" s="16">
        <v>4.3E-3</v>
      </c>
      <c r="O92" s="18">
        <v>0.29849999999999999</v>
      </c>
      <c r="P92" s="17">
        <v>-6.7000000000000002E-3</v>
      </c>
      <c r="Q92" s="17">
        <v>0.64159999999999995</v>
      </c>
      <c r="R92" s="17">
        <v>2.5000000000000001E-3</v>
      </c>
      <c r="S92" s="17">
        <v>2.2000000000000001E-3</v>
      </c>
      <c r="T92" s="17">
        <v>1.1000000000000001E-3</v>
      </c>
      <c r="U92" s="15">
        <v>16193</v>
      </c>
      <c r="V92" s="15">
        <v>12</v>
      </c>
      <c r="W92" s="19">
        <v>0.21180555555555555</v>
      </c>
      <c r="X92" s="20">
        <v>42705</v>
      </c>
      <c r="Y92" s="21" t="s">
        <v>38</v>
      </c>
    </row>
    <row r="93" spans="1:25" ht="14.25" thickBot="1" x14ac:dyDescent="0.2">
      <c r="A93" s="7">
        <v>150273</v>
      </c>
      <c r="B93" s="8" t="s">
        <v>45</v>
      </c>
      <c r="C93" s="7">
        <v>1.0580000000000001</v>
      </c>
      <c r="D93" s="9">
        <v>5.7000000000000002E-3</v>
      </c>
      <c r="E93" s="8">
        <v>353.66</v>
      </c>
      <c r="F93" s="7">
        <v>1.0549999999999999</v>
      </c>
      <c r="G93" s="10">
        <v>-2.8E-3</v>
      </c>
      <c r="H93" s="10">
        <v>0.03</v>
      </c>
      <c r="I93" s="8">
        <v>5</v>
      </c>
      <c r="J93" s="8">
        <v>4.5</v>
      </c>
      <c r="K93" s="10">
        <v>4.487E-2</v>
      </c>
      <c r="L93" s="8" t="s">
        <v>40</v>
      </c>
      <c r="M93" s="7" t="s">
        <v>46</v>
      </c>
      <c r="N93" s="9">
        <v>2.5000000000000001E-3</v>
      </c>
      <c r="O93" s="23">
        <v>0.15240000000000001</v>
      </c>
      <c r="P93" s="10">
        <v>-6.6E-3</v>
      </c>
      <c r="Q93" s="10">
        <v>0.94850000000000001</v>
      </c>
      <c r="R93" s="10">
        <v>-5.5999999999999999E-3</v>
      </c>
      <c r="S93" s="10">
        <v>-5.8999999999999999E-3</v>
      </c>
      <c r="T93" s="10">
        <v>-5.1999999999999998E-3</v>
      </c>
      <c r="U93" s="8">
        <v>10327</v>
      </c>
      <c r="V93" s="8">
        <v>-82</v>
      </c>
      <c r="W93" s="11">
        <v>0.21180555555555555</v>
      </c>
      <c r="X93" s="12">
        <v>42614</v>
      </c>
      <c r="Y93" s="13" t="s">
        <v>38</v>
      </c>
    </row>
    <row r="94" spans="1:25" ht="14.25" thickBot="1" x14ac:dyDescent="0.2">
      <c r="A94" s="14">
        <v>150259</v>
      </c>
      <c r="B94" s="15" t="s">
        <v>92</v>
      </c>
      <c r="C94" s="14">
        <v>1.012</v>
      </c>
      <c r="D94" s="16">
        <v>5.0000000000000001E-3</v>
      </c>
      <c r="E94" s="15">
        <v>336.11</v>
      </c>
      <c r="F94" s="14">
        <v>1.0092000000000001</v>
      </c>
      <c r="G94" s="17">
        <v>-2.8E-3</v>
      </c>
      <c r="H94" s="17">
        <v>0.03</v>
      </c>
      <c r="I94" s="15">
        <v>4.5</v>
      </c>
      <c r="J94" s="15">
        <v>4.5</v>
      </c>
      <c r="K94" s="17">
        <v>4.487E-2</v>
      </c>
      <c r="L94" s="15" t="s">
        <v>40</v>
      </c>
      <c r="M94" s="14" t="s">
        <v>93</v>
      </c>
      <c r="N94" s="16">
        <v>3.2000000000000002E-3</v>
      </c>
      <c r="O94" s="18">
        <v>0.34810000000000002</v>
      </c>
      <c r="P94" s="17">
        <v>-6.7000000000000002E-3</v>
      </c>
      <c r="Q94" s="17">
        <v>0.55320000000000003</v>
      </c>
      <c r="R94" s="17">
        <v>-7.0000000000000001E-3</v>
      </c>
      <c r="S94" s="17">
        <v>-4.4999999999999997E-3</v>
      </c>
      <c r="T94" s="17">
        <v>2.8E-3</v>
      </c>
      <c r="U94" s="15">
        <v>10120</v>
      </c>
      <c r="V94" s="15">
        <v>-9</v>
      </c>
      <c r="W94" s="19">
        <v>0.21180555555555555</v>
      </c>
      <c r="X94" s="20">
        <v>42888</v>
      </c>
      <c r="Y94" s="21" t="s">
        <v>38</v>
      </c>
    </row>
    <row r="95" spans="1:25" ht="14.25" thickBot="1" x14ac:dyDescent="0.2">
      <c r="A95" s="7">
        <v>150271</v>
      </c>
      <c r="B95" s="8" t="s">
        <v>59</v>
      </c>
      <c r="C95" s="7">
        <v>1.0329999999999999</v>
      </c>
      <c r="D95" s="9">
        <v>4.8999999999999998E-3</v>
      </c>
      <c r="E95" s="8">
        <v>46.49</v>
      </c>
      <c r="F95" s="7">
        <v>1.03</v>
      </c>
      <c r="G95" s="10">
        <v>-2.8999999999999998E-3</v>
      </c>
      <c r="H95" s="10">
        <v>0.03</v>
      </c>
      <c r="I95" s="8">
        <v>4.5</v>
      </c>
      <c r="J95" s="8">
        <v>4.5</v>
      </c>
      <c r="K95" s="10">
        <v>4.487E-2</v>
      </c>
      <c r="L95" s="8" t="s">
        <v>40</v>
      </c>
      <c r="M95" s="7" t="s">
        <v>60</v>
      </c>
      <c r="N95" s="9">
        <v>2.0999999999999999E-3</v>
      </c>
      <c r="O95" s="23">
        <v>0.40189999999999998</v>
      </c>
      <c r="P95" s="10">
        <v>-6.7000000000000002E-3</v>
      </c>
      <c r="Q95" s="10">
        <v>0.4017</v>
      </c>
      <c r="R95" s="10">
        <v>-2E-3</v>
      </c>
      <c r="S95" s="10">
        <v>-2.3E-3</v>
      </c>
      <c r="T95" s="10">
        <v>4.7000000000000002E-3</v>
      </c>
      <c r="U95" s="8">
        <v>2364</v>
      </c>
      <c r="V95" s="8">
        <v>3</v>
      </c>
      <c r="W95" s="11">
        <v>0.21180555555555555</v>
      </c>
      <c r="X95" s="12">
        <v>42719</v>
      </c>
      <c r="Y95" s="13" t="s">
        <v>38</v>
      </c>
    </row>
    <row r="96" spans="1:25" ht="14.25" thickBot="1" x14ac:dyDescent="0.2">
      <c r="A96" s="14">
        <v>150329</v>
      </c>
      <c r="B96" s="15" t="s">
        <v>99</v>
      </c>
      <c r="C96" s="14">
        <v>1.0329999999999999</v>
      </c>
      <c r="D96" s="16">
        <v>4.8999999999999998E-3</v>
      </c>
      <c r="E96" s="15">
        <v>388.35</v>
      </c>
      <c r="F96" s="14">
        <v>1.03</v>
      </c>
      <c r="G96" s="17">
        <v>-2.8999999999999998E-3</v>
      </c>
      <c r="H96" s="17">
        <v>0.03</v>
      </c>
      <c r="I96" s="15">
        <v>4.5</v>
      </c>
      <c r="J96" s="15">
        <v>4.5</v>
      </c>
      <c r="K96" s="17">
        <v>4.487E-2</v>
      </c>
      <c r="L96" s="15" t="s">
        <v>40</v>
      </c>
      <c r="M96" s="14" t="s">
        <v>100</v>
      </c>
      <c r="N96" s="16">
        <v>2.9999999999999997E-4</v>
      </c>
      <c r="O96" s="18">
        <v>0.33629999999999999</v>
      </c>
      <c r="P96" s="17">
        <v>-6.7000000000000002E-3</v>
      </c>
      <c r="Q96" s="17">
        <v>0.55559999999999998</v>
      </c>
      <c r="R96" s="17">
        <v>2.3E-3</v>
      </c>
      <c r="S96" s="17">
        <v>5.7000000000000002E-3</v>
      </c>
      <c r="T96" s="17">
        <v>5.0000000000000001E-4</v>
      </c>
      <c r="U96" s="15">
        <v>13262</v>
      </c>
      <c r="V96" s="15">
        <v>0</v>
      </c>
      <c r="W96" s="19">
        <v>0.21180555555555555</v>
      </c>
      <c r="X96" s="20">
        <v>42719</v>
      </c>
      <c r="Y96" s="21" t="s">
        <v>38</v>
      </c>
    </row>
    <row r="97" spans="1:25" ht="14.25" thickBot="1" x14ac:dyDescent="0.2">
      <c r="A97" s="7">
        <v>502027</v>
      </c>
      <c r="B97" s="8" t="s">
        <v>124</v>
      </c>
      <c r="C97" s="7">
        <v>1.054</v>
      </c>
      <c r="D97" s="9">
        <v>4.7999999999999996E-3</v>
      </c>
      <c r="E97" s="8">
        <v>3.62</v>
      </c>
      <c r="F97" s="7">
        <v>1.0509999999999999</v>
      </c>
      <c r="G97" s="10">
        <v>-2.8999999999999998E-3</v>
      </c>
      <c r="H97" s="10">
        <v>0.03</v>
      </c>
      <c r="I97" s="8">
        <v>5</v>
      </c>
      <c r="J97" s="8">
        <v>4.5</v>
      </c>
      <c r="K97" s="10">
        <v>4.487E-2</v>
      </c>
      <c r="L97" s="8" t="s">
        <v>40</v>
      </c>
      <c r="M97" s="7" t="s">
        <v>125</v>
      </c>
      <c r="N97" s="9">
        <v>5.8999999999999999E-3</v>
      </c>
      <c r="O97" s="23">
        <v>0.3014</v>
      </c>
      <c r="P97" s="10">
        <v>-6.6E-3</v>
      </c>
      <c r="Q97" s="10">
        <v>0.61080000000000001</v>
      </c>
      <c r="R97" s="10">
        <v>1.8599999999999998E-2</v>
      </c>
      <c r="S97" s="10">
        <v>3.2399999999999998E-2</v>
      </c>
      <c r="T97" s="10">
        <v>3.8E-3</v>
      </c>
      <c r="U97" s="8">
        <v>133</v>
      </c>
      <c r="V97" s="8">
        <v>0</v>
      </c>
      <c r="W97" s="11">
        <v>0.21180555555555555</v>
      </c>
      <c r="X97" s="12">
        <v>42614</v>
      </c>
      <c r="Y97" s="13" t="s">
        <v>38</v>
      </c>
    </row>
    <row r="98" spans="1:25" ht="14.25" thickBot="1" x14ac:dyDescent="0.2">
      <c r="A98" s="14">
        <v>150233</v>
      </c>
      <c r="B98" s="15" t="s">
        <v>81</v>
      </c>
      <c r="C98" s="14">
        <v>1.0129999999999999</v>
      </c>
      <c r="D98" s="16">
        <v>5.0000000000000001E-3</v>
      </c>
      <c r="E98" s="15">
        <v>19.05</v>
      </c>
      <c r="F98" s="14">
        <v>1.0096000000000001</v>
      </c>
      <c r="G98" s="17">
        <v>-3.3999999999999998E-3</v>
      </c>
      <c r="H98" s="17">
        <v>0.03</v>
      </c>
      <c r="I98" s="15">
        <v>4.5</v>
      </c>
      <c r="J98" s="15">
        <v>4.5</v>
      </c>
      <c r="K98" s="17">
        <v>4.4850000000000001E-2</v>
      </c>
      <c r="L98" s="15" t="s">
        <v>40</v>
      </c>
      <c r="M98" s="14" t="s">
        <v>82</v>
      </c>
      <c r="N98" s="16">
        <v>5.4000000000000003E-3</v>
      </c>
      <c r="O98" s="18">
        <v>0.30630000000000002</v>
      </c>
      <c r="P98" s="17">
        <v>-6.7000000000000002E-3</v>
      </c>
      <c r="Q98" s="29">
        <v>0.65210000000000001</v>
      </c>
      <c r="R98" s="17">
        <v>-1.6000000000000001E-3</v>
      </c>
      <c r="S98" s="17">
        <v>-3.5999999999999999E-3</v>
      </c>
      <c r="T98" s="17">
        <v>-4.3E-3</v>
      </c>
      <c r="U98" s="15">
        <v>2720</v>
      </c>
      <c r="V98" s="15">
        <v>-70</v>
      </c>
      <c r="W98" s="19">
        <v>0.21180555555555555</v>
      </c>
      <c r="X98" s="20">
        <v>42884</v>
      </c>
      <c r="Y98" s="21" t="s">
        <v>38</v>
      </c>
    </row>
    <row r="99" spans="1:25" ht="14.25" thickBot="1" x14ac:dyDescent="0.2">
      <c r="A99" s="7">
        <v>150277</v>
      </c>
      <c r="B99" s="22" t="s">
        <v>65</v>
      </c>
      <c r="C99" s="7">
        <v>1.06</v>
      </c>
      <c r="D99" s="9">
        <v>5.7000000000000002E-3</v>
      </c>
      <c r="E99" s="8">
        <v>906.68</v>
      </c>
      <c r="F99" s="7">
        <v>1.056</v>
      </c>
      <c r="G99" s="10">
        <v>-3.8E-3</v>
      </c>
      <c r="H99" s="10">
        <v>0.03</v>
      </c>
      <c r="I99" s="8">
        <v>5</v>
      </c>
      <c r="J99" s="8">
        <v>4.5</v>
      </c>
      <c r="K99" s="10">
        <v>4.4830000000000002E-2</v>
      </c>
      <c r="L99" s="8" t="s">
        <v>40</v>
      </c>
      <c r="M99" s="7" t="s">
        <v>66</v>
      </c>
      <c r="N99" s="9">
        <v>1.2999999999999999E-3</v>
      </c>
      <c r="O99" s="23">
        <v>0.14860000000000001</v>
      </c>
      <c r="P99" s="10">
        <v>-7.6E-3</v>
      </c>
      <c r="Q99" s="10">
        <v>0.95579999999999998</v>
      </c>
      <c r="R99" s="10">
        <v>2E-3</v>
      </c>
      <c r="S99" s="10">
        <v>-4.5999999999999999E-3</v>
      </c>
      <c r="T99" s="10">
        <v>-5.8999999999999999E-3</v>
      </c>
      <c r="U99" s="8">
        <v>53467</v>
      </c>
      <c r="V99" s="8">
        <v>-172</v>
      </c>
      <c r="W99" s="11">
        <v>0.21180555555555555</v>
      </c>
      <c r="X99" s="12">
        <v>42614</v>
      </c>
      <c r="Y99" s="13" t="s">
        <v>38</v>
      </c>
    </row>
    <row r="100" spans="1:25" ht="14.25" thickBot="1" x14ac:dyDescent="0.2">
      <c r="A100" s="14">
        <v>150257</v>
      </c>
      <c r="B100" s="15" t="s">
        <v>53</v>
      </c>
      <c r="C100" s="14">
        <v>1.0129999999999999</v>
      </c>
      <c r="D100" s="16">
        <v>6.0000000000000001E-3</v>
      </c>
      <c r="E100" s="15">
        <v>83.49</v>
      </c>
      <c r="F100" s="14">
        <v>1.0092000000000001</v>
      </c>
      <c r="G100" s="17">
        <v>-3.8E-3</v>
      </c>
      <c r="H100" s="17">
        <v>0.03</v>
      </c>
      <c r="I100" s="15">
        <v>4.5</v>
      </c>
      <c r="J100" s="15">
        <v>4.5</v>
      </c>
      <c r="K100" s="17">
        <v>4.4830000000000002E-2</v>
      </c>
      <c r="L100" s="15" t="s">
        <v>40</v>
      </c>
      <c r="M100" s="14" t="s">
        <v>54</v>
      </c>
      <c r="N100" s="16">
        <v>2.5999999999999999E-3</v>
      </c>
      <c r="O100" s="18">
        <v>0.42</v>
      </c>
      <c r="P100" s="17">
        <v>-7.7000000000000002E-3</v>
      </c>
      <c r="Q100" s="17">
        <v>0.38190000000000002</v>
      </c>
      <c r="R100" s="17">
        <v>5.5999999999999999E-3</v>
      </c>
      <c r="S100" s="17">
        <v>1.4500000000000001E-2</v>
      </c>
      <c r="T100" s="17">
        <v>1.52E-2</v>
      </c>
      <c r="U100" s="15">
        <v>1573</v>
      </c>
      <c r="V100" s="15">
        <v>13</v>
      </c>
      <c r="W100" s="19">
        <v>0.21180555555555555</v>
      </c>
      <c r="X100" s="20">
        <v>42888</v>
      </c>
      <c r="Y100" s="21" t="s">
        <v>38</v>
      </c>
    </row>
    <row r="101" spans="1:25" ht="14.25" thickBot="1" x14ac:dyDescent="0.2">
      <c r="A101" s="7">
        <v>502049</v>
      </c>
      <c r="B101" s="8" t="s">
        <v>90</v>
      </c>
      <c r="C101" s="7">
        <v>1.0189999999999999</v>
      </c>
      <c r="D101" s="9">
        <v>4.8999999999999998E-3</v>
      </c>
      <c r="E101" s="8">
        <v>1811.36</v>
      </c>
      <c r="F101" s="7">
        <v>1.0153000000000001</v>
      </c>
      <c r="G101" s="10">
        <v>-3.5999999999999999E-3</v>
      </c>
      <c r="H101" s="10">
        <v>0.03</v>
      </c>
      <c r="I101" s="8">
        <v>4.5</v>
      </c>
      <c r="J101" s="8">
        <v>4.5</v>
      </c>
      <c r="K101" s="10">
        <v>4.4830000000000002E-2</v>
      </c>
      <c r="L101" s="8" t="s">
        <v>40</v>
      </c>
      <c r="M101" s="7" t="s">
        <v>91</v>
      </c>
      <c r="N101" s="27">
        <v>-1.8E-3</v>
      </c>
      <c r="O101" s="23">
        <v>0.43330000000000002</v>
      </c>
      <c r="P101" s="10">
        <v>-7.7000000000000002E-3</v>
      </c>
      <c r="Q101" s="10">
        <v>0.34360000000000002</v>
      </c>
      <c r="R101" s="10">
        <v>5.0000000000000001E-3</v>
      </c>
      <c r="S101" s="10">
        <v>1.8499999999999999E-2</v>
      </c>
      <c r="T101" s="10">
        <v>8.9999999999999993E-3</v>
      </c>
      <c r="U101" s="8">
        <v>12269</v>
      </c>
      <c r="V101" s="8">
        <v>229</v>
      </c>
      <c r="W101" s="11">
        <v>0.21180555555555555</v>
      </c>
      <c r="X101" s="12">
        <v>42839</v>
      </c>
      <c r="Y101" s="13" t="s">
        <v>38</v>
      </c>
    </row>
    <row r="102" spans="1:25" ht="14.25" thickBot="1" x14ac:dyDescent="0.2">
      <c r="A102" s="14">
        <v>150243</v>
      </c>
      <c r="B102" s="15" t="s">
        <v>128</v>
      </c>
      <c r="C102" s="14">
        <v>1.0309999999999999</v>
      </c>
      <c r="D102" s="16">
        <v>5.8999999999999999E-3</v>
      </c>
      <c r="E102" s="15">
        <v>157.21</v>
      </c>
      <c r="F102" s="14">
        <v>1.0269999999999999</v>
      </c>
      <c r="G102" s="17">
        <v>-3.8999999999999998E-3</v>
      </c>
      <c r="H102" s="17">
        <v>0.03</v>
      </c>
      <c r="I102" s="15">
        <v>4.5</v>
      </c>
      <c r="J102" s="15">
        <v>4.5</v>
      </c>
      <c r="K102" s="17">
        <v>4.4819999999999999E-2</v>
      </c>
      <c r="L102" s="15" t="s">
        <v>40</v>
      </c>
      <c r="M102" s="14" t="s">
        <v>129</v>
      </c>
      <c r="N102" s="16">
        <v>3.2000000000000002E-3</v>
      </c>
      <c r="O102" s="18">
        <v>0.38500000000000001</v>
      </c>
      <c r="P102" s="17">
        <v>-7.6E-3</v>
      </c>
      <c r="Q102" s="17">
        <v>0.44490000000000002</v>
      </c>
      <c r="R102" s="17">
        <v>-1.6000000000000001E-3</v>
      </c>
      <c r="S102" s="17">
        <v>3.3999999999999998E-3</v>
      </c>
      <c r="T102" s="17">
        <v>6.3E-3</v>
      </c>
      <c r="U102" s="15">
        <v>12407</v>
      </c>
      <c r="V102" s="15">
        <v>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150241</v>
      </c>
      <c r="B103" s="22" t="s">
        <v>94</v>
      </c>
      <c r="C103" s="7">
        <v>1.034</v>
      </c>
      <c r="D103" s="9">
        <v>4.8999999999999998E-3</v>
      </c>
      <c r="E103" s="8">
        <v>119.13</v>
      </c>
      <c r="F103" s="7">
        <v>1.03</v>
      </c>
      <c r="G103" s="10">
        <v>-3.8999999999999998E-3</v>
      </c>
      <c r="H103" s="10">
        <v>0.03</v>
      </c>
      <c r="I103" s="8">
        <v>4.5</v>
      </c>
      <c r="J103" s="8">
        <v>4.5</v>
      </c>
      <c r="K103" s="10">
        <v>4.4819999999999999E-2</v>
      </c>
      <c r="L103" s="8" t="s">
        <v>40</v>
      </c>
      <c r="M103" s="7" t="s">
        <v>95</v>
      </c>
      <c r="N103" s="27">
        <v>-2.3999999999999998E-3</v>
      </c>
      <c r="O103" s="23">
        <v>0.31979999999999997</v>
      </c>
      <c r="P103" s="10">
        <v>-7.6E-3</v>
      </c>
      <c r="Q103" s="10">
        <v>0.59430000000000005</v>
      </c>
      <c r="R103" s="10">
        <v>2.0000000000000001E-4</v>
      </c>
      <c r="S103" s="10">
        <v>5.7999999999999996E-3</v>
      </c>
      <c r="T103" s="10">
        <v>-5.7000000000000002E-3</v>
      </c>
      <c r="U103" s="8">
        <v>8532</v>
      </c>
      <c r="V103" s="8">
        <v>-24</v>
      </c>
      <c r="W103" s="11">
        <v>0.21180555555555555</v>
      </c>
      <c r="X103" s="12">
        <v>42719</v>
      </c>
      <c r="Y103" s="13" t="s">
        <v>38</v>
      </c>
    </row>
    <row r="104" spans="1:25" ht="14.25" thickBot="1" x14ac:dyDescent="0.2">
      <c r="A104" s="14">
        <v>150315</v>
      </c>
      <c r="B104" s="15" t="s">
        <v>118</v>
      </c>
      <c r="C104" s="14">
        <v>1.036</v>
      </c>
      <c r="D104" s="16">
        <v>5.7999999999999996E-3</v>
      </c>
      <c r="E104" s="15">
        <v>287.64</v>
      </c>
      <c r="F104" s="14">
        <v>1.032</v>
      </c>
      <c r="G104" s="17">
        <v>-3.8999999999999998E-3</v>
      </c>
      <c r="H104" s="17">
        <v>0.03</v>
      </c>
      <c r="I104" s="15">
        <v>4.5</v>
      </c>
      <c r="J104" s="15">
        <v>4.5</v>
      </c>
      <c r="K104" s="17">
        <v>4.4819999999999999E-2</v>
      </c>
      <c r="L104" s="15" t="s">
        <v>40</v>
      </c>
      <c r="M104" s="14" t="s">
        <v>119</v>
      </c>
      <c r="N104" s="16">
        <v>2.0999999999999999E-3</v>
      </c>
      <c r="O104" s="18">
        <v>0.38719999999999999</v>
      </c>
      <c r="P104" s="17">
        <v>-7.6E-3</v>
      </c>
      <c r="Q104" s="17">
        <v>0.43390000000000001</v>
      </c>
      <c r="R104" s="17">
        <v>-7.7000000000000002E-3</v>
      </c>
      <c r="S104" s="17">
        <v>-7.1999999999999998E-3</v>
      </c>
      <c r="T104" s="17">
        <v>-3.8E-3</v>
      </c>
      <c r="U104" s="15">
        <v>9480</v>
      </c>
      <c r="V104" s="15">
        <v>-78</v>
      </c>
      <c r="W104" s="19">
        <v>0.21180555555555555</v>
      </c>
      <c r="X104" s="20">
        <v>42705</v>
      </c>
      <c r="Y104" s="21" t="s">
        <v>38</v>
      </c>
    </row>
    <row r="105" spans="1:25" ht="14.25" thickBot="1" x14ac:dyDescent="0.2">
      <c r="A105" s="7">
        <v>150249</v>
      </c>
      <c r="B105" s="22" t="s">
        <v>103</v>
      </c>
      <c r="C105" s="7">
        <v>1.034</v>
      </c>
      <c r="D105" s="31">
        <v>0</v>
      </c>
      <c r="E105" s="8">
        <v>26.88</v>
      </c>
      <c r="F105" s="7">
        <v>1.03</v>
      </c>
      <c r="G105" s="10">
        <v>-3.8999999999999998E-3</v>
      </c>
      <c r="H105" s="10">
        <v>0.03</v>
      </c>
      <c r="I105" s="8">
        <v>4.5</v>
      </c>
      <c r="J105" s="8">
        <v>4.5</v>
      </c>
      <c r="K105" s="10">
        <v>4.4819999999999999E-2</v>
      </c>
      <c r="L105" s="8" t="s">
        <v>40</v>
      </c>
      <c r="M105" s="7" t="s">
        <v>95</v>
      </c>
      <c r="N105" s="27">
        <v>-2.3999999999999998E-3</v>
      </c>
      <c r="O105" s="23">
        <v>0.28410000000000002</v>
      </c>
      <c r="P105" s="10">
        <v>-7.6E-3</v>
      </c>
      <c r="Q105" s="10">
        <v>0.67789999999999995</v>
      </c>
      <c r="R105" s="10">
        <v>-6.7000000000000002E-3</v>
      </c>
      <c r="S105" s="10">
        <v>5.9999999999999995E-4</v>
      </c>
      <c r="T105" s="10">
        <v>-1.6000000000000001E-3</v>
      </c>
      <c r="U105" s="8">
        <v>3972</v>
      </c>
      <c r="V105" s="8">
        <v>-5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150251</v>
      </c>
      <c r="B106" s="15" t="s">
        <v>96</v>
      </c>
      <c r="C106" s="14">
        <v>1.034</v>
      </c>
      <c r="D106" s="16">
        <v>4.8999999999999998E-3</v>
      </c>
      <c r="E106" s="15">
        <v>708.05</v>
      </c>
      <c r="F106" s="14">
        <v>1.03</v>
      </c>
      <c r="G106" s="17">
        <v>-3.8999999999999998E-3</v>
      </c>
      <c r="H106" s="17">
        <v>0.03</v>
      </c>
      <c r="I106" s="15">
        <v>4.5</v>
      </c>
      <c r="J106" s="15">
        <v>4.5</v>
      </c>
      <c r="K106" s="17">
        <v>4.4819999999999999E-2</v>
      </c>
      <c r="L106" s="15" t="s">
        <v>40</v>
      </c>
      <c r="M106" s="14" t="s">
        <v>97</v>
      </c>
      <c r="N106" s="30">
        <v>-9.4000000000000004E-3</v>
      </c>
      <c r="O106" s="18">
        <v>0.4375</v>
      </c>
      <c r="P106" s="17">
        <v>-7.6E-3</v>
      </c>
      <c r="Q106" s="17">
        <v>0.31840000000000002</v>
      </c>
      <c r="R106" s="17">
        <v>8.9999999999999993E-3</v>
      </c>
      <c r="S106" s="17">
        <v>2.0899999999999998E-2</v>
      </c>
      <c r="T106" s="17">
        <v>1.1599999999999999E-2</v>
      </c>
      <c r="U106" s="15">
        <v>7472</v>
      </c>
      <c r="V106" s="15">
        <v>620</v>
      </c>
      <c r="W106" s="19">
        <v>0.21180555555555555</v>
      </c>
      <c r="X106" s="20">
        <v>42719</v>
      </c>
      <c r="Y106" s="21" t="s">
        <v>38</v>
      </c>
    </row>
    <row r="107" spans="1:25" ht="14.25" thickBot="1" x14ac:dyDescent="0.2">
      <c r="A107" s="7">
        <v>150283</v>
      </c>
      <c r="B107" s="8" t="s">
        <v>63</v>
      </c>
      <c r="C107" s="7">
        <v>1.0109999999999999</v>
      </c>
      <c r="D107" s="9">
        <v>5.0000000000000001E-3</v>
      </c>
      <c r="E107" s="8">
        <v>125.8</v>
      </c>
      <c r="F107" s="7">
        <v>1.0069999999999999</v>
      </c>
      <c r="G107" s="10">
        <v>-4.0000000000000001E-3</v>
      </c>
      <c r="H107" s="10">
        <v>0.03</v>
      </c>
      <c r="I107" s="8">
        <v>4.5</v>
      </c>
      <c r="J107" s="8">
        <v>4.5</v>
      </c>
      <c r="K107" s="10">
        <v>4.4819999999999999E-2</v>
      </c>
      <c r="L107" s="8" t="s">
        <v>40</v>
      </c>
      <c r="M107" s="7" t="s">
        <v>64</v>
      </c>
      <c r="N107" s="9">
        <v>5.0000000000000001E-4</v>
      </c>
      <c r="O107" s="23">
        <v>0.29549999999999998</v>
      </c>
      <c r="P107" s="10">
        <v>-7.7000000000000002E-3</v>
      </c>
      <c r="Q107" s="24">
        <v>0.68140000000000001</v>
      </c>
      <c r="R107" s="10">
        <v>-8.5000000000000006E-3</v>
      </c>
      <c r="S107" s="10">
        <v>-3.5999999999999999E-3</v>
      </c>
      <c r="T107" s="10">
        <v>-7.0000000000000001E-3</v>
      </c>
      <c r="U107" s="8">
        <v>9436</v>
      </c>
      <c r="V107" s="8">
        <v>-26</v>
      </c>
      <c r="W107" s="11">
        <v>0.21180555555555555</v>
      </c>
      <c r="X107" s="12">
        <v>42905</v>
      </c>
      <c r="Y107" s="13" t="s">
        <v>38</v>
      </c>
    </row>
    <row r="108" spans="1:25" ht="14.25" thickBot="1" x14ac:dyDescent="0.2">
      <c r="A108" s="14">
        <v>150173</v>
      </c>
      <c r="B108" s="15" t="s">
        <v>113</v>
      </c>
      <c r="C108" s="14">
        <v>1.034</v>
      </c>
      <c r="D108" s="16">
        <v>5.7999999999999996E-3</v>
      </c>
      <c r="E108" s="15">
        <v>529.61</v>
      </c>
      <c r="F108" s="14">
        <v>1.03</v>
      </c>
      <c r="G108" s="17">
        <v>-3.8999999999999998E-3</v>
      </c>
      <c r="H108" s="17">
        <v>0.03</v>
      </c>
      <c r="I108" s="15">
        <v>4.5</v>
      </c>
      <c r="J108" s="15">
        <v>4.5</v>
      </c>
      <c r="K108" s="17">
        <v>4.4819999999999999E-2</v>
      </c>
      <c r="L108" s="15" t="s">
        <v>40</v>
      </c>
      <c r="M108" s="14" t="s">
        <v>114</v>
      </c>
      <c r="N108" s="16">
        <v>4.7999999999999996E-3</v>
      </c>
      <c r="O108" s="18">
        <v>0.28820000000000001</v>
      </c>
      <c r="P108" s="17">
        <v>-7.6E-3</v>
      </c>
      <c r="Q108" s="17">
        <v>0.66839999999999999</v>
      </c>
      <c r="R108" s="17">
        <v>-4.4999999999999997E-3</v>
      </c>
      <c r="S108" s="17">
        <v>5.9999999999999995E-4</v>
      </c>
      <c r="T108" s="17">
        <v>9.4999999999999998E-3</v>
      </c>
      <c r="U108" s="15">
        <v>19019</v>
      </c>
      <c r="V108" s="15">
        <v>761</v>
      </c>
      <c r="W108" s="19">
        <v>0.21180555555555555</v>
      </c>
      <c r="X108" s="20">
        <v>42719</v>
      </c>
      <c r="Y108" s="21" t="s">
        <v>38</v>
      </c>
    </row>
    <row r="109" spans="1:25" ht="14.25" thickBot="1" x14ac:dyDescent="0.2">
      <c r="A109" s="7">
        <v>150309</v>
      </c>
      <c r="B109" s="8" t="s">
        <v>73</v>
      </c>
      <c r="C109" s="7">
        <v>1.036</v>
      </c>
      <c r="D109" s="9">
        <v>5.7999999999999996E-3</v>
      </c>
      <c r="E109" s="8">
        <v>16.03</v>
      </c>
      <c r="F109" s="7">
        <v>1.032</v>
      </c>
      <c r="G109" s="10">
        <v>-3.8999999999999998E-3</v>
      </c>
      <c r="H109" s="10">
        <v>0.03</v>
      </c>
      <c r="I109" s="8">
        <v>4.5</v>
      </c>
      <c r="J109" s="8">
        <v>4.5</v>
      </c>
      <c r="K109" s="10">
        <v>4.4819999999999999E-2</v>
      </c>
      <c r="L109" s="8" t="s">
        <v>40</v>
      </c>
      <c r="M109" s="7" t="s">
        <v>74</v>
      </c>
      <c r="N109" s="9">
        <v>3.0000000000000001E-3</v>
      </c>
      <c r="O109" s="23">
        <v>0.36840000000000001</v>
      </c>
      <c r="P109" s="10">
        <v>-7.6E-3</v>
      </c>
      <c r="Q109" s="10">
        <v>0.47799999999999998</v>
      </c>
      <c r="R109" s="10">
        <v>-4.3E-3</v>
      </c>
      <c r="S109" s="10">
        <v>-2.5000000000000001E-3</v>
      </c>
      <c r="T109" s="10">
        <v>-6.4000000000000003E-3</v>
      </c>
      <c r="U109" s="8">
        <v>1406</v>
      </c>
      <c r="V109" s="8">
        <v>-15</v>
      </c>
      <c r="W109" s="11">
        <v>0.21180555555555555</v>
      </c>
      <c r="X109" s="12">
        <v>42709</v>
      </c>
      <c r="Y109" s="13" t="s">
        <v>38</v>
      </c>
    </row>
    <row r="110" spans="1:25" ht="14.25" thickBot="1" x14ac:dyDescent="0.2">
      <c r="A110" s="14">
        <v>150305</v>
      </c>
      <c r="B110" s="15" t="s">
        <v>104</v>
      </c>
      <c r="C110" s="14">
        <v>1.034</v>
      </c>
      <c r="D110" s="16">
        <v>6.7999999999999996E-3</v>
      </c>
      <c r="E110" s="15">
        <v>160.53</v>
      </c>
      <c r="F110" s="14">
        <v>1.03</v>
      </c>
      <c r="G110" s="17">
        <v>-3.8999999999999998E-3</v>
      </c>
      <c r="H110" s="17">
        <v>0.03</v>
      </c>
      <c r="I110" s="15">
        <v>4.5</v>
      </c>
      <c r="J110" s="15">
        <v>4.5</v>
      </c>
      <c r="K110" s="17">
        <v>4.4819999999999999E-2</v>
      </c>
      <c r="L110" s="15" t="s">
        <v>40</v>
      </c>
      <c r="M110" s="14" t="s">
        <v>105</v>
      </c>
      <c r="N110" s="16">
        <v>4.4999999999999997E-3</v>
      </c>
      <c r="O110" s="18">
        <v>0.2404</v>
      </c>
      <c r="P110" s="17">
        <v>-7.6E-3</v>
      </c>
      <c r="Q110" s="17">
        <v>0.7802</v>
      </c>
      <c r="R110" s="17">
        <v>-5.4000000000000003E-3</v>
      </c>
      <c r="S110" s="17">
        <v>-5.4000000000000003E-3</v>
      </c>
      <c r="T110" s="17">
        <v>-5.4000000000000003E-3</v>
      </c>
      <c r="U110" s="15">
        <v>2948</v>
      </c>
      <c r="V110" s="15">
        <v>-32</v>
      </c>
      <c r="W110" s="19">
        <v>0.21180555555555555</v>
      </c>
      <c r="X110" s="20">
        <v>42719</v>
      </c>
      <c r="Y110" s="21" t="s">
        <v>38</v>
      </c>
    </row>
    <row r="111" spans="1:25" ht="14.25" thickBot="1" x14ac:dyDescent="0.2">
      <c r="A111" s="7">
        <v>150179</v>
      </c>
      <c r="B111" s="8" t="s">
        <v>120</v>
      </c>
      <c r="C111" s="7">
        <v>1.0329999999999999</v>
      </c>
      <c r="D111" s="9">
        <v>7.7999999999999996E-3</v>
      </c>
      <c r="E111" s="8">
        <v>440.67</v>
      </c>
      <c r="F111" s="7">
        <v>1.028</v>
      </c>
      <c r="G111" s="10">
        <v>-4.8999999999999998E-3</v>
      </c>
      <c r="H111" s="10">
        <v>0.03</v>
      </c>
      <c r="I111" s="8">
        <v>4.5</v>
      </c>
      <c r="J111" s="8">
        <v>4.5</v>
      </c>
      <c r="K111" s="10">
        <v>4.478E-2</v>
      </c>
      <c r="L111" s="8" t="s">
        <v>40</v>
      </c>
      <c r="M111" s="7" t="s">
        <v>121</v>
      </c>
      <c r="N111" s="9">
        <v>2.8999999999999998E-3</v>
      </c>
      <c r="O111" s="23">
        <v>0.47339999999999999</v>
      </c>
      <c r="P111" s="10">
        <v>-8.6E-3</v>
      </c>
      <c r="Q111" s="10">
        <v>0.23630000000000001</v>
      </c>
      <c r="R111" s="10">
        <v>-7.3000000000000001E-3</v>
      </c>
      <c r="S111" s="10">
        <v>-1.6999999999999999E-3</v>
      </c>
      <c r="T111" s="10">
        <v>1.6500000000000001E-2</v>
      </c>
      <c r="U111" s="8">
        <v>6908</v>
      </c>
      <c r="V111" s="8">
        <v>955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150203</v>
      </c>
      <c r="B112" s="15" t="s">
        <v>109</v>
      </c>
      <c r="C112" s="14">
        <v>1.026</v>
      </c>
      <c r="D112" s="16">
        <v>5.8999999999999999E-3</v>
      </c>
      <c r="E112" s="15">
        <v>437.22</v>
      </c>
      <c r="F112" s="14">
        <v>1.0209999999999999</v>
      </c>
      <c r="G112" s="17">
        <v>-4.8999999999999998E-3</v>
      </c>
      <c r="H112" s="17">
        <v>0.03</v>
      </c>
      <c r="I112" s="15">
        <v>4.5</v>
      </c>
      <c r="J112" s="15">
        <v>4.5</v>
      </c>
      <c r="K112" s="17">
        <v>4.478E-2</v>
      </c>
      <c r="L112" s="15" t="s">
        <v>40</v>
      </c>
      <c r="M112" s="14" t="s">
        <v>110</v>
      </c>
      <c r="N112" s="16">
        <v>9.9000000000000008E-3</v>
      </c>
      <c r="O112" s="18">
        <v>0.48010000000000003</v>
      </c>
      <c r="P112" s="17">
        <v>-8.6E-3</v>
      </c>
      <c r="Q112" s="17">
        <v>0.2271</v>
      </c>
      <c r="R112" s="17">
        <v>-4.7999999999999996E-3</v>
      </c>
      <c r="S112" s="17">
        <v>-2.8999999999999998E-3</v>
      </c>
      <c r="T112" s="17">
        <v>-8.0000000000000004E-4</v>
      </c>
      <c r="U112" s="15">
        <v>17168</v>
      </c>
      <c r="V112" s="15">
        <v>-234</v>
      </c>
      <c r="W112" s="19">
        <v>0.21180555555555555</v>
      </c>
      <c r="X112" s="20">
        <v>42705</v>
      </c>
      <c r="Y112" s="21" t="s">
        <v>38</v>
      </c>
    </row>
    <row r="113" spans="1:25" ht="14.25" thickBot="1" x14ac:dyDescent="0.2">
      <c r="A113" s="7">
        <v>150051</v>
      </c>
      <c r="B113" s="8" t="s">
        <v>87</v>
      </c>
      <c r="C113" s="7">
        <v>1.03</v>
      </c>
      <c r="D113" s="9">
        <v>6.7999999999999996E-3</v>
      </c>
      <c r="E113" s="8">
        <v>7059.12</v>
      </c>
      <c r="F113" s="7">
        <v>1.0249999999999999</v>
      </c>
      <c r="G113" s="10">
        <v>-4.8999999999999998E-3</v>
      </c>
      <c r="H113" s="10">
        <v>0.03</v>
      </c>
      <c r="I113" s="8">
        <v>4.5</v>
      </c>
      <c r="J113" s="8">
        <v>4.5</v>
      </c>
      <c r="K113" s="10">
        <v>4.478E-2</v>
      </c>
      <c r="L113" s="8" t="s">
        <v>40</v>
      </c>
      <c r="M113" s="7" t="s">
        <v>88</v>
      </c>
      <c r="N113" s="27">
        <v>-1.5E-3</v>
      </c>
      <c r="O113" s="23">
        <v>0.45479999999999998</v>
      </c>
      <c r="P113" s="10">
        <v>-8.6E-3</v>
      </c>
      <c r="Q113" s="10">
        <v>0.2828</v>
      </c>
      <c r="R113" s="10">
        <v>-3.3E-3</v>
      </c>
      <c r="S113" s="10">
        <v>4.1000000000000002E-2</v>
      </c>
      <c r="T113" s="10">
        <v>2.4199999999999999E-2</v>
      </c>
      <c r="U113" s="8">
        <v>26703</v>
      </c>
      <c r="V113" s="8">
        <v>10327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150275</v>
      </c>
      <c r="B114" s="28" t="s">
        <v>89</v>
      </c>
      <c r="C114" s="14">
        <v>1.0349999999999999</v>
      </c>
      <c r="D114" s="16">
        <v>4.8999999999999998E-3</v>
      </c>
      <c r="E114" s="15">
        <v>1470.92</v>
      </c>
      <c r="F114" s="14">
        <v>1.03</v>
      </c>
      <c r="G114" s="17">
        <v>-4.8999999999999998E-3</v>
      </c>
      <c r="H114" s="17">
        <v>0.03</v>
      </c>
      <c r="I114" s="15">
        <v>4.5</v>
      </c>
      <c r="J114" s="15">
        <v>4.5</v>
      </c>
      <c r="K114" s="17">
        <v>4.478E-2</v>
      </c>
      <c r="L114" s="15" t="s">
        <v>40</v>
      </c>
      <c r="M114" s="14" t="s">
        <v>46</v>
      </c>
      <c r="N114" s="16">
        <v>2.5000000000000001E-3</v>
      </c>
      <c r="O114" s="18">
        <v>0.14530000000000001</v>
      </c>
      <c r="P114" s="17">
        <v>-8.6E-3</v>
      </c>
      <c r="Q114" s="17">
        <v>1.0033000000000001</v>
      </c>
      <c r="R114" s="17">
        <v>4.3E-3</v>
      </c>
      <c r="S114" s="17">
        <v>-2.7000000000000001E-3</v>
      </c>
      <c r="T114" s="17">
        <v>-6.7000000000000002E-3</v>
      </c>
      <c r="U114" s="15">
        <v>52651</v>
      </c>
      <c r="V114" s="15">
        <v>-189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502017</v>
      </c>
      <c r="B115" s="8" t="s">
        <v>45</v>
      </c>
      <c r="C115" s="7">
        <v>1.0349999999999999</v>
      </c>
      <c r="D115" s="27">
        <v>-1.6199999999999999E-2</v>
      </c>
      <c r="E115" s="8">
        <v>29.85</v>
      </c>
      <c r="F115" s="7">
        <v>1.03</v>
      </c>
      <c r="G115" s="10">
        <v>-4.8999999999999998E-3</v>
      </c>
      <c r="H115" s="10">
        <v>0.03</v>
      </c>
      <c r="I115" s="8">
        <v>4.5</v>
      </c>
      <c r="J115" s="8">
        <v>4.5</v>
      </c>
      <c r="K115" s="10">
        <v>4.478E-2</v>
      </c>
      <c r="L115" s="8" t="s">
        <v>40</v>
      </c>
      <c r="M115" s="7" t="s">
        <v>46</v>
      </c>
      <c r="N115" s="9">
        <v>2.5000000000000001E-3</v>
      </c>
      <c r="O115" s="23">
        <v>0.36780000000000002</v>
      </c>
      <c r="P115" s="10">
        <v>-8.6E-3</v>
      </c>
      <c r="Q115" s="10">
        <v>0.48159999999999997</v>
      </c>
      <c r="R115" s="10">
        <v>-8.9999999999999998E-4</v>
      </c>
      <c r="S115" s="10">
        <v>5.0000000000000001E-4</v>
      </c>
      <c r="T115" s="10">
        <v>2.8299999999999999E-2</v>
      </c>
      <c r="U115" s="8">
        <v>247</v>
      </c>
      <c r="V115" s="8">
        <v>0</v>
      </c>
      <c r="W115" s="11">
        <v>0.21180555555555555</v>
      </c>
      <c r="X115" s="12">
        <v>42719</v>
      </c>
      <c r="Y115" s="13" t="s">
        <v>38</v>
      </c>
    </row>
    <row r="116" spans="1:25" ht="14.25" thickBot="1" x14ac:dyDescent="0.2">
      <c r="A116" s="14">
        <v>150235</v>
      </c>
      <c r="B116" s="15" t="s">
        <v>115</v>
      </c>
      <c r="C116" s="14">
        <v>1.0329999999999999</v>
      </c>
      <c r="D116" s="16">
        <v>3.8999999999999998E-3</v>
      </c>
      <c r="E116" s="15">
        <v>884.92</v>
      </c>
      <c r="F116" s="14">
        <v>1.0269999999999999</v>
      </c>
      <c r="G116" s="17">
        <v>-5.7999999999999996E-3</v>
      </c>
      <c r="H116" s="17">
        <v>0.03</v>
      </c>
      <c r="I116" s="15">
        <v>4.5</v>
      </c>
      <c r="J116" s="15">
        <v>4.5</v>
      </c>
      <c r="K116" s="17">
        <v>4.4729999999999999E-2</v>
      </c>
      <c r="L116" s="15" t="s">
        <v>40</v>
      </c>
      <c r="M116" s="14" t="s">
        <v>56</v>
      </c>
      <c r="N116" s="30">
        <v>-5.7999999999999996E-3</v>
      </c>
      <c r="O116" s="18">
        <v>0.38150000000000001</v>
      </c>
      <c r="P116" s="17">
        <v>-9.5999999999999992E-3</v>
      </c>
      <c r="Q116" s="17">
        <v>0.4531</v>
      </c>
      <c r="R116" s="17">
        <v>-8.0000000000000004E-4</v>
      </c>
      <c r="S116" s="17">
        <v>-5.3E-3</v>
      </c>
      <c r="T116" s="17">
        <v>-9.4999999999999998E-3</v>
      </c>
      <c r="U116" s="15">
        <v>31437</v>
      </c>
      <c r="V116" s="15">
        <v>-263</v>
      </c>
      <c r="W116" s="19">
        <v>0.21180555555555555</v>
      </c>
      <c r="X116" s="20">
        <v>42675</v>
      </c>
      <c r="Y116" s="21" t="s">
        <v>38</v>
      </c>
    </row>
    <row r="117" spans="1:25" ht="14.25" thickBot="1" x14ac:dyDescent="0.2">
      <c r="A117" s="7">
        <v>150307</v>
      </c>
      <c r="B117" s="8" t="s">
        <v>51</v>
      </c>
      <c r="C117" s="7">
        <v>1.038</v>
      </c>
      <c r="D117" s="9">
        <v>3.8999999999999998E-3</v>
      </c>
      <c r="E117" s="8">
        <v>867.64</v>
      </c>
      <c r="F117" s="7">
        <v>1.032</v>
      </c>
      <c r="G117" s="10">
        <v>-5.7999999999999996E-3</v>
      </c>
      <c r="H117" s="10">
        <v>0.03</v>
      </c>
      <c r="I117" s="8">
        <v>4.5</v>
      </c>
      <c r="J117" s="8">
        <v>4.5</v>
      </c>
      <c r="K117" s="10">
        <v>4.4729999999999999E-2</v>
      </c>
      <c r="L117" s="8" t="s">
        <v>40</v>
      </c>
      <c r="M117" s="7" t="s">
        <v>52</v>
      </c>
      <c r="N117" s="9">
        <v>4.4999999999999997E-3</v>
      </c>
      <c r="O117" s="23">
        <v>0.22159999999999999</v>
      </c>
      <c r="P117" s="10">
        <v>-9.4999999999999998E-3</v>
      </c>
      <c r="Q117" s="10">
        <v>0.82150000000000001</v>
      </c>
      <c r="R117" s="10">
        <v>-8.5000000000000006E-3</v>
      </c>
      <c r="S117" s="10">
        <v>-6.1000000000000004E-3</v>
      </c>
      <c r="T117" s="10">
        <v>-7.3000000000000001E-3</v>
      </c>
      <c r="U117" s="8">
        <v>22586</v>
      </c>
      <c r="V117" s="8">
        <v>-720</v>
      </c>
      <c r="W117" s="11">
        <v>0.21180555555555555</v>
      </c>
      <c r="X117" s="12">
        <v>42705</v>
      </c>
      <c r="Y117" s="13" t="s">
        <v>38</v>
      </c>
    </row>
    <row r="118" spans="1:25" ht="14.25" thickBot="1" x14ac:dyDescent="0.2">
      <c r="A118" s="14">
        <v>150269</v>
      </c>
      <c r="B118" s="15" t="s">
        <v>57</v>
      </c>
      <c r="C118" s="14">
        <v>1.0369999999999999</v>
      </c>
      <c r="D118" s="16">
        <v>7.7999999999999996E-3</v>
      </c>
      <c r="E118" s="15">
        <v>2502.9</v>
      </c>
      <c r="F118" s="14">
        <v>1.03</v>
      </c>
      <c r="G118" s="17">
        <v>-6.7999999999999996E-3</v>
      </c>
      <c r="H118" s="17">
        <v>0.03</v>
      </c>
      <c r="I118" s="15">
        <v>4.5</v>
      </c>
      <c r="J118" s="15">
        <v>4.5</v>
      </c>
      <c r="K118" s="17">
        <v>4.4690000000000001E-2</v>
      </c>
      <c r="L118" s="15" t="s">
        <v>40</v>
      </c>
      <c r="M118" s="14" t="s">
        <v>58</v>
      </c>
      <c r="N118" s="16">
        <v>5.0000000000000001E-4</v>
      </c>
      <c r="O118" s="18">
        <v>0.3629</v>
      </c>
      <c r="P118" s="17">
        <v>-1.0500000000000001E-2</v>
      </c>
      <c r="Q118" s="17">
        <v>0.49330000000000002</v>
      </c>
      <c r="R118" s="17">
        <v>5.4999999999999997E-3</v>
      </c>
      <c r="S118" s="17">
        <v>7.0000000000000001E-3</v>
      </c>
      <c r="T118" s="17">
        <v>2.3999999999999998E-3</v>
      </c>
      <c r="U118" s="15">
        <v>45761</v>
      </c>
      <c r="V118" s="15">
        <v>188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150217</v>
      </c>
      <c r="B119" s="8" t="s">
        <v>67</v>
      </c>
      <c r="C119" s="7">
        <v>1.0469999999999999</v>
      </c>
      <c r="D119" s="9">
        <v>8.6999999999999994E-3</v>
      </c>
      <c r="E119" s="8">
        <v>1399.3</v>
      </c>
      <c r="F119" s="7">
        <v>1.036</v>
      </c>
      <c r="G119" s="10">
        <v>-1.06E-2</v>
      </c>
      <c r="H119" s="10">
        <v>0.03</v>
      </c>
      <c r="I119" s="8">
        <v>5.5</v>
      </c>
      <c r="J119" s="8">
        <v>4.5</v>
      </c>
      <c r="K119" s="10">
        <v>4.4679999999999997E-2</v>
      </c>
      <c r="L119" s="8" t="s">
        <v>40</v>
      </c>
      <c r="M119" s="7" t="s">
        <v>68</v>
      </c>
      <c r="N119" s="9">
        <v>2.8E-3</v>
      </c>
      <c r="O119" s="23">
        <v>0.27539999999999998</v>
      </c>
      <c r="P119" s="10">
        <v>-1.43E-2</v>
      </c>
      <c r="Q119" s="10">
        <v>0.69040000000000001</v>
      </c>
      <c r="R119" s="10">
        <v>-8.8999999999999999E-3</v>
      </c>
      <c r="S119" s="10">
        <v>-4.4999999999999997E-3</v>
      </c>
      <c r="T119" s="10">
        <v>-1.1000000000000001E-3</v>
      </c>
      <c r="U119" s="8">
        <v>46261</v>
      </c>
      <c r="V119" s="8">
        <v>-30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502011</v>
      </c>
      <c r="B120" s="15" t="s">
        <v>101</v>
      </c>
      <c r="C120" s="14">
        <v>1.012</v>
      </c>
      <c r="D120" s="16">
        <v>4.0000000000000001E-3</v>
      </c>
      <c r="E120" s="15">
        <v>790.03</v>
      </c>
      <c r="F120" s="14">
        <v>1.0048999999999999</v>
      </c>
      <c r="G120" s="17">
        <v>-7.1000000000000004E-3</v>
      </c>
      <c r="H120" s="17">
        <v>0.03</v>
      </c>
      <c r="I120" s="15">
        <v>4.5</v>
      </c>
      <c r="J120" s="15">
        <v>4.5</v>
      </c>
      <c r="K120" s="17">
        <v>4.4679999999999997E-2</v>
      </c>
      <c r="L120" s="15" t="s">
        <v>40</v>
      </c>
      <c r="M120" s="14" t="s">
        <v>56</v>
      </c>
      <c r="N120" s="30">
        <v>-5.7999999999999996E-3</v>
      </c>
      <c r="O120" s="18">
        <v>0.48280000000000001</v>
      </c>
      <c r="P120" s="17">
        <v>-1.06E-2</v>
      </c>
      <c r="Q120" s="17">
        <v>0.23649999999999999</v>
      </c>
      <c r="R120" s="17">
        <v>4.1000000000000003E-3</v>
      </c>
      <c r="S120" s="17">
        <v>-5.1999999999999998E-3</v>
      </c>
      <c r="T120" s="17">
        <v>-1E-3</v>
      </c>
      <c r="U120" s="15">
        <v>14324</v>
      </c>
      <c r="V120" s="15">
        <v>-62</v>
      </c>
      <c r="W120" s="19">
        <v>0.21180555555555555</v>
      </c>
      <c r="X120" s="20">
        <v>42923</v>
      </c>
      <c r="Y120" s="21" t="s">
        <v>38</v>
      </c>
    </row>
    <row r="121" spans="1:25" ht="14.25" thickBot="1" x14ac:dyDescent="0.2">
      <c r="A121" s="7">
        <v>150255</v>
      </c>
      <c r="B121" s="22" t="s">
        <v>112</v>
      </c>
      <c r="C121" s="7">
        <v>1.0169999999999999</v>
      </c>
      <c r="D121" s="9">
        <v>1E-3</v>
      </c>
      <c r="E121" s="8">
        <v>20.8</v>
      </c>
      <c r="F121" s="7">
        <v>1.0092000000000001</v>
      </c>
      <c r="G121" s="10">
        <v>-7.7000000000000002E-3</v>
      </c>
      <c r="H121" s="10">
        <v>0.03</v>
      </c>
      <c r="I121" s="8">
        <v>4.5</v>
      </c>
      <c r="J121" s="8">
        <v>4.5</v>
      </c>
      <c r="K121" s="10">
        <v>4.4650000000000002E-2</v>
      </c>
      <c r="L121" s="8" t="s">
        <v>40</v>
      </c>
      <c r="M121" s="7" t="s">
        <v>95</v>
      </c>
      <c r="N121" s="27">
        <v>-2.3999999999999998E-3</v>
      </c>
      <c r="O121" s="23">
        <v>0.24360000000000001</v>
      </c>
      <c r="P121" s="10">
        <v>-1.1599999999999999E-2</v>
      </c>
      <c r="Q121" s="10">
        <v>0.80200000000000005</v>
      </c>
      <c r="R121" s="10">
        <v>-5.3E-3</v>
      </c>
      <c r="S121" s="10">
        <v>-4.0000000000000001E-3</v>
      </c>
      <c r="T121" s="10">
        <v>-8.2000000000000007E-3</v>
      </c>
      <c r="U121" s="8">
        <v>3184</v>
      </c>
      <c r="V121" s="8">
        <v>-49</v>
      </c>
      <c r="W121" s="11">
        <v>0.21180555555555555</v>
      </c>
      <c r="X121" s="12">
        <v>42888</v>
      </c>
      <c r="Y121" s="13" t="s">
        <v>38</v>
      </c>
    </row>
    <row r="122" spans="1:25" ht="14.25" thickBot="1" x14ac:dyDescent="0.2">
      <c r="A122" s="14">
        <v>150227</v>
      </c>
      <c r="B122" s="28" t="s">
        <v>111</v>
      </c>
      <c r="C122" s="14">
        <v>1.044</v>
      </c>
      <c r="D122" s="16">
        <v>3.8E-3</v>
      </c>
      <c r="E122" s="15">
        <v>3339.84</v>
      </c>
      <c r="F122" s="14">
        <v>1.036</v>
      </c>
      <c r="G122" s="17">
        <v>-7.7000000000000002E-3</v>
      </c>
      <c r="H122" s="17">
        <v>0.03</v>
      </c>
      <c r="I122" s="15">
        <v>4.5</v>
      </c>
      <c r="J122" s="15">
        <v>4.5</v>
      </c>
      <c r="K122" s="17">
        <v>4.4639999999999999E-2</v>
      </c>
      <c r="L122" s="15" t="s">
        <v>40</v>
      </c>
      <c r="M122" s="14" t="s">
        <v>95</v>
      </c>
      <c r="N122" s="30">
        <v>-2.3999999999999998E-3</v>
      </c>
      <c r="O122" s="18">
        <v>0.26929999999999998</v>
      </c>
      <c r="P122" s="17">
        <v>-1.14E-2</v>
      </c>
      <c r="Q122" s="17">
        <v>0.7046</v>
      </c>
      <c r="R122" s="17">
        <v>6.7999999999999996E-3</v>
      </c>
      <c r="S122" s="17">
        <v>9.5999999999999992E-3</v>
      </c>
      <c r="T122" s="17">
        <v>3.3E-3</v>
      </c>
      <c r="U122" s="15">
        <v>273649</v>
      </c>
      <c r="V122" s="15">
        <v>2586</v>
      </c>
      <c r="W122" s="19">
        <v>0.21180555555555555</v>
      </c>
      <c r="X122" s="20">
        <v>42675</v>
      </c>
      <c r="Y122" s="21" t="s">
        <v>38</v>
      </c>
    </row>
    <row r="123" spans="1:25" ht="14.25" thickBot="1" x14ac:dyDescent="0.2">
      <c r="A123" s="7">
        <v>150194</v>
      </c>
      <c r="B123" s="8" t="s">
        <v>85</v>
      </c>
      <c r="C123" s="7">
        <v>1.038</v>
      </c>
      <c r="D123" s="9">
        <v>6.7999999999999996E-3</v>
      </c>
      <c r="E123" s="8">
        <v>10959.24</v>
      </c>
      <c r="F123" s="7">
        <v>1.03</v>
      </c>
      <c r="G123" s="10">
        <v>-7.7999999999999996E-3</v>
      </c>
      <c r="H123" s="10">
        <v>0.03</v>
      </c>
      <c r="I123" s="8">
        <v>4.5</v>
      </c>
      <c r="J123" s="8">
        <v>4.5</v>
      </c>
      <c r="K123" s="10">
        <v>4.4639999999999999E-2</v>
      </c>
      <c r="L123" s="8" t="s">
        <v>40</v>
      </c>
      <c r="M123" s="7" t="s">
        <v>86</v>
      </c>
      <c r="N123" s="9">
        <v>3.8E-3</v>
      </c>
      <c r="O123" s="23">
        <v>0.1729</v>
      </c>
      <c r="P123" s="10">
        <v>-1.15E-2</v>
      </c>
      <c r="Q123" s="10">
        <v>0.9385</v>
      </c>
      <c r="R123" s="10">
        <v>-4.8999999999999998E-3</v>
      </c>
      <c r="S123" s="10">
        <v>-3.2000000000000002E-3</v>
      </c>
      <c r="T123" s="10">
        <v>6.9999999999999999E-4</v>
      </c>
      <c r="U123" s="8">
        <v>461559</v>
      </c>
      <c r="V123" s="8">
        <v>3154</v>
      </c>
      <c r="W123" s="11">
        <v>0.21180555555555555</v>
      </c>
      <c r="X123" s="12">
        <v>42719</v>
      </c>
      <c r="Y123" s="13" t="s">
        <v>38</v>
      </c>
    </row>
    <row r="124" spans="1:25" ht="14.25" thickBot="1" x14ac:dyDescent="0.2">
      <c r="A124" s="14">
        <v>150184</v>
      </c>
      <c r="B124" s="15" t="s">
        <v>106</v>
      </c>
      <c r="C124" s="14">
        <v>1.018</v>
      </c>
      <c r="D124" s="16">
        <v>8.8999999999999999E-3</v>
      </c>
      <c r="E124" s="15">
        <v>462.59</v>
      </c>
      <c r="F124" s="14">
        <v>1.0096000000000001</v>
      </c>
      <c r="G124" s="17">
        <v>-8.3000000000000001E-3</v>
      </c>
      <c r="H124" s="17">
        <v>0.03</v>
      </c>
      <c r="I124" s="15">
        <v>4.5</v>
      </c>
      <c r="J124" s="15">
        <v>4.5</v>
      </c>
      <c r="K124" s="17">
        <v>4.4630000000000003E-2</v>
      </c>
      <c r="L124" s="15" t="s">
        <v>40</v>
      </c>
      <c r="M124" s="14" t="s">
        <v>76</v>
      </c>
      <c r="N124" s="16">
        <v>3.2000000000000002E-3</v>
      </c>
      <c r="O124" s="18">
        <v>0.34939999999999999</v>
      </c>
      <c r="P124" s="17">
        <v>-1.1599999999999999E-2</v>
      </c>
      <c r="Q124" s="29">
        <v>0.54949999999999999</v>
      </c>
      <c r="R124" s="17">
        <v>-5.1999999999999998E-3</v>
      </c>
      <c r="S124" s="17">
        <v>-5.7999999999999996E-3</v>
      </c>
      <c r="T124" s="17">
        <v>1.8E-3</v>
      </c>
      <c r="U124" s="15">
        <v>38843</v>
      </c>
      <c r="V124" s="15">
        <v>-55</v>
      </c>
      <c r="W124" s="19">
        <v>0.21180555555555555</v>
      </c>
      <c r="X124" s="20">
        <v>42885</v>
      </c>
      <c r="Y124" s="21" t="s">
        <v>38</v>
      </c>
    </row>
    <row r="125" spans="1:25" ht="14.25" thickBot="1" x14ac:dyDescent="0.2">
      <c r="A125" s="7">
        <v>150207</v>
      </c>
      <c r="B125" s="8" t="s">
        <v>71</v>
      </c>
      <c r="C125" s="7">
        <v>1.0389999999999999</v>
      </c>
      <c r="D125" s="9">
        <v>9.7000000000000003E-3</v>
      </c>
      <c r="E125" s="8">
        <v>1928.22</v>
      </c>
      <c r="F125" s="7">
        <v>1.03</v>
      </c>
      <c r="G125" s="10">
        <v>-8.6999999999999994E-3</v>
      </c>
      <c r="H125" s="10">
        <v>0.03</v>
      </c>
      <c r="I125" s="8">
        <v>4.5</v>
      </c>
      <c r="J125" s="8">
        <v>4.5</v>
      </c>
      <c r="K125" s="10">
        <v>4.4600000000000001E-2</v>
      </c>
      <c r="L125" s="8" t="s">
        <v>40</v>
      </c>
      <c r="M125" s="7" t="s">
        <v>72</v>
      </c>
      <c r="N125" s="27">
        <v>-2.2599999999999999E-2</v>
      </c>
      <c r="O125" s="23">
        <v>0.16889999999999999</v>
      </c>
      <c r="P125" s="10">
        <v>-1.24E-2</v>
      </c>
      <c r="Q125" s="10">
        <v>0.94779999999999998</v>
      </c>
      <c r="R125" s="10">
        <v>-1.0500000000000001E-2</v>
      </c>
      <c r="S125" s="10">
        <v>-3.3000000000000002E-2</v>
      </c>
      <c r="T125" s="10">
        <v>-5.67E-2</v>
      </c>
      <c r="U125" s="8">
        <v>17291</v>
      </c>
      <c r="V125" s="8">
        <v>631</v>
      </c>
      <c r="W125" s="11">
        <v>0.21180555555555555</v>
      </c>
      <c r="X125" s="12">
        <v>42719</v>
      </c>
      <c r="Y125" s="13" t="s">
        <v>38</v>
      </c>
    </row>
    <row r="126" spans="1:25" ht="14.25" thickBot="1" x14ac:dyDescent="0.2">
      <c r="A126" s="14">
        <v>150209</v>
      </c>
      <c r="B126" s="15" t="s">
        <v>47</v>
      </c>
      <c r="C126" s="14">
        <v>1.04</v>
      </c>
      <c r="D126" s="16">
        <v>3.8999999999999998E-3</v>
      </c>
      <c r="E126" s="15">
        <v>7571.07</v>
      </c>
      <c r="F126" s="14">
        <v>1.03</v>
      </c>
      <c r="G126" s="17">
        <v>-9.7000000000000003E-3</v>
      </c>
      <c r="H126" s="17">
        <v>0.03</v>
      </c>
      <c r="I126" s="15">
        <v>4.5</v>
      </c>
      <c r="J126" s="15">
        <v>4.5</v>
      </c>
      <c r="K126" s="17">
        <v>4.4549999999999999E-2</v>
      </c>
      <c r="L126" s="15" t="s">
        <v>40</v>
      </c>
      <c r="M126" s="14" t="s">
        <v>48</v>
      </c>
      <c r="N126" s="16">
        <v>8.9999999999999998E-4</v>
      </c>
      <c r="O126" s="18">
        <v>0.26919999999999999</v>
      </c>
      <c r="P126" s="17">
        <v>-1.34E-2</v>
      </c>
      <c r="Q126" s="17">
        <v>0.71279999999999999</v>
      </c>
      <c r="R126" s="17">
        <v>2.9999999999999997E-4</v>
      </c>
      <c r="S126" s="17">
        <v>-1.1000000000000001E-3</v>
      </c>
      <c r="T126" s="17">
        <v>-5.9999999999999995E-4</v>
      </c>
      <c r="U126" s="15">
        <v>436196</v>
      </c>
      <c r="V126" s="15">
        <v>187</v>
      </c>
      <c r="W126" s="19">
        <v>0.21180555555555555</v>
      </c>
      <c r="X126" s="20">
        <v>42719</v>
      </c>
      <c r="Y126" s="21" t="s">
        <v>38</v>
      </c>
    </row>
    <row r="127" spans="1:25" ht="14.25" thickBot="1" x14ac:dyDescent="0.2">
      <c r="A127" s="7">
        <v>150143</v>
      </c>
      <c r="B127" s="8" t="s">
        <v>137</v>
      </c>
      <c r="C127" s="7">
        <v>1.042</v>
      </c>
      <c r="D127" s="27">
        <v>-2.8999999999999998E-3</v>
      </c>
      <c r="E127" s="8">
        <v>78.67</v>
      </c>
      <c r="F127" s="7">
        <v>1.032</v>
      </c>
      <c r="G127" s="10">
        <v>-9.7000000000000003E-3</v>
      </c>
      <c r="H127" s="10">
        <v>0.03</v>
      </c>
      <c r="I127" s="8">
        <v>4.5</v>
      </c>
      <c r="J127" s="8">
        <v>4.5</v>
      </c>
      <c r="K127" s="10">
        <v>4.4549999999999999E-2</v>
      </c>
      <c r="L127" s="8" t="s">
        <v>40</v>
      </c>
      <c r="M127" s="7" t="s">
        <v>62</v>
      </c>
      <c r="N127" s="27">
        <v>-5.9999999999999995E-4</v>
      </c>
      <c r="O127" s="23">
        <v>0.13170000000000001</v>
      </c>
      <c r="P127" s="10">
        <v>-1.24E-2</v>
      </c>
      <c r="Q127" s="10">
        <v>0.51910000000000001</v>
      </c>
      <c r="R127" s="10">
        <v>-9.1999999999999998E-3</v>
      </c>
      <c r="S127" s="10">
        <v>-4.8999999999999998E-3</v>
      </c>
      <c r="T127" s="10">
        <v>-1.1900000000000001E-2</v>
      </c>
      <c r="U127" s="8">
        <v>9125</v>
      </c>
      <c r="V127" s="8">
        <v>-179</v>
      </c>
      <c r="W127" s="11">
        <v>0.29375000000000001</v>
      </c>
      <c r="X127" s="12">
        <v>42705</v>
      </c>
      <c r="Y127" s="13" t="s">
        <v>38</v>
      </c>
    </row>
    <row r="128" spans="1:25" ht="14.25" thickBot="1" x14ac:dyDescent="0.2">
      <c r="A128" s="14">
        <v>150100</v>
      </c>
      <c r="B128" s="15" t="s">
        <v>133</v>
      </c>
      <c r="C128" s="14">
        <v>1.0389999999999999</v>
      </c>
      <c r="D128" s="16">
        <v>3.8999999999999998E-3</v>
      </c>
      <c r="E128" s="15">
        <v>6.8</v>
      </c>
      <c r="F128" s="14">
        <v>1.028</v>
      </c>
      <c r="G128" s="17">
        <v>-1.0699999999999999E-2</v>
      </c>
      <c r="H128" s="17">
        <v>0.03</v>
      </c>
      <c r="I128" s="15">
        <v>4.5</v>
      </c>
      <c r="J128" s="15">
        <v>4.5</v>
      </c>
      <c r="K128" s="17">
        <v>4.4510000000000001E-2</v>
      </c>
      <c r="L128" s="15" t="s">
        <v>40</v>
      </c>
      <c r="M128" s="14" t="s">
        <v>134</v>
      </c>
      <c r="N128" s="30">
        <v>-6.1999999999999998E-3</v>
      </c>
      <c r="O128" s="18">
        <v>0.46260000000000001</v>
      </c>
      <c r="P128" s="17">
        <v>-1.43E-2</v>
      </c>
      <c r="Q128" s="17">
        <v>0.68210000000000004</v>
      </c>
      <c r="R128" s="17">
        <v>-8.0000000000000002E-3</v>
      </c>
      <c r="S128" s="17">
        <v>-8.8000000000000005E-3</v>
      </c>
      <c r="T128" s="17">
        <v>-2.5000000000000001E-3</v>
      </c>
      <c r="U128" s="15">
        <v>14166</v>
      </c>
      <c r="V128" s="15">
        <v>40</v>
      </c>
      <c r="W128" s="19">
        <v>0.21180555555555555</v>
      </c>
      <c r="X128" s="20">
        <v>42738</v>
      </c>
      <c r="Y128" s="21" t="s">
        <v>38</v>
      </c>
    </row>
    <row r="129" spans="1:25" ht="14.25" thickBot="1" x14ac:dyDescent="0.2">
      <c r="A129" s="7">
        <v>150200</v>
      </c>
      <c r="B129" s="8" t="s">
        <v>55</v>
      </c>
      <c r="C129" s="7">
        <v>1.0409999999999999</v>
      </c>
      <c r="D129" s="9">
        <v>5.7999999999999996E-3</v>
      </c>
      <c r="E129" s="8">
        <v>37011.51</v>
      </c>
      <c r="F129" s="7">
        <v>1.03</v>
      </c>
      <c r="G129" s="10">
        <v>-1.0699999999999999E-2</v>
      </c>
      <c r="H129" s="10">
        <v>0.03</v>
      </c>
      <c r="I129" s="8">
        <v>4.5</v>
      </c>
      <c r="J129" s="8">
        <v>4.5</v>
      </c>
      <c r="K129" s="10">
        <v>4.4510000000000001E-2</v>
      </c>
      <c r="L129" s="8" t="s">
        <v>40</v>
      </c>
      <c r="M129" s="7" t="s">
        <v>56</v>
      </c>
      <c r="N129" s="27">
        <v>-5.7999999999999996E-3</v>
      </c>
      <c r="O129" s="23">
        <v>0.2293</v>
      </c>
      <c r="P129" s="10">
        <v>-1.43E-2</v>
      </c>
      <c r="Q129" s="10">
        <v>0.80640000000000001</v>
      </c>
      <c r="R129" s="10">
        <v>6.9999999999999999E-4</v>
      </c>
      <c r="S129" s="10">
        <v>-5.4000000000000003E-3</v>
      </c>
      <c r="T129" s="10">
        <v>-2.01E-2</v>
      </c>
      <c r="U129" s="8">
        <v>939920</v>
      </c>
      <c r="V129" s="8">
        <v>-4904</v>
      </c>
      <c r="W129" s="11">
        <v>0.21180555555555555</v>
      </c>
      <c r="X129" s="12">
        <v>42719</v>
      </c>
      <c r="Y129" s="13" t="s">
        <v>38</v>
      </c>
    </row>
    <row r="130" spans="1:25" ht="14.25" thickBot="1" x14ac:dyDescent="0.2">
      <c r="A130" s="14">
        <v>502004</v>
      </c>
      <c r="B130" s="15" t="s">
        <v>98</v>
      </c>
      <c r="C130" s="14">
        <v>1.0169999999999999</v>
      </c>
      <c r="D130" s="16">
        <v>6.8999999999999999E-3</v>
      </c>
      <c r="E130" s="15">
        <v>2690.89</v>
      </c>
      <c r="F130" s="14">
        <v>1.0048999999999999</v>
      </c>
      <c r="G130" s="17">
        <v>-1.2E-2</v>
      </c>
      <c r="H130" s="17">
        <v>0.03</v>
      </c>
      <c r="I130" s="15">
        <v>4.5</v>
      </c>
      <c r="J130" s="15">
        <v>4.5</v>
      </c>
      <c r="K130" s="17">
        <v>4.446E-2</v>
      </c>
      <c r="L130" s="15" t="s">
        <v>40</v>
      </c>
      <c r="M130" s="14" t="s">
        <v>80</v>
      </c>
      <c r="N130" s="16">
        <v>8.6E-3</v>
      </c>
      <c r="O130" s="18">
        <v>0.45479999999999998</v>
      </c>
      <c r="P130" s="17">
        <v>-1.55E-2</v>
      </c>
      <c r="Q130" s="17">
        <v>0.30330000000000001</v>
      </c>
      <c r="R130" s="17">
        <v>-4.3E-3</v>
      </c>
      <c r="S130" s="17">
        <v>-3.2000000000000002E-3</v>
      </c>
      <c r="T130" s="17">
        <v>-3.3999999999999998E-3</v>
      </c>
      <c r="U130" s="15">
        <v>37005</v>
      </c>
      <c r="V130" s="15">
        <v>33</v>
      </c>
      <c r="W130" s="19">
        <v>0.21180555555555555</v>
      </c>
      <c r="X130" s="20">
        <v>42923</v>
      </c>
      <c r="Y130" s="21" t="s">
        <v>38</v>
      </c>
    </row>
    <row r="131" spans="1:25" ht="14.25" thickBot="1" x14ac:dyDescent="0.2">
      <c r="A131" s="7">
        <v>502007</v>
      </c>
      <c r="B131" s="8" t="s">
        <v>47</v>
      </c>
      <c r="C131" s="7">
        <v>1.02</v>
      </c>
      <c r="D131" s="9">
        <v>6.8999999999999999E-3</v>
      </c>
      <c r="E131" s="8">
        <v>1045.6199999999999</v>
      </c>
      <c r="F131" s="7">
        <v>1.0078</v>
      </c>
      <c r="G131" s="10">
        <v>-1.21E-2</v>
      </c>
      <c r="H131" s="10">
        <v>0.03</v>
      </c>
      <c r="I131" s="8">
        <v>4.5</v>
      </c>
      <c r="J131" s="8">
        <v>4.5</v>
      </c>
      <c r="K131" s="10">
        <v>4.446E-2</v>
      </c>
      <c r="L131" s="8" t="s">
        <v>40</v>
      </c>
      <c r="M131" s="7" t="s">
        <v>48</v>
      </c>
      <c r="N131" s="9">
        <v>8.9999999999999998E-4</v>
      </c>
      <c r="O131" s="23">
        <v>0.31990000000000002</v>
      </c>
      <c r="P131" s="10">
        <v>-1.55E-2</v>
      </c>
      <c r="Q131" s="10">
        <v>0.62219999999999998</v>
      </c>
      <c r="R131" s="10">
        <v>-5.1000000000000004E-3</v>
      </c>
      <c r="S131" s="10">
        <v>-4.7999999999999996E-3</v>
      </c>
      <c r="T131" s="10">
        <v>-4.5999999999999999E-3</v>
      </c>
      <c r="U131" s="8">
        <v>25840</v>
      </c>
      <c r="V131" s="8">
        <v>-510</v>
      </c>
      <c r="W131" s="11">
        <v>0.21180555555555555</v>
      </c>
      <c r="X131" s="12">
        <v>42900</v>
      </c>
      <c r="Y131" s="13" t="s">
        <v>38</v>
      </c>
    </row>
    <row r="132" spans="1:25" ht="14.25" thickBot="1" x14ac:dyDescent="0.2">
      <c r="A132" s="14">
        <v>150169</v>
      </c>
      <c r="B132" s="28" t="s">
        <v>116</v>
      </c>
      <c r="C132" s="14">
        <v>1.0409999999999999</v>
      </c>
      <c r="D132" s="16">
        <v>1.9E-3</v>
      </c>
      <c r="E132" s="15">
        <v>201.65</v>
      </c>
      <c r="F132" s="14">
        <v>1.0269999999999999</v>
      </c>
      <c r="G132" s="17">
        <v>-1.3599999999999999E-2</v>
      </c>
      <c r="H132" s="17">
        <v>0.03</v>
      </c>
      <c r="I132" s="15">
        <v>4.5</v>
      </c>
      <c r="J132" s="15">
        <v>4.5</v>
      </c>
      <c r="K132" s="17">
        <v>4.4380000000000003E-2</v>
      </c>
      <c r="L132" s="15" t="s">
        <v>40</v>
      </c>
      <c r="M132" s="14" t="s">
        <v>117</v>
      </c>
      <c r="N132" s="30">
        <v>-4.7999999999999996E-3</v>
      </c>
      <c r="O132" s="18">
        <v>0.36049999999999999</v>
      </c>
      <c r="P132" s="17">
        <v>-1.72E-2</v>
      </c>
      <c r="Q132" s="17">
        <v>0.50239999999999996</v>
      </c>
      <c r="R132" s="17">
        <v>1E-4</v>
      </c>
      <c r="S132" s="17">
        <v>-4.0000000000000001E-3</v>
      </c>
      <c r="T132" s="17">
        <v>-6.4999999999999997E-3</v>
      </c>
      <c r="U132" s="15">
        <v>58143</v>
      </c>
      <c r="V132" s="15">
        <v>-1487</v>
      </c>
      <c r="W132" s="19">
        <v>0.21180555555555555</v>
      </c>
      <c r="X132" s="20">
        <v>42738</v>
      </c>
      <c r="Y132" s="21" t="s">
        <v>38</v>
      </c>
    </row>
    <row r="133" spans="1:25" ht="14.25" thickBot="1" x14ac:dyDescent="0.2">
      <c r="A133" s="7">
        <v>150186</v>
      </c>
      <c r="B133" s="8" t="s">
        <v>79</v>
      </c>
      <c r="C133" s="7">
        <v>1.0169999999999999</v>
      </c>
      <c r="D133" s="9">
        <v>2E-3</v>
      </c>
      <c r="E133" s="8">
        <v>1997.71</v>
      </c>
      <c r="F133" s="7">
        <v>1.0026999999999999</v>
      </c>
      <c r="G133" s="10">
        <v>-1.43E-2</v>
      </c>
      <c r="H133" s="10">
        <v>0.03</v>
      </c>
      <c r="I133" s="8">
        <v>4.5</v>
      </c>
      <c r="J133" s="8">
        <v>4.5</v>
      </c>
      <c r="K133" s="10">
        <v>4.437E-2</v>
      </c>
      <c r="L133" s="8" t="s">
        <v>40</v>
      </c>
      <c r="M133" s="7" t="s">
        <v>80</v>
      </c>
      <c r="N133" s="9">
        <v>8.6E-3</v>
      </c>
      <c r="O133" s="23">
        <v>0.36630000000000001</v>
      </c>
      <c r="P133" s="10">
        <v>-1.7500000000000002E-2</v>
      </c>
      <c r="Q133" s="24">
        <v>0.51759999999999995</v>
      </c>
      <c r="R133" s="10">
        <v>-8.9999999999999998E-4</v>
      </c>
      <c r="S133" s="10">
        <v>2.7000000000000001E-3</v>
      </c>
      <c r="T133" s="10">
        <v>2.8999999999999998E-3</v>
      </c>
      <c r="U133" s="8">
        <v>46288</v>
      </c>
      <c r="V133" s="8">
        <v>0</v>
      </c>
      <c r="W133" s="11">
        <v>0.21180555555555555</v>
      </c>
      <c r="X133" s="12">
        <v>42940</v>
      </c>
      <c r="Y133" s="13" t="s">
        <v>38</v>
      </c>
    </row>
    <row r="134" spans="1:25" ht="14.25" thickBot="1" x14ac:dyDescent="0.2">
      <c r="A134" s="14">
        <v>150245</v>
      </c>
      <c r="B134" s="15" t="s">
        <v>132</v>
      </c>
      <c r="C134" s="14">
        <v>1.0609999999999999</v>
      </c>
      <c r="D134" s="16">
        <v>8.9999999999999998E-4</v>
      </c>
      <c r="E134" s="15">
        <v>12.58</v>
      </c>
      <c r="F134" s="14">
        <v>1.046</v>
      </c>
      <c r="G134" s="17">
        <v>-1.43E-2</v>
      </c>
      <c r="H134" s="17">
        <v>0.03</v>
      </c>
      <c r="I134" s="15">
        <v>4.75</v>
      </c>
      <c r="J134" s="15">
        <v>4.5</v>
      </c>
      <c r="K134" s="17">
        <v>4.4359999999999997E-2</v>
      </c>
      <c r="L134" s="15" t="s">
        <v>40</v>
      </c>
      <c r="M134" s="14" t="s">
        <v>86</v>
      </c>
      <c r="N134" s="16">
        <v>3.8E-3</v>
      </c>
      <c r="O134" s="18">
        <v>0.42559999999999998</v>
      </c>
      <c r="P134" s="17">
        <v>-1.7899999999999999E-2</v>
      </c>
      <c r="Q134" s="17">
        <v>0.32969999999999999</v>
      </c>
      <c r="R134" s="17">
        <v>-7.6E-3</v>
      </c>
      <c r="S134" s="17">
        <v>-5.7999999999999996E-3</v>
      </c>
      <c r="T134" s="17">
        <v>4.0000000000000001E-3</v>
      </c>
      <c r="U134" s="15">
        <v>1029</v>
      </c>
      <c r="V134" s="15">
        <v>-4</v>
      </c>
      <c r="W134" s="19">
        <v>0.21180555555555555</v>
      </c>
      <c r="X134" s="20">
        <v>42675</v>
      </c>
      <c r="Y134" s="21" t="s">
        <v>38</v>
      </c>
    </row>
    <row r="135" spans="1:25" ht="14.25" thickBot="1" x14ac:dyDescent="0.2">
      <c r="A135" s="7">
        <v>150018</v>
      </c>
      <c r="B135" s="8" t="s">
        <v>122</v>
      </c>
      <c r="C135" s="7">
        <v>1.0469999999999999</v>
      </c>
      <c r="D135" s="9">
        <v>4.7999999999999996E-3</v>
      </c>
      <c r="E135" s="8">
        <v>4396.04</v>
      </c>
      <c r="F135" s="7">
        <v>1.028</v>
      </c>
      <c r="G135" s="10">
        <v>-1.8499999999999999E-2</v>
      </c>
      <c r="H135" s="10">
        <v>0.03</v>
      </c>
      <c r="I135" s="8">
        <v>4.5</v>
      </c>
      <c r="J135" s="8">
        <v>4.5</v>
      </c>
      <c r="K135" s="10">
        <v>4.4159999999999998E-2</v>
      </c>
      <c r="L135" s="8" t="s">
        <v>40</v>
      </c>
      <c r="M135" s="7" t="s">
        <v>123</v>
      </c>
      <c r="N135" s="27">
        <v>-1.5E-3</v>
      </c>
      <c r="O135" s="23">
        <v>0.34699999999999998</v>
      </c>
      <c r="P135" s="10">
        <v>-2.1899999999999999E-2</v>
      </c>
      <c r="Q135" s="10">
        <v>1.0437000000000001</v>
      </c>
      <c r="R135" s="10">
        <v>-6.1999999999999998E-3</v>
      </c>
      <c r="S135" s="10">
        <v>-4.5999999999999999E-3</v>
      </c>
      <c r="T135" s="10">
        <v>5.0000000000000001E-4</v>
      </c>
      <c r="U135" s="8">
        <v>330955</v>
      </c>
      <c r="V135" s="8">
        <v>69</v>
      </c>
      <c r="W135" s="11">
        <v>0.21180555555555555</v>
      </c>
      <c r="X135" s="12">
        <v>42738</v>
      </c>
      <c r="Y135" s="13" t="s">
        <v>38</v>
      </c>
    </row>
    <row r="136" spans="1:25" ht="14.25" thickBot="1" x14ac:dyDescent="0.2">
      <c r="A136" s="14">
        <v>150181</v>
      </c>
      <c r="B136" s="15" t="s">
        <v>98</v>
      </c>
      <c r="C136" s="14">
        <v>1.0449999999999999</v>
      </c>
      <c r="D136" s="16">
        <v>7.7000000000000002E-3</v>
      </c>
      <c r="E136" s="15">
        <v>4488.47</v>
      </c>
      <c r="F136" s="14">
        <v>1.024</v>
      </c>
      <c r="G136" s="17">
        <v>-2.0500000000000001E-2</v>
      </c>
      <c r="H136" s="17">
        <v>0.03</v>
      </c>
      <c r="I136" s="15">
        <v>4.5</v>
      </c>
      <c r="J136" s="15">
        <v>4.5</v>
      </c>
      <c r="K136" s="17">
        <v>4.4069999999999998E-2</v>
      </c>
      <c r="L136" s="15" t="s">
        <v>40</v>
      </c>
      <c r="M136" s="14" t="s">
        <v>80</v>
      </c>
      <c r="N136" s="16">
        <v>8.6E-3</v>
      </c>
      <c r="O136" s="18">
        <v>0.44529999999999997</v>
      </c>
      <c r="P136" s="17">
        <v>-2.3800000000000002E-2</v>
      </c>
      <c r="Q136" s="17">
        <v>0.30630000000000002</v>
      </c>
      <c r="R136" s="17">
        <v>-3.3E-3</v>
      </c>
      <c r="S136" s="17">
        <v>-4.0000000000000001E-3</v>
      </c>
      <c r="T136" s="17">
        <v>8.9999999999999998E-4</v>
      </c>
      <c r="U136" s="15">
        <v>305987</v>
      </c>
      <c r="V136" s="15">
        <v>107</v>
      </c>
      <c r="W136" s="19">
        <v>0.21180555555555555</v>
      </c>
      <c r="X136" s="20">
        <v>42719</v>
      </c>
      <c r="Y136" s="21" t="s">
        <v>38</v>
      </c>
    </row>
    <row r="137" spans="1:25" ht="14.25" thickBot="1" x14ac:dyDescent="0.2">
      <c r="A137" s="7">
        <v>150076</v>
      </c>
      <c r="B137" s="8" t="s">
        <v>288</v>
      </c>
      <c r="C137" s="7">
        <v>1.0509999999999999</v>
      </c>
      <c r="D137" s="9">
        <v>5.7000000000000002E-3</v>
      </c>
      <c r="E137" s="8">
        <v>1.34</v>
      </c>
      <c r="F137" s="7">
        <v>1.028</v>
      </c>
      <c r="G137" s="10">
        <v>-2.24E-2</v>
      </c>
      <c r="H137" s="10">
        <v>0.03</v>
      </c>
      <c r="I137" s="8">
        <v>4.5</v>
      </c>
      <c r="J137" s="8">
        <v>4.5</v>
      </c>
      <c r="K137" s="10">
        <v>4.3990000000000001E-2</v>
      </c>
      <c r="L137" s="8" t="s">
        <v>40</v>
      </c>
      <c r="M137" s="7" t="s">
        <v>88</v>
      </c>
      <c r="N137" s="27">
        <v>-1.5E-3</v>
      </c>
      <c r="O137" s="23">
        <v>0.43730000000000002</v>
      </c>
      <c r="P137" s="10">
        <v>-2.5499999999999998E-2</v>
      </c>
      <c r="Q137" s="10">
        <v>0.73409999999999997</v>
      </c>
      <c r="R137" s="10">
        <v>5.7999999999999996E-3</v>
      </c>
      <c r="S137" s="10">
        <v>4.07E-2</v>
      </c>
      <c r="T137" s="10">
        <v>2.8799999999999999E-2</v>
      </c>
      <c r="U137" s="8">
        <v>287</v>
      </c>
      <c r="V137" s="8">
        <v>0</v>
      </c>
      <c r="W137" s="11">
        <v>0.21180555555555555</v>
      </c>
      <c r="X137" s="12">
        <v>42738</v>
      </c>
      <c r="Y137" s="13" t="s">
        <v>38</v>
      </c>
    </row>
    <row r="138" spans="1:25" ht="14.25" thickBot="1" x14ac:dyDescent="0.2">
      <c r="A138" s="14">
        <v>150171</v>
      </c>
      <c r="B138" s="15" t="s">
        <v>101</v>
      </c>
      <c r="C138" s="14">
        <v>1.0429999999999999</v>
      </c>
      <c r="D138" s="16">
        <v>2.8999999999999998E-3</v>
      </c>
      <c r="E138" s="15">
        <v>3736.2</v>
      </c>
      <c r="F138" s="14">
        <v>1.0190999999999999</v>
      </c>
      <c r="G138" s="17">
        <v>-2.35E-2</v>
      </c>
      <c r="H138" s="17">
        <v>0.03</v>
      </c>
      <c r="I138" s="15">
        <v>4.5</v>
      </c>
      <c r="J138" s="15">
        <v>4.5</v>
      </c>
      <c r="K138" s="17">
        <v>4.3950000000000003E-2</v>
      </c>
      <c r="L138" s="15" t="s">
        <v>40</v>
      </c>
      <c r="M138" s="14" t="s">
        <v>102</v>
      </c>
      <c r="N138" s="30">
        <v>-5.7000000000000002E-3</v>
      </c>
      <c r="O138" s="18">
        <v>0.46260000000000001</v>
      </c>
      <c r="P138" s="17">
        <v>-2.6700000000000002E-2</v>
      </c>
      <c r="Q138" s="29">
        <v>0.27039999999999997</v>
      </c>
      <c r="R138" s="17">
        <v>-2.0000000000000001E-4</v>
      </c>
      <c r="S138" s="17">
        <v>-4.7999999999999996E-3</v>
      </c>
      <c r="T138" s="17">
        <v>-1E-3</v>
      </c>
      <c r="U138" s="15">
        <v>350422</v>
      </c>
      <c r="V138" s="15">
        <v>67</v>
      </c>
      <c r="W138" s="19">
        <v>0.21180555555555555</v>
      </c>
      <c r="X138" s="20">
        <v>42807</v>
      </c>
      <c r="Y138" s="21" t="s">
        <v>38</v>
      </c>
    </row>
    <row r="139" spans="1:25" ht="14.25" thickBot="1" x14ac:dyDescent="0.2">
      <c r="A139" s="7">
        <v>150092</v>
      </c>
      <c r="B139" s="8" t="s">
        <v>138</v>
      </c>
      <c r="C139" s="7">
        <v>1.0569999999999999</v>
      </c>
      <c r="D139" s="9">
        <v>6.7000000000000002E-3</v>
      </c>
      <c r="E139" s="8">
        <v>6.7</v>
      </c>
      <c r="F139" s="7">
        <v>1.028</v>
      </c>
      <c r="G139" s="10">
        <v>-2.8199999999999999E-2</v>
      </c>
      <c r="H139" s="10">
        <v>0.03</v>
      </c>
      <c r="I139" s="8">
        <v>4.5</v>
      </c>
      <c r="J139" s="8">
        <v>4.5</v>
      </c>
      <c r="K139" s="10">
        <v>4.3729999999999998E-2</v>
      </c>
      <c r="L139" s="8" t="s">
        <v>40</v>
      </c>
      <c r="M139" s="7" t="s">
        <v>139</v>
      </c>
      <c r="N139" s="9">
        <v>4.0000000000000002E-4</v>
      </c>
      <c r="O139" s="23">
        <v>0.41560000000000002</v>
      </c>
      <c r="P139" s="10">
        <v>-3.1099999999999999E-2</v>
      </c>
      <c r="Q139" s="10">
        <v>0.82909999999999995</v>
      </c>
      <c r="R139" s="10">
        <v>-5.4000000000000003E-3</v>
      </c>
      <c r="S139" s="10">
        <v>-1.24E-2</v>
      </c>
      <c r="T139" s="10">
        <v>-5.4999999999999997E-3</v>
      </c>
      <c r="U139" s="8">
        <v>245</v>
      </c>
      <c r="V139" s="8">
        <v>-7</v>
      </c>
      <c r="W139" s="11">
        <v>0.21180555555555555</v>
      </c>
      <c r="X139" s="12">
        <v>42738</v>
      </c>
      <c r="Y139" s="13" t="s">
        <v>38</v>
      </c>
    </row>
    <row r="140" spans="1:25" ht="14.25" thickBot="1" x14ac:dyDescent="0.2">
      <c r="A140" s="14">
        <v>150192</v>
      </c>
      <c r="B140" s="15" t="s">
        <v>107</v>
      </c>
      <c r="C140" s="14">
        <v>1.06</v>
      </c>
      <c r="D140" s="16">
        <v>1.34E-2</v>
      </c>
      <c r="E140" s="15">
        <v>1111.51</v>
      </c>
      <c r="F140" s="14">
        <v>1.028</v>
      </c>
      <c r="G140" s="17">
        <v>-3.1099999999999999E-2</v>
      </c>
      <c r="H140" s="17">
        <v>0.03</v>
      </c>
      <c r="I140" s="15">
        <v>4.5</v>
      </c>
      <c r="J140" s="15">
        <v>4.5</v>
      </c>
      <c r="K140" s="17">
        <v>4.36E-2</v>
      </c>
      <c r="L140" s="15" t="s">
        <v>40</v>
      </c>
      <c r="M140" s="14" t="s">
        <v>108</v>
      </c>
      <c r="N140" s="30">
        <v>-1.9599999999999999E-2</v>
      </c>
      <c r="O140" s="18">
        <v>0.40150000000000002</v>
      </c>
      <c r="P140" s="17">
        <v>-3.39E-2</v>
      </c>
      <c r="Q140" s="17">
        <v>0.40479999999999999</v>
      </c>
      <c r="R140" s="17">
        <v>-1.38E-2</v>
      </c>
      <c r="S140" s="17">
        <v>0</v>
      </c>
      <c r="T140" s="17">
        <v>-2.0400000000000001E-2</v>
      </c>
      <c r="U140" s="15">
        <v>15324</v>
      </c>
      <c r="V140" s="15">
        <v>-17</v>
      </c>
      <c r="W140" s="19">
        <v>0.21180555555555555</v>
      </c>
      <c r="X140" s="20">
        <v>42738</v>
      </c>
      <c r="Y140" s="21" t="s">
        <v>38</v>
      </c>
    </row>
    <row r="141" spans="1:25" ht="14.25" thickBot="1" x14ac:dyDescent="0.2">
      <c r="A141" s="7">
        <v>150279</v>
      </c>
      <c r="B141" s="8" t="s">
        <v>126</v>
      </c>
      <c r="C141" s="7">
        <v>1.093</v>
      </c>
      <c r="D141" s="9">
        <v>3.5000000000000003E-2</v>
      </c>
      <c r="E141" s="8">
        <v>135.12</v>
      </c>
      <c r="F141" s="7">
        <v>1.0549999999999999</v>
      </c>
      <c r="G141" s="10">
        <v>-3.5999999999999997E-2</v>
      </c>
      <c r="H141" s="10">
        <v>0.03</v>
      </c>
      <c r="I141" s="8">
        <v>5</v>
      </c>
      <c r="J141" s="8">
        <v>4.5</v>
      </c>
      <c r="K141" s="10">
        <v>4.3360000000000003E-2</v>
      </c>
      <c r="L141" s="8" t="s">
        <v>40</v>
      </c>
      <c r="M141" s="7" t="s">
        <v>127</v>
      </c>
      <c r="N141" s="9">
        <v>2.5999999999999999E-3</v>
      </c>
      <c r="O141" s="23">
        <v>0.3105</v>
      </c>
      <c r="P141" s="10">
        <v>-3.8399999999999997E-2</v>
      </c>
      <c r="Q141" s="10">
        <v>0.58509999999999995</v>
      </c>
      <c r="R141" s="10">
        <v>3.8999999999999998E-3</v>
      </c>
      <c r="S141" s="10">
        <v>-1.06E-2</v>
      </c>
      <c r="T141" s="10">
        <v>-4.7999999999999996E-3</v>
      </c>
      <c r="U141" s="8">
        <v>1241</v>
      </c>
      <c r="V141" s="8">
        <v>-12</v>
      </c>
      <c r="W141" s="11">
        <v>0.21180555555555555</v>
      </c>
      <c r="X141" s="12">
        <v>42614</v>
      </c>
      <c r="Y141" s="13" t="s">
        <v>38</v>
      </c>
    </row>
    <row r="142" spans="1:25" ht="14.25" thickBot="1" x14ac:dyDescent="0.2">
      <c r="A142" s="14">
        <v>150231</v>
      </c>
      <c r="B142" s="15" t="s">
        <v>130</v>
      </c>
      <c r="C142" s="14">
        <v>1.05</v>
      </c>
      <c r="D142" s="16">
        <v>8.6E-3</v>
      </c>
      <c r="E142" s="15">
        <v>9.16</v>
      </c>
      <c r="F142" s="14">
        <v>1.0116000000000001</v>
      </c>
      <c r="G142" s="17">
        <v>-3.7999999999999999E-2</v>
      </c>
      <c r="H142" s="17">
        <v>0.03</v>
      </c>
      <c r="I142" s="15">
        <v>4.5</v>
      </c>
      <c r="J142" s="15">
        <v>4.5</v>
      </c>
      <c r="K142" s="17">
        <v>4.3339999999999997E-2</v>
      </c>
      <c r="L142" s="15" t="s">
        <v>40</v>
      </c>
      <c r="M142" s="14" t="s">
        <v>131</v>
      </c>
      <c r="N142" s="16">
        <v>2.7000000000000001E-3</v>
      </c>
      <c r="O142" s="18">
        <v>0.38879999999999998</v>
      </c>
      <c r="P142" s="17">
        <v>-3.9800000000000002E-2</v>
      </c>
      <c r="Q142" s="29">
        <v>0.45340000000000003</v>
      </c>
      <c r="R142" s="17">
        <v>-6.7999999999999996E-3</v>
      </c>
      <c r="S142" s="17">
        <v>-8.2000000000000007E-3</v>
      </c>
      <c r="T142" s="17">
        <v>4.0000000000000001E-3</v>
      </c>
      <c r="U142" s="15">
        <v>3823</v>
      </c>
      <c r="V142" s="15">
        <v>-7</v>
      </c>
      <c r="W142" s="19">
        <v>0.21180555555555555</v>
      </c>
      <c r="X142" s="20">
        <v>42869</v>
      </c>
      <c r="Y142" s="21" t="s">
        <v>38</v>
      </c>
    </row>
    <row r="143" spans="1:25" ht="14.25" thickBot="1" x14ac:dyDescent="0.2">
      <c r="A143" s="7">
        <v>150311</v>
      </c>
      <c r="B143" s="8" t="s">
        <v>135</v>
      </c>
      <c r="C143" s="7">
        <v>1.081</v>
      </c>
      <c r="D143" s="9">
        <v>1.2200000000000001E-2</v>
      </c>
      <c r="E143" s="8">
        <v>30.75</v>
      </c>
      <c r="F143" s="7">
        <v>1.032</v>
      </c>
      <c r="G143" s="10">
        <v>-4.7500000000000001E-2</v>
      </c>
      <c r="H143" s="10">
        <v>0.03</v>
      </c>
      <c r="I143" s="8">
        <v>4.5</v>
      </c>
      <c r="J143" s="8">
        <v>4.5</v>
      </c>
      <c r="K143" s="10">
        <v>4.2900000000000001E-2</v>
      </c>
      <c r="L143" s="8" t="s">
        <v>40</v>
      </c>
      <c r="M143" s="7" t="s">
        <v>136</v>
      </c>
      <c r="N143" s="9">
        <v>2.8999999999999998E-3</v>
      </c>
      <c r="O143" s="23">
        <v>0.37940000000000002</v>
      </c>
      <c r="P143" s="10">
        <v>-4.8899999999999999E-2</v>
      </c>
      <c r="Q143" s="10">
        <v>0.45229999999999998</v>
      </c>
      <c r="R143" s="10">
        <v>5.9999999999999995E-4</v>
      </c>
      <c r="S143" s="10">
        <v>-2.3999999999999998E-3</v>
      </c>
      <c r="T143" s="10">
        <v>1.3100000000000001E-2</v>
      </c>
      <c r="U143" s="8">
        <v>1702</v>
      </c>
      <c r="V143" s="8">
        <v>-2</v>
      </c>
      <c r="W143" s="11">
        <v>0.21180555555555555</v>
      </c>
      <c r="X143" s="12">
        <v>42709</v>
      </c>
      <c r="Y143" s="13" t="s">
        <v>38</v>
      </c>
    </row>
    <row r="144" spans="1:25" ht="14.25" thickBot="1" x14ac:dyDescent="0.2">
      <c r="A144" s="14">
        <v>150215</v>
      </c>
      <c r="B144" s="15" t="s">
        <v>140</v>
      </c>
      <c r="C144" s="14">
        <v>1.095</v>
      </c>
      <c r="D144" s="16">
        <v>9.1999999999999998E-3</v>
      </c>
      <c r="E144" s="15">
        <v>6.69</v>
      </c>
      <c r="F144" s="14">
        <v>1.0277000000000001</v>
      </c>
      <c r="G144" s="17">
        <v>-6.5500000000000003E-2</v>
      </c>
      <c r="H144" s="17">
        <v>0.03</v>
      </c>
      <c r="I144" s="15">
        <v>4.5</v>
      </c>
      <c r="J144" s="15">
        <v>4.5</v>
      </c>
      <c r="K144" s="17">
        <v>4.2160000000000003E-2</v>
      </c>
      <c r="L144" s="15" t="s">
        <v>40</v>
      </c>
      <c r="M144" s="14" t="s">
        <v>141</v>
      </c>
      <c r="N144" s="16">
        <v>6.0000000000000001E-3</v>
      </c>
      <c r="O144" s="18">
        <v>0.44629999999999997</v>
      </c>
      <c r="P144" s="17">
        <v>-6.4699999999999994E-2</v>
      </c>
      <c r="Q144" s="17">
        <v>0.30009999999999998</v>
      </c>
      <c r="R144" s="17">
        <v>-1.1000000000000001E-3</v>
      </c>
      <c r="S144" s="17">
        <v>-2.8E-3</v>
      </c>
      <c r="T144" s="17">
        <v>2.5000000000000001E-3</v>
      </c>
      <c r="U144" s="15">
        <v>2394</v>
      </c>
      <c r="V144" s="15">
        <v>0</v>
      </c>
      <c r="W144" s="19">
        <v>0.21180555555555555</v>
      </c>
      <c r="X144" s="20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5.4254237288135594E-3</v>
      </c>
      <c r="E145" s="36"/>
      <c r="F145" s="35"/>
      <c r="G145" s="43">
        <f>AVERAGE(G86:G144)</f>
        <v>-7.4508474576271185E-3</v>
      </c>
      <c r="H145" s="43">
        <f>COUNTIF($D86:$D144,"&gt;0")/COUNT($D86:$D144)</f>
        <v>0.93220338983050843</v>
      </c>
      <c r="I145" s="270"/>
      <c r="J145" s="270"/>
      <c r="K145" s="43">
        <f>AVERAGE(K86:K144)</f>
        <v>4.4702033898305092E-2</v>
      </c>
      <c r="L145" s="36"/>
      <c r="M145" s="35"/>
      <c r="N145" s="38"/>
      <c r="O145" s="39"/>
      <c r="P145" s="43">
        <f>AVERAGE(P86:P144)</f>
        <v>-1.4012068965517242E-2</v>
      </c>
      <c r="Q145" s="37"/>
      <c r="R145" s="43">
        <f>AVERAGE(R86:R144)</f>
        <v>-1.4627118644067797E-3</v>
      </c>
      <c r="S145" s="37"/>
      <c r="T145" s="37"/>
      <c r="U145" s="36"/>
      <c r="V145" s="36"/>
      <c r="W145" s="40"/>
      <c r="X145" s="41"/>
      <c r="Y145" s="42"/>
    </row>
    <row r="146" spans="1:25" ht="14.25" thickBot="1" x14ac:dyDescent="0.2">
      <c r="A146" s="7">
        <v>150066</v>
      </c>
      <c r="B146" s="8" t="s">
        <v>39</v>
      </c>
      <c r="C146" s="7">
        <v>0.92200000000000004</v>
      </c>
      <c r="D146" s="31">
        <v>0</v>
      </c>
      <c r="E146" s="8">
        <v>12.49</v>
      </c>
      <c r="F146" s="7">
        <v>1.018</v>
      </c>
      <c r="G146" s="10">
        <v>9.4299999999999995E-2</v>
      </c>
      <c r="H146" s="10">
        <v>1.4999999999999999E-2</v>
      </c>
      <c r="I146" s="8">
        <v>3</v>
      </c>
      <c r="J146" s="8">
        <v>3</v>
      </c>
      <c r="K146" s="10">
        <v>3.3189999999999997E-2</v>
      </c>
      <c r="L146" s="8" t="s">
        <v>40</v>
      </c>
      <c r="M146" s="7" t="s">
        <v>41</v>
      </c>
      <c r="N146" s="27">
        <v>-1E-4</v>
      </c>
      <c r="O146" s="23">
        <v>0.2261</v>
      </c>
      <c r="P146" s="10">
        <v>0.06</v>
      </c>
      <c r="Q146" s="10">
        <v>0.1085</v>
      </c>
      <c r="R146" s="10">
        <v>9.1999999999999998E-3</v>
      </c>
      <c r="S146" s="10">
        <v>3.3E-3</v>
      </c>
      <c r="T146" s="10">
        <v>-1.9E-3</v>
      </c>
      <c r="U146" s="8">
        <v>817</v>
      </c>
      <c r="V146" s="8">
        <v>0</v>
      </c>
      <c r="W146" s="11">
        <v>0.29375000000000001</v>
      </c>
      <c r="X146" s="12">
        <v>42738</v>
      </c>
      <c r="Y146" s="13" t="s">
        <v>38</v>
      </c>
    </row>
    <row r="147" spans="1:25" ht="14.25" thickBot="1" x14ac:dyDescent="0.2">
      <c r="A147" s="14">
        <v>150133</v>
      </c>
      <c r="B147" s="15" t="s">
        <v>413</v>
      </c>
      <c r="C147" s="14">
        <v>1.0429999999999999</v>
      </c>
      <c r="D147" s="26">
        <v>0</v>
      </c>
      <c r="E147" s="15">
        <v>0</v>
      </c>
      <c r="F147" s="14">
        <v>1.0489999999999999</v>
      </c>
      <c r="G147" s="17">
        <v>5.7000000000000002E-3</v>
      </c>
      <c r="H147" s="15" t="s">
        <v>414</v>
      </c>
      <c r="I147" s="15">
        <v>3.7</v>
      </c>
      <c r="J147" s="15">
        <v>3.7</v>
      </c>
      <c r="K147" s="17">
        <v>4.351E-2</v>
      </c>
      <c r="L147" s="15">
        <v>0.69</v>
      </c>
      <c r="M147" s="14" t="s">
        <v>415</v>
      </c>
      <c r="N147" s="30">
        <v>-1E-4</v>
      </c>
      <c r="O147" s="17">
        <v>0.23369999999999999</v>
      </c>
      <c r="P147" s="15" t="s">
        <v>37</v>
      </c>
      <c r="Q147" s="15" t="s">
        <v>37</v>
      </c>
      <c r="R147" s="17">
        <v>-4.1999999999999997E-3</v>
      </c>
      <c r="S147" s="17">
        <v>-4.5999999999999999E-3</v>
      </c>
      <c r="T147" s="17">
        <v>-3.7000000000000002E-3</v>
      </c>
      <c r="U147" s="15">
        <v>608</v>
      </c>
      <c r="V147" s="15">
        <v>-3</v>
      </c>
      <c r="W147" s="19">
        <v>0.29375000000000001</v>
      </c>
      <c r="X147" s="20">
        <v>42850</v>
      </c>
      <c r="Y147" s="21" t="s">
        <v>38</v>
      </c>
    </row>
    <row r="148" spans="1:25" ht="14.25" thickBot="1" x14ac:dyDescent="0.2">
      <c r="A148" s="7">
        <v>150039</v>
      </c>
      <c r="B148" s="8" t="s">
        <v>346</v>
      </c>
      <c r="C148" s="7">
        <v>1.089</v>
      </c>
      <c r="D148" s="9">
        <v>3.7000000000000002E-3</v>
      </c>
      <c r="E148" s="8">
        <v>0.76</v>
      </c>
      <c r="F148" s="7">
        <v>1.087</v>
      </c>
      <c r="G148" s="10">
        <v>-1.8E-3</v>
      </c>
      <c r="H148" s="8" t="s">
        <v>347</v>
      </c>
      <c r="I148" s="8">
        <v>4</v>
      </c>
      <c r="J148" s="8">
        <v>4</v>
      </c>
      <c r="K148" s="10">
        <v>3.4389999999999997E-2</v>
      </c>
      <c r="L148" s="8">
        <v>0.83</v>
      </c>
      <c r="M148" s="7" t="s">
        <v>236</v>
      </c>
      <c r="N148" s="31">
        <v>0</v>
      </c>
      <c r="O148" s="10">
        <v>0.34189999999999998</v>
      </c>
      <c r="P148" s="8" t="s">
        <v>37</v>
      </c>
      <c r="Q148" s="8" t="s">
        <v>37</v>
      </c>
      <c r="R148" s="10">
        <v>-8.3000000000000001E-3</v>
      </c>
      <c r="S148" s="10">
        <v>-6.6E-3</v>
      </c>
      <c r="T148" s="10">
        <v>-1.4E-3</v>
      </c>
      <c r="U148" s="8">
        <v>1671</v>
      </c>
      <c r="V148" s="8">
        <v>0</v>
      </c>
      <c r="W148" s="11">
        <v>0.29375000000000001</v>
      </c>
      <c r="X148" s="12">
        <v>42902</v>
      </c>
      <c r="Y148" s="13" t="s">
        <v>38</v>
      </c>
    </row>
    <row r="149" spans="1:25" ht="14.25" thickBot="1" x14ac:dyDescent="0.2">
      <c r="A149" s="14">
        <v>150188</v>
      </c>
      <c r="B149" s="15" t="s">
        <v>289</v>
      </c>
      <c r="C149" s="14">
        <v>1.06</v>
      </c>
      <c r="D149" s="30">
        <v>-1.4E-2</v>
      </c>
      <c r="E149" s="15">
        <v>1.07</v>
      </c>
      <c r="F149" s="14">
        <v>1.0369999999999999</v>
      </c>
      <c r="G149" s="17">
        <v>-2.2200000000000001E-2</v>
      </c>
      <c r="H149" s="15" t="s">
        <v>290</v>
      </c>
      <c r="I149" s="15">
        <v>5.5</v>
      </c>
      <c r="J149" s="15">
        <v>5.5</v>
      </c>
      <c r="K149" s="17">
        <v>-1.4279999999999999E-2</v>
      </c>
      <c r="L149" s="15">
        <v>0.33</v>
      </c>
      <c r="M149" s="14" t="s">
        <v>291</v>
      </c>
      <c r="N149" s="30">
        <v>-5.9999999999999995E-4</v>
      </c>
      <c r="O149" s="18">
        <v>0.1454</v>
      </c>
      <c r="P149" s="17">
        <v>-4.36E-2</v>
      </c>
      <c r="Q149" s="17">
        <v>0.38969999999999999</v>
      </c>
      <c r="R149" s="17">
        <v>-3.5000000000000001E-3</v>
      </c>
      <c r="S149" s="17">
        <v>5.1999999999999998E-3</v>
      </c>
      <c r="T149" s="17">
        <v>8.5000000000000006E-3</v>
      </c>
      <c r="U149" s="15">
        <v>29483</v>
      </c>
      <c r="V149" s="15">
        <v>0</v>
      </c>
      <c r="W149" s="19">
        <v>0.29375000000000001</v>
      </c>
      <c r="X149" s="20">
        <v>42719</v>
      </c>
      <c r="Y149" s="21" t="s">
        <v>38</v>
      </c>
    </row>
    <row r="150" spans="1:25" ht="14.25" thickBot="1" x14ac:dyDescent="0.2">
      <c r="A150" s="7">
        <v>150016</v>
      </c>
      <c r="B150" s="8" t="s">
        <v>34</v>
      </c>
      <c r="C150" s="7">
        <v>1.052</v>
      </c>
      <c r="D150" s="31">
        <v>0</v>
      </c>
      <c r="E150" s="8">
        <v>10.87</v>
      </c>
      <c r="F150" s="7">
        <v>1</v>
      </c>
      <c r="G150" s="10">
        <v>-5.1999999999999998E-2</v>
      </c>
      <c r="H150" s="8" t="s">
        <v>35</v>
      </c>
      <c r="I150" s="8">
        <v>0</v>
      </c>
      <c r="J150" s="8">
        <v>0</v>
      </c>
      <c r="K150" s="10">
        <v>-1.8800000000000001E-2</v>
      </c>
      <c r="L150" s="8">
        <v>2.67</v>
      </c>
      <c r="M150" s="7" t="s">
        <v>36</v>
      </c>
      <c r="N150" s="27">
        <v>-1.5E-3</v>
      </c>
      <c r="O150" s="10">
        <v>0.5554</v>
      </c>
      <c r="P150" s="8" t="s">
        <v>37</v>
      </c>
      <c r="Q150" s="8" t="s">
        <v>37</v>
      </c>
      <c r="R150" s="10">
        <v>8.9999999999999993E-3</v>
      </c>
      <c r="S150" s="10">
        <v>8.3000000000000001E-3</v>
      </c>
      <c r="T150" s="10">
        <v>8.5000000000000006E-3</v>
      </c>
      <c r="U150" s="8">
        <v>3112</v>
      </c>
      <c r="V150" s="8">
        <v>0</v>
      </c>
      <c r="W150" s="11">
        <v>0.17083333333333331</v>
      </c>
      <c r="X150" s="12">
        <v>43574</v>
      </c>
      <c r="Y150" s="13" t="s">
        <v>38</v>
      </c>
    </row>
  </sheetData>
  <autoFilter ref="A1:Y150"/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263"/>
    <hyperlink ref="C22" r:id="rId94" display="http://finance.sina.com.cn/fund/quotes/150263/bc.shtml"/>
    <hyperlink ref="F22" r:id="rId95" display="http://www.cninfo.com.cn/information/fund/netvalue/150263.html"/>
    <hyperlink ref="M22" r:id="rId96" tooltip="000852" display="http://quote.eastmoney.com/zs000852.html"/>
    <hyperlink ref="O22" r:id="rId97" display="https://www.jisilu.cn/data/utils/lowcalc/150263"/>
    <hyperlink ref="Y22" r:id="rId98" tooltip="加【1000A】为自选A类" display="javascript:addOwnedFund('150263');"/>
    <hyperlink ref="A23" r:id="rId99" display="https://www.jisilu.cn/data/sfnew/detail/150130"/>
    <hyperlink ref="C23" r:id="rId100" display="http://finance.sina.com.cn/fund/quotes/150130/bc.shtml"/>
    <hyperlink ref="F23" r:id="rId101" display="http://www.cninfo.com.cn/information/fund/netvalue/150130.html"/>
    <hyperlink ref="M23" r:id="rId102" tooltip="399394" display="http://quote.eastmoney.com/zs399394.html"/>
    <hyperlink ref="O23" r:id="rId103" display="https://www.jisilu.cn/data/utils/lowcalc/150130"/>
    <hyperlink ref="Y23" r:id="rId104" tooltip="加【医药A】为自选A类" display="javascript:addOwnedFund('150130');"/>
    <hyperlink ref="A24" r:id="rId105" display="https://www.jisilu.cn/data/sfnew/detail/150293"/>
    <hyperlink ref="C24" r:id="rId106" display="http://finance.sina.com.cn/fund/quotes/150293/bc.shtml"/>
    <hyperlink ref="F24" r:id="rId107" display="http://www.cninfo.com.cn/information/fund/netvalue/150293.html"/>
    <hyperlink ref="M24" r:id="rId108" tooltip="399807" display="http://quote.eastmoney.com/zs399807.html"/>
    <hyperlink ref="O24" r:id="rId109" display="https://www.jisilu.cn/data/utils/lowcalc/150293"/>
    <hyperlink ref="Y24" r:id="rId110" tooltip="加【高铁A级】为自选A类" display="javascript:addOwnedFund('150293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325"/>
    <hyperlink ref="C26" r:id="rId118" display="http://finance.sina.com.cn/fund/quotes/150325/bc.shtml"/>
    <hyperlink ref="F26" r:id="rId119" display="http://www.cninfo.com.cn/information/fund/netvalue/150325.html"/>
    <hyperlink ref="M26" r:id="rId120" tooltip="399807" display="http://quote.eastmoney.com/zs399807.html"/>
    <hyperlink ref="O26" r:id="rId121" display="https://www.jisilu.cn/data/utils/lowcalc/150325"/>
    <hyperlink ref="Y26" r:id="rId122" tooltip="加【高铁A端】为自选A类" display="javascript:addOwnedFund('150325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17"/>
    <hyperlink ref="C35" r:id="rId172" display="http://finance.sina.com.cn/fund/quotes/150117/bc.shtml"/>
    <hyperlink ref="F35" r:id="rId173" display="http://www.cninfo.com.cn/information/fund/netvalue/150117.html"/>
    <hyperlink ref="M35" r:id="rId174" tooltip="399393" display="http://quote.eastmoney.com/zs399393.html"/>
    <hyperlink ref="O35" r:id="rId175" display="https://www.jisilu.cn/data/utils/lowcalc/150117"/>
    <hyperlink ref="Y35" r:id="rId176" tooltip="加【房地产A】为自选A类" display="javascript:addOwnedFund('150117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502057"/>
    <hyperlink ref="C37" r:id="rId184" display="http://finance.sina.com.cn/fund/quotes/502057/bc.shtml"/>
    <hyperlink ref="F37" r:id="rId185" display="http://www.cninfo.com.cn/information/fund/netvalue/502057.html"/>
    <hyperlink ref="M37" r:id="rId186" tooltip="399989" display="http://quote.eastmoney.com/zs399989.html"/>
    <hyperlink ref="O37" r:id="rId187" display="https://www.jisilu.cn/data/utils/lowcalc/502057"/>
    <hyperlink ref="Y37" r:id="rId188" tooltip="加【医疗A】为自选A类" display="javascript:addOwnedFund('502057');"/>
    <hyperlink ref="A38" r:id="rId189" display="https://www.jisilu.cn/data/sfnew/detail/150343"/>
    <hyperlink ref="C38" r:id="rId190" display="http://finance.sina.com.cn/fund/quotes/150343/bc.shtml"/>
    <hyperlink ref="F38" r:id="rId191" display="http://www.cninfo.com.cn/information/fund/netvalue/150343.html"/>
    <hyperlink ref="M38" r:id="rId192" tooltip="399975" display="http://quote.eastmoney.com/zs399975.html"/>
    <hyperlink ref="O38" r:id="rId193" display="https://www.jisilu.cn/data/utils/lowcalc/150343"/>
    <hyperlink ref="Y38" r:id="rId194" tooltip="加【证券A基】为自选A类" display="javascript:addOwnedFund('150343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81"/>
    <hyperlink ref="C45" r:id="rId226" display="http://finance.sina.com.cn/fund/quotes/150281/bc.shtml"/>
    <hyperlink ref="F45" r:id="rId227" display="http://www.cninfo.com.cn/information/fund/netvalue/150281.html"/>
    <hyperlink ref="M45" r:id="rId228" tooltip="399934" display="http://quote.eastmoney.com/zs399934.html"/>
    <hyperlink ref="O45" r:id="rId229" display="https://www.jisilu.cn/data/utils/lowcalc/150281"/>
    <hyperlink ref="Y45" r:id="rId230" tooltip="加【金融地A】为自选A类" display="javascript:addOwnedFund('150281');"/>
    <hyperlink ref="A46" r:id="rId231" display="https://www.jisilu.cn/data/sfnew/detail/150073"/>
    <hyperlink ref="C46" r:id="rId232" display="http://finance.sina.com.cn/fund/quotes/150073/bc.shtml"/>
    <hyperlink ref="F46" r:id="rId233" display="http://www.cninfo.com.cn/information/fund/netvalue/150073.html"/>
    <hyperlink ref="M46" r:id="rId234" tooltip="399958" display="http://quote.eastmoney.com/zs399958.html"/>
    <hyperlink ref="O46" r:id="rId235" display="https://www.jisilu.cn/data/utils/lowcalc/150073"/>
    <hyperlink ref="Y46" r:id="rId236" tooltip="加【诺安稳健】为自选A类" display="javascript:addOwnedFund('150073');"/>
    <hyperlink ref="A47" r:id="rId237" display="https://www.jisilu.cn/data/sfnew/detail/502014"/>
    <hyperlink ref="C47" r:id="rId238" display="http://finance.sina.com.cn/fund/quotes/502014/bc.shtml"/>
    <hyperlink ref="F47" r:id="rId239" display="http://www.cninfo.com.cn/information/fund/netvalue/502014.html"/>
    <hyperlink ref="M47" r:id="rId240" tooltip="000853" display="http://quote.eastmoney.com/zs000853.html"/>
    <hyperlink ref="O47" r:id="rId241" display="https://www.jisilu.cn/data/utils/lowcalc/502014"/>
    <hyperlink ref="Y47" r:id="rId242" tooltip="加【一带一A】为自选A类" display="javascript:addOwnedFund('50201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150053"/>
    <hyperlink ref="C49" r:id="rId250" display="http://finance.sina.com.cn/fund/quotes/150053/bc.shtml"/>
    <hyperlink ref="F49" r:id="rId251" display="http://www.cninfo.com.cn/information/fund/netvalue/150053.html"/>
    <hyperlink ref="M49" r:id="rId252" tooltip="399905" display="http://quote.eastmoney.com/zs399905.html"/>
    <hyperlink ref="O49" r:id="rId253" display="https://www.jisilu.cn/data/utils/lowcalc/150053"/>
    <hyperlink ref="Y49" r:id="rId254" tooltip="加【泰达500A】为自选A类" display="javascript:addOwnedFund('150053');"/>
    <hyperlink ref="A50" r:id="rId255" display="https://www.jisilu.cn/data/sfnew/detail/150140"/>
    <hyperlink ref="C50" r:id="rId256" display="http://finance.sina.com.cn/fund/quotes/150140/bc.shtml"/>
    <hyperlink ref="F50" r:id="rId257" display="http://www.cninfo.com.cn/information/fund/netvalue/150140.html"/>
    <hyperlink ref="M50" r:id="rId258" tooltip="399300" display="http://quote.eastmoney.com/zs399300.html"/>
    <hyperlink ref="O50" r:id="rId259" display="https://www.jisilu.cn/data/utils/lowcalc/150140"/>
    <hyperlink ref="Y50" r:id="rId260" tooltip="加【国金300A】为自选A类" display="javascript:addOwnedFund('150140');"/>
    <hyperlink ref="A51" r:id="rId261" display="https://www.jisilu.cn/data/sfnew/detail/150064"/>
    <hyperlink ref="C51" r:id="rId262" display="http://finance.sina.com.cn/fund/quotes/150064/bc.shtml"/>
    <hyperlink ref="F51" r:id="rId263" display="http://www.cninfo.com.cn/information/fund/netvalue/150064.html"/>
    <hyperlink ref="M51" r:id="rId264" tooltip="399904" display="http://quote.eastmoney.com/zs399904.html"/>
    <hyperlink ref="O51" r:id="rId265" display="https://www.jisilu.cn/data/utils/lowcalc/150064"/>
    <hyperlink ref="Y51" r:id="rId266" tooltip="加【同瑞A】为自选A类" display="javascript:addOwnedFund('150064');"/>
    <hyperlink ref="A52" r:id="rId267" display="https://www.jisilu.cn/data/sfnew/detail/150138"/>
    <hyperlink ref="C52" r:id="rId268" display="http://finance.sina.com.cn/fund/quotes/150138/bc.shtml"/>
    <hyperlink ref="F52" r:id="rId269" display="http://www.cninfo.com.cn/information/fund/netvalue/150138.html"/>
    <hyperlink ref="M52" r:id="rId270" tooltip="000842" display="http://quote.eastmoney.com/zs000842.html"/>
    <hyperlink ref="O52" r:id="rId271" display="https://www.jisilu.cn/data/utils/lowcalc/150138"/>
    <hyperlink ref="Y52" r:id="rId272" tooltip="加【中证800A】为自选A类" display="javascript:addOwnedFund('150138');"/>
    <hyperlink ref="A53" r:id="rId273" display="https://www.jisilu.cn/data/sfnew/detail/150225"/>
    <hyperlink ref="C53" r:id="rId274" display="http://finance.sina.com.cn/fund/quotes/150225/bc.shtml"/>
    <hyperlink ref="F53" r:id="rId275" display="http://www.cninfo.com.cn/information/fund/netvalue/150225.html"/>
    <hyperlink ref="M53" r:id="rId276" tooltip="399966" display="http://quote.eastmoney.com/zs399966.html"/>
    <hyperlink ref="O53" r:id="rId277" display="https://www.jisilu.cn/data/utils/lowcalc/150225"/>
    <hyperlink ref="Y53" r:id="rId278" tooltip="加【证保A级】为自选A类" display="javascript:addOwnedFund('150225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167"/>
    <hyperlink ref="C55" r:id="rId286" display="http://finance.sina.com.cn/fund/quotes/150167/bc.shtml"/>
    <hyperlink ref="F55" r:id="rId287" display="http://www.cninfo.com.cn/information/fund/netvalue/150167.html"/>
    <hyperlink ref="M55" r:id="rId288" tooltip="399300" display="http://quote.eastmoney.com/zs399300.html"/>
    <hyperlink ref="O55" r:id="rId289" display="https://www.jisilu.cn/data/utils/lowcalc/150167"/>
    <hyperlink ref="Y55" r:id="rId290" tooltip="加【银华300A】为自选A类" display="javascript:addOwnedFund('150167');"/>
    <hyperlink ref="A56" r:id="rId291" display="https://www.jisilu.cn/data/sfnew/detail/150090"/>
    <hyperlink ref="C56" r:id="rId292" display="http://finance.sina.com.cn/fund/quotes/150090/bc.shtml"/>
    <hyperlink ref="F56" r:id="rId293" display="http://www.cninfo.com.cn/information/fund/netvalue/150090.html"/>
    <hyperlink ref="M56" r:id="rId294" tooltip="399958" display="http://quote.eastmoney.com/zs399958.html"/>
    <hyperlink ref="O56" r:id="rId295" display="https://www.jisilu.cn/data/utils/lowcalc/150090"/>
    <hyperlink ref="Y56" r:id="rId296" tooltip="加【成长A】为自选A类" display="javascript:addOwnedFund('150090');"/>
    <hyperlink ref="A57" r:id="rId297" display="https://www.jisilu.cn/data/sfnew/detail/502021"/>
    <hyperlink ref="C57" r:id="rId298" display="http://finance.sina.com.cn/fund/quotes/502021/bc.shtml"/>
    <hyperlink ref="F57" r:id="rId299" display="http://www.cninfo.com.cn/information/fund/netvalue/502021.html"/>
    <hyperlink ref="M57" r:id="rId300" tooltip="000016" display="http://quote.eastmoney.com/zs000016.html"/>
    <hyperlink ref="O57" r:id="rId301" display="https://www.jisilu.cn/data/utils/lowcalc/502021"/>
    <hyperlink ref="Y57" r:id="rId302" tooltip="加【国金50A】为自选A类" display="javascript:addOwnedFund('502021');"/>
    <hyperlink ref="A58" r:id="rId303" display="https://www.jisilu.cn/data/sfnew/detail/502031"/>
    <hyperlink ref="C58" r:id="rId304" display="http://finance.sina.com.cn/fund/quotes/502031/bc.shtml"/>
    <hyperlink ref="F58" r:id="rId305" display="http://www.cninfo.com.cn/information/fund/netvalue/502031.html"/>
    <hyperlink ref="M58" r:id="rId306" tooltip="399807" display="http://quote.eastmoney.com/zs399807.html"/>
    <hyperlink ref="O58" r:id="rId307" display="https://www.jisilu.cn/data/utils/lowcalc/502031"/>
    <hyperlink ref="Y58" r:id="rId308" tooltip="将【高铁A】从自选中删除" display="javascript:delOwnedFund('502031');"/>
    <hyperlink ref="A59" r:id="rId309" display="https://www.jisilu.cn/data/sfnew/detail/502001"/>
    <hyperlink ref="C59" r:id="rId310" display="http://finance.sina.com.cn/fund/quotes/502001/bc.shtml"/>
    <hyperlink ref="F59" r:id="rId311" display="http://www.cninfo.com.cn/information/fund/netvalue/502001.html"/>
    <hyperlink ref="M59" r:id="rId312" tooltip="399982" display="http://quote.eastmoney.com/zs399982.html"/>
    <hyperlink ref="O59" r:id="rId313" display="https://www.jisilu.cn/data/utils/lowcalc/502001"/>
    <hyperlink ref="Y59" r:id="rId314" tooltip="加【500等权A】为自选A类" display="javascript:addOwnedFund('502001');"/>
    <hyperlink ref="A60" r:id="rId315" display="https://www.jisilu.cn/data/sfnew/detail/150094"/>
    <hyperlink ref="C60" r:id="rId316" display="http://finance.sina.com.cn/fund/quotes/150094/bc.shtml"/>
    <hyperlink ref="F60" r:id="rId317" display="http://www.cninfo.com.cn/information/fund/netvalue/150094.html"/>
    <hyperlink ref="M60" r:id="rId318" tooltip="000966" display="http://quote.eastmoney.com/zs000966.html"/>
    <hyperlink ref="O60" r:id="rId319" display="https://www.jisilu.cn/data/utils/lowcalc/150094"/>
    <hyperlink ref="Y60" r:id="rId320" tooltip="加【泰信400A】为自选A类" display="javascript:addOwnedFund('150094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150055"/>
    <hyperlink ref="C62" r:id="rId328" display="http://finance.sina.com.cn/fund/quotes/150055/bc.shtml"/>
    <hyperlink ref="F62" r:id="rId329" display="http://www.cninfo.com.cn/information/fund/netvalue/150055.html"/>
    <hyperlink ref="M62" r:id="rId330" tooltip="399905" display="http://quote.eastmoney.com/zs399905.html"/>
    <hyperlink ref="O62" r:id="rId331" display="https://www.jisilu.cn/data/utils/lowcalc/150055"/>
    <hyperlink ref="Y62" r:id="rId332" tooltip="加【500A】为自选A类" display="javascript:addOwnedFund('150055');"/>
    <hyperlink ref="A63" r:id="rId333" display="https://www.jisilu.cn/data/sfnew/detail/150213"/>
    <hyperlink ref="C63" r:id="rId334" display="http://finance.sina.com.cn/fund/quotes/150213/bc.shtml"/>
    <hyperlink ref="F63" r:id="rId335" display="http://www.cninfo.com.cn/information/fund/netvalue/150213.html"/>
    <hyperlink ref="M63" r:id="rId336" tooltip="399958" display="http://quote.eastmoney.com/zs399958.html"/>
    <hyperlink ref="O63" r:id="rId337" display="https://www.jisilu.cn/data/utils/lowcalc/150213"/>
    <hyperlink ref="Y63" r:id="rId338" tooltip="加【成长A级】为自选A类" display="javascript:addOwnedFund('150213');"/>
    <hyperlink ref="A64" r:id="rId339" display="https://www.jisilu.cn/data/sfnew/detail/150112"/>
    <hyperlink ref="C64" r:id="rId340" display="http://finance.sina.com.cn/fund/quotes/150112/bc.shtml"/>
    <hyperlink ref="F64" r:id="rId341" display="http://www.cninfo.com.cn/information/fund/netvalue/150112.html"/>
    <hyperlink ref="M64" r:id="rId342" tooltip="399330" display="http://quote.eastmoney.com/zs399330.html"/>
    <hyperlink ref="O64" r:id="rId343" display="https://www.jisilu.cn/data/utils/lowcalc/150112"/>
    <hyperlink ref="Y64" r:id="rId344" tooltip="加【深100A】为自选A类" display="javascript:addOwnedFund('150112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036"/>
    <hyperlink ref="C69" r:id="rId370" display="http://finance.sina.com.cn/fund/quotes/150036/bc.shtml"/>
    <hyperlink ref="F69" r:id="rId371" display="http://www.cninfo.com.cn/information/fund/netvalue/150036.html"/>
    <hyperlink ref="M69" r:id="rId372" tooltip="399300" display="http://quote.eastmoney.com/zs399300.html"/>
    <hyperlink ref="O69" r:id="rId373" display="https://www.jisilu.cn/data/utils/lowcalc/150036"/>
    <hyperlink ref="Y69" r:id="rId374" tooltip="加【建信稳健】为自选A类" display="javascript:addOwnedFund('150036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164"/>
    <hyperlink ref="C87" r:id="rId462" display="http://finance.sina.com.cn/fund/quotes/150164/bc.shtml"/>
    <hyperlink ref="F87" r:id="rId463" display="http://www.cninfo.com.cn/information/fund/netvalue/150164.html"/>
    <hyperlink ref="M87" r:id="rId464" tooltip="000832" display="http://quote.eastmoney.com/zs000832.html"/>
    <hyperlink ref="O87" r:id="rId465" display="https://www.jisilu.cn/data/utils/lowcalc/150164"/>
    <hyperlink ref="Y87" r:id="rId466" tooltip="加【可转债A】为自选A类" display="javascript:addOwnedFund('150164');"/>
    <hyperlink ref="A88" r:id="rId467" display="https://www.jisilu.cn/data/sfnew/detail/150237"/>
    <hyperlink ref="C88" r:id="rId468" display="http://finance.sina.com.cn/fund/quotes/150237/bc.shtml"/>
    <hyperlink ref="F88" r:id="rId469" display="http://www.cninfo.com.cn/information/fund/netvalue/150237.html"/>
    <hyperlink ref="M88" r:id="rId470" tooltip="000827" display="http://quote.eastmoney.com/zs000827.html"/>
    <hyperlink ref="O88" r:id="rId471" display="https://www.jisilu.cn/data/utils/lowcalc/150237"/>
    <hyperlink ref="Y88" r:id="rId472" tooltip="加【环保A级】为自选A类" display="javascript:addOwnedFund('150237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73"/>
    <hyperlink ref="C93" r:id="rId498" display="http://finance.sina.com.cn/fund/quotes/150273/bc.shtml"/>
    <hyperlink ref="F93" r:id="rId499" display="http://www.cninfo.com.cn/information/fund/netvalue/150273.html"/>
    <hyperlink ref="M93" r:id="rId500" tooltip="399991" display="http://quote.eastmoney.com/zs399991.html"/>
    <hyperlink ref="O93" r:id="rId501" display="https://www.jisilu.cn/data/utils/lowcalc/150273"/>
    <hyperlink ref="Y93" r:id="rId502" tooltip="加【带路A】为自选A类" display="javascript:addOwnedFund('150273');"/>
    <hyperlink ref="A94" r:id="rId503" display="https://www.jisilu.cn/data/sfnew/detail/150259"/>
    <hyperlink ref="C94" r:id="rId504" display="http://finance.sina.com.cn/fund/quotes/150259/bc.shtml"/>
    <hyperlink ref="F94" r:id="rId505" display="http://www.cninfo.com.cn/information/fund/netvalue/150259.html"/>
    <hyperlink ref="M94" r:id="rId506" tooltip="399992" display="http://quote.eastmoney.com/zs399992.html"/>
    <hyperlink ref="O94" r:id="rId507" display="https://www.jisilu.cn/data/utils/lowcalc/150259"/>
    <hyperlink ref="Y94" r:id="rId508" tooltip="加【重组A】为自选A类" display="javascript:addOwnedFund('150259');"/>
    <hyperlink ref="A95" r:id="rId509" display="https://www.jisilu.cn/data/sfnew/detail/150271"/>
    <hyperlink ref="C95" r:id="rId510" display="http://finance.sina.com.cn/fund/quotes/150271/bc.shtml"/>
    <hyperlink ref="F95" r:id="rId511" display="http://www.cninfo.com.cn/information/fund/netvalue/150271.html"/>
    <hyperlink ref="M95" r:id="rId512" tooltip="399441" display="http://quote.eastmoney.com/zs399441.html"/>
    <hyperlink ref="O95" r:id="rId513" display="https://www.jisilu.cn/data/utils/lowcalc/150271"/>
    <hyperlink ref="Y95" r:id="rId514" tooltip="加【生物药A】为自选A类" display="javascript:addOwnedFund('150271');"/>
    <hyperlink ref="A96" r:id="rId515" display="https://www.jisilu.cn/data/sfnew/detail/150329"/>
    <hyperlink ref="C96" r:id="rId516" display="http://finance.sina.com.cn/fund/quotes/150329/bc.shtml"/>
    <hyperlink ref="F96" r:id="rId517" display="http://www.cninfo.com.cn/information/fund/netvalue/150329.html"/>
    <hyperlink ref="M96" r:id="rId518" tooltip="399809" display="http://quote.eastmoney.com/zs399809.html"/>
    <hyperlink ref="O96" r:id="rId519" display="https://www.jisilu.cn/data/utils/lowcalc/150329"/>
    <hyperlink ref="Y96" r:id="rId520" tooltip="加【保险A】为自选A类" display="javascript:addOwnedFund('150329');"/>
    <hyperlink ref="A97" r:id="rId521" display="https://www.jisilu.cn/data/sfnew/detail/502027"/>
    <hyperlink ref="C97" r:id="rId522" display="http://finance.sina.com.cn/fund/quotes/502027/bc.shtml"/>
    <hyperlink ref="F97" r:id="rId523" display="http://www.cninfo.com.cn/information/fund/netvalue/502027.html"/>
    <hyperlink ref="M97" r:id="rId524" tooltip="399429" display="http://quote.eastmoney.com/zs399429.html"/>
    <hyperlink ref="O97" r:id="rId525" display="https://www.jisilu.cn/data/utils/lowcalc/502027"/>
    <hyperlink ref="Y97" r:id="rId526" tooltip="加【新丝路A】为自选A类" display="javascript:addOwnedFund('502027');"/>
    <hyperlink ref="A98" r:id="rId527" display="https://www.jisilu.cn/data/sfnew/detail/150233"/>
    <hyperlink ref="C98" r:id="rId528" display="http://finance.sina.com.cn/fund/quotes/150233/bc.shtml"/>
    <hyperlink ref="F98" r:id="rId529" display="http://www.cninfo.com.cn/information/fund/netvalue/150233.html"/>
    <hyperlink ref="M98" r:id="rId530" tooltip="399810" display="http://quote.eastmoney.com/zs399810.html"/>
    <hyperlink ref="O98" r:id="rId531" display="https://www.jisilu.cn/data/utils/lowcalc/150233"/>
    <hyperlink ref="Y98" r:id="rId532" tooltip="加【传媒业A】为自选A类" display="javascript:addOwnedFund('150233');"/>
    <hyperlink ref="A99" r:id="rId533" display="https://www.jisilu.cn/data/sfnew/detail/150277"/>
    <hyperlink ref="C99" r:id="rId534" display="http://finance.sina.com.cn/fund/quotes/150277/bc.shtml"/>
    <hyperlink ref="F99" r:id="rId535" display="http://www.cninfo.com.cn/information/fund/netvalue/150277.html"/>
    <hyperlink ref="M99" r:id="rId536" tooltip="399807" display="http://quote.eastmoney.com/zs399807.html"/>
    <hyperlink ref="O99" r:id="rId537" display="https://www.jisilu.cn/data/utils/lowcalc/150277"/>
    <hyperlink ref="Y99" r:id="rId538" tooltip="将【高铁A】从自选中删除" display="javascript:delOwnedFund('150277');"/>
    <hyperlink ref="A100" r:id="rId539" display="https://www.jisilu.cn/data/sfnew/detail/150257"/>
    <hyperlink ref="C100" r:id="rId540" display="http://finance.sina.com.cn/fund/quotes/150257/bc.shtml"/>
    <hyperlink ref="F100" r:id="rId541" display="http://www.cninfo.com.cn/information/fund/netvalue/150257.html"/>
    <hyperlink ref="M100" r:id="rId542" tooltip="399993" display="http://quote.eastmoney.com/zs399993.html"/>
    <hyperlink ref="O100" r:id="rId543" display="https://www.jisilu.cn/data/utils/lowcalc/150257"/>
    <hyperlink ref="Y100" r:id="rId544" tooltip="加【生物A】为自选A类" display="javascript:addOwnedFund('150257');"/>
    <hyperlink ref="A101" r:id="rId545" display="https://www.jisilu.cn/data/sfnew/detail/502049"/>
    <hyperlink ref="C101" r:id="rId546" display="http://finance.sina.com.cn/fund/quotes/502049/bc.shtml"/>
    <hyperlink ref="F101" r:id="rId547" display="http://www.cninfo.com.cn/information/fund/netvalue/502049.html"/>
    <hyperlink ref="M101" r:id="rId548" tooltip="000016" display="http://quote.eastmoney.com/zs000016.html"/>
    <hyperlink ref="O101" r:id="rId549" display="https://www.jisilu.cn/data/utils/lowcalc/502049"/>
    <hyperlink ref="Y101" r:id="rId550" tooltip="加【上证50A】为自选A类" display="javascript:addOwnedFund('502049');"/>
    <hyperlink ref="A102" r:id="rId551" display="https://www.jisilu.cn/data/sfnew/detail/150243"/>
    <hyperlink ref="C102" r:id="rId552" display="http://finance.sina.com.cn/fund/quotes/150243/bc.shtml"/>
    <hyperlink ref="F102" r:id="rId553" display="http://www.cninfo.com.cn/information/fund/netvalue/150243.html"/>
    <hyperlink ref="M102" r:id="rId554" tooltip="399006" display="http://quote.eastmoney.com/zs399006.html"/>
    <hyperlink ref="O102" r:id="rId555" display="https://www.jisilu.cn/data/utils/lowcalc/150243"/>
    <hyperlink ref="Y102" r:id="rId556" tooltip="加【创业A】为自选A类" display="javascript:addOwnedFund('150243');"/>
    <hyperlink ref="A103" r:id="rId557" display="https://www.jisilu.cn/data/sfnew/detail/150241"/>
    <hyperlink ref="C103" r:id="rId558" display="http://finance.sina.com.cn/fund/quotes/150241/bc.shtml"/>
    <hyperlink ref="F103" r:id="rId559" display="http://www.cninfo.com.cn/information/fund/netvalue/150241.html"/>
    <hyperlink ref="M103" r:id="rId560" tooltip="399986" display="http://quote.eastmoney.com/zs399986.html"/>
    <hyperlink ref="O103" r:id="rId561" display="https://www.jisilu.cn/data/utils/lowcalc/150241"/>
    <hyperlink ref="Y103" r:id="rId562" tooltip="将【银行A级】从自选中删除" display="javascript:delOwnedFund('150241');"/>
    <hyperlink ref="A104" r:id="rId563" display="https://www.jisilu.cn/data/sfnew/detail/150315"/>
    <hyperlink ref="C104" r:id="rId564" display="http://finance.sina.com.cn/fund/quotes/150315/bc.shtml"/>
    <hyperlink ref="F104" r:id="rId565" display="http://www.cninfo.com.cn/information/fund/netvalue/150315.html"/>
    <hyperlink ref="M104" r:id="rId566" tooltip="399803" display="http://quote.eastmoney.com/zs399803.html"/>
    <hyperlink ref="O104" r:id="rId567" display="https://www.jisilu.cn/data/utils/lowcalc/150315"/>
    <hyperlink ref="Y104" r:id="rId568" tooltip="加【工业4A】为自选A类" display="javascript:addOwnedFund('150315');"/>
    <hyperlink ref="A105" r:id="rId569" display="https://www.jisilu.cn/data/sfnew/detail/150249"/>
    <hyperlink ref="C105" r:id="rId570" display="http://finance.sina.com.cn/fund/quotes/150249/bc.shtml"/>
    <hyperlink ref="F105" r:id="rId571" display="http://www.cninfo.com.cn/information/fund/netvalue/150249.html"/>
    <hyperlink ref="M105" r:id="rId572" tooltip="399986" display="http://quote.eastmoney.com/zs399986.html"/>
    <hyperlink ref="O105" r:id="rId573" display="https://www.jisilu.cn/data/utils/lowcalc/150249"/>
    <hyperlink ref="Y105" r:id="rId574" tooltip="将【银行A端】从自选中删除" display="javascript:delOwnedFund('150249');"/>
    <hyperlink ref="A106" r:id="rId575" display="https://www.jisilu.cn/data/sfnew/detail/150251"/>
    <hyperlink ref="C106" r:id="rId576" display="http://finance.sina.com.cn/fund/quotes/150251/bc.shtml"/>
    <hyperlink ref="F106" r:id="rId577" display="http://www.cninfo.com.cn/information/fund/netvalue/150251.html"/>
    <hyperlink ref="M106" r:id="rId578" tooltip="399990" display="http://quote.eastmoney.com/zs399990.html"/>
    <hyperlink ref="O106" r:id="rId579" display="https://www.jisilu.cn/data/utils/lowcalc/150251"/>
    <hyperlink ref="Y106" r:id="rId580" tooltip="加【煤炭A】为自选A类" display="javascript:addOwnedFund('150251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150173"/>
    <hyperlink ref="C108" r:id="rId588" display="http://finance.sina.com.cn/fund/quotes/150173/bc.shtml"/>
    <hyperlink ref="F108" r:id="rId589" display="http://www.cninfo.com.cn/information/fund/netvalue/150173.html"/>
    <hyperlink ref="M108" r:id="rId590" tooltip="000998" display="http://quote.eastmoney.com/zs000998.html"/>
    <hyperlink ref="O108" r:id="rId591" display="https://www.jisilu.cn/data/utils/lowcalc/150173"/>
    <hyperlink ref="Y108" r:id="rId592" tooltip="加【TMT中证A】为自选A类" display="javascript:addOwnedFund('150173');"/>
    <hyperlink ref="A109" r:id="rId593" display="https://www.jisilu.cn/data/sfnew/detail/150309"/>
    <hyperlink ref="C109" r:id="rId594" display="http://finance.sina.com.cn/fund/quotes/150309/bc.shtml"/>
    <hyperlink ref="F109" r:id="rId595" display="http://www.cninfo.com.cn/information/fund/netvalue/150309.html"/>
    <hyperlink ref="M109" r:id="rId596" tooltip="399994" display="http://quote.eastmoney.com/zs399994.html"/>
    <hyperlink ref="O109" r:id="rId597" display="https://www.jisilu.cn/data/utils/lowcalc/150309"/>
    <hyperlink ref="Y109" r:id="rId598" tooltip="加【信息安A】为自选A类" display="javascript:addOwnedFund('150309');"/>
    <hyperlink ref="A110" r:id="rId599" display="https://www.jisilu.cn/data/sfnew/detail/150305"/>
    <hyperlink ref="C110" r:id="rId600" display="http://finance.sina.com.cn/fund/quotes/150305/bc.shtml"/>
    <hyperlink ref="F110" r:id="rId601" display="http://www.cninfo.com.cn/information/fund/netvalue/150305.html"/>
    <hyperlink ref="M110" r:id="rId602" tooltip="399812" display="http://quote.eastmoney.com/zs399812.html"/>
    <hyperlink ref="O110" r:id="rId603" display="https://www.jisilu.cn/data/utils/lowcalc/150305"/>
    <hyperlink ref="Y110" r:id="rId604" tooltip="加【养老A】为自选A类" display="javascript:addOwnedFund('150305');"/>
    <hyperlink ref="A111" r:id="rId605" display="https://www.jisilu.cn/data/sfnew/detail/150179"/>
    <hyperlink ref="C111" r:id="rId606" display="http://finance.sina.com.cn/fund/quotes/150179/bc.shtml"/>
    <hyperlink ref="F111" r:id="rId607" display="http://www.cninfo.com.cn/information/fund/netvalue/150179.html"/>
    <hyperlink ref="M111" r:id="rId608" tooltip="399935" display="http://quote.eastmoney.com/zs399935.html"/>
    <hyperlink ref="O111" r:id="rId609" display="https://www.jisilu.cn/data/utils/lowcalc/150179"/>
    <hyperlink ref="Y111" r:id="rId610" tooltip="加【信息A】为自选A类" display="javascript:addOwnedFund('150179');"/>
    <hyperlink ref="A112" r:id="rId611" display="https://www.jisilu.cn/data/sfnew/detail/150203"/>
    <hyperlink ref="C112" r:id="rId612" display="http://finance.sina.com.cn/fund/quotes/150203/bc.shtml"/>
    <hyperlink ref="F112" r:id="rId613" display="http://www.cninfo.com.cn/information/fund/netvalue/150203.html"/>
    <hyperlink ref="M112" r:id="rId614" tooltip="399971" display="http://quote.eastmoney.com/zs399971.html"/>
    <hyperlink ref="O112" r:id="rId615" display="https://www.jisilu.cn/data/utils/lowcalc/150203"/>
    <hyperlink ref="Y112" r:id="rId616" tooltip="加【传媒A】为自选A类" display="javascript:addOwnedFund('150203');"/>
    <hyperlink ref="A113" r:id="rId617" display="https://www.jisilu.cn/data/sfnew/detail/150051"/>
    <hyperlink ref="C113" r:id="rId618" display="http://finance.sina.com.cn/fund/quotes/150051/bc.shtml"/>
    <hyperlink ref="F113" r:id="rId619" display="http://www.cninfo.com.cn/information/fund/netvalue/150051.html"/>
    <hyperlink ref="M113" r:id="rId620" tooltip="399300" display="http://quote.eastmoney.com/zs399300.html"/>
    <hyperlink ref="O113" r:id="rId621" display="https://www.jisilu.cn/data/utils/lowcalc/150051"/>
    <hyperlink ref="Y113" r:id="rId622" tooltip="加【沪深300A】为自选A类" display="javascript:addOwnedFund('150051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将【一带一A】从自选中删除" display="javascript:delOwnedFund('150275');"/>
    <hyperlink ref="A115" r:id="rId629" display="https://www.jisilu.cn/data/sfnew/detail/502017"/>
    <hyperlink ref="C115" r:id="rId630" display="http://finance.sina.com.cn/fund/quotes/502017/bc.shtml"/>
    <hyperlink ref="F115" r:id="rId631" display="http://www.cninfo.com.cn/information/fund/netvalue/502017.html"/>
    <hyperlink ref="M115" r:id="rId632" tooltip="399991" display="http://quote.eastmoney.com/zs399991.html"/>
    <hyperlink ref="O115" r:id="rId633" display="https://www.jisilu.cn/data/utils/lowcalc/502017"/>
    <hyperlink ref="Y115" r:id="rId634" tooltip="加【带路A】为自选A类" display="javascript:addOwnedFund('502017');"/>
    <hyperlink ref="A116" r:id="rId635" display="https://www.jisilu.cn/data/sfnew/detail/150235"/>
    <hyperlink ref="C116" r:id="rId636" display="http://finance.sina.com.cn/fund/quotes/150235/bc.shtml"/>
    <hyperlink ref="F116" r:id="rId637" display="http://www.cninfo.com.cn/information/fund/netvalue/150235.html"/>
    <hyperlink ref="M116" r:id="rId638" tooltip="399975" display="http://quote.eastmoney.com/zs399975.html"/>
    <hyperlink ref="O116" r:id="rId639" display="https://www.jisilu.cn/data/utils/lowcalc/150235"/>
    <hyperlink ref="Y116" r:id="rId640" tooltip="加【券商A级】为自选A类" display="javascript:addOwnedFund('150235');"/>
    <hyperlink ref="A117" r:id="rId641" display="https://www.jisilu.cn/data/sfnew/detail/150307"/>
    <hyperlink ref="C117" r:id="rId642" display="http://finance.sina.com.cn/fund/quotes/150307/bc.shtml"/>
    <hyperlink ref="F117" r:id="rId643" display="http://www.cninfo.com.cn/information/fund/netvalue/150307.html"/>
    <hyperlink ref="M117" r:id="rId644" tooltip="399804" display="http://quote.eastmoney.com/zs399804.html"/>
    <hyperlink ref="O117" r:id="rId645" display="https://www.jisilu.cn/data/utils/lowcalc/150307"/>
    <hyperlink ref="Y117" r:id="rId646" tooltip="加【体育A】为自选A类" display="javascript:addOwnedFund('150307');"/>
    <hyperlink ref="A118" r:id="rId647" display="https://www.jisilu.cn/data/sfnew/detail/150269"/>
    <hyperlink ref="C118" r:id="rId648" display="http://finance.sina.com.cn/fund/quotes/150269/bc.shtml"/>
    <hyperlink ref="F118" r:id="rId649" display="http://www.cninfo.com.cn/information/fund/netvalue/150269.html"/>
    <hyperlink ref="M118" r:id="rId650" tooltip="399997" display="http://quote.eastmoney.com/zs399997.html"/>
    <hyperlink ref="O118" r:id="rId651" display="https://www.jisilu.cn/data/utils/lowcalc/150269"/>
    <hyperlink ref="Y118" r:id="rId652" tooltip="加【白酒A】为自选A类" display="javascript:addOwnedFund('15026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502011"/>
    <hyperlink ref="C120" r:id="rId660" display="http://finance.sina.com.cn/fund/quotes/502011/bc.shtml"/>
    <hyperlink ref="F120" r:id="rId661" display="http://www.cninfo.com.cn/information/fund/netvalue/502011.html"/>
    <hyperlink ref="M120" r:id="rId662" tooltip="399975" display="http://quote.eastmoney.com/zs399975.html"/>
    <hyperlink ref="O120" r:id="rId663" display="https://www.jisilu.cn/data/utils/lowcalc/502011"/>
    <hyperlink ref="Y120" r:id="rId664" tooltip="加【证券A】为自选A类" display="javascript:addOwnedFund('502011');"/>
    <hyperlink ref="A121" r:id="rId665" display="https://www.jisilu.cn/data/sfnew/detail/150255"/>
    <hyperlink ref="C121" r:id="rId666" display="http://finance.sina.com.cn/fund/quotes/150255/bc.shtml"/>
    <hyperlink ref="F121" r:id="rId667" display="http://www.cninfo.com.cn/information/fund/netvalue/150255.html"/>
    <hyperlink ref="M121" r:id="rId668" tooltip="399986" display="http://quote.eastmoney.com/zs399986.html"/>
    <hyperlink ref="O121" r:id="rId669" display="https://www.jisilu.cn/data/utils/lowcalc/150255"/>
    <hyperlink ref="Y121" r:id="rId670" tooltip="将【银行业A】从自选中删除" display="javascript:delOwnedFund('150255');"/>
    <hyperlink ref="A122" r:id="rId671" display="https://www.jisilu.cn/data/sfnew/detail/150227"/>
    <hyperlink ref="C122" r:id="rId672" display="http://finance.sina.com.cn/fund/quotes/150227/bc.shtml"/>
    <hyperlink ref="F122" r:id="rId673" display="http://www.cninfo.com.cn/information/fund/netvalue/150227.html"/>
    <hyperlink ref="M122" r:id="rId674" tooltip="399986" display="http://quote.eastmoney.com/zs399986.html"/>
    <hyperlink ref="O122" r:id="rId675" display="https://www.jisilu.cn/data/utils/lowcalc/150227"/>
    <hyperlink ref="Y122" r:id="rId676" tooltip="将【银行A】从自选中删除" display="javascript:delOwnedFund('150227');"/>
    <hyperlink ref="A123" r:id="rId677" display="https://www.jisilu.cn/data/sfnew/detail/150194"/>
    <hyperlink ref="C123" r:id="rId678" display="http://finance.sina.com.cn/fund/quotes/150194/bc.shtml"/>
    <hyperlink ref="F123" r:id="rId679" display="http://www.cninfo.com.cn/information/fund/netvalue/150194.html"/>
    <hyperlink ref="M123" r:id="rId680" tooltip="399970" display="http://quote.eastmoney.com/zs399970.html"/>
    <hyperlink ref="O123" r:id="rId681" display="https://www.jisilu.cn/data/utils/lowcalc/150194"/>
    <hyperlink ref="Y123" r:id="rId682" tooltip="加【互联网A】为自选A类" display="javascript:addOwnedFund('150194');"/>
    <hyperlink ref="A124" r:id="rId683" display="https://www.jisilu.cn/data/sfnew/detail/150184"/>
    <hyperlink ref="C124" r:id="rId684" display="http://finance.sina.com.cn/fund/quotes/150184/bc.shtml"/>
    <hyperlink ref="F124" r:id="rId685" display="http://www.cninfo.com.cn/information/fund/netvalue/150184.html"/>
    <hyperlink ref="M124" r:id="rId686" tooltip="000827" display="http://quote.eastmoney.com/zs000827.html"/>
    <hyperlink ref="O124" r:id="rId687" display="https://www.jisilu.cn/data/utils/lowcalc/150184"/>
    <hyperlink ref="Y124" r:id="rId688" tooltip="加【环保A】为自选A类" display="javascript:addOwnedFund('150184');"/>
    <hyperlink ref="A125" r:id="rId689" display="https://www.jisilu.cn/data/sfnew/detail/150207"/>
    <hyperlink ref="C125" r:id="rId690" display="http://finance.sina.com.cn/fund/quotes/150207/bc.shtml"/>
    <hyperlink ref="F125" r:id="rId691" display="http://www.cninfo.com.cn/information/fund/netvalue/150207.html"/>
    <hyperlink ref="M125" r:id="rId692" tooltip="399983" display="http://quote.eastmoney.com/zs399983.html"/>
    <hyperlink ref="O125" r:id="rId693" display="https://www.jisilu.cn/data/utils/lowcalc/150207"/>
    <hyperlink ref="Y125" r:id="rId694" tooltip="加【地产A端】为自选A类" display="javascript:addOwnedFund('150207');"/>
    <hyperlink ref="A126" r:id="rId695" display="https://www.jisilu.cn/data/sfnew/detail/150209"/>
    <hyperlink ref="C126" r:id="rId696" display="http://finance.sina.com.cn/fund/quotes/150209/bc.shtml"/>
    <hyperlink ref="F126" r:id="rId697" display="http://www.cninfo.com.cn/information/fund/netvalue/150209.html"/>
    <hyperlink ref="M126" r:id="rId698" tooltip="399974" display="http://quote.eastmoney.com/zs399974.html"/>
    <hyperlink ref="O126" r:id="rId699" display="https://www.jisilu.cn/data/utils/lowcalc/150209"/>
    <hyperlink ref="Y126" r:id="rId700" tooltip="加【国企改A】为自选A类" display="javascript:addOwnedFund('150209');"/>
    <hyperlink ref="A127" r:id="rId701" display="https://www.jisilu.cn/data/sfnew/detail/150143"/>
    <hyperlink ref="C127" r:id="rId702" display="http://finance.sina.com.cn/fund/quotes/150143/bc.shtml"/>
    <hyperlink ref="F127" r:id="rId703" display="http://www.cninfo.com.cn/information/fund/netvalue/150143.html"/>
    <hyperlink ref="M127" r:id="rId704" tooltip="000832" display="http://quote.eastmoney.com/zs000832.html"/>
    <hyperlink ref="O127" r:id="rId705" display="https://www.jisilu.cn/data/utils/lowcalc/150143"/>
    <hyperlink ref="Y127" r:id="rId706" tooltip="加【转债A级】为自选A类" display="javascript:addOwnedFund('150143');"/>
    <hyperlink ref="A128" r:id="rId707" display="https://www.jisilu.cn/data/sfnew/detail/150100"/>
    <hyperlink ref="C128" r:id="rId708" display="http://finance.sina.com.cn/fund/quotes/150100/bc.shtml"/>
    <hyperlink ref="F128" r:id="rId709" display="http://www.cninfo.com.cn/information/fund/netvalue/150100.html"/>
    <hyperlink ref="M128" r:id="rId710" tooltip="000805" display="http://quote.eastmoney.com/zs000805.html"/>
    <hyperlink ref="O128" r:id="rId711" display="https://www.jisilu.cn/data/utils/lowcalc/150100"/>
    <hyperlink ref="Y128" r:id="rId712" tooltip="加【资源A】为自选A类" display="javascript:addOwnedFund('150100');"/>
    <hyperlink ref="A129" r:id="rId713" display="https://www.jisilu.cn/data/sfnew/detail/150200"/>
    <hyperlink ref="C129" r:id="rId714" display="http://finance.sina.com.cn/fund/quotes/150200/bc.shtml"/>
    <hyperlink ref="F129" r:id="rId715" display="http://www.cninfo.com.cn/information/fund/netvalue/150200.html"/>
    <hyperlink ref="M129" r:id="rId716" tooltip="399975" display="http://quote.eastmoney.com/zs399975.html"/>
    <hyperlink ref="O129" r:id="rId717" display="https://www.jisilu.cn/data/utils/lowcalc/150200"/>
    <hyperlink ref="Y129" r:id="rId718" tooltip="加【券商A】为自选A类" display="javascript:addOwnedFund('150200');"/>
    <hyperlink ref="A130" r:id="rId719" display="https://www.jisilu.cn/data/sfnew/detail/502004"/>
    <hyperlink ref="C130" r:id="rId720" display="http://finance.sina.com.cn/fund/quotes/502004/bc.shtml"/>
    <hyperlink ref="F130" r:id="rId721" display="http://www.cninfo.com.cn/information/fund/netvalue/502004.html"/>
    <hyperlink ref="M130" r:id="rId722" tooltip="399967" display="http://quote.eastmoney.com/zs399967.html"/>
    <hyperlink ref="O130" r:id="rId723" display="https://www.jisilu.cn/data/utils/lowcalc/502004"/>
    <hyperlink ref="Y130" r:id="rId724" tooltip="加【军工A】为自选A类" display="javascript:addOwnedFund('502004');"/>
    <hyperlink ref="A131" r:id="rId725" display="https://www.jisilu.cn/data/sfnew/detail/502007"/>
    <hyperlink ref="C131" r:id="rId726" display="http://finance.sina.com.cn/fund/quotes/502007/bc.shtml"/>
    <hyperlink ref="F131" r:id="rId727" display="http://www.cninfo.com.cn/information/fund/netvalue/502007.html"/>
    <hyperlink ref="M131" r:id="rId728" tooltip="399974" display="http://quote.eastmoney.com/zs399974.html"/>
    <hyperlink ref="O131" r:id="rId729" display="https://www.jisilu.cn/data/utils/lowcalc/502007"/>
    <hyperlink ref="Y131" r:id="rId730" tooltip="加【国企改A】为自选A类" display="javascript:addOwnedFund('502007');"/>
    <hyperlink ref="A132" r:id="rId731" display="https://www.jisilu.cn/data/sfnew/detail/150169"/>
    <hyperlink ref="C132" r:id="rId732" display="http://finance.sina.com.cn/fund/quotes/150169/bc.shtml"/>
    <hyperlink ref="F132" r:id="rId733" display="http://www.cninfo.com.cn/information/fund/netvalue/150169.html"/>
    <hyperlink ref="M132" r:id="rId734" tooltip="HSI" display="http://quote.eastmoney.com/hk/zs110000.html"/>
    <hyperlink ref="O132" r:id="rId735" display="https://www.jisilu.cn/data/utils/lowcalc/150169"/>
    <hyperlink ref="Y132" r:id="rId736" tooltip="将【恒生A】从自选中删除" display="javascript:delOwnedFund('150169');"/>
    <hyperlink ref="A133" r:id="rId737" display="https://www.jisilu.cn/data/sfnew/detail/150186"/>
    <hyperlink ref="C133" r:id="rId738" display="http://finance.sina.com.cn/fund/quotes/150186/bc.shtml"/>
    <hyperlink ref="F133" r:id="rId739" display="http://www.cninfo.com.cn/information/fund/netvalue/150186.html"/>
    <hyperlink ref="M133" r:id="rId740" tooltip="399967" display="http://quote.eastmoney.com/zs399967.html"/>
    <hyperlink ref="O133" r:id="rId741" display="https://www.jisilu.cn/data/utils/lowcalc/150186"/>
    <hyperlink ref="Y133" r:id="rId742" tooltip="加【军工A级】为自选A类" display="javascript:addOwnedFund('150186');"/>
    <hyperlink ref="A134" r:id="rId743" display="https://www.jisilu.cn/data/sfnew/detail/150245"/>
    <hyperlink ref="C134" r:id="rId744" display="http://finance.sina.com.cn/fund/quotes/150245/bc.shtml"/>
    <hyperlink ref="F134" r:id="rId745" display="http://www.cninfo.com.cn/information/fund/netvalue/150245.html"/>
    <hyperlink ref="M134" r:id="rId746" tooltip="399970" display="http://quote.eastmoney.com/zs399970.html"/>
    <hyperlink ref="O134" r:id="rId747" display="https://www.jisilu.cn/data/utils/lowcalc/150245"/>
    <hyperlink ref="Y134" r:id="rId748" tooltip="加【互联A】为自选A类" display="javascript:addOwnedFund('150245');"/>
    <hyperlink ref="A135" r:id="rId749" display="https://www.jisilu.cn/data/sfnew/detail/150018"/>
    <hyperlink ref="C135" r:id="rId750" display="http://finance.sina.com.cn/fund/quotes/150018/bc.shtml"/>
    <hyperlink ref="F135" r:id="rId751" display="http://www.cninfo.com.cn/information/fund/netvalue/150018.html"/>
    <hyperlink ref="M135" r:id="rId752" tooltip="399004" display="http://quote.eastmoney.com/zs399004.html"/>
    <hyperlink ref="O135" r:id="rId753" display="https://www.jisilu.cn/data/utils/lowcalc/150018"/>
    <hyperlink ref="Y135" r:id="rId754" tooltip="加【银华稳进】为自选A类" display="javascript:addOwnedFund('150018');"/>
    <hyperlink ref="A136" r:id="rId755" display="https://www.jisilu.cn/data/sfnew/detail/150181"/>
    <hyperlink ref="C136" r:id="rId756" display="http://finance.sina.com.cn/fund/quotes/150181/bc.shtml"/>
    <hyperlink ref="F136" r:id="rId757" display="http://www.cninfo.com.cn/information/fund/netvalue/150181.html"/>
    <hyperlink ref="M136" r:id="rId758" tooltip="399967" display="http://quote.eastmoney.com/zs399967.html"/>
    <hyperlink ref="O136" r:id="rId759" display="https://www.jisilu.cn/data/utils/lowcalc/150181"/>
    <hyperlink ref="Y136" r:id="rId760" tooltip="加【军工A】为自选A类" display="javascript:addOwnedFund('150181');"/>
    <hyperlink ref="A137" r:id="rId761" display="https://www.jisilu.cn/data/sfnew/detail/150076"/>
    <hyperlink ref="C137" r:id="rId762" display="http://finance.sina.com.cn/fund/quotes/150076/bc.shtml"/>
    <hyperlink ref="F137" r:id="rId763" display="http://www.cninfo.com.cn/information/fund/netvalue/150076.html"/>
    <hyperlink ref="M137" r:id="rId764" tooltip="399300" display="http://quote.eastmoney.com/zs399300.html"/>
    <hyperlink ref="O137" r:id="rId765" display="https://www.jisilu.cn/data/utils/lowcalc/150076"/>
    <hyperlink ref="Y137" r:id="rId766" tooltip="加【浙商稳健】为自选A类" display="javascript:addOwnedFund('150076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092"/>
    <hyperlink ref="C139" r:id="rId774" display="http://finance.sina.com.cn/fund/quotes/150092/bc.shtml"/>
    <hyperlink ref="F139" r:id="rId775" display="http://www.cninfo.com.cn/information/fund/netvalue/150092.html"/>
    <hyperlink ref="M139" r:id="rId776" tooltip="399007" display="http://quote.eastmoney.com/zs399007.html"/>
    <hyperlink ref="O139" r:id="rId777" display="https://www.jisilu.cn/data/utils/lowcalc/150092"/>
    <hyperlink ref="Y139" r:id="rId778" tooltip="加【诺德300A】为自选A类" display="javascript:addOwnedFund('150092');"/>
    <hyperlink ref="A140" r:id="rId779" display="https://www.jisilu.cn/data/sfnew/detail/150192"/>
    <hyperlink ref="C140" r:id="rId780" display="http://finance.sina.com.cn/fund/quotes/150192/bc.shtml"/>
    <hyperlink ref="F140" r:id="rId781" display="http://www.cninfo.com.cn/information/fund/netvalue/150192.html"/>
    <hyperlink ref="M140" r:id="rId782" tooltip="399965" display="http://quote.eastmoney.com/zs399965.html"/>
    <hyperlink ref="O140" r:id="rId783" display="https://www.jisilu.cn/data/utils/lowcalc/150192"/>
    <hyperlink ref="Y140" r:id="rId784" tooltip="加【地产A】为自选A类" display="javascript:addOwnedFund('150192');"/>
    <hyperlink ref="A141" r:id="rId785" display="https://www.jisilu.cn/data/sfnew/detail/150279"/>
    <hyperlink ref="C141" r:id="rId786" display="http://finance.sina.com.cn/fund/quotes/150279/bc.shtml"/>
    <hyperlink ref="F141" r:id="rId787" display="http://www.cninfo.com.cn/information/fund/netvalue/150279.html"/>
    <hyperlink ref="M141" r:id="rId788" tooltip="399808" display="http://quote.eastmoney.com/zs399808.html"/>
    <hyperlink ref="O141" r:id="rId789" display="https://www.jisilu.cn/data/utils/lowcalc/150279"/>
    <hyperlink ref="Y141" r:id="rId790" tooltip="加【新能A】为自选A类" display="javascript:addOwnedFund('150279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311"/>
    <hyperlink ref="C143" r:id="rId798" display="http://finance.sina.com.cn/fund/quotes/150311/bc.shtml"/>
    <hyperlink ref="F143" r:id="rId799" display="http://www.cninfo.com.cn/information/fund/netvalue/150311.html"/>
    <hyperlink ref="M143" r:id="rId800" tooltip="399996" display="http://quote.eastmoney.com/zs399996.html"/>
    <hyperlink ref="O143" r:id="rId801" display="https://www.jisilu.cn/data/utils/lowcalc/150311"/>
    <hyperlink ref="Y143" r:id="rId802" tooltip="加【智能A】为自选A类" display="javascript:addOwnedFund('150311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188"/>
    <hyperlink ref="C149" r:id="rId826" display="http://finance.sina.com.cn/fund/quotes/150188/bc.shtml"/>
    <hyperlink ref="F149" r:id="rId827" display="http://www.cninfo.com.cn/information/fund/netvalue/150188.html"/>
    <hyperlink ref="M149" r:id="rId828" tooltip="000832" display="http://quote.eastmoney.com/zs000832.html"/>
    <hyperlink ref="O149" r:id="rId829" display="https://www.jisilu.cn/data/utils/lowcalc/150188"/>
    <hyperlink ref="Y149" r:id="rId830" tooltip="加【转债优先】为自选A类" display="javascript:addOwnedFund('150188');"/>
    <hyperlink ref="A150" r:id="rId831" display="https://www.jisilu.cn/data/sfnew/detail/150016"/>
    <hyperlink ref="C150" r:id="rId832" display="http://finance.sina.com.cn/fund/quotes/150016/bc.shtml"/>
    <hyperlink ref="F150" r:id="rId833" display="http://www.cninfo.com.cn/information/fund/netvalue/150016.html"/>
    <hyperlink ref="M150" r:id="rId834" tooltip="399300" display="http://quote.eastmoney.com/zs399300.html"/>
    <hyperlink ref="Y150" r:id="rId835" tooltip="加【合润A】为自选A类" display="javascript:addOwnedFund('150016');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C42"/>
  <sheetViews>
    <sheetView workbookViewId="0">
      <selection activeCell="C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20160817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5.4254237288135594E-3</v>
      </c>
      <c r="G3" s="48">
        <f t="shared" ref="G3:G8" ca="1" si="1">VLOOKUP($E3,INDIRECT($B$2 &amp; "!$A$3:$Y$207"),8,FALSE)</f>
        <v>0.93220338983050843</v>
      </c>
      <c r="H3" s="48">
        <f t="shared" ref="H3:H8" ca="1" si="2">VLOOKUP($E3,INDIRECT($B$2 &amp; "!$A$3:$Y$207"),7,FALSE)</f>
        <v>-7.4508474576271185E-3</v>
      </c>
      <c r="I3" s="48">
        <f t="shared" ref="I3:I8" ca="1" si="3">VLOOKUP($E3,INDIRECT($B$2 &amp; "!$A$3:$Y$207"),11,FALSE)</f>
        <v>4.4702033898305092E-2</v>
      </c>
      <c r="J3" s="48">
        <f t="shared" ref="J3:J8" ca="1" si="4">VLOOKUP($E3,INDIRECT($B$2 &amp; "!$A$3:$Y$207"),16,FALSE)</f>
        <v>-1.4012068965517242E-2</v>
      </c>
      <c r="K3" s="48">
        <f t="shared" ref="K3:K8" ca="1" si="5">VLOOKUP($E3,INDIRECT($B$2 &amp; "!$A$3:$Y$207"),18,FALSE)</f>
        <v>-1.4627118644067797E-3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4.4399999999999995E-3</v>
      </c>
      <c r="G4" s="48">
        <f t="shared" ca="1" si="1"/>
        <v>1</v>
      </c>
      <c r="H4" s="48">
        <f t="shared" ca="1" si="2"/>
        <v>-1.2439999999999998E-2</v>
      </c>
      <c r="I4" s="48">
        <f t="shared" ca="1" si="3"/>
        <v>4.6407999999999998E-2</v>
      </c>
      <c r="J4" s="48">
        <f t="shared" ca="1" si="4"/>
        <v>-1.4660000000000001E-2</v>
      </c>
      <c r="K4" s="48">
        <f t="shared" ca="1" si="5"/>
        <v>-9.9999999999999978E-5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4.6111111111111103E-4</v>
      </c>
      <c r="G5" s="87">
        <f t="shared" ca="1" si="1"/>
        <v>0.63888888888888884</v>
      </c>
      <c r="H5" s="87">
        <f t="shared" ca="1" si="2"/>
        <v>-2.6888888888888886E-2</v>
      </c>
      <c r="I5" s="87">
        <f t="shared" ca="1" si="3"/>
        <v>3.3943888888888885E-2</v>
      </c>
      <c r="J5" s="87">
        <f t="shared" ca="1" si="4"/>
        <v>-2.7293548387096776E-2</v>
      </c>
      <c r="K5" s="87">
        <f t="shared" ca="1" si="5"/>
        <v>3.9444444444444449E-3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4.4576923076923075E-3</v>
      </c>
      <c r="G6" s="87">
        <f t="shared" ca="1" si="1"/>
        <v>0.76923076923076927</v>
      </c>
      <c r="H6" s="87">
        <f t="shared" ca="1" si="2"/>
        <v>-7.3761538461538462E-2</v>
      </c>
      <c r="I6" s="87">
        <f t="shared" ca="1" si="3"/>
        <v>5.1314615384615382E-2</v>
      </c>
      <c r="J6" s="87">
        <f t="shared" ca="1" si="4"/>
        <v>-6.0715384615384622E-2</v>
      </c>
      <c r="K6" s="87">
        <f t="shared" ca="1" si="5"/>
        <v>-2.7884615384615387E-3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1.9333333333333336E-3</v>
      </c>
      <c r="G7" s="48">
        <f t="shared" ca="1" si="1"/>
        <v>1</v>
      </c>
      <c r="H7" s="48">
        <f t="shared" ca="1" si="2"/>
        <v>-0.14693333333333333</v>
      </c>
      <c r="I7" s="48">
        <f t="shared" ca="1" si="3"/>
        <v>5.2106666666666669E-2</v>
      </c>
      <c r="J7" s="48">
        <f t="shared" ca="1" si="4"/>
        <v>-0.10976666666666668</v>
      </c>
      <c r="K7" s="48">
        <f t="shared" ca="1" si="5"/>
        <v>4.3333333333333304E-4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2.0000000000000017E-4</v>
      </c>
      <c r="G8" s="48">
        <f t="shared" ca="1" si="1"/>
        <v>0.33333333333333331</v>
      </c>
      <c r="H8" s="48">
        <f t="shared" ca="1" si="2"/>
        <v>-0.13626666666666667</v>
      </c>
      <c r="I8" s="48">
        <f t="shared" ca="1" si="3"/>
        <v>5.2366666666666666E-2</v>
      </c>
      <c r="J8" s="48">
        <f t="shared" ca="1" si="4"/>
        <v>-9.0666666666666673E-2</v>
      </c>
      <c r="K8" s="48">
        <f t="shared" ca="1" si="5"/>
        <v>9.3333333333333343E-4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132.08000000000001</v>
      </c>
      <c r="I10" s="507">
        <v>-1E-4</v>
      </c>
      <c r="J10" s="74" t="s">
        <v>261</v>
      </c>
      <c r="K10" s="74">
        <v>131.76</v>
      </c>
      <c r="L10" s="100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</v>
      </c>
      <c r="I11" s="507">
        <v>0</v>
      </c>
      <c r="J11" s="74"/>
      <c r="K11" s="74"/>
      <c r="L11" s="100" t="s">
        <v>499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1487.3050000000001</v>
      </c>
      <c r="I12" s="415">
        <v>5.4799999999999996E-3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101.985</v>
      </c>
      <c r="I13" s="507">
        <v>-5.9999999999999995E-4</v>
      </c>
      <c r="J13" s="74"/>
      <c r="K13" s="74"/>
      <c r="L13" s="100" t="s">
        <v>502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101.845</v>
      </c>
      <c r="I14" s="507">
        <v>-1E-3</v>
      </c>
      <c r="J14" s="74"/>
      <c r="K14" s="74"/>
      <c r="L14" s="100" t="s">
        <v>503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0.26980000000000004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499" t="s">
        <v>313</v>
      </c>
      <c r="J18" s="755" t="s">
        <v>315</v>
      </c>
      <c r="K18" s="755" t="s">
        <v>316</v>
      </c>
      <c r="L18" s="215" t="s">
        <v>318</v>
      </c>
      <c r="M18" s="499" t="s">
        <v>320</v>
      </c>
      <c r="N18" s="216" t="s">
        <v>321</v>
      </c>
      <c r="O18" s="216" t="s">
        <v>322</v>
      </c>
      <c r="P18" s="499" t="s">
        <v>324</v>
      </c>
      <c r="Q18" s="755" t="s">
        <v>326</v>
      </c>
      <c r="R18" s="499" t="s">
        <v>327</v>
      </c>
      <c r="S18" s="499" t="s">
        <v>329</v>
      </c>
      <c r="T18" s="216" t="s">
        <v>331</v>
      </c>
      <c r="U18" s="499" t="s">
        <v>333</v>
      </c>
      <c r="V18" s="216" t="s">
        <v>335</v>
      </c>
      <c r="W18" s="497" t="s">
        <v>337</v>
      </c>
      <c r="X18" s="497" t="s">
        <v>27</v>
      </c>
      <c r="Y18" s="497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498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98" t="s">
        <v>25</v>
      </c>
      <c r="Y19" s="498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487</v>
      </c>
      <c r="B20" s="309">
        <v>150323</v>
      </c>
      <c r="C20" s="309" t="str">
        <f t="shared" ref="C20:C25" ca="1" si="6">F20</f>
        <v>环保A端</v>
      </c>
      <c r="D20" s="310">
        <v>0.01</v>
      </c>
      <c r="E20" s="51">
        <f t="shared" ref="E20:AC25" ca="1" si="7">VLOOKUP($B20,INDIRECT($B$2 &amp; "!$A$3:$Y$207"),COLUMN()-4,0)</f>
        <v>150323</v>
      </c>
      <c r="F20" s="309" t="str">
        <f t="shared" ca="1" si="7"/>
        <v>环保A端</v>
      </c>
      <c r="G20" s="51">
        <f t="shared" ca="1" si="7"/>
        <v>1.0760000000000001</v>
      </c>
      <c r="H20" s="310">
        <f t="shared" ca="1" si="7"/>
        <v>4.7000000000000002E-3</v>
      </c>
      <c r="I20" s="309">
        <f t="shared" ca="1" si="7"/>
        <v>64.22</v>
      </c>
      <c r="J20" s="51">
        <f t="shared" ca="1" si="7"/>
        <v>1.0338000000000001</v>
      </c>
      <c r="K20" s="311">
        <f t="shared" ca="1" si="7"/>
        <v>-4.0800000000000003E-2</v>
      </c>
      <c r="L20" s="311">
        <f t="shared" ca="1" si="7"/>
        <v>0.04</v>
      </c>
      <c r="M20" s="309">
        <f t="shared" ca="1" si="7"/>
        <v>5.5</v>
      </c>
      <c r="N20" s="309">
        <f t="shared" ca="1" si="7"/>
        <v>5.5</v>
      </c>
      <c r="O20" s="311">
        <f t="shared" ca="1" si="7"/>
        <v>5.2769999999999997E-2</v>
      </c>
      <c r="P20" s="309" t="str">
        <f t="shared" ca="1" si="7"/>
        <v>永续</v>
      </c>
      <c r="Q20" s="51" t="str">
        <f t="shared" ca="1" si="7"/>
        <v>中证环保</v>
      </c>
      <c r="R20" s="310">
        <f t="shared" ca="1" si="7"/>
        <v>3.2000000000000002E-3</v>
      </c>
      <c r="S20" s="56">
        <f t="shared" ca="1" si="7"/>
        <v>0.1973</v>
      </c>
      <c r="T20" s="311">
        <f t="shared" ca="1" si="7"/>
        <v>-3.4500000000000003E-2</v>
      </c>
      <c r="U20" s="311">
        <f t="shared" ca="1" si="7"/>
        <v>0.87560000000000004</v>
      </c>
      <c r="V20" s="311">
        <f t="shared" ca="1" si="7"/>
        <v>-5.8999999999999999E-3</v>
      </c>
      <c r="W20" s="311">
        <f t="shared" ca="1" si="7"/>
        <v>-3.5000000000000001E-3</v>
      </c>
      <c r="X20" s="311">
        <f t="shared" ca="1" si="7"/>
        <v>1.6999999999999999E-3</v>
      </c>
      <c r="Y20" s="309">
        <f t="shared" ca="1" si="7"/>
        <v>3764</v>
      </c>
      <c r="Z20" s="309">
        <f t="shared" ca="1" si="7"/>
        <v>-3</v>
      </c>
      <c r="AA20" s="312">
        <f t="shared" ca="1" si="7"/>
        <v>0.21180555555555555</v>
      </c>
      <c r="AB20" s="313">
        <f t="shared" ca="1" si="7"/>
        <v>42738</v>
      </c>
      <c r="AC20" s="59" t="str">
        <f t="shared" ca="1" si="7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t="shared" ca="1" si="6"/>
        <v>证保A</v>
      </c>
      <c r="D21" s="310">
        <v>2.01E-2</v>
      </c>
      <c r="E21" s="51">
        <f t="shared" ca="1" si="7"/>
        <v>150177</v>
      </c>
      <c r="F21" s="309" t="str">
        <f t="shared" ca="1" si="7"/>
        <v>证保A</v>
      </c>
      <c r="G21" s="51">
        <f t="shared" ca="1" si="7"/>
        <v>1.0309999999999999</v>
      </c>
      <c r="H21" s="310">
        <f t="shared" ca="1" si="7"/>
        <v>4.8999999999999998E-3</v>
      </c>
      <c r="I21" s="309">
        <f t="shared" ca="1" si="7"/>
        <v>203.34</v>
      </c>
      <c r="J21" s="51">
        <f t="shared" ca="1" si="7"/>
        <v>1.028</v>
      </c>
      <c r="K21" s="311">
        <f t="shared" ca="1" si="7"/>
        <v>-2.8999999999999998E-3</v>
      </c>
      <c r="L21" s="311">
        <f t="shared" ca="1" si="7"/>
        <v>0.03</v>
      </c>
      <c r="M21" s="309">
        <f t="shared" ca="1" si="7"/>
        <v>4.5</v>
      </c>
      <c r="N21" s="309">
        <f t="shared" ca="1" si="7"/>
        <v>4.5</v>
      </c>
      <c r="O21" s="311">
        <f t="shared" ca="1" si="7"/>
        <v>4.487E-2</v>
      </c>
      <c r="P21" s="309" t="str">
        <f t="shared" ca="1" si="7"/>
        <v>永续</v>
      </c>
      <c r="Q21" s="51" t="str">
        <f t="shared" ca="1" si="7"/>
        <v>800证保</v>
      </c>
      <c r="R21" s="310">
        <f t="shared" ca="1" si="7"/>
        <v>-3.0999999999999999E-3</v>
      </c>
      <c r="S21" s="56">
        <f t="shared" ca="1" si="7"/>
        <v>0.47549999999999998</v>
      </c>
      <c r="T21" s="311">
        <f t="shared" ca="1" si="7"/>
        <v>-6.7000000000000002E-3</v>
      </c>
      <c r="U21" s="311">
        <f t="shared" ca="1" si="7"/>
        <v>0.2311</v>
      </c>
      <c r="V21" s="311">
        <f t="shared" ca="1" si="7"/>
        <v>1.2999999999999999E-3</v>
      </c>
      <c r="W21" s="311">
        <f t="shared" ca="1" si="7"/>
        <v>4.0000000000000002E-4</v>
      </c>
      <c r="X21" s="311">
        <f t="shared" ca="1" si="7"/>
        <v>2.8E-3</v>
      </c>
      <c r="Y21" s="309">
        <f t="shared" ca="1" si="7"/>
        <v>22209</v>
      </c>
      <c r="Z21" s="309">
        <f t="shared" ca="1" si="7"/>
        <v>62</v>
      </c>
      <c r="AA21" s="312">
        <f t="shared" ca="1" si="7"/>
        <v>0.21180555555555555</v>
      </c>
      <c r="AB21" s="313">
        <f t="shared" ca="1" si="7"/>
        <v>42738</v>
      </c>
      <c r="AC21" s="59" t="str">
        <f t="shared" ca="1" si="7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ca="1" si="6"/>
        <v>高贝塔A</v>
      </c>
      <c r="D22" s="310">
        <v>5.9799999999999999E-2</v>
      </c>
      <c r="E22" s="51">
        <f ca="1">VLOOKUP($B22,INDIRECT($B$2 &amp; "!$A$3:$Y$207"),COLUMN()-4,0)</f>
        <v>150145</v>
      </c>
      <c r="F22" s="309" t="str">
        <f t="shared" ca="1" si="7"/>
        <v>高贝塔A</v>
      </c>
      <c r="G22" s="51">
        <f t="shared" ca="1" si="7"/>
        <v>1.044</v>
      </c>
      <c r="H22" s="310">
        <f t="shared" ca="1" si="7"/>
        <v>0</v>
      </c>
      <c r="I22" s="309">
        <f t="shared" ca="1" si="7"/>
        <v>55.71</v>
      </c>
      <c r="J22" s="51">
        <f t="shared" ca="1" si="7"/>
        <v>1.034</v>
      </c>
      <c r="K22" s="311">
        <f t="shared" ca="1" si="7"/>
        <v>-9.7000000000000003E-3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4.9500000000000002E-2</v>
      </c>
      <c r="P22" s="309" t="str">
        <f t="shared" ca="1" si="7"/>
        <v>永续</v>
      </c>
      <c r="Q22" s="51" t="str">
        <f t="shared" ca="1" si="7"/>
        <v>300高贝</v>
      </c>
      <c r="R22" s="310">
        <f t="shared" ca="1" si="7"/>
        <v>-1E-3</v>
      </c>
      <c r="S22" s="56">
        <f t="shared" ca="1" si="7"/>
        <v>0.19570000000000001</v>
      </c>
      <c r="T22" s="311">
        <f t="shared" ca="1" si="7"/>
        <v>-1.09E-2</v>
      </c>
      <c r="U22" s="311">
        <f t="shared" ca="1" si="7"/>
        <v>0.87909999999999999</v>
      </c>
      <c r="V22" s="311">
        <f t="shared" ca="1" si="7"/>
        <v>7.1999999999999998E-3</v>
      </c>
      <c r="W22" s="311">
        <f t="shared" ca="1" si="7"/>
        <v>8.0999999999999996E-3</v>
      </c>
      <c r="X22" s="311">
        <f t="shared" ca="1" si="7"/>
        <v>5.9999999999999995E-4</v>
      </c>
      <c r="Y22" s="309">
        <f t="shared" ca="1" si="7"/>
        <v>1093</v>
      </c>
      <c r="Z22" s="309">
        <f t="shared" ca="1" si="7"/>
        <v>3</v>
      </c>
      <c r="AA22" s="312">
        <f t="shared" ca="1" si="7"/>
        <v>0.21180555555555555</v>
      </c>
      <c r="AB22" s="313">
        <f t="shared" ca="1" si="7"/>
        <v>42719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6"/>
        <v>H股A</v>
      </c>
      <c r="D23" s="310">
        <v>0.1099</v>
      </c>
      <c r="E23" s="51">
        <f ca="1">VLOOKUP($B23,INDIRECT($B$2 &amp; "!$A$3:$Y$207"),COLUMN()-4,0)</f>
        <v>150175</v>
      </c>
      <c r="F23" s="309" t="str">
        <f t="shared" ca="1" si="7"/>
        <v>H股A</v>
      </c>
      <c r="G23" s="51">
        <f t="shared" ca="1" si="7"/>
        <v>0.995</v>
      </c>
      <c r="H23" s="310">
        <f t="shared" ca="1" si="7"/>
        <v>7.1000000000000004E-3</v>
      </c>
      <c r="I23" s="309">
        <f t="shared" ca="1" si="7"/>
        <v>5318.5</v>
      </c>
      <c r="J23" s="51">
        <f t="shared" ca="1" si="7"/>
        <v>1.0353000000000001</v>
      </c>
      <c r="K23" s="311">
        <f t="shared" ca="1" si="7"/>
        <v>3.8899999999999997E-2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5.21E-2</v>
      </c>
      <c r="P23" s="309" t="str">
        <f t="shared" ca="1" si="7"/>
        <v>永续</v>
      </c>
      <c r="Q23" s="51" t="str">
        <f t="shared" ca="1" si="7"/>
        <v>恒生国企</v>
      </c>
      <c r="R23" s="310">
        <f t="shared" ca="1" si="7"/>
        <v>-6.7999999999999996E-3</v>
      </c>
      <c r="S23" s="56">
        <f t="shared" ca="1" si="7"/>
        <v>0.31530000000000002</v>
      </c>
      <c r="T23" s="311" t="str">
        <f t="shared" ca="1" si="7"/>
        <v>无下折</v>
      </c>
      <c r="U23" s="311">
        <f t="shared" ca="1" si="7"/>
        <v>0.66239999999999999</v>
      </c>
      <c r="V23" s="311">
        <f t="shared" ca="1" si="7"/>
        <v>6.9999999999999999E-4</v>
      </c>
      <c r="W23" s="311">
        <f t="shared" ca="1" si="7"/>
        <v>-4.1000000000000003E-3</v>
      </c>
      <c r="X23" s="311">
        <f t="shared" ca="1" si="7"/>
        <v>-6.6E-3</v>
      </c>
      <c r="Y23" s="309">
        <f t="shared" ca="1" si="7"/>
        <v>384560</v>
      </c>
      <c r="Z23" s="309">
        <f t="shared" ca="1" si="7"/>
        <v>-4140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6"/>
        <v>军工股A</v>
      </c>
      <c r="D24" s="310">
        <v>2.9899999999999999E-2</v>
      </c>
      <c r="E24" s="51">
        <f ca="1">VLOOKUP($B24,INDIRECT($B$2 &amp; "!$A$3:$Y$207"),COLUMN()-4,0)</f>
        <v>150335</v>
      </c>
      <c r="F24" s="309" t="str">
        <f t="shared" ref="F24:T24" ca="1" si="8">VLOOKUP($B24,INDIRECT($B$2 &amp; "!$A$3:$Y$207"),COLUMN()-4,0)</f>
        <v>军工股A</v>
      </c>
      <c r="G24" s="51">
        <f t="shared" ca="1" si="8"/>
        <v>1.081</v>
      </c>
      <c r="H24" s="310">
        <f t="shared" ca="1" si="8"/>
        <v>1.9E-3</v>
      </c>
      <c r="I24" s="309">
        <f t="shared" ca="1" si="8"/>
        <v>201.55</v>
      </c>
      <c r="J24" s="51">
        <f t="shared" ca="1" si="8"/>
        <v>1.0369999999999999</v>
      </c>
      <c r="K24" s="311">
        <f t="shared" ca="1" si="8"/>
        <v>-4.24E-2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5.2679999999999998E-2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8.6E-3</v>
      </c>
      <c r="S24" s="56">
        <f t="shared" ca="1" si="8"/>
        <v>0.26119999999999999</v>
      </c>
      <c r="T24" s="311">
        <f t="shared" ca="1" si="8"/>
        <v>-3.6200000000000003E-2</v>
      </c>
      <c r="U24" s="311">
        <f t="shared" ca="1" si="7"/>
        <v>0.72199999999999998</v>
      </c>
      <c r="V24" s="311">
        <f t="shared" ca="1" si="7"/>
        <v>-2.3999999999999998E-3</v>
      </c>
      <c r="W24" s="311">
        <f t="shared" ca="1" si="7"/>
        <v>-4.1000000000000003E-3</v>
      </c>
      <c r="X24" s="311">
        <f t="shared" ca="1" si="7"/>
        <v>-2.8999999999999998E-3</v>
      </c>
      <c r="Y24" s="309">
        <f t="shared" ca="1" si="7"/>
        <v>16921</v>
      </c>
      <c r="Z24" s="309">
        <f t="shared" ca="1" si="7"/>
        <v>-27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6"/>
        <v>钢铁A</v>
      </c>
      <c r="D25" s="310">
        <v>4.0099999999999997E-2</v>
      </c>
      <c r="E25" s="51">
        <f ca="1">VLOOKUP($B25,INDIRECT($B$2 &amp; "!$A$3:$Y$207"),COLUMN()-4,0)</f>
        <v>150287</v>
      </c>
      <c r="F25" s="309" t="str">
        <f t="shared" ca="1" si="7"/>
        <v>钢铁A</v>
      </c>
      <c r="G25" s="51">
        <f t="shared" ca="1" si="7"/>
        <v>1.081</v>
      </c>
      <c r="H25" s="310">
        <f t="shared" ca="1" si="7"/>
        <v>4.5999999999999999E-3</v>
      </c>
      <c r="I25" s="309">
        <f t="shared" ca="1" si="7"/>
        <v>8506.4699999999993</v>
      </c>
      <c r="J25" s="51">
        <f t="shared" ca="1" si="7"/>
        <v>1.0369999999999999</v>
      </c>
      <c r="K25" s="311">
        <f t="shared" ca="1" si="7"/>
        <v>-4.24E-2</v>
      </c>
      <c r="L25" s="311">
        <f t="shared" ca="1" si="7"/>
        <v>0.04</v>
      </c>
      <c r="M25" s="309">
        <f t="shared" ca="1" si="7"/>
        <v>5.5</v>
      </c>
      <c r="N25" s="309">
        <f t="shared" ca="1" si="7"/>
        <v>5.5</v>
      </c>
      <c r="O25" s="311">
        <f t="shared" ca="1" si="7"/>
        <v>5.2679999999999998E-2</v>
      </c>
      <c r="P25" s="309" t="str">
        <f t="shared" ca="1" si="7"/>
        <v>永续</v>
      </c>
      <c r="Q25" s="51" t="str">
        <f t="shared" ca="1" si="7"/>
        <v>国证钢铁</v>
      </c>
      <c r="R25" s="310">
        <f t="shared" ca="1" si="7"/>
        <v>9.7000000000000003E-3</v>
      </c>
      <c r="S25" s="56">
        <f t="shared" ca="1" si="7"/>
        <v>0.2167</v>
      </c>
      <c r="T25" s="311">
        <f t="shared" ca="1" si="7"/>
        <v>-3.6200000000000003E-2</v>
      </c>
      <c r="U25" s="311">
        <f t="shared" ca="1" si="7"/>
        <v>0.82589999999999997</v>
      </c>
      <c r="V25" s="311">
        <f t="shared" ca="1" si="7"/>
        <v>2.3999999999999998E-3</v>
      </c>
      <c r="W25" s="311">
        <f t="shared" ca="1" si="7"/>
        <v>3.7000000000000002E-3</v>
      </c>
      <c r="X25" s="311">
        <f t="shared" ca="1" si="7"/>
        <v>6.7999999999999996E-3</v>
      </c>
      <c r="Y25" s="309">
        <f t="shared" ca="1" si="7"/>
        <v>105231</v>
      </c>
      <c r="Z25" s="309">
        <f t="shared" ca="1" si="7"/>
        <v>6593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1.012</v>
      </c>
      <c r="H28" s="439">
        <f t="shared" ca="1" si="9"/>
        <v>5.0000000000000001E-3</v>
      </c>
      <c r="I28" s="438">
        <f t="shared" ca="1" si="9"/>
        <v>336.11</v>
      </c>
      <c r="J28" s="437">
        <f t="shared" ca="1" si="9"/>
        <v>1.0092000000000001</v>
      </c>
      <c r="K28" s="440">
        <f t="shared" ca="1" si="9"/>
        <v>-2.8E-3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4.487E-2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3.2000000000000002E-3</v>
      </c>
      <c r="S28" s="441">
        <f t="shared" ca="1" si="9"/>
        <v>0.34810000000000002</v>
      </c>
      <c r="T28" s="440">
        <f t="shared" ca="1" si="9"/>
        <v>-6.7000000000000002E-3</v>
      </c>
      <c r="U28" s="440">
        <f t="shared" ca="1" si="9"/>
        <v>0.55320000000000003</v>
      </c>
      <c r="V28" s="440">
        <f t="shared" ca="1" si="9"/>
        <v>-7.0000000000000001E-3</v>
      </c>
      <c r="W28" s="440">
        <f t="shared" ca="1" si="9"/>
        <v>-4.4999999999999997E-3</v>
      </c>
      <c r="X28" s="440">
        <f t="shared" ca="1" si="9"/>
        <v>2.8E-3</v>
      </c>
      <c r="Y28" s="438">
        <f t="shared" ca="1" si="9"/>
        <v>10120</v>
      </c>
      <c r="Z28" s="438">
        <f t="shared" ca="1" si="9"/>
        <v>-9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504</v>
      </c>
      <c r="B31" s="206">
        <v>502024</v>
      </c>
      <c r="C31" s="206" t="str">
        <f ca="1">F31</f>
        <v>钢铁A</v>
      </c>
      <c r="D31" s="491">
        <v>0</v>
      </c>
      <c r="E31" s="197">
        <f t="shared" ref="E31:T31" ca="1" si="10">VLOOKUP($B31,INDIRECT($B$2 &amp; "!$A$3:$Y$207"),COLUMN()-4,0)</f>
        <v>502024</v>
      </c>
      <c r="F31" s="377" t="str">
        <f t="shared" ca="1" si="10"/>
        <v>钢铁A</v>
      </c>
      <c r="G31" s="197">
        <f t="shared" ca="1" si="10"/>
        <v>1.052</v>
      </c>
      <c r="H31" s="378">
        <f t="shared" ca="1" si="10"/>
        <v>4.7999999999999996E-3</v>
      </c>
      <c r="I31" s="377">
        <f t="shared" ca="1" si="10"/>
        <v>767.31</v>
      </c>
      <c r="J31" s="197">
        <f t="shared" ca="1" si="10"/>
        <v>1.0509999999999999</v>
      </c>
      <c r="K31" s="379">
        <f t="shared" ca="1" si="10"/>
        <v>-1E-3</v>
      </c>
      <c r="L31" s="379">
        <f t="shared" ca="1" si="10"/>
        <v>0.03</v>
      </c>
      <c r="M31" s="377">
        <f t="shared" ca="1" si="10"/>
        <v>5</v>
      </c>
      <c r="N31" s="377">
        <f t="shared" ca="1" si="10"/>
        <v>4.5</v>
      </c>
      <c r="O31" s="379">
        <f t="shared" ca="1" si="10"/>
        <v>4.496E-2</v>
      </c>
      <c r="P31" s="377" t="str">
        <f t="shared" ca="1" si="10"/>
        <v>永续</v>
      </c>
      <c r="Q31" s="197" t="str">
        <f t="shared" ca="1" si="10"/>
        <v>国证钢铁</v>
      </c>
      <c r="R31" s="378">
        <f t="shared" ca="1" si="10"/>
        <v>9.7000000000000003E-3</v>
      </c>
      <c r="S31" s="202">
        <f t="shared" ca="1" si="10"/>
        <v>0.29010000000000002</v>
      </c>
      <c r="T31" s="379">
        <f t="shared" ca="1" si="10"/>
        <v>-4.7999999999999996E-3</v>
      </c>
      <c r="U31" s="379">
        <f t="shared" ref="U31:AC31" ca="1" si="11">VLOOKUP($B31,INDIRECT($B$2 &amp; "!$A$3:$Y$207"),COLUMN()-4,0)</f>
        <v>0.63690000000000002</v>
      </c>
      <c r="V31" s="379">
        <f t="shared" ca="1" si="11"/>
        <v>6.7000000000000002E-3</v>
      </c>
      <c r="W31" s="379">
        <f t="shared" ca="1" si="11"/>
        <v>6.6E-3</v>
      </c>
      <c r="X31" s="379">
        <f t="shared" ca="1" si="11"/>
        <v>8.3999999999999995E-3</v>
      </c>
      <c r="Y31" s="377">
        <f t="shared" ca="1" si="11"/>
        <v>2388</v>
      </c>
      <c r="Z31" s="377">
        <f t="shared" ca="1" si="11"/>
        <v>269</v>
      </c>
      <c r="AA31" s="380">
        <f t="shared" ca="1" si="11"/>
        <v>0.21180555555555555</v>
      </c>
      <c r="AB31" s="381">
        <f t="shared" ca="1" si="11"/>
        <v>42614</v>
      </c>
      <c r="AC31" s="205" t="str">
        <f t="shared" ca="1" si="11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t="shared" ref="E32:AC32" ca="1" si="12">VLOOKUP($B32,INDIRECT($B$2 &amp; "!$A$3:$Y$207"),COLUMN()-4,0)</f>
        <v>150297</v>
      </c>
      <c r="F32" s="377" t="str">
        <f t="shared" ca="1" si="12"/>
        <v>互联A级</v>
      </c>
      <c r="G32" s="197">
        <f t="shared" ca="1" si="12"/>
        <v>1.105</v>
      </c>
      <c r="H32" s="378">
        <f t="shared" ca="1" si="12"/>
        <v>8.9999999999999998E-4</v>
      </c>
      <c r="I32" s="377">
        <f t="shared" ca="1" si="12"/>
        <v>359.12</v>
      </c>
      <c r="J32" s="197">
        <f t="shared" ca="1" si="12"/>
        <v>1.0679000000000001</v>
      </c>
      <c r="K32" s="379">
        <f t="shared" ca="1" si="12"/>
        <v>-3.4700000000000002E-2</v>
      </c>
      <c r="L32" s="379">
        <f t="shared" ca="1" si="12"/>
        <v>0.04</v>
      </c>
      <c r="M32" s="377">
        <f t="shared" ca="1" si="12"/>
        <v>6</v>
      </c>
      <c r="N32" s="377">
        <f t="shared" ca="1" si="12"/>
        <v>5.5</v>
      </c>
      <c r="O32" s="379">
        <f t="shared" ca="1" si="12"/>
        <v>5.3109999999999997E-2</v>
      </c>
      <c r="P32" s="377" t="str">
        <f t="shared" ca="1" si="12"/>
        <v>永续</v>
      </c>
      <c r="Q32" s="197" t="str">
        <f t="shared" ca="1" si="12"/>
        <v>互联网</v>
      </c>
      <c r="R32" s="378">
        <f t="shared" ca="1" si="12"/>
        <v>3.7000000000000002E-3</v>
      </c>
      <c r="S32" s="202">
        <f t="shared" ca="1" si="12"/>
        <v>0.18559999999999999</v>
      </c>
      <c r="T32" s="379">
        <f t="shared" ca="1" si="12"/>
        <v>-2.93E-2</v>
      </c>
      <c r="U32" s="379">
        <f t="shared" ca="1" si="12"/>
        <v>0.8538</v>
      </c>
      <c r="V32" s="379">
        <f t="shared" ca="1" si="12"/>
        <v>-5.1000000000000004E-3</v>
      </c>
      <c r="W32" s="379">
        <f t="shared" ca="1" si="12"/>
        <v>-4.0000000000000002E-4</v>
      </c>
      <c r="X32" s="379">
        <f t="shared" ca="1" si="12"/>
        <v>-4.8999999999999998E-3</v>
      </c>
      <c r="Y32" s="377">
        <f t="shared" ca="1" si="12"/>
        <v>6210</v>
      </c>
      <c r="Z32" s="377">
        <f t="shared" ca="1" si="12"/>
        <v>0</v>
      </c>
      <c r="AA32" s="380">
        <f t="shared" ca="1" si="12"/>
        <v>0.21180555555555555</v>
      </c>
      <c r="AB32" s="381">
        <f t="shared" ca="1" si="12"/>
        <v>42705</v>
      </c>
      <c r="AC32" s="205" t="str">
        <f t="shared" ca="1" si="12"/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3">VLOOKUP($B38,INDIRECT($B$2 &amp; "!$A$3:$Y$207"),COLUMN()-4,0)</f>
        <v>1.052</v>
      </c>
      <c r="H38" s="290">
        <f t="shared" ca="1" si="13"/>
        <v>0</v>
      </c>
      <c r="I38">
        <f t="shared" ca="1" si="13"/>
        <v>10.87</v>
      </c>
      <c r="J38">
        <f t="shared" ca="1" si="13"/>
        <v>1</v>
      </c>
      <c r="K38" s="291">
        <f t="shared" ca="1" si="13"/>
        <v>-5.1999999999999998E-2</v>
      </c>
      <c r="L38" t="str">
        <f t="shared" ca="1" si="13"/>
        <v>无约定</v>
      </c>
      <c r="M38">
        <f t="shared" ca="1" si="13"/>
        <v>0</v>
      </c>
      <c r="N38">
        <f t="shared" ca="1" si="13"/>
        <v>0</v>
      </c>
      <c r="O38" s="285">
        <f t="shared" ca="1" si="13"/>
        <v>-1.8800000000000001E-2</v>
      </c>
      <c r="P38">
        <f t="shared" ca="1" si="13"/>
        <v>2.67</v>
      </c>
      <c r="Q38" t="str">
        <f t="shared" ca="1" si="13"/>
        <v>主动基金</v>
      </c>
      <c r="R38" s="315">
        <f t="shared" ca="1" si="13"/>
        <v>-1.5E-3</v>
      </c>
      <c r="S38" s="315">
        <f t="shared" ca="1" si="13"/>
        <v>0.5554</v>
      </c>
      <c r="T38" t="str">
        <f t="shared" ca="1" si="13"/>
        <v>-</v>
      </c>
      <c r="U38" t="str">
        <f t="shared" ca="1" si="13"/>
        <v>-</v>
      </c>
      <c r="V38">
        <f t="shared" ca="1" si="13"/>
        <v>8.9999999999999993E-3</v>
      </c>
      <c r="W38">
        <f t="shared" ca="1" si="13"/>
        <v>8.3000000000000001E-3</v>
      </c>
      <c r="X38">
        <f t="shared" ca="1" si="13"/>
        <v>8.5000000000000006E-3</v>
      </c>
      <c r="Y38">
        <f t="shared" ca="1" si="13"/>
        <v>3112</v>
      </c>
      <c r="Z38">
        <f t="shared" ca="1" si="13"/>
        <v>0</v>
      </c>
      <c r="AA38">
        <f t="shared" ca="1" si="13"/>
        <v>0.17083333333333331</v>
      </c>
      <c r="AB38">
        <f t="shared" ca="1" si="13"/>
        <v>43574</v>
      </c>
      <c r="AC38" t="str">
        <f t="shared" ca="1" si="13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4">VLOOKUP($B39,INDIRECT($B$2 &amp; "!$A$3:$Y$207"),COLUMN()-4,0)</f>
        <v>150188</v>
      </c>
      <c r="F39" t="str">
        <f t="shared" ca="1" si="14"/>
        <v>转债优先</v>
      </c>
      <c r="G39">
        <f t="shared" ca="1" si="13"/>
        <v>1.06</v>
      </c>
      <c r="H39" s="290">
        <f t="shared" ca="1" si="13"/>
        <v>-1.4E-2</v>
      </c>
      <c r="I39">
        <f t="shared" ca="1" si="13"/>
        <v>1.07</v>
      </c>
      <c r="J39">
        <f t="shared" ca="1" si="13"/>
        <v>1.0369999999999999</v>
      </c>
      <c r="K39" s="291">
        <f t="shared" ca="1" si="13"/>
        <v>-2.2200000000000001E-2</v>
      </c>
      <c r="L39" t="str">
        <f t="shared" ca="1" si="13"/>
        <v>其它</v>
      </c>
      <c r="M39">
        <f t="shared" ca="1" si="13"/>
        <v>5.5</v>
      </c>
      <c r="N39">
        <f t="shared" ca="1" si="13"/>
        <v>5.5</v>
      </c>
      <c r="O39" s="285">
        <f t="shared" ca="1" si="13"/>
        <v>-1.4279999999999999E-2</v>
      </c>
      <c r="P39">
        <f t="shared" ca="1" si="13"/>
        <v>0.33</v>
      </c>
      <c r="Q39" t="str">
        <f t="shared" ca="1" si="13"/>
        <v>标普转债</v>
      </c>
      <c r="R39" s="315">
        <f t="shared" ca="1" si="13"/>
        <v>-5.9999999999999995E-4</v>
      </c>
      <c r="S39" s="315">
        <f t="shared" ca="1" si="13"/>
        <v>0.1454</v>
      </c>
      <c r="T39">
        <f t="shared" ca="1" si="13"/>
        <v>-4.36E-2</v>
      </c>
      <c r="U39">
        <f t="shared" ca="1" si="13"/>
        <v>0.38969999999999999</v>
      </c>
      <c r="V39">
        <f t="shared" ca="1" si="13"/>
        <v>-3.5000000000000001E-3</v>
      </c>
      <c r="W39">
        <f t="shared" ca="1" si="13"/>
        <v>5.1999999999999998E-3</v>
      </c>
      <c r="X39">
        <f t="shared" ca="1" si="13"/>
        <v>8.5000000000000006E-3</v>
      </c>
      <c r="Y39">
        <f t="shared" ca="1" si="13"/>
        <v>29483</v>
      </c>
      <c r="Z39">
        <f t="shared" ca="1" si="13"/>
        <v>0</v>
      </c>
      <c r="AA39">
        <f t="shared" ca="1" si="13"/>
        <v>0.29375000000000001</v>
      </c>
      <c r="AB39">
        <f t="shared" ca="1" si="13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4"/>
        <v>150096</v>
      </c>
      <c r="F40" t="str">
        <f t="shared" ca="1" si="14"/>
        <v>商品A</v>
      </c>
      <c r="G40">
        <f t="shared" ca="1" si="13"/>
        <v>1.1379999999999999</v>
      </c>
      <c r="H40" s="290">
        <f t="shared" ca="1" si="13"/>
        <v>-3.15E-2</v>
      </c>
      <c r="I40">
        <f t="shared" ca="1" si="13"/>
        <v>11.62</v>
      </c>
      <c r="J40">
        <f t="shared" ca="1" si="13"/>
        <v>1.0309999999999999</v>
      </c>
      <c r="K40" s="291">
        <f t="shared" ca="1" si="13"/>
        <v>-0.1038</v>
      </c>
      <c r="L40">
        <f t="shared" ca="1" si="13"/>
        <v>3.5000000000000003E-2</v>
      </c>
      <c r="M40">
        <f t="shared" ca="1" si="13"/>
        <v>5</v>
      </c>
      <c r="N40">
        <f t="shared" ca="1" si="13"/>
        <v>5</v>
      </c>
      <c r="O40" s="285">
        <f t="shared" ca="1" si="13"/>
        <v>-6.6669999999999993E-2</v>
      </c>
      <c r="P40">
        <f t="shared" ca="1" si="13"/>
        <v>0.86</v>
      </c>
      <c r="Q40" t="str">
        <f t="shared" ca="1" si="13"/>
        <v>大宗商品</v>
      </c>
      <c r="R40" s="315">
        <f t="shared" ca="1" si="13"/>
        <v>-6.9999999999999999E-4</v>
      </c>
      <c r="S40" s="315">
        <f t="shared" ca="1" si="13"/>
        <v>0.371</v>
      </c>
      <c r="T40" t="str">
        <f t="shared" ca="1" si="13"/>
        <v>-</v>
      </c>
      <c r="U40">
        <f t="shared" ca="1" si="13"/>
        <v>0.96399999999999997</v>
      </c>
      <c r="V40">
        <f t="shared" ca="1" si="13"/>
        <v>1.15E-2</v>
      </c>
      <c r="W40">
        <f t="shared" ca="1" si="13"/>
        <v>3.8300000000000001E-2</v>
      </c>
      <c r="X40">
        <f t="shared" ca="1" si="13"/>
        <v>4.5900000000000003E-2</v>
      </c>
      <c r="Y40">
        <f t="shared" ca="1" si="13"/>
        <v>12561</v>
      </c>
      <c r="Z40">
        <f t="shared" ca="1" si="13"/>
        <v>261</v>
      </c>
      <c r="AA40">
        <f t="shared" ca="1" si="13"/>
        <v>0.21180555555555555</v>
      </c>
      <c r="AB40">
        <f t="shared" ca="1" si="13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4"/>
        <v>150088</v>
      </c>
      <c r="F41" t="str">
        <f t="shared" ca="1" si="14"/>
        <v>金鹰500A</v>
      </c>
      <c r="G41">
        <f t="shared" ca="1" si="13"/>
        <v>1.04</v>
      </c>
      <c r="H41">
        <f t="shared" ca="1" si="13"/>
        <v>2.8999999999999998E-3</v>
      </c>
      <c r="I41">
        <f t="shared" ca="1" si="13"/>
        <v>4.3899999999999997</v>
      </c>
      <c r="J41">
        <f t="shared" ca="1" si="13"/>
        <v>1.0313000000000001</v>
      </c>
      <c r="K41" s="291">
        <f t="shared" ca="1" si="13"/>
        <v>-8.3999999999999995E-3</v>
      </c>
      <c r="L41">
        <f t="shared" ca="1" si="13"/>
        <v>3.5000000000000003E-2</v>
      </c>
      <c r="M41">
        <f t="shared" ca="1" si="13"/>
        <v>5</v>
      </c>
      <c r="N41">
        <f t="shared" ca="1" si="13"/>
        <v>5</v>
      </c>
      <c r="O41" s="285">
        <f t="shared" ca="1" si="13"/>
        <v>-0.32264999999999999</v>
      </c>
      <c r="P41">
        <f t="shared" ca="1" si="13"/>
        <v>0.02</v>
      </c>
      <c r="Q41" t="str">
        <f t="shared" ca="1" si="13"/>
        <v>中证 500</v>
      </c>
      <c r="R41">
        <f t="shared" ca="1" si="13"/>
        <v>3.0000000000000001E-3</v>
      </c>
      <c r="S41">
        <f t="shared" ca="1" si="13"/>
        <v>0.42899999999999999</v>
      </c>
      <c r="T41" t="str">
        <f t="shared" ca="1" si="13"/>
        <v>-</v>
      </c>
      <c r="U41">
        <f t="shared" ca="1" si="13"/>
        <v>0.78269999999999995</v>
      </c>
      <c r="V41">
        <f t="shared" ca="1" si="13"/>
        <v>-8.3999999999999995E-3</v>
      </c>
      <c r="W41">
        <f t="shared" ca="1" si="13"/>
        <v>3.8E-3</v>
      </c>
      <c r="X41">
        <f t="shared" ca="1" si="13"/>
        <v>1.1599999999999999E-2</v>
      </c>
      <c r="Y41">
        <f t="shared" ca="1" si="13"/>
        <v>298</v>
      </c>
      <c r="Z41">
        <f t="shared" ca="1" si="13"/>
        <v>0</v>
      </c>
      <c r="AA41">
        <f t="shared" ca="1" si="13"/>
        <v>0.21180555555555555</v>
      </c>
      <c r="AB41">
        <f t="shared" ca="1" si="13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4"/>
        <v>150108</v>
      </c>
      <c r="F42" t="str">
        <f t="shared" ca="1" si="14"/>
        <v>同辉100A</v>
      </c>
      <c r="G42" s="492">
        <f t="shared" ca="1" si="13"/>
        <v>1.167</v>
      </c>
      <c r="H42" s="388">
        <f t="shared" ca="1" si="13"/>
        <v>1.9199999999999998E-2</v>
      </c>
      <c r="I42" s="492">
        <f t="shared" ca="1" si="13"/>
        <v>2.78</v>
      </c>
      <c r="J42" s="492">
        <f t="shared" ca="1" si="13"/>
        <v>1.0649999999999999</v>
      </c>
      <c r="K42" s="389">
        <f t="shared" ca="1" si="13"/>
        <v>-9.5799999999999996E-2</v>
      </c>
      <c r="L42" s="492">
        <f t="shared" ca="1" si="13"/>
        <v>7.0000000000000007E-2</v>
      </c>
      <c r="M42">
        <f t="shared" ca="1" si="13"/>
        <v>7</v>
      </c>
      <c r="N42" s="492">
        <f t="shared" ca="1" si="13"/>
        <v>7</v>
      </c>
      <c r="O42" s="493">
        <f t="shared" ca="1" si="13"/>
        <v>-2.247E-2</v>
      </c>
      <c r="P42" s="492">
        <f t="shared" ca="1" si="13"/>
        <v>1.07</v>
      </c>
      <c r="Q42" t="str">
        <f t="shared" ca="1" si="13"/>
        <v>深100EW</v>
      </c>
      <c r="R42" s="315">
        <f t="shared" ca="1" si="13"/>
        <v>2.9999999999999997E-4</v>
      </c>
      <c r="S42" s="315">
        <f t="shared" ca="1" si="13"/>
        <v>0.39810000000000001</v>
      </c>
      <c r="T42" t="str">
        <f t="shared" ca="1" si="13"/>
        <v>-</v>
      </c>
      <c r="U42">
        <f t="shared" ca="1" si="13"/>
        <v>0.83099999999999996</v>
      </c>
      <c r="V42">
        <f t="shared" ca="1" si="13"/>
        <v>1.1000000000000001E-3</v>
      </c>
      <c r="W42">
        <f t="shared" ca="1" si="13"/>
        <v>-6.8999999999999999E-3</v>
      </c>
      <c r="X42">
        <f t="shared" ca="1" si="13"/>
        <v>5.0000000000000001E-4</v>
      </c>
      <c r="Y42">
        <f t="shared" ca="1" si="13"/>
        <v>921</v>
      </c>
      <c r="Z42">
        <f t="shared" ca="1" si="13"/>
        <v>-1</v>
      </c>
      <c r="AA42">
        <f t="shared" ca="1" si="13"/>
        <v>0.21180555555555555</v>
      </c>
      <c r="AB42">
        <f t="shared" ca="1" si="13"/>
        <v>42626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"/>
  <sheetViews>
    <sheetView workbookViewId="0">
      <selection activeCell="A14" sqref="A14:XFD15"/>
    </sheetView>
  </sheetViews>
  <sheetFormatPr defaultRowHeight="13.5" x14ac:dyDescent="0.15"/>
  <cols>
    <col min="1" max="1" width="51.625" bestFit="1" customWidth="1"/>
    <col min="3" max="3" width="8.5" bestFit="1" customWidth="1"/>
    <col min="4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4.37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VLOOKUP($C3,'20160722'!$A$3:$Y$200,4,FALSE)</f>
        <v>7.7115384615384622E-4</v>
      </c>
      <c r="E3" s="47">
        <f>VLOOKUP($C3,'20160722'!$A$3:$Y$200,7,FALSE)</f>
        <v>2.0696153846153847E-2</v>
      </c>
      <c r="F3" s="47">
        <f>VLOOKUP($C3,'20160722'!$A$3:$Y$200,11,FALSE)</f>
        <v>4.6024423076923081E-2</v>
      </c>
      <c r="G3" s="47">
        <f>VLOOKUP($C3,'20160722'!$A$3:$Y$200,16,FALSE)</f>
        <v>7.7803921568627447E-3</v>
      </c>
      <c r="H3" s="47">
        <f>VLOOKUP($C3,'20160722'!$A$3:$Y$200,18,FALSE)</f>
        <v>-7.1538461538461534E-4</v>
      </c>
    </row>
    <row r="4" spans="1:26" ht="14.25" thickBot="1" x14ac:dyDescent="0.2">
      <c r="C4" s="46" t="s">
        <v>242</v>
      </c>
      <c r="D4" s="47">
        <f>VLOOKUP($C4,'20160722'!$A$3:$Y$200,4,FALSE)</f>
        <v>1.1800000000000001E-3</v>
      </c>
      <c r="E4" s="47">
        <f>VLOOKUP($C4,'20160722'!$A$3:$Y$200,7,FALSE)</f>
        <v>4.6999999999999993E-3</v>
      </c>
      <c r="F4" s="47">
        <f>VLOOKUP($C4,'20160722'!$A$3:$Y$200,11,FALSE)</f>
        <v>4.7231999999999996E-2</v>
      </c>
      <c r="G4" s="47">
        <f>VLOOKUP($C4,'20160722'!$A$3:$Y$200,16,FALSE)</f>
        <v>-3.7199999999999998E-3</v>
      </c>
      <c r="H4" s="47">
        <f>VLOOKUP($C4,'20160722'!$A$3:$Y$200,18,FALSE)</f>
        <v>-3.1399999999999996E-3</v>
      </c>
    </row>
    <row r="5" spans="1:26" ht="14.25" thickBot="1" x14ac:dyDescent="0.2">
      <c r="C5" s="49" t="s">
        <v>243</v>
      </c>
      <c r="D5" s="50">
        <f>VLOOKUP($C5,'20160722'!$A$3:$Y$200,4,FALSE)</f>
        <v>-6.0526315789473687E-4</v>
      </c>
      <c r="E5" s="50">
        <f>VLOOKUP($C5,'20160722'!$A$3:$Y$200,7,FALSE)</f>
        <v>3.9315789473684205E-3</v>
      </c>
      <c r="F5" s="50">
        <f>VLOOKUP($C5,'20160722'!$A$3:$Y$200,11,FALSE)</f>
        <v>5.0268947368421052E-2</v>
      </c>
      <c r="G5" s="50">
        <f>VLOOKUP($C5,'20160722'!$A$3:$Y$200,16,FALSE)</f>
        <v>-6.8062499999999998E-3</v>
      </c>
      <c r="H5" s="50">
        <f>VLOOKUP($C5,'20160722'!$A$3:$Y$200,18,FALSE)</f>
        <v>2.7578947368421046E-3</v>
      </c>
      <c r="I5" t="s">
        <v>269</v>
      </c>
    </row>
    <row r="6" spans="1:26" ht="14.25" thickBot="1" x14ac:dyDescent="0.2">
      <c r="C6" s="87" t="s">
        <v>245</v>
      </c>
      <c r="D6" s="88">
        <f>VLOOKUP($C6,'20160722'!$A$3:$Y$200,4,FALSE)</f>
        <v>1.3956521739130431E-3</v>
      </c>
      <c r="E6" s="88">
        <f>VLOOKUP($C6,'20160722'!$A$3:$Y$200,7,FALSE)</f>
        <v>-5.1260869565217394E-2</v>
      </c>
      <c r="F6" s="88">
        <f>VLOOKUP($C6,'20160722'!$A$3:$Y$200,11,FALSE)</f>
        <v>5.2540869565217391E-2</v>
      </c>
      <c r="G6" s="88">
        <f>VLOOKUP($C6,'20160722'!$A$3:$Y$200,16,FALSE)</f>
        <v>-4.2669565217391306E-2</v>
      </c>
      <c r="H6" s="88">
        <f>VLOOKUP($C6,'20160722'!$A$3:$Y$200,18,FALSE)</f>
        <v>1.026086956521739E-3</v>
      </c>
    </row>
    <row r="7" spans="1:26" ht="14.25" thickBot="1" x14ac:dyDescent="0.2">
      <c r="C7" s="86" t="s">
        <v>244</v>
      </c>
      <c r="D7" s="48">
        <f>VLOOKUP($C7,'20160722'!$A$3:$Y$200,4,FALSE)</f>
        <v>3.8E-3</v>
      </c>
      <c r="E7" s="48">
        <f>VLOOKUP($C7,'20160722'!$A$3:$Y$200,7,FALSE)</f>
        <v>-0.13605</v>
      </c>
      <c r="F7" s="48">
        <f>VLOOKUP($C7,'20160722'!$A$3:$Y$200,11,FALSE)</f>
        <v>5.2705000000000002E-2</v>
      </c>
      <c r="G7" s="48">
        <f>VLOOKUP($C7,'20160722'!$A$3:$Y$200,16,FALSE)</f>
        <v>-0.10345000000000001</v>
      </c>
      <c r="H7" s="48">
        <f>VLOOKUP($C7,'20160722'!$A$3:$Y$200,18,FALSE)</f>
        <v>-2.3500000000000001E-3</v>
      </c>
      <c r="I7" t="s">
        <v>268</v>
      </c>
    </row>
    <row r="8" spans="1:26" ht="14.25" thickBot="1" x14ac:dyDescent="0.2">
      <c r="C8" s="46" t="s">
        <v>246</v>
      </c>
      <c r="D8" s="47">
        <f>VLOOKUP($C8,'20160722'!$A$3:$Y$200,4,FALSE)</f>
        <v>-6.6666666666666656E-5</v>
      </c>
      <c r="E8" s="47">
        <f>VLOOKUP($C8,'20160722'!$A$3:$Y$200,7,FALSE)</f>
        <v>-0.1258</v>
      </c>
      <c r="F8" s="47">
        <f>VLOOKUP($C8,'20160722'!$A$3:$Y$200,11,FALSE)</f>
        <v>5.2893333333333327E-2</v>
      </c>
      <c r="G8" s="47">
        <f>VLOOKUP($C8,'20160722'!$A$3:$Y$200,16,FALSE)</f>
        <v>-8.3866666666666659E-2</v>
      </c>
      <c r="H8" s="47">
        <f>VLOOKUP($C8,'20160722'!$A$3:$Y$200,18,FALSE)</f>
        <v>-5.6666666666666671E-4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131.74</v>
      </c>
      <c r="F10" s="47">
        <v>2.0000000000000001E-4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158.30000000000001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739" t="s">
        <v>0</v>
      </c>
      <c r="C14" s="739" t="s">
        <v>1</v>
      </c>
      <c r="D14" s="739" t="s">
        <v>2</v>
      </c>
      <c r="E14" s="739" t="s">
        <v>3</v>
      </c>
      <c r="F14" s="33" t="s">
        <v>4</v>
      </c>
      <c r="G14" s="739" t="s">
        <v>6</v>
      </c>
      <c r="H14" s="739" t="s">
        <v>7</v>
      </c>
      <c r="I14" s="3" t="s">
        <v>8</v>
      </c>
      <c r="J14" s="33" t="s">
        <v>10</v>
      </c>
      <c r="K14" s="5" t="s">
        <v>11</v>
      </c>
      <c r="L14" s="5" t="s">
        <v>12</v>
      </c>
      <c r="M14" s="33" t="s">
        <v>14</v>
      </c>
      <c r="N14" s="739" t="s">
        <v>16</v>
      </c>
      <c r="O14" s="33" t="s">
        <v>17</v>
      </c>
      <c r="P14" s="33" t="s">
        <v>18</v>
      </c>
      <c r="Q14" s="5" t="s">
        <v>20</v>
      </c>
      <c r="R14" s="33" t="s">
        <v>22</v>
      </c>
      <c r="S14" s="5" t="s">
        <v>24</v>
      </c>
      <c r="T14" s="33" t="s">
        <v>26</v>
      </c>
      <c r="U14" s="33" t="s">
        <v>27</v>
      </c>
      <c r="V14" s="33" t="s">
        <v>28</v>
      </c>
      <c r="W14" s="5" t="s">
        <v>30</v>
      </c>
      <c r="X14" s="739" t="s">
        <v>31</v>
      </c>
      <c r="Y14" s="739" t="s">
        <v>32</v>
      </c>
      <c r="Z14" s="741" t="s">
        <v>33</v>
      </c>
    </row>
    <row r="15" spans="1:26" ht="14.25" thickBot="1" x14ac:dyDescent="0.2">
      <c r="B15" s="740"/>
      <c r="C15" s="740"/>
      <c r="D15" s="740"/>
      <c r="E15" s="740"/>
      <c r="F15" s="34" t="s">
        <v>5</v>
      </c>
      <c r="G15" s="740"/>
      <c r="H15" s="740"/>
      <c r="I15" s="4" t="s">
        <v>9</v>
      </c>
      <c r="J15" s="34" t="s">
        <v>8</v>
      </c>
      <c r="K15" s="6" t="s">
        <v>8</v>
      </c>
      <c r="L15" s="6" t="s">
        <v>13</v>
      </c>
      <c r="M15" s="34" t="s">
        <v>15</v>
      </c>
      <c r="N15" s="740"/>
      <c r="O15" s="34" t="s">
        <v>3</v>
      </c>
      <c r="P15" s="34" t="s">
        <v>19</v>
      </c>
      <c r="Q15" s="6" t="s">
        <v>21</v>
      </c>
      <c r="R15" s="34" t="s">
        <v>23</v>
      </c>
      <c r="S15" s="6" t="s">
        <v>25</v>
      </c>
      <c r="T15" s="34" t="s">
        <v>25</v>
      </c>
      <c r="U15" s="34" t="s">
        <v>25</v>
      </c>
      <c r="V15" s="34" t="s">
        <v>29</v>
      </c>
      <c r="W15" s="6" t="s">
        <v>29</v>
      </c>
      <c r="X15" s="740"/>
      <c r="Y15" s="740"/>
      <c r="Z15" s="742"/>
    </row>
    <row r="16" spans="1:26" s="121" customFormat="1" ht="14.25" thickBot="1" x14ac:dyDescent="0.2">
      <c r="A16" s="121" t="s">
        <v>270</v>
      </c>
      <c r="B16" s="111">
        <v>150331</v>
      </c>
      <c r="C16" s="114" t="s">
        <v>227</v>
      </c>
      <c r="D16" s="111">
        <v>1.127</v>
      </c>
      <c r="E16" s="113">
        <v>2.7000000000000001E-3</v>
      </c>
      <c r="F16" s="114">
        <v>841.04</v>
      </c>
      <c r="G16" s="111">
        <v>1.0384</v>
      </c>
      <c r="H16" s="115">
        <v>-8.5300000000000001E-2</v>
      </c>
      <c r="I16" s="115">
        <v>4.4999999999999998E-2</v>
      </c>
      <c r="J16" s="114">
        <v>6</v>
      </c>
      <c r="K16" s="114">
        <v>6</v>
      </c>
      <c r="L16" s="115">
        <v>5.5120000000000002E-2</v>
      </c>
      <c r="M16" s="114" t="s">
        <v>40</v>
      </c>
      <c r="N16" s="111" t="s">
        <v>222</v>
      </c>
      <c r="O16" s="116">
        <v>-7.1999999999999998E-3</v>
      </c>
      <c r="P16" s="117">
        <v>0.25290000000000001</v>
      </c>
      <c r="Q16" s="115">
        <v>-6.3600000000000004E-2</v>
      </c>
      <c r="R16" s="115">
        <v>0.73960000000000004</v>
      </c>
      <c r="S16" s="115">
        <v>-4.4000000000000003E-3</v>
      </c>
      <c r="T16" s="115">
        <v>-4.7999999999999996E-3</v>
      </c>
      <c r="U16" s="115">
        <v>-5.1999999999999998E-3</v>
      </c>
      <c r="V16" s="114">
        <v>47848</v>
      </c>
      <c r="W16" s="114">
        <v>-307</v>
      </c>
      <c r="X16" s="118">
        <v>0.21180555555555555</v>
      </c>
      <c r="Y16" s="122">
        <v>42705</v>
      </c>
      <c r="Z16" s="120" t="s">
        <v>38</v>
      </c>
    </row>
    <row r="17" spans="1:26" s="60" customFormat="1" ht="14.25" thickBot="1" x14ac:dyDescent="0.2">
      <c r="A17" s="60" t="s">
        <v>274</v>
      </c>
      <c r="B17" s="51">
        <v>150323</v>
      </c>
      <c r="C17" s="52" t="s">
        <v>194</v>
      </c>
      <c r="D17" s="51">
        <v>1.0509999999999999</v>
      </c>
      <c r="E17" s="53">
        <v>1.9E-3</v>
      </c>
      <c r="F17" s="52">
        <v>25.85</v>
      </c>
      <c r="G17" s="51">
        <v>1.0299</v>
      </c>
      <c r="H17" s="54">
        <v>-2.0500000000000001E-2</v>
      </c>
      <c r="I17" s="54">
        <v>0.04</v>
      </c>
      <c r="J17" s="52">
        <v>5.5</v>
      </c>
      <c r="K17" s="52">
        <v>5.5</v>
      </c>
      <c r="L17" s="54">
        <v>5.3859999999999998E-2</v>
      </c>
      <c r="M17" s="52" t="s">
        <v>40</v>
      </c>
      <c r="N17" s="51" t="s">
        <v>76</v>
      </c>
      <c r="O17" s="89">
        <v>-7.4000000000000003E-3</v>
      </c>
      <c r="P17" s="56">
        <v>0.1865</v>
      </c>
      <c r="Q17" s="54">
        <v>-1.89E-2</v>
      </c>
      <c r="R17" s="54">
        <v>0.90690000000000004</v>
      </c>
      <c r="S17" s="54">
        <v>-4.5999999999999999E-3</v>
      </c>
      <c r="T17" s="54">
        <v>-4.0000000000000001E-3</v>
      </c>
      <c r="U17" s="54">
        <v>-2.7000000000000001E-3</v>
      </c>
      <c r="V17" s="52">
        <v>3879</v>
      </c>
      <c r="W17" s="52">
        <v>-4</v>
      </c>
      <c r="X17" s="57">
        <v>0.21180555555555555</v>
      </c>
      <c r="Y17" s="58">
        <v>42738</v>
      </c>
      <c r="Z17" s="59" t="s">
        <v>38</v>
      </c>
    </row>
    <row r="18" spans="1:26" s="60" customFormat="1" ht="14.25" thickBot="1" x14ac:dyDescent="0.2">
      <c r="A18" s="60" t="s">
        <v>275</v>
      </c>
      <c r="B18" s="51">
        <v>150291</v>
      </c>
      <c r="C18" s="61" t="s">
        <v>198</v>
      </c>
      <c r="D18" s="51">
        <v>1.056</v>
      </c>
      <c r="E18" s="53">
        <v>1.9E-3</v>
      </c>
      <c r="F18" s="52">
        <v>472.26</v>
      </c>
      <c r="G18" s="51">
        <v>1.0329999999999999</v>
      </c>
      <c r="H18" s="54">
        <v>-2.23E-2</v>
      </c>
      <c r="I18" s="54">
        <v>0.04</v>
      </c>
      <c r="J18" s="52">
        <v>5.5</v>
      </c>
      <c r="K18" s="52">
        <v>5.5</v>
      </c>
      <c r="L18" s="54">
        <v>5.3760000000000002E-2</v>
      </c>
      <c r="M18" s="52" t="s">
        <v>40</v>
      </c>
      <c r="N18" s="51" t="s">
        <v>95</v>
      </c>
      <c r="O18" s="89">
        <v>-7.3000000000000001E-3</v>
      </c>
      <c r="P18" s="56">
        <v>0.19950000000000001</v>
      </c>
      <c r="Q18" s="54">
        <v>-2.0799999999999999E-2</v>
      </c>
      <c r="R18" s="54">
        <v>0.87170000000000003</v>
      </c>
      <c r="S18" s="54">
        <v>6.9999999999999999E-4</v>
      </c>
      <c r="T18" s="54">
        <v>0</v>
      </c>
      <c r="U18" s="54">
        <v>0</v>
      </c>
      <c r="V18" s="52">
        <v>19216</v>
      </c>
      <c r="W18" s="52">
        <v>0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60" t="s">
        <v>272</v>
      </c>
      <c r="B19" s="51">
        <v>150293</v>
      </c>
      <c r="C19" s="52" t="s">
        <v>204</v>
      </c>
      <c r="D19" s="51">
        <v>1.083</v>
      </c>
      <c r="E19" s="53">
        <v>1.9E-3</v>
      </c>
      <c r="F19" s="52">
        <v>79.680000000000007</v>
      </c>
      <c r="G19" s="51">
        <v>1.0565</v>
      </c>
      <c r="H19" s="54">
        <v>-2.5100000000000001E-2</v>
      </c>
      <c r="I19" s="54">
        <v>0.04</v>
      </c>
      <c r="J19" s="52">
        <v>6.25</v>
      </c>
      <c r="K19" s="52">
        <v>5.5</v>
      </c>
      <c r="L19" s="54">
        <v>5.3719999999999997E-2</v>
      </c>
      <c r="M19" s="52" t="s">
        <v>40</v>
      </c>
      <c r="N19" s="51" t="s">
        <v>66</v>
      </c>
      <c r="O19" s="89">
        <v>-1.1900000000000001E-2</v>
      </c>
      <c r="P19" s="56">
        <v>0.33250000000000002</v>
      </c>
      <c r="Q19" s="54">
        <v>-2.3099999999999999E-2</v>
      </c>
      <c r="R19" s="54">
        <v>0.53280000000000005</v>
      </c>
      <c r="S19" s="54">
        <v>4.4999999999999997E-3</v>
      </c>
      <c r="T19" s="54">
        <v>1.6999999999999999E-3</v>
      </c>
      <c r="U19" s="54">
        <v>-1.8E-3</v>
      </c>
      <c r="V19" s="52">
        <v>1258</v>
      </c>
      <c r="W19" s="52">
        <v>-4</v>
      </c>
      <c r="X19" s="57">
        <v>0.21180555555555555</v>
      </c>
      <c r="Y19" s="58">
        <v>42705</v>
      </c>
      <c r="Z19" s="59" t="s">
        <v>38</v>
      </c>
    </row>
    <row r="20" spans="1:26" s="110" customFormat="1" ht="14.25" thickBot="1" x14ac:dyDescent="0.2">
      <c r="A20" s="110" t="s">
        <v>271</v>
      </c>
      <c r="B20" s="101">
        <v>150287</v>
      </c>
      <c r="C20" s="102" t="s">
        <v>77</v>
      </c>
      <c r="D20" s="101">
        <v>1.0569999999999999</v>
      </c>
      <c r="E20" s="103">
        <v>1.9E-3</v>
      </c>
      <c r="F20" s="102">
        <v>1401.94</v>
      </c>
      <c r="G20" s="101">
        <v>1.0329999999999999</v>
      </c>
      <c r="H20" s="104">
        <v>-2.3199999999999998E-2</v>
      </c>
      <c r="I20" s="104">
        <v>0.04</v>
      </c>
      <c r="J20" s="102">
        <v>5.5</v>
      </c>
      <c r="K20" s="102">
        <v>5.5</v>
      </c>
      <c r="L20" s="104">
        <v>5.3710000000000001E-2</v>
      </c>
      <c r="M20" s="102" t="s">
        <v>40</v>
      </c>
      <c r="N20" s="101" t="s">
        <v>78</v>
      </c>
      <c r="O20" s="105">
        <v>-5.7999999999999996E-3</v>
      </c>
      <c r="P20" s="106">
        <v>0.19570000000000001</v>
      </c>
      <c r="Q20" s="104">
        <v>-2.1700000000000001E-2</v>
      </c>
      <c r="R20" s="104">
        <v>0.88070000000000004</v>
      </c>
      <c r="S20" s="104">
        <v>1.1999999999999999E-3</v>
      </c>
      <c r="T20" s="104">
        <v>1.9E-3</v>
      </c>
      <c r="U20" s="104">
        <v>0</v>
      </c>
      <c r="V20" s="102">
        <v>51382</v>
      </c>
      <c r="W20" s="102">
        <v>3</v>
      </c>
      <c r="X20" s="107">
        <v>0.21180555555555555</v>
      </c>
      <c r="Y20" s="108">
        <v>42719</v>
      </c>
      <c r="Z20" s="109" t="s">
        <v>38</v>
      </c>
    </row>
    <row r="21" spans="1:26" s="121" customFormat="1" ht="14.25" thickBot="1" x14ac:dyDescent="0.2">
      <c r="A21" s="121" t="s">
        <v>277</v>
      </c>
      <c r="B21" s="111">
        <v>150175</v>
      </c>
      <c r="C21" s="112" t="s">
        <v>152</v>
      </c>
      <c r="D21" s="111">
        <v>0.93600000000000005</v>
      </c>
      <c r="E21" s="113">
        <v>1.1000000000000001E-3</v>
      </c>
      <c r="F21" s="114">
        <v>4275.6400000000003</v>
      </c>
      <c r="G21" s="111">
        <v>1.0317000000000001</v>
      </c>
      <c r="H21" s="115">
        <v>9.2799999999999994E-2</v>
      </c>
      <c r="I21" s="115">
        <v>3.5000000000000003E-2</v>
      </c>
      <c r="J21" s="114">
        <v>5</v>
      </c>
      <c r="K21" s="114">
        <v>5</v>
      </c>
      <c r="L21" s="115">
        <v>5.5289999999999999E-2</v>
      </c>
      <c r="M21" s="114" t="s">
        <v>40</v>
      </c>
      <c r="N21" s="111" t="s">
        <v>153</v>
      </c>
      <c r="O21" s="116">
        <v>-5.4000000000000003E-3</v>
      </c>
      <c r="P21" s="117">
        <v>0.2767</v>
      </c>
      <c r="Q21" s="112" t="s">
        <v>44</v>
      </c>
      <c r="R21" s="115">
        <v>0.76119999999999999</v>
      </c>
      <c r="S21" s="115">
        <v>-6.7000000000000002E-3</v>
      </c>
      <c r="T21" s="115">
        <v>-3.0000000000000001E-3</v>
      </c>
      <c r="U21" s="115">
        <v>-5.4999999999999997E-3</v>
      </c>
      <c r="V21" s="114">
        <v>415851</v>
      </c>
      <c r="W21" s="114">
        <v>-2502</v>
      </c>
      <c r="X21" s="118">
        <v>0.21180555555555555</v>
      </c>
      <c r="Y21" s="119">
        <v>42705</v>
      </c>
      <c r="Z21" s="120" t="s">
        <v>38</v>
      </c>
    </row>
    <row r="23" spans="1:26" ht="14.25" thickBot="1" x14ac:dyDescent="0.2">
      <c r="A23" t="s">
        <v>276</v>
      </c>
    </row>
    <row r="24" spans="1:26" s="100" customFormat="1" ht="37.5" customHeight="1" thickBot="1" x14ac:dyDescent="0.2">
      <c r="A24" s="123" t="s">
        <v>273</v>
      </c>
      <c r="B24" s="90">
        <v>150297</v>
      </c>
      <c r="C24" s="91" t="s">
        <v>202</v>
      </c>
      <c r="D24" s="90">
        <v>1.0920000000000001</v>
      </c>
      <c r="E24" s="92">
        <v>4.5999999999999999E-3</v>
      </c>
      <c r="F24" s="91">
        <v>80.44</v>
      </c>
      <c r="G24" s="90">
        <v>1.0636000000000001</v>
      </c>
      <c r="H24" s="93">
        <v>-2.6700000000000002E-2</v>
      </c>
      <c r="I24" s="93">
        <v>0.04</v>
      </c>
      <c r="J24" s="91">
        <v>6</v>
      </c>
      <c r="K24" s="91">
        <v>5.5</v>
      </c>
      <c r="L24" s="93">
        <v>5.3580000000000003E-2</v>
      </c>
      <c r="M24" s="91" t="s">
        <v>40</v>
      </c>
      <c r="N24" s="94" t="s">
        <v>203</v>
      </c>
      <c r="O24" s="95">
        <v>-5.7999999999999996E-3</v>
      </c>
      <c r="P24" s="96">
        <v>0.18260000000000001</v>
      </c>
      <c r="Q24" s="93">
        <v>-2.4799999999999999E-2</v>
      </c>
      <c r="R24" s="93">
        <v>0.86670000000000003</v>
      </c>
      <c r="S24" s="93">
        <v>8.0000000000000002E-3</v>
      </c>
      <c r="T24" s="93">
        <v>-1.1999999999999999E-3</v>
      </c>
      <c r="U24" s="93">
        <v>-2.3999999999999998E-3</v>
      </c>
      <c r="V24" s="91">
        <v>6282</v>
      </c>
      <c r="W24" s="91">
        <v>0</v>
      </c>
      <c r="X24" s="97">
        <v>0.21180555555555555</v>
      </c>
      <c r="Y24" s="98">
        <v>42705</v>
      </c>
      <c r="Z24" s="99" t="s">
        <v>38</v>
      </c>
    </row>
    <row r="25" spans="1:26" ht="14.25" thickBot="1" x14ac:dyDescent="0.2"/>
    <row r="26" spans="1:26" s="124" customFormat="1" ht="14.25" thickBot="1" x14ac:dyDescent="0.2">
      <c r="A26" s="124" t="s">
        <v>279</v>
      </c>
      <c r="B26" s="125">
        <v>502014</v>
      </c>
      <c r="C26" s="126" t="s">
        <v>89</v>
      </c>
      <c r="D26" s="125">
        <v>1.032</v>
      </c>
      <c r="E26" s="127">
        <v>1E-3</v>
      </c>
      <c r="F26" s="126">
        <v>1178.81</v>
      </c>
      <c r="G26" s="125">
        <v>1.0369999999999999</v>
      </c>
      <c r="H26" s="128">
        <v>4.7999999999999996E-3</v>
      </c>
      <c r="I26" s="128">
        <v>3.5000000000000003E-2</v>
      </c>
      <c r="J26" s="126">
        <v>5.75</v>
      </c>
      <c r="K26" s="126">
        <v>5</v>
      </c>
      <c r="L26" s="128">
        <v>5.0389999999999997E-2</v>
      </c>
      <c r="M26" s="126" t="s">
        <v>40</v>
      </c>
      <c r="N26" s="125" t="s">
        <v>154</v>
      </c>
      <c r="O26" s="129">
        <v>-1.15E-2</v>
      </c>
      <c r="P26" s="130">
        <v>0.1172</v>
      </c>
      <c r="Q26" s="128">
        <v>-1.4E-3</v>
      </c>
      <c r="R26" s="131">
        <v>1.0578000000000001</v>
      </c>
      <c r="S26" s="128">
        <v>1.0999999999999999E-2</v>
      </c>
      <c r="T26" s="128">
        <v>6.1000000000000004E-3</v>
      </c>
      <c r="U26" s="128">
        <v>4.1000000000000003E-3</v>
      </c>
      <c r="V26" s="126">
        <v>17461</v>
      </c>
      <c r="W26" s="126">
        <v>202</v>
      </c>
      <c r="X26" s="132">
        <v>0.21180555555555555</v>
      </c>
      <c r="Y26" s="133">
        <v>42704</v>
      </c>
      <c r="Z26" s="134" t="s">
        <v>38</v>
      </c>
    </row>
    <row r="27" spans="1:26" s="60" customFormat="1" ht="14.25" thickBot="1" x14ac:dyDescent="0.2">
      <c r="A27" s="60" t="s">
        <v>278</v>
      </c>
      <c r="B27" s="51">
        <v>150267</v>
      </c>
      <c r="C27" s="52" t="s">
        <v>280</v>
      </c>
      <c r="D27" s="51">
        <v>1.0249999999999999</v>
      </c>
      <c r="E27" s="53">
        <v>0</v>
      </c>
      <c r="F27" s="52">
        <v>20.76</v>
      </c>
      <c r="G27" s="51">
        <v>1.0319</v>
      </c>
      <c r="H27" s="54">
        <v>6.7000000000000002E-3</v>
      </c>
      <c r="I27" s="54">
        <v>3.5000000000000003E-2</v>
      </c>
      <c r="J27" s="52">
        <v>5</v>
      </c>
      <c r="K27" s="52">
        <v>5</v>
      </c>
      <c r="L27" s="54">
        <v>5.0349999999999999E-2</v>
      </c>
      <c r="M27" s="52" t="s">
        <v>40</v>
      </c>
      <c r="N27" s="51" t="s">
        <v>95</v>
      </c>
      <c r="O27" s="89">
        <v>-7.3000000000000001E-3</v>
      </c>
      <c r="P27" s="56">
        <v>0.24340000000000001</v>
      </c>
      <c r="Q27" s="54">
        <v>5.9999999999999995E-4</v>
      </c>
      <c r="R27" s="54">
        <v>0.77059999999999995</v>
      </c>
      <c r="S27" s="54">
        <v>2.7000000000000001E-3</v>
      </c>
      <c r="T27" s="54">
        <v>-3.5999999999999999E-3</v>
      </c>
      <c r="U27" s="54">
        <v>-2.3E-3</v>
      </c>
      <c r="V27" s="52">
        <v>1950</v>
      </c>
      <c r="W27" s="52">
        <v>0</v>
      </c>
      <c r="X27" s="57">
        <v>0.21180555555555555</v>
      </c>
      <c r="Y27" s="58">
        <v>42705</v>
      </c>
      <c r="Z27" s="59" t="s">
        <v>38</v>
      </c>
    </row>
    <row r="31" spans="1:26" x14ac:dyDescent="0.15">
      <c r="A31" s="135" t="s">
        <v>281</v>
      </c>
    </row>
  </sheetData>
  <mergeCells count="10">
    <mergeCell ref="Z14:Z15"/>
    <mergeCell ref="B14:B15"/>
    <mergeCell ref="C14:C15"/>
    <mergeCell ref="D14:D15"/>
    <mergeCell ref="E14:E15"/>
    <mergeCell ref="G14:G15"/>
    <mergeCell ref="H14:H15"/>
    <mergeCell ref="N14:N15"/>
    <mergeCell ref="X14:X15"/>
    <mergeCell ref="Y14:Y15"/>
  </mergeCells>
  <phoneticPr fontId="10" type="noConversion"/>
  <hyperlinks>
    <hyperlink ref="B16" r:id="rId1" display="https://www.jisilu.cn/data/sfnew/detail/150331"/>
    <hyperlink ref="D16" r:id="rId2" display="http://finance.sina.com.cn/fund/quotes/150331/bc.shtml"/>
    <hyperlink ref="G16" r:id="rId3" display="http://www.cninfo.com.cn/information/fund/netvalue/150331.html"/>
    <hyperlink ref="N16" r:id="rId4" tooltip="399805" display="http://quote.eastmoney.com/zs399805.html"/>
    <hyperlink ref="P16" r:id="rId5" display="https://www.jisilu.cn/data/utils/lowcalc/150331"/>
    <hyperlink ref="Z16" r:id="rId6" tooltip="加【网金融A】为自选A类" display="javascript:addOwnedFund('150331');"/>
    <hyperlink ref="B17" r:id="rId7" display="https://www.jisilu.cn/data/sfnew/detail/150323"/>
    <hyperlink ref="D17" r:id="rId8" display="http://finance.sina.com.cn/fund/quotes/150323/bc.shtml"/>
    <hyperlink ref="G17" r:id="rId9" display="http://www.cninfo.com.cn/information/fund/netvalue/150323.html"/>
    <hyperlink ref="N17" r:id="rId10" tooltip="000827" display="http://quote.eastmoney.com/zs000827.html"/>
    <hyperlink ref="P17" r:id="rId11" display="https://www.jisilu.cn/data/utils/lowcalc/150323"/>
    <hyperlink ref="Z17" r:id="rId12" tooltip="加【环保A端】为自选A类" display="javascript:addOwnedFund('150323');"/>
    <hyperlink ref="B18" r:id="rId13" display="https://www.jisilu.cn/data/sfnew/detail/150291"/>
    <hyperlink ref="D18" r:id="rId14" display="http://finance.sina.com.cn/fund/quotes/150291/bc.shtml"/>
    <hyperlink ref="G18" r:id="rId15" display="http://www.cninfo.com.cn/information/fund/netvalue/150291.html"/>
    <hyperlink ref="N18" r:id="rId16" tooltip="399986" display="http://quote.eastmoney.com/zs399986.html"/>
    <hyperlink ref="P18" r:id="rId17" display="https://www.jisilu.cn/data/utils/lowcalc/150291"/>
    <hyperlink ref="Z18" r:id="rId18" tooltip="将【银行A份】从自选中删除" display="javascript:delOwnedFund('150291');"/>
    <hyperlink ref="B19" r:id="rId19" display="https://www.jisilu.cn/data/sfnew/detail/150293"/>
    <hyperlink ref="D19" r:id="rId20" display="http://finance.sina.com.cn/fund/quotes/150293/bc.shtml"/>
    <hyperlink ref="G19" r:id="rId21" display="http://www.cninfo.com.cn/information/fund/netvalue/150293.html"/>
    <hyperlink ref="N19" r:id="rId22" tooltip="399807" display="http://quote.eastmoney.com/zs399807.html"/>
    <hyperlink ref="P19" r:id="rId23" display="https://www.jisilu.cn/data/utils/lowcalc/150293"/>
    <hyperlink ref="Z19" r:id="rId24" tooltip="加【高铁A级】为自选A类" display="javascript:addOwnedFund('150293');"/>
    <hyperlink ref="B20" r:id="rId25" display="https://www.jisilu.cn/data/sfnew/detail/150287"/>
    <hyperlink ref="D20" r:id="rId26" display="http://finance.sina.com.cn/fund/quotes/150287/bc.shtml"/>
    <hyperlink ref="G20" r:id="rId27" display="http://www.cninfo.com.cn/information/fund/netvalue/150287.html"/>
    <hyperlink ref="N20" r:id="rId28" tooltip="399440" display="http://quote.eastmoney.com/zs399440.html"/>
    <hyperlink ref="P20" r:id="rId29" display="https://www.jisilu.cn/data/utils/lowcalc/150287"/>
    <hyperlink ref="Z20" r:id="rId30" tooltip="加【钢铁A】为自选A类" display="javascript:addOwnedFund('150287');"/>
    <hyperlink ref="B24" r:id="rId31" display="https://www.jisilu.cn/data/sfnew/detail/150297"/>
    <hyperlink ref="D24" r:id="rId32" display="http://finance.sina.com.cn/fund/quotes/150297/bc.shtml"/>
    <hyperlink ref="G24" r:id="rId33" display="http://www.cninfo.com.cn/information/fund/netvalue/150297.html"/>
    <hyperlink ref="P24" r:id="rId34" display="https://www.jisilu.cn/data/utils/lowcalc/150297"/>
    <hyperlink ref="Z24" r:id="rId35" tooltip="加【互联A级】为自选A类" display="javascript:addOwnedFund('150297');"/>
    <hyperlink ref="B21" r:id="rId36" display="https://www.jisilu.cn/data/sfnew/detail/150175"/>
    <hyperlink ref="D21" r:id="rId37" display="http://finance.sina.com.cn/fund/quotes/150175/bc.shtml"/>
    <hyperlink ref="G21" r:id="rId38" display="http://www.cninfo.com.cn/information/fund/netvalue/150175.html"/>
    <hyperlink ref="N21" r:id="rId39" tooltip="HSCEI" display="http://quote.eastmoney.com/hk/zs110010.html"/>
    <hyperlink ref="P21" r:id="rId40" display="https://www.jisilu.cn/data/utils/lowcalc/150175"/>
    <hyperlink ref="Z21" r:id="rId41" tooltip="将【H股A】从自选中删除" display="javascript:delOwnedFund('150175');"/>
    <hyperlink ref="B26" r:id="rId42" display="https://www.jisilu.cn/data/sfnew/detail/502014"/>
    <hyperlink ref="D26" r:id="rId43" display="http://finance.sina.com.cn/fund/quotes/502014/bc.shtml"/>
    <hyperlink ref="G26" r:id="rId44" display="http://www.cninfo.com.cn/information/fund/netvalue/502014.html"/>
    <hyperlink ref="N26" r:id="rId45" tooltip="000853" display="http://quote.eastmoney.com/zs000853.html"/>
    <hyperlink ref="P26" r:id="rId46" display="https://www.jisilu.cn/data/utils/lowcalc/502014"/>
    <hyperlink ref="Z26" r:id="rId47" tooltip="加【一带一A】为自选A类" display="javascript:addOwnedFund('502014');"/>
    <hyperlink ref="B27" r:id="rId48" display="https://www.jisilu.cn/data/sfnew/detail/150267"/>
    <hyperlink ref="D27" r:id="rId49" display="http://finance.sina.com.cn/fund/quotes/150267/bc.shtml"/>
    <hyperlink ref="G27" r:id="rId50" display="http://www.cninfo.com.cn/information/fund/netvalue/150267.html"/>
    <hyperlink ref="N27" r:id="rId51" tooltip="399986" display="http://quote.eastmoney.com/zs399986.html"/>
    <hyperlink ref="P27" r:id="rId52" display="https://www.jisilu.cn/data/utils/lowcalc/150267"/>
    <hyperlink ref="Z27" r:id="rId53" tooltip="将【银行A类】从自选中删除" display="javascript:delOwnedFund('150267');"/>
    <hyperlink ref="A31" r:id="rId54"/>
  </hyperlinks>
  <pageMargins left="0.7" right="0.7" top="0.75" bottom="0.75" header="0.3" footer="0.3"/>
  <drawing r:id="rId5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17" t="s">
        <v>0</v>
      </c>
      <c r="B1" s="817" t="s">
        <v>1</v>
      </c>
      <c r="C1" s="817" t="s">
        <v>2</v>
      </c>
      <c r="D1" s="817" t="s">
        <v>3</v>
      </c>
      <c r="E1" s="535" t="s">
        <v>4</v>
      </c>
      <c r="F1" s="817" t="s">
        <v>6</v>
      </c>
      <c r="G1" s="817" t="s">
        <v>7</v>
      </c>
      <c r="H1" s="540" t="s">
        <v>8</v>
      </c>
      <c r="I1" s="535" t="s">
        <v>10</v>
      </c>
      <c r="J1" s="537" t="s">
        <v>11</v>
      </c>
      <c r="K1" s="537" t="s">
        <v>12</v>
      </c>
      <c r="L1" s="535" t="s">
        <v>14</v>
      </c>
      <c r="M1" s="817" t="s">
        <v>16</v>
      </c>
      <c r="N1" s="535" t="s">
        <v>17</v>
      </c>
      <c r="O1" s="535" t="s">
        <v>18</v>
      </c>
      <c r="P1" s="537" t="s">
        <v>20</v>
      </c>
      <c r="Q1" s="535" t="s">
        <v>22</v>
      </c>
      <c r="R1" s="537" t="s">
        <v>24</v>
      </c>
      <c r="S1" s="535" t="s">
        <v>26</v>
      </c>
      <c r="T1" s="535" t="s">
        <v>27</v>
      </c>
      <c r="U1" s="535" t="s">
        <v>28</v>
      </c>
      <c r="V1" s="537" t="s">
        <v>30</v>
      </c>
      <c r="W1" s="817" t="s">
        <v>31</v>
      </c>
      <c r="X1" s="817" t="s">
        <v>32</v>
      </c>
      <c r="Y1" s="819" t="s">
        <v>33</v>
      </c>
    </row>
    <row r="2" spans="1:25" ht="14.25" thickBot="1" x14ac:dyDescent="0.2">
      <c r="A2" s="818"/>
      <c r="B2" s="818"/>
      <c r="C2" s="818"/>
      <c r="D2" s="818"/>
      <c r="E2" s="536" t="s">
        <v>5</v>
      </c>
      <c r="F2" s="818"/>
      <c r="G2" s="818"/>
      <c r="H2" s="541" t="s">
        <v>9</v>
      </c>
      <c r="I2" s="536" t="s">
        <v>8</v>
      </c>
      <c r="J2" s="538" t="s">
        <v>8</v>
      </c>
      <c r="K2" s="538" t="s">
        <v>13</v>
      </c>
      <c r="L2" s="536" t="s">
        <v>15</v>
      </c>
      <c r="M2" s="818"/>
      <c r="N2" s="536" t="s">
        <v>3</v>
      </c>
      <c r="O2" s="536" t="s">
        <v>19</v>
      </c>
      <c r="P2" s="538" t="s">
        <v>21</v>
      </c>
      <c r="Q2" s="536" t="s">
        <v>23</v>
      </c>
      <c r="R2" s="538" t="s">
        <v>25</v>
      </c>
      <c r="S2" s="536" t="s">
        <v>25</v>
      </c>
      <c r="T2" s="536" t="s">
        <v>25</v>
      </c>
      <c r="U2" s="536" t="s">
        <v>29</v>
      </c>
      <c r="V2" s="538" t="s">
        <v>29</v>
      </c>
      <c r="W2" s="818"/>
      <c r="X2" s="818"/>
      <c r="Y2" s="820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47">
        <v>8.9999999999999998E-4</v>
      </c>
      <c r="E3" s="144">
        <v>52.76</v>
      </c>
      <c r="F3" s="7">
        <v>1.0641</v>
      </c>
      <c r="G3" s="146">
        <v>-9.4799999999999995E-2</v>
      </c>
      <c r="H3" s="146">
        <v>7.0000000000000007E-2</v>
      </c>
      <c r="I3" s="144">
        <v>7</v>
      </c>
      <c r="J3" s="144">
        <v>7</v>
      </c>
      <c r="K3" s="146">
        <v>3.4950000000000002E-2</v>
      </c>
      <c r="L3" s="144">
        <v>3.09</v>
      </c>
      <c r="M3" s="7" t="s">
        <v>189</v>
      </c>
      <c r="N3" s="145">
        <v>-2.3999999999999998E-3</v>
      </c>
      <c r="O3" s="146">
        <v>0.39460000000000001</v>
      </c>
      <c r="P3" s="144" t="s">
        <v>37</v>
      </c>
      <c r="Q3" s="146">
        <v>0.84279999999999999</v>
      </c>
      <c r="R3" s="146">
        <v>-3.5000000000000001E-3</v>
      </c>
      <c r="S3" s="146">
        <v>-3.5000000000000001E-3</v>
      </c>
      <c r="T3" s="146">
        <v>-6.4999999999999997E-3</v>
      </c>
      <c r="U3" s="144">
        <v>12613</v>
      </c>
      <c r="V3" s="144">
        <v>-67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1.1639999999999999</v>
      </c>
      <c r="D4" s="156">
        <v>-2.5999999999999999E-3</v>
      </c>
      <c r="E4" s="150">
        <v>2.42</v>
      </c>
      <c r="F4" s="14">
        <v>1.0649999999999999</v>
      </c>
      <c r="G4" s="152">
        <v>-9.2999999999999999E-2</v>
      </c>
      <c r="H4" s="152">
        <v>7.0000000000000007E-2</v>
      </c>
      <c r="I4" s="150">
        <v>7</v>
      </c>
      <c r="J4" s="150">
        <v>7</v>
      </c>
      <c r="K4" s="152">
        <v>-2.0420000000000001E-2</v>
      </c>
      <c r="L4" s="150">
        <v>1.07</v>
      </c>
      <c r="M4" s="14" t="s">
        <v>283</v>
      </c>
      <c r="N4" s="151">
        <v>1.9E-3</v>
      </c>
      <c r="O4" s="152">
        <v>0.39839999999999998</v>
      </c>
      <c r="P4" s="150" t="s">
        <v>37</v>
      </c>
      <c r="Q4" s="152">
        <v>0.82979999999999998</v>
      </c>
      <c r="R4" s="152">
        <v>-4.5999999999999999E-3</v>
      </c>
      <c r="S4" s="152">
        <v>-4.5999999999999999E-3</v>
      </c>
      <c r="T4" s="152">
        <v>2.3E-3</v>
      </c>
      <c r="U4" s="150">
        <v>919</v>
      </c>
      <c r="V4" s="150">
        <v>-2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1.2170000000000001</v>
      </c>
      <c r="D5" s="157">
        <v>0</v>
      </c>
      <c r="E5" s="144">
        <v>2753.95</v>
      </c>
      <c r="F5" s="7">
        <v>1.04</v>
      </c>
      <c r="G5" s="146">
        <v>-0.17019999999999999</v>
      </c>
      <c r="H5" s="146">
        <v>0.06</v>
      </c>
      <c r="I5" s="144">
        <v>6</v>
      </c>
      <c r="J5" s="144">
        <v>6</v>
      </c>
      <c r="K5" s="146">
        <v>5.0979999999999998E-2</v>
      </c>
      <c r="L5" s="144" t="s">
        <v>40</v>
      </c>
      <c r="M5" s="7" t="s">
        <v>56</v>
      </c>
      <c r="N5" s="145">
        <v>-8.8999999999999999E-3</v>
      </c>
      <c r="O5" s="23">
        <v>0.42459999999999998</v>
      </c>
      <c r="P5" s="146">
        <v>-0.1138</v>
      </c>
      <c r="Q5" s="146">
        <v>0.33810000000000001</v>
      </c>
      <c r="R5" s="146">
        <v>-3.0999999999999999E-3</v>
      </c>
      <c r="S5" s="146">
        <v>-3.0999999999999999E-3</v>
      </c>
      <c r="T5" s="146">
        <v>-3.0999999999999999E-3</v>
      </c>
      <c r="U5" s="144">
        <v>169126</v>
      </c>
      <c r="V5" s="144">
        <v>-20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1.1830000000000001</v>
      </c>
      <c r="D6" s="151">
        <v>3.3999999999999998E-3</v>
      </c>
      <c r="E6" s="150">
        <v>6.34</v>
      </c>
      <c r="F6" s="14">
        <v>1.032</v>
      </c>
      <c r="G6" s="152">
        <v>-0.14630000000000001</v>
      </c>
      <c r="H6" s="152">
        <v>5.8000000000000003E-2</v>
      </c>
      <c r="I6" s="150">
        <v>5.8</v>
      </c>
      <c r="J6" s="150">
        <v>5.8</v>
      </c>
      <c r="K6" s="152">
        <v>5.0389999999999997E-2</v>
      </c>
      <c r="L6" s="150" t="s">
        <v>40</v>
      </c>
      <c r="M6" s="14" t="s">
        <v>238</v>
      </c>
      <c r="N6" s="156">
        <v>-1.4E-3</v>
      </c>
      <c r="O6" s="18">
        <v>0.50800000000000001</v>
      </c>
      <c r="P6" s="152">
        <v>-0.10009999999999999</v>
      </c>
      <c r="Q6" s="152">
        <v>0.74829999999999997</v>
      </c>
      <c r="R6" s="152">
        <v>-8.3999999999999995E-3</v>
      </c>
      <c r="S6" s="152">
        <v>-8.3999999999999995E-3</v>
      </c>
      <c r="T6" s="152">
        <v>-2.8E-3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47">
        <v>8.0000000000000004E-4</v>
      </c>
      <c r="E8" s="144">
        <v>3652.17</v>
      </c>
      <c r="F8" s="7">
        <v>1.0409999999999999</v>
      </c>
      <c r="G8" s="146">
        <v>-0.18920000000000001</v>
      </c>
      <c r="H8" s="146">
        <v>0.05</v>
      </c>
      <c r="I8" s="144">
        <v>6.5</v>
      </c>
      <c r="J8" s="144">
        <v>6.5</v>
      </c>
      <c r="K8" s="146">
        <v>5.4300000000000001E-2</v>
      </c>
      <c r="L8" s="144" t="s">
        <v>40</v>
      </c>
      <c r="M8" s="7" t="s">
        <v>233</v>
      </c>
      <c r="N8" s="145">
        <v>-4.7000000000000002E-3</v>
      </c>
      <c r="O8" s="23">
        <v>0.34</v>
      </c>
      <c r="P8" s="146">
        <v>-0.1242</v>
      </c>
      <c r="Q8" s="146">
        <v>0.53369999999999995</v>
      </c>
      <c r="R8" s="146">
        <v>-1.5E-3</v>
      </c>
      <c r="S8" s="146">
        <v>-1.5E-3</v>
      </c>
      <c r="T8" s="146">
        <v>-2.5000000000000001E-3</v>
      </c>
      <c r="U8" s="144">
        <v>355439</v>
      </c>
      <c r="V8" s="144">
        <v>4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1.266</v>
      </c>
      <c r="D9" s="151">
        <v>2.3999999999999998E-3</v>
      </c>
      <c r="E9" s="150">
        <v>165.06</v>
      </c>
      <c r="F9" s="14">
        <v>1.046</v>
      </c>
      <c r="G9" s="152">
        <v>-0.21029999999999999</v>
      </c>
      <c r="H9" s="152">
        <v>0.05</v>
      </c>
      <c r="I9" s="150">
        <v>6.5</v>
      </c>
      <c r="J9" s="150">
        <v>6.5</v>
      </c>
      <c r="K9" s="152">
        <v>5.3280000000000001E-2</v>
      </c>
      <c r="L9" s="150" t="s">
        <v>40</v>
      </c>
      <c r="M9" s="14" t="s">
        <v>197</v>
      </c>
      <c r="N9" s="156">
        <v>-1.04E-2</v>
      </c>
      <c r="O9" s="18">
        <v>0.44800000000000001</v>
      </c>
      <c r="P9" s="152">
        <v>-0.1396</v>
      </c>
      <c r="Q9" s="152">
        <v>0.2777</v>
      </c>
      <c r="R9" s="152">
        <v>-5.4999999999999997E-3</v>
      </c>
      <c r="S9" s="152">
        <v>-5.4999999999999997E-3</v>
      </c>
      <c r="T9" s="152">
        <v>-6.3E-3</v>
      </c>
      <c r="U9" s="150">
        <v>10480</v>
      </c>
      <c r="V9" s="150">
        <v>3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1.0369999999999999</v>
      </c>
      <c r="D10" s="147">
        <v>3.8999999999999998E-3</v>
      </c>
      <c r="E10" s="144">
        <v>21.91</v>
      </c>
      <c r="F10" s="7">
        <v>1.02</v>
      </c>
      <c r="G10" s="146">
        <v>-1.67E-2</v>
      </c>
      <c r="H10" s="146">
        <v>0.05</v>
      </c>
      <c r="I10" s="144">
        <v>5</v>
      </c>
      <c r="J10" s="144">
        <v>5</v>
      </c>
      <c r="K10" s="146">
        <v>4.9160000000000002E-2</v>
      </c>
      <c r="L10" s="144" t="s">
        <v>40</v>
      </c>
      <c r="M10" s="7" t="s">
        <v>236</v>
      </c>
      <c r="N10" s="157">
        <v>0</v>
      </c>
      <c r="O10" s="23">
        <v>0.12180000000000001</v>
      </c>
      <c r="P10" s="146">
        <v>-1.2800000000000001E-2</v>
      </c>
      <c r="Q10" s="144" t="s">
        <v>37</v>
      </c>
      <c r="R10" s="146">
        <v>1.21E-2</v>
      </c>
      <c r="S10" s="146">
        <v>1.21E-2</v>
      </c>
      <c r="T10" s="146">
        <v>1.11E-2</v>
      </c>
      <c r="U10" s="144">
        <v>2415</v>
      </c>
      <c r="V10" s="144">
        <v>1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2.3666666666666667E-3</v>
      </c>
      <c r="E11" s="36"/>
      <c r="F11" s="35"/>
      <c r="G11" s="43">
        <f>AVERAGE(G8:G10)</f>
        <v>-0.13873333333333332</v>
      </c>
      <c r="H11" s="272">
        <f>COUNTIF($D8:$D10,"&gt;0")/COUNT($D8:$D10)</f>
        <v>1</v>
      </c>
      <c r="I11" s="36"/>
      <c r="J11" s="36"/>
      <c r="K11" s="43">
        <f>AVERAGE(K8:K10)</f>
        <v>5.224666666666667E-2</v>
      </c>
      <c r="L11" s="36"/>
      <c r="M11" s="35"/>
      <c r="N11" s="38"/>
      <c r="O11" s="39"/>
      <c r="P11" s="43">
        <f>AVERAGE(P8:P10)</f>
        <v>-9.2200000000000004E-2</v>
      </c>
      <c r="Q11" s="37"/>
      <c r="R11" s="43">
        <f>AVERAGE(R8:R10)</f>
        <v>1.7000000000000001E-3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1.1499999999999999</v>
      </c>
      <c r="D12" s="151">
        <v>4.4000000000000003E-3</v>
      </c>
      <c r="E12" s="150">
        <v>1304.94</v>
      </c>
      <c r="F12" s="14">
        <v>1.0429999999999999</v>
      </c>
      <c r="G12" s="152">
        <v>-0.1026</v>
      </c>
      <c r="H12" s="152">
        <v>4.4999999999999998E-2</v>
      </c>
      <c r="I12" s="150">
        <v>6</v>
      </c>
      <c r="J12" s="150">
        <v>6</v>
      </c>
      <c r="K12" s="152">
        <v>5.4199999999999998E-2</v>
      </c>
      <c r="L12" s="150" t="s">
        <v>40</v>
      </c>
      <c r="M12" s="14" t="s">
        <v>222</v>
      </c>
      <c r="N12" s="156">
        <v>-3.3E-3</v>
      </c>
      <c r="O12" s="18">
        <v>0.24049999999999999</v>
      </c>
      <c r="P12" s="152">
        <v>-7.4099999999999999E-2</v>
      </c>
      <c r="Q12" s="152">
        <v>0.76219999999999999</v>
      </c>
      <c r="R12" s="152">
        <v>-4.3E-3</v>
      </c>
      <c r="S12" s="152">
        <v>-4.3E-3</v>
      </c>
      <c r="T12" s="152">
        <v>-6.3E-3</v>
      </c>
      <c r="U12" s="150">
        <v>49604</v>
      </c>
      <c r="V12" s="150">
        <v>-78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252">
        <v>150219</v>
      </c>
      <c r="B13" s="253" t="s">
        <v>228</v>
      </c>
      <c r="C13" s="252">
        <v>1.206</v>
      </c>
      <c r="D13" s="539">
        <v>-1.6999999999999999E-3</v>
      </c>
      <c r="E13" s="253">
        <v>168.17</v>
      </c>
      <c r="F13" s="252">
        <v>1.038</v>
      </c>
      <c r="G13" s="255">
        <v>-0.1618</v>
      </c>
      <c r="H13" s="255">
        <v>4.4999999999999998E-2</v>
      </c>
      <c r="I13" s="253">
        <v>6</v>
      </c>
      <c r="J13" s="253">
        <v>6</v>
      </c>
      <c r="K13" s="255">
        <v>5.1369999999999999E-2</v>
      </c>
      <c r="L13" s="253" t="s">
        <v>40</v>
      </c>
      <c r="M13" s="542" t="s">
        <v>229</v>
      </c>
      <c r="N13" s="539">
        <v>-3.2000000000000002E-3</v>
      </c>
      <c r="O13" s="256">
        <v>0.37659999999999999</v>
      </c>
      <c r="P13" s="255">
        <v>-0.1212</v>
      </c>
      <c r="Q13" s="255">
        <v>0.4521</v>
      </c>
      <c r="R13" s="255">
        <v>-4.7999999999999996E-3</v>
      </c>
      <c r="S13" s="255">
        <v>-4.7999999999999996E-3</v>
      </c>
      <c r="T13" s="255">
        <v>-1.9E-3</v>
      </c>
      <c r="U13" s="253">
        <v>45394</v>
      </c>
      <c r="V13" s="253">
        <v>484</v>
      </c>
      <c r="W13" s="257">
        <v>0.21180555555555555</v>
      </c>
      <c r="X13" s="258">
        <v>42738</v>
      </c>
      <c r="Y13" s="259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1.2250000000000001</v>
      </c>
      <c r="D14" s="151">
        <v>1.6000000000000001E-3</v>
      </c>
      <c r="E14" s="150">
        <v>742.26</v>
      </c>
      <c r="F14" s="14">
        <v>1.0379</v>
      </c>
      <c r="G14" s="152">
        <v>-0.18029999999999999</v>
      </c>
      <c r="H14" s="152">
        <v>4.4999999999999998E-2</v>
      </c>
      <c r="I14" s="150">
        <v>6</v>
      </c>
      <c r="J14" s="150">
        <v>6</v>
      </c>
      <c r="K14" s="152">
        <v>5.0540000000000002E-2</v>
      </c>
      <c r="L14" s="150" t="s">
        <v>40</v>
      </c>
      <c r="M14" s="14" t="s">
        <v>231</v>
      </c>
      <c r="N14" s="156">
        <v>-6.0000000000000001E-3</v>
      </c>
      <c r="O14" s="18">
        <v>0.52659999999999996</v>
      </c>
      <c r="P14" s="152">
        <v>-0.1348</v>
      </c>
      <c r="Q14" s="152">
        <v>0.47039999999999998</v>
      </c>
      <c r="R14" s="152">
        <v>1.4200000000000001E-2</v>
      </c>
      <c r="S14" s="152">
        <v>1.4200000000000001E-2</v>
      </c>
      <c r="T14" s="152">
        <v>8.8999999999999999E-3</v>
      </c>
      <c r="U14" s="150">
        <v>6836</v>
      </c>
      <c r="V14" s="150">
        <v>2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1.4333333333333333E-3</v>
      </c>
      <c r="E15" s="36"/>
      <c r="F15" s="35"/>
      <c r="G15" s="43">
        <f>AVERAGE(G12:G14)</f>
        <v>-0.14823333333333333</v>
      </c>
      <c r="H15" s="272">
        <f>COUNTIF($D12:$D14,"&gt;0")/COUNT($D12:$D14)</f>
        <v>0.66666666666666663</v>
      </c>
      <c r="I15" s="36"/>
      <c r="J15" s="36"/>
      <c r="K15" s="43">
        <f>AVERAGE(K12:K14)</f>
        <v>5.2036666666666669E-2</v>
      </c>
      <c r="L15" s="36"/>
      <c r="M15" s="35"/>
      <c r="N15" s="38"/>
      <c r="O15" s="39"/>
      <c r="P15" s="43">
        <f>AVERAGE(P12:P14)</f>
        <v>-0.11003333333333333</v>
      </c>
      <c r="Q15" s="37"/>
      <c r="R15" s="43">
        <f>AVERAGE(R12:R14)</f>
        <v>1.7000000000000001E-3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1.109</v>
      </c>
      <c r="D16" s="189">
        <v>3.5999999999999999E-3</v>
      </c>
      <c r="E16" s="188">
        <v>262.27</v>
      </c>
      <c r="F16" s="51">
        <v>1.0682</v>
      </c>
      <c r="G16" s="190">
        <v>-3.8199999999999998E-2</v>
      </c>
      <c r="H16" s="190">
        <v>0.04</v>
      </c>
      <c r="I16" s="188">
        <v>6</v>
      </c>
      <c r="J16" s="188">
        <v>5.5</v>
      </c>
      <c r="K16" s="190">
        <v>5.2920000000000002E-2</v>
      </c>
      <c r="L16" s="188" t="s">
        <v>40</v>
      </c>
      <c r="M16" s="194" t="s">
        <v>203</v>
      </c>
      <c r="N16" s="193">
        <v>-5.0000000000000001E-4</v>
      </c>
      <c r="O16" s="56">
        <v>0.18490000000000001</v>
      </c>
      <c r="P16" s="190">
        <v>-3.2099999999999997E-2</v>
      </c>
      <c r="Q16" s="190">
        <v>0.85509999999999997</v>
      </c>
      <c r="R16" s="190">
        <v>-3.8E-3</v>
      </c>
      <c r="S16" s="190">
        <v>-3.8E-3</v>
      </c>
      <c r="T16" s="190">
        <v>-4.8999999999999998E-3</v>
      </c>
      <c r="U16" s="188">
        <v>6208</v>
      </c>
      <c r="V16" s="188">
        <v>-2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1.077</v>
      </c>
      <c r="D17" s="151">
        <v>8.9999999999999998E-4</v>
      </c>
      <c r="E17" s="150">
        <v>61</v>
      </c>
      <c r="F17" s="14">
        <v>1.0341</v>
      </c>
      <c r="G17" s="152">
        <v>-4.1500000000000002E-2</v>
      </c>
      <c r="H17" s="152">
        <v>0.04</v>
      </c>
      <c r="I17" s="150">
        <v>5.5</v>
      </c>
      <c r="J17" s="150">
        <v>5.5</v>
      </c>
      <c r="K17" s="152">
        <v>5.2740000000000002E-2</v>
      </c>
      <c r="L17" s="150" t="s">
        <v>40</v>
      </c>
      <c r="M17" s="14" t="s">
        <v>76</v>
      </c>
      <c r="N17" s="151">
        <v>5.0000000000000001E-4</v>
      </c>
      <c r="O17" s="18">
        <v>0.19739999999999999</v>
      </c>
      <c r="P17" s="152">
        <v>-3.4700000000000002E-2</v>
      </c>
      <c r="Q17" s="152">
        <v>0.875</v>
      </c>
      <c r="R17" s="152">
        <v>-7.4999999999999997E-3</v>
      </c>
      <c r="S17" s="152">
        <v>-7.4999999999999997E-3</v>
      </c>
      <c r="T17" s="152">
        <v>-5.7000000000000002E-3</v>
      </c>
      <c r="U17" s="150">
        <v>3756</v>
      </c>
      <c r="V17" s="150">
        <v>-8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1.081</v>
      </c>
      <c r="D18" s="147">
        <v>8.9999999999999998E-4</v>
      </c>
      <c r="E18" s="144">
        <v>3319.97</v>
      </c>
      <c r="F18" s="7">
        <v>1.0369999999999999</v>
      </c>
      <c r="G18" s="146">
        <v>-4.24E-2</v>
      </c>
      <c r="H18" s="146">
        <v>0.04</v>
      </c>
      <c r="I18" s="144">
        <v>5.5</v>
      </c>
      <c r="J18" s="144">
        <v>5.5</v>
      </c>
      <c r="K18" s="146">
        <v>5.2679999999999998E-2</v>
      </c>
      <c r="L18" s="144" t="s">
        <v>40</v>
      </c>
      <c r="M18" s="7" t="s">
        <v>197</v>
      </c>
      <c r="N18" s="145">
        <v>-1.04E-2</v>
      </c>
      <c r="O18" s="23">
        <v>0.19159999999999999</v>
      </c>
      <c r="P18" s="146">
        <v>-3.56E-2</v>
      </c>
      <c r="Q18" s="146">
        <v>0.88439999999999996</v>
      </c>
      <c r="R18" s="146">
        <v>7.4999999999999997E-3</v>
      </c>
      <c r="S18" s="146">
        <v>7.4999999999999997E-3</v>
      </c>
      <c r="T18" s="146">
        <v>6.1999999999999998E-3</v>
      </c>
      <c r="U18" s="144">
        <v>62233</v>
      </c>
      <c r="V18" s="144">
        <v>1509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1.083</v>
      </c>
      <c r="D19" s="151">
        <v>1.9E-3</v>
      </c>
      <c r="E19" s="150">
        <v>889.75</v>
      </c>
      <c r="F19" s="14">
        <v>1.0371999999999999</v>
      </c>
      <c r="G19" s="152">
        <v>-4.4200000000000003E-2</v>
      </c>
      <c r="H19" s="152">
        <v>0.04</v>
      </c>
      <c r="I19" s="150">
        <v>6</v>
      </c>
      <c r="J19" s="150">
        <v>5.5</v>
      </c>
      <c r="K19" s="152">
        <v>5.2670000000000002E-2</v>
      </c>
      <c r="L19" s="150" t="s">
        <v>40</v>
      </c>
      <c r="M19" s="14" t="s">
        <v>201</v>
      </c>
      <c r="N19" s="156">
        <v>-2.3E-3</v>
      </c>
      <c r="O19" s="18">
        <v>0.26860000000000001</v>
      </c>
      <c r="P19" s="152">
        <v>-3.73E-2</v>
      </c>
      <c r="Q19" s="162">
        <v>0.70469999999999999</v>
      </c>
      <c r="R19" s="152">
        <v>1.8E-3</v>
      </c>
      <c r="S19" s="152">
        <v>1.8E-3</v>
      </c>
      <c r="T19" s="152">
        <v>-1E-3</v>
      </c>
      <c r="U19" s="150">
        <v>38779</v>
      </c>
      <c r="V19" s="150">
        <v>41</v>
      </c>
      <c r="W19" s="153">
        <v>0.21180555555555555</v>
      </c>
      <c r="X19" s="154">
        <v>42719</v>
      </c>
      <c r="Y19" s="21" t="s">
        <v>38</v>
      </c>
    </row>
    <row r="20" spans="1:25" s="60" customFormat="1" ht="15.75" thickBot="1" x14ac:dyDescent="0.2">
      <c r="A20" s="51">
        <v>150287</v>
      </c>
      <c r="B20" s="188" t="s">
        <v>77</v>
      </c>
      <c r="C20" s="51">
        <v>1.0820000000000001</v>
      </c>
      <c r="D20" s="189">
        <v>8.9999999999999998E-4</v>
      </c>
      <c r="E20" s="188">
        <v>6337.57</v>
      </c>
      <c r="F20" s="51">
        <v>1.0369999999999999</v>
      </c>
      <c r="G20" s="190">
        <v>-4.3400000000000001E-2</v>
      </c>
      <c r="H20" s="190">
        <v>0.04</v>
      </c>
      <c r="I20" s="188">
        <v>5.5</v>
      </c>
      <c r="J20" s="188">
        <v>5.5</v>
      </c>
      <c r="K20" s="190">
        <v>5.2630000000000003E-2</v>
      </c>
      <c r="L20" s="188" t="s">
        <v>40</v>
      </c>
      <c r="M20" s="51" t="s">
        <v>78</v>
      </c>
      <c r="N20" s="193">
        <v>-2.0999999999999999E-3</v>
      </c>
      <c r="O20" s="56">
        <v>0.21429999999999999</v>
      </c>
      <c r="P20" s="190">
        <v>-3.6400000000000002E-2</v>
      </c>
      <c r="Q20" s="190">
        <v>0.83150000000000002</v>
      </c>
      <c r="R20" s="190">
        <v>2.3999999999999998E-3</v>
      </c>
      <c r="S20" s="190">
        <v>2.3999999999999998E-3</v>
      </c>
      <c r="T20" s="190">
        <v>3.0000000000000001E-3</v>
      </c>
      <c r="U20" s="188">
        <v>108566</v>
      </c>
      <c r="V20" s="188">
        <v>3335</v>
      </c>
      <c r="W20" s="191">
        <v>0.21180555555555555</v>
      </c>
      <c r="X20" s="192">
        <v>42719</v>
      </c>
      <c r="Y20" s="59" t="s">
        <v>38</v>
      </c>
    </row>
    <row r="21" spans="1:25" s="60" customFormat="1" ht="15.75" thickBot="1" x14ac:dyDescent="0.2">
      <c r="A21" s="51">
        <v>150335</v>
      </c>
      <c r="B21" s="188" t="s">
        <v>195</v>
      </c>
      <c r="C21" s="51">
        <v>1.083</v>
      </c>
      <c r="D21" s="189">
        <v>1.9E-3</v>
      </c>
      <c r="E21" s="188">
        <v>250.72</v>
      </c>
      <c r="F21" s="51">
        <v>1.0369999999999999</v>
      </c>
      <c r="G21" s="190">
        <v>-4.4400000000000002E-2</v>
      </c>
      <c r="H21" s="190">
        <v>0.04</v>
      </c>
      <c r="I21" s="188">
        <v>5.5</v>
      </c>
      <c r="J21" s="188">
        <v>5.5</v>
      </c>
      <c r="K21" s="190">
        <v>5.2580000000000002E-2</v>
      </c>
      <c r="L21" s="188" t="s">
        <v>40</v>
      </c>
      <c r="M21" s="51" t="s">
        <v>80</v>
      </c>
      <c r="N21" s="193">
        <v>-5.4000000000000003E-3</v>
      </c>
      <c r="O21" s="56">
        <v>0.25779999999999997</v>
      </c>
      <c r="P21" s="190">
        <v>-3.73E-2</v>
      </c>
      <c r="Q21" s="545">
        <v>0.73009999999999997</v>
      </c>
      <c r="R21" s="190">
        <v>-5.9999999999999995E-4</v>
      </c>
      <c r="S21" s="190">
        <v>-5.9999999999999995E-4</v>
      </c>
      <c r="T21" s="190">
        <v>-2.3E-3</v>
      </c>
      <c r="U21" s="188">
        <v>16875</v>
      </c>
      <c r="V21" s="188">
        <v>-46</v>
      </c>
      <c r="W21" s="191">
        <v>0.21180555555555555</v>
      </c>
      <c r="X21" s="192">
        <v>42719</v>
      </c>
      <c r="Y21" s="59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1.0840000000000001</v>
      </c>
      <c r="D22" s="147">
        <v>1.8E-3</v>
      </c>
      <c r="E22" s="144">
        <v>6.92</v>
      </c>
      <c r="F22" s="7">
        <v>1.0370999999999999</v>
      </c>
      <c r="G22" s="146">
        <v>-4.5199999999999997E-2</v>
      </c>
      <c r="H22" s="146">
        <v>0.04</v>
      </c>
      <c r="I22" s="144">
        <v>5.5</v>
      </c>
      <c r="J22" s="144">
        <v>5.5</v>
      </c>
      <c r="K22" s="146">
        <v>5.2540000000000003E-2</v>
      </c>
      <c r="L22" s="144" t="s">
        <v>40</v>
      </c>
      <c r="M22" s="7" t="s">
        <v>211</v>
      </c>
      <c r="N22" s="145">
        <v>-4.0000000000000002E-4</v>
      </c>
      <c r="O22" s="23">
        <v>0.25059999999999999</v>
      </c>
      <c r="P22" s="146">
        <v>-3.8199999999999998E-2</v>
      </c>
      <c r="Q22" s="146">
        <v>0.74660000000000004</v>
      </c>
      <c r="R22" s="146">
        <v>-6.1999999999999998E-3</v>
      </c>
      <c r="S22" s="146">
        <v>-6.1999999999999998E-3</v>
      </c>
      <c r="T22" s="146">
        <v>-7.1000000000000004E-3</v>
      </c>
      <c r="U22" s="144">
        <v>1527</v>
      </c>
      <c r="V22" s="144">
        <v>-18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150293</v>
      </c>
      <c r="B23" s="150" t="s">
        <v>204</v>
      </c>
      <c r="C23" s="14">
        <v>1.111</v>
      </c>
      <c r="D23" s="151">
        <v>8.9999999999999998E-4</v>
      </c>
      <c r="E23" s="150">
        <v>5.21</v>
      </c>
      <c r="F23" s="14">
        <v>1.0612999999999999</v>
      </c>
      <c r="G23" s="152">
        <v>-4.6800000000000001E-2</v>
      </c>
      <c r="H23" s="152">
        <v>0.04</v>
      </c>
      <c r="I23" s="150">
        <v>6.25</v>
      </c>
      <c r="J23" s="150">
        <v>5.5</v>
      </c>
      <c r="K23" s="152">
        <v>5.2499999999999998E-2</v>
      </c>
      <c r="L23" s="150" t="s">
        <v>40</v>
      </c>
      <c r="M23" s="14" t="s">
        <v>66</v>
      </c>
      <c r="N23" s="151">
        <v>1.5E-3</v>
      </c>
      <c r="O23" s="18">
        <v>0.33950000000000002</v>
      </c>
      <c r="P23" s="152">
        <v>-4.0099999999999997E-2</v>
      </c>
      <c r="Q23" s="152">
        <v>0.51100000000000001</v>
      </c>
      <c r="R23" s="152">
        <v>6.4000000000000003E-3</v>
      </c>
      <c r="S23" s="152">
        <v>6.4000000000000003E-3</v>
      </c>
      <c r="T23" s="152">
        <v>5.1999999999999998E-3</v>
      </c>
      <c r="U23" s="150">
        <v>1238</v>
      </c>
      <c r="V23" s="150">
        <v>0</v>
      </c>
      <c r="W23" s="153">
        <v>0.21180555555555555</v>
      </c>
      <c r="X23" s="154">
        <v>42705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1.0820000000000001</v>
      </c>
      <c r="D24" s="145">
        <v>-8.9999999999999998E-4</v>
      </c>
      <c r="E24" s="144">
        <v>36.299999999999997</v>
      </c>
      <c r="F24" s="7">
        <v>1.0341</v>
      </c>
      <c r="G24" s="146">
        <v>-4.6300000000000001E-2</v>
      </c>
      <c r="H24" s="146">
        <v>0.04</v>
      </c>
      <c r="I24" s="144">
        <v>5.5</v>
      </c>
      <c r="J24" s="144">
        <v>5.5</v>
      </c>
      <c r="K24" s="146">
        <v>5.2490000000000002E-2</v>
      </c>
      <c r="L24" s="144" t="s">
        <v>40</v>
      </c>
      <c r="M24" s="7" t="s">
        <v>110</v>
      </c>
      <c r="N24" s="145">
        <v>-3.3999999999999998E-3</v>
      </c>
      <c r="O24" s="23">
        <v>0.24990000000000001</v>
      </c>
      <c r="P24" s="146">
        <v>-3.9199999999999999E-2</v>
      </c>
      <c r="Q24" s="146">
        <v>0.75229999999999997</v>
      </c>
      <c r="R24" s="146">
        <v>-7.6E-3</v>
      </c>
      <c r="S24" s="146">
        <v>-7.6E-3</v>
      </c>
      <c r="T24" s="146">
        <v>-6.1999999999999998E-3</v>
      </c>
      <c r="U24" s="144">
        <v>20778</v>
      </c>
      <c r="V24" s="144">
        <v>-149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1.079</v>
      </c>
      <c r="D25" s="156">
        <v>-8.9999999999999998E-4</v>
      </c>
      <c r="E25" s="150">
        <v>2.84</v>
      </c>
      <c r="F25" s="14">
        <v>1.0306999999999999</v>
      </c>
      <c r="G25" s="152">
        <v>-4.6899999999999997E-2</v>
      </c>
      <c r="H25" s="152">
        <v>0.04</v>
      </c>
      <c r="I25" s="150">
        <v>5.5</v>
      </c>
      <c r="J25" s="150">
        <v>5.5</v>
      </c>
      <c r="K25" s="152">
        <v>5.2470000000000003E-2</v>
      </c>
      <c r="L25" s="150" t="s">
        <v>40</v>
      </c>
      <c r="M25" s="14" t="s">
        <v>66</v>
      </c>
      <c r="N25" s="151">
        <v>1.5E-3</v>
      </c>
      <c r="O25" s="18">
        <v>0.36249999999999999</v>
      </c>
      <c r="P25" s="152">
        <v>-3.9300000000000002E-2</v>
      </c>
      <c r="Q25" s="162">
        <v>0.49340000000000001</v>
      </c>
      <c r="R25" s="152">
        <v>-4.8999999999999998E-3</v>
      </c>
      <c r="S25" s="152">
        <v>-4.8999999999999998E-3</v>
      </c>
      <c r="T25" s="152">
        <v>-4.1000000000000003E-3</v>
      </c>
      <c r="U25" s="150">
        <v>1677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1.087</v>
      </c>
      <c r="D26" s="157">
        <v>0</v>
      </c>
      <c r="E26" s="144">
        <v>52.91</v>
      </c>
      <c r="F26" s="7">
        <v>1.0369999999999999</v>
      </c>
      <c r="G26" s="146">
        <v>-4.82E-2</v>
      </c>
      <c r="H26" s="146">
        <v>0.04</v>
      </c>
      <c r="I26" s="144">
        <v>5.5</v>
      </c>
      <c r="J26" s="144">
        <v>5.5</v>
      </c>
      <c r="K26" s="146">
        <v>5.2380000000000003E-2</v>
      </c>
      <c r="L26" s="144" t="s">
        <v>40</v>
      </c>
      <c r="M26" s="7" t="s">
        <v>95</v>
      </c>
      <c r="N26" s="145">
        <v>-5.1000000000000004E-3</v>
      </c>
      <c r="O26" s="23">
        <v>0.22839999999999999</v>
      </c>
      <c r="P26" s="146">
        <v>-4.0899999999999999E-2</v>
      </c>
      <c r="Q26" s="146">
        <v>0.79859999999999998</v>
      </c>
      <c r="R26" s="146">
        <v>3.0000000000000001E-3</v>
      </c>
      <c r="S26" s="146">
        <v>3.0000000000000001E-3</v>
      </c>
      <c r="T26" s="146">
        <v>3.5999999999999999E-3</v>
      </c>
      <c r="U26" s="144">
        <v>19729</v>
      </c>
      <c r="V26" s="144">
        <v>67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1.085</v>
      </c>
      <c r="D27" s="151">
        <v>4.5999999999999999E-3</v>
      </c>
      <c r="E27" s="150">
        <v>15468.09</v>
      </c>
      <c r="F27" s="14">
        <v>1.0342</v>
      </c>
      <c r="G27" s="152">
        <v>-4.9099999999999998E-2</v>
      </c>
      <c r="H27" s="152">
        <v>0.04</v>
      </c>
      <c r="I27" s="150">
        <v>5.5</v>
      </c>
      <c r="J27" s="150">
        <v>5.5</v>
      </c>
      <c r="K27" s="152">
        <v>5.2339999999999998E-2</v>
      </c>
      <c r="L27" s="150" t="s">
        <v>40</v>
      </c>
      <c r="M27" s="14" t="s">
        <v>209</v>
      </c>
      <c r="N27" s="156">
        <v>-5.1000000000000004E-3</v>
      </c>
      <c r="O27" s="18">
        <v>0.2087</v>
      </c>
      <c r="P27" s="152">
        <v>-4.19E-2</v>
      </c>
      <c r="Q27" s="152">
        <v>0.84840000000000004</v>
      </c>
      <c r="R27" s="152">
        <v>2.5000000000000001E-3</v>
      </c>
      <c r="S27" s="152">
        <v>2.5000000000000001E-3</v>
      </c>
      <c r="T27" s="152">
        <v>-1E-4</v>
      </c>
      <c r="U27" s="150">
        <v>487384</v>
      </c>
      <c r="V27" s="150">
        <v>2357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502037</v>
      </c>
      <c r="B28" s="144" t="s">
        <v>221</v>
      </c>
      <c r="C28" s="7">
        <v>1.0820000000000001</v>
      </c>
      <c r="D28" s="145">
        <v>-1.8E-3</v>
      </c>
      <c r="E28" s="144">
        <v>2.17</v>
      </c>
      <c r="F28" s="7">
        <v>1.0305</v>
      </c>
      <c r="G28" s="146">
        <v>-0.05</v>
      </c>
      <c r="H28" s="146">
        <v>0.04</v>
      </c>
      <c r="I28" s="144">
        <v>5.5</v>
      </c>
      <c r="J28" s="144">
        <v>5.5</v>
      </c>
      <c r="K28" s="146">
        <v>5.2310000000000002E-2</v>
      </c>
      <c r="L28" s="144" t="s">
        <v>40</v>
      </c>
      <c r="M28" s="7" t="s">
        <v>222</v>
      </c>
      <c r="N28" s="145">
        <v>-3.3E-3</v>
      </c>
      <c r="O28" s="23">
        <v>0.4446</v>
      </c>
      <c r="P28" s="146">
        <v>-4.2900000000000001E-2</v>
      </c>
      <c r="Q28" s="146">
        <v>0.30130000000000001</v>
      </c>
      <c r="R28" s="146">
        <v>-4.8999999999999998E-3</v>
      </c>
      <c r="S28" s="146">
        <v>-4.8999999999999998E-3</v>
      </c>
      <c r="T28" s="146">
        <v>-1.6000000000000001E-3</v>
      </c>
      <c r="U28" s="144">
        <v>578</v>
      </c>
      <c r="V28" s="144">
        <v>1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150299</v>
      </c>
      <c r="B29" s="161" t="s">
        <v>199</v>
      </c>
      <c r="C29" s="14">
        <v>1.091</v>
      </c>
      <c r="D29" s="151">
        <v>8.9999999999999998E-4</v>
      </c>
      <c r="E29" s="150">
        <v>1228.24</v>
      </c>
      <c r="F29" s="14">
        <v>1.0371999999999999</v>
      </c>
      <c r="G29" s="152">
        <v>-5.1900000000000002E-2</v>
      </c>
      <c r="H29" s="152">
        <v>0.04</v>
      </c>
      <c r="I29" s="150">
        <v>5.5</v>
      </c>
      <c r="J29" s="150">
        <v>5.5</v>
      </c>
      <c r="K29" s="152">
        <v>5.219E-2</v>
      </c>
      <c r="L29" s="150" t="s">
        <v>40</v>
      </c>
      <c r="M29" s="14" t="s">
        <v>95</v>
      </c>
      <c r="N29" s="156">
        <v>-5.1000000000000004E-3</v>
      </c>
      <c r="O29" s="18">
        <v>0.2026</v>
      </c>
      <c r="P29" s="152">
        <v>-4.4400000000000002E-2</v>
      </c>
      <c r="Q29" s="162">
        <v>0.85850000000000004</v>
      </c>
      <c r="R29" s="152">
        <v>4.7999999999999996E-3</v>
      </c>
      <c r="S29" s="152">
        <v>4.7999999999999996E-3</v>
      </c>
      <c r="T29" s="152">
        <v>5.7000000000000002E-3</v>
      </c>
      <c r="U29" s="150">
        <v>41248</v>
      </c>
      <c r="V29" s="150">
        <v>856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1.091</v>
      </c>
      <c r="D30" s="147">
        <v>8.9999999999999998E-4</v>
      </c>
      <c r="E30" s="144">
        <v>106.95</v>
      </c>
      <c r="F30" s="7">
        <v>1.0342</v>
      </c>
      <c r="G30" s="146">
        <v>-5.4899999999999997E-2</v>
      </c>
      <c r="H30" s="146">
        <v>0.04</v>
      </c>
      <c r="I30" s="144">
        <v>5.5</v>
      </c>
      <c r="J30" s="144">
        <v>5.5</v>
      </c>
      <c r="K30" s="146">
        <v>5.2040000000000003E-2</v>
      </c>
      <c r="L30" s="144" t="s">
        <v>40</v>
      </c>
      <c r="M30" s="7" t="s">
        <v>220</v>
      </c>
      <c r="N30" s="145">
        <v>-8.2000000000000007E-3</v>
      </c>
      <c r="O30" s="23">
        <v>0.2767</v>
      </c>
      <c r="P30" s="146">
        <v>-4.7100000000000003E-2</v>
      </c>
      <c r="Q30" s="146">
        <v>0.68979999999999997</v>
      </c>
      <c r="R30" s="146">
        <v>-4.7000000000000002E-3</v>
      </c>
      <c r="S30" s="146">
        <v>-4.7000000000000002E-3</v>
      </c>
      <c r="T30" s="146">
        <v>-7.0000000000000001E-3</v>
      </c>
      <c r="U30" s="144">
        <v>50773</v>
      </c>
      <c r="V30" s="144">
        <v>-113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1.0960000000000001</v>
      </c>
      <c r="D31" s="151">
        <v>3.7000000000000002E-3</v>
      </c>
      <c r="E31" s="150">
        <v>92.52</v>
      </c>
      <c r="F31" s="14">
        <v>1.0371999999999999</v>
      </c>
      <c r="G31" s="152">
        <v>-5.67E-2</v>
      </c>
      <c r="H31" s="152">
        <v>0.04</v>
      </c>
      <c r="I31" s="150">
        <v>5.5</v>
      </c>
      <c r="J31" s="150">
        <v>5.5</v>
      </c>
      <c r="K31" s="152">
        <v>5.1950000000000003E-2</v>
      </c>
      <c r="L31" s="150" t="s">
        <v>40</v>
      </c>
      <c r="M31" s="14" t="s">
        <v>56</v>
      </c>
      <c r="N31" s="156">
        <v>-8.8999999999999999E-3</v>
      </c>
      <c r="O31" s="18">
        <v>0.44919999999999999</v>
      </c>
      <c r="P31" s="152">
        <v>-4.8800000000000003E-2</v>
      </c>
      <c r="Q31" s="162">
        <v>0.2838</v>
      </c>
      <c r="R31" s="152">
        <v>-7.6E-3</v>
      </c>
      <c r="S31" s="152">
        <v>-7.6E-3</v>
      </c>
      <c r="T31" s="152">
        <v>-3.5999999999999999E-3</v>
      </c>
      <c r="U31" s="150">
        <v>5040</v>
      </c>
      <c r="V31" s="150">
        <v>-6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150261</v>
      </c>
      <c r="B32" s="144" t="s">
        <v>217</v>
      </c>
      <c r="C32" s="7">
        <v>1.0920000000000001</v>
      </c>
      <c r="D32" s="145">
        <v>-1.8E-3</v>
      </c>
      <c r="E32" s="144">
        <v>3.81</v>
      </c>
      <c r="F32" s="7">
        <v>1.0304</v>
      </c>
      <c r="G32" s="146">
        <v>-5.9799999999999999E-2</v>
      </c>
      <c r="H32" s="146">
        <v>0.04</v>
      </c>
      <c r="I32" s="144">
        <v>5.5</v>
      </c>
      <c r="J32" s="144">
        <v>5.5</v>
      </c>
      <c r="K32" s="146">
        <v>5.1810000000000002E-2</v>
      </c>
      <c r="L32" s="144" t="s">
        <v>40</v>
      </c>
      <c r="M32" s="7" t="s">
        <v>218</v>
      </c>
      <c r="N32" s="145">
        <v>-3.5000000000000001E-3</v>
      </c>
      <c r="O32" s="23">
        <v>0.44009999999999999</v>
      </c>
      <c r="P32" s="146">
        <v>-5.16E-2</v>
      </c>
      <c r="Q32" s="146">
        <v>0.31190000000000001</v>
      </c>
      <c r="R32" s="146">
        <v>-3.3999999999999998E-3</v>
      </c>
      <c r="S32" s="146">
        <v>-3.3999999999999998E-3</v>
      </c>
      <c r="T32" s="146">
        <v>-6.7999999999999996E-3</v>
      </c>
      <c r="U32" s="144">
        <v>15436</v>
      </c>
      <c r="V32" s="144">
        <v>-18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1.0920000000000001</v>
      </c>
      <c r="D33" s="156">
        <v>-8.9999999999999998E-4</v>
      </c>
      <c r="E33" s="150">
        <v>191</v>
      </c>
      <c r="F33" s="14">
        <v>1.03</v>
      </c>
      <c r="G33" s="152">
        <v>-6.0199999999999997E-2</v>
      </c>
      <c r="H33" s="152">
        <v>0.04</v>
      </c>
      <c r="I33" s="150">
        <v>5.5</v>
      </c>
      <c r="J33" s="150">
        <v>5.5</v>
      </c>
      <c r="K33" s="152">
        <v>5.1790000000000003E-2</v>
      </c>
      <c r="L33" s="150" t="s">
        <v>40</v>
      </c>
      <c r="M33" s="14" t="s">
        <v>46</v>
      </c>
      <c r="N33" s="151">
        <v>2E-3</v>
      </c>
      <c r="O33" s="18">
        <v>0.42699999999999999</v>
      </c>
      <c r="P33" s="152">
        <v>-5.16E-2</v>
      </c>
      <c r="Q33" s="152">
        <v>0.34289999999999998</v>
      </c>
      <c r="R33" s="152">
        <v>-4.8999999999999998E-3</v>
      </c>
      <c r="S33" s="152">
        <v>-4.8999999999999998E-3</v>
      </c>
      <c r="T33" s="152">
        <v>-7.1999999999999998E-3</v>
      </c>
      <c r="U33" s="150">
        <v>13046</v>
      </c>
      <c r="V33" s="150">
        <v>-174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150117</v>
      </c>
      <c r="B34" s="144" t="s">
        <v>206</v>
      </c>
      <c r="C34" s="7">
        <v>1.101</v>
      </c>
      <c r="D34" s="157">
        <v>0</v>
      </c>
      <c r="E34" s="144">
        <v>6514.18</v>
      </c>
      <c r="F34" s="7">
        <v>1.0342</v>
      </c>
      <c r="G34" s="146">
        <v>-6.4600000000000005E-2</v>
      </c>
      <c r="H34" s="146">
        <v>0.04</v>
      </c>
      <c r="I34" s="144">
        <v>5.5</v>
      </c>
      <c r="J34" s="144">
        <v>5.5</v>
      </c>
      <c r="K34" s="146">
        <v>5.1560000000000002E-2</v>
      </c>
      <c r="L34" s="144" t="s">
        <v>40</v>
      </c>
      <c r="M34" s="7" t="s">
        <v>207</v>
      </c>
      <c r="N34" s="147">
        <v>1.9199999999999998E-2</v>
      </c>
      <c r="O34" s="23">
        <v>0.24560000000000001</v>
      </c>
      <c r="P34" s="146">
        <v>-5.5800000000000002E-2</v>
      </c>
      <c r="Q34" s="146">
        <v>1.3499000000000001</v>
      </c>
      <c r="R34" s="146">
        <v>-3.0000000000000001E-3</v>
      </c>
      <c r="S34" s="146">
        <v>-3.0000000000000001E-3</v>
      </c>
      <c r="T34" s="146">
        <v>-1.0200000000000001E-2</v>
      </c>
      <c r="U34" s="144">
        <v>117448</v>
      </c>
      <c r="V34" s="144">
        <v>-13011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150190</v>
      </c>
      <c r="B35" s="150" t="s">
        <v>213</v>
      </c>
      <c r="C35" s="14">
        <v>1.101</v>
      </c>
      <c r="D35" s="151">
        <v>2.7000000000000001E-3</v>
      </c>
      <c r="E35" s="150">
        <v>85.5</v>
      </c>
      <c r="F35" s="14">
        <v>1.034</v>
      </c>
      <c r="G35" s="152">
        <v>-6.4799999999999996E-2</v>
      </c>
      <c r="H35" s="152">
        <v>0.04</v>
      </c>
      <c r="I35" s="150">
        <v>5.5</v>
      </c>
      <c r="J35" s="150">
        <v>5.5</v>
      </c>
      <c r="K35" s="152">
        <v>5.1549999999999999E-2</v>
      </c>
      <c r="L35" s="150" t="s">
        <v>40</v>
      </c>
      <c r="M35" s="14" t="s">
        <v>76</v>
      </c>
      <c r="N35" s="151">
        <v>5.0000000000000001E-4</v>
      </c>
      <c r="O35" s="18">
        <v>0.45500000000000002</v>
      </c>
      <c r="P35" s="152">
        <v>-5.5800000000000002E-2</v>
      </c>
      <c r="Q35" s="152">
        <v>0.27329999999999999</v>
      </c>
      <c r="R35" s="152">
        <v>-7.1999999999999998E-3</v>
      </c>
      <c r="S35" s="152">
        <v>-7.1999999999999998E-3</v>
      </c>
      <c r="T35" s="152">
        <v>-6.4000000000000003E-3</v>
      </c>
      <c r="U35" s="150">
        <v>5721</v>
      </c>
      <c r="V35" s="150">
        <v>-39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1.1060000000000001</v>
      </c>
      <c r="D36" s="147">
        <v>8.9999999999999998E-4</v>
      </c>
      <c r="E36" s="144">
        <v>9148.0300000000007</v>
      </c>
      <c r="F36" s="7">
        <v>1.0342</v>
      </c>
      <c r="G36" s="146">
        <v>-6.9400000000000003E-2</v>
      </c>
      <c r="H36" s="146">
        <v>0.04</v>
      </c>
      <c r="I36" s="144">
        <v>5.5</v>
      </c>
      <c r="J36" s="144">
        <v>5.5</v>
      </c>
      <c r="K36" s="146">
        <v>5.1319999999999998E-2</v>
      </c>
      <c r="L36" s="144" t="s">
        <v>40</v>
      </c>
      <c r="M36" s="7" t="s">
        <v>216</v>
      </c>
      <c r="N36" s="145">
        <v>-8.9999999999999998E-4</v>
      </c>
      <c r="O36" s="23">
        <v>0.44879999999999998</v>
      </c>
      <c r="P36" s="146">
        <v>-6.0100000000000001E-2</v>
      </c>
      <c r="Q36" s="146">
        <v>0.28760000000000002</v>
      </c>
      <c r="R36" s="146">
        <v>-1.6999999999999999E-3</v>
      </c>
      <c r="S36" s="146">
        <v>-1.6999999999999999E-3</v>
      </c>
      <c r="T36" s="146">
        <v>3.2000000000000002E-3</v>
      </c>
      <c r="U36" s="144">
        <v>82408</v>
      </c>
      <c r="V36" s="144">
        <v>8354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1.1040000000000001</v>
      </c>
      <c r="D37" s="156">
        <v>-8.9999999999999993E-3</v>
      </c>
      <c r="E37" s="150">
        <v>3.04</v>
      </c>
      <c r="F37" s="14">
        <v>1.026</v>
      </c>
      <c r="G37" s="152">
        <v>-7.5999999999999998E-2</v>
      </c>
      <c r="H37" s="152">
        <v>0.04</v>
      </c>
      <c r="I37" s="150">
        <v>5.5</v>
      </c>
      <c r="J37" s="150">
        <v>5.5</v>
      </c>
      <c r="K37" s="152">
        <v>5.1020000000000003E-2</v>
      </c>
      <c r="L37" s="150" t="s">
        <v>40</v>
      </c>
      <c r="M37" s="14" t="s">
        <v>56</v>
      </c>
      <c r="N37" s="156">
        <v>-8.8999999999999999E-3</v>
      </c>
      <c r="O37" s="18">
        <v>0.45979999999999999</v>
      </c>
      <c r="P37" s="152">
        <v>-6.6500000000000004E-2</v>
      </c>
      <c r="Q37" s="162">
        <v>0.27010000000000001</v>
      </c>
      <c r="R37" s="152">
        <v>-5.1000000000000004E-3</v>
      </c>
      <c r="S37" s="152">
        <v>-5.1000000000000004E-3</v>
      </c>
      <c r="T37" s="152">
        <v>-4.1999999999999997E-3</v>
      </c>
      <c r="U37" s="150">
        <v>5793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1.139</v>
      </c>
      <c r="D38" s="147">
        <v>1.8800000000000001E-2</v>
      </c>
      <c r="E38" s="144">
        <v>21.98</v>
      </c>
      <c r="F38" s="7">
        <v>1.0304</v>
      </c>
      <c r="G38" s="146">
        <v>-0.10539999999999999</v>
      </c>
      <c r="H38" s="146">
        <v>0.04</v>
      </c>
      <c r="I38" s="144">
        <v>5.5</v>
      </c>
      <c r="J38" s="144">
        <v>5.5</v>
      </c>
      <c r="K38" s="146">
        <v>4.9610000000000001E-2</v>
      </c>
      <c r="L38" s="144" t="s">
        <v>40</v>
      </c>
      <c r="M38" s="7" t="s">
        <v>218</v>
      </c>
      <c r="N38" s="145">
        <v>-3.5000000000000001E-3</v>
      </c>
      <c r="O38" s="23">
        <v>0.47239999999999999</v>
      </c>
      <c r="P38" s="146">
        <v>-9.0800000000000006E-2</v>
      </c>
      <c r="Q38" s="146">
        <v>0.23619999999999999</v>
      </c>
      <c r="R38" s="146">
        <v>8.9999999999999998E-4</v>
      </c>
      <c r="S38" s="146">
        <v>8.9999999999999998E-4</v>
      </c>
      <c r="T38" s="146">
        <v>-1.3599999999999999E-2</v>
      </c>
      <c r="U38" s="144">
        <v>1109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1.1479999999999999</v>
      </c>
      <c r="D39" s="156">
        <v>-1.12E-2</v>
      </c>
      <c r="E39" s="150">
        <v>15.83</v>
      </c>
      <c r="F39" s="14">
        <v>1.03</v>
      </c>
      <c r="G39" s="152">
        <v>-0.11459999999999999</v>
      </c>
      <c r="H39" s="152">
        <v>0.04</v>
      </c>
      <c r="I39" s="150">
        <v>5.5</v>
      </c>
      <c r="J39" s="150">
        <v>5.5</v>
      </c>
      <c r="K39" s="152">
        <v>4.9189999999999998E-2</v>
      </c>
      <c r="L39" s="150" t="s">
        <v>40</v>
      </c>
      <c r="M39" s="14" t="s">
        <v>222</v>
      </c>
      <c r="N39" s="156">
        <v>-3.3E-3</v>
      </c>
      <c r="O39" s="18">
        <v>0.4425</v>
      </c>
      <c r="P39" s="152">
        <v>-9.7900000000000001E-2</v>
      </c>
      <c r="Q39" s="152">
        <v>0.30659999999999998</v>
      </c>
      <c r="R39" s="152">
        <v>-1.61E-2</v>
      </c>
      <c r="S39" s="152">
        <v>-1.61E-2</v>
      </c>
      <c r="T39" s="152">
        <v>-1.26E-2</v>
      </c>
      <c r="U39" s="150">
        <v>684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150327</v>
      </c>
      <c r="B40" s="144" t="s">
        <v>284</v>
      </c>
      <c r="C40" s="7">
        <v>1.179</v>
      </c>
      <c r="D40" s="157">
        <v>0</v>
      </c>
      <c r="E40" s="144">
        <v>0</v>
      </c>
      <c r="F40" s="7">
        <v>1.0304</v>
      </c>
      <c r="G40" s="146">
        <v>-0.14419999999999999</v>
      </c>
      <c r="H40" s="146">
        <v>0.04</v>
      </c>
      <c r="I40" s="144">
        <v>5.5</v>
      </c>
      <c r="J40" s="144">
        <v>5.5</v>
      </c>
      <c r="K40" s="146">
        <v>4.7879999999999999E-2</v>
      </c>
      <c r="L40" s="144" t="s">
        <v>40</v>
      </c>
      <c r="M40" s="7" t="s">
        <v>127</v>
      </c>
      <c r="N40" s="147">
        <v>1E-3</v>
      </c>
      <c r="O40" s="23">
        <v>0.47910000000000003</v>
      </c>
      <c r="P40" s="146">
        <v>-0.1216</v>
      </c>
      <c r="Q40" s="146">
        <v>0.2205</v>
      </c>
      <c r="R40" s="146">
        <v>4.1000000000000003E-3</v>
      </c>
      <c r="S40" s="146">
        <v>4.1000000000000003E-3</v>
      </c>
      <c r="T40" s="146">
        <v>1.03E-2</v>
      </c>
      <c r="U40" s="144">
        <v>795</v>
      </c>
      <c r="V40" s="144">
        <v>-2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1.466</v>
      </c>
      <c r="D41" s="156">
        <v>-2.7000000000000001E-3</v>
      </c>
      <c r="E41" s="150">
        <v>234.21</v>
      </c>
      <c r="F41" s="14">
        <v>1.034</v>
      </c>
      <c r="G41" s="152">
        <v>-0.4178</v>
      </c>
      <c r="H41" s="152">
        <v>0.04</v>
      </c>
      <c r="I41" s="150">
        <v>5.5</v>
      </c>
      <c r="J41" s="150">
        <v>5.5</v>
      </c>
      <c r="K41" s="152">
        <v>3.841E-2</v>
      </c>
      <c r="L41" s="150" t="s">
        <v>40</v>
      </c>
      <c r="M41" s="14" t="s">
        <v>36</v>
      </c>
      <c r="N41" s="159">
        <v>0</v>
      </c>
      <c r="O41" s="18">
        <v>0.69569999999999999</v>
      </c>
      <c r="P41" s="152">
        <v>-0.28789999999999999</v>
      </c>
      <c r="Q41" s="150" t="s">
        <v>37</v>
      </c>
      <c r="R41" s="152">
        <v>-3.5000000000000001E-3</v>
      </c>
      <c r="S41" s="152">
        <v>-3.5000000000000001E-3</v>
      </c>
      <c r="T41" s="152">
        <v>-1.9E-3</v>
      </c>
      <c r="U41" s="150">
        <v>1536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6.1923076923076905E-4</v>
      </c>
      <c r="E42" s="36"/>
      <c r="F42" s="35"/>
      <c r="G42" s="43">
        <f>AVERAGE(G16:G41)</f>
        <v>-7.4111538461538465E-2</v>
      </c>
      <c r="H42" s="272">
        <f>COUNTIF($D16:$D41,"&gt;0")/COUNT($D16:$D41)</f>
        <v>0.57692307692307687</v>
      </c>
      <c r="I42" s="36"/>
      <c r="J42" s="36"/>
      <c r="K42" s="43">
        <f>AVERAGE(K16:K41)</f>
        <v>5.129115384615384E-2</v>
      </c>
      <c r="L42" s="36"/>
      <c r="M42" s="35"/>
      <c r="N42" s="38"/>
      <c r="O42" s="39"/>
      <c r="P42" s="43">
        <f>AVERAGE(P16:P41)</f>
        <v>-6.0607692307692314E-2</v>
      </c>
      <c r="Q42" s="37"/>
      <c r="R42" s="43">
        <f>AVERAGE(R16:R41)</f>
        <v>-2.2807692307692307E-3</v>
      </c>
      <c r="S42" s="37"/>
      <c r="T42" s="37"/>
      <c r="U42" s="36"/>
      <c r="V42" s="36"/>
      <c r="W42" s="40"/>
      <c r="X42" s="41"/>
      <c r="Y42" s="42"/>
    </row>
    <row r="43" spans="1:25" s="60" customFormat="1" ht="15.75" thickBot="1" x14ac:dyDescent="0.2">
      <c r="A43" s="51">
        <v>150175</v>
      </c>
      <c r="B43" s="195" t="s">
        <v>152</v>
      </c>
      <c r="C43" s="51">
        <v>0.995</v>
      </c>
      <c r="D43" s="196">
        <v>0</v>
      </c>
      <c r="E43" s="188">
        <v>3608.82</v>
      </c>
      <c r="F43" s="51">
        <v>1.0355000000000001</v>
      </c>
      <c r="G43" s="190">
        <v>3.9100000000000003E-2</v>
      </c>
      <c r="H43" s="190">
        <v>3.5000000000000003E-2</v>
      </c>
      <c r="I43" s="188">
        <v>5</v>
      </c>
      <c r="J43" s="188">
        <v>5</v>
      </c>
      <c r="K43" s="190">
        <v>5.2109999999999997E-2</v>
      </c>
      <c r="L43" s="188" t="s">
        <v>40</v>
      </c>
      <c r="M43" s="51" t="s">
        <v>153</v>
      </c>
      <c r="N43" s="189">
        <v>1.2999999999999999E-3</v>
      </c>
      <c r="O43" s="56">
        <v>0.31540000000000001</v>
      </c>
      <c r="P43" s="195" t="s">
        <v>44</v>
      </c>
      <c r="Q43" s="190">
        <v>0.66169999999999995</v>
      </c>
      <c r="R43" s="190">
        <v>-3.0000000000000001E-3</v>
      </c>
      <c r="S43" s="190">
        <v>-3.0000000000000001E-3</v>
      </c>
      <c r="T43" s="190">
        <v>4.5999999999999999E-3</v>
      </c>
      <c r="U43" s="188">
        <v>381558</v>
      </c>
      <c r="V43" s="188">
        <v>-3003</v>
      </c>
      <c r="W43" s="191">
        <v>0.21180555555555555</v>
      </c>
      <c r="X43" s="207">
        <v>42705</v>
      </c>
      <c r="Y43" s="59" t="s">
        <v>38</v>
      </c>
    </row>
    <row r="44" spans="1:25" ht="15.75" thickBot="1" x14ac:dyDescent="0.2">
      <c r="A44" s="14">
        <v>150121</v>
      </c>
      <c r="B44" s="150" t="s">
        <v>159</v>
      </c>
      <c r="C44" s="14">
        <v>1.0449999999999999</v>
      </c>
      <c r="D44" s="151">
        <v>1E-3</v>
      </c>
      <c r="E44" s="150">
        <v>1.55</v>
      </c>
      <c r="F44" s="14">
        <v>1.032</v>
      </c>
      <c r="G44" s="152">
        <v>-1.26E-2</v>
      </c>
      <c r="H44" s="152">
        <v>3.5000000000000003E-2</v>
      </c>
      <c r="I44" s="150">
        <v>5</v>
      </c>
      <c r="J44" s="150">
        <v>5</v>
      </c>
      <c r="K44" s="152">
        <v>4.9360000000000001E-2</v>
      </c>
      <c r="L44" s="150" t="s">
        <v>40</v>
      </c>
      <c r="M44" s="14" t="s">
        <v>160</v>
      </c>
      <c r="N44" s="156">
        <v>-3.8999999999999998E-3</v>
      </c>
      <c r="O44" s="18">
        <v>0.46</v>
      </c>
      <c r="P44" s="152">
        <v>-1.4E-2</v>
      </c>
      <c r="Q44" s="152">
        <v>0.68489999999999995</v>
      </c>
      <c r="R44" s="152">
        <v>2.1499999999999998E-2</v>
      </c>
      <c r="S44" s="152">
        <v>2.1499999999999998E-2</v>
      </c>
      <c r="T44" s="152">
        <v>-4.1999999999999997E-3</v>
      </c>
      <c r="U44" s="150">
        <v>434</v>
      </c>
      <c r="V44" s="150">
        <v>0</v>
      </c>
      <c r="W44" s="153">
        <v>0.21180555555555555</v>
      </c>
      <c r="X44" s="154">
        <v>42738</v>
      </c>
      <c r="Y44" s="21" t="s">
        <v>38</v>
      </c>
    </row>
    <row r="45" spans="1:25" s="60" customFormat="1" ht="15.75" thickBot="1" x14ac:dyDescent="0.2">
      <c r="A45" s="51">
        <v>150145</v>
      </c>
      <c r="B45" s="188" t="s">
        <v>156</v>
      </c>
      <c r="C45" s="51">
        <v>1.0469999999999999</v>
      </c>
      <c r="D45" s="189">
        <v>2.8999999999999998E-3</v>
      </c>
      <c r="E45" s="188">
        <v>1.98</v>
      </c>
      <c r="F45" s="51">
        <v>1.034</v>
      </c>
      <c r="G45" s="190">
        <v>-1.26E-2</v>
      </c>
      <c r="H45" s="190">
        <v>3.5000000000000003E-2</v>
      </c>
      <c r="I45" s="188">
        <v>5</v>
      </c>
      <c r="J45" s="188">
        <v>5</v>
      </c>
      <c r="K45" s="190">
        <v>4.9360000000000001E-2</v>
      </c>
      <c r="L45" s="188" t="s">
        <v>40</v>
      </c>
      <c r="M45" s="51" t="s">
        <v>157</v>
      </c>
      <c r="N45" s="189">
        <v>5.9999999999999995E-4</v>
      </c>
      <c r="O45" s="56">
        <v>0.19550000000000001</v>
      </c>
      <c r="P45" s="190">
        <v>-1.3100000000000001E-2</v>
      </c>
      <c r="Q45" s="190">
        <v>0.87970000000000004</v>
      </c>
      <c r="R45" s="190">
        <v>6.3E-3</v>
      </c>
      <c r="S45" s="190">
        <v>6.3E-3</v>
      </c>
      <c r="T45" s="190">
        <v>7.4999999999999997E-3</v>
      </c>
      <c r="U45" s="188">
        <v>1094</v>
      </c>
      <c r="V45" s="188">
        <v>1</v>
      </c>
      <c r="W45" s="191">
        <v>0.21180555555555555</v>
      </c>
      <c r="X45" s="192">
        <v>42719</v>
      </c>
      <c r="Y45" s="59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1.056</v>
      </c>
      <c r="D46" s="151">
        <v>8.9999999999999998E-4</v>
      </c>
      <c r="E46" s="150">
        <v>566.83000000000004</v>
      </c>
      <c r="F46" s="14">
        <v>1.0409999999999999</v>
      </c>
      <c r="G46" s="152">
        <v>-1.44E-2</v>
      </c>
      <c r="H46" s="152">
        <v>3.5000000000000003E-2</v>
      </c>
      <c r="I46" s="150">
        <v>5.75</v>
      </c>
      <c r="J46" s="150">
        <v>5</v>
      </c>
      <c r="K46" s="152">
        <v>4.9360000000000001E-2</v>
      </c>
      <c r="L46" s="150" t="s">
        <v>40</v>
      </c>
      <c r="M46" s="14" t="s">
        <v>154</v>
      </c>
      <c r="N46" s="151">
        <v>2E-3</v>
      </c>
      <c r="O46" s="18">
        <v>0.15620000000000001</v>
      </c>
      <c r="P46" s="152">
        <v>-1.49E-2</v>
      </c>
      <c r="Q46" s="162">
        <v>0.96079999999999999</v>
      </c>
      <c r="R46" s="152">
        <v>-6.9999999999999999E-4</v>
      </c>
      <c r="S46" s="152">
        <v>-6.9999999999999999E-4</v>
      </c>
      <c r="T46" s="152">
        <v>-5.8999999999999999E-3</v>
      </c>
      <c r="U46" s="150">
        <v>17318</v>
      </c>
      <c r="V46" s="150">
        <v>25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1.0469999999999999</v>
      </c>
      <c r="D47" s="145">
        <v>-3.8E-3</v>
      </c>
      <c r="E47" s="144">
        <v>39.19</v>
      </c>
      <c r="F47" s="7">
        <v>1.034</v>
      </c>
      <c r="G47" s="146">
        <v>-1.26E-2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91</v>
      </c>
      <c r="N47" s="145">
        <v>-4.0000000000000001E-3</v>
      </c>
      <c r="O47" s="23">
        <v>0.45319999999999999</v>
      </c>
      <c r="P47" s="146">
        <v>-1.3100000000000001E-2</v>
      </c>
      <c r="Q47" s="146">
        <v>0.2777</v>
      </c>
      <c r="R47" s="146">
        <v>-5.1000000000000004E-3</v>
      </c>
      <c r="S47" s="146">
        <v>-5.1000000000000004E-3</v>
      </c>
      <c r="T47" s="146">
        <v>-8.5000000000000006E-3</v>
      </c>
      <c r="U47" s="144">
        <v>378</v>
      </c>
      <c r="V47" s="144">
        <v>-2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1.0449999999999999</v>
      </c>
      <c r="D48" s="159">
        <v>0</v>
      </c>
      <c r="E48" s="150">
        <v>82.81</v>
      </c>
      <c r="F48" s="14">
        <v>1.0316000000000001</v>
      </c>
      <c r="G48" s="152">
        <v>-1.2999999999999999E-2</v>
      </c>
      <c r="H48" s="152">
        <v>3.5000000000000003E-2</v>
      </c>
      <c r="I48" s="150">
        <v>5</v>
      </c>
      <c r="J48" s="150">
        <v>5</v>
      </c>
      <c r="K48" s="152">
        <v>4.9340000000000002E-2</v>
      </c>
      <c r="L48" s="150" t="s">
        <v>40</v>
      </c>
      <c r="M48" s="14" t="s">
        <v>88</v>
      </c>
      <c r="N48" s="156">
        <v>-2.5000000000000001E-3</v>
      </c>
      <c r="O48" s="18">
        <v>0.27750000000000002</v>
      </c>
      <c r="P48" s="152">
        <v>-1.4E-2</v>
      </c>
      <c r="Q48" s="152">
        <v>0.69130000000000003</v>
      </c>
      <c r="R48" s="152">
        <v>3.5000000000000001E-3</v>
      </c>
      <c r="S48" s="152">
        <v>3.5000000000000001E-3</v>
      </c>
      <c r="T48" s="152">
        <v>1.4999999999999999E-2</v>
      </c>
      <c r="U48" s="150">
        <v>633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1.05</v>
      </c>
      <c r="D49" s="147">
        <v>1E-3</v>
      </c>
      <c r="E49" s="144">
        <v>1</v>
      </c>
      <c r="F49" s="7">
        <v>1.036</v>
      </c>
      <c r="G49" s="146">
        <v>-1.35E-2</v>
      </c>
      <c r="H49" s="146">
        <v>3.5000000000000003E-2</v>
      </c>
      <c r="I49" s="144">
        <v>5</v>
      </c>
      <c r="J49" s="144">
        <v>5</v>
      </c>
      <c r="K49" s="146">
        <v>4.931E-2</v>
      </c>
      <c r="L49" s="144" t="s">
        <v>40</v>
      </c>
      <c r="M49" s="7" t="s">
        <v>182</v>
      </c>
      <c r="N49" s="157">
        <v>0</v>
      </c>
      <c r="O49" s="23">
        <v>0.38990000000000002</v>
      </c>
      <c r="P49" s="146">
        <v>-1.4E-2</v>
      </c>
      <c r="Q49" s="146">
        <v>0.42309999999999998</v>
      </c>
      <c r="R49" s="146">
        <v>3.8E-3</v>
      </c>
      <c r="S49" s="146">
        <v>3.8E-3</v>
      </c>
      <c r="T49" s="146">
        <v>1.04E-2</v>
      </c>
      <c r="U49" s="144">
        <v>263</v>
      </c>
      <c r="V49" s="144">
        <v>0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150073</v>
      </c>
      <c r="B50" s="150" t="s">
        <v>178</v>
      </c>
      <c r="C50" s="14">
        <v>1.0449999999999999</v>
      </c>
      <c r="D50" s="151">
        <v>1.9E-3</v>
      </c>
      <c r="E50" s="150">
        <v>9.5299999999999994</v>
      </c>
      <c r="F50" s="14">
        <v>1.0309999999999999</v>
      </c>
      <c r="G50" s="152">
        <v>-1.3599999999999999E-2</v>
      </c>
      <c r="H50" s="152">
        <v>3.5000000000000003E-2</v>
      </c>
      <c r="I50" s="150">
        <v>5</v>
      </c>
      <c r="J50" s="150">
        <v>5</v>
      </c>
      <c r="K50" s="152">
        <v>4.931E-2</v>
      </c>
      <c r="L50" s="150" t="s">
        <v>40</v>
      </c>
      <c r="M50" s="14" t="s">
        <v>174</v>
      </c>
      <c r="N50" s="156">
        <v>-2.8999999999999998E-3</v>
      </c>
      <c r="O50" s="18">
        <v>0.53559999999999997</v>
      </c>
      <c r="P50" s="152">
        <v>-1.4E-2</v>
      </c>
      <c r="Q50" s="152">
        <v>0.65149999999999997</v>
      </c>
      <c r="R50" s="152">
        <v>-4.3E-3</v>
      </c>
      <c r="S50" s="152">
        <v>-4.3E-3</v>
      </c>
      <c r="T50" s="152">
        <v>-5.8999999999999999E-3</v>
      </c>
      <c r="U50" s="150">
        <v>356</v>
      </c>
      <c r="V50" s="150">
        <v>-2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502041</v>
      </c>
      <c r="B51" s="144" t="s">
        <v>155</v>
      </c>
      <c r="C51" s="7">
        <v>1.0720000000000001</v>
      </c>
      <c r="D51" s="157">
        <v>0</v>
      </c>
      <c r="E51" s="144">
        <v>0</v>
      </c>
      <c r="F51" s="7">
        <v>1.056</v>
      </c>
      <c r="G51" s="146">
        <v>-1.52E-2</v>
      </c>
      <c r="H51" s="146">
        <v>3.5000000000000003E-2</v>
      </c>
      <c r="I51" s="144">
        <v>5.5</v>
      </c>
      <c r="J51" s="144">
        <v>5</v>
      </c>
      <c r="K51" s="146">
        <v>4.9279999999999997E-2</v>
      </c>
      <c r="L51" s="144" t="s">
        <v>40</v>
      </c>
      <c r="M51" s="7" t="s">
        <v>91</v>
      </c>
      <c r="N51" s="145">
        <v>-4.0000000000000001E-3</v>
      </c>
      <c r="O51" s="23">
        <v>0.30380000000000001</v>
      </c>
      <c r="P51" s="146">
        <v>-1.5699999999999999E-2</v>
      </c>
      <c r="Q51" s="160">
        <v>0.59909999999999997</v>
      </c>
      <c r="R51" s="146">
        <v>-3.7000000000000002E-3</v>
      </c>
      <c r="S51" s="146">
        <v>-3.7000000000000002E-3</v>
      </c>
      <c r="T51" s="146">
        <v>-2.0999999999999999E-3</v>
      </c>
      <c r="U51" s="144">
        <v>1077</v>
      </c>
      <c r="V51" s="144">
        <v>-3</v>
      </c>
      <c r="W51" s="148">
        <v>0.21180555555555555</v>
      </c>
      <c r="X51" s="149">
        <v>42704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1.0509999999999999</v>
      </c>
      <c r="D52" s="151">
        <v>1E-3</v>
      </c>
      <c r="E52" s="150">
        <v>5.55</v>
      </c>
      <c r="F52" s="14">
        <v>1.036</v>
      </c>
      <c r="G52" s="152">
        <v>-1.4500000000000001E-2</v>
      </c>
      <c r="H52" s="152">
        <v>3.5000000000000003E-2</v>
      </c>
      <c r="I52" s="150">
        <v>5</v>
      </c>
      <c r="J52" s="150">
        <v>5</v>
      </c>
      <c r="K52" s="152">
        <v>4.9259999999999998E-2</v>
      </c>
      <c r="L52" s="150" t="s">
        <v>40</v>
      </c>
      <c r="M52" s="14" t="s">
        <v>88</v>
      </c>
      <c r="N52" s="156">
        <v>-2.5000000000000001E-3</v>
      </c>
      <c r="O52" s="18">
        <v>0.26350000000000001</v>
      </c>
      <c r="P52" s="152">
        <v>-1.5900000000000001E-2</v>
      </c>
      <c r="Q52" s="152">
        <v>0.71819999999999995</v>
      </c>
      <c r="R52" s="152">
        <v>6.8999999999999999E-3</v>
      </c>
      <c r="S52" s="152">
        <v>6.8999999999999999E-3</v>
      </c>
      <c r="T52" s="152">
        <v>4.5999999999999999E-3</v>
      </c>
      <c r="U52" s="150">
        <v>2944</v>
      </c>
      <c r="V52" s="150">
        <v>1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150053</v>
      </c>
      <c r="B53" s="144" t="s">
        <v>170</v>
      </c>
      <c r="C53" s="7">
        <v>1.048</v>
      </c>
      <c r="D53" s="147">
        <v>3.8E-3</v>
      </c>
      <c r="E53" s="144">
        <v>5.12</v>
      </c>
      <c r="F53" s="7">
        <v>1.0313000000000001</v>
      </c>
      <c r="G53" s="146">
        <v>-1.6199999999999999E-2</v>
      </c>
      <c r="H53" s="146">
        <v>3.5000000000000003E-2</v>
      </c>
      <c r="I53" s="144">
        <v>5</v>
      </c>
      <c r="J53" s="144">
        <v>5</v>
      </c>
      <c r="K53" s="146">
        <v>4.9180000000000001E-2</v>
      </c>
      <c r="L53" s="144" t="s">
        <v>40</v>
      </c>
      <c r="M53" s="7" t="s">
        <v>148</v>
      </c>
      <c r="N53" s="147">
        <v>2.9999999999999997E-4</v>
      </c>
      <c r="O53" s="23">
        <v>0.44829999999999998</v>
      </c>
      <c r="P53" s="146">
        <v>-1.6799999999999999E-2</v>
      </c>
      <c r="Q53" s="146">
        <v>0.96160000000000001</v>
      </c>
      <c r="R53" s="146">
        <v>2.9000000000000001E-2</v>
      </c>
      <c r="S53" s="146">
        <v>2.9000000000000001E-2</v>
      </c>
      <c r="T53" s="146">
        <v>2.2800000000000001E-2</v>
      </c>
      <c r="U53" s="144">
        <v>523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150064</v>
      </c>
      <c r="B54" s="150" t="s">
        <v>165</v>
      </c>
      <c r="C54" s="14">
        <v>1.0489999999999999</v>
      </c>
      <c r="D54" s="151">
        <v>3.8E-3</v>
      </c>
      <c r="E54" s="150">
        <v>0.65</v>
      </c>
      <c r="F54" s="14">
        <v>1.032</v>
      </c>
      <c r="G54" s="152">
        <v>-1.6500000000000001E-2</v>
      </c>
      <c r="H54" s="152">
        <v>3.5000000000000003E-2</v>
      </c>
      <c r="I54" s="150">
        <v>5</v>
      </c>
      <c r="J54" s="150">
        <v>5</v>
      </c>
      <c r="K54" s="152">
        <v>4.9160000000000002E-2</v>
      </c>
      <c r="L54" s="150" t="s">
        <v>40</v>
      </c>
      <c r="M54" s="14" t="s">
        <v>166</v>
      </c>
      <c r="N54" s="151">
        <v>5.0000000000000001E-4</v>
      </c>
      <c r="O54" s="18">
        <v>0.47110000000000002</v>
      </c>
      <c r="P54" s="152">
        <v>-1.78E-2</v>
      </c>
      <c r="Q54" s="152">
        <v>0.87970000000000004</v>
      </c>
      <c r="R54" s="152">
        <v>-1.6999999999999999E-3</v>
      </c>
      <c r="S54" s="152">
        <v>-1.6999999999999999E-3</v>
      </c>
      <c r="T54" s="152">
        <v>4.0000000000000001E-3</v>
      </c>
      <c r="U54" s="150">
        <v>265</v>
      </c>
      <c r="V54" s="150">
        <v>0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150281</v>
      </c>
      <c r="B55" s="144" t="s">
        <v>168</v>
      </c>
      <c r="C55" s="7">
        <v>1.0920000000000001</v>
      </c>
      <c r="D55" s="147">
        <v>1.11E-2</v>
      </c>
      <c r="E55" s="144">
        <v>834.28</v>
      </c>
      <c r="F55" s="7">
        <v>1.0680000000000001</v>
      </c>
      <c r="G55" s="146">
        <v>-2.2499999999999999E-2</v>
      </c>
      <c r="H55" s="146">
        <v>3.5000000000000003E-2</v>
      </c>
      <c r="I55" s="144">
        <v>5.75</v>
      </c>
      <c r="J55" s="144">
        <v>5</v>
      </c>
      <c r="K55" s="146">
        <v>4.8930000000000001E-2</v>
      </c>
      <c r="L55" s="144" t="s">
        <v>40</v>
      </c>
      <c r="M55" s="7" t="s">
        <v>169</v>
      </c>
      <c r="N55" s="147">
        <v>2.0000000000000001E-4</v>
      </c>
      <c r="O55" s="23">
        <v>0.16789999999999999</v>
      </c>
      <c r="P55" s="146">
        <v>-2.3699999999999999E-2</v>
      </c>
      <c r="Q55" s="160">
        <v>0.89390000000000003</v>
      </c>
      <c r="R55" s="146">
        <v>1.6400000000000001E-2</v>
      </c>
      <c r="S55" s="146">
        <v>1.6400000000000001E-2</v>
      </c>
      <c r="T55" s="146">
        <v>1.2999999999999999E-3</v>
      </c>
      <c r="U55" s="144">
        <v>4331</v>
      </c>
      <c r="V55" s="144">
        <v>749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1.0529999999999999</v>
      </c>
      <c r="D56" s="159">
        <v>0</v>
      </c>
      <c r="E56" s="150">
        <v>0</v>
      </c>
      <c r="F56" s="14">
        <v>1.0309999999999999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163</v>
      </c>
      <c r="N56" s="151">
        <v>2.2000000000000001E-3</v>
      </c>
      <c r="O56" s="18">
        <v>0.1767</v>
      </c>
      <c r="P56" s="152">
        <v>-2.1499999999999998E-2</v>
      </c>
      <c r="Q56" s="152">
        <v>1.5707</v>
      </c>
      <c r="R56" s="152">
        <v>5.1000000000000004E-3</v>
      </c>
      <c r="S56" s="152">
        <v>5.1000000000000004E-3</v>
      </c>
      <c r="T56" s="152">
        <v>6.4000000000000003E-3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150090</v>
      </c>
      <c r="B57" s="144" t="s">
        <v>173</v>
      </c>
      <c r="C57" s="7">
        <v>1.054</v>
      </c>
      <c r="D57" s="147">
        <v>5.7000000000000002E-3</v>
      </c>
      <c r="E57" s="144">
        <v>51.66</v>
      </c>
      <c r="F57" s="7">
        <v>1.0316000000000001</v>
      </c>
      <c r="G57" s="146">
        <v>-2.1700000000000001E-2</v>
      </c>
      <c r="H57" s="146">
        <v>3.5000000000000003E-2</v>
      </c>
      <c r="I57" s="144">
        <v>5</v>
      </c>
      <c r="J57" s="144">
        <v>5</v>
      </c>
      <c r="K57" s="146">
        <v>4.8899999999999999E-2</v>
      </c>
      <c r="L57" s="144" t="s">
        <v>40</v>
      </c>
      <c r="M57" s="7" t="s">
        <v>174</v>
      </c>
      <c r="N57" s="145">
        <v>-2.8999999999999998E-3</v>
      </c>
      <c r="O57" s="23">
        <v>0.40899999999999997</v>
      </c>
      <c r="P57" s="146">
        <v>-2.24E-2</v>
      </c>
      <c r="Q57" s="146">
        <v>0.84470000000000001</v>
      </c>
      <c r="R57" s="146">
        <v>-1.1000000000000001E-3</v>
      </c>
      <c r="S57" s="146">
        <v>-1.1000000000000001E-3</v>
      </c>
      <c r="T57" s="146">
        <v>-1.1000000000000001E-3</v>
      </c>
      <c r="U57" s="144">
        <v>1092</v>
      </c>
      <c r="V57" s="144">
        <v>-2</v>
      </c>
      <c r="W57" s="148">
        <v>0.21180555555555555</v>
      </c>
      <c r="X57" s="149">
        <v>42738</v>
      </c>
      <c r="Y57" s="13" t="s">
        <v>38</v>
      </c>
    </row>
    <row r="58" spans="1:25" ht="15.75" thickBot="1" x14ac:dyDescent="0.2">
      <c r="A58" s="14">
        <v>150112</v>
      </c>
      <c r="B58" s="150" t="s">
        <v>265</v>
      </c>
      <c r="C58" s="14">
        <v>1.0289999999999999</v>
      </c>
      <c r="D58" s="156">
        <v>-4.7999999999999996E-3</v>
      </c>
      <c r="E58" s="150">
        <v>3.31</v>
      </c>
      <c r="F58" s="14">
        <v>1.0065999999999999</v>
      </c>
      <c r="G58" s="152">
        <v>-2.23E-2</v>
      </c>
      <c r="H58" s="152">
        <v>3.5000000000000003E-2</v>
      </c>
      <c r="I58" s="150">
        <v>5</v>
      </c>
      <c r="J58" s="150">
        <v>5</v>
      </c>
      <c r="K58" s="152">
        <v>4.8899999999999999E-2</v>
      </c>
      <c r="L58" s="150" t="s">
        <v>40</v>
      </c>
      <c r="M58" s="14" t="s">
        <v>266</v>
      </c>
      <c r="N58" s="156">
        <v>-1.9E-3</v>
      </c>
      <c r="O58" s="18">
        <v>0.50780000000000003</v>
      </c>
      <c r="P58" s="152">
        <v>-2.29E-2</v>
      </c>
      <c r="Q58" s="152">
        <v>0.56679999999999997</v>
      </c>
      <c r="R58" s="152">
        <v>1.61E-2</v>
      </c>
      <c r="S58" s="152">
        <v>1.61E-2</v>
      </c>
      <c r="T58" s="152">
        <v>1.1900000000000001E-2</v>
      </c>
      <c r="U58" s="150">
        <v>963</v>
      </c>
      <c r="V58" s="150">
        <v>0</v>
      </c>
      <c r="W58" s="153">
        <v>0.21180555555555555</v>
      </c>
      <c r="X58" s="154">
        <v>42919</v>
      </c>
      <c r="Y58" s="21" t="s">
        <v>38</v>
      </c>
    </row>
    <row r="59" spans="1:25" ht="15.75" thickBot="1" x14ac:dyDescent="0.2">
      <c r="A59" s="7">
        <v>502031</v>
      </c>
      <c r="B59" s="155" t="s">
        <v>65</v>
      </c>
      <c r="C59" s="7">
        <v>1.0249999999999999</v>
      </c>
      <c r="D59" s="147">
        <v>3.8999999999999998E-3</v>
      </c>
      <c r="E59" s="144">
        <v>2.57</v>
      </c>
      <c r="F59" s="7">
        <v>1.002</v>
      </c>
      <c r="G59" s="146">
        <v>-2.3E-2</v>
      </c>
      <c r="H59" s="146">
        <v>3.5000000000000003E-2</v>
      </c>
      <c r="I59" s="144">
        <v>5</v>
      </c>
      <c r="J59" s="144">
        <v>5</v>
      </c>
      <c r="K59" s="146">
        <v>4.888E-2</v>
      </c>
      <c r="L59" s="144" t="s">
        <v>40</v>
      </c>
      <c r="M59" s="7" t="s">
        <v>66</v>
      </c>
      <c r="N59" s="147">
        <v>1.5E-3</v>
      </c>
      <c r="O59" s="23">
        <v>0.36959999999999998</v>
      </c>
      <c r="P59" s="146">
        <v>-2.29E-2</v>
      </c>
      <c r="Q59" s="146">
        <v>0.51060000000000005</v>
      </c>
      <c r="R59" s="146">
        <v>1.1599999999999999E-2</v>
      </c>
      <c r="S59" s="146">
        <v>1.1599999999999999E-2</v>
      </c>
      <c r="T59" s="146">
        <v>9.5999999999999992E-3</v>
      </c>
      <c r="U59" s="144">
        <v>896</v>
      </c>
      <c r="V59" s="144">
        <v>0</v>
      </c>
      <c r="W59" s="148">
        <v>0.21180555555555555</v>
      </c>
      <c r="X59" s="149">
        <v>42947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1.0589999999999999</v>
      </c>
      <c r="D60" s="151">
        <v>2.8E-3</v>
      </c>
      <c r="E60" s="150">
        <v>2911.01</v>
      </c>
      <c r="F60" s="14">
        <v>1.032</v>
      </c>
      <c r="G60" s="152">
        <v>-2.6200000000000001E-2</v>
      </c>
      <c r="H60" s="152">
        <v>3.5000000000000003E-2</v>
      </c>
      <c r="I60" s="150">
        <v>5</v>
      </c>
      <c r="J60" s="150">
        <v>5</v>
      </c>
      <c r="K60" s="152">
        <v>4.8689999999999997E-2</v>
      </c>
      <c r="L60" s="150" t="s">
        <v>40</v>
      </c>
      <c r="M60" s="14" t="s">
        <v>174</v>
      </c>
      <c r="N60" s="156">
        <v>-2.8999999999999998E-3</v>
      </c>
      <c r="O60" s="18">
        <v>0.16320000000000001</v>
      </c>
      <c r="P60" s="152">
        <v>-2.7099999999999999E-2</v>
      </c>
      <c r="Q60" s="152">
        <v>1.611</v>
      </c>
      <c r="R60" s="152">
        <v>-5.8999999999999999E-3</v>
      </c>
      <c r="S60" s="152">
        <v>-5.8999999999999999E-3</v>
      </c>
      <c r="T60" s="152">
        <v>-9.1000000000000004E-3</v>
      </c>
      <c r="U60" s="150">
        <v>93603</v>
      </c>
      <c r="V60" s="150">
        <v>-1458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150055</v>
      </c>
      <c r="B61" s="144" t="s">
        <v>184</v>
      </c>
      <c r="C61" s="7">
        <v>1.0589999999999999</v>
      </c>
      <c r="D61" s="147">
        <v>3.8E-3</v>
      </c>
      <c r="E61" s="144">
        <v>0.86</v>
      </c>
      <c r="F61" s="7">
        <v>1.0313000000000001</v>
      </c>
      <c r="G61" s="146">
        <v>-2.69E-2</v>
      </c>
      <c r="H61" s="146">
        <v>3.5000000000000003E-2</v>
      </c>
      <c r="I61" s="144">
        <v>5</v>
      </c>
      <c r="J61" s="144">
        <v>5</v>
      </c>
      <c r="K61" s="146">
        <v>4.8649999999999999E-2</v>
      </c>
      <c r="L61" s="144" t="s">
        <v>40</v>
      </c>
      <c r="M61" s="7" t="s">
        <v>148</v>
      </c>
      <c r="N61" s="147">
        <v>2.9999999999999997E-4</v>
      </c>
      <c r="O61" s="23">
        <v>0.59009999999999996</v>
      </c>
      <c r="P61" s="146">
        <v>-2.7099999999999999E-2</v>
      </c>
      <c r="Q61" s="144" t="s">
        <v>37</v>
      </c>
      <c r="R61" s="146">
        <v>4.3E-3</v>
      </c>
      <c r="S61" s="146">
        <v>4.3E-3</v>
      </c>
      <c r="T61" s="146">
        <v>2.5000000000000001E-3</v>
      </c>
      <c r="U61" s="144">
        <v>314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502001</v>
      </c>
      <c r="B62" s="150" t="s">
        <v>171</v>
      </c>
      <c r="C62" s="14">
        <v>1.0589999999999999</v>
      </c>
      <c r="D62" s="151">
        <v>7.6E-3</v>
      </c>
      <c r="E62" s="150">
        <v>8.91</v>
      </c>
      <c r="F62" s="14">
        <v>1.0309999999999999</v>
      </c>
      <c r="G62" s="152">
        <v>-2.7199999999999998E-2</v>
      </c>
      <c r="H62" s="152">
        <v>3.5000000000000003E-2</v>
      </c>
      <c r="I62" s="150">
        <v>5</v>
      </c>
      <c r="J62" s="150">
        <v>5</v>
      </c>
      <c r="K62" s="152">
        <v>4.8640000000000003E-2</v>
      </c>
      <c r="L62" s="150" t="s">
        <v>40</v>
      </c>
      <c r="M62" s="14" t="s">
        <v>172</v>
      </c>
      <c r="N62" s="151">
        <v>5.0000000000000001E-4</v>
      </c>
      <c r="O62" s="18">
        <v>0.37690000000000001</v>
      </c>
      <c r="P62" s="152">
        <v>-2.7099999999999999E-2</v>
      </c>
      <c r="Q62" s="152">
        <v>0.45910000000000001</v>
      </c>
      <c r="R62" s="152">
        <v>-7.7999999999999996E-3</v>
      </c>
      <c r="S62" s="152">
        <v>-7.7999999999999996E-3</v>
      </c>
      <c r="T62" s="152">
        <v>-7.3000000000000001E-3</v>
      </c>
      <c r="U62" s="150">
        <v>281</v>
      </c>
      <c r="V62" s="150">
        <v>-2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150225</v>
      </c>
      <c r="B63" s="144" t="s">
        <v>285</v>
      </c>
      <c r="C63" s="7">
        <v>1.0649999999999999</v>
      </c>
      <c r="D63" s="147">
        <v>1.43E-2</v>
      </c>
      <c r="E63" s="144">
        <v>1.07</v>
      </c>
      <c r="F63" s="7">
        <v>1.0358000000000001</v>
      </c>
      <c r="G63" s="146">
        <v>-2.8199999999999999E-2</v>
      </c>
      <c r="H63" s="146">
        <v>3.5000000000000003E-2</v>
      </c>
      <c r="I63" s="144">
        <v>5</v>
      </c>
      <c r="J63" s="144">
        <v>5</v>
      </c>
      <c r="K63" s="146">
        <v>4.8579999999999998E-2</v>
      </c>
      <c r="L63" s="144" t="s">
        <v>40</v>
      </c>
      <c r="M63" s="7" t="s">
        <v>84</v>
      </c>
      <c r="N63" s="145">
        <v>-4.7000000000000002E-3</v>
      </c>
      <c r="O63" s="23">
        <v>0.43340000000000001</v>
      </c>
      <c r="P63" s="146">
        <v>-2.7900000000000001E-2</v>
      </c>
      <c r="Q63" s="146">
        <v>0.3221</v>
      </c>
      <c r="R63" s="146">
        <v>3.3999999999999998E-3</v>
      </c>
      <c r="S63" s="146">
        <v>3.3999999999999998E-3</v>
      </c>
      <c r="T63" s="146">
        <v>-9.4999999999999998E-3</v>
      </c>
      <c r="U63" s="144">
        <v>3021</v>
      </c>
      <c r="V63" s="144">
        <v>-2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1.0960000000000001</v>
      </c>
      <c r="D64" s="151">
        <v>6.4000000000000003E-3</v>
      </c>
      <c r="E64" s="150">
        <v>805.69</v>
      </c>
      <c r="F64" s="14">
        <v>1.0640000000000001</v>
      </c>
      <c r="G64" s="152">
        <v>-3.0099999999999998E-2</v>
      </c>
      <c r="H64" s="152">
        <v>3.5000000000000003E-2</v>
      </c>
      <c r="I64" s="150">
        <v>5.75</v>
      </c>
      <c r="J64" s="150">
        <v>5</v>
      </c>
      <c r="K64" s="152">
        <v>4.8550000000000003E-2</v>
      </c>
      <c r="L64" s="150" t="s">
        <v>40</v>
      </c>
      <c r="M64" s="14" t="s">
        <v>48</v>
      </c>
      <c r="N64" s="156">
        <v>-8.9999999999999998E-4</v>
      </c>
      <c r="O64" s="18">
        <v>0.27350000000000002</v>
      </c>
      <c r="P64" s="152">
        <v>-2.9899999999999999E-2</v>
      </c>
      <c r="Q64" s="152">
        <v>0.65869999999999995</v>
      </c>
      <c r="R64" s="152">
        <v>-4.7999999999999996E-3</v>
      </c>
      <c r="S64" s="152">
        <v>-4.7999999999999996E-3</v>
      </c>
      <c r="T64" s="152">
        <v>-8.3999999999999995E-3</v>
      </c>
      <c r="U64" s="150">
        <v>22520</v>
      </c>
      <c r="V64" s="150">
        <v>-178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1.0680000000000001</v>
      </c>
      <c r="D65" s="147">
        <v>2.8E-3</v>
      </c>
      <c r="E65" s="144">
        <v>180.51</v>
      </c>
      <c r="F65" s="7">
        <v>1.0358000000000001</v>
      </c>
      <c r="G65" s="146">
        <v>-3.1099999999999999E-2</v>
      </c>
      <c r="H65" s="146">
        <v>3.5000000000000003E-2</v>
      </c>
      <c r="I65" s="144">
        <v>5</v>
      </c>
      <c r="J65" s="144">
        <v>5</v>
      </c>
      <c r="K65" s="146">
        <v>4.8439999999999997E-2</v>
      </c>
      <c r="L65" s="144" t="s">
        <v>40</v>
      </c>
      <c r="M65" s="7" t="s">
        <v>95</v>
      </c>
      <c r="N65" s="145">
        <v>-5.1000000000000004E-3</v>
      </c>
      <c r="O65" s="23">
        <v>0.27029999999999998</v>
      </c>
      <c r="P65" s="146">
        <v>-3.0599999999999999E-2</v>
      </c>
      <c r="Q65" s="146">
        <v>0.70240000000000002</v>
      </c>
      <c r="R65" s="146">
        <v>1.5800000000000002E-2</v>
      </c>
      <c r="S65" s="146">
        <v>1.5800000000000002E-2</v>
      </c>
      <c r="T65" s="146">
        <v>1.6899999999999998E-2</v>
      </c>
      <c r="U65" s="144">
        <v>1913</v>
      </c>
      <c r="V65" s="144">
        <v>14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1.0920000000000001</v>
      </c>
      <c r="D66" s="151">
        <v>1.8E-3</v>
      </c>
      <c r="E66" s="150">
        <v>244.33</v>
      </c>
      <c r="F66" s="14">
        <v>1.056</v>
      </c>
      <c r="G66" s="152">
        <v>-3.4099999999999998E-2</v>
      </c>
      <c r="H66" s="152">
        <v>3.5000000000000003E-2</v>
      </c>
      <c r="I66" s="150">
        <v>5.5</v>
      </c>
      <c r="J66" s="150">
        <v>5</v>
      </c>
      <c r="K66" s="152">
        <v>4.8329999999999998E-2</v>
      </c>
      <c r="L66" s="150" t="s">
        <v>40</v>
      </c>
      <c r="M66" s="14" t="s">
        <v>56</v>
      </c>
      <c r="N66" s="156">
        <v>-8.8999999999999999E-3</v>
      </c>
      <c r="O66" s="18">
        <v>0.40899999999999997</v>
      </c>
      <c r="P66" s="152">
        <v>-3.3700000000000001E-2</v>
      </c>
      <c r="Q66" s="162">
        <v>0.35749999999999998</v>
      </c>
      <c r="R66" s="152">
        <v>4.4999999999999997E-3</v>
      </c>
      <c r="S66" s="152">
        <v>4.4999999999999997E-3</v>
      </c>
      <c r="T66" s="152">
        <v>-4.0000000000000002E-4</v>
      </c>
      <c r="U66" s="150">
        <v>8612</v>
      </c>
      <c r="V66" s="150">
        <v>-11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1.0680000000000001</v>
      </c>
      <c r="D67" s="147">
        <v>8.9999999999999998E-4</v>
      </c>
      <c r="E67" s="144">
        <v>215.67</v>
      </c>
      <c r="F67" s="7">
        <v>1.032</v>
      </c>
      <c r="G67" s="146">
        <v>-3.49E-2</v>
      </c>
      <c r="H67" s="146">
        <v>3.5000000000000003E-2</v>
      </c>
      <c r="I67" s="144">
        <v>5</v>
      </c>
      <c r="J67" s="144">
        <v>5</v>
      </c>
      <c r="K67" s="146">
        <v>4.8259999999999997E-2</v>
      </c>
      <c r="L67" s="144" t="s">
        <v>40</v>
      </c>
      <c r="M67" s="7" t="s">
        <v>88</v>
      </c>
      <c r="N67" s="145">
        <v>-2.5000000000000001E-3</v>
      </c>
      <c r="O67" s="23">
        <v>0.44359999999999999</v>
      </c>
      <c r="P67" s="146">
        <v>-3.44E-2</v>
      </c>
      <c r="Q67" s="146">
        <v>0.67079999999999995</v>
      </c>
      <c r="R67" s="146">
        <v>3.8E-3</v>
      </c>
      <c r="S67" s="146">
        <v>3.8E-3</v>
      </c>
      <c r="T67" s="146">
        <v>6.3E-2</v>
      </c>
      <c r="U67" s="144">
        <v>918</v>
      </c>
      <c r="V67" s="144">
        <v>172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150211</v>
      </c>
      <c r="B68" s="150" t="s">
        <v>175</v>
      </c>
      <c r="C68" s="14">
        <v>1.07</v>
      </c>
      <c r="D68" s="151">
        <v>3.8E-3</v>
      </c>
      <c r="E68" s="150">
        <v>3033.78</v>
      </c>
      <c r="F68" s="14">
        <v>1.0329999999999999</v>
      </c>
      <c r="G68" s="152">
        <v>-3.5799999999999998E-2</v>
      </c>
      <c r="H68" s="152">
        <v>3.5000000000000003E-2</v>
      </c>
      <c r="I68" s="150">
        <v>5</v>
      </c>
      <c r="J68" s="150">
        <v>5</v>
      </c>
      <c r="K68" s="152">
        <v>4.8219999999999999E-2</v>
      </c>
      <c r="L68" s="150" t="s">
        <v>40</v>
      </c>
      <c r="M68" s="14" t="s">
        <v>176</v>
      </c>
      <c r="N68" s="156">
        <v>-3.0999999999999999E-3</v>
      </c>
      <c r="O68" s="18">
        <v>0.32329999999999998</v>
      </c>
      <c r="P68" s="152">
        <v>-3.5200000000000002E-2</v>
      </c>
      <c r="Q68" s="152">
        <v>0.58230000000000004</v>
      </c>
      <c r="R68" s="152">
        <v>0</v>
      </c>
      <c r="S68" s="152">
        <v>0</v>
      </c>
      <c r="T68" s="152">
        <v>-3.2000000000000002E-3</v>
      </c>
      <c r="U68" s="150">
        <v>114092</v>
      </c>
      <c r="V68" s="150">
        <v>665</v>
      </c>
      <c r="W68" s="153">
        <v>0.21180555555555555</v>
      </c>
      <c r="X68" s="154">
        <v>42719</v>
      </c>
      <c r="Y68" s="21" t="s">
        <v>38</v>
      </c>
    </row>
    <row r="69" spans="1:25" ht="15.75" thickBot="1" x14ac:dyDescent="0.2">
      <c r="A69" s="7">
        <v>150030</v>
      </c>
      <c r="B69" s="144" t="s">
        <v>179</v>
      </c>
      <c r="C69" s="7">
        <v>1.0680000000000001</v>
      </c>
      <c r="D69" s="145">
        <v>-4.7000000000000002E-3</v>
      </c>
      <c r="E69" s="144">
        <v>0.48</v>
      </c>
      <c r="F69" s="7">
        <v>1.0309999999999999</v>
      </c>
      <c r="G69" s="146">
        <v>-3.5900000000000001E-2</v>
      </c>
      <c r="H69" s="146">
        <v>3.5000000000000003E-2</v>
      </c>
      <c r="I69" s="144">
        <v>5</v>
      </c>
      <c r="J69" s="144">
        <v>5</v>
      </c>
      <c r="K69" s="146">
        <v>4.8219999999999999E-2</v>
      </c>
      <c r="L69" s="144" t="s">
        <v>40</v>
      </c>
      <c r="M69" s="7" t="s">
        <v>180</v>
      </c>
      <c r="N69" s="145">
        <v>-2.3E-3</v>
      </c>
      <c r="O69" s="23">
        <v>0.4047</v>
      </c>
      <c r="P69" s="146">
        <v>-3.5299999999999998E-2</v>
      </c>
      <c r="Q69" s="146">
        <v>0.85870000000000002</v>
      </c>
      <c r="R69" s="146">
        <v>-4.1999999999999997E-3</v>
      </c>
      <c r="S69" s="146">
        <v>-4.1999999999999997E-3</v>
      </c>
      <c r="T69" s="146">
        <v>-6.8999999999999999E-3</v>
      </c>
      <c r="U69" s="144">
        <v>3157</v>
      </c>
      <c r="V69" s="144">
        <v>-9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150152</v>
      </c>
      <c r="B70" s="150" t="s">
        <v>183</v>
      </c>
      <c r="C70" s="14">
        <v>1.069</v>
      </c>
      <c r="D70" s="156">
        <v>-8.9999999999999998E-4</v>
      </c>
      <c r="E70" s="150">
        <v>7022.25</v>
      </c>
      <c r="F70" s="14">
        <v>1.0309999999999999</v>
      </c>
      <c r="G70" s="152">
        <v>-3.6900000000000002E-2</v>
      </c>
      <c r="H70" s="152">
        <v>3.5000000000000003E-2</v>
      </c>
      <c r="I70" s="150">
        <v>5</v>
      </c>
      <c r="J70" s="150">
        <v>5</v>
      </c>
      <c r="K70" s="152">
        <v>4.8169999999999998E-2</v>
      </c>
      <c r="L70" s="150" t="s">
        <v>40</v>
      </c>
      <c r="M70" s="14" t="s">
        <v>129</v>
      </c>
      <c r="N70" s="156">
        <v>-3.0000000000000001E-3</v>
      </c>
      <c r="O70" s="18">
        <v>0.36830000000000002</v>
      </c>
      <c r="P70" s="152">
        <v>-3.6200000000000003E-2</v>
      </c>
      <c r="Q70" s="152">
        <v>0.4793</v>
      </c>
      <c r="R70" s="152">
        <v>-5.0000000000000001E-4</v>
      </c>
      <c r="S70" s="152">
        <v>-5.0000000000000001E-4</v>
      </c>
      <c r="T70" s="152">
        <v>-5.0000000000000001E-4</v>
      </c>
      <c r="U70" s="150">
        <v>359164</v>
      </c>
      <c r="V70" s="150">
        <v>50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150036</v>
      </c>
      <c r="B71" s="144" t="s">
        <v>298</v>
      </c>
      <c r="C71" s="7">
        <v>1.071</v>
      </c>
      <c r="D71" s="147">
        <v>1.9E-3</v>
      </c>
      <c r="E71" s="144">
        <v>2.66</v>
      </c>
      <c r="F71" s="7">
        <v>1.032</v>
      </c>
      <c r="G71" s="146">
        <v>-3.78E-2</v>
      </c>
      <c r="H71" s="146">
        <v>3.5000000000000003E-2</v>
      </c>
      <c r="I71" s="144">
        <v>5</v>
      </c>
      <c r="J71" s="144">
        <v>5</v>
      </c>
      <c r="K71" s="146">
        <v>4.8120000000000003E-2</v>
      </c>
      <c r="L71" s="144" t="s">
        <v>40</v>
      </c>
      <c r="M71" s="7" t="s">
        <v>36</v>
      </c>
      <c r="N71" s="145">
        <v>-2.5000000000000001E-3</v>
      </c>
      <c r="O71" s="23">
        <v>0.60060000000000002</v>
      </c>
      <c r="P71" s="146">
        <v>-3.7900000000000003E-2</v>
      </c>
      <c r="Q71" s="146">
        <v>0.49930000000000002</v>
      </c>
      <c r="R71" s="146">
        <v>-9.5999999999999992E-3</v>
      </c>
      <c r="S71" s="146">
        <v>-9.5999999999999992E-3</v>
      </c>
      <c r="T71" s="146">
        <v>-9.5999999999999992E-3</v>
      </c>
      <c r="U71" s="144">
        <v>183</v>
      </c>
      <c r="V71" s="144">
        <v>0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1.0940000000000001</v>
      </c>
      <c r="D72" s="159">
        <v>0</v>
      </c>
      <c r="E72" s="150">
        <v>0</v>
      </c>
      <c r="F72" s="14">
        <v>1.0316000000000001</v>
      </c>
      <c r="G72" s="152">
        <v>-6.0499999999999998E-2</v>
      </c>
      <c r="H72" s="152">
        <v>3.5000000000000003E-2</v>
      </c>
      <c r="I72" s="150">
        <v>5</v>
      </c>
      <c r="J72" s="150">
        <v>5</v>
      </c>
      <c r="K72" s="152">
        <v>4.7059999999999998E-2</v>
      </c>
      <c r="L72" s="150" t="s">
        <v>40</v>
      </c>
      <c r="M72" s="14" t="s">
        <v>266</v>
      </c>
      <c r="N72" s="156">
        <v>-1.9E-3</v>
      </c>
      <c r="O72" s="18">
        <v>0.39419999999999999</v>
      </c>
      <c r="P72" s="152">
        <v>-5.8200000000000002E-2</v>
      </c>
      <c r="Q72" s="152">
        <v>0.89090000000000003</v>
      </c>
      <c r="R72" s="152">
        <v>1.26E-2</v>
      </c>
      <c r="S72" s="152">
        <v>1.26E-2</v>
      </c>
      <c r="T72" s="152">
        <v>1.18E-2</v>
      </c>
      <c r="U72" s="150">
        <v>682</v>
      </c>
      <c r="V72" s="150">
        <v>1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1.0409999999999999</v>
      </c>
      <c r="D73" s="147">
        <v>1E-3</v>
      </c>
      <c r="E73" s="144">
        <v>90.91</v>
      </c>
      <c r="F73" s="7">
        <v>1.0169999999999999</v>
      </c>
      <c r="G73" s="146">
        <v>-2.3599999999999999E-2</v>
      </c>
      <c r="H73" s="144" t="s">
        <v>186</v>
      </c>
      <c r="I73" s="144">
        <v>5</v>
      </c>
      <c r="J73" s="144">
        <v>5</v>
      </c>
      <c r="K73" s="146">
        <v>4.6519999999999999E-2</v>
      </c>
      <c r="L73" s="144" t="s">
        <v>40</v>
      </c>
      <c r="M73" s="7" t="s">
        <v>187</v>
      </c>
      <c r="N73" s="145">
        <v>-4.4000000000000003E-3</v>
      </c>
      <c r="O73" s="23">
        <v>0.52910000000000001</v>
      </c>
      <c r="P73" s="146">
        <v>-2.3800000000000002E-2</v>
      </c>
      <c r="Q73" s="144" t="s">
        <v>37</v>
      </c>
      <c r="R73" s="146">
        <v>-2.0000000000000001E-4</v>
      </c>
      <c r="S73" s="146">
        <v>-2.0000000000000001E-4</v>
      </c>
      <c r="T73" s="146">
        <v>-6.9999999999999999E-4</v>
      </c>
      <c r="U73" s="144">
        <v>7983</v>
      </c>
      <c r="V73" s="144">
        <v>4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1.1990000000000001</v>
      </c>
      <c r="D74" s="156">
        <v>-9.9000000000000008E-3</v>
      </c>
      <c r="E74" s="150">
        <v>5.46</v>
      </c>
      <c r="F74" s="14">
        <v>1.0309999999999999</v>
      </c>
      <c r="G74" s="152">
        <v>-0.16289999999999999</v>
      </c>
      <c r="H74" s="152">
        <v>3.5000000000000003E-2</v>
      </c>
      <c r="I74" s="150">
        <v>5</v>
      </c>
      <c r="J74" s="150">
        <v>5</v>
      </c>
      <c r="K74" s="152">
        <v>4.2810000000000001E-2</v>
      </c>
      <c r="L74" s="150" t="s">
        <v>40</v>
      </c>
      <c r="M74" s="14" t="s">
        <v>191</v>
      </c>
      <c r="N74" s="156">
        <v>-4.5999999999999999E-3</v>
      </c>
      <c r="O74" s="18">
        <v>0.49149999999999999</v>
      </c>
      <c r="P74" s="152">
        <v>-0.14069999999999999</v>
      </c>
      <c r="Q74" s="152">
        <v>1.2604</v>
      </c>
      <c r="R74" s="152">
        <v>-7.0000000000000001E-3</v>
      </c>
      <c r="S74" s="152">
        <v>-7.0000000000000001E-3</v>
      </c>
      <c r="T74" s="152">
        <v>-6.9999999999999999E-4</v>
      </c>
      <c r="U74" s="150">
        <v>4188</v>
      </c>
      <c r="V74" s="150">
        <v>0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1.05</v>
      </c>
      <c r="D75" s="157">
        <v>0</v>
      </c>
      <c r="E75" s="144">
        <v>0</v>
      </c>
      <c r="F75" s="7">
        <v>1.032</v>
      </c>
      <c r="G75" s="146">
        <v>-1.7399999999999999E-2</v>
      </c>
      <c r="H75" s="146">
        <v>3.5000000000000003E-2</v>
      </c>
      <c r="I75" s="144">
        <v>5</v>
      </c>
      <c r="J75" s="144">
        <v>5</v>
      </c>
      <c r="K75" s="146">
        <v>4.086E-2</v>
      </c>
      <c r="L75" s="144">
        <v>3.6</v>
      </c>
      <c r="M75" s="7" t="s">
        <v>187</v>
      </c>
      <c r="N75" s="145">
        <v>-4.4000000000000003E-3</v>
      </c>
      <c r="O75" s="146">
        <v>0.20369999999999999</v>
      </c>
      <c r="P75" s="144" t="s">
        <v>37</v>
      </c>
      <c r="Q75" s="146">
        <v>1.4844999999999999</v>
      </c>
      <c r="R75" s="146">
        <v>2.5499999999999998E-2</v>
      </c>
      <c r="S75" s="146">
        <v>2.5499999999999998E-2</v>
      </c>
      <c r="T75" s="146">
        <v>3.6499999999999998E-2</v>
      </c>
      <c r="U75" s="144">
        <v>1929</v>
      </c>
      <c r="V75" s="144">
        <v>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1.0409999999999999</v>
      </c>
      <c r="D76" s="159">
        <v>0</v>
      </c>
      <c r="E76" s="150">
        <v>1852</v>
      </c>
      <c r="F76" s="14">
        <v>1.0139</v>
      </c>
      <c r="G76" s="152">
        <v>-2.6700000000000002E-2</v>
      </c>
      <c r="H76" s="152">
        <v>3.5000000000000003E-2</v>
      </c>
      <c r="I76" s="150">
        <v>5</v>
      </c>
      <c r="J76" s="150">
        <v>5</v>
      </c>
      <c r="K76" s="152">
        <v>1.192E-2</v>
      </c>
      <c r="L76" s="150">
        <v>0.72</v>
      </c>
      <c r="M76" s="14" t="s">
        <v>189</v>
      </c>
      <c r="N76" s="156">
        <v>-2.3999999999999998E-3</v>
      </c>
      <c r="O76" s="152">
        <v>0.40439999999999998</v>
      </c>
      <c r="P76" s="150" t="s">
        <v>37</v>
      </c>
      <c r="Q76" s="162">
        <v>0.88480000000000003</v>
      </c>
      <c r="R76" s="152">
        <v>-3.3999999999999998E-3</v>
      </c>
      <c r="S76" s="152">
        <v>-3.3999999999999998E-3</v>
      </c>
      <c r="T76" s="152">
        <v>-2E-3</v>
      </c>
      <c r="U76" s="150">
        <v>19391</v>
      </c>
      <c r="V76" s="150">
        <v>0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1.1020000000000001</v>
      </c>
      <c r="D77" s="145">
        <v>-3.1600000000000003E-2</v>
      </c>
      <c r="E77" s="144">
        <v>15.87</v>
      </c>
      <c r="F77" s="7">
        <v>1.032</v>
      </c>
      <c r="G77" s="146">
        <v>-6.7799999999999999E-2</v>
      </c>
      <c r="H77" s="146">
        <v>3.5000000000000003E-2</v>
      </c>
      <c r="I77" s="144">
        <v>5</v>
      </c>
      <c r="J77" s="144">
        <v>5</v>
      </c>
      <c r="K77" s="146">
        <v>-3.0509999999999999E-2</v>
      </c>
      <c r="L77" s="144">
        <v>0.86</v>
      </c>
      <c r="M77" s="7" t="s">
        <v>193</v>
      </c>
      <c r="N77" s="145">
        <v>-5.0000000000000001E-3</v>
      </c>
      <c r="O77" s="146">
        <v>0.36849999999999999</v>
      </c>
      <c r="P77" s="144" t="s">
        <v>37</v>
      </c>
      <c r="Q77" s="146">
        <v>0.97040000000000004</v>
      </c>
      <c r="R77" s="146">
        <v>-1.1299999999999999E-2</v>
      </c>
      <c r="S77" s="146">
        <v>-1.1299999999999999E-2</v>
      </c>
      <c r="T77" s="146">
        <v>1.0800000000000001E-2</v>
      </c>
      <c r="U77" s="144">
        <v>12825</v>
      </c>
      <c r="V77" s="144">
        <v>264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1.0449999999999999</v>
      </c>
      <c r="D78" s="151">
        <v>4.7999999999999996E-3</v>
      </c>
      <c r="E78" s="150">
        <v>14.88</v>
      </c>
      <c r="F78" s="14">
        <v>1.0316000000000001</v>
      </c>
      <c r="G78" s="152">
        <v>-1.2999999999999999E-2</v>
      </c>
      <c r="H78" s="152">
        <v>3.5000000000000003E-2</v>
      </c>
      <c r="I78" s="150">
        <v>5</v>
      </c>
      <c r="J78" s="150">
        <v>5</v>
      </c>
      <c r="K78" s="152">
        <v>-0.59084999999999999</v>
      </c>
      <c r="L78" s="150">
        <v>0.01</v>
      </c>
      <c r="M78" s="14" t="s">
        <v>148</v>
      </c>
      <c r="N78" s="151">
        <v>2.9999999999999997E-4</v>
      </c>
      <c r="O78" s="152">
        <v>0.42920000000000003</v>
      </c>
      <c r="P78" s="150" t="s">
        <v>37</v>
      </c>
      <c r="Q78" s="152">
        <v>0.78159999999999996</v>
      </c>
      <c r="R78" s="152">
        <v>-3.2000000000000002E-3</v>
      </c>
      <c r="S78" s="152">
        <v>-3.2000000000000002E-3</v>
      </c>
      <c r="T78" s="152">
        <v>-8.6E-3</v>
      </c>
      <c r="U78" s="150">
        <v>298</v>
      </c>
      <c r="V78" s="150">
        <v>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9.2222222222222228E-4</v>
      </c>
      <c r="E79" s="36"/>
      <c r="F79" s="35"/>
      <c r="G79" s="43">
        <f>AVERAGE(G43:G78)</f>
        <v>-2.7316666666666663E-2</v>
      </c>
      <c r="H79" s="272">
        <f>COUNTIF($D43:$D78,"&gt;0")/COUNT($D43:$D78)</f>
        <v>0.63888888888888884</v>
      </c>
      <c r="I79" s="270"/>
      <c r="J79" s="270"/>
      <c r="K79" s="43">
        <f>AVERAGE(K43:K78)</f>
        <v>2.743333333333333E-2</v>
      </c>
      <c r="L79" s="36"/>
      <c r="M79" s="35"/>
      <c r="N79" s="38"/>
      <c r="O79" s="39"/>
      <c r="P79" s="43">
        <f>AVERAGE(P43:P78)</f>
        <v>-2.8445161290322585E-2</v>
      </c>
      <c r="Q79" s="37"/>
      <c r="R79" s="43">
        <f>AVERAGE(R43:R78)</f>
        <v>3.1277777777777784E-3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1.0269999999999999</v>
      </c>
      <c r="D80" s="147">
        <v>1E-3</v>
      </c>
      <c r="E80" s="144">
        <v>13.67</v>
      </c>
      <c r="F80" s="7">
        <v>1.02</v>
      </c>
      <c r="G80" s="146">
        <v>-6.8999999999999999E-3</v>
      </c>
      <c r="H80" s="146">
        <v>3.2000000000000001E-2</v>
      </c>
      <c r="I80" s="144">
        <v>4.7</v>
      </c>
      <c r="J80" s="144">
        <v>4.7</v>
      </c>
      <c r="K80" s="146">
        <v>4.6670000000000003E-2</v>
      </c>
      <c r="L80" s="144" t="s">
        <v>40</v>
      </c>
      <c r="M80" s="7" t="s">
        <v>36</v>
      </c>
      <c r="N80" s="157">
        <v>0</v>
      </c>
      <c r="O80" s="23">
        <v>0.51549999999999996</v>
      </c>
      <c r="P80" s="146">
        <v>-9.4000000000000004E-3</v>
      </c>
      <c r="Q80" s="144" t="s">
        <v>37</v>
      </c>
      <c r="R80" s="146">
        <v>7.9000000000000008E-3</v>
      </c>
      <c r="S80" s="146">
        <v>7.9000000000000008E-3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1.044</v>
      </c>
      <c r="D81" s="151">
        <v>2.8999999999999998E-3</v>
      </c>
      <c r="E81" s="150">
        <v>40.29</v>
      </c>
      <c r="F81" s="14">
        <v>1.032</v>
      </c>
      <c r="G81" s="152">
        <v>-1.1599999999999999E-2</v>
      </c>
      <c r="H81" s="152">
        <v>3.2000000000000001E-2</v>
      </c>
      <c r="I81" s="150">
        <v>4.7</v>
      </c>
      <c r="J81" s="150">
        <v>4.7</v>
      </c>
      <c r="K81" s="152">
        <v>4.6440000000000002E-2</v>
      </c>
      <c r="L81" s="150" t="s">
        <v>40</v>
      </c>
      <c r="M81" s="14" t="s">
        <v>146</v>
      </c>
      <c r="N81" s="156">
        <v>-1.1000000000000001E-3</v>
      </c>
      <c r="O81" s="18">
        <v>0.39300000000000002</v>
      </c>
      <c r="P81" s="152">
        <v>-1.3599999999999999E-2</v>
      </c>
      <c r="Q81" s="152">
        <v>0.42049999999999998</v>
      </c>
      <c r="R81" s="152">
        <v>1.9E-3</v>
      </c>
      <c r="S81" s="152">
        <v>1.9E-3</v>
      </c>
      <c r="T81" s="152">
        <v>3.8E-3</v>
      </c>
      <c r="U81" s="150">
        <v>9270</v>
      </c>
      <c r="V81" s="150">
        <v>86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1.0449999999999999</v>
      </c>
      <c r="D82" s="147">
        <v>1.9E-3</v>
      </c>
      <c r="E82" s="144">
        <v>9.39</v>
      </c>
      <c r="F82" s="7">
        <v>1.032</v>
      </c>
      <c r="G82" s="146">
        <v>-1.26E-2</v>
      </c>
      <c r="H82" s="146">
        <v>3.2000000000000001E-2</v>
      </c>
      <c r="I82" s="144">
        <v>4.7</v>
      </c>
      <c r="J82" s="144">
        <v>4.7</v>
      </c>
      <c r="K82" s="146">
        <v>4.6399999999999997E-2</v>
      </c>
      <c r="L82" s="144" t="s">
        <v>40</v>
      </c>
      <c r="M82" s="7" t="s">
        <v>144</v>
      </c>
      <c r="N82" s="145">
        <v>-6.3E-3</v>
      </c>
      <c r="O82" s="23">
        <v>0.20269999999999999</v>
      </c>
      <c r="P82" s="146">
        <v>-1.4500000000000001E-2</v>
      </c>
      <c r="Q82" s="146">
        <v>0.86570000000000003</v>
      </c>
      <c r="R82" s="146">
        <v>-4.3E-3</v>
      </c>
      <c r="S82" s="146">
        <v>-4.3E-3</v>
      </c>
      <c r="T82" s="146">
        <v>-3.0999999999999999E-3</v>
      </c>
      <c r="U82" s="144">
        <v>13028</v>
      </c>
      <c r="V82" s="144">
        <v>-111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1.042</v>
      </c>
      <c r="D83" s="151">
        <v>3.8999999999999998E-3</v>
      </c>
      <c r="E83" s="150">
        <v>383.04</v>
      </c>
      <c r="F83" s="14">
        <v>1.0249999999999999</v>
      </c>
      <c r="G83" s="152">
        <v>-1.66E-2</v>
      </c>
      <c r="H83" s="152">
        <v>3.2000000000000001E-2</v>
      </c>
      <c r="I83" s="150">
        <v>4.7</v>
      </c>
      <c r="J83" s="150">
        <v>4.7</v>
      </c>
      <c r="K83" s="152">
        <v>4.6210000000000001E-2</v>
      </c>
      <c r="L83" s="150" t="s">
        <v>40</v>
      </c>
      <c r="M83" s="14" t="s">
        <v>148</v>
      </c>
      <c r="N83" s="151">
        <v>2.9999999999999997E-4</v>
      </c>
      <c r="O83" s="18">
        <v>0.55449999999999999</v>
      </c>
      <c r="P83" s="152">
        <v>-1.84E-2</v>
      </c>
      <c r="Q83" s="152">
        <v>0.59109999999999996</v>
      </c>
      <c r="R83" s="152">
        <v>-3.5000000000000001E-3</v>
      </c>
      <c r="S83" s="152">
        <v>-3.5000000000000001E-3</v>
      </c>
      <c r="T83" s="152">
        <v>-6.7000000000000002E-3</v>
      </c>
      <c r="U83" s="150">
        <v>4699</v>
      </c>
      <c r="V83" s="150">
        <v>-2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</v>
      </c>
      <c r="D84" s="147">
        <v>2.8E-3</v>
      </c>
      <c r="E84" s="144">
        <v>2947.1</v>
      </c>
      <c r="F84" s="7">
        <v>1.032</v>
      </c>
      <c r="G84" s="146">
        <v>-2.7099999999999999E-2</v>
      </c>
      <c r="H84" s="146">
        <v>3.2000000000000001E-2</v>
      </c>
      <c r="I84" s="144">
        <v>4.7</v>
      </c>
      <c r="J84" s="144">
        <v>4.7</v>
      </c>
      <c r="K84" s="146">
        <v>4.5719999999999997E-2</v>
      </c>
      <c r="L84" s="144" t="s">
        <v>40</v>
      </c>
      <c r="M84" s="7" t="s">
        <v>150</v>
      </c>
      <c r="N84" s="145">
        <v>-4.1000000000000003E-3</v>
      </c>
      <c r="O84" s="23">
        <v>0.32169999999999999</v>
      </c>
      <c r="P84" s="146">
        <v>-2.8500000000000001E-2</v>
      </c>
      <c r="Q84" s="146">
        <v>0.58730000000000004</v>
      </c>
      <c r="R84" s="146">
        <v>0</v>
      </c>
      <c r="S84" s="146">
        <v>0</v>
      </c>
      <c r="T84" s="146">
        <v>-5.0000000000000001E-4</v>
      </c>
      <c r="U84" s="144">
        <v>116559</v>
      </c>
      <c r="V84" s="144">
        <v>186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2.5000000000000001E-3</v>
      </c>
      <c r="E85" s="36"/>
      <c r="F85" s="35"/>
      <c r="G85" s="43">
        <f>AVERAGE(G80:G84)</f>
        <v>-1.4960000000000001E-2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4.6287999999999996E-2</v>
      </c>
      <c r="L85" s="36"/>
      <c r="M85" s="35"/>
      <c r="N85" s="38"/>
      <c r="O85" s="39"/>
      <c r="P85" s="43">
        <f>AVERAGE(P80:P84)</f>
        <v>-1.6879999999999999E-2</v>
      </c>
      <c r="Q85" s="37"/>
      <c r="R85" s="43">
        <f>AVERAGE(R80:R84)</f>
        <v>4.0000000000000029E-4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0.84799999999999998</v>
      </c>
      <c r="D86" s="156">
        <v>-1.1999999999999999E-3</v>
      </c>
      <c r="E86" s="150">
        <v>6924.62</v>
      </c>
      <c r="F86" s="14">
        <v>1.0284</v>
      </c>
      <c r="G86" s="152">
        <v>0.1754</v>
      </c>
      <c r="H86" s="152">
        <v>0.03</v>
      </c>
      <c r="I86" s="150">
        <v>4.5</v>
      </c>
      <c r="J86" s="150">
        <v>4.5</v>
      </c>
      <c r="K86" s="152">
        <v>5.4899999999999997E-2</v>
      </c>
      <c r="L86" s="150" t="s">
        <v>40</v>
      </c>
      <c r="M86" s="14" t="s">
        <v>43</v>
      </c>
      <c r="N86" s="156">
        <v>-1.1000000000000001E-3</v>
      </c>
      <c r="O86" s="18">
        <v>0.12139999999999999</v>
      </c>
      <c r="P86" s="161" t="s">
        <v>44</v>
      </c>
      <c r="Q86" s="162">
        <v>2.1143000000000001</v>
      </c>
      <c r="R86" s="152">
        <v>-5.7999999999999996E-3</v>
      </c>
      <c r="S86" s="152">
        <v>-5.7999999999999996E-3</v>
      </c>
      <c r="T86" s="152">
        <v>-4.4999999999999997E-3</v>
      </c>
      <c r="U86" s="150">
        <v>303531</v>
      </c>
      <c r="V86" s="150">
        <v>-6596</v>
      </c>
      <c r="W86" s="153">
        <v>0.21180555555555555</v>
      </c>
      <c r="X86" s="185">
        <v>42738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1.032</v>
      </c>
      <c r="D87" s="145">
        <v>-2.8999999999999998E-3</v>
      </c>
      <c r="E87" s="144">
        <v>27.99</v>
      </c>
      <c r="F87" s="7">
        <v>1.03</v>
      </c>
      <c r="G87" s="146">
        <v>-1.9E-3</v>
      </c>
      <c r="H87" s="146">
        <v>0.03</v>
      </c>
      <c r="I87" s="144">
        <v>4.5</v>
      </c>
      <c r="J87" s="144">
        <v>4.5</v>
      </c>
      <c r="K87" s="146">
        <v>4.4909999999999999E-2</v>
      </c>
      <c r="L87" s="144" t="s">
        <v>40</v>
      </c>
      <c r="M87" s="7" t="s">
        <v>46</v>
      </c>
      <c r="N87" s="147">
        <v>2E-3</v>
      </c>
      <c r="O87" s="23">
        <v>0.36820000000000003</v>
      </c>
      <c r="P87" s="146">
        <v>-5.1999999999999998E-3</v>
      </c>
      <c r="Q87" s="146">
        <v>0.48080000000000001</v>
      </c>
      <c r="R87" s="146">
        <v>9.9000000000000008E-3</v>
      </c>
      <c r="S87" s="146">
        <v>9.9000000000000008E-3</v>
      </c>
      <c r="T87" s="146">
        <v>5.0000000000000001E-4</v>
      </c>
      <c r="U87" s="144">
        <v>249</v>
      </c>
      <c r="V87" s="144">
        <v>2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1.048</v>
      </c>
      <c r="D88" s="151">
        <v>3.8E-3</v>
      </c>
      <c r="E88" s="150">
        <v>10.16</v>
      </c>
      <c r="F88" s="14">
        <v>1.044</v>
      </c>
      <c r="G88" s="152">
        <v>-3.8E-3</v>
      </c>
      <c r="H88" s="152">
        <v>0.03</v>
      </c>
      <c r="I88" s="150">
        <v>4.75</v>
      </c>
      <c r="J88" s="150">
        <v>4.5</v>
      </c>
      <c r="K88" s="152">
        <v>4.4839999999999998E-2</v>
      </c>
      <c r="L88" s="150" t="s">
        <v>40</v>
      </c>
      <c r="M88" s="14" t="s">
        <v>76</v>
      </c>
      <c r="N88" s="151">
        <v>5.0000000000000001E-4</v>
      </c>
      <c r="O88" s="18">
        <v>0.41389999999999999</v>
      </c>
      <c r="P88" s="152">
        <v>-7.1000000000000004E-3</v>
      </c>
      <c r="Q88" s="152">
        <v>0.35870000000000002</v>
      </c>
      <c r="R88" s="152">
        <v>0</v>
      </c>
      <c r="S88" s="152">
        <v>0</v>
      </c>
      <c r="T88" s="152">
        <v>1.2200000000000001E-2</v>
      </c>
      <c r="U88" s="150">
        <v>853</v>
      </c>
      <c r="V88" s="150">
        <v>-1</v>
      </c>
      <c r="W88" s="153">
        <v>0.21180555555555555</v>
      </c>
      <c r="X88" s="154">
        <v>42675</v>
      </c>
      <c r="Y88" s="21" t="s">
        <v>38</v>
      </c>
    </row>
    <row r="89" spans="1:25" s="60" customFormat="1" ht="15.75" thickBot="1" x14ac:dyDescent="0.2">
      <c r="A89" s="51">
        <v>150164</v>
      </c>
      <c r="B89" s="188" t="s">
        <v>61</v>
      </c>
      <c r="C89" s="51">
        <v>1.0309999999999999</v>
      </c>
      <c r="D89" s="189">
        <v>3.8999999999999998E-3</v>
      </c>
      <c r="E89" s="188">
        <v>116.77</v>
      </c>
      <c r="F89" s="51">
        <v>1.0269999999999999</v>
      </c>
      <c r="G89" s="190">
        <v>-3.8999999999999998E-3</v>
      </c>
      <c r="H89" s="190">
        <v>0.03</v>
      </c>
      <c r="I89" s="188">
        <v>4.5</v>
      </c>
      <c r="J89" s="188">
        <v>4.5</v>
      </c>
      <c r="K89" s="190">
        <v>4.4819999999999999E-2</v>
      </c>
      <c r="L89" s="188" t="s">
        <v>40</v>
      </c>
      <c r="M89" s="51" t="s">
        <v>62</v>
      </c>
      <c r="N89" s="189">
        <v>7.4000000000000003E-3</v>
      </c>
      <c r="O89" s="56">
        <v>0.126</v>
      </c>
      <c r="P89" s="190">
        <v>-5.7999999999999996E-3</v>
      </c>
      <c r="Q89" s="190">
        <v>0.433</v>
      </c>
      <c r="R89" s="190">
        <v>5.7999999999999996E-3</v>
      </c>
      <c r="S89" s="190">
        <v>5.7999999999999996E-3</v>
      </c>
      <c r="T89" s="190">
        <v>5.4000000000000003E-3</v>
      </c>
      <c r="U89" s="188">
        <v>3483</v>
      </c>
      <c r="V89" s="188">
        <v>3</v>
      </c>
      <c r="W89" s="191">
        <v>0.29375000000000001</v>
      </c>
      <c r="X89" s="192">
        <v>42705</v>
      </c>
      <c r="Y89" s="59" t="s">
        <v>38</v>
      </c>
    </row>
    <row r="90" spans="1:25" s="60" customFormat="1" ht="15.75" thickBot="1" x14ac:dyDescent="0.2">
      <c r="A90" s="51">
        <v>150329</v>
      </c>
      <c r="B90" s="188" t="s">
        <v>99</v>
      </c>
      <c r="C90" s="51">
        <v>1.034</v>
      </c>
      <c r="D90" s="189">
        <v>1E-3</v>
      </c>
      <c r="E90" s="188">
        <v>948.27</v>
      </c>
      <c r="F90" s="51">
        <v>1.03</v>
      </c>
      <c r="G90" s="190">
        <v>-3.8999999999999998E-3</v>
      </c>
      <c r="H90" s="190">
        <v>0.03</v>
      </c>
      <c r="I90" s="188">
        <v>4.5</v>
      </c>
      <c r="J90" s="188">
        <v>4.5</v>
      </c>
      <c r="K90" s="190">
        <v>4.4819999999999999E-2</v>
      </c>
      <c r="L90" s="188" t="s">
        <v>40</v>
      </c>
      <c r="M90" s="51" t="s">
        <v>100</v>
      </c>
      <c r="N90" s="189">
        <v>2.3999999999999998E-3</v>
      </c>
      <c r="O90" s="56">
        <v>0.33679999999999999</v>
      </c>
      <c r="P90" s="190">
        <v>-7.1999999999999998E-3</v>
      </c>
      <c r="Q90" s="190">
        <v>0.5544</v>
      </c>
      <c r="R90" s="190">
        <v>1E-3</v>
      </c>
      <c r="S90" s="190">
        <v>1E-3</v>
      </c>
      <c r="T90" s="190">
        <v>2.5999999999999999E-3</v>
      </c>
      <c r="U90" s="188">
        <v>14050</v>
      </c>
      <c r="V90" s="188">
        <v>788</v>
      </c>
      <c r="W90" s="191">
        <v>0.21180555555555555</v>
      </c>
      <c r="X90" s="192">
        <v>42719</v>
      </c>
      <c r="Y90" s="59" t="s">
        <v>38</v>
      </c>
    </row>
    <row r="91" spans="1:25" ht="15.75" thickBot="1" x14ac:dyDescent="0.2">
      <c r="A91" s="7">
        <v>150255</v>
      </c>
      <c r="B91" s="155" t="s">
        <v>112</v>
      </c>
      <c r="C91" s="7">
        <v>1.014</v>
      </c>
      <c r="D91" s="145">
        <v>-2.8999999999999998E-3</v>
      </c>
      <c r="E91" s="144">
        <v>12.73</v>
      </c>
      <c r="F91" s="7">
        <v>1.0095000000000001</v>
      </c>
      <c r="G91" s="146">
        <v>-4.4999999999999997E-3</v>
      </c>
      <c r="H91" s="146">
        <v>0.03</v>
      </c>
      <c r="I91" s="144">
        <v>4.5</v>
      </c>
      <c r="J91" s="144">
        <v>4.5</v>
      </c>
      <c r="K91" s="146">
        <v>4.48E-2</v>
      </c>
      <c r="L91" s="144" t="s">
        <v>40</v>
      </c>
      <c r="M91" s="7" t="s">
        <v>95</v>
      </c>
      <c r="N91" s="145">
        <v>-5.1000000000000004E-3</v>
      </c>
      <c r="O91" s="23">
        <v>0.24010000000000001</v>
      </c>
      <c r="P91" s="146">
        <v>-8.2000000000000007E-3</v>
      </c>
      <c r="Q91" s="146">
        <v>0.81010000000000004</v>
      </c>
      <c r="R91" s="146">
        <v>-5.1000000000000004E-3</v>
      </c>
      <c r="S91" s="146">
        <v>-5.1000000000000004E-3</v>
      </c>
      <c r="T91" s="146">
        <v>-5.4999999999999997E-3</v>
      </c>
      <c r="U91" s="144">
        <v>3198</v>
      </c>
      <c r="V91" s="144">
        <v>14</v>
      </c>
      <c r="W91" s="148">
        <v>0.21180555555555555</v>
      </c>
      <c r="X91" s="149">
        <v>42888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1.06</v>
      </c>
      <c r="D92" s="151">
        <v>1.9E-3</v>
      </c>
      <c r="E92" s="150">
        <v>196.64</v>
      </c>
      <c r="F92" s="14">
        <v>1.0549999999999999</v>
      </c>
      <c r="G92" s="152">
        <v>-4.7000000000000002E-3</v>
      </c>
      <c r="H92" s="152">
        <v>0.03</v>
      </c>
      <c r="I92" s="150">
        <v>5</v>
      </c>
      <c r="J92" s="150">
        <v>4.5</v>
      </c>
      <c r="K92" s="152">
        <v>4.478E-2</v>
      </c>
      <c r="L92" s="150" t="s">
        <v>40</v>
      </c>
      <c r="M92" s="14" t="s">
        <v>46</v>
      </c>
      <c r="N92" s="151">
        <v>2E-3</v>
      </c>
      <c r="O92" s="18">
        <v>0.1537</v>
      </c>
      <c r="P92" s="152">
        <v>-8.0000000000000002E-3</v>
      </c>
      <c r="Q92" s="152">
        <v>0.94550000000000001</v>
      </c>
      <c r="R92" s="152">
        <v>-2.5999999999999999E-3</v>
      </c>
      <c r="S92" s="152">
        <v>-2.5999999999999999E-3</v>
      </c>
      <c r="T92" s="152">
        <v>-4.5999999999999999E-3</v>
      </c>
      <c r="U92" s="150">
        <v>10327</v>
      </c>
      <c r="V92" s="150">
        <v>0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1.0609999999999999</v>
      </c>
      <c r="D93" s="147">
        <v>8.9999999999999998E-4</v>
      </c>
      <c r="E93" s="144">
        <v>883.84</v>
      </c>
      <c r="F93" s="7">
        <v>1.056</v>
      </c>
      <c r="G93" s="146">
        <v>-4.7000000000000002E-3</v>
      </c>
      <c r="H93" s="146">
        <v>0.03</v>
      </c>
      <c r="I93" s="144">
        <v>5</v>
      </c>
      <c r="J93" s="144">
        <v>4.5</v>
      </c>
      <c r="K93" s="146">
        <v>4.478E-2</v>
      </c>
      <c r="L93" s="144" t="s">
        <v>40</v>
      </c>
      <c r="M93" s="7" t="s">
        <v>66</v>
      </c>
      <c r="N93" s="147">
        <v>1.5E-3</v>
      </c>
      <c r="O93" s="23">
        <v>0.1497</v>
      </c>
      <c r="P93" s="146">
        <v>-8.0000000000000002E-3</v>
      </c>
      <c r="Q93" s="146">
        <v>0.95309999999999995</v>
      </c>
      <c r="R93" s="146">
        <v>0</v>
      </c>
      <c r="S93" s="146">
        <v>0</v>
      </c>
      <c r="T93" s="146">
        <v>2E-3</v>
      </c>
      <c r="U93" s="144">
        <v>53556</v>
      </c>
      <c r="V93" s="144">
        <v>89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150251</v>
      </c>
      <c r="B94" s="150" t="s">
        <v>96</v>
      </c>
      <c r="C94" s="14">
        <v>1.0349999999999999</v>
      </c>
      <c r="D94" s="151">
        <v>1E-3</v>
      </c>
      <c r="E94" s="150">
        <v>1183.1400000000001</v>
      </c>
      <c r="F94" s="14">
        <v>1.03</v>
      </c>
      <c r="G94" s="152">
        <v>-4.8999999999999998E-3</v>
      </c>
      <c r="H94" s="152">
        <v>0.03</v>
      </c>
      <c r="I94" s="150">
        <v>4.5</v>
      </c>
      <c r="J94" s="150">
        <v>4.5</v>
      </c>
      <c r="K94" s="152">
        <v>4.478E-2</v>
      </c>
      <c r="L94" s="150" t="s">
        <v>40</v>
      </c>
      <c r="M94" s="14" t="s">
        <v>97</v>
      </c>
      <c r="N94" s="156">
        <v>-7.4999999999999997E-3</v>
      </c>
      <c r="O94" s="18">
        <v>0.43359999999999999</v>
      </c>
      <c r="P94" s="152">
        <v>-8.0999999999999996E-3</v>
      </c>
      <c r="Q94" s="152">
        <v>0.32740000000000002</v>
      </c>
      <c r="R94" s="152">
        <v>5.7000000000000002E-3</v>
      </c>
      <c r="S94" s="152">
        <v>5.7000000000000002E-3</v>
      </c>
      <c r="T94" s="152">
        <v>8.8000000000000005E-3</v>
      </c>
      <c r="U94" s="150">
        <v>9202</v>
      </c>
      <c r="V94" s="150">
        <v>1730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150309</v>
      </c>
      <c r="B95" s="144" t="s">
        <v>73</v>
      </c>
      <c r="C95" s="7">
        <v>1.0369999999999999</v>
      </c>
      <c r="D95" s="147">
        <v>1E-3</v>
      </c>
      <c r="E95" s="144">
        <v>0.39</v>
      </c>
      <c r="F95" s="7">
        <v>1.032</v>
      </c>
      <c r="G95" s="146">
        <v>-4.7999999999999996E-3</v>
      </c>
      <c r="H95" s="146">
        <v>0.03</v>
      </c>
      <c r="I95" s="144">
        <v>4.5</v>
      </c>
      <c r="J95" s="144">
        <v>4.5</v>
      </c>
      <c r="K95" s="146">
        <v>4.478E-2</v>
      </c>
      <c r="L95" s="144" t="s">
        <v>40</v>
      </c>
      <c r="M95" s="7" t="s">
        <v>74</v>
      </c>
      <c r="N95" s="145">
        <v>-6.1000000000000004E-3</v>
      </c>
      <c r="O95" s="23">
        <v>0.36470000000000002</v>
      </c>
      <c r="P95" s="146">
        <v>-8.0999999999999996E-3</v>
      </c>
      <c r="Q95" s="146">
        <v>0.48659999999999998</v>
      </c>
      <c r="R95" s="146">
        <v>-6.4000000000000003E-3</v>
      </c>
      <c r="S95" s="146">
        <v>-6.4000000000000003E-3</v>
      </c>
      <c r="T95" s="146">
        <v>-4.4000000000000003E-3</v>
      </c>
      <c r="U95" s="144">
        <v>1401</v>
      </c>
      <c r="V95" s="144">
        <v>-5</v>
      </c>
      <c r="W95" s="148">
        <v>0.21180555555555555</v>
      </c>
      <c r="X95" s="149">
        <v>42709</v>
      </c>
      <c r="Y95" s="13" t="s">
        <v>38</v>
      </c>
    </row>
    <row r="96" spans="1:25" ht="15.75" thickBot="1" x14ac:dyDescent="0.2">
      <c r="A96" s="14">
        <v>502024</v>
      </c>
      <c r="B96" s="150" t="s">
        <v>77</v>
      </c>
      <c r="C96" s="14">
        <v>1.056</v>
      </c>
      <c r="D96" s="151">
        <v>3.8E-3</v>
      </c>
      <c r="E96" s="150">
        <v>365.73</v>
      </c>
      <c r="F96" s="14">
        <v>1.0509999999999999</v>
      </c>
      <c r="G96" s="152">
        <v>-4.7999999999999996E-3</v>
      </c>
      <c r="H96" s="152">
        <v>0.03</v>
      </c>
      <c r="I96" s="150">
        <v>5</v>
      </c>
      <c r="J96" s="150">
        <v>4.5</v>
      </c>
      <c r="K96" s="152">
        <v>4.478E-2</v>
      </c>
      <c r="L96" s="150" t="s">
        <v>40</v>
      </c>
      <c r="M96" s="14" t="s">
        <v>78</v>
      </c>
      <c r="N96" s="156">
        <v>-2.0999999999999999E-3</v>
      </c>
      <c r="O96" s="18">
        <v>0.28910000000000002</v>
      </c>
      <c r="P96" s="152">
        <v>-8.0999999999999996E-3</v>
      </c>
      <c r="Q96" s="152">
        <v>0.63929999999999998</v>
      </c>
      <c r="R96" s="152">
        <v>3.8E-3</v>
      </c>
      <c r="S96" s="152">
        <v>3.8E-3</v>
      </c>
      <c r="T96" s="152">
        <v>4.8999999999999998E-3</v>
      </c>
      <c r="U96" s="150">
        <v>2709</v>
      </c>
      <c r="V96" s="150">
        <v>321</v>
      </c>
      <c r="W96" s="153">
        <v>0.21180555555555555</v>
      </c>
      <c r="X96" s="154">
        <v>42614</v>
      </c>
      <c r="Y96" s="21" t="s">
        <v>38</v>
      </c>
    </row>
    <row r="97" spans="1:25" ht="15.75" thickBot="1" x14ac:dyDescent="0.2">
      <c r="A97" s="7">
        <v>150257</v>
      </c>
      <c r="B97" s="144" t="s">
        <v>53</v>
      </c>
      <c r="C97" s="7">
        <v>1.0149999999999999</v>
      </c>
      <c r="D97" s="147">
        <v>2E-3</v>
      </c>
      <c r="E97" s="144">
        <v>43.08</v>
      </c>
      <c r="F97" s="7">
        <v>1.0095000000000001</v>
      </c>
      <c r="G97" s="146">
        <v>-5.4000000000000003E-3</v>
      </c>
      <c r="H97" s="146">
        <v>0.03</v>
      </c>
      <c r="I97" s="144">
        <v>4.5</v>
      </c>
      <c r="J97" s="144">
        <v>4.5</v>
      </c>
      <c r="K97" s="146">
        <v>4.4749999999999998E-2</v>
      </c>
      <c r="L97" s="144" t="s">
        <v>40</v>
      </c>
      <c r="M97" s="7" t="s">
        <v>54</v>
      </c>
      <c r="N97" s="145">
        <v>-6.1999999999999998E-3</v>
      </c>
      <c r="O97" s="23">
        <v>0.41660000000000003</v>
      </c>
      <c r="P97" s="146">
        <v>-9.1999999999999998E-3</v>
      </c>
      <c r="Q97" s="146">
        <v>0.38950000000000001</v>
      </c>
      <c r="R97" s="146">
        <v>1.11E-2</v>
      </c>
      <c r="S97" s="146">
        <v>1.11E-2</v>
      </c>
      <c r="T97" s="146">
        <v>5.4000000000000003E-3</v>
      </c>
      <c r="U97" s="144">
        <v>1579</v>
      </c>
      <c r="V97" s="144">
        <v>6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150259</v>
      </c>
      <c r="B98" s="150" t="s">
        <v>92</v>
      </c>
      <c r="C98" s="14">
        <v>1.0149999999999999</v>
      </c>
      <c r="D98" s="151">
        <v>3.0000000000000001E-3</v>
      </c>
      <c r="E98" s="150">
        <v>165.51</v>
      </c>
      <c r="F98" s="14">
        <v>1.0095000000000001</v>
      </c>
      <c r="G98" s="152">
        <v>-5.4000000000000003E-3</v>
      </c>
      <c r="H98" s="152">
        <v>0.03</v>
      </c>
      <c r="I98" s="150">
        <v>4.5</v>
      </c>
      <c r="J98" s="150">
        <v>4.5</v>
      </c>
      <c r="K98" s="152">
        <v>4.4749999999999998E-2</v>
      </c>
      <c r="L98" s="150" t="s">
        <v>40</v>
      </c>
      <c r="M98" s="14" t="s">
        <v>93</v>
      </c>
      <c r="N98" s="156">
        <v>-4.7000000000000002E-3</v>
      </c>
      <c r="O98" s="18">
        <v>0.34499999999999997</v>
      </c>
      <c r="P98" s="152">
        <v>-9.1999999999999998E-3</v>
      </c>
      <c r="Q98" s="152">
        <v>0.56010000000000004</v>
      </c>
      <c r="R98" s="152">
        <v>-4.7000000000000002E-3</v>
      </c>
      <c r="S98" s="152">
        <v>-4.7000000000000002E-3</v>
      </c>
      <c r="T98" s="152">
        <v>-6.1999999999999998E-3</v>
      </c>
      <c r="U98" s="150">
        <v>10109</v>
      </c>
      <c r="V98" s="150">
        <v>-11</v>
      </c>
      <c r="W98" s="153">
        <v>0.21180555555555555</v>
      </c>
      <c r="X98" s="154">
        <v>42888</v>
      </c>
      <c r="Y98" s="21" t="s">
        <v>38</v>
      </c>
    </row>
    <row r="99" spans="1:25" ht="15.75" thickBot="1" x14ac:dyDescent="0.2">
      <c r="A99" s="7">
        <v>502049</v>
      </c>
      <c r="B99" s="144" t="s">
        <v>90</v>
      </c>
      <c r="C99" s="7">
        <v>1.0209999999999999</v>
      </c>
      <c r="D99" s="147">
        <v>2E-3</v>
      </c>
      <c r="E99" s="144">
        <v>1373.51</v>
      </c>
      <c r="F99" s="7">
        <v>1.0155000000000001</v>
      </c>
      <c r="G99" s="146">
        <v>-5.4000000000000003E-3</v>
      </c>
      <c r="H99" s="146">
        <v>0.03</v>
      </c>
      <c r="I99" s="144">
        <v>4.5</v>
      </c>
      <c r="J99" s="144">
        <v>4.5</v>
      </c>
      <c r="K99" s="146">
        <v>4.4749999999999998E-2</v>
      </c>
      <c r="L99" s="144" t="s">
        <v>40</v>
      </c>
      <c r="M99" s="7" t="s">
        <v>91</v>
      </c>
      <c r="N99" s="145">
        <v>-4.0000000000000001E-3</v>
      </c>
      <c r="O99" s="23">
        <v>0.43109999999999998</v>
      </c>
      <c r="P99" s="146">
        <v>-9.1000000000000004E-3</v>
      </c>
      <c r="Q99" s="146">
        <v>0.34870000000000001</v>
      </c>
      <c r="R99" s="146">
        <v>-4.7000000000000002E-3</v>
      </c>
      <c r="S99" s="146">
        <v>-4.7000000000000002E-3</v>
      </c>
      <c r="T99" s="146">
        <v>5.1000000000000004E-3</v>
      </c>
      <c r="U99" s="144">
        <v>13010</v>
      </c>
      <c r="V99" s="144">
        <v>741</v>
      </c>
      <c r="W99" s="148">
        <v>0.21180555555555555</v>
      </c>
      <c r="X99" s="149">
        <v>42839</v>
      </c>
      <c r="Y99" s="13" t="s">
        <v>38</v>
      </c>
    </row>
    <row r="100" spans="1:25" ht="15.75" thickBot="1" x14ac:dyDescent="0.2">
      <c r="A100" s="14">
        <v>150283</v>
      </c>
      <c r="B100" s="150" t="s">
        <v>63</v>
      </c>
      <c r="C100" s="14">
        <v>1.0129999999999999</v>
      </c>
      <c r="D100" s="151">
        <v>2E-3</v>
      </c>
      <c r="E100" s="150">
        <v>103.92</v>
      </c>
      <c r="F100" s="14">
        <v>1.0073000000000001</v>
      </c>
      <c r="G100" s="152">
        <v>-5.7000000000000002E-3</v>
      </c>
      <c r="H100" s="152">
        <v>0.03</v>
      </c>
      <c r="I100" s="150">
        <v>4.5</v>
      </c>
      <c r="J100" s="150">
        <v>4.5</v>
      </c>
      <c r="K100" s="152">
        <v>4.4740000000000002E-2</v>
      </c>
      <c r="L100" s="150" t="s">
        <v>40</v>
      </c>
      <c r="M100" s="14" t="s">
        <v>64</v>
      </c>
      <c r="N100" s="156">
        <v>-5.7000000000000002E-3</v>
      </c>
      <c r="O100" s="18">
        <v>0.29139999999999999</v>
      </c>
      <c r="P100" s="152">
        <v>-9.1999999999999998E-3</v>
      </c>
      <c r="Q100" s="162">
        <v>0.69069999999999998</v>
      </c>
      <c r="R100" s="152">
        <v>-4.7000000000000002E-3</v>
      </c>
      <c r="S100" s="152">
        <v>-4.7000000000000002E-3</v>
      </c>
      <c r="T100" s="152">
        <v>-8.5000000000000006E-3</v>
      </c>
      <c r="U100" s="150">
        <v>9411</v>
      </c>
      <c r="V100" s="150">
        <v>-25</v>
      </c>
      <c r="W100" s="153">
        <v>0.21180555555555555</v>
      </c>
      <c r="X100" s="154">
        <v>42905</v>
      </c>
      <c r="Y100" s="21" t="s">
        <v>38</v>
      </c>
    </row>
    <row r="101" spans="1:25" ht="15.75" thickBot="1" x14ac:dyDescent="0.2">
      <c r="A101" s="7">
        <v>150235</v>
      </c>
      <c r="B101" s="144" t="s">
        <v>115</v>
      </c>
      <c r="C101" s="7">
        <v>1.0329999999999999</v>
      </c>
      <c r="D101" s="157">
        <v>0</v>
      </c>
      <c r="E101" s="144">
        <v>577.07000000000005</v>
      </c>
      <c r="F101" s="7">
        <v>1.0269999999999999</v>
      </c>
      <c r="G101" s="146">
        <v>-5.7999999999999996E-3</v>
      </c>
      <c r="H101" s="146">
        <v>0.03</v>
      </c>
      <c r="I101" s="144">
        <v>4.5</v>
      </c>
      <c r="J101" s="144">
        <v>4.5</v>
      </c>
      <c r="K101" s="146">
        <v>4.4729999999999999E-2</v>
      </c>
      <c r="L101" s="144" t="s">
        <v>40</v>
      </c>
      <c r="M101" s="7" t="s">
        <v>56</v>
      </c>
      <c r="N101" s="145">
        <v>-8.8999999999999999E-3</v>
      </c>
      <c r="O101" s="23">
        <v>0.37590000000000001</v>
      </c>
      <c r="P101" s="146">
        <v>-9.1000000000000004E-3</v>
      </c>
      <c r="Q101" s="146">
        <v>0.46629999999999999</v>
      </c>
      <c r="R101" s="146">
        <v>5.0000000000000001E-4</v>
      </c>
      <c r="S101" s="146">
        <v>5.0000000000000001E-4</v>
      </c>
      <c r="T101" s="146">
        <v>-5.0000000000000001E-4</v>
      </c>
      <c r="U101" s="144">
        <v>31530</v>
      </c>
      <c r="V101" s="144">
        <v>93</v>
      </c>
      <c r="W101" s="148">
        <v>0.21180555555555555</v>
      </c>
      <c r="X101" s="149">
        <v>42675</v>
      </c>
      <c r="Y101" s="13" t="s">
        <v>38</v>
      </c>
    </row>
    <row r="102" spans="1:25" ht="15.75" thickBot="1" x14ac:dyDescent="0.2">
      <c r="A102" s="14">
        <v>150243</v>
      </c>
      <c r="B102" s="150" t="s">
        <v>128</v>
      </c>
      <c r="C102" s="14">
        <v>1.0329999999999999</v>
      </c>
      <c r="D102" s="151">
        <v>1.9E-3</v>
      </c>
      <c r="E102" s="150">
        <v>182.44</v>
      </c>
      <c r="F102" s="14">
        <v>1.0269999999999999</v>
      </c>
      <c r="G102" s="152">
        <v>-5.7999999999999996E-3</v>
      </c>
      <c r="H102" s="152">
        <v>0.03</v>
      </c>
      <c r="I102" s="150">
        <v>4.5</v>
      </c>
      <c r="J102" s="150">
        <v>4.5</v>
      </c>
      <c r="K102" s="152">
        <v>4.4729999999999999E-2</v>
      </c>
      <c r="L102" s="150" t="s">
        <v>40</v>
      </c>
      <c r="M102" s="14" t="s">
        <v>129</v>
      </c>
      <c r="N102" s="156">
        <v>-3.0000000000000001E-3</v>
      </c>
      <c r="O102" s="18">
        <v>0.3831</v>
      </c>
      <c r="P102" s="152">
        <v>-9.1000000000000004E-3</v>
      </c>
      <c r="Q102" s="152">
        <v>0.44929999999999998</v>
      </c>
      <c r="R102" s="152">
        <v>5.0000000000000001E-4</v>
      </c>
      <c r="S102" s="152">
        <v>5.0000000000000001E-4</v>
      </c>
      <c r="T102" s="152">
        <v>-1.4E-3</v>
      </c>
      <c r="U102" s="150">
        <v>12455</v>
      </c>
      <c r="V102" s="150">
        <v>48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150241</v>
      </c>
      <c r="B103" s="155" t="s">
        <v>94</v>
      </c>
      <c r="C103" s="7">
        <v>1.036</v>
      </c>
      <c r="D103" s="147">
        <v>1.9E-3</v>
      </c>
      <c r="E103" s="144">
        <v>329.72</v>
      </c>
      <c r="F103" s="7">
        <v>1.03</v>
      </c>
      <c r="G103" s="146">
        <v>-5.7999999999999996E-3</v>
      </c>
      <c r="H103" s="146">
        <v>0.03</v>
      </c>
      <c r="I103" s="144">
        <v>4.5</v>
      </c>
      <c r="J103" s="144">
        <v>4.5</v>
      </c>
      <c r="K103" s="146">
        <v>4.4729999999999999E-2</v>
      </c>
      <c r="L103" s="144" t="s">
        <v>40</v>
      </c>
      <c r="M103" s="7" t="s">
        <v>95</v>
      </c>
      <c r="N103" s="145">
        <v>-5.1000000000000004E-3</v>
      </c>
      <c r="O103" s="23">
        <v>0.31619999999999998</v>
      </c>
      <c r="P103" s="146">
        <v>-9.1000000000000004E-3</v>
      </c>
      <c r="Q103" s="146">
        <v>0.60260000000000002</v>
      </c>
      <c r="R103" s="146">
        <v>-3.2000000000000002E-3</v>
      </c>
      <c r="S103" s="146">
        <v>-3.2000000000000002E-3</v>
      </c>
      <c r="T103" s="146">
        <v>0</v>
      </c>
      <c r="U103" s="144">
        <v>8547</v>
      </c>
      <c r="V103" s="144">
        <v>15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150315</v>
      </c>
      <c r="B104" s="150" t="s">
        <v>118</v>
      </c>
      <c r="C104" s="14">
        <v>1.038</v>
      </c>
      <c r="D104" s="151">
        <v>1.9E-3</v>
      </c>
      <c r="E104" s="150">
        <v>207.22</v>
      </c>
      <c r="F104" s="14">
        <v>1.032</v>
      </c>
      <c r="G104" s="152">
        <v>-5.7999999999999996E-3</v>
      </c>
      <c r="H104" s="152">
        <v>0.03</v>
      </c>
      <c r="I104" s="150">
        <v>4.5</v>
      </c>
      <c r="J104" s="150">
        <v>4.5</v>
      </c>
      <c r="K104" s="152">
        <v>4.4729999999999999E-2</v>
      </c>
      <c r="L104" s="150" t="s">
        <v>40</v>
      </c>
      <c r="M104" s="14" t="s">
        <v>119</v>
      </c>
      <c r="N104" s="156">
        <v>-1E-3</v>
      </c>
      <c r="O104" s="18">
        <v>0.3866</v>
      </c>
      <c r="P104" s="152">
        <v>-9.1000000000000004E-3</v>
      </c>
      <c r="Q104" s="152">
        <v>0.43540000000000001</v>
      </c>
      <c r="R104" s="152">
        <v>-6.7000000000000002E-3</v>
      </c>
      <c r="S104" s="152">
        <v>-6.7000000000000002E-3</v>
      </c>
      <c r="T104" s="152">
        <v>-7.7000000000000002E-3</v>
      </c>
      <c r="U104" s="150">
        <v>9380</v>
      </c>
      <c r="V104" s="150">
        <v>-100</v>
      </c>
      <c r="W104" s="153">
        <v>0.21180555555555555</v>
      </c>
      <c r="X104" s="154">
        <v>42705</v>
      </c>
      <c r="Y104" s="21" t="s">
        <v>38</v>
      </c>
    </row>
    <row r="105" spans="1:25" ht="15.75" thickBot="1" x14ac:dyDescent="0.2">
      <c r="A105" s="7">
        <v>150233</v>
      </c>
      <c r="B105" s="144" t="s">
        <v>81</v>
      </c>
      <c r="C105" s="7">
        <v>1.016</v>
      </c>
      <c r="D105" s="147">
        <v>3.0000000000000001E-3</v>
      </c>
      <c r="E105" s="144">
        <v>36.71</v>
      </c>
      <c r="F105" s="7">
        <v>1.0099</v>
      </c>
      <c r="G105" s="146">
        <v>-6.0000000000000001E-3</v>
      </c>
      <c r="H105" s="146">
        <v>0.03</v>
      </c>
      <c r="I105" s="144">
        <v>4.5</v>
      </c>
      <c r="J105" s="144">
        <v>4.5</v>
      </c>
      <c r="K105" s="146">
        <v>4.4729999999999999E-2</v>
      </c>
      <c r="L105" s="144" t="s">
        <v>40</v>
      </c>
      <c r="M105" s="7" t="s">
        <v>82</v>
      </c>
      <c r="N105" s="145">
        <v>-2.2000000000000001E-3</v>
      </c>
      <c r="O105" s="23">
        <v>0.30409999999999998</v>
      </c>
      <c r="P105" s="146">
        <v>-9.1999999999999998E-3</v>
      </c>
      <c r="Q105" s="160">
        <v>0.65710000000000002</v>
      </c>
      <c r="R105" s="146">
        <v>-4.5999999999999999E-3</v>
      </c>
      <c r="S105" s="146">
        <v>-4.5999999999999999E-3</v>
      </c>
      <c r="T105" s="146">
        <v>-6.9999999999999999E-4</v>
      </c>
      <c r="U105" s="144">
        <v>2708</v>
      </c>
      <c r="V105" s="144">
        <v>-12</v>
      </c>
      <c r="W105" s="148">
        <v>0.21180555555555555</v>
      </c>
      <c r="X105" s="149">
        <v>42884</v>
      </c>
      <c r="Y105" s="13" t="s">
        <v>38</v>
      </c>
    </row>
    <row r="106" spans="1:25" ht="15.75" thickBot="1" x14ac:dyDescent="0.2">
      <c r="A106" s="14">
        <v>150275</v>
      </c>
      <c r="B106" s="161" t="s">
        <v>89</v>
      </c>
      <c r="C106" s="14">
        <v>1.036</v>
      </c>
      <c r="D106" s="151">
        <v>1E-3</v>
      </c>
      <c r="E106" s="150">
        <v>3104.89</v>
      </c>
      <c r="F106" s="14">
        <v>1.03</v>
      </c>
      <c r="G106" s="152">
        <v>-5.7999999999999996E-3</v>
      </c>
      <c r="H106" s="152">
        <v>0.03</v>
      </c>
      <c r="I106" s="150">
        <v>4.5</v>
      </c>
      <c r="J106" s="150">
        <v>4.5</v>
      </c>
      <c r="K106" s="152">
        <v>4.4729999999999999E-2</v>
      </c>
      <c r="L106" s="150" t="s">
        <v>40</v>
      </c>
      <c r="M106" s="14" t="s">
        <v>46</v>
      </c>
      <c r="N106" s="151">
        <v>2E-3</v>
      </c>
      <c r="O106" s="18">
        <v>0.1467</v>
      </c>
      <c r="P106" s="152">
        <v>-9.1000000000000004E-3</v>
      </c>
      <c r="Q106" s="152">
        <v>1</v>
      </c>
      <c r="R106" s="152">
        <v>3.3E-3</v>
      </c>
      <c r="S106" s="152">
        <v>3.3E-3</v>
      </c>
      <c r="T106" s="152">
        <v>5.4000000000000003E-3</v>
      </c>
      <c r="U106" s="150">
        <v>52937</v>
      </c>
      <c r="V106" s="150">
        <v>286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150305</v>
      </c>
      <c r="B107" s="144" t="s">
        <v>104</v>
      </c>
      <c r="C107" s="7">
        <v>1.0369999999999999</v>
      </c>
      <c r="D107" s="147">
        <v>2.8999999999999998E-3</v>
      </c>
      <c r="E107" s="144">
        <v>106.85</v>
      </c>
      <c r="F107" s="7">
        <v>1.0309999999999999</v>
      </c>
      <c r="G107" s="146">
        <v>-5.7999999999999996E-3</v>
      </c>
      <c r="H107" s="146">
        <v>0.03</v>
      </c>
      <c r="I107" s="144">
        <v>4.5</v>
      </c>
      <c r="J107" s="144">
        <v>4.5</v>
      </c>
      <c r="K107" s="146">
        <v>4.4729999999999999E-2</v>
      </c>
      <c r="L107" s="144" t="s">
        <v>40</v>
      </c>
      <c r="M107" s="7" t="s">
        <v>105</v>
      </c>
      <c r="N107" s="145">
        <v>-2.8E-3</v>
      </c>
      <c r="O107" s="23">
        <v>0.2384</v>
      </c>
      <c r="P107" s="146">
        <v>-9.1000000000000004E-3</v>
      </c>
      <c r="Q107" s="146">
        <v>0.78359999999999996</v>
      </c>
      <c r="R107" s="146">
        <v>-5.8999999999999999E-3</v>
      </c>
      <c r="S107" s="146">
        <v>-5.8999999999999999E-3</v>
      </c>
      <c r="T107" s="146">
        <v>-5.8999999999999999E-3</v>
      </c>
      <c r="U107" s="144">
        <v>2927</v>
      </c>
      <c r="V107" s="144">
        <v>-21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502011</v>
      </c>
      <c r="B108" s="150" t="s">
        <v>101</v>
      </c>
      <c r="C108" s="14">
        <v>1.012</v>
      </c>
      <c r="D108" s="159">
        <v>0</v>
      </c>
      <c r="E108" s="150">
        <v>774</v>
      </c>
      <c r="F108" s="14">
        <v>1.0052000000000001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4.4699999999999997E-2</v>
      </c>
      <c r="L108" s="150" t="s">
        <v>40</v>
      </c>
      <c r="M108" s="14" t="s">
        <v>56</v>
      </c>
      <c r="N108" s="156">
        <v>-8.8999999999999999E-3</v>
      </c>
      <c r="O108" s="18">
        <v>0.47849999999999998</v>
      </c>
      <c r="P108" s="152">
        <v>-1.0200000000000001E-2</v>
      </c>
      <c r="Q108" s="152">
        <v>0.2465</v>
      </c>
      <c r="R108" s="152">
        <v>3.0000000000000001E-3</v>
      </c>
      <c r="S108" s="152">
        <v>3.0000000000000001E-3</v>
      </c>
      <c r="T108" s="152">
        <v>3.8999999999999998E-3</v>
      </c>
      <c r="U108" s="150">
        <v>14445</v>
      </c>
      <c r="V108" s="150">
        <v>121</v>
      </c>
      <c r="W108" s="153">
        <v>0.21180555555555555</v>
      </c>
      <c r="X108" s="154">
        <v>42923</v>
      </c>
      <c r="Y108" s="21" t="s">
        <v>38</v>
      </c>
    </row>
    <row r="109" spans="1:25" s="60" customFormat="1" ht="15.75" thickBot="1" x14ac:dyDescent="0.2">
      <c r="A109" s="51">
        <v>150177</v>
      </c>
      <c r="B109" s="188" t="s">
        <v>83</v>
      </c>
      <c r="C109" s="51">
        <v>1.0349999999999999</v>
      </c>
      <c r="D109" s="189">
        <v>3.8999999999999998E-3</v>
      </c>
      <c r="E109" s="188">
        <v>82.5</v>
      </c>
      <c r="F109" s="51">
        <v>1.028</v>
      </c>
      <c r="G109" s="190">
        <v>-6.7999999999999996E-3</v>
      </c>
      <c r="H109" s="190">
        <v>0.03</v>
      </c>
      <c r="I109" s="188">
        <v>4.5</v>
      </c>
      <c r="J109" s="188">
        <v>4.5</v>
      </c>
      <c r="K109" s="190">
        <v>4.4690000000000001E-2</v>
      </c>
      <c r="L109" s="188" t="s">
        <v>40</v>
      </c>
      <c r="M109" s="51" t="s">
        <v>84</v>
      </c>
      <c r="N109" s="193">
        <v>-4.7000000000000002E-3</v>
      </c>
      <c r="O109" s="56">
        <v>0.47320000000000001</v>
      </c>
      <c r="P109" s="190">
        <v>-0.01</v>
      </c>
      <c r="Q109" s="190">
        <v>0.2366</v>
      </c>
      <c r="R109" s="190">
        <v>-1.1999999999999999E-3</v>
      </c>
      <c r="S109" s="190">
        <v>-1.1999999999999999E-3</v>
      </c>
      <c r="T109" s="190">
        <v>1.6000000000000001E-3</v>
      </c>
      <c r="U109" s="188">
        <v>22247</v>
      </c>
      <c r="V109" s="188">
        <v>38</v>
      </c>
      <c r="W109" s="191">
        <v>0.21180555555555555</v>
      </c>
      <c r="X109" s="192">
        <v>42738</v>
      </c>
      <c r="Y109" s="59" t="s">
        <v>38</v>
      </c>
    </row>
    <row r="110" spans="1:25" ht="15.75" thickBot="1" x14ac:dyDescent="0.2">
      <c r="A110" s="14">
        <v>150205</v>
      </c>
      <c r="B110" s="150" t="s">
        <v>49</v>
      </c>
      <c r="C110" s="14">
        <v>1.04</v>
      </c>
      <c r="D110" s="151">
        <v>3.8999999999999998E-3</v>
      </c>
      <c r="E110" s="150">
        <v>39119.730000000003</v>
      </c>
      <c r="F110" s="14">
        <v>1.0329999999999999</v>
      </c>
      <c r="G110" s="152">
        <v>-6.7999999999999996E-3</v>
      </c>
      <c r="H110" s="152">
        <v>0.03</v>
      </c>
      <c r="I110" s="150">
        <v>4.5</v>
      </c>
      <c r="J110" s="150">
        <v>4.5</v>
      </c>
      <c r="K110" s="152">
        <v>4.4690000000000001E-2</v>
      </c>
      <c r="L110" s="150" t="s">
        <v>40</v>
      </c>
      <c r="M110" s="14" t="s">
        <v>50</v>
      </c>
      <c r="N110" s="156">
        <v>-6.3E-3</v>
      </c>
      <c r="O110" s="18">
        <v>0.2021</v>
      </c>
      <c r="P110" s="152">
        <v>-0.01</v>
      </c>
      <c r="Q110" s="152">
        <v>0.86570000000000003</v>
      </c>
      <c r="R110" s="152">
        <v>1.9E-3</v>
      </c>
      <c r="S110" s="152">
        <v>1.9E-3</v>
      </c>
      <c r="T110" s="152">
        <v>1.8E-3</v>
      </c>
      <c r="U110" s="150">
        <v>566714</v>
      </c>
      <c r="V110" s="150">
        <v>21230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1.0389999999999999</v>
      </c>
      <c r="D111" s="147">
        <v>3.8999999999999998E-3</v>
      </c>
      <c r="E111" s="144">
        <v>822.95</v>
      </c>
      <c r="F111" s="7">
        <v>1.032</v>
      </c>
      <c r="G111" s="146">
        <v>-6.7999999999999996E-3</v>
      </c>
      <c r="H111" s="146">
        <v>0.03</v>
      </c>
      <c r="I111" s="144">
        <v>4.5</v>
      </c>
      <c r="J111" s="144">
        <v>4.5</v>
      </c>
      <c r="K111" s="146">
        <v>4.4690000000000001E-2</v>
      </c>
      <c r="L111" s="144" t="s">
        <v>40</v>
      </c>
      <c r="M111" s="7" t="s">
        <v>70</v>
      </c>
      <c r="N111" s="145">
        <v>-4.1000000000000003E-3</v>
      </c>
      <c r="O111" s="23">
        <v>0.29559999999999997</v>
      </c>
      <c r="P111" s="146">
        <v>-0.01</v>
      </c>
      <c r="Q111" s="146">
        <v>0.64839999999999998</v>
      </c>
      <c r="R111" s="146">
        <v>1.1000000000000001E-3</v>
      </c>
      <c r="S111" s="146">
        <v>1.1000000000000001E-3</v>
      </c>
      <c r="T111" s="146">
        <v>2.2000000000000001E-3</v>
      </c>
      <c r="U111" s="144">
        <v>16831</v>
      </c>
      <c r="V111" s="144">
        <v>638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150271</v>
      </c>
      <c r="B112" s="150" t="s">
        <v>59</v>
      </c>
      <c r="C112" s="14">
        <v>1.0369999999999999</v>
      </c>
      <c r="D112" s="151">
        <v>3.8999999999999998E-3</v>
      </c>
      <c r="E112" s="150">
        <v>128.56</v>
      </c>
      <c r="F112" s="14">
        <v>1.03</v>
      </c>
      <c r="G112" s="152">
        <v>-6.7999999999999996E-3</v>
      </c>
      <c r="H112" s="152">
        <v>0.03</v>
      </c>
      <c r="I112" s="150">
        <v>4.5</v>
      </c>
      <c r="J112" s="150">
        <v>4.5</v>
      </c>
      <c r="K112" s="152">
        <v>4.4690000000000001E-2</v>
      </c>
      <c r="L112" s="150" t="s">
        <v>40</v>
      </c>
      <c r="M112" s="14" t="s">
        <v>60</v>
      </c>
      <c r="N112" s="156">
        <v>-5.1000000000000004E-3</v>
      </c>
      <c r="O112" s="18">
        <v>0.39910000000000001</v>
      </c>
      <c r="P112" s="152">
        <v>-0.01</v>
      </c>
      <c r="Q112" s="152">
        <v>0.40849999999999997</v>
      </c>
      <c r="R112" s="152">
        <v>-8.9999999999999998E-4</v>
      </c>
      <c r="S112" s="152">
        <v>-8.9999999999999998E-4</v>
      </c>
      <c r="T112" s="152">
        <v>-1.9E-3</v>
      </c>
      <c r="U112" s="150">
        <v>2354</v>
      </c>
      <c r="V112" s="150">
        <v>-10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150173</v>
      </c>
      <c r="B113" s="144" t="s">
        <v>113</v>
      </c>
      <c r="C113" s="7">
        <v>1.0369999999999999</v>
      </c>
      <c r="D113" s="147">
        <v>2.8999999999999998E-3</v>
      </c>
      <c r="E113" s="144">
        <v>1483.41</v>
      </c>
      <c r="F113" s="7">
        <v>1.03</v>
      </c>
      <c r="G113" s="146">
        <v>-6.7999999999999996E-3</v>
      </c>
      <c r="H113" s="146">
        <v>0.03</v>
      </c>
      <c r="I113" s="144">
        <v>4.5</v>
      </c>
      <c r="J113" s="144">
        <v>4.5</v>
      </c>
      <c r="K113" s="146">
        <v>4.4690000000000001E-2</v>
      </c>
      <c r="L113" s="144" t="s">
        <v>40</v>
      </c>
      <c r="M113" s="7" t="s">
        <v>114</v>
      </c>
      <c r="N113" s="145">
        <v>-5.9999999999999995E-4</v>
      </c>
      <c r="O113" s="23">
        <v>0.2873</v>
      </c>
      <c r="P113" s="146">
        <v>-0.01</v>
      </c>
      <c r="Q113" s="146">
        <v>0.6704</v>
      </c>
      <c r="R113" s="146">
        <v>-6.7000000000000002E-3</v>
      </c>
      <c r="S113" s="146">
        <v>-6.7000000000000002E-3</v>
      </c>
      <c r="T113" s="146">
        <v>-3.3E-3</v>
      </c>
      <c r="U113" s="144">
        <v>19056</v>
      </c>
      <c r="V113" s="144">
        <v>37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502027</v>
      </c>
      <c r="B114" s="150" t="s">
        <v>124</v>
      </c>
      <c r="C114" s="14">
        <v>1.0589999999999999</v>
      </c>
      <c r="D114" s="151">
        <v>4.7000000000000002E-3</v>
      </c>
      <c r="E114" s="150">
        <v>29.28</v>
      </c>
      <c r="F114" s="14">
        <v>1.0509999999999999</v>
      </c>
      <c r="G114" s="152">
        <v>-7.6E-3</v>
      </c>
      <c r="H114" s="152">
        <v>0.03</v>
      </c>
      <c r="I114" s="150">
        <v>5</v>
      </c>
      <c r="J114" s="150">
        <v>4.5</v>
      </c>
      <c r="K114" s="152">
        <v>4.4650000000000002E-2</v>
      </c>
      <c r="L114" s="150" t="s">
        <v>40</v>
      </c>
      <c r="M114" s="14" t="s">
        <v>125</v>
      </c>
      <c r="N114" s="159">
        <v>0</v>
      </c>
      <c r="O114" s="18">
        <v>0.30049999999999999</v>
      </c>
      <c r="P114" s="152">
        <v>-1.09E-2</v>
      </c>
      <c r="Q114" s="152">
        <v>0.6129</v>
      </c>
      <c r="R114" s="152">
        <v>6.7199999999999996E-2</v>
      </c>
      <c r="S114" s="152">
        <v>6.7199999999999996E-2</v>
      </c>
      <c r="T114" s="152">
        <v>1.8800000000000001E-2</v>
      </c>
      <c r="U114" s="150">
        <v>141</v>
      </c>
      <c r="V114" s="150">
        <v>8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150179</v>
      </c>
      <c r="B115" s="144" t="s">
        <v>120</v>
      </c>
      <c r="C115" s="7">
        <v>1.036</v>
      </c>
      <c r="D115" s="147">
        <v>2.8999999999999998E-3</v>
      </c>
      <c r="E115" s="144">
        <v>360.97</v>
      </c>
      <c r="F115" s="7">
        <v>1.028</v>
      </c>
      <c r="G115" s="146">
        <v>-7.7999999999999996E-3</v>
      </c>
      <c r="H115" s="146">
        <v>0.03</v>
      </c>
      <c r="I115" s="144">
        <v>4.5</v>
      </c>
      <c r="J115" s="144">
        <v>4.5</v>
      </c>
      <c r="K115" s="146">
        <v>4.4639999999999999E-2</v>
      </c>
      <c r="L115" s="144" t="s">
        <v>40</v>
      </c>
      <c r="M115" s="7" t="s">
        <v>121</v>
      </c>
      <c r="N115" s="145">
        <v>-1.4E-3</v>
      </c>
      <c r="O115" s="23">
        <v>0.4728</v>
      </c>
      <c r="P115" s="146">
        <v>-1.0999999999999999E-2</v>
      </c>
      <c r="Q115" s="146">
        <v>0.23760000000000001</v>
      </c>
      <c r="R115" s="146">
        <v>-5.7999999999999996E-3</v>
      </c>
      <c r="S115" s="146">
        <v>-5.7999999999999996E-3</v>
      </c>
      <c r="T115" s="146">
        <v>-7.7999999999999996E-3</v>
      </c>
      <c r="U115" s="144">
        <v>6732</v>
      </c>
      <c r="V115" s="144">
        <v>-176</v>
      </c>
      <c r="W115" s="148">
        <v>0.21180555555555555</v>
      </c>
      <c r="X115" s="149">
        <v>42738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1.038</v>
      </c>
      <c r="D116" s="151">
        <v>3.8999999999999998E-3</v>
      </c>
      <c r="E116" s="150">
        <v>117.29</v>
      </c>
      <c r="F116" s="14">
        <v>1.03</v>
      </c>
      <c r="G116" s="152">
        <v>-7.7999999999999996E-3</v>
      </c>
      <c r="H116" s="152">
        <v>0.03</v>
      </c>
      <c r="I116" s="150">
        <v>4.5</v>
      </c>
      <c r="J116" s="150">
        <v>4.5</v>
      </c>
      <c r="K116" s="152">
        <v>4.4639999999999999E-2</v>
      </c>
      <c r="L116" s="150" t="s">
        <v>40</v>
      </c>
      <c r="M116" s="14" t="s">
        <v>95</v>
      </c>
      <c r="N116" s="156">
        <v>-5.1000000000000004E-3</v>
      </c>
      <c r="O116" s="18">
        <v>0.28089999999999998</v>
      </c>
      <c r="P116" s="152">
        <v>-1.0999999999999999E-2</v>
      </c>
      <c r="Q116" s="152">
        <v>0.68540000000000001</v>
      </c>
      <c r="R116" s="152">
        <v>-2.3E-3</v>
      </c>
      <c r="S116" s="152">
        <v>-2.3E-3</v>
      </c>
      <c r="T116" s="152">
        <v>-6.7000000000000002E-3</v>
      </c>
      <c r="U116" s="150">
        <v>3969</v>
      </c>
      <c r="V116" s="150">
        <v>-3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150184</v>
      </c>
      <c r="B117" s="144" t="s">
        <v>106</v>
      </c>
      <c r="C117" s="7">
        <v>1.018</v>
      </c>
      <c r="D117" s="157">
        <v>0</v>
      </c>
      <c r="E117" s="144">
        <v>295.23</v>
      </c>
      <c r="F117" s="7">
        <v>1.0099</v>
      </c>
      <c r="G117" s="146">
        <v>-8.0000000000000002E-3</v>
      </c>
      <c r="H117" s="146">
        <v>0.03</v>
      </c>
      <c r="I117" s="144">
        <v>4.5</v>
      </c>
      <c r="J117" s="144">
        <v>4.5</v>
      </c>
      <c r="K117" s="146">
        <v>4.4639999999999999E-2</v>
      </c>
      <c r="L117" s="144" t="s">
        <v>40</v>
      </c>
      <c r="M117" s="7" t="s">
        <v>76</v>
      </c>
      <c r="N117" s="147">
        <v>5.0000000000000001E-4</v>
      </c>
      <c r="O117" s="23">
        <v>0.34939999999999999</v>
      </c>
      <c r="P117" s="146">
        <v>-1.11E-2</v>
      </c>
      <c r="Q117" s="160">
        <v>0.54910000000000003</v>
      </c>
      <c r="R117" s="146">
        <v>-2.8999999999999998E-3</v>
      </c>
      <c r="S117" s="146">
        <v>-2.8999999999999998E-3</v>
      </c>
      <c r="T117" s="146">
        <v>-5.1000000000000004E-3</v>
      </c>
      <c r="U117" s="144">
        <v>38609</v>
      </c>
      <c r="V117" s="144">
        <v>-234</v>
      </c>
      <c r="W117" s="148">
        <v>0.21180555555555555</v>
      </c>
      <c r="X117" s="149">
        <v>42885</v>
      </c>
      <c r="Y117" s="13" t="s">
        <v>38</v>
      </c>
    </row>
    <row r="118" spans="1:25" ht="15.75" thickBot="1" x14ac:dyDescent="0.2">
      <c r="A118" s="14">
        <v>150194</v>
      </c>
      <c r="B118" s="150" t="s">
        <v>85</v>
      </c>
      <c r="C118" s="14">
        <v>1.0389999999999999</v>
      </c>
      <c r="D118" s="151">
        <v>1E-3</v>
      </c>
      <c r="E118" s="150">
        <v>7989.38</v>
      </c>
      <c r="F118" s="14">
        <v>1.03</v>
      </c>
      <c r="G118" s="152">
        <v>-8.6999999999999994E-3</v>
      </c>
      <c r="H118" s="152">
        <v>0.03</v>
      </c>
      <c r="I118" s="150">
        <v>4.5</v>
      </c>
      <c r="J118" s="150">
        <v>4.5</v>
      </c>
      <c r="K118" s="152">
        <v>4.4600000000000001E-2</v>
      </c>
      <c r="L118" s="150" t="s">
        <v>40</v>
      </c>
      <c r="M118" s="14" t="s">
        <v>86</v>
      </c>
      <c r="N118" s="151">
        <v>2.0000000000000001E-4</v>
      </c>
      <c r="O118" s="18">
        <v>0.1731</v>
      </c>
      <c r="P118" s="152">
        <v>-1.1900000000000001E-2</v>
      </c>
      <c r="Q118" s="152">
        <v>0.93799999999999994</v>
      </c>
      <c r="R118" s="152">
        <v>-5.1999999999999998E-3</v>
      </c>
      <c r="S118" s="152">
        <v>-5.1999999999999998E-3</v>
      </c>
      <c r="T118" s="152">
        <v>-3.8999999999999998E-3</v>
      </c>
      <c r="U118" s="150">
        <v>461421</v>
      </c>
      <c r="V118" s="150">
        <v>-138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150100</v>
      </c>
      <c r="B119" s="144" t="s">
        <v>133</v>
      </c>
      <c r="C119" s="7">
        <v>1.038</v>
      </c>
      <c r="D119" s="145">
        <v>-1E-3</v>
      </c>
      <c r="E119" s="144">
        <v>20.82</v>
      </c>
      <c r="F119" s="7">
        <v>1.028</v>
      </c>
      <c r="G119" s="146">
        <v>-9.7000000000000003E-3</v>
      </c>
      <c r="H119" s="146">
        <v>0.03</v>
      </c>
      <c r="I119" s="144">
        <v>4.5</v>
      </c>
      <c r="J119" s="144">
        <v>4.5</v>
      </c>
      <c r="K119" s="146">
        <v>4.4549999999999999E-2</v>
      </c>
      <c r="L119" s="144" t="s">
        <v>40</v>
      </c>
      <c r="M119" s="7" t="s">
        <v>134</v>
      </c>
      <c r="N119" s="145">
        <v>-4.7999999999999996E-3</v>
      </c>
      <c r="O119" s="23">
        <v>0.46029999999999999</v>
      </c>
      <c r="P119" s="146">
        <v>-1.29E-2</v>
      </c>
      <c r="Q119" s="146">
        <v>0.68920000000000003</v>
      </c>
      <c r="R119" s="146">
        <v>-9.2999999999999992E-3</v>
      </c>
      <c r="S119" s="146">
        <v>-9.2999999999999992E-3</v>
      </c>
      <c r="T119" s="146">
        <v>-8.0000000000000002E-3</v>
      </c>
      <c r="U119" s="144">
        <v>14165</v>
      </c>
      <c r="V119" s="144">
        <v>-1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150227</v>
      </c>
      <c r="B120" s="161" t="s">
        <v>111</v>
      </c>
      <c r="C120" s="14">
        <v>1.046</v>
      </c>
      <c r="D120" s="151">
        <v>1.9E-3</v>
      </c>
      <c r="E120" s="150">
        <v>15829.48</v>
      </c>
      <c r="F120" s="14">
        <v>1.036</v>
      </c>
      <c r="G120" s="152">
        <v>-9.7000000000000003E-3</v>
      </c>
      <c r="H120" s="152">
        <v>0.03</v>
      </c>
      <c r="I120" s="150">
        <v>4.5</v>
      </c>
      <c r="J120" s="150">
        <v>4.5</v>
      </c>
      <c r="K120" s="152">
        <v>4.4549999999999999E-2</v>
      </c>
      <c r="L120" s="150" t="s">
        <v>40</v>
      </c>
      <c r="M120" s="14" t="s">
        <v>95</v>
      </c>
      <c r="N120" s="156">
        <v>-5.1000000000000004E-3</v>
      </c>
      <c r="O120" s="18">
        <v>0.2651</v>
      </c>
      <c r="P120" s="152">
        <v>-1.2800000000000001E-2</v>
      </c>
      <c r="Q120" s="152">
        <v>0.71430000000000005</v>
      </c>
      <c r="R120" s="152">
        <v>2.3E-3</v>
      </c>
      <c r="S120" s="152">
        <v>2.3E-3</v>
      </c>
      <c r="T120" s="152">
        <v>8.0000000000000002E-3</v>
      </c>
      <c r="U120" s="150">
        <v>296571</v>
      </c>
      <c r="V120" s="150">
        <v>22921</v>
      </c>
      <c r="W120" s="153">
        <v>0.21180555555555555</v>
      </c>
      <c r="X120" s="154">
        <v>42675</v>
      </c>
      <c r="Y120" s="21" t="s">
        <v>38</v>
      </c>
    </row>
    <row r="121" spans="1:25" ht="15.75" thickBot="1" x14ac:dyDescent="0.2">
      <c r="A121" s="7">
        <v>150200</v>
      </c>
      <c r="B121" s="144" t="s">
        <v>55</v>
      </c>
      <c r="C121" s="7">
        <v>1.04</v>
      </c>
      <c r="D121" s="145">
        <v>-1E-3</v>
      </c>
      <c r="E121" s="144">
        <v>36144.370000000003</v>
      </c>
      <c r="F121" s="7">
        <v>1.03</v>
      </c>
      <c r="G121" s="146">
        <v>-9.7000000000000003E-3</v>
      </c>
      <c r="H121" s="146">
        <v>0.03</v>
      </c>
      <c r="I121" s="144">
        <v>4.5</v>
      </c>
      <c r="J121" s="144">
        <v>4.5</v>
      </c>
      <c r="K121" s="146">
        <v>4.4549999999999999E-2</v>
      </c>
      <c r="L121" s="144" t="s">
        <v>40</v>
      </c>
      <c r="M121" s="7" t="s">
        <v>56</v>
      </c>
      <c r="N121" s="145">
        <v>-8.8999999999999999E-3</v>
      </c>
      <c r="O121" s="23">
        <v>0.2233</v>
      </c>
      <c r="P121" s="146">
        <v>-1.29E-2</v>
      </c>
      <c r="Q121" s="146">
        <v>0.82040000000000002</v>
      </c>
      <c r="R121" s="146">
        <v>1.1999999999999999E-3</v>
      </c>
      <c r="S121" s="146">
        <v>1.1999999999999999E-3</v>
      </c>
      <c r="T121" s="146">
        <v>0</v>
      </c>
      <c r="U121" s="144">
        <v>943752</v>
      </c>
      <c r="V121" s="144">
        <v>3835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150051</v>
      </c>
      <c r="B122" s="150" t="s">
        <v>87</v>
      </c>
      <c r="C122" s="14">
        <v>1.0349999999999999</v>
      </c>
      <c r="D122" s="151">
        <v>4.8999999999999998E-3</v>
      </c>
      <c r="E122" s="150">
        <v>7243.71</v>
      </c>
      <c r="F122" s="14">
        <v>1.0249999999999999</v>
      </c>
      <c r="G122" s="152">
        <v>-9.7999999999999997E-3</v>
      </c>
      <c r="H122" s="152">
        <v>0.03</v>
      </c>
      <c r="I122" s="150">
        <v>4.5</v>
      </c>
      <c r="J122" s="150">
        <v>4.5</v>
      </c>
      <c r="K122" s="152">
        <v>4.4549999999999999E-2</v>
      </c>
      <c r="L122" s="150" t="s">
        <v>40</v>
      </c>
      <c r="M122" s="14" t="s">
        <v>88</v>
      </c>
      <c r="N122" s="156">
        <v>-2.5000000000000001E-3</v>
      </c>
      <c r="O122" s="18">
        <v>0.45369999999999999</v>
      </c>
      <c r="P122" s="152">
        <v>-1.29E-2</v>
      </c>
      <c r="Q122" s="152">
        <v>0.2853</v>
      </c>
      <c r="R122" s="152">
        <v>-6.4000000000000003E-3</v>
      </c>
      <c r="S122" s="152">
        <v>-6.4000000000000003E-3</v>
      </c>
      <c r="T122" s="152">
        <v>-3.0000000000000001E-3</v>
      </c>
      <c r="U122" s="150">
        <v>34061</v>
      </c>
      <c r="V122" s="150">
        <v>7358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502007</v>
      </c>
      <c r="B123" s="144" t="s">
        <v>47</v>
      </c>
      <c r="C123" s="7">
        <v>1.018</v>
      </c>
      <c r="D123" s="145">
        <v>-2E-3</v>
      </c>
      <c r="E123" s="144">
        <v>1375.93</v>
      </c>
      <c r="F123" s="7">
        <v>1.008</v>
      </c>
      <c r="G123" s="146">
        <v>-9.9000000000000008E-3</v>
      </c>
      <c r="H123" s="146">
        <v>0.03</v>
      </c>
      <c r="I123" s="144">
        <v>4.5</v>
      </c>
      <c r="J123" s="144">
        <v>4.5</v>
      </c>
      <c r="K123" s="146">
        <v>4.4549999999999999E-2</v>
      </c>
      <c r="L123" s="144" t="s">
        <v>40</v>
      </c>
      <c r="M123" s="7" t="s">
        <v>48</v>
      </c>
      <c r="N123" s="145">
        <v>-8.9999999999999998E-4</v>
      </c>
      <c r="O123" s="23">
        <v>0.31950000000000001</v>
      </c>
      <c r="P123" s="146">
        <v>-1.3100000000000001E-2</v>
      </c>
      <c r="Q123" s="146">
        <v>0.62280000000000002</v>
      </c>
      <c r="R123" s="146">
        <v>-5.7000000000000002E-3</v>
      </c>
      <c r="S123" s="146">
        <v>-5.7000000000000002E-3</v>
      </c>
      <c r="T123" s="146">
        <v>-5.1000000000000004E-3</v>
      </c>
      <c r="U123" s="144">
        <v>25750</v>
      </c>
      <c r="V123" s="144">
        <v>-90</v>
      </c>
      <c r="W123" s="148">
        <v>0.21180555555555555</v>
      </c>
      <c r="X123" s="149">
        <v>42900</v>
      </c>
      <c r="Y123" s="13" t="s">
        <v>38</v>
      </c>
    </row>
    <row r="124" spans="1:25" ht="15.75" thickBot="1" x14ac:dyDescent="0.2">
      <c r="A124" s="14">
        <v>150269</v>
      </c>
      <c r="B124" s="150" t="s">
        <v>57</v>
      </c>
      <c r="C124" s="14">
        <v>1.0409999999999999</v>
      </c>
      <c r="D124" s="151">
        <v>3.8999999999999998E-3</v>
      </c>
      <c r="E124" s="150">
        <v>1998.58</v>
      </c>
      <c r="F124" s="14">
        <v>1.03</v>
      </c>
      <c r="G124" s="152">
        <v>-1.0699999999999999E-2</v>
      </c>
      <c r="H124" s="152">
        <v>0.03</v>
      </c>
      <c r="I124" s="150">
        <v>4.5</v>
      </c>
      <c r="J124" s="150">
        <v>4.5</v>
      </c>
      <c r="K124" s="152">
        <v>4.4510000000000001E-2</v>
      </c>
      <c r="L124" s="150" t="s">
        <v>40</v>
      </c>
      <c r="M124" s="14" t="s">
        <v>58</v>
      </c>
      <c r="N124" s="156">
        <v>-6.7000000000000002E-3</v>
      </c>
      <c r="O124" s="18">
        <v>0.35870000000000002</v>
      </c>
      <c r="P124" s="152">
        <v>-1.38E-2</v>
      </c>
      <c r="Q124" s="152">
        <v>0.503</v>
      </c>
      <c r="R124" s="152">
        <v>4.0000000000000001E-3</v>
      </c>
      <c r="S124" s="152">
        <v>4.0000000000000001E-3</v>
      </c>
      <c r="T124" s="152">
        <v>6.0000000000000001E-3</v>
      </c>
      <c r="U124" s="150">
        <v>48627</v>
      </c>
      <c r="V124" s="150">
        <v>2866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150186</v>
      </c>
      <c r="B125" s="144" t="s">
        <v>79</v>
      </c>
      <c r="C125" s="7">
        <v>1.014</v>
      </c>
      <c r="D125" s="145">
        <v>-2.8999999999999998E-3</v>
      </c>
      <c r="E125" s="144">
        <v>1045.9000000000001</v>
      </c>
      <c r="F125" s="7">
        <v>1.0029999999999999</v>
      </c>
      <c r="G125" s="146">
        <v>-1.0999999999999999E-2</v>
      </c>
      <c r="H125" s="146">
        <v>0.03</v>
      </c>
      <c r="I125" s="144">
        <v>4.5</v>
      </c>
      <c r="J125" s="144">
        <v>4.5</v>
      </c>
      <c r="K125" s="146">
        <v>4.4510000000000001E-2</v>
      </c>
      <c r="L125" s="144" t="s">
        <v>40</v>
      </c>
      <c r="M125" s="7" t="s">
        <v>80</v>
      </c>
      <c r="N125" s="145">
        <v>-5.4000000000000003E-3</v>
      </c>
      <c r="O125" s="23">
        <v>0.3629</v>
      </c>
      <c r="P125" s="146">
        <v>-1.41E-2</v>
      </c>
      <c r="Q125" s="160">
        <v>0.52549999999999997</v>
      </c>
      <c r="R125" s="146">
        <v>-2.8E-3</v>
      </c>
      <c r="S125" s="146">
        <v>-2.8E-3</v>
      </c>
      <c r="T125" s="146">
        <v>-8.9999999999999998E-4</v>
      </c>
      <c r="U125" s="144">
        <v>46321</v>
      </c>
      <c r="V125" s="144">
        <v>33</v>
      </c>
      <c r="W125" s="148">
        <v>0.21180555555555555</v>
      </c>
      <c r="X125" s="149">
        <v>42940</v>
      </c>
      <c r="Y125" s="13" t="s">
        <v>38</v>
      </c>
    </row>
    <row r="126" spans="1:25" ht="15.75" thickBot="1" x14ac:dyDescent="0.2">
      <c r="A126" s="14">
        <v>150217</v>
      </c>
      <c r="B126" s="150" t="s">
        <v>67</v>
      </c>
      <c r="C126" s="14">
        <v>1.0509999999999999</v>
      </c>
      <c r="D126" s="151">
        <v>3.8E-3</v>
      </c>
      <c r="E126" s="150">
        <v>582.01</v>
      </c>
      <c r="F126" s="14">
        <v>1.036</v>
      </c>
      <c r="G126" s="152">
        <v>-1.4500000000000001E-2</v>
      </c>
      <c r="H126" s="152">
        <v>0.03</v>
      </c>
      <c r="I126" s="150">
        <v>5.5</v>
      </c>
      <c r="J126" s="150">
        <v>4.5</v>
      </c>
      <c r="K126" s="152">
        <v>4.4499999999999998E-2</v>
      </c>
      <c r="L126" s="150" t="s">
        <v>40</v>
      </c>
      <c r="M126" s="14" t="s">
        <v>68</v>
      </c>
      <c r="N126" s="151">
        <v>1E-4</v>
      </c>
      <c r="O126" s="18">
        <v>0.27510000000000001</v>
      </c>
      <c r="P126" s="152">
        <v>-1.7500000000000002E-2</v>
      </c>
      <c r="Q126" s="152">
        <v>0.69110000000000005</v>
      </c>
      <c r="R126" s="152">
        <v>-6.7999999999999996E-3</v>
      </c>
      <c r="S126" s="152">
        <v>-6.7999999999999996E-3</v>
      </c>
      <c r="T126" s="152">
        <v>-8.5000000000000006E-3</v>
      </c>
      <c r="U126" s="150">
        <v>45885</v>
      </c>
      <c r="V126" s="150">
        <v>-376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150245</v>
      </c>
      <c r="B127" s="144" t="s">
        <v>132</v>
      </c>
      <c r="C127" s="7">
        <v>1.0580000000000001</v>
      </c>
      <c r="D127" s="145">
        <v>-2.8E-3</v>
      </c>
      <c r="E127" s="144">
        <v>37.450000000000003</v>
      </c>
      <c r="F127" s="7">
        <v>1.046</v>
      </c>
      <c r="G127" s="146">
        <v>-1.15E-2</v>
      </c>
      <c r="H127" s="146">
        <v>0.03</v>
      </c>
      <c r="I127" s="144">
        <v>4.75</v>
      </c>
      <c r="J127" s="144">
        <v>4.5</v>
      </c>
      <c r="K127" s="146">
        <v>4.4490000000000002E-2</v>
      </c>
      <c r="L127" s="144" t="s">
        <v>40</v>
      </c>
      <c r="M127" s="7" t="s">
        <v>86</v>
      </c>
      <c r="N127" s="147">
        <v>2.0000000000000001E-4</v>
      </c>
      <c r="O127" s="23">
        <v>0.42549999999999999</v>
      </c>
      <c r="P127" s="146">
        <v>-1.46E-2</v>
      </c>
      <c r="Q127" s="146">
        <v>0.32979999999999998</v>
      </c>
      <c r="R127" s="146">
        <v>-1.11E-2</v>
      </c>
      <c r="S127" s="146">
        <v>-1.11E-2</v>
      </c>
      <c r="T127" s="146">
        <v>-7.4999999999999997E-3</v>
      </c>
      <c r="U127" s="144">
        <v>1017</v>
      </c>
      <c r="V127" s="144">
        <v>-12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150203</v>
      </c>
      <c r="B128" s="150" t="s">
        <v>109</v>
      </c>
      <c r="C128" s="14">
        <v>1.0329999999999999</v>
      </c>
      <c r="D128" s="151">
        <v>6.7999999999999996E-3</v>
      </c>
      <c r="E128" s="150">
        <v>445.12</v>
      </c>
      <c r="F128" s="14">
        <v>1.0209999999999999</v>
      </c>
      <c r="G128" s="152">
        <v>-1.18E-2</v>
      </c>
      <c r="H128" s="152">
        <v>0.03</v>
      </c>
      <c r="I128" s="150">
        <v>4.5</v>
      </c>
      <c r="J128" s="150">
        <v>4.5</v>
      </c>
      <c r="K128" s="152">
        <v>4.4470000000000003E-2</v>
      </c>
      <c r="L128" s="150" t="s">
        <v>40</v>
      </c>
      <c r="M128" s="14" t="s">
        <v>110</v>
      </c>
      <c r="N128" s="156">
        <v>-3.3999999999999998E-3</v>
      </c>
      <c r="O128" s="18">
        <v>0.4778</v>
      </c>
      <c r="P128" s="152">
        <v>-1.49E-2</v>
      </c>
      <c r="Q128" s="152">
        <v>0.23250000000000001</v>
      </c>
      <c r="R128" s="152">
        <v>-3.3E-3</v>
      </c>
      <c r="S128" s="152">
        <v>-3.3E-3</v>
      </c>
      <c r="T128" s="152">
        <v>-3.7000000000000002E-3</v>
      </c>
      <c r="U128" s="150">
        <v>17081</v>
      </c>
      <c r="V128" s="150">
        <v>-87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150307</v>
      </c>
      <c r="B129" s="144" t="s">
        <v>51</v>
      </c>
      <c r="C129" s="7">
        <v>1.044</v>
      </c>
      <c r="D129" s="147">
        <v>5.7999999999999996E-3</v>
      </c>
      <c r="E129" s="144">
        <v>2248.39</v>
      </c>
      <c r="F129" s="7">
        <v>1.032</v>
      </c>
      <c r="G129" s="146">
        <v>-1.1599999999999999E-2</v>
      </c>
      <c r="H129" s="146">
        <v>0.03</v>
      </c>
      <c r="I129" s="144">
        <v>4.5</v>
      </c>
      <c r="J129" s="144">
        <v>4.5</v>
      </c>
      <c r="K129" s="146">
        <v>4.4470000000000003E-2</v>
      </c>
      <c r="L129" s="144" t="s">
        <v>40</v>
      </c>
      <c r="M129" s="7" t="s">
        <v>52</v>
      </c>
      <c r="N129" s="147">
        <v>3.3E-3</v>
      </c>
      <c r="O129" s="23">
        <v>0.22489999999999999</v>
      </c>
      <c r="P129" s="146">
        <v>-1.4800000000000001E-2</v>
      </c>
      <c r="Q129" s="146">
        <v>0.81379999999999997</v>
      </c>
      <c r="R129" s="146">
        <v>-5.4000000000000003E-3</v>
      </c>
      <c r="S129" s="146">
        <v>-5.4000000000000003E-3</v>
      </c>
      <c r="T129" s="146">
        <v>-9.1000000000000004E-3</v>
      </c>
      <c r="U129" s="144">
        <v>22334</v>
      </c>
      <c r="V129" s="144">
        <v>-252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502004</v>
      </c>
      <c r="B130" s="150" t="s">
        <v>98</v>
      </c>
      <c r="C130" s="14">
        <v>1.018</v>
      </c>
      <c r="D130" s="151">
        <v>1E-3</v>
      </c>
      <c r="E130" s="150">
        <v>2893.85</v>
      </c>
      <c r="F130" s="14">
        <v>1.0052000000000001</v>
      </c>
      <c r="G130" s="152">
        <v>-1.2699999999999999E-2</v>
      </c>
      <c r="H130" s="152">
        <v>0.03</v>
      </c>
      <c r="I130" s="150">
        <v>4.5</v>
      </c>
      <c r="J130" s="150">
        <v>4.5</v>
      </c>
      <c r="K130" s="152">
        <v>4.4429999999999997E-2</v>
      </c>
      <c r="L130" s="150" t="s">
        <v>40</v>
      </c>
      <c r="M130" s="14" t="s">
        <v>80</v>
      </c>
      <c r="N130" s="156">
        <v>-5.4000000000000003E-3</v>
      </c>
      <c r="O130" s="18">
        <v>0.4521</v>
      </c>
      <c r="P130" s="152">
        <v>-1.6E-2</v>
      </c>
      <c r="Q130" s="152">
        <v>0.30959999999999999</v>
      </c>
      <c r="R130" s="152">
        <v>-4.7000000000000002E-3</v>
      </c>
      <c r="S130" s="152">
        <v>-4.7000000000000002E-3</v>
      </c>
      <c r="T130" s="152">
        <v>-4.4999999999999997E-3</v>
      </c>
      <c r="U130" s="150">
        <v>37023</v>
      </c>
      <c r="V130" s="150">
        <v>18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150209</v>
      </c>
      <c r="B131" s="144" t="s">
        <v>47</v>
      </c>
      <c r="C131" s="7">
        <v>1.044</v>
      </c>
      <c r="D131" s="147">
        <v>3.8E-3</v>
      </c>
      <c r="E131" s="144">
        <v>12905.2</v>
      </c>
      <c r="F131" s="7">
        <v>1.03</v>
      </c>
      <c r="G131" s="146">
        <v>-1.3599999999999999E-2</v>
      </c>
      <c r="H131" s="146">
        <v>0.03</v>
      </c>
      <c r="I131" s="144">
        <v>4.5</v>
      </c>
      <c r="J131" s="144">
        <v>4.5</v>
      </c>
      <c r="K131" s="146">
        <v>4.4380000000000003E-2</v>
      </c>
      <c r="L131" s="144" t="s">
        <v>40</v>
      </c>
      <c r="M131" s="7" t="s">
        <v>48</v>
      </c>
      <c r="N131" s="145">
        <v>-8.9999999999999998E-4</v>
      </c>
      <c r="O131" s="23">
        <v>0.26860000000000001</v>
      </c>
      <c r="P131" s="146">
        <v>-1.67E-2</v>
      </c>
      <c r="Q131" s="146">
        <v>0.71430000000000005</v>
      </c>
      <c r="R131" s="146">
        <v>1.1000000000000001E-3</v>
      </c>
      <c r="S131" s="146">
        <v>1.1000000000000001E-3</v>
      </c>
      <c r="T131" s="146">
        <v>0</v>
      </c>
      <c r="U131" s="144">
        <v>436228</v>
      </c>
      <c r="V131" s="144">
        <v>31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150207</v>
      </c>
      <c r="B132" s="150" t="s">
        <v>71</v>
      </c>
      <c r="C132" s="14">
        <v>1.0449999999999999</v>
      </c>
      <c r="D132" s="151">
        <v>5.7999999999999996E-3</v>
      </c>
      <c r="E132" s="150">
        <v>1415.58</v>
      </c>
      <c r="F132" s="14">
        <v>1.03</v>
      </c>
      <c r="G132" s="152">
        <v>-1.46E-2</v>
      </c>
      <c r="H132" s="152">
        <v>0.03</v>
      </c>
      <c r="I132" s="150">
        <v>4.5</v>
      </c>
      <c r="J132" s="150">
        <v>4.5</v>
      </c>
      <c r="K132" s="152">
        <v>4.4330000000000001E-2</v>
      </c>
      <c r="L132" s="150" t="s">
        <v>40</v>
      </c>
      <c r="M132" s="14" t="s">
        <v>72</v>
      </c>
      <c r="N132" s="151">
        <v>2.87E-2</v>
      </c>
      <c r="O132" s="18">
        <v>0.19189999999999999</v>
      </c>
      <c r="P132" s="152">
        <v>-1.7600000000000001E-2</v>
      </c>
      <c r="Q132" s="152">
        <v>0.89390000000000003</v>
      </c>
      <c r="R132" s="152">
        <v>-3.2000000000000002E-3</v>
      </c>
      <c r="S132" s="152">
        <v>-3.2000000000000002E-3</v>
      </c>
      <c r="T132" s="152">
        <v>-1.17E-2</v>
      </c>
      <c r="U132" s="150">
        <v>15204</v>
      </c>
      <c r="V132" s="150">
        <v>-2087</v>
      </c>
      <c r="W132" s="153">
        <v>0.21180555555555555</v>
      </c>
      <c r="X132" s="154">
        <v>42719</v>
      </c>
      <c r="Y132" s="21" t="s">
        <v>38</v>
      </c>
    </row>
    <row r="133" spans="1:25" ht="15.75" thickBot="1" x14ac:dyDescent="0.2">
      <c r="A133" s="7">
        <v>150169</v>
      </c>
      <c r="B133" s="155" t="s">
        <v>116</v>
      </c>
      <c r="C133" s="7">
        <v>1.044</v>
      </c>
      <c r="D133" s="147">
        <v>2.8999999999999998E-3</v>
      </c>
      <c r="E133" s="144">
        <v>366.25</v>
      </c>
      <c r="F133" s="7">
        <v>1.028</v>
      </c>
      <c r="G133" s="146">
        <v>-1.5599999999999999E-2</v>
      </c>
      <c r="H133" s="146">
        <v>0.03</v>
      </c>
      <c r="I133" s="144">
        <v>4.5</v>
      </c>
      <c r="J133" s="144">
        <v>4.5</v>
      </c>
      <c r="K133" s="146">
        <v>4.4290000000000003E-2</v>
      </c>
      <c r="L133" s="144" t="s">
        <v>40</v>
      </c>
      <c r="M133" s="7" t="s">
        <v>117</v>
      </c>
      <c r="N133" s="147">
        <v>9.7999999999999997E-3</v>
      </c>
      <c r="O133" s="23">
        <v>0.36609999999999998</v>
      </c>
      <c r="P133" s="146">
        <v>-1.8599999999999998E-2</v>
      </c>
      <c r="Q133" s="146">
        <v>0.48809999999999998</v>
      </c>
      <c r="R133" s="146">
        <v>-7.4000000000000003E-3</v>
      </c>
      <c r="S133" s="146">
        <v>-7.4000000000000003E-3</v>
      </c>
      <c r="T133" s="146">
        <v>3.5000000000000001E-3</v>
      </c>
      <c r="U133" s="144">
        <v>58073</v>
      </c>
      <c r="V133" s="144">
        <v>-70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150092</v>
      </c>
      <c r="B134" s="150" t="s">
        <v>138</v>
      </c>
      <c r="C134" s="14">
        <v>1.0489999999999999</v>
      </c>
      <c r="D134" s="156">
        <v>-7.6E-3</v>
      </c>
      <c r="E134" s="150">
        <v>2.14</v>
      </c>
      <c r="F134" s="14">
        <v>1.028</v>
      </c>
      <c r="G134" s="152">
        <v>-2.0400000000000001E-2</v>
      </c>
      <c r="H134" s="152">
        <v>0.03</v>
      </c>
      <c r="I134" s="150">
        <v>4.5</v>
      </c>
      <c r="J134" s="150">
        <v>4.5</v>
      </c>
      <c r="K134" s="152">
        <v>4.4069999999999998E-2</v>
      </c>
      <c r="L134" s="150" t="s">
        <v>40</v>
      </c>
      <c r="M134" s="14" t="s">
        <v>139</v>
      </c>
      <c r="N134" s="156">
        <v>-1.5E-3</v>
      </c>
      <c r="O134" s="18">
        <v>0.4148</v>
      </c>
      <c r="P134" s="152">
        <v>-2.3300000000000001E-2</v>
      </c>
      <c r="Q134" s="152">
        <v>0.83150000000000002</v>
      </c>
      <c r="R134" s="152">
        <v>5.0000000000000001E-4</v>
      </c>
      <c r="S134" s="152">
        <v>5.0000000000000001E-4</v>
      </c>
      <c r="T134" s="152">
        <v>-5.8999999999999999E-3</v>
      </c>
      <c r="U134" s="150">
        <v>245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150018</v>
      </c>
      <c r="B135" s="144" t="s">
        <v>122</v>
      </c>
      <c r="C135" s="7">
        <v>1.05</v>
      </c>
      <c r="D135" s="147">
        <v>2.8999999999999998E-3</v>
      </c>
      <c r="E135" s="144">
        <v>5552.5</v>
      </c>
      <c r="F135" s="7">
        <v>1.028</v>
      </c>
      <c r="G135" s="146">
        <v>-2.1399999999999999E-2</v>
      </c>
      <c r="H135" s="146">
        <v>0.03</v>
      </c>
      <c r="I135" s="144">
        <v>4.5</v>
      </c>
      <c r="J135" s="144">
        <v>4.5</v>
      </c>
      <c r="K135" s="146">
        <v>4.403E-2</v>
      </c>
      <c r="L135" s="144" t="s">
        <v>40</v>
      </c>
      <c r="M135" s="7" t="s">
        <v>123</v>
      </c>
      <c r="N135" s="145">
        <v>-1.9E-3</v>
      </c>
      <c r="O135" s="23">
        <v>0.34599999999999997</v>
      </c>
      <c r="P135" s="146">
        <v>-2.4199999999999999E-2</v>
      </c>
      <c r="Q135" s="146">
        <v>1.0470999999999999</v>
      </c>
      <c r="R135" s="146">
        <v>-2E-3</v>
      </c>
      <c r="S135" s="146">
        <v>-2E-3</v>
      </c>
      <c r="T135" s="146">
        <v>-6.6E-3</v>
      </c>
      <c r="U135" s="144">
        <v>328996</v>
      </c>
      <c r="V135" s="144">
        <v>-1959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150076</v>
      </c>
      <c r="B136" s="150" t="s">
        <v>288</v>
      </c>
      <c r="C136" s="14">
        <v>1.0509999999999999</v>
      </c>
      <c r="D136" s="159">
        <v>0</v>
      </c>
      <c r="E136" s="150">
        <v>0.38</v>
      </c>
      <c r="F136" s="14">
        <v>1.028</v>
      </c>
      <c r="G136" s="152">
        <v>-2.24E-2</v>
      </c>
      <c r="H136" s="152">
        <v>0.03</v>
      </c>
      <c r="I136" s="150">
        <v>4.5</v>
      </c>
      <c r="J136" s="150">
        <v>4.5</v>
      </c>
      <c r="K136" s="152">
        <v>4.3990000000000001E-2</v>
      </c>
      <c r="L136" s="150" t="s">
        <v>40</v>
      </c>
      <c r="M136" s="14" t="s">
        <v>88</v>
      </c>
      <c r="N136" s="156">
        <v>-2.5000000000000001E-3</v>
      </c>
      <c r="O136" s="18">
        <v>0.43659999999999999</v>
      </c>
      <c r="P136" s="152">
        <v>-2.5000000000000001E-2</v>
      </c>
      <c r="Q136" s="152">
        <v>0.73609999999999998</v>
      </c>
      <c r="R136" s="152">
        <v>6.4999999999999997E-3</v>
      </c>
      <c r="S136" s="152">
        <v>6.4999999999999997E-3</v>
      </c>
      <c r="T136" s="152">
        <v>5.1999999999999998E-3</v>
      </c>
      <c r="U136" s="150">
        <v>291</v>
      </c>
      <c r="V136" s="150">
        <v>4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150181</v>
      </c>
      <c r="B137" s="144" t="s">
        <v>98</v>
      </c>
      <c r="C137" s="7">
        <v>1.05</v>
      </c>
      <c r="D137" s="147">
        <v>4.7999999999999996E-3</v>
      </c>
      <c r="E137" s="144">
        <v>6025.18</v>
      </c>
      <c r="F137" s="7">
        <v>1.0249999999999999</v>
      </c>
      <c r="G137" s="146">
        <v>-2.4400000000000002E-2</v>
      </c>
      <c r="H137" s="146">
        <v>0.03</v>
      </c>
      <c r="I137" s="144">
        <v>4.5</v>
      </c>
      <c r="J137" s="144">
        <v>4.5</v>
      </c>
      <c r="K137" s="146">
        <v>4.3900000000000002E-2</v>
      </c>
      <c r="L137" s="144" t="s">
        <v>40</v>
      </c>
      <c r="M137" s="7" t="s">
        <v>80</v>
      </c>
      <c r="N137" s="145">
        <v>-5.4000000000000003E-3</v>
      </c>
      <c r="O137" s="23">
        <v>0.44180000000000003</v>
      </c>
      <c r="P137" s="146">
        <v>-2.8000000000000001E-2</v>
      </c>
      <c r="Q137" s="146">
        <v>0.3135</v>
      </c>
      <c r="R137" s="146">
        <v>4.0000000000000002E-4</v>
      </c>
      <c r="S137" s="146">
        <v>4.0000000000000002E-4</v>
      </c>
      <c r="T137" s="146">
        <v>-3.0000000000000001E-3</v>
      </c>
      <c r="U137" s="144">
        <v>306098</v>
      </c>
      <c r="V137" s="144">
        <v>110</v>
      </c>
      <c r="W137" s="148">
        <v>0.21180555555555555</v>
      </c>
      <c r="X137" s="149">
        <v>42719</v>
      </c>
      <c r="Y137" s="13" t="s">
        <v>38</v>
      </c>
    </row>
    <row r="138" spans="1:25" ht="15.75" thickBot="1" x14ac:dyDescent="0.2">
      <c r="A138" s="14">
        <v>150171</v>
      </c>
      <c r="B138" s="150" t="s">
        <v>101</v>
      </c>
      <c r="C138" s="14">
        <v>1.0449999999999999</v>
      </c>
      <c r="D138" s="151">
        <v>1.9E-3</v>
      </c>
      <c r="E138" s="150">
        <v>3537.2</v>
      </c>
      <c r="F138" s="14">
        <v>1.0194000000000001</v>
      </c>
      <c r="G138" s="152">
        <v>-2.5100000000000001E-2</v>
      </c>
      <c r="H138" s="152">
        <v>0.03</v>
      </c>
      <c r="I138" s="150">
        <v>4.5</v>
      </c>
      <c r="J138" s="150">
        <v>4.5</v>
      </c>
      <c r="K138" s="152">
        <v>4.3880000000000002E-2</v>
      </c>
      <c r="L138" s="150" t="s">
        <v>40</v>
      </c>
      <c r="M138" s="14" t="s">
        <v>102</v>
      </c>
      <c r="N138" s="156">
        <v>-8.8000000000000005E-3</v>
      </c>
      <c r="O138" s="18">
        <v>0.45789999999999997</v>
      </c>
      <c r="P138" s="152">
        <v>-2.81E-2</v>
      </c>
      <c r="Q138" s="162">
        <v>0.28120000000000001</v>
      </c>
      <c r="R138" s="152">
        <v>-6.9999999999999999E-4</v>
      </c>
      <c r="S138" s="152">
        <v>-6.9999999999999999E-4</v>
      </c>
      <c r="T138" s="152">
        <v>-2.0000000000000001E-4</v>
      </c>
      <c r="U138" s="150">
        <v>350531</v>
      </c>
      <c r="V138" s="150">
        <v>109</v>
      </c>
      <c r="W138" s="153">
        <v>0.21180555555555555</v>
      </c>
      <c r="X138" s="154">
        <v>42807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1.0609999999999999</v>
      </c>
      <c r="D139" s="147">
        <v>8.9999999999999998E-4</v>
      </c>
      <c r="E139" s="144">
        <v>734.13</v>
      </c>
      <c r="F139" s="7">
        <v>1.028</v>
      </c>
      <c r="G139" s="146">
        <v>-3.2099999999999997E-2</v>
      </c>
      <c r="H139" s="146">
        <v>0.03</v>
      </c>
      <c r="I139" s="144">
        <v>4.5</v>
      </c>
      <c r="J139" s="144">
        <v>4.5</v>
      </c>
      <c r="K139" s="146">
        <v>4.3560000000000001E-2</v>
      </c>
      <c r="L139" s="144" t="s">
        <v>40</v>
      </c>
      <c r="M139" s="7" t="s">
        <v>108</v>
      </c>
      <c r="N139" s="147">
        <v>2.1899999999999999E-2</v>
      </c>
      <c r="O139" s="23">
        <v>0.4143</v>
      </c>
      <c r="P139" s="146">
        <v>-3.4299999999999997E-2</v>
      </c>
      <c r="Q139" s="146">
        <v>0.37490000000000001</v>
      </c>
      <c r="R139" s="146">
        <v>-3.7000000000000002E-3</v>
      </c>
      <c r="S139" s="146">
        <v>-3.7000000000000002E-3</v>
      </c>
      <c r="T139" s="146">
        <v>-1.4E-2</v>
      </c>
      <c r="U139" s="144">
        <v>14075</v>
      </c>
      <c r="V139" s="144">
        <v>-1249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150279</v>
      </c>
      <c r="B140" s="150" t="s">
        <v>126</v>
      </c>
      <c r="C140" s="14">
        <v>1.093</v>
      </c>
      <c r="D140" s="159">
        <v>0</v>
      </c>
      <c r="E140" s="150">
        <v>0.02</v>
      </c>
      <c r="F140" s="14">
        <v>1.056</v>
      </c>
      <c r="G140" s="152">
        <v>-3.5000000000000003E-2</v>
      </c>
      <c r="H140" s="152">
        <v>0.03</v>
      </c>
      <c r="I140" s="150">
        <v>5</v>
      </c>
      <c r="J140" s="150">
        <v>4.5</v>
      </c>
      <c r="K140" s="152">
        <v>4.3400000000000001E-2</v>
      </c>
      <c r="L140" s="150" t="s">
        <v>40</v>
      </c>
      <c r="M140" s="14" t="s">
        <v>127</v>
      </c>
      <c r="N140" s="151">
        <v>1E-3</v>
      </c>
      <c r="O140" s="18">
        <v>0.31119999999999998</v>
      </c>
      <c r="P140" s="152">
        <v>-3.7999999999999999E-2</v>
      </c>
      <c r="Q140" s="152">
        <v>0.58230000000000004</v>
      </c>
      <c r="R140" s="152">
        <v>-5.0000000000000001E-4</v>
      </c>
      <c r="S140" s="152">
        <v>-5.0000000000000001E-4</v>
      </c>
      <c r="T140" s="152">
        <v>4.1999999999999997E-3</v>
      </c>
      <c r="U140" s="150">
        <v>1239</v>
      </c>
      <c r="V140" s="150">
        <v>-2</v>
      </c>
      <c r="W140" s="153">
        <v>0.21180555555555555</v>
      </c>
      <c r="X140" s="154">
        <v>42614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1.077</v>
      </c>
      <c r="D141" s="145">
        <v>-3.7000000000000002E-3</v>
      </c>
      <c r="E141" s="144">
        <v>32.049999999999997</v>
      </c>
      <c r="F141" s="7">
        <v>1.032</v>
      </c>
      <c r="G141" s="146">
        <v>-4.36E-2</v>
      </c>
      <c r="H141" s="146">
        <v>0.03</v>
      </c>
      <c r="I141" s="144">
        <v>4.5</v>
      </c>
      <c r="J141" s="144">
        <v>4.5</v>
      </c>
      <c r="K141" s="146">
        <v>4.3060000000000001E-2</v>
      </c>
      <c r="L141" s="144" t="s">
        <v>40</v>
      </c>
      <c r="M141" s="7" t="s">
        <v>136</v>
      </c>
      <c r="N141" s="145">
        <v>-5.9999999999999995E-4</v>
      </c>
      <c r="O141" s="23">
        <v>0.37890000000000001</v>
      </c>
      <c r="P141" s="146">
        <v>-4.4900000000000002E-2</v>
      </c>
      <c r="Q141" s="146">
        <v>0.45350000000000001</v>
      </c>
      <c r="R141" s="146">
        <v>-8.2000000000000007E-3</v>
      </c>
      <c r="S141" s="146">
        <v>-8.2000000000000007E-3</v>
      </c>
      <c r="T141" s="146">
        <v>5.0000000000000001E-4</v>
      </c>
      <c r="U141" s="144">
        <v>1702</v>
      </c>
      <c r="V141" s="144">
        <v>0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1.0580000000000001</v>
      </c>
      <c r="D142" s="151">
        <v>7.6E-3</v>
      </c>
      <c r="E142" s="150">
        <v>8.42</v>
      </c>
      <c r="F142" s="14">
        <v>1.0119</v>
      </c>
      <c r="G142" s="152">
        <v>-4.5600000000000002E-2</v>
      </c>
      <c r="H142" s="152">
        <v>0.03</v>
      </c>
      <c r="I142" s="150">
        <v>4.5</v>
      </c>
      <c r="J142" s="150">
        <v>4.5</v>
      </c>
      <c r="K142" s="152">
        <v>4.3020000000000003E-2</v>
      </c>
      <c r="L142" s="150" t="s">
        <v>40</v>
      </c>
      <c r="M142" s="14" t="s">
        <v>131</v>
      </c>
      <c r="N142" s="151">
        <v>1.1999999999999999E-3</v>
      </c>
      <c r="O142" s="18">
        <v>0.38929999999999998</v>
      </c>
      <c r="P142" s="152">
        <v>-4.6600000000000003E-2</v>
      </c>
      <c r="Q142" s="162">
        <v>0.45190000000000002</v>
      </c>
      <c r="R142" s="152">
        <v>-4.8999999999999998E-3</v>
      </c>
      <c r="S142" s="152">
        <v>-4.8999999999999998E-3</v>
      </c>
      <c r="T142" s="152">
        <v>-6.7999999999999996E-3</v>
      </c>
      <c r="U142" s="150">
        <v>3814</v>
      </c>
      <c r="V142" s="150">
        <v>-9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150215</v>
      </c>
      <c r="B143" s="144" t="s">
        <v>140</v>
      </c>
      <c r="C143" s="7">
        <v>1.089</v>
      </c>
      <c r="D143" s="145">
        <v>-5.4999999999999997E-3</v>
      </c>
      <c r="E143" s="144">
        <v>3.63</v>
      </c>
      <c r="F143" s="7">
        <v>1.028</v>
      </c>
      <c r="G143" s="146">
        <v>-5.9299999999999999E-2</v>
      </c>
      <c r="H143" s="146">
        <v>0.03</v>
      </c>
      <c r="I143" s="144">
        <v>4.5</v>
      </c>
      <c r="J143" s="144">
        <v>4.5</v>
      </c>
      <c r="K143" s="146">
        <v>4.2410000000000003E-2</v>
      </c>
      <c r="L143" s="144" t="s">
        <v>40</v>
      </c>
      <c r="M143" s="7" t="s">
        <v>141</v>
      </c>
      <c r="N143" s="145">
        <v>-1.6000000000000001E-3</v>
      </c>
      <c r="O143" s="23">
        <v>0.44529999999999997</v>
      </c>
      <c r="P143" s="146">
        <v>-5.91E-2</v>
      </c>
      <c r="Q143" s="146">
        <v>0.30220000000000002</v>
      </c>
      <c r="R143" s="146">
        <v>-3.8E-3</v>
      </c>
      <c r="S143" s="146">
        <v>-3.8E-3</v>
      </c>
      <c r="T143" s="146">
        <v>-1E-3</v>
      </c>
      <c r="U143" s="144">
        <v>2391</v>
      </c>
      <c r="V143" s="144">
        <v>-3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150143</v>
      </c>
      <c r="B144" s="150" t="s">
        <v>137</v>
      </c>
      <c r="C144" s="14">
        <v>1.1459999999999999</v>
      </c>
      <c r="D144" s="151">
        <v>9.98E-2</v>
      </c>
      <c r="E144" s="150">
        <v>5.61</v>
      </c>
      <c r="F144" s="14">
        <v>1.032</v>
      </c>
      <c r="G144" s="152">
        <v>-0.1105</v>
      </c>
      <c r="H144" s="152">
        <v>0.03</v>
      </c>
      <c r="I144" s="150">
        <v>4.5</v>
      </c>
      <c r="J144" s="150">
        <v>4.5</v>
      </c>
      <c r="K144" s="152">
        <v>4.0390000000000002E-2</v>
      </c>
      <c r="L144" s="150" t="s">
        <v>40</v>
      </c>
      <c r="M144" s="14" t="s">
        <v>62</v>
      </c>
      <c r="N144" s="151">
        <v>7.4000000000000003E-3</v>
      </c>
      <c r="O144" s="18">
        <v>0.13739999999999999</v>
      </c>
      <c r="P144" s="152">
        <v>-0.1012</v>
      </c>
      <c r="Q144" s="152">
        <v>0.5091</v>
      </c>
      <c r="R144" s="152">
        <v>6.3600000000000004E-2</v>
      </c>
      <c r="S144" s="152">
        <v>6.3600000000000004E-2</v>
      </c>
      <c r="T144" s="152">
        <v>-9.7000000000000003E-3</v>
      </c>
      <c r="U144" s="150">
        <v>9047</v>
      </c>
      <c r="V144" s="150">
        <v>-78</v>
      </c>
      <c r="W144" s="153">
        <v>0.29375000000000001</v>
      </c>
      <c r="X144" s="154">
        <v>42705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3.3033898305084744E-3</v>
      </c>
      <c r="E145" s="36"/>
      <c r="F145" s="35"/>
      <c r="G145" s="43">
        <f>AVERAGE(G86:G144)</f>
        <v>-1.0611864406779661E-2</v>
      </c>
      <c r="H145" s="43">
        <f>COUNTIF($D86:$D144,"&gt;0")/COUNT($D86:$D144)</f>
        <v>0.72881355932203384</v>
      </c>
      <c r="I145" s="270"/>
      <c r="J145" s="270"/>
      <c r="K145" s="43">
        <f>AVERAGE(K86:K144)</f>
        <v>4.4563559322033895E-2</v>
      </c>
      <c r="L145" s="36"/>
      <c r="M145" s="35"/>
      <c r="N145" s="38"/>
      <c r="O145" s="39"/>
      <c r="P145" s="43">
        <f>AVERAGE(P86:P144)</f>
        <v>-1.6660344827586208E-2</v>
      </c>
      <c r="Q145" s="37"/>
      <c r="R145" s="43">
        <f>AVERAGE(R86:R144)</f>
        <v>4.2542372881355938E-4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57">
        <v>0</v>
      </c>
      <c r="E146" s="144">
        <v>8.25</v>
      </c>
      <c r="F146" s="7">
        <v>1.0189999999999999</v>
      </c>
      <c r="G146" s="146">
        <v>9.5200000000000007E-2</v>
      </c>
      <c r="H146" s="146">
        <v>1.4999999999999999E-2</v>
      </c>
      <c r="I146" s="144">
        <v>3</v>
      </c>
      <c r="J146" s="144">
        <v>3</v>
      </c>
      <c r="K146" s="146">
        <v>3.322E-2</v>
      </c>
      <c r="L146" s="144" t="s">
        <v>40</v>
      </c>
      <c r="M146" s="7" t="s">
        <v>41</v>
      </c>
      <c r="N146" s="147">
        <v>1E-4</v>
      </c>
      <c r="O146" s="23">
        <v>0.22559999999999999</v>
      </c>
      <c r="P146" s="146">
        <v>6.0600000000000001E-2</v>
      </c>
      <c r="Q146" s="146">
        <v>0.109</v>
      </c>
      <c r="R146" s="146">
        <v>1.52E-2</v>
      </c>
      <c r="S146" s="146">
        <v>1.52E-2</v>
      </c>
      <c r="T146" s="146">
        <v>0.01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1.0529999999999999</v>
      </c>
      <c r="D147" s="151">
        <v>9.5999999999999992E-3</v>
      </c>
      <c r="E147" s="150">
        <v>93.27</v>
      </c>
      <c r="F147" s="14">
        <v>1.0489999999999999</v>
      </c>
      <c r="G147" s="152">
        <v>-3.8E-3</v>
      </c>
      <c r="H147" s="150" t="s">
        <v>414</v>
      </c>
      <c r="I147" s="150">
        <v>3.7</v>
      </c>
      <c r="J147" s="150">
        <v>3.7</v>
      </c>
      <c r="K147" s="152">
        <v>2.937E-2</v>
      </c>
      <c r="L147" s="150">
        <v>0.68</v>
      </c>
      <c r="M147" s="14" t="s">
        <v>415</v>
      </c>
      <c r="N147" s="151">
        <v>5.9999999999999995E-4</v>
      </c>
      <c r="O147" s="152">
        <v>0.23449999999999999</v>
      </c>
      <c r="P147" s="150" t="s">
        <v>37</v>
      </c>
      <c r="Q147" s="150" t="s">
        <v>37</v>
      </c>
      <c r="R147" s="152">
        <v>1.2999999999999999E-3</v>
      </c>
      <c r="S147" s="152">
        <v>1.2999999999999999E-3</v>
      </c>
      <c r="T147" s="152">
        <v>-4.3E-3</v>
      </c>
      <c r="U147" s="150">
        <v>608</v>
      </c>
      <c r="V147" s="150">
        <v>0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1.0900000000000001</v>
      </c>
      <c r="D148" s="147">
        <v>8.9999999999999998E-4</v>
      </c>
      <c r="E148" s="144">
        <v>0.19</v>
      </c>
      <c r="F148" s="7">
        <v>1.087</v>
      </c>
      <c r="G148" s="146">
        <v>-2.8E-3</v>
      </c>
      <c r="H148" s="144" t="s">
        <v>347</v>
      </c>
      <c r="I148" s="144">
        <v>4</v>
      </c>
      <c r="J148" s="144">
        <v>4</v>
      </c>
      <c r="K148" s="146">
        <v>3.347E-2</v>
      </c>
      <c r="L148" s="144">
        <v>0.82</v>
      </c>
      <c r="M148" s="7" t="s">
        <v>236</v>
      </c>
      <c r="N148" s="157">
        <v>0</v>
      </c>
      <c r="O148" s="146">
        <v>0.34239999999999998</v>
      </c>
      <c r="P148" s="144" t="s">
        <v>37</v>
      </c>
      <c r="Q148" s="144" t="s">
        <v>37</v>
      </c>
      <c r="R148" s="146">
        <v>-4.5999999999999999E-3</v>
      </c>
      <c r="S148" s="146">
        <v>-4.5999999999999999E-3</v>
      </c>
      <c r="T148" s="146">
        <v>-8.3000000000000001E-3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</v>
      </c>
      <c r="D149" s="151">
        <v>1.9E-3</v>
      </c>
      <c r="E149" s="150">
        <v>49.44</v>
      </c>
      <c r="F149" s="14">
        <v>1</v>
      </c>
      <c r="G149" s="152">
        <v>-5.3999999999999999E-2</v>
      </c>
      <c r="H149" s="150" t="s">
        <v>35</v>
      </c>
      <c r="I149" s="150">
        <v>0</v>
      </c>
      <c r="J149" s="150">
        <v>0</v>
      </c>
      <c r="K149" s="152">
        <v>-1.9539999999999998E-2</v>
      </c>
      <c r="L149" s="150">
        <v>2.67</v>
      </c>
      <c r="M149" s="14" t="s">
        <v>36</v>
      </c>
      <c r="N149" s="156">
        <v>-2.5000000000000001E-3</v>
      </c>
      <c r="O149" s="152">
        <v>0.55369999999999997</v>
      </c>
      <c r="P149" s="150" t="s">
        <v>37</v>
      </c>
      <c r="Q149" s="150" t="s">
        <v>37</v>
      </c>
      <c r="R149" s="152">
        <v>1.2500000000000001E-2</v>
      </c>
      <c r="S149" s="152">
        <v>1.2500000000000001E-2</v>
      </c>
      <c r="T149" s="152">
        <v>4.1999999999999997E-3</v>
      </c>
      <c r="U149" s="150">
        <v>3116</v>
      </c>
      <c r="V149" s="150">
        <v>4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1.0780000000000001</v>
      </c>
      <c r="D150" s="147">
        <v>1.7000000000000001E-2</v>
      </c>
      <c r="E150" s="144">
        <v>2.58</v>
      </c>
      <c r="F150" s="7">
        <v>1.0369999999999999</v>
      </c>
      <c r="G150" s="146">
        <v>-3.95E-2</v>
      </c>
      <c r="H150" s="144" t="s">
        <v>290</v>
      </c>
      <c r="I150" s="144">
        <v>5.5</v>
      </c>
      <c r="J150" s="144">
        <v>5.5</v>
      </c>
      <c r="K150" s="146">
        <v>-6.4530000000000004E-2</v>
      </c>
      <c r="L150" s="144">
        <v>0.32</v>
      </c>
      <c r="M150" s="7" t="s">
        <v>291</v>
      </c>
      <c r="N150" s="147">
        <v>7.4000000000000003E-3</v>
      </c>
      <c r="O150" s="23">
        <v>0.14849999999999999</v>
      </c>
      <c r="P150" s="146">
        <v>-5.9499999999999997E-2</v>
      </c>
      <c r="Q150" s="146">
        <v>0.38479999999999998</v>
      </c>
      <c r="R150" s="146">
        <v>1.29E-2</v>
      </c>
      <c r="S150" s="146">
        <v>1.29E-2</v>
      </c>
      <c r="T150" s="146">
        <v>-3.0999999999999999E-3</v>
      </c>
      <c r="U150" s="144">
        <v>29483</v>
      </c>
      <c r="V150" s="144">
        <v>0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63"/>
    <hyperlink ref="C22" r:id="rId94" display="http://finance.sina.com.cn/fund/quotes/150263/bc.shtml"/>
    <hyperlink ref="F22" r:id="rId95" display="http://www.cninfo.com.cn/information/fund/netvalue/150263.html"/>
    <hyperlink ref="M22" r:id="rId96" tooltip="000852" display="http://quote.eastmoney.com/zs000852.html"/>
    <hyperlink ref="O22" r:id="rId97" display="https://www.jisilu.cn/data/utils/lowcalc/150263"/>
    <hyperlink ref="Y22" r:id="rId98" tooltip="加【1000A】为自选A类" display="javascript:addOwnedFund('150263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502037"/>
    <hyperlink ref="C28" r:id="rId130" display="http://finance.sina.com.cn/fund/quotes/502037/bc.shtml"/>
    <hyperlink ref="F28" r:id="rId131" display="http://www.cninfo.com.cn/information/fund/netvalue/502037.html"/>
    <hyperlink ref="M28" r:id="rId132" tooltip="399805" display="http://quote.eastmoney.com/zs399805.html"/>
    <hyperlink ref="O28" r:id="rId133" display="https://www.jisilu.cn/data/utils/lowcalc/502037"/>
    <hyperlink ref="Y28" r:id="rId134" tooltip="加【网金A】为自选A类" display="javascript:addOwnedFund('502037');"/>
    <hyperlink ref="A29" r:id="rId135" display="https://www.jisilu.cn/data/sfnew/detail/150299"/>
    <hyperlink ref="C29" r:id="rId136" display="http://finance.sina.com.cn/fund/quotes/150299/bc.shtml"/>
    <hyperlink ref="F29" r:id="rId137" display="http://www.cninfo.com.cn/information/fund/netvalue/150299.html"/>
    <hyperlink ref="M29" r:id="rId138" tooltip="399986" display="http://quote.eastmoney.com/zs399986.html"/>
    <hyperlink ref="O29" r:id="rId139" display="https://www.jisilu.cn/data/utils/lowcalc/150299"/>
    <hyperlink ref="Y29" r:id="rId140" tooltip="将【银行股A】从自选中删除" display="javascript:delOwnedFund('150299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1"/>
    <hyperlink ref="C32" r:id="rId154" display="http://finance.sina.com.cn/fund/quotes/150261/bc.shtml"/>
    <hyperlink ref="F32" r:id="rId155" display="http://www.cninfo.com.cn/information/fund/netvalue/150261.html"/>
    <hyperlink ref="M32" r:id="rId156" tooltip="399989" display="http://quote.eastmoney.com/zs399989.html"/>
    <hyperlink ref="O32" r:id="rId157" display="https://www.jisilu.cn/data/utils/lowcalc/150261"/>
    <hyperlink ref="Y32" r:id="rId158" tooltip="加【医疗A】为自选A类" display="javascript:addOwnedFund('150261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150117"/>
    <hyperlink ref="C34" r:id="rId166" display="http://finance.sina.com.cn/fund/quotes/150117/bc.shtml"/>
    <hyperlink ref="F34" r:id="rId167" display="http://www.cninfo.com.cn/information/fund/netvalue/150117.html"/>
    <hyperlink ref="M34" r:id="rId168" tooltip="399393" display="http://quote.eastmoney.com/zs399393.html"/>
    <hyperlink ref="O34" r:id="rId169" display="https://www.jisilu.cn/data/utils/lowcalc/150117"/>
    <hyperlink ref="Y34" r:id="rId170" tooltip="加【房地产A】为自选A类" display="javascript:addOwnedFund('150117');"/>
    <hyperlink ref="A35" r:id="rId171" display="https://www.jisilu.cn/data/sfnew/detail/150190"/>
    <hyperlink ref="C35" r:id="rId172" display="http://finance.sina.com.cn/fund/quotes/150190/bc.shtml"/>
    <hyperlink ref="F35" r:id="rId173" display="http://www.cninfo.com.cn/information/fund/netvalue/150190.html"/>
    <hyperlink ref="M35" r:id="rId174" tooltip="000827" display="http://quote.eastmoney.com/zs000827.html"/>
    <hyperlink ref="O35" r:id="rId175" display="https://www.jisilu.cn/data/utils/lowcalc/150190"/>
    <hyperlink ref="Y35" r:id="rId176" tooltip="加【NCF环保A】为自选A类" display="javascript:addOwnedFund('150190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21"/>
    <hyperlink ref="C44" r:id="rId220" display="http://finance.sina.com.cn/fund/quotes/150121/bc.shtml"/>
    <hyperlink ref="F44" r:id="rId221" display="http://www.cninfo.com.cn/information/fund/netvalue/150121.html"/>
    <hyperlink ref="M44" r:id="rId222" tooltip="399918" display="http://quote.eastmoney.com/zs399918.html"/>
    <hyperlink ref="O44" r:id="rId223" display="https://www.jisilu.cn/data/utils/lowcalc/150121"/>
    <hyperlink ref="Y44" r:id="rId224" tooltip="加【银河优先】为自选A类" display="javascript:addOwnedFund('150121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502021"/>
    <hyperlink ref="C47" r:id="rId238" display="http://finance.sina.com.cn/fund/quotes/502021/bc.shtml"/>
    <hyperlink ref="F47" r:id="rId239" display="http://www.cninfo.com.cn/information/fund/netvalue/502021.html"/>
    <hyperlink ref="M47" r:id="rId240" tooltip="000016" display="http://quote.eastmoney.com/zs000016.html"/>
    <hyperlink ref="O47" r:id="rId241" display="https://www.jisilu.cn/data/utils/lowcalc/502021"/>
    <hyperlink ref="Y47" r:id="rId242" tooltip="加【国金50A】为自选A类" display="javascript:addOwnedFund('502021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38"/>
    <hyperlink ref="C49" r:id="rId250" display="http://finance.sina.com.cn/fund/quotes/150138/bc.shtml"/>
    <hyperlink ref="F49" r:id="rId251" display="http://www.cninfo.com.cn/information/fund/netvalue/150138.html"/>
    <hyperlink ref="M49" r:id="rId252" tooltip="000842" display="http://quote.eastmoney.com/zs000842.html"/>
    <hyperlink ref="O49" r:id="rId253" display="https://www.jisilu.cn/data/utils/lowcalc/150138"/>
    <hyperlink ref="Y49" r:id="rId254" tooltip="加【中证800A】为自选A类" display="javascript:addOwnedFund('150138');"/>
    <hyperlink ref="A50" r:id="rId255" display="https://www.jisilu.cn/data/sfnew/detail/150073"/>
    <hyperlink ref="C50" r:id="rId256" display="http://finance.sina.com.cn/fund/quotes/150073/bc.shtml"/>
    <hyperlink ref="F50" r:id="rId257" display="http://www.cninfo.com.cn/information/fund/netvalue/150073.html"/>
    <hyperlink ref="M50" r:id="rId258" tooltip="399958" display="http://quote.eastmoney.com/zs399958.html"/>
    <hyperlink ref="O50" r:id="rId259" display="https://www.jisilu.cn/data/utils/lowcalc/150073"/>
    <hyperlink ref="Y50" r:id="rId260" tooltip="加【诺安稳健】为自选A类" display="javascript:addOwnedFund('150073');"/>
    <hyperlink ref="A51" r:id="rId261" display="https://www.jisilu.cn/data/sfnew/detail/502041"/>
    <hyperlink ref="C51" r:id="rId262" display="http://finance.sina.com.cn/fund/quotes/502041/bc.shtml"/>
    <hyperlink ref="F51" r:id="rId263" display="http://www.cninfo.com.cn/information/fund/netvalue/502041.html"/>
    <hyperlink ref="M51" r:id="rId264" tooltip="000016" display="http://quote.eastmoney.com/zs000016.html"/>
    <hyperlink ref="O51" r:id="rId265" display="https://www.jisilu.cn/data/utils/lowcalc/502041"/>
    <hyperlink ref="Y51" r:id="rId266" tooltip="加【上50A】为自选A类" display="javascript:addOwnedFund('502041');"/>
    <hyperlink ref="A52" r:id="rId267" display="https://www.jisilu.cn/data/sfnew/detail/150167"/>
    <hyperlink ref="C52" r:id="rId268" display="http://finance.sina.com.cn/fund/quotes/150167/bc.shtml"/>
    <hyperlink ref="F52" r:id="rId269" display="http://www.cninfo.com.cn/information/fund/netvalue/150167.html"/>
    <hyperlink ref="M52" r:id="rId270" tooltip="399300" display="http://quote.eastmoney.com/zs399300.html"/>
    <hyperlink ref="O52" r:id="rId271" display="https://www.jisilu.cn/data/utils/lowcalc/150167"/>
    <hyperlink ref="Y52" r:id="rId272" tooltip="加【银华300A】为自选A类" display="javascript:addOwnedFund('150167');"/>
    <hyperlink ref="A53" r:id="rId273" display="https://www.jisilu.cn/data/sfnew/detail/150053"/>
    <hyperlink ref="C53" r:id="rId274" display="http://finance.sina.com.cn/fund/quotes/150053/bc.shtml"/>
    <hyperlink ref="F53" r:id="rId275" display="http://www.cninfo.com.cn/information/fund/netvalue/150053.html"/>
    <hyperlink ref="M53" r:id="rId276" tooltip="399905" display="http://quote.eastmoney.com/zs399905.html"/>
    <hyperlink ref="O53" r:id="rId277" display="https://www.jisilu.cn/data/utils/lowcalc/150053"/>
    <hyperlink ref="Y53" r:id="rId278" tooltip="加【泰达500A】为自选A类" display="javascript:addOwnedFund('150053');"/>
    <hyperlink ref="A54" r:id="rId279" display="https://www.jisilu.cn/data/sfnew/detail/150064"/>
    <hyperlink ref="C54" r:id="rId280" display="http://finance.sina.com.cn/fund/quotes/150064/bc.shtml"/>
    <hyperlink ref="F54" r:id="rId281" display="http://www.cninfo.com.cn/information/fund/netvalue/150064.html"/>
    <hyperlink ref="M54" r:id="rId282" tooltip="399904" display="http://quote.eastmoney.com/zs399904.html"/>
    <hyperlink ref="O54" r:id="rId283" display="https://www.jisilu.cn/data/utils/lowcalc/150064"/>
    <hyperlink ref="Y54" r:id="rId284" tooltip="加【同瑞A】为自选A类" display="javascript:addOwnedFund('150064');"/>
    <hyperlink ref="A55" r:id="rId285" display="https://www.jisilu.cn/data/sfnew/detail/150281"/>
    <hyperlink ref="C55" r:id="rId286" display="http://finance.sina.com.cn/fund/quotes/150281/bc.shtml"/>
    <hyperlink ref="F55" r:id="rId287" display="http://www.cninfo.com.cn/information/fund/netvalue/150281.html"/>
    <hyperlink ref="M55" r:id="rId288" tooltip="399934" display="http://quote.eastmoney.com/zs399934.html"/>
    <hyperlink ref="O55" r:id="rId289" display="https://www.jisilu.cn/data/utils/lowcalc/150281"/>
    <hyperlink ref="Y55" r:id="rId290" tooltip="加【金融地A】为自选A类" display="javascript:addOwnedFund('150281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150090"/>
    <hyperlink ref="C57" r:id="rId298" display="http://finance.sina.com.cn/fund/quotes/150090/bc.shtml"/>
    <hyperlink ref="F57" r:id="rId299" display="http://www.cninfo.com.cn/information/fund/netvalue/150090.html"/>
    <hyperlink ref="M57" r:id="rId300" tooltip="399958" display="http://quote.eastmoney.com/zs399958.html"/>
    <hyperlink ref="O57" r:id="rId301" display="https://www.jisilu.cn/data/utils/lowcalc/150090"/>
    <hyperlink ref="Y57" r:id="rId302" tooltip="加【成长A】为自选A类" display="javascript:addOwnedFund('150090');"/>
    <hyperlink ref="A58" r:id="rId303" display="https://www.jisilu.cn/data/sfnew/detail/150112"/>
    <hyperlink ref="C58" r:id="rId304" display="http://finance.sina.com.cn/fund/quotes/150112/bc.shtml"/>
    <hyperlink ref="F58" r:id="rId305" display="http://www.cninfo.com.cn/information/fund/netvalue/150112.html"/>
    <hyperlink ref="M58" r:id="rId306" tooltip="399330" display="http://quote.eastmoney.com/zs399330.html"/>
    <hyperlink ref="O58" r:id="rId307" display="https://www.jisilu.cn/data/utils/lowcalc/150112"/>
    <hyperlink ref="Y58" r:id="rId308" tooltip="加【深100A】为自选A类" display="javascript:addOwnedFund('150112');"/>
    <hyperlink ref="A59" r:id="rId309" display="https://www.jisilu.cn/data/sfnew/detail/502031"/>
    <hyperlink ref="C59" r:id="rId310" display="http://finance.sina.com.cn/fund/quotes/502031/bc.shtml"/>
    <hyperlink ref="F59" r:id="rId311" display="http://www.cninfo.com.cn/information/fund/netvalue/502031.html"/>
    <hyperlink ref="M59" r:id="rId312" tooltip="399807" display="http://quote.eastmoney.com/zs399807.html"/>
    <hyperlink ref="O59" r:id="rId313" display="https://www.jisilu.cn/data/utils/lowcalc/502031"/>
    <hyperlink ref="Y59" r:id="rId314" tooltip="将【高铁A】从自选中删除" display="javascript:delOwnedFund('502031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55"/>
    <hyperlink ref="C61" r:id="rId322" display="http://finance.sina.com.cn/fund/quotes/150055/bc.shtml"/>
    <hyperlink ref="F61" r:id="rId323" display="http://www.cninfo.com.cn/information/fund/netvalue/150055.html"/>
    <hyperlink ref="M61" r:id="rId324" tooltip="399905" display="http://quote.eastmoney.com/zs399905.html"/>
    <hyperlink ref="O61" r:id="rId325" display="https://www.jisilu.cn/data/utils/lowcalc/150055"/>
    <hyperlink ref="Y61" r:id="rId326" tooltip="加【500A】为自选A类" display="javascript:addOwnedFund('150055');"/>
    <hyperlink ref="A62" r:id="rId327" display="https://www.jisilu.cn/data/sfnew/detail/502001"/>
    <hyperlink ref="C62" r:id="rId328" display="http://finance.sina.com.cn/fund/quotes/502001/bc.shtml"/>
    <hyperlink ref="F62" r:id="rId329" display="http://www.cninfo.com.cn/information/fund/netvalue/502001.html"/>
    <hyperlink ref="M62" r:id="rId330" tooltip="399982" display="http://quote.eastmoney.com/zs399982.html"/>
    <hyperlink ref="O62" r:id="rId331" display="https://www.jisilu.cn/data/utils/lowcalc/502001"/>
    <hyperlink ref="Y62" r:id="rId332" tooltip="加【500等权A】为自选A类" display="javascript:addOwnedFund('502001');"/>
    <hyperlink ref="A63" r:id="rId333" display="https://www.jisilu.cn/data/sfnew/detail/150225"/>
    <hyperlink ref="C63" r:id="rId334" display="http://finance.sina.com.cn/fund/quotes/150225/bc.shtml"/>
    <hyperlink ref="F63" r:id="rId335" display="http://www.cninfo.com.cn/information/fund/netvalue/150225.html"/>
    <hyperlink ref="M63" r:id="rId336" tooltip="399966" display="http://quote.eastmoney.com/zs399966.html"/>
    <hyperlink ref="O63" r:id="rId337" display="https://www.jisilu.cn/data/utils/lowcalc/150225"/>
    <hyperlink ref="Y63" r:id="rId338" tooltip="加【证保A级】为自选A类" display="javascript:addOwnedFund('150225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104"/>
    <hyperlink ref="C67" r:id="rId358" display="http://finance.sina.com.cn/fund/quotes/150104/bc.shtml"/>
    <hyperlink ref="F67" r:id="rId359" display="http://www.cninfo.com.cn/information/fund/netvalue/150104.html"/>
    <hyperlink ref="M67" r:id="rId360" tooltip="399300" display="http://quote.eastmoney.com/zs399300.html"/>
    <hyperlink ref="O67" r:id="rId361" display="https://www.jisilu.cn/data/utils/lowcalc/150104"/>
    <hyperlink ref="Y67" r:id="rId362" tooltip="加【HS300A】为自选A类" display="javascript:addOwnedFund('150104');"/>
    <hyperlink ref="A68" r:id="rId363" display="https://www.jisilu.cn/data/sfnew/detail/150211"/>
    <hyperlink ref="C68" r:id="rId364" display="http://finance.sina.com.cn/fund/quotes/150211/bc.shtml"/>
    <hyperlink ref="F68" r:id="rId365" display="http://www.cninfo.com.cn/information/fund/netvalue/150211.html"/>
    <hyperlink ref="M68" r:id="rId366" tooltip="399976" display="http://quote.eastmoney.com/zs399976.html"/>
    <hyperlink ref="O68" r:id="rId367" display="https://www.jisilu.cn/data/utils/lowcalc/150211"/>
    <hyperlink ref="Y68" r:id="rId368" tooltip="加【新能车A】为自选A类" display="javascript:addOwnedFund('150211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36"/>
    <hyperlink ref="C71" r:id="rId382" display="http://finance.sina.com.cn/fund/quotes/150036/bc.shtml"/>
    <hyperlink ref="F71" r:id="rId383" display="http://www.cninfo.com.cn/information/fund/netvalue/150036.html"/>
    <hyperlink ref="M71" r:id="rId384" tooltip="399300" display="http://quote.eastmoney.com/zs399300.html"/>
    <hyperlink ref="O71" r:id="rId385" display="https://www.jisilu.cn/data/utils/lowcalc/150036"/>
    <hyperlink ref="Y71" r:id="rId386" tooltip="加【建信稳健】为自选A类" display="javascript:addOwnedFund('150036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502017"/>
    <hyperlink ref="C87" r:id="rId462" display="http://finance.sina.com.cn/fund/quotes/502017/bc.shtml"/>
    <hyperlink ref="F87" r:id="rId463" display="http://www.cninfo.com.cn/information/fund/netvalue/502017.html"/>
    <hyperlink ref="M87" r:id="rId464" tooltip="399991" display="http://quote.eastmoney.com/zs399991.html"/>
    <hyperlink ref="O87" r:id="rId465" display="https://www.jisilu.cn/data/utils/lowcalc/502017"/>
    <hyperlink ref="Y87" r:id="rId466" tooltip="加【带路A】为自选A类" display="javascript:addOwnedFund('502017');"/>
    <hyperlink ref="A88" r:id="rId467" display="https://www.jisilu.cn/data/sfnew/detail/150237"/>
    <hyperlink ref="C88" r:id="rId468" display="http://finance.sina.com.cn/fund/quotes/150237/bc.shtml"/>
    <hyperlink ref="F88" r:id="rId469" display="http://www.cninfo.com.cn/information/fund/netvalue/150237.html"/>
    <hyperlink ref="M88" r:id="rId470" tooltip="000827" display="http://quote.eastmoney.com/zs000827.html"/>
    <hyperlink ref="O88" r:id="rId471" display="https://www.jisilu.cn/data/utils/lowcalc/150237"/>
    <hyperlink ref="Y88" r:id="rId472" tooltip="加【环保A级】为自选A类" display="javascript:addOwnedFund('150237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329"/>
    <hyperlink ref="C90" r:id="rId480" display="http://finance.sina.com.cn/fund/quotes/150329/bc.shtml"/>
    <hyperlink ref="F90" r:id="rId481" display="http://www.cninfo.com.cn/information/fund/netvalue/150329.html"/>
    <hyperlink ref="M90" r:id="rId482" tooltip="399809" display="http://quote.eastmoney.com/zs399809.html"/>
    <hyperlink ref="O90" r:id="rId483" display="https://www.jisilu.cn/data/utils/lowcalc/150329"/>
    <hyperlink ref="Y90" r:id="rId484" tooltip="加【保险A】为自选A类" display="javascript:addOwnedFund('150329');"/>
    <hyperlink ref="A91" r:id="rId485" display="https://www.jisilu.cn/data/sfnew/detail/150255"/>
    <hyperlink ref="C91" r:id="rId486" display="http://finance.sina.com.cn/fund/quotes/150255/bc.shtml"/>
    <hyperlink ref="F91" r:id="rId487" display="http://www.cninfo.com.cn/information/fund/netvalue/150255.html"/>
    <hyperlink ref="M91" r:id="rId488" tooltip="399986" display="http://quote.eastmoney.com/zs399986.html"/>
    <hyperlink ref="O91" r:id="rId489" display="https://www.jisilu.cn/data/utils/lowcalc/150255"/>
    <hyperlink ref="Y91" r:id="rId490" tooltip="将【银行业A】从自选中删除" display="javascript:delOwnedFund('150255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51"/>
    <hyperlink ref="C94" r:id="rId504" display="http://finance.sina.com.cn/fund/quotes/150251/bc.shtml"/>
    <hyperlink ref="F94" r:id="rId505" display="http://www.cninfo.com.cn/information/fund/netvalue/150251.html"/>
    <hyperlink ref="M94" r:id="rId506" tooltip="399990" display="http://quote.eastmoney.com/zs399990.html"/>
    <hyperlink ref="O94" r:id="rId507" display="https://www.jisilu.cn/data/utils/lowcalc/150251"/>
    <hyperlink ref="Y94" r:id="rId508" tooltip="加【煤炭A】为自选A类" display="javascript:addOwnedFund('150251');"/>
    <hyperlink ref="A95" r:id="rId509" display="https://www.jisilu.cn/data/sfnew/detail/150309"/>
    <hyperlink ref="C95" r:id="rId510" display="http://finance.sina.com.cn/fund/quotes/150309/bc.shtml"/>
    <hyperlink ref="F95" r:id="rId511" display="http://www.cninfo.com.cn/information/fund/netvalue/150309.html"/>
    <hyperlink ref="M95" r:id="rId512" tooltip="399994" display="http://quote.eastmoney.com/zs399994.html"/>
    <hyperlink ref="O95" r:id="rId513" display="https://www.jisilu.cn/data/utils/lowcalc/150309"/>
    <hyperlink ref="Y95" r:id="rId514" tooltip="加【信息安A】为自选A类" display="javascript:addOwnedFund('150309');"/>
    <hyperlink ref="A96" r:id="rId515" display="https://www.jisilu.cn/data/sfnew/detail/502024"/>
    <hyperlink ref="C96" r:id="rId516" display="http://finance.sina.com.cn/fund/quotes/502024/bc.shtml"/>
    <hyperlink ref="F96" r:id="rId517" display="http://www.cninfo.com.cn/information/fund/netvalue/502024.html"/>
    <hyperlink ref="M96" r:id="rId518" tooltip="399440" display="http://quote.eastmoney.com/zs399440.html"/>
    <hyperlink ref="O96" r:id="rId519" display="https://www.jisilu.cn/data/utils/lowcalc/502024"/>
    <hyperlink ref="Y96" r:id="rId520" tooltip="加【钢铁A】为自选A类" display="javascript:addOwnedFund('502024');"/>
    <hyperlink ref="A97" r:id="rId521" display="https://www.jisilu.cn/data/sfnew/detail/150257"/>
    <hyperlink ref="C97" r:id="rId522" display="http://finance.sina.com.cn/fund/quotes/150257/bc.shtml"/>
    <hyperlink ref="F97" r:id="rId523" display="http://www.cninfo.com.cn/information/fund/netvalue/150257.html"/>
    <hyperlink ref="M97" r:id="rId524" tooltip="399993" display="http://quote.eastmoney.com/zs399993.html"/>
    <hyperlink ref="O97" r:id="rId525" display="https://www.jisilu.cn/data/utils/lowcalc/150257"/>
    <hyperlink ref="Y97" r:id="rId526" tooltip="加【生物A】为自选A类" display="javascript:addOwnedFund('150257');"/>
    <hyperlink ref="A98" r:id="rId527" display="https://www.jisilu.cn/data/sfnew/detail/150259"/>
    <hyperlink ref="C98" r:id="rId528" display="http://finance.sina.com.cn/fund/quotes/150259/bc.shtml"/>
    <hyperlink ref="F98" r:id="rId529" display="http://www.cninfo.com.cn/information/fund/netvalue/150259.html"/>
    <hyperlink ref="M98" r:id="rId530" tooltip="399992" display="http://quote.eastmoney.com/zs399992.html"/>
    <hyperlink ref="O98" r:id="rId531" display="https://www.jisilu.cn/data/utils/lowcalc/150259"/>
    <hyperlink ref="Y98" r:id="rId532" tooltip="加【重组A】为自选A类" display="javascript:addOwnedFund('150259');"/>
    <hyperlink ref="A99" r:id="rId533" display="https://www.jisilu.cn/data/sfnew/detail/502049"/>
    <hyperlink ref="C99" r:id="rId534" display="http://finance.sina.com.cn/fund/quotes/502049/bc.shtml"/>
    <hyperlink ref="F99" r:id="rId535" display="http://www.cninfo.com.cn/information/fund/netvalue/502049.html"/>
    <hyperlink ref="M99" r:id="rId536" tooltip="000016" display="http://quote.eastmoney.com/zs000016.html"/>
    <hyperlink ref="O99" r:id="rId537" display="https://www.jisilu.cn/data/utils/lowcalc/502049"/>
    <hyperlink ref="Y99" r:id="rId538" tooltip="加【上证50A】为自选A类" display="javascript:addOwnedFund('502049');"/>
    <hyperlink ref="A100" r:id="rId539" display="https://www.jisilu.cn/data/sfnew/detail/150283"/>
    <hyperlink ref="C100" r:id="rId540" display="http://finance.sina.com.cn/fund/quotes/150283/bc.shtml"/>
    <hyperlink ref="F100" r:id="rId541" display="http://www.cninfo.com.cn/information/fund/netvalue/150283.html"/>
    <hyperlink ref="M100" r:id="rId542" tooltip="000808" display="http://quote.eastmoney.com/zs000808.html"/>
    <hyperlink ref="O100" r:id="rId543" display="https://www.jisilu.cn/data/utils/lowcalc/150283"/>
    <hyperlink ref="Y100" r:id="rId544" tooltip="加【SW医药A】为自选A类" display="javascript:addOwnedFund('150283');"/>
    <hyperlink ref="A101" r:id="rId545" display="https://www.jisilu.cn/data/sfnew/detail/150235"/>
    <hyperlink ref="C101" r:id="rId546" display="http://finance.sina.com.cn/fund/quotes/150235/bc.shtml"/>
    <hyperlink ref="F101" r:id="rId547" display="http://www.cninfo.com.cn/information/fund/netvalue/150235.html"/>
    <hyperlink ref="M101" r:id="rId548" tooltip="399975" display="http://quote.eastmoney.com/zs399975.html"/>
    <hyperlink ref="O101" r:id="rId549" display="https://www.jisilu.cn/data/utils/lowcalc/150235"/>
    <hyperlink ref="Y101" r:id="rId550" tooltip="加【券商A级】为自选A类" display="javascript:addOwnedFund('150235');"/>
    <hyperlink ref="A102" r:id="rId551" display="https://www.jisilu.cn/data/sfnew/detail/150243"/>
    <hyperlink ref="C102" r:id="rId552" display="http://finance.sina.com.cn/fund/quotes/150243/bc.shtml"/>
    <hyperlink ref="F102" r:id="rId553" display="http://www.cninfo.com.cn/information/fund/netvalue/150243.html"/>
    <hyperlink ref="M102" r:id="rId554" tooltip="399006" display="http://quote.eastmoney.com/zs399006.html"/>
    <hyperlink ref="O102" r:id="rId555" display="https://www.jisilu.cn/data/utils/lowcalc/150243"/>
    <hyperlink ref="Y102" r:id="rId556" tooltip="加【创业A】为自选A类" display="javascript:addOwnedFund('150243');"/>
    <hyperlink ref="A103" r:id="rId557" display="https://www.jisilu.cn/data/sfnew/detail/150241"/>
    <hyperlink ref="C103" r:id="rId558" display="http://finance.sina.com.cn/fund/quotes/150241/bc.shtml"/>
    <hyperlink ref="F103" r:id="rId559" display="http://www.cninfo.com.cn/information/fund/netvalue/150241.html"/>
    <hyperlink ref="M103" r:id="rId560" tooltip="399986" display="http://quote.eastmoney.com/zs399986.html"/>
    <hyperlink ref="O103" r:id="rId561" display="https://www.jisilu.cn/data/utils/lowcalc/150241"/>
    <hyperlink ref="Y103" r:id="rId562" tooltip="将【银行A级】从自选中删除" display="javascript:delOwnedFund('150241');"/>
    <hyperlink ref="A104" r:id="rId563" display="https://www.jisilu.cn/data/sfnew/detail/150315"/>
    <hyperlink ref="C104" r:id="rId564" display="http://finance.sina.com.cn/fund/quotes/150315/bc.shtml"/>
    <hyperlink ref="F104" r:id="rId565" display="http://www.cninfo.com.cn/information/fund/netvalue/150315.html"/>
    <hyperlink ref="M104" r:id="rId566" tooltip="399803" display="http://quote.eastmoney.com/zs399803.html"/>
    <hyperlink ref="O104" r:id="rId567" display="https://www.jisilu.cn/data/utils/lowcalc/150315"/>
    <hyperlink ref="Y104" r:id="rId568" tooltip="加【工业4A】为自选A类" display="javascript:addOwnedFund('150315');"/>
    <hyperlink ref="A105" r:id="rId569" display="https://www.jisilu.cn/data/sfnew/detail/150233"/>
    <hyperlink ref="C105" r:id="rId570" display="http://finance.sina.com.cn/fund/quotes/150233/bc.shtml"/>
    <hyperlink ref="F105" r:id="rId571" display="http://www.cninfo.com.cn/information/fund/netvalue/150233.html"/>
    <hyperlink ref="M105" r:id="rId572" tooltip="399810" display="http://quote.eastmoney.com/zs399810.html"/>
    <hyperlink ref="O105" r:id="rId573" display="https://www.jisilu.cn/data/utils/lowcalc/150233"/>
    <hyperlink ref="Y105" r:id="rId574" tooltip="加【传媒业A】为自选A类" display="javascript:addOwnedFund('150233');"/>
    <hyperlink ref="A106" r:id="rId575" display="https://www.jisilu.cn/data/sfnew/detail/150275"/>
    <hyperlink ref="C106" r:id="rId576" display="http://finance.sina.com.cn/fund/quotes/150275/bc.shtml"/>
    <hyperlink ref="F106" r:id="rId577" display="http://www.cninfo.com.cn/information/fund/netvalue/150275.html"/>
    <hyperlink ref="M106" r:id="rId578" tooltip="399991" display="http://quote.eastmoney.com/zs399991.html"/>
    <hyperlink ref="O106" r:id="rId579" display="https://www.jisilu.cn/data/utils/lowcalc/150275"/>
    <hyperlink ref="Y106" r:id="rId580" tooltip="将【一带一A】从自选中删除" display="javascript:delOwnedFund('150275');"/>
    <hyperlink ref="A107" r:id="rId581" display="https://www.jisilu.cn/data/sfnew/detail/150305"/>
    <hyperlink ref="C107" r:id="rId582" display="http://finance.sina.com.cn/fund/quotes/150305/bc.shtml"/>
    <hyperlink ref="F107" r:id="rId583" display="http://www.cninfo.com.cn/information/fund/netvalue/150305.html"/>
    <hyperlink ref="M107" r:id="rId584" tooltip="399812" display="http://quote.eastmoney.com/zs399812.html"/>
    <hyperlink ref="O107" r:id="rId585" display="https://www.jisilu.cn/data/utils/lowcalc/150305"/>
    <hyperlink ref="Y107" r:id="rId586" tooltip="加【养老A】为自选A类" display="javascript:addOwnedFund('150305');"/>
    <hyperlink ref="A108" r:id="rId587" display="https://www.jisilu.cn/data/sfnew/detail/502011"/>
    <hyperlink ref="C108" r:id="rId588" display="http://finance.sina.com.cn/fund/quotes/502011/bc.shtml"/>
    <hyperlink ref="F108" r:id="rId589" display="http://www.cninfo.com.cn/information/fund/netvalue/502011.html"/>
    <hyperlink ref="M108" r:id="rId590" tooltip="399975" display="http://quote.eastmoney.com/zs399975.html"/>
    <hyperlink ref="O108" r:id="rId591" display="https://www.jisilu.cn/data/utils/lowcalc/502011"/>
    <hyperlink ref="Y108" r:id="rId592" tooltip="加【证券A】为自选A类" display="javascript:addOwnedFund('502011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05"/>
    <hyperlink ref="C110" r:id="rId600" display="http://finance.sina.com.cn/fund/quotes/150205/bc.shtml"/>
    <hyperlink ref="F110" r:id="rId601" display="http://www.cninfo.com.cn/information/fund/netvalue/150205.html"/>
    <hyperlink ref="M110" r:id="rId602" tooltip="399973" display="http://quote.eastmoney.com/zs399973.html"/>
    <hyperlink ref="O110" r:id="rId603" display="https://www.jisilu.cn/data/utils/lowcalc/150205"/>
    <hyperlink ref="Y110" r:id="rId604" tooltip="加【国防A】为自选A类" display="javascript:addOwnedFund('150205');"/>
    <hyperlink ref="A111" r:id="rId605" display="https://www.jisilu.cn/data/sfnew/detail/150229"/>
    <hyperlink ref="C111" r:id="rId606" display="http://finance.sina.com.cn/fund/quotes/150229/bc.shtml"/>
    <hyperlink ref="F111" r:id="rId607" display="http://www.cninfo.com.cn/information/fund/netvalue/150229.html"/>
    <hyperlink ref="M111" r:id="rId608" tooltip="399987" display="http://quote.eastmoney.com/zs399987.html"/>
    <hyperlink ref="O111" r:id="rId609" display="https://www.jisilu.cn/data/utils/lowcalc/150229"/>
    <hyperlink ref="Y111" r:id="rId610" tooltip="加【酒A】为自选A类" display="javascript:addOwnedFund('150229');"/>
    <hyperlink ref="A112" r:id="rId611" display="https://www.jisilu.cn/data/sfnew/detail/150271"/>
    <hyperlink ref="C112" r:id="rId612" display="http://finance.sina.com.cn/fund/quotes/150271/bc.shtml"/>
    <hyperlink ref="F112" r:id="rId613" display="http://www.cninfo.com.cn/information/fund/netvalue/150271.html"/>
    <hyperlink ref="M112" r:id="rId614" tooltip="399441" display="http://quote.eastmoney.com/zs399441.html"/>
    <hyperlink ref="O112" r:id="rId615" display="https://www.jisilu.cn/data/utils/lowcalc/150271"/>
    <hyperlink ref="Y112" r:id="rId616" tooltip="加【生物药A】为自选A类" display="javascript:addOwnedFund('150271');"/>
    <hyperlink ref="A113" r:id="rId617" display="https://www.jisilu.cn/data/sfnew/detail/150173"/>
    <hyperlink ref="C113" r:id="rId618" display="http://finance.sina.com.cn/fund/quotes/150173/bc.shtml"/>
    <hyperlink ref="F113" r:id="rId619" display="http://www.cninfo.com.cn/information/fund/netvalue/150173.html"/>
    <hyperlink ref="M113" r:id="rId620" tooltip="000998" display="http://quote.eastmoney.com/zs000998.html"/>
    <hyperlink ref="O113" r:id="rId621" display="https://www.jisilu.cn/data/utils/lowcalc/150173"/>
    <hyperlink ref="Y113" r:id="rId622" tooltip="加【TMT中证A】为自选A类" display="javascript:addOwnedFund('150173');"/>
    <hyperlink ref="A114" r:id="rId623" display="https://www.jisilu.cn/data/sfnew/detail/502027"/>
    <hyperlink ref="C114" r:id="rId624" display="http://finance.sina.com.cn/fund/quotes/502027/bc.shtml"/>
    <hyperlink ref="F114" r:id="rId625" display="http://www.cninfo.com.cn/information/fund/netvalue/502027.html"/>
    <hyperlink ref="M114" r:id="rId626" tooltip="399429" display="http://quote.eastmoney.com/zs399429.html"/>
    <hyperlink ref="O114" r:id="rId627" display="https://www.jisilu.cn/data/utils/lowcalc/502027"/>
    <hyperlink ref="Y114" r:id="rId628" tooltip="加【新丝路A】为自选A类" display="javascript:addOwnedFund('502027');"/>
    <hyperlink ref="A115" r:id="rId629" display="https://www.jisilu.cn/data/sfnew/detail/150179"/>
    <hyperlink ref="C115" r:id="rId630" display="http://finance.sina.com.cn/fund/quotes/150179/bc.shtml"/>
    <hyperlink ref="F115" r:id="rId631" display="http://www.cninfo.com.cn/information/fund/netvalue/150179.html"/>
    <hyperlink ref="M115" r:id="rId632" tooltip="399935" display="http://quote.eastmoney.com/zs399935.html"/>
    <hyperlink ref="O115" r:id="rId633" display="https://www.jisilu.cn/data/utils/lowcalc/150179"/>
    <hyperlink ref="Y115" r:id="rId634" tooltip="加【信息A】为自选A类" display="javascript:addOwnedFund('150179');"/>
    <hyperlink ref="A116" r:id="rId635" display="https://www.jisilu.cn/data/sfnew/detail/150249"/>
    <hyperlink ref="C116" r:id="rId636" display="http://finance.sina.com.cn/fund/quotes/150249/bc.shtml"/>
    <hyperlink ref="F116" r:id="rId637" display="http://www.cninfo.com.cn/information/fund/netvalue/150249.html"/>
    <hyperlink ref="M116" r:id="rId638" tooltip="399986" display="http://quote.eastmoney.com/zs399986.html"/>
    <hyperlink ref="O116" r:id="rId639" display="https://www.jisilu.cn/data/utils/lowcalc/150249"/>
    <hyperlink ref="Y116" r:id="rId640" tooltip="将【银行A端】从自选中删除" display="javascript:delOwnedFund('150249');"/>
    <hyperlink ref="A117" r:id="rId641" display="https://www.jisilu.cn/data/sfnew/detail/150184"/>
    <hyperlink ref="C117" r:id="rId642" display="http://finance.sina.com.cn/fund/quotes/150184/bc.shtml"/>
    <hyperlink ref="F117" r:id="rId643" display="http://www.cninfo.com.cn/information/fund/netvalue/150184.html"/>
    <hyperlink ref="M117" r:id="rId644" tooltip="000827" display="http://quote.eastmoney.com/zs000827.html"/>
    <hyperlink ref="O117" r:id="rId645" display="https://www.jisilu.cn/data/utils/lowcalc/150184"/>
    <hyperlink ref="Y117" r:id="rId646" tooltip="加【环保A】为自选A类" display="javascript:addOwnedFund('150184');"/>
    <hyperlink ref="A118" r:id="rId647" display="https://www.jisilu.cn/data/sfnew/detail/150194"/>
    <hyperlink ref="C118" r:id="rId648" display="http://finance.sina.com.cn/fund/quotes/150194/bc.shtml"/>
    <hyperlink ref="F118" r:id="rId649" display="http://www.cninfo.com.cn/information/fund/netvalue/150194.html"/>
    <hyperlink ref="M118" r:id="rId650" tooltip="399970" display="http://quote.eastmoney.com/zs399970.html"/>
    <hyperlink ref="O118" r:id="rId651" display="https://www.jisilu.cn/data/utils/lowcalc/150194"/>
    <hyperlink ref="Y118" r:id="rId652" tooltip="加【互联网A】为自选A类" display="javascript:addOwnedFund('150194');"/>
    <hyperlink ref="A119" r:id="rId653" display="https://www.jisilu.cn/data/sfnew/detail/150100"/>
    <hyperlink ref="C119" r:id="rId654" display="http://finance.sina.com.cn/fund/quotes/150100/bc.shtml"/>
    <hyperlink ref="F119" r:id="rId655" display="http://www.cninfo.com.cn/information/fund/netvalue/150100.html"/>
    <hyperlink ref="M119" r:id="rId656" tooltip="000805" display="http://quote.eastmoney.com/zs000805.html"/>
    <hyperlink ref="O119" r:id="rId657" display="https://www.jisilu.cn/data/utils/lowcalc/150100"/>
    <hyperlink ref="Y119" r:id="rId658" tooltip="加【资源A】为自选A类" display="javascript:addOwnedFund('150100');"/>
    <hyperlink ref="A120" r:id="rId659" display="https://www.jisilu.cn/data/sfnew/detail/150227"/>
    <hyperlink ref="C120" r:id="rId660" display="http://finance.sina.com.cn/fund/quotes/150227/bc.shtml"/>
    <hyperlink ref="F120" r:id="rId661" display="http://www.cninfo.com.cn/information/fund/netvalue/150227.html"/>
    <hyperlink ref="M120" r:id="rId662" tooltip="399986" display="http://quote.eastmoney.com/zs399986.html"/>
    <hyperlink ref="O120" r:id="rId663" display="https://www.jisilu.cn/data/utils/lowcalc/150227"/>
    <hyperlink ref="Y120" r:id="rId664" tooltip="将【银行A】从自选中删除" display="javascript:delOwnedFund('150227');"/>
    <hyperlink ref="A121" r:id="rId665" display="https://www.jisilu.cn/data/sfnew/detail/150200"/>
    <hyperlink ref="C121" r:id="rId666" display="http://finance.sina.com.cn/fund/quotes/150200/bc.shtml"/>
    <hyperlink ref="F121" r:id="rId667" display="http://www.cninfo.com.cn/information/fund/netvalue/150200.html"/>
    <hyperlink ref="M121" r:id="rId668" tooltip="399975" display="http://quote.eastmoney.com/zs399975.html"/>
    <hyperlink ref="O121" r:id="rId669" display="https://www.jisilu.cn/data/utils/lowcalc/150200"/>
    <hyperlink ref="Y121" r:id="rId670" tooltip="加【券商A】为自选A类" display="javascript:addOwnedFund('150200');"/>
    <hyperlink ref="A122" r:id="rId671" display="https://www.jisilu.cn/data/sfnew/detail/150051"/>
    <hyperlink ref="C122" r:id="rId672" display="http://finance.sina.com.cn/fund/quotes/150051/bc.shtml"/>
    <hyperlink ref="F122" r:id="rId673" display="http://www.cninfo.com.cn/information/fund/netvalue/150051.html"/>
    <hyperlink ref="M122" r:id="rId674" tooltip="399300" display="http://quote.eastmoney.com/zs399300.html"/>
    <hyperlink ref="O122" r:id="rId675" display="https://www.jisilu.cn/data/utils/lowcalc/150051"/>
    <hyperlink ref="Y122" r:id="rId676" tooltip="加【沪深300A】为自选A类" display="javascript:addOwnedFund('150051');"/>
    <hyperlink ref="A123" r:id="rId677" display="https://www.jisilu.cn/data/sfnew/detail/502007"/>
    <hyperlink ref="C123" r:id="rId678" display="http://finance.sina.com.cn/fund/quotes/502007/bc.shtml"/>
    <hyperlink ref="F123" r:id="rId679" display="http://www.cninfo.com.cn/information/fund/netvalue/502007.html"/>
    <hyperlink ref="M123" r:id="rId680" tooltip="399974" display="http://quote.eastmoney.com/zs399974.html"/>
    <hyperlink ref="O123" r:id="rId681" display="https://www.jisilu.cn/data/utils/lowcalc/502007"/>
    <hyperlink ref="Y123" r:id="rId682" tooltip="加【国企改A】为自选A类" display="javascript:addOwnedFund('502007');"/>
    <hyperlink ref="A124" r:id="rId683" display="https://www.jisilu.cn/data/sfnew/detail/150269"/>
    <hyperlink ref="C124" r:id="rId684" display="http://finance.sina.com.cn/fund/quotes/150269/bc.shtml"/>
    <hyperlink ref="F124" r:id="rId685" display="http://www.cninfo.com.cn/information/fund/netvalue/150269.html"/>
    <hyperlink ref="M124" r:id="rId686" tooltip="399997" display="http://quote.eastmoney.com/zs399997.html"/>
    <hyperlink ref="O124" r:id="rId687" display="https://www.jisilu.cn/data/utils/lowcalc/150269"/>
    <hyperlink ref="Y124" r:id="rId688" tooltip="加【白酒A】为自选A类" display="javascript:addOwnedFund('150269');"/>
    <hyperlink ref="A125" r:id="rId689" display="https://www.jisilu.cn/data/sfnew/detail/150186"/>
    <hyperlink ref="C125" r:id="rId690" display="http://finance.sina.com.cn/fund/quotes/150186/bc.shtml"/>
    <hyperlink ref="F125" r:id="rId691" display="http://www.cninfo.com.cn/information/fund/netvalue/150186.html"/>
    <hyperlink ref="M125" r:id="rId692" tooltip="399967" display="http://quote.eastmoney.com/zs399967.html"/>
    <hyperlink ref="O125" r:id="rId693" display="https://www.jisilu.cn/data/utils/lowcalc/150186"/>
    <hyperlink ref="Y125" r:id="rId694" tooltip="加【军工A级】为自选A类" display="javascript:addOwnedFund('150186');"/>
    <hyperlink ref="A126" r:id="rId695" display="https://www.jisilu.cn/data/sfnew/detail/150217"/>
    <hyperlink ref="C126" r:id="rId696" display="http://finance.sina.com.cn/fund/quotes/150217/bc.shtml"/>
    <hyperlink ref="F126" r:id="rId697" display="http://www.cninfo.com.cn/information/fund/netvalue/150217.html"/>
    <hyperlink ref="M126" r:id="rId698" tooltip="399412" display="http://quote.eastmoney.com/zs399412.html"/>
    <hyperlink ref="O126" r:id="rId699" display="https://www.jisilu.cn/data/utils/lowcalc/150217"/>
    <hyperlink ref="Y126" r:id="rId700" tooltip="加【新能源A】为自选A类" display="javascript:addOwnedFund('150217');"/>
    <hyperlink ref="A127" r:id="rId701" display="https://www.jisilu.cn/data/sfnew/detail/150245"/>
    <hyperlink ref="C127" r:id="rId702" display="http://finance.sina.com.cn/fund/quotes/150245/bc.shtml"/>
    <hyperlink ref="F127" r:id="rId703" display="http://www.cninfo.com.cn/information/fund/netvalue/150245.html"/>
    <hyperlink ref="M127" r:id="rId704" tooltip="399970" display="http://quote.eastmoney.com/zs399970.html"/>
    <hyperlink ref="O127" r:id="rId705" display="https://www.jisilu.cn/data/utils/lowcalc/150245"/>
    <hyperlink ref="Y127" r:id="rId706" tooltip="加【互联A】为自选A类" display="javascript:addOwnedFund('150245');"/>
    <hyperlink ref="A128" r:id="rId707" display="https://www.jisilu.cn/data/sfnew/detail/150203"/>
    <hyperlink ref="C128" r:id="rId708" display="http://finance.sina.com.cn/fund/quotes/150203/bc.shtml"/>
    <hyperlink ref="F128" r:id="rId709" display="http://www.cninfo.com.cn/information/fund/netvalue/150203.html"/>
    <hyperlink ref="M128" r:id="rId710" tooltip="399971" display="http://quote.eastmoney.com/zs399971.html"/>
    <hyperlink ref="O128" r:id="rId711" display="https://www.jisilu.cn/data/utils/lowcalc/150203"/>
    <hyperlink ref="Y128" r:id="rId712" tooltip="加【传媒A】为自选A类" display="javascript:addOwnedFund('150203');"/>
    <hyperlink ref="A129" r:id="rId713" display="https://www.jisilu.cn/data/sfnew/detail/150307"/>
    <hyperlink ref="C129" r:id="rId714" display="http://finance.sina.com.cn/fund/quotes/150307/bc.shtml"/>
    <hyperlink ref="F129" r:id="rId715" display="http://www.cninfo.com.cn/information/fund/netvalue/150307.html"/>
    <hyperlink ref="M129" r:id="rId716" tooltip="399804" display="http://quote.eastmoney.com/zs399804.html"/>
    <hyperlink ref="O129" r:id="rId717" display="https://www.jisilu.cn/data/utils/lowcalc/150307"/>
    <hyperlink ref="Y129" r:id="rId718" tooltip="加【体育A】为自选A类" display="javascript:addOwnedFund('150307');"/>
    <hyperlink ref="A130" r:id="rId719" display="https://www.jisilu.cn/data/sfnew/detail/502004"/>
    <hyperlink ref="C130" r:id="rId720" display="http://finance.sina.com.cn/fund/quotes/502004/bc.shtml"/>
    <hyperlink ref="F130" r:id="rId721" display="http://www.cninfo.com.cn/information/fund/netvalue/502004.html"/>
    <hyperlink ref="M130" r:id="rId722" tooltip="399967" display="http://quote.eastmoney.com/zs399967.html"/>
    <hyperlink ref="O130" r:id="rId723" display="https://www.jisilu.cn/data/utils/lowcalc/502004"/>
    <hyperlink ref="Y130" r:id="rId724" tooltip="加【军工A】为自选A类" display="javascript:addOwnedFund('502004');"/>
    <hyperlink ref="A131" r:id="rId725" display="https://www.jisilu.cn/data/sfnew/detail/150209"/>
    <hyperlink ref="C131" r:id="rId726" display="http://finance.sina.com.cn/fund/quotes/150209/bc.shtml"/>
    <hyperlink ref="F131" r:id="rId727" display="http://www.cninfo.com.cn/information/fund/netvalue/150209.html"/>
    <hyperlink ref="M131" r:id="rId728" tooltip="399974" display="http://quote.eastmoney.com/zs399974.html"/>
    <hyperlink ref="O131" r:id="rId729" display="https://www.jisilu.cn/data/utils/lowcalc/150209"/>
    <hyperlink ref="Y131" r:id="rId730" tooltip="加【国企改A】为自选A类" display="javascript:addOwnedFund('150209');"/>
    <hyperlink ref="A132" r:id="rId731" display="https://www.jisilu.cn/data/sfnew/detail/150207"/>
    <hyperlink ref="C132" r:id="rId732" display="http://finance.sina.com.cn/fund/quotes/150207/bc.shtml"/>
    <hyperlink ref="F132" r:id="rId733" display="http://www.cninfo.com.cn/information/fund/netvalue/150207.html"/>
    <hyperlink ref="M132" r:id="rId734" tooltip="399983" display="http://quote.eastmoney.com/zs399983.html"/>
    <hyperlink ref="O132" r:id="rId735" display="https://www.jisilu.cn/data/utils/lowcalc/150207"/>
    <hyperlink ref="Y132" r:id="rId736" tooltip="加【地产A端】为自选A类" display="javascript:addOwnedFund('150207');"/>
    <hyperlink ref="A133" r:id="rId737" display="https://www.jisilu.cn/data/sfnew/detail/150169"/>
    <hyperlink ref="C133" r:id="rId738" display="http://finance.sina.com.cn/fund/quotes/150169/bc.shtml"/>
    <hyperlink ref="F133" r:id="rId739" display="http://www.cninfo.com.cn/information/fund/netvalue/150169.html"/>
    <hyperlink ref="M133" r:id="rId740" tooltip="HSI" display="http://quote.eastmoney.com/hk/zs110000.html"/>
    <hyperlink ref="O133" r:id="rId741" display="https://www.jisilu.cn/data/utils/lowcalc/150169"/>
    <hyperlink ref="Y133" r:id="rId742" tooltip="将【恒生A】从自选中删除" display="javascript:delOwnedFund('15016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018"/>
    <hyperlink ref="C135" r:id="rId750" display="http://finance.sina.com.cn/fund/quotes/150018/bc.shtml"/>
    <hyperlink ref="F135" r:id="rId751" display="http://www.cninfo.com.cn/information/fund/netvalue/150018.html"/>
    <hyperlink ref="M135" r:id="rId752" tooltip="399004" display="http://quote.eastmoney.com/zs399004.html"/>
    <hyperlink ref="O135" r:id="rId753" display="https://www.jisilu.cn/data/utils/lowcalc/150018"/>
    <hyperlink ref="Y135" r:id="rId754" tooltip="加【银华稳进】为自选A类" display="javascript:addOwnedFund('150018');"/>
    <hyperlink ref="A136" r:id="rId755" display="https://www.jisilu.cn/data/sfnew/detail/150076"/>
    <hyperlink ref="C136" r:id="rId756" display="http://finance.sina.com.cn/fund/quotes/150076/bc.shtml"/>
    <hyperlink ref="F136" r:id="rId757" display="http://www.cninfo.com.cn/information/fund/netvalue/150076.html"/>
    <hyperlink ref="M136" r:id="rId758" tooltip="399300" display="http://quote.eastmoney.com/zs399300.html"/>
    <hyperlink ref="O136" r:id="rId759" display="https://www.jisilu.cn/data/utils/lowcalc/150076"/>
    <hyperlink ref="Y136" r:id="rId760" tooltip="加【浙商稳健】为自选A类" display="javascript:addOwnedFund('150076');"/>
    <hyperlink ref="A137" r:id="rId761" display="https://www.jisilu.cn/data/sfnew/detail/150181"/>
    <hyperlink ref="C137" r:id="rId762" display="http://finance.sina.com.cn/fund/quotes/150181/bc.shtml"/>
    <hyperlink ref="F137" r:id="rId763" display="http://www.cninfo.com.cn/information/fund/netvalue/150181.html"/>
    <hyperlink ref="M137" r:id="rId764" tooltip="399967" display="http://quote.eastmoney.com/zs399967.html"/>
    <hyperlink ref="O137" r:id="rId765" display="https://www.jisilu.cn/data/utils/lowcalc/150181"/>
    <hyperlink ref="Y137" r:id="rId766" tooltip="加【军工A】为自选A类" display="javascript:addOwnedFund('150181');"/>
    <hyperlink ref="A138" r:id="rId767" display="https://www.jisilu.cn/data/sfnew/detail/150171"/>
    <hyperlink ref="C138" r:id="rId768" display="http://finance.sina.com.cn/fund/quotes/150171/bc.shtml"/>
    <hyperlink ref="F138" r:id="rId769" display="http://www.cninfo.com.cn/information/fund/netvalue/150171.html"/>
    <hyperlink ref="M138" r:id="rId770" tooltip="399707" display="http://quote.eastmoney.com/zs399707.html"/>
    <hyperlink ref="O138" r:id="rId771" display="https://www.jisilu.cn/data/utils/lowcalc/150171"/>
    <hyperlink ref="Y138" r:id="rId772" tooltip="加【证券A】为自选A类" display="javascript:addOwnedFund('150171');"/>
    <hyperlink ref="A139" r:id="rId773" display="https://www.jisilu.cn/data/sfnew/detail/150192"/>
    <hyperlink ref="C139" r:id="rId774" display="http://finance.sina.com.cn/fund/quotes/150192/bc.shtml"/>
    <hyperlink ref="F139" r:id="rId775" display="http://www.cninfo.com.cn/information/fund/netvalue/150192.html"/>
    <hyperlink ref="M139" r:id="rId776" tooltip="399965" display="http://quote.eastmoney.com/zs399965.html"/>
    <hyperlink ref="O139" r:id="rId777" display="https://www.jisilu.cn/data/utils/lowcalc/150192"/>
    <hyperlink ref="Y139" r:id="rId778" tooltip="加【地产A】为自选A类" display="javascript:addOwnedFund('150192');"/>
    <hyperlink ref="A140" r:id="rId779" display="https://www.jisilu.cn/data/sfnew/detail/150279"/>
    <hyperlink ref="C140" r:id="rId780" display="http://finance.sina.com.cn/fund/quotes/150279/bc.shtml"/>
    <hyperlink ref="F140" r:id="rId781" display="http://www.cninfo.com.cn/information/fund/netvalue/150279.html"/>
    <hyperlink ref="M140" r:id="rId782" tooltip="399808" display="http://quote.eastmoney.com/zs399808.html"/>
    <hyperlink ref="O140" r:id="rId783" display="https://www.jisilu.cn/data/utils/lowcalc/150279"/>
    <hyperlink ref="Y140" r:id="rId784" tooltip="加【新能A】为自选A类" display="javascript:addOwnedFund('150279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143"/>
    <hyperlink ref="C144" r:id="rId804" display="http://finance.sina.com.cn/fund/quotes/150143/bc.shtml"/>
    <hyperlink ref="F144" r:id="rId805" display="http://www.cninfo.com.cn/information/fund/netvalue/150143.html"/>
    <hyperlink ref="M144" r:id="rId806" tooltip="000832" display="http://quote.eastmoney.com/zs000832.html"/>
    <hyperlink ref="O144" r:id="rId807" display="https://www.jisilu.cn/data/utils/lowcalc/150143"/>
    <hyperlink ref="Y144" r:id="rId808" tooltip="加【转债A级】为自选A类" display="javascript:addOwnedFund('150143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B5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3.3033898305084744E-3</v>
      </c>
      <c r="G3" s="48">
        <f t="shared" ref="G3:G8" ca="1" si="1">VLOOKUP($E3,INDIRECT($B$2 &amp; "!$A$3:$Y$207"),8,FALSE)</f>
        <v>0.72881355932203384</v>
      </c>
      <c r="H3" s="48">
        <f t="shared" ref="H3:H8" ca="1" si="2">VLOOKUP($E3,INDIRECT($B$2 &amp; "!$A$3:$Y$207"),7,FALSE)</f>
        <v>-1.0611864406779661E-2</v>
      </c>
      <c r="I3" s="48">
        <f t="shared" ref="I3:I8" ca="1" si="3">VLOOKUP($E3,INDIRECT($B$2 &amp; "!$A$3:$Y$207"),11,FALSE)</f>
        <v>4.4563559322033895E-2</v>
      </c>
      <c r="J3" s="48">
        <f t="shared" ref="J3:J8" ca="1" si="4">VLOOKUP($E3,INDIRECT($B$2 &amp; "!$A$3:$Y$207"),16,FALSE)</f>
        <v>-1.6660344827586208E-2</v>
      </c>
      <c r="K3" s="48">
        <f t="shared" ref="K3:K8" ca="1" si="5">VLOOKUP($E3,INDIRECT($B$2 &amp; "!$A$3:$Y$207"),18,FALSE)</f>
        <v>4.2542372881355938E-4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2.5000000000000001E-3</v>
      </c>
      <c r="G4" s="48">
        <f t="shared" ca="1" si="1"/>
        <v>1</v>
      </c>
      <c r="H4" s="48">
        <f t="shared" ca="1" si="2"/>
        <v>-1.4960000000000001E-2</v>
      </c>
      <c r="I4" s="48">
        <f t="shared" ca="1" si="3"/>
        <v>4.6287999999999996E-2</v>
      </c>
      <c r="J4" s="48">
        <f t="shared" ca="1" si="4"/>
        <v>-1.6879999999999999E-2</v>
      </c>
      <c r="K4" s="48">
        <f t="shared" ca="1" si="5"/>
        <v>4.0000000000000029E-4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9.2222222222222228E-4</v>
      </c>
      <c r="G5" s="87">
        <f t="shared" ca="1" si="1"/>
        <v>0.63888888888888884</v>
      </c>
      <c r="H5" s="87">
        <f t="shared" ca="1" si="2"/>
        <v>-2.7316666666666663E-2</v>
      </c>
      <c r="I5" s="87">
        <f t="shared" ca="1" si="3"/>
        <v>2.743333333333333E-2</v>
      </c>
      <c r="J5" s="87">
        <f t="shared" ca="1" si="4"/>
        <v>-2.8445161290322585E-2</v>
      </c>
      <c r="K5" s="87">
        <f t="shared" ca="1" si="5"/>
        <v>3.1277777777777784E-3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6.1923076923076905E-4</v>
      </c>
      <c r="G6" s="87">
        <f t="shared" ca="1" si="1"/>
        <v>0.57692307692307687</v>
      </c>
      <c r="H6" s="87">
        <f t="shared" ca="1" si="2"/>
        <v>-7.4111538461538465E-2</v>
      </c>
      <c r="I6" s="87">
        <f t="shared" ca="1" si="3"/>
        <v>5.129115384615384E-2</v>
      </c>
      <c r="J6" s="87">
        <f t="shared" ca="1" si="4"/>
        <v>-6.0607692307692314E-2</v>
      </c>
      <c r="K6" s="87">
        <f t="shared" ca="1" si="5"/>
        <v>-2.2807692307692307E-3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1.4333333333333333E-3</v>
      </c>
      <c r="G7" s="48">
        <f t="shared" ca="1" si="1"/>
        <v>0.66666666666666663</v>
      </c>
      <c r="H7" s="48">
        <f t="shared" ca="1" si="2"/>
        <v>-0.14823333333333333</v>
      </c>
      <c r="I7" s="48">
        <f t="shared" ca="1" si="3"/>
        <v>5.2036666666666669E-2</v>
      </c>
      <c r="J7" s="48">
        <f t="shared" ca="1" si="4"/>
        <v>-0.11003333333333333</v>
      </c>
      <c r="K7" s="48">
        <f t="shared" ca="1" si="5"/>
        <v>1.7000000000000001E-3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2.3666666666666667E-3</v>
      </c>
      <c r="G8" s="48">
        <f t="shared" ca="1" si="1"/>
        <v>1</v>
      </c>
      <c r="H8" s="48">
        <f t="shared" ca="1" si="2"/>
        <v>-0.13873333333333332</v>
      </c>
      <c r="I8" s="48">
        <f t="shared" ca="1" si="3"/>
        <v>5.224666666666667E-2</v>
      </c>
      <c r="J8" s="48">
        <f t="shared" ca="1" si="4"/>
        <v>-9.2200000000000004E-2</v>
      </c>
      <c r="K8" s="48">
        <f t="shared" ca="1" si="5"/>
        <v>1.7000000000000001E-3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543">
        <v>0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159.21</v>
      </c>
      <c r="I11" s="543">
        <v>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1489.933</v>
      </c>
      <c r="I12" s="415">
        <v>1.7700000000000001E-3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102.01</v>
      </c>
      <c r="I13" s="543">
        <v>2.0000000000000001E-4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101.85</v>
      </c>
      <c r="I14" s="543">
        <v>0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0.28989999999999999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531" t="s">
        <v>313</v>
      </c>
      <c r="J18" s="755" t="s">
        <v>315</v>
      </c>
      <c r="K18" s="755" t="s">
        <v>316</v>
      </c>
      <c r="L18" s="215" t="s">
        <v>318</v>
      </c>
      <c r="M18" s="531" t="s">
        <v>320</v>
      </c>
      <c r="N18" s="216" t="s">
        <v>321</v>
      </c>
      <c r="O18" s="216" t="s">
        <v>322</v>
      </c>
      <c r="P18" s="531" t="s">
        <v>324</v>
      </c>
      <c r="Q18" s="755" t="s">
        <v>326</v>
      </c>
      <c r="R18" s="531" t="s">
        <v>327</v>
      </c>
      <c r="S18" s="531" t="s">
        <v>329</v>
      </c>
      <c r="T18" s="216" t="s">
        <v>331</v>
      </c>
      <c r="U18" s="531" t="s">
        <v>333</v>
      </c>
      <c r="V18" s="216" t="s">
        <v>335</v>
      </c>
      <c r="W18" s="529" t="s">
        <v>337</v>
      </c>
      <c r="X18" s="529" t="s">
        <v>27</v>
      </c>
      <c r="Y18" s="529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530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530" t="s">
        <v>25</v>
      </c>
      <c r="Y19" s="530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487</v>
      </c>
      <c r="B20" s="309">
        <v>150297</v>
      </c>
      <c r="C20" s="309" t="str">
        <f t="shared" ref="C20:C25" ca="1" si="6">F20</f>
        <v>互联A级</v>
      </c>
      <c r="D20" s="310">
        <v>3.0099999999999998E-2</v>
      </c>
      <c r="E20" s="51">
        <f t="shared" ref="E20:AC25" ca="1" si="7">VLOOKUP($B20,INDIRECT($B$2 &amp; "!$A$3:$Y$207"),COLUMN()-4,0)</f>
        <v>150297</v>
      </c>
      <c r="F20" s="309" t="str">
        <f t="shared" ca="1" si="7"/>
        <v>互联A级</v>
      </c>
      <c r="G20" s="51">
        <f t="shared" ca="1" si="7"/>
        <v>1.109</v>
      </c>
      <c r="H20" s="310">
        <f t="shared" ca="1" si="7"/>
        <v>3.5999999999999999E-3</v>
      </c>
      <c r="I20" s="309">
        <f t="shared" ca="1" si="7"/>
        <v>262.27</v>
      </c>
      <c r="J20" s="51">
        <f t="shared" ca="1" si="7"/>
        <v>1.0682</v>
      </c>
      <c r="K20" s="311">
        <f t="shared" ca="1" si="7"/>
        <v>-3.8199999999999998E-2</v>
      </c>
      <c r="L20" s="311">
        <f t="shared" ca="1" si="7"/>
        <v>0.04</v>
      </c>
      <c r="M20" s="309">
        <f t="shared" ca="1" si="7"/>
        <v>6</v>
      </c>
      <c r="N20" s="309">
        <f t="shared" ca="1" si="7"/>
        <v>5.5</v>
      </c>
      <c r="O20" s="311">
        <f t="shared" ca="1" si="7"/>
        <v>5.2920000000000002E-2</v>
      </c>
      <c r="P20" s="309" t="str">
        <f t="shared" ca="1" si="7"/>
        <v>永续</v>
      </c>
      <c r="Q20" s="51" t="str">
        <f t="shared" ca="1" si="7"/>
        <v>互联网</v>
      </c>
      <c r="R20" s="310">
        <f t="shared" ca="1" si="7"/>
        <v>-5.0000000000000001E-4</v>
      </c>
      <c r="S20" s="56">
        <f t="shared" ca="1" si="7"/>
        <v>0.18490000000000001</v>
      </c>
      <c r="T20" s="311">
        <f t="shared" ca="1" si="7"/>
        <v>-3.2099999999999997E-2</v>
      </c>
      <c r="U20" s="311">
        <f t="shared" ca="1" si="7"/>
        <v>0.85509999999999997</v>
      </c>
      <c r="V20" s="311">
        <f t="shared" ca="1" si="7"/>
        <v>-3.8E-3</v>
      </c>
      <c r="W20" s="311">
        <f t="shared" ca="1" si="7"/>
        <v>-3.8E-3</v>
      </c>
      <c r="X20" s="311">
        <f t="shared" ca="1" si="7"/>
        <v>-4.8999999999999998E-3</v>
      </c>
      <c r="Y20" s="309">
        <f t="shared" ca="1" si="7"/>
        <v>6208</v>
      </c>
      <c r="Z20" s="309">
        <f t="shared" ca="1" si="7"/>
        <v>-2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t="shared" ca="1" si="6"/>
        <v>证保A</v>
      </c>
      <c r="D21" s="310">
        <v>2.01E-2</v>
      </c>
      <c r="E21" s="51">
        <f t="shared" ca="1" si="7"/>
        <v>150177</v>
      </c>
      <c r="F21" s="309" t="str">
        <f t="shared" ca="1" si="7"/>
        <v>证保A</v>
      </c>
      <c r="G21" s="51">
        <f t="shared" ca="1" si="7"/>
        <v>1.0349999999999999</v>
      </c>
      <c r="H21" s="310">
        <f t="shared" ca="1" si="7"/>
        <v>3.8999999999999998E-3</v>
      </c>
      <c r="I21" s="309">
        <f t="shared" ca="1" si="7"/>
        <v>82.5</v>
      </c>
      <c r="J21" s="51">
        <f t="shared" ca="1" si="7"/>
        <v>1.028</v>
      </c>
      <c r="K21" s="311">
        <f t="shared" ca="1" si="7"/>
        <v>-6.7999999999999996E-3</v>
      </c>
      <c r="L21" s="311">
        <f t="shared" ca="1" si="7"/>
        <v>0.03</v>
      </c>
      <c r="M21" s="309">
        <f t="shared" ca="1" si="7"/>
        <v>4.5</v>
      </c>
      <c r="N21" s="309">
        <f t="shared" ca="1" si="7"/>
        <v>4.5</v>
      </c>
      <c r="O21" s="311">
        <f t="shared" ca="1" si="7"/>
        <v>4.4690000000000001E-2</v>
      </c>
      <c r="P21" s="309" t="str">
        <f t="shared" ca="1" si="7"/>
        <v>永续</v>
      </c>
      <c r="Q21" s="51" t="str">
        <f t="shared" ca="1" si="7"/>
        <v>800证保</v>
      </c>
      <c r="R21" s="310">
        <f t="shared" ca="1" si="7"/>
        <v>-4.7000000000000002E-3</v>
      </c>
      <c r="S21" s="56">
        <f t="shared" ca="1" si="7"/>
        <v>0.47320000000000001</v>
      </c>
      <c r="T21" s="311">
        <f t="shared" ca="1" si="7"/>
        <v>-0.01</v>
      </c>
      <c r="U21" s="311">
        <f t="shared" ca="1" si="7"/>
        <v>0.2366</v>
      </c>
      <c r="V21" s="311">
        <f t="shared" ca="1" si="7"/>
        <v>-1.1999999999999999E-3</v>
      </c>
      <c r="W21" s="311">
        <f t="shared" ca="1" si="7"/>
        <v>-1.1999999999999999E-3</v>
      </c>
      <c r="X21" s="311">
        <f t="shared" ca="1" si="7"/>
        <v>1.6000000000000001E-3</v>
      </c>
      <c r="Y21" s="309">
        <f t="shared" ca="1" si="7"/>
        <v>22247</v>
      </c>
      <c r="Z21" s="309">
        <f t="shared" ca="1" si="7"/>
        <v>38</v>
      </c>
      <c r="AA21" s="312">
        <f t="shared" ca="1" si="7"/>
        <v>0.21180555555555555</v>
      </c>
      <c r="AB21" s="313">
        <f t="shared" ca="1" si="7"/>
        <v>42738</v>
      </c>
      <c r="AC21" s="59" t="str">
        <f t="shared" ca="1" si="7"/>
        <v>   </v>
      </c>
    </row>
    <row r="22" spans="1:29" s="60" customFormat="1" ht="18.75" thickBot="1" x14ac:dyDescent="0.2">
      <c r="A22" s="73" t="s">
        <v>485</v>
      </c>
      <c r="B22" s="309">
        <v>150145</v>
      </c>
      <c r="C22" s="309" t="str">
        <f t="shared" ca="1" si="6"/>
        <v>高贝塔A</v>
      </c>
      <c r="D22" s="310">
        <v>5.9900000000000002E-2</v>
      </c>
      <c r="E22" s="51">
        <f ca="1">VLOOKUP($B22,INDIRECT($B$2 &amp; "!$A$3:$Y$207"),COLUMN()-4,0)</f>
        <v>150145</v>
      </c>
      <c r="F22" s="309" t="str">
        <f t="shared" ca="1" si="7"/>
        <v>高贝塔A</v>
      </c>
      <c r="G22" s="51">
        <f t="shared" ca="1" si="7"/>
        <v>1.0469999999999999</v>
      </c>
      <c r="H22" s="310">
        <f t="shared" ca="1" si="7"/>
        <v>2.8999999999999998E-3</v>
      </c>
      <c r="I22" s="309">
        <f t="shared" ca="1" si="7"/>
        <v>1.98</v>
      </c>
      <c r="J22" s="51">
        <f t="shared" ca="1" si="7"/>
        <v>1.034</v>
      </c>
      <c r="K22" s="311">
        <f t="shared" ca="1" si="7"/>
        <v>-1.26E-2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4.9360000000000001E-2</v>
      </c>
      <c r="P22" s="309" t="str">
        <f t="shared" ca="1" si="7"/>
        <v>永续</v>
      </c>
      <c r="Q22" s="51" t="str">
        <f t="shared" ca="1" si="7"/>
        <v>300高贝</v>
      </c>
      <c r="R22" s="310">
        <f t="shared" ca="1" si="7"/>
        <v>5.9999999999999995E-4</v>
      </c>
      <c r="S22" s="56">
        <f t="shared" ca="1" si="7"/>
        <v>0.19550000000000001</v>
      </c>
      <c r="T22" s="311">
        <f t="shared" ca="1" si="7"/>
        <v>-1.3100000000000001E-2</v>
      </c>
      <c r="U22" s="311">
        <f t="shared" ca="1" si="7"/>
        <v>0.87970000000000004</v>
      </c>
      <c r="V22" s="311">
        <f t="shared" ca="1" si="7"/>
        <v>6.3E-3</v>
      </c>
      <c r="W22" s="311">
        <f t="shared" ca="1" si="7"/>
        <v>6.3E-3</v>
      </c>
      <c r="X22" s="311">
        <f t="shared" ca="1" si="7"/>
        <v>7.4999999999999997E-3</v>
      </c>
      <c r="Y22" s="309">
        <f t="shared" ca="1" si="7"/>
        <v>1094</v>
      </c>
      <c r="Z22" s="309">
        <f t="shared" ca="1" si="7"/>
        <v>1</v>
      </c>
      <c r="AA22" s="312">
        <f t="shared" ca="1" si="7"/>
        <v>0.21180555555555555</v>
      </c>
      <c r="AB22" s="313">
        <f t="shared" ca="1" si="7"/>
        <v>42719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6"/>
        <v>H股A</v>
      </c>
      <c r="D23" s="310">
        <v>0.10970000000000001</v>
      </c>
      <c r="E23" s="51">
        <f ca="1">VLOOKUP($B23,INDIRECT($B$2 &amp; "!$A$3:$Y$207"),COLUMN()-4,0)</f>
        <v>150175</v>
      </c>
      <c r="F23" s="309" t="str">
        <f t="shared" ca="1" si="7"/>
        <v>H股A</v>
      </c>
      <c r="G23" s="51">
        <f t="shared" ca="1" si="7"/>
        <v>0.995</v>
      </c>
      <c r="H23" s="310">
        <f t="shared" ca="1" si="7"/>
        <v>0</v>
      </c>
      <c r="I23" s="309">
        <f t="shared" ca="1" si="7"/>
        <v>3608.82</v>
      </c>
      <c r="J23" s="51">
        <f t="shared" ca="1" si="7"/>
        <v>1.0355000000000001</v>
      </c>
      <c r="K23" s="311">
        <f t="shared" ca="1" si="7"/>
        <v>3.9100000000000003E-2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5.2109999999999997E-2</v>
      </c>
      <c r="P23" s="309" t="str">
        <f t="shared" ca="1" si="7"/>
        <v>永续</v>
      </c>
      <c r="Q23" s="51" t="str">
        <f t="shared" ca="1" si="7"/>
        <v>恒生国企</v>
      </c>
      <c r="R23" s="310">
        <f t="shared" ca="1" si="7"/>
        <v>1.2999999999999999E-3</v>
      </c>
      <c r="S23" s="56">
        <f t="shared" ca="1" si="7"/>
        <v>0.31540000000000001</v>
      </c>
      <c r="T23" s="311" t="str">
        <f t="shared" ca="1" si="7"/>
        <v>无下折</v>
      </c>
      <c r="U23" s="311">
        <f t="shared" ca="1" si="7"/>
        <v>0.66169999999999995</v>
      </c>
      <c r="V23" s="311">
        <f t="shared" ca="1" si="7"/>
        <v>-3.0000000000000001E-3</v>
      </c>
      <c r="W23" s="311">
        <f t="shared" ca="1" si="7"/>
        <v>-3.0000000000000001E-3</v>
      </c>
      <c r="X23" s="311">
        <f t="shared" ca="1" si="7"/>
        <v>4.5999999999999999E-3</v>
      </c>
      <c r="Y23" s="309">
        <f t="shared" ca="1" si="7"/>
        <v>381558</v>
      </c>
      <c r="Z23" s="309">
        <f t="shared" ca="1" si="7"/>
        <v>-3003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6"/>
        <v>军工股A</v>
      </c>
      <c r="D24" s="310">
        <v>0.03</v>
      </c>
      <c r="E24" s="51">
        <f ca="1">VLOOKUP($B24,INDIRECT($B$2 &amp; "!$A$3:$Y$207"),COLUMN()-4,0)</f>
        <v>150335</v>
      </c>
      <c r="F24" s="309" t="str">
        <f t="shared" ref="F24:T24" ca="1" si="8">VLOOKUP($B24,INDIRECT($B$2 &amp; "!$A$3:$Y$207"),COLUMN()-4,0)</f>
        <v>军工股A</v>
      </c>
      <c r="G24" s="51">
        <f t="shared" ca="1" si="8"/>
        <v>1.083</v>
      </c>
      <c r="H24" s="310">
        <f t="shared" ca="1" si="8"/>
        <v>1.9E-3</v>
      </c>
      <c r="I24" s="309">
        <f t="shared" ca="1" si="8"/>
        <v>250.72</v>
      </c>
      <c r="J24" s="51">
        <f t="shared" ca="1" si="8"/>
        <v>1.0369999999999999</v>
      </c>
      <c r="K24" s="311">
        <f t="shared" ca="1" si="8"/>
        <v>-4.4400000000000002E-2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5.2580000000000002E-2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-5.4000000000000003E-3</v>
      </c>
      <c r="S24" s="56">
        <f t="shared" ca="1" si="8"/>
        <v>0.25779999999999997</v>
      </c>
      <c r="T24" s="311">
        <f t="shared" ca="1" si="8"/>
        <v>-3.73E-2</v>
      </c>
      <c r="U24" s="311">
        <f t="shared" ca="1" si="7"/>
        <v>0.73009999999999997</v>
      </c>
      <c r="V24" s="311">
        <f t="shared" ca="1" si="7"/>
        <v>-5.9999999999999995E-4</v>
      </c>
      <c r="W24" s="311">
        <f t="shared" ca="1" si="7"/>
        <v>-5.9999999999999995E-4</v>
      </c>
      <c r="X24" s="311">
        <f t="shared" ca="1" si="7"/>
        <v>-2.3E-3</v>
      </c>
      <c r="Y24" s="309">
        <f t="shared" ca="1" si="7"/>
        <v>16875</v>
      </c>
      <c r="Z24" s="309">
        <f t="shared" ca="1" si="7"/>
        <v>-46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6"/>
        <v>钢铁A</v>
      </c>
      <c r="D25" s="310">
        <v>4.0099999999999997E-2</v>
      </c>
      <c r="E25" s="51">
        <f ca="1">VLOOKUP($B25,INDIRECT($B$2 &amp; "!$A$3:$Y$207"),COLUMN()-4,0)</f>
        <v>150287</v>
      </c>
      <c r="F25" s="309" t="str">
        <f t="shared" ca="1" si="7"/>
        <v>钢铁A</v>
      </c>
      <c r="G25" s="51">
        <f t="shared" ca="1" si="7"/>
        <v>1.0820000000000001</v>
      </c>
      <c r="H25" s="310">
        <f t="shared" ca="1" si="7"/>
        <v>8.9999999999999998E-4</v>
      </c>
      <c r="I25" s="309">
        <f t="shared" ca="1" si="7"/>
        <v>6337.57</v>
      </c>
      <c r="J25" s="51">
        <f t="shared" ca="1" si="7"/>
        <v>1.0369999999999999</v>
      </c>
      <c r="K25" s="311">
        <f t="shared" ca="1" si="7"/>
        <v>-4.3400000000000001E-2</v>
      </c>
      <c r="L25" s="311">
        <f t="shared" ca="1" si="7"/>
        <v>0.04</v>
      </c>
      <c r="M25" s="309">
        <f t="shared" ca="1" si="7"/>
        <v>5.5</v>
      </c>
      <c r="N25" s="309">
        <f t="shared" ca="1" si="7"/>
        <v>5.5</v>
      </c>
      <c r="O25" s="311">
        <f t="shared" ca="1" si="7"/>
        <v>5.2630000000000003E-2</v>
      </c>
      <c r="P25" s="309" t="str">
        <f t="shared" ca="1" si="7"/>
        <v>永续</v>
      </c>
      <c r="Q25" s="51" t="str">
        <f t="shared" ca="1" si="7"/>
        <v>国证钢铁</v>
      </c>
      <c r="R25" s="310">
        <f t="shared" ca="1" si="7"/>
        <v>-2.0999999999999999E-3</v>
      </c>
      <c r="S25" s="56">
        <f t="shared" ca="1" si="7"/>
        <v>0.21429999999999999</v>
      </c>
      <c r="T25" s="311">
        <f t="shared" ca="1" si="7"/>
        <v>-3.6400000000000002E-2</v>
      </c>
      <c r="U25" s="311">
        <f t="shared" ca="1" si="7"/>
        <v>0.83150000000000002</v>
      </c>
      <c r="V25" s="311">
        <f t="shared" ca="1" si="7"/>
        <v>2.3999999999999998E-3</v>
      </c>
      <c r="W25" s="311">
        <f t="shared" ca="1" si="7"/>
        <v>2.3999999999999998E-3</v>
      </c>
      <c r="X25" s="311">
        <f t="shared" ca="1" si="7"/>
        <v>3.0000000000000001E-3</v>
      </c>
      <c r="Y25" s="309">
        <f t="shared" ca="1" si="7"/>
        <v>108566</v>
      </c>
      <c r="Z25" s="309">
        <f t="shared" ca="1" si="7"/>
        <v>3335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1.0149999999999999</v>
      </c>
      <c r="H28" s="439">
        <f t="shared" ca="1" si="9"/>
        <v>3.0000000000000001E-3</v>
      </c>
      <c r="I28" s="438">
        <f t="shared" ca="1" si="9"/>
        <v>165.51</v>
      </c>
      <c r="J28" s="437">
        <f t="shared" ca="1" si="9"/>
        <v>1.0095000000000001</v>
      </c>
      <c r="K28" s="440">
        <f t="shared" ca="1" si="9"/>
        <v>-5.4000000000000003E-3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4.4749999999999998E-2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-4.7000000000000002E-3</v>
      </c>
      <c r="S28" s="441">
        <f t="shared" ca="1" si="9"/>
        <v>0.34499999999999997</v>
      </c>
      <c r="T28" s="440">
        <f t="shared" ca="1" si="9"/>
        <v>-9.1999999999999998E-3</v>
      </c>
      <c r="U28" s="440">
        <f t="shared" ca="1" si="9"/>
        <v>0.56010000000000004</v>
      </c>
      <c r="V28" s="440">
        <f t="shared" ca="1" si="9"/>
        <v>-4.7000000000000002E-3</v>
      </c>
      <c r="W28" s="440">
        <f t="shared" ca="1" si="9"/>
        <v>-4.7000000000000002E-3</v>
      </c>
      <c r="X28" s="440">
        <f t="shared" ca="1" si="9"/>
        <v>-6.1999999999999998E-3</v>
      </c>
      <c r="Y28" s="438">
        <f t="shared" ca="1" si="9"/>
        <v>10109</v>
      </c>
      <c r="Z28" s="438">
        <f t="shared" ca="1" si="9"/>
        <v>-11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506</v>
      </c>
      <c r="B31" s="206">
        <v>150329</v>
      </c>
      <c r="C31" s="206" t="str">
        <f ca="1">F31</f>
        <v>保险A</v>
      </c>
      <c r="D31" s="491">
        <v>0</v>
      </c>
      <c r="E31" s="197">
        <f t="shared" ref="E31:AC32" ca="1" si="10">VLOOKUP($B31,INDIRECT($B$2 &amp; "!$A$3:$Y$207"),COLUMN()-4,0)</f>
        <v>150329</v>
      </c>
      <c r="F31" s="377" t="str">
        <f t="shared" ca="1" si="10"/>
        <v>保险A</v>
      </c>
      <c r="G31" s="197">
        <f t="shared" ca="1" si="10"/>
        <v>1.034</v>
      </c>
      <c r="H31" s="378">
        <f t="shared" ca="1" si="10"/>
        <v>1E-3</v>
      </c>
      <c r="I31" s="377">
        <f t="shared" ca="1" si="10"/>
        <v>948.27</v>
      </c>
      <c r="J31" s="197">
        <f t="shared" ca="1" si="10"/>
        <v>1.03</v>
      </c>
      <c r="K31" s="379">
        <f t="shared" ca="1" si="10"/>
        <v>-3.8999999999999998E-3</v>
      </c>
      <c r="L31" s="379">
        <f t="shared" ca="1" si="10"/>
        <v>0.03</v>
      </c>
      <c r="M31" s="377">
        <f t="shared" ca="1" si="10"/>
        <v>4.5</v>
      </c>
      <c r="N31" s="377">
        <f t="shared" ca="1" si="10"/>
        <v>4.5</v>
      </c>
      <c r="O31" s="379">
        <f t="shared" ca="1" si="10"/>
        <v>4.4819999999999999E-2</v>
      </c>
      <c r="P31" s="377" t="str">
        <f t="shared" ca="1" si="10"/>
        <v>永续</v>
      </c>
      <c r="Q31" s="197" t="str">
        <f t="shared" ca="1" si="10"/>
        <v>保险主题</v>
      </c>
      <c r="R31" s="378">
        <f t="shared" ca="1" si="10"/>
        <v>2.3999999999999998E-3</v>
      </c>
      <c r="S31" s="202">
        <f t="shared" ca="1" si="10"/>
        <v>0.33679999999999999</v>
      </c>
      <c r="T31" s="379">
        <f t="shared" ca="1" si="10"/>
        <v>-7.1999999999999998E-3</v>
      </c>
      <c r="U31" s="379">
        <f t="shared" ca="1" si="10"/>
        <v>0.5544</v>
      </c>
      <c r="V31" s="379">
        <f t="shared" ca="1" si="10"/>
        <v>1E-3</v>
      </c>
      <c r="W31" s="379">
        <f t="shared" ca="1" si="10"/>
        <v>1E-3</v>
      </c>
      <c r="X31" s="379">
        <f t="shared" ca="1" si="10"/>
        <v>2.5999999999999999E-3</v>
      </c>
      <c r="Y31" s="377">
        <f t="shared" ca="1" si="10"/>
        <v>14050</v>
      </c>
      <c r="Z31" s="377">
        <f t="shared" ca="1" si="10"/>
        <v>788</v>
      </c>
      <c r="AA31" s="380">
        <f t="shared" ca="1" si="10"/>
        <v>0.21180555555555555</v>
      </c>
      <c r="AB31" s="381">
        <f t="shared" ca="1" si="10"/>
        <v>42719</v>
      </c>
      <c r="AC31" s="205" t="str">
        <f t="shared" ca="1" si="10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t="shared" ca="1" si="10"/>
        <v>150297</v>
      </c>
      <c r="F32" s="377" t="str">
        <f t="shared" ca="1" si="10"/>
        <v>互联A级</v>
      </c>
      <c r="G32" s="197">
        <f t="shared" ca="1" si="10"/>
        <v>1.109</v>
      </c>
      <c r="H32" s="378">
        <f t="shared" ca="1" si="10"/>
        <v>3.5999999999999999E-3</v>
      </c>
      <c r="I32" s="377">
        <f t="shared" ca="1" si="10"/>
        <v>262.27</v>
      </c>
      <c r="J32" s="197">
        <f t="shared" ca="1" si="10"/>
        <v>1.0682</v>
      </c>
      <c r="K32" s="379">
        <f t="shared" ca="1" si="10"/>
        <v>-3.8199999999999998E-2</v>
      </c>
      <c r="L32" s="379">
        <f t="shared" ca="1" si="10"/>
        <v>0.04</v>
      </c>
      <c r="M32" s="377">
        <f t="shared" ca="1" si="10"/>
        <v>6</v>
      </c>
      <c r="N32" s="377">
        <f t="shared" ca="1" si="10"/>
        <v>5.5</v>
      </c>
      <c r="O32" s="379">
        <f t="shared" ca="1" si="10"/>
        <v>5.2920000000000002E-2</v>
      </c>
      <c r="P32" s="377" t="str">
        <f t="shared" ca="1" si="10"/>
        <v>永续</v>
      </c>
      <c r="Q32" s="197" t="str">
        <f t="shared" ca="1" si="10"/>
        <v>互联网</v>
      </c>
      <c r="R32" s="378">
        <f t="shared" ca="1" si="10"/>
        <v>-5.0000000000000001E-4</v>
      </c>
      <c r="S32" s="202">
        <f t="shared" ca="1" si="10"/>
        <v>0.18490000000000001</v>
      </c>
      <c r="T32" s="379">
        <f t="shared" ca="1" si="10"/>
        <v>-3.2099999999999997E-2</v>
      </c>
      <c r="U32" s="379">
        <f t="shared" ca="1" si="10"/>
        <v>0.85509999999999997</v>
      </c>
      <c r="V32" s="379">
        <f t="shared" ca="1" si="10"/>
        <v>-3.8E-3</v>
      </c>
      <c r="W32" s="379">
        <f t="shared" ca="1" si="10"/>
        <v>-3.8E-3</v>
      </c>
      <c r="X32" s="379">
        <f t="shared" ca="1" si="10"/>
        <v>-4.8999999999999998E-3</v>
      </c>
      <c r="Y32" s="377">
        <f t="shared" ca="1" si="10"/>
        <v>6208</v>
      </c>
      <c r="Z32" s="377">
        <f t="shared" ca="1" si="10"/>
        <v>-2</v>
      </c>
      <c r="AA32" s="380">
        <f t="shared" ca="1" si="10"/>
        <v>0.21180555555555555</v>
      </c>
      <c r="AB32" s="381">
        <f t="shared" ca="1" si="10"/>
        <v>42705</v>
      </c>
      <c r="AC32" s="205" t="str">
        <f t="shared" ca="1" si="10"/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1">VLOOKUP($B38,INDIRECT($B$2 &amp; "!$A$3:$Y$207"),COLUMN()-4,0)</f>
        <v>1.054</v>
      </c>
      <c r="H38" s="290">
        <f t="shared" ca="1" si="11"/>
        <v>1.9E-3</v>
      </c>
      <c r="I38">
        <f t="shared" ca="1" si="11"/>
        <v>49.44</v>
      </c>
      <c r="J38">
        <f t="shared" ca="1" si="11"/>
        <v>1</v>
      </c>
      <c r="K38" s="291">
        <f t="shared" ca="1" si="11"/>
        <v>-5.3999999999999999E-2</v>
      </c>
      <c r="L38" t="str">
        <f t="shared" ca="1" si="11"/>
        <v>无约定</v>
      </c>
      <c r="M38">
        <f t="shared" ca="1" si="11"/>
        <v>0</v>
      </c>
      <c r="N38">
        <f t="shared" ca="1" si="11"/>
        <v>0</v>
      </c>
      <c r="O38" s="285">
        <f t="shared" ca="1" si="11"/>
        <v>-1.9539999999999998E-2</v>
      </c>
      <c r="P38">
        <f t="shared" ca="1" si="11"/>
        <v>2.67</v>
      </c>
      <c r="Q38" t="str">
        <f t="shared" ca="1" si="11"/>
        <v>主动基金</v>
      </c>
      <c r="R38" s="315">
        <f t="shared" ca="1" si="11"/>
        <v>-2.5000000000000001E-3</v>
      </c>
      <c r="S38" s="315">
        <f t="shared" ca="1" si="11"/>
        <v>0.55369999999999997</v>
      </c>
      <c r="T38" t="str">
        <f t="shared" ca="1" si="11"/>
        <v>-</v>
      </c>
      <c r="U38" t="str">
        <f t="shared" ca="1" si="11"/>
        <v>-</v>
      </c>
      <c r="V38">
        <f t="shared" ca="1" si="11"/>
        <v>1.2500000000000001E-2</v>
      </c>
      <c r="W38">
        <f t="shared" ca="1" si="11"/>
        <v>1.2500000000000001E-2</v>
      </c>
      <c r="X38">
        <f t="shared" ca="1" si="11"/>
        <v>4.1999999999999997E-3</v>
      </c>
      <c r="Y38">
        <f t="shared" ca="1" si="11"/>
        <v>3116</v>
      </c>
      <c r="Z38">
        <f t="shared" ca="1" si="11"/>
        <v>4</v>
      </c>
      <c r="AA38">
        <f t="shared" ca="1" si="11"/>
        <v>0.17083333333333331</v>
      </c>
      <c r="AB38">
        <f t="shared" ca="1" si="11"/>
        <v>43574</v>
      </c>
      <c r="AC38" t="str">
        <f t="shared" ca="1" si="11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2">VLOOKUP($B39,INDIRECT($B$2 &amp; "!$A$3:$Y$207"),COLUMN()-4,0)</f>
        <v>150188</v>
      </c>
      <c r="F39" t="str">
        <f t="shared" ca="1" si="12"/>
        <v>转债优先</v>
      </c>
      <c r="G39">
        <f t="shared" ca="1" si="11"/>
        <v>1.0780000000000001</v>
      </c>
      <c r="H39" s="290">
        <f t="shared" ca="1" si="11"/>
        <v>1.7000000000000001E-2</v>
      </c>
      <c r="I39">
        <f t="shared" ca="1" si="11"/>
        <v>2.58</v>
      </c>
      <c r="J39">
        <f t="shared" ca="1" si="11"/>
        <v>1.0369999999999999</v>
      </c>
      <c r="K39" s="291">
        <f t="shared" ca="1" si="11"/>
        <v>-3.95E-2</v>
      </c>
      <c r="L39" t="str">
        <f t="shared" ca="1" si="11"/>
        <v>其它</v>
      </c>
      <c r="M39">
        <f t="shared" ca="1" si="11"/>
        <v>5.5</v>
      </c>
      <c r="N39">
        <f t="shared" ca="1" si="11"/>
        <v>5.5</v>
      </c>
      <c r="O39" s="285">
        <f t="shared" ca="1" si="11"/>
        <v>-6.4530000000000004E-2</v>
      </c>
      <c r="P39">
        <f t="shared" ca="1" si="11"/>
        <v>0.32</v>
      </c>
      <c r="Q39" t="str">
        <f t="shared" ca="1" si="11"/>
        <v>标普转债</v>
      </c>
      <c r="R39" s="315">
        <f t="shared" ca="1" si="11"/>
        <v>7.4000000000000003E-3</v>
      </c>
      <c r="S39" s="315">
        <f t="shared" ca="1" si="11"/>
        <v>0.14849999999999999</v>
      </c>
      <c r="T39">
        <f t="shared" ca="1" si="11"/>
        <v>-5.9499999999999997E-2</v>
      </c>
      <c r="U39">
        <f t="shared" ca="1" si="11"/>
        <v>0.38479999999999998</v>
      </c>
      <c r="V39">
        <f t="shared" ca="1" si="11"/>
        <v>1.29E-2</v>
      </c>
      <c r="W39">
        <f t="shared" ca="1" si="11"/>
        <v>1.29E-2</v>
      </c>
      <c r="X39">
        <f t="shared" ca="1" si="11"/>
        <v>-3.0999999999999999E-3</v>
      </c>
      <c r="Y39">
        <f t="shared" ca="1" si="11"/>
        <v>29483</v>
      </c>
      <c r="Z39">
        <f t="shared" ca="1" si="11"/>
        <v>0</v>
      </c>
      <c r="AA39">
        <f t="shared" ca="1" si="11"/>
        <v>0.29375000000000001</v>
      </c>
      <c r="AB39">
        <f t="shared" ca="1" si="11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2"/>
        <v>150096</v>
      </c>
      <c r="F40" t="str">
        <f t="shared" ca="1" si="12"/>
        <v>商品A</v>
      </c>
      <c r="G40">
        <f t="shared" ca="1" si="11"/>
        <v>1.1020000000000001</v>
      </c>
      <c r="H40" s="290">
        <f t="shared" ca="1" si="11"/>
        <v>-3.1600000000000003E-2</v>
      </c>
      <c r="I40">
        <f t="shared" ca="1" si="11"/>
        <v>15.87</v>
      </c>
      <c r="J40">
        <f t="shared" ca="1" si="11"/>
        <v>1.032</v>
      </c>
      <c r="K40" s="291">
        <f t="shared" ca="1" si="11"/>
        <v>-6.7799999999999999E-2</v>
      </c>
      <c r="L40">
        <f t="shared" ca="1" si="11"/>
        <v>3.5000000000000003E-2</v>
      </c>
      <c r="M40">
        <f t="shared" ca="1" si="11"/>
        <v>5</v>
      </c>
      <c r="N40">
        <f t="shared" ca="1" si="11"/>
        <v>5</v>
      </c>
      <c r="O40" s="285">
        <f t="shared" ca="1" si="11"/>
        <v>-3.0509999999999999E-2</v>
      </c>
      <c r="P40">
        <f t="shared" ca="1" si="11"/>
        <v>0.86</v>
      </c>
      <c r="Q40" t="str">
        <f t="shared" ca="1" si="11"/>
        <v>大宗商品</v>
      </c>
      <c r="R40" s="315">
        <f t="shared" ca="1" si="11"/>
        <v>-5.0000000000000001E-3</v>
      </c>
      <c r="S40" s="315">
        <f t="shared" ca="1" si="11"/>
        <v>0.36849999999999999</v>
      </c>
      <c r="T40" t="str">
        <f t="shared" ca="1" si="11"/>
        <v>-</v>
      </c>
      <c r="U40">
        <f t="shared" ca="1" si="11"/>
        <v>0.97040000000000004</v>
      </c>
      <c r="V40">
        <f t="shared" ca="1" si="11"/>
        <v>-1.1299999999999999E-2</v>
      </c>
      <c r="W40">
        <f t="shared" ca="1" si="11"/>
        <v>-1.1299999999999999E-2</v>
      </c>
      <c r="X40">
        <f t="shared" ca="1" si="11"/>
        <v>1.0800000000000001E-2</v>
      </c>
      <c r="Y40">
        <f t="shared" ca="1" si="11"/>
        <v>12825</v>
      </c>
      <c r="Z40">
        <f t="shared" ca="1" si="11"/>
        <v>264</v>
      </c>
      <c r="AA40">
        <f t="shared" ca="1" si="11"/>
        <v>0.21180555555555555</v>
      </c>
      <c r="AB40">
        <f t="shared" ca="1" si="11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2"/>
        <v>150088</v>
      </c>
      <c r="F41" t="str">
        <f t="shared" ca="1" si="12"/>
        <v>金鹰500A</v>
      </c>
      <c r="G41">
        <f t="shared" ca="1" si="11"/>
        <v>1.0449999999999999</v>
      </c>
      <c r="H41">
        <f t="shared" ca="1" si="11"/>
        <v>4.7999999999999996E-3</v>
      </c>
      <c r="I41">
        <f t="shared" ca="1" si="11"/>
        <v>14.88</v>
      </c>
      <c r="J41">
        <f t="shared" ca="1" si="11"/>
        <v>1.0316000000000001</v>
      </c>
      <c r="K41" s="291">
        <f t="shared" ca="1" si="11"/>
        <v>-1.2999999999999999E-2</v>
      </c>
      <c r="L41">
        <f t="shared" ca="1" si="11"/>
        <v>3.5000000000000003E-2</v>
      </c>
      <c r="M41">
        <f t="shared" ca="1" si="11"/>
        <v>5</v>
      </c>
      <c r="N41">
        <f t="shared" ca="1" si="11"/>
        <v>5</v>
      </c>
      <c r="O41" s="285">
        <f t="shared" ca="1" si="11"/>
        <v>-0.59084999999999999</v>
      </c>
      <c r="P41">
        <f t="shared" ca="1" si="11"/>
        <v>0.01</v>
      </c>
      <c r="Q41" t="str">
        <f t="shared" ca="1" si="11"/>
        <v>中证 500</v>
      </c>
      <c r="R41">
        <f t="shared" ca="1" si="11"/>
        <v>2.9999999999999997E-4</v>
      </c>
      <c r="S41">
        <f t="shared" ca="1" si="11"/>
        <v>0.42920000000000003</v>
      </c>
      <c r="T41" t="str">
        <f t="shared" ca="1" si="11"/>
        <v>-</v>
      </c>
      <c r="U41">
        <f t="shared" ca="1" si="11"/>
        <v>0.78159999999999996</v>
      </c>
      <c r="V41">
        <f t="shared" ca="1" si="11"/>
        <v>-3.2000000000000002E-3</v>
      </c>
      <c r="W41">
        <f t="shared" ca="1" si="11"/>
        <v>-3.2000000000000002E-3</v>
      </c>
      <c r="X41">
        <f t="shared" ca="1" si="11"/>
        <v>-8.6E-3</v>
      </c>
      <c r="Y41">
        <f t="shared" ca="1" si="11"/>
        <v>298</v>
      </c>
      <c r="Z41">
        <f t="shared" ca="1" si="11"/>
        <v>0</v>
      </c>
      <c r="AA41">
        <f t="shared" ca="1" si="11"/>
        <v>0.21180555555555555</v>
      </c>
      <c r="AB41">
        <f t="shared" ca="1" si="11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2"/>
        <v>150108</v>
      </c>
      <c r="F42" t="str">
        <f t="shared" ca="1" si="12"/>
        <v>同辉100A</v>
      </c>
      <c r="G42" s="492">
        <f t="shared" ca="1" si="11"/>
        <v>1.1639999999999999</v>
      </c>
      <c r="H42" s="388">
        <f t="shared" ca="1" si="11"/>
        <v>-2.5999999999999999E-3</v>
      </c>
      <c r="I42" s="492">
        <f t="shared" ca="1" si="11"/>
        <v>2.42</v>
      </c>
      <c r="J42" s="492">
        <f t="shared" ca="1" si="11"/>
        <v>1.0649999999999999</v>
      </c>
      <c r="K42" s="389">
        <f t="shared" ca="1" si="11"/>
        <v>-9.2999999999999999E-2</v>
      </c>
      <c r="L42" s="492">
        <f t="shared" ca="1" si="11"/>
        <v>7.0000000000000007E-2</v>
      </c>
      <c r="M42">
        <f t="shared" ca="1" si="11"/>
        <v>7</v>
      </c>
      <c r="N42" s="492">
        <f t="shared" ca="1" si="11"/>
        <v>7</v>
      </c>
      <c r="O42" s="493">
        <f t="shared" ca="1" si="11"/>
        <v>-2.0420000000000001E-2</v>
      </c>
      <c r="P42" s="492">
        <f t="shared" ca="1" si="11"/>
        <v>1.07</v>
      </c>
      <c r="Q42" t="str">
        <f t="shared" ca="1" si="11"/>
        <v>深100EW</v>
      </c>
      <c r="R42" s="315">
        <f t="shared" ca="1" si="11"/>
        <v>1.9E-3</v>
      </c>
      <c r="S42" s="315">
        <f t="shared" ca="1" si="11"/>
        <v>0.39839999999999998</v>
      </c>
      <c r="T42" t="str">
        <f t="shared" ca="1" si="11"/>
        <v>-</v>
      </c>
      <c r="U42">
        <f t="shared" ca="1" si="11"/>
        <v>0.82979999999999998</v>
      </c>
      <c r="V42">
        <f t="shared" ca="1" si="11"/>
        <v>-4.5999999999999999E-3</v>
      </c>
      <c r="W42">
        <f t="shared" ca="1" si="11"/>
        <v>-4.5999999999999999E-3</v>
      </c>
      <c r="X42">
        <f t="shared" ca="1" si="11"/>
        <v>2.3E-3</v>
      </c>
      <c r="Y42">
        <f t="shared" ca="1" si="11"/>
        <v>919</v>
      </c>
      <c r="Z42">
        <f t="shared" ca="1" si="11"/>
        <v>-2</v>
      </c>
      <c r="AA42">
        <f t="shared" ca="1" si="11"/>
        <v>0.21180555555555555</v>
      </c>
      <c r="AB42">
        <f t="shared" ca="1" si="11"/>
        <v>42626</v>
      </c>
    </row>
  </sheetData>
  <mergeCells count="14">
    <mergeCell ref="AB18:AB19"/>
    <mergeCell ref="AC18:AC19"/>
    <mergeCell ref="G18:G19"/>
    <mergeCell ref="H18:H19"/>
    <mergeCell ref="J18:J19"/>
    <mergeCell ref="K18:K19"/>
    <mergeCell ref="Q18:Q19"/>
    <mergeCell ref="AA18:AA19"/>
    <mergeCell ref="F18:F19"/>
    <mergeCell ref="A18:A19"/>
    <mergeCell ref="B18:B19"/>
    <mergeCell ref="C18:C19"/>
    <mergeCell ref="D18:D19"/>
    <mergeCell ref="E18:E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21" t="s">
        <v>0</v>
      </c>
      <c r="B1" s="821" t="s">
        <v>1</v>
      </c>
      <c r="C1" s="821" t="s">
        <v>2</v>
      </c>
      <c r="D1" s="821" t="s">
        <v>3</v>
      </c>
      <c r="E1" s="549" t="s">
        <v>4</v>
      </c>
      <c r="F1" s="821" t="s">
        <v>6</v>
      </c>
      <c r="G1" s="821" t="s">
        <v>7</v>
      </c>
      <c r="H1" s="551" t="s">
        <v>8</v>
      </c>
      <c r="I1" s="549" t="s">
        <v>10</v>
      </c>
      <c r="J1" s="553" t="s">
        <v>11</v>
      </c>
      <c r="K1" s="553" t="s">
        <v>12</v>
      </c>
      <c r="L1" s="549" t="s">
        <v>14</v>
      </c>
      <c r="M1" s="821" t="s">
        <v>16</v>
      </c>
      <c r="N1" s="549" t="s">
        <v>17</v>
      </c>
      <c r="O1" s="549" t="s">
        <v>18</v>
      </c>
      <c r="P1" s="553" t="s">
        <v>20</v>
      </c>
      <c r="Q1" s="549" t="s">
        <v>22</v>
      </c>
      <c r="R1" s="553" t="s">
        <v>24</v>
      </c>
      <c r="S1" s="549" t="s">
        <v>26</v>
      </c>
      <c r="T1" s="549" t="s">
        <v>27</v>
      </c>
      <c r="U1" s="549" t="s">
        <v>28</v>
      </c>
      <c r="V1" s="553" t="s">
        <v>30</v>
      </c>
      <c r="W1" s="821" t="s">
        <v>31</v>
      </c>
      <c r="X1" s="821" t="s">
        <v>32</v>
      </c>
      <c r="Y1" s="823" t="s">
        <v>33</v>
      </c>
    </row>
    <row r="2" spans="1:25" ht="14.25" thickBot="1" x14ac:dyDescent="0.2">
      <c r="A2" s="822"/>
      <c r="B2" s="822"/>
      <c r="C2" s="822"/>
      <c r="D2" s="822"/>
      <c r="E2" s="550" t="s">
        <v>5</v>
      </c>
      <c r="F2" s="822"/>
      <c r="G2" s="822"/>
      <c r="H2" s="552" t="s">
        <v>9</v>
      </c>
      <c r="I2" s="550" t="s">
        <v>8</v>
      </c>
      <c r="J2" s="554" t="s">
        <v>8</v>
      </c>
      <c r="K2" s="554" t="s">
        <v>13</v>
      </c>
      <c r="L2" s="550" t="s">
        <v>15</v>
      </c>
      <c r="M2" s="822"/>
      <c r="N2" s="550" t="s">
        <v>3</v>
      </c>
      <c r="O2" s="550" t="s">
        <v>19</v>
      </c>
      <c r="P2" s="554" t="s">
        <v>21</v>
      </c>
      <c r="Q2" s="550" t="s">
        <v>23</v>
      </c>
      <c r="R2" s="554" t="s">
        <v>25</v>
      </c>
      <c r="S2" s="550" t="s">
        <v>25</v>
      </c>
      <c r="T2" s="550" t="s">
        <v>25</v>
      </c>
      <c r="U2" s="550" t="s">
        <v>29</v>
      </c>
      <c r="V2" s="554" t="s">
        <v>29</v>
      </c>
      <c r="W2" s="822"/>
      <c r="X2" s="822"/>
      <c r="Y2" s="824"/>
    </row>
    <row r="3" spans="1:25" ht="15.75" thickBot="1" x14ac:dyDescent="0.2">
      <c r="A3" s="7">
        <v>150106</v>
      </c>
      <c r="B3" s="144" t="s">
        <v>240</v>
      </c>
      <c r="C3" s="7">
        <v>1.167</v>
      </c>
      <c r="D3" s="147">
        <v>1.6999999999999999E-3</v>
      </c>
      <c r="E3" s="144">
        <v>138.25</v>
      </c>
      <c r="F3" s="7">
        <v>1.0641</v>
      </c>
      <c r="G3" s="146">
        <v>-9.6699999999999994E-2</v>
      </c>
      <c r="H3" s="146">
        <v>7.0000000000000007E-2</v>
      </c>
      <c r="I3" s="144">
        <v>7</v>
      </c>
      <c r="J3" s="144">
        <v>7</v>
      </c>
      <c r="K3" s="146">
        <v>3.431E-2</v>
      </c>
      <c r="L3" s="144">
        <v>3.09</v>
      </c>
      <c r="M3" s="7" t="s">
        <v>189</v>
      </c>
      <c r="N3" s="147">
        <v>8.0000000000000004E-4</v>
      </c>
      <c r="O3" s="146">
        <v>0.39510000000000001</v>
      </c>
      <c r="P3" s="144" t="s">
        <v>37</v>
      </c>
      <c r="Q3" s="146">
        <v>0.84140000000000004</v>
      </c>
      <c r="R3" s="146">
        <v>-6.6E-3</v>
      </c>
      <c r="S3" s="146">
        <v>-3.5000000000000001E-3</v>
      </c>
      <c r="T3" s="146">
        <v>-6.4999999999999997E-3</v>
      </c>
      <c r="U3" s="144">
        <v>12645</v>
      </c>
      <c r="V3" s="144">
        <v>32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1.1659999999999999</v>
      </c>
      <c r="D4" s="151">
        <v>1.6999999999999999E-3</v>
      </c>
      <c r="E4" s="150">
        <v>1.69</v>
      </c>
      <c r="F4" s="14">
        <v>1.0649999999999999</v>
      </c>
      <c r="G4" s="152">
        <v>-9.4799999999999995E-2</v>
      </c>
      <c r="H4" s="152">
        <v>7.0000000000000007E-2</v>
      </c>
      <c r="I4" s="150">
        <v>7</v>
      </c>
      <c r="J4" s="150">
        <v>7</v>
      </c>
      <c r="K4" s="152">
        <v>-2.2079999999999999E-2</v>
      </c>
      <c r="L4" s="150">
        <v>1.07</v>
      </c>
      <c r="M4" s="14" t="s">
        <v>283</v>
      </c>
      <c r="N4" s="156">
        <v>-6.9999999999999999E-4</v>
      </c>
      <c r="O4" s="152">
        <v>0.39800000000000002</v>
      </c>
      <c r="P4" s="150" t="s">
        <v>37</v>
      </c>
      <c r="Q4" s="152">
        <v>0.83099999999999996</v>
      </c>
      <c r="R4" s="152">
        <v>-3.3999999999999998E-3</v>
      </c>
      <c r="S4" s="152">
        <v>-4.5999999999999999E-3</v>
      </c>
      <c r="T4" s="152">
        <v>2.3E-3</v>
      </c>
      <c r="U4" s="150">
        <v>919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1.2190000000000001</v>
      </c>
      <c r="D5" s="147">
        <v>1.6000000000000001E-3</v>
      </c>
      <c r="E5" s="144">
        <v>4030.44</v>
      </c>
      <c r="F5" s="7">
        <v>1.04</v>
      </c>
      <c r="G5" s="146">
        <v>-0.1721</v>
      </c>
      <c r="H5" s="146">
        <v>0.06</v>
      </c>
      <c r="I5" s="144">
        <v>6</v>
      </c>
      <c r="J5" s="144">
        <v>6</v>
      </c>
      <c r="K5" s="146">
        <v>5.0889999999999998E-2</v>
      </c>
      <c r="L5" s="144" t="s">
        <v>40</v>
      </c>
      <c r="M5" s="7" t="s">
        <v>56</v>
      </c>
      <c r="N5" s="145">
        <v>-4.1999999999999997E-3</v>
      </c>
      <c r="O5" s="23">
        <v>0.42230000000000001</v>
      </c>
      <c r="P5" s="146">
        <v>-0.1148</v>
      </c>
      <c r="Q5" s="146">
        <v>0.34350000000000003</v>
      </c>
      <c r="R5" s="146">
        <v>4.0000000000000002E-4</v>
      </c>
      <c r="S5" s="146">
        <v>-3.0999999999999999E-3</v>
      </c>
      <c r="T5" s="146">
        <v>-3.0999999999999999E-3</v>
      </c>
      <c r="U5" s="144">
        <v>169377</v>
      </c>
      <c r="V5" s="144">
        <v>250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1.1830000000000001</v>
      </c>
      <c r="D6" s="159">
        <v>0</v>
      </c>
      <c r="E6" s="150">
        <v>3.5</v>
      </c>
      <c r="F6" s="14">
        <v>1.032</v>
      </c>
      <c r="G6" s="152">
        <v>-0.14630000000000001</v>
      </c>
      <c r="H6" s="152">
        <v>5.8000000000000003E-2</v>
      </c>
      <c r="I6" s="150">
        <v>5.8</v>
      </c>
      <c r="J6" s="150">
        <v>5.8</v>
      </c>
      <c r="K6" s="152">
        <v>5.0389999999999997E-2</v>
      </c>
      <c r="L6" s="150" t="s">
        <v>40</v>
      </c>
      <c r="M6" s="14" t="s">
        <v>238</v>
      </c>
      <c r="N6" s="151">
        <v>4.0000000000000002E-4</v>
      </c>
      <c r="O6" s="18">
        <v>0.50819999999999999</v>
      </c>
      <c r="P6" s="152">
        <v>-0.10009999999999999</v>
      </c>
      <c r="Q6" s="152">
        <v>0.74760000000000004</v>
      </c>
      <c r="R6" s="152">
        <v>8.0000000000000002E-3</v>
      </c>
      <c r="S6" s="152">
        <v>-8.3999999999999995E-3</v>
      </c>
      <c r="T6" s="152">
        <v>-2.8E-3</v>
      </c>
      <c r="U6" s="150">
        <v>344</v>
      </c>
      <c r="V6" s="150">
        <v>-2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57">
        <v>0</v>
      </c>
      <c r="E8" s="144">
        <v>8728.43</v>
      </c>
      <c r="F8" s="7">
        <v>1.0409999999999999</v>
      </c>
      <c r="G8" s="146">
        <v>-0.18920000000000001</v>
      </c>
      <c r="H8" s="146">
        <v>0.05</v>
      </c>
      <c r="I8" s="144">
        <v>6.5</v>
      </c>
      <c r="J8" s="144">
        <v>6.5</v>
      </c>
      <c r="K8" s="146">
        <v>5.4300000000000001E-2</v>
      </c>
      <c r="L8" s="144" t="s">
        <v>40</v>
      </c>
      <c r="M8" s="7" t="s">
        <v>233</v>
      </c>
      <c r="N8" s="145">
        <v>-4.0000000000000002E-4</v>
      </c>
      <c r="O8" s="23">
        <v>0.3397</v>
      </c>
      <c r="P8" s="146">
        <v>-0.1242</v>
      </c>
      <c r="Q8" s="146">
        <v>0.5343</v>
      </c>
      <c r="R8" s="146">
        <v>-3.2000000000000002E-3</v>
      </c>
      <c r="S8" s="146">
        <v>-1.5E-3</v>
      </c>
      <c r="T8" s="146">
        <v>-2.5000000000000001E-3</v>
      </c>
      <c r="U8" s="144">
        <v>357941</v>
      </c>
      <c r="V8" s="144">
        <v>2502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1.266</v>
      </c>
      <c r="D9" s="159">
        <v>0</v>
      </c>
      <c r="E9" s="150">
        <v>19</v>
      </c>
      <c r="F9" s="14">
        <v>1.046</v>
      </c>
      <c r="G9" s="152">
        <v>-0.21029999999999999</v>
      </c>
      <c r="H9" s="152">
        <v>0.05</v>
      </c>
      <c r="I9" s="150">
        <v>6.5</v>
      </c>
      <c r="J9" s="150">
        <v>6.5</v>
      </c>
      <c r="K9" s="152">
        <v>5.3280000000000001E-2</v>
      </c>
      <c r="L9" s="150" t="s">
        <v>40</v>
      </c>
      <c r="M9" s="14" t="s">
        <v>197</v>
      </c>
      <c r="N9" s="156">
        <v>-7.1999999999999998E-3</v>
      </c>
      <c r="O9" s="18">
        <v>0.44419999999999998</v>
      </c>
      <c r="P9" s="152">
        <v>-0.1396</v>
      </c>
      <c r="Q9" s="152">
        <v>0.28649999999999998</v>
      </c>
      <c r="R9" s="152">
        <v>-3.3999999999999998E-3</v>
      </c>
      <c r="S9" s="152">
        <v>-5.4999999999999997E-3</v>
      </c>
      <c r="T9" s="152">
        <v>-6.3E-3</v>
      </c>
      <c r="U9" s="150">
        <v>10368</v>
      </c>
      <c r="V9" s="150">
        <v>-112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1.038</v>
      </c>
      <c r="D10" s="147">
        <v>1E-3</v>
      </c>
      <c r="E10" s="144">
        <v>9.9499999999999993</v>
      </c>
      <c r="F10" s="7">
        <v>1.02</v>
      </c>
      <c r="G10" s="146">
        <v>-1.7600000000000001E-2</v>
      </c>
      <c r="H10" s="146">
        <v>0.05</v>
      </c>
      <c r="I10" s="144">
        <v>5</v>
      </c>
      <c r="J10" s="144">
        <v>5</v>
      </c>
      <c r="K10" s="146">
        <v>4.9119999999999997E-2</v>
      </c>
      <c r="L10" s="144" t="s">
        <v>40</v>
      </c>
      <c r="M10" s="7" t="s">
        <v>236</v>
      </c>
      <c r="N10" s="157">
        <v>0</v>
      </c>
      <c r="O10" s="23">
        <v>0.12180000000000001</v>
      </c>
      <c r="P10" s="146">
        <v>-1.34E-2</v>
      </c>
      <c r="Q10" s="144" t="s">
        <v>37</v>
      </c>
      <c r="R10" s="146">
        <v>1.2999999999999999E-2</v>
      </c>
      <c r="S10" s="146">
        <v>1.21E-2</v>
      </c>
      <c r="T10" s="146">
        <v>1.11E-2</v>
      </c>
      <c r="U10" s="144">
        <v>2415</v>
      </c>
      <c r="V10" s="144">
        <v>0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3.3333333333333332E-4</v>
      </c>
      <c r="E11" s="36"/>
      <c r="F11" s="35"/>
      <c r="G11" s="43">
        <f>AVERAGE(G8:G10)</f>
        <v>-0.13903333333333331</v>
      </c>
      <c r="H11" s="272">
        <f>COUNTIF($D8:$D10,"&gt;0")/COUNT($D8:$D10)</f>
        <v>0.33333333333333331</v>
      </c>
      <c r="I11" s="36"/>
      <c r="J11" s="36"/>
      <c r="K11" s="43">
        <f>AVERAGE(K8:K10)</f>
        <v>5.2233333333333333E-2</v>
      </c>
      <c r="L11" s="36"/>
      <c r="M11" s="35"/>
      <c r="N11" s="38"/>
      <c r="O11" s="39"/>
      <c r="P11" s="43">
        <f>AVERAGE(P8:P10)</f>
        <v>-9.2400000000000024E-2</v>
      </c>
      <c r="Q11" s="37"/>
      <c r="R11" s="43">
        <f>AVERAGE(R8:R10)</f>
        <v>2.133333333333333E-3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1.151</v>
      </c>
      <c r="D12" s="151">
        <v>8.9999999999999998E-4</v>
      </c>
      <c r="E12" s="150">
        <v>349.55</v>
      </c>
      <c r="F12" s="14">
        <v>1.0429999999999999</v>
      </c>
      <c r="G12" s="152">
        <v>-0.10349999999999999</v>
      </c>
      <c r="H12" s="152">
        <v>4.4999999999999998E-2</v>
      </c>
      <c r="I12" s="150">
        <v>6</v>
      </c>
      <c r="J12" s="150">
        <v>6</v>
      </c>
      <c r="K12" s="152">
        <v>5.4149999999999997E-2</v>
      </c>
      <c r="L12" s="150" t="s">
        <v>40</v>
      </c>
      <c r="M12" s="14" t="s">
        <v>222</v>
      </c>
      <c r="N12" s="156">
        <v>-1.6999999999999999E-3</v>
      </c>
      <c r="O12" s="18">
        <v>0.23930000000000001</v>
      </c>
      <c r="P12" s="152">
        <v>-7.4899999999999994E-2</v>
      </c>
      <c r="Q12" s="152">
        <v>0.7651</v>
      </c>
      <c r="R12" s="152">
        <v>-3.8999999999999998E-3</v>
      </c>
      <c r="S12" s="152">
        <v>-4.3E-3</v>
      </c>
      <c r="T12" s="152">
        <v>-6.3E-3</v>
      </c>
      <c r="U12" s="150">
        <v>49594</v>
      </c>
      <c r="V12" s="150">
        <v>-10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1.21</v>
      </c>
      <c r="D13" s="147">
        <v>3.3E-3</v>
      </c>
      <c r="E13" s="144">
        <v>207.3</v>
      </c>
      <c r="F13" s="7">
        <v>1.038</v>
      </c>
      <c r="G13" s="146">
        <v>-0.16569999999999999</v>
      </c>
      <c r="H13" s="146">
        <v>4.4999999999999998E-2</v>
      </c>
      <c r="I13" s="144">
        <v>6</v>
      </c>
      <c r="J13" s="144">
        <v>6</v>
      </c>
      <c r="K13" s="146">
        <v>5.1189999999999999E-2</v>
      </c>
      <c r="L13" s="144" t="s">
        <v>40</v>
      </c>
      <c r="M13" s="158" t="s">
        <v>229</v>
      </c>
      <c r="N13" s="147">
        <v>3.7000000000000002E-3</v>
      </c>
      <c r="O13" s="23">
        <v>0.37880000000000003</v>
      </c>
      <c r="P13" s="146">
        <v>-0.1241</v>
      </c>
      <c r="Q13" s="146">
        <v>0.44700000000000001</v>
      </c>
      <c r="R13" s="146">
        <v>-5.4000000000000003E-3</v>
      </c>
      <c r="S13" s="146">
        <v>-4.7999999999999996E-3</v>
      </c>
      <c r="T13" s="146">
        <v>-1.9E-3</v>
      </c>
      <c r="U13" s="144">
        <v>45439</v>
      </c>
      <c r="V13" s="144">
        <v>45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1.23</v>
      </c>
      <c r="D14" s="151">
        <v>4.1000000000000003E-3</v>
      </c>
      <c r="E14" s="150">
        <v>520.76</v>
      </c>
      <c r="F14" s="14">
        <v>1.0379</v>
      </c>
      <c r="G14" s="152">
        <v>-0.18509999999999999</v>
      </c>
      <c r="H14" s="152">
        <v>4.4999999999999998E-2</v>
      </c>
      <c r="I14" s="150">
        <v>6</v>
      </c>
      <c r="J14" s="150">
        <v>6</v>
      </c>
      <c r="K14" s="152">
        <v>5.033E-2</v>
      </c>
      <c r="L14" s="150" t="s">
        <v>40</v>
      </c>
      <c r="M14" s="14" t="s">
        <v>231</v>
      </c>
      <c r="N14" s="156">
        <v>-2.3E-3</v>
      </c>
      <c r="O14" s="18">
        <v>0.52549999999999997</v>
      </c>
      <c r="P14" s="152">
        <v>-0.1384</v>
      </c>
      <c r="Q14" s="152">
        <v>0.47360000000000002</v>
      </c>
      <c r="R14" s="152">
        <v>1.49E-2</v>
      </c>
      <c r="S14" s="152">
        <v>1.4200000000000001E-2</v>
      </c>
      <c r="T14" s="152">
        <v>8.8999999999999999E-3</v>
      </c>
      <c r="U14" s="150">
        <v>7036</v>
      </c>
      <c r="V14" s="150">
        <v>200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-0.15143333333333334</v>
      </c>
      <c r="H15" s="272">
        <f>COUNTIF($D12:$D14,"&gt;0")/COUNT($D12:$D14)</f>
        <v>1</v>
      </c>
      <c r="I15" s="36"/>
      <c r="J15" s="36"/>
      <c r="K15" s="43">
        <f>AVERAGE(K12:K14)</f>
        <v>5.1889999999999992E-2</v>
      </c>
      <c r="L15" s="36"/>
      <c r="M15" s="35"/>
      <c r="N15" s="38"/>
      <c r="O15" s="39"/>
      <c r="P15" s="43">
        <f>AVERAGE(P12:P14)</f>
        <v>-0.11246666666666667</v>
      </c>
      <c r="Q15" s="37"/>
      <c r="R15" s="43">
        <f>AVERAGE(R12:R14)</f>
        <v>1.8666666666666669E-3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1.1100000000000001</v>
      </c>
      <c r="D16" s="189">
        <v>8.9999999999999998E-4</v>
      </c>
      <c r="E16" s="188">
        <v>200.23</v>
      </c>
      <c r="F16" s="51">
        <v>1.0682</v>
      </c>
      <c r="G16" s="190">
        <v>-3.9100000000000003E-2</v>
      </c>
      <c r="H16" s="190">
        <v>0.04</v>
      </c>
      <c r="I16" s="188">
        <v>6</v>
      </c>
      <c r="J16" s="188">
        <v>5.5</v>
      </c>
      <c r="K16" s="190">
        <v>5.287E-2</v>
      </c>
      <c r="L16" s="188" t="s">
        <v>40</v>
      </c>
      <c r="M16" s="194" t="s">
        <v>203</v>
      </c>
      <c r="N16" s="193">
        <v>-2.9999999999999997E-4</v>
      </c>
      <c r="O16" s="56">
        <v>0.1847</v>
      </c>
      <c r="P16" s="190">
        <v>-3.27E-2</v>
      </c>
      <c r="Q16" s="190">
        <v>0.85560000000000003</v>
      </c>
      <c r="R16" s="190">
        <v>-4.1999999999999997E-3</v>
      </c>
      <c r="S16" s="190">
        <v>-3.8E-3</v>
      </c>
      <c r="T16" s="190">
        <v>-4.8999999999999998E-3</v>
      </c>
      <c r="U16" s="188">
        <v>6162</v>
      </c>
      <c r="V16" s="188">
        <v>-46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1.0780000000000001</v>
      </c>
      <c r="D17" s="151">
        <v>8.9999999999999998E-4</v>
      </c>
      <c r="E17" s="150">
        <v>73.02</v>
      </c>
      <c r="F17" s="14">
        <v>1.0341</v>
      </c>
      <c r="G17" s="152">
        <v>-4.2500000000000003E-2</v>
      </c>
      <c r="H17" s="152">
        <v>0.04</v>
      </c>
      <c r="I17" s="150">
        <v>5.5</v>
      </c>
      <c r="J17" s="150">
        <v>5.5</v>
      </c>
      <c r="K17" s="152">
        <v>5.2690000000000001E-2</v>
      </c>
      <c r="L17" s="150" t="s">
        <v>40</v>
      </c>
      <c r="M17" s="14" t="s">
        <v>76</v>
      </c>
      <c r="N17" s="151">
        <v>3.8E-3</v>
      </c>
      <c r="O17" s="18">
        <v>0.20030000000000001</v>
      </c>
      <c r="P17" s="152">
        <v>-3.5400000000000001E-2</v>
      </c>
      <c r="Q17" s="152">
        <v>0.86829999999999996</v>
      </c>
      <c r="R17" s="152">
        <v>-6.7000000000000002E-3</v>
      </c>
      <c r="S17" s="152">
        <v>-7.4999999999999997E-3</v>
      </c>
      <c r="T17" s="152">
        <v>-5.7000000000000002E-3</v>
      </c>
      <c r="U17" s="150">
        <v>3723</v>
      </c>
      <c r="V17" s="150">
        <v>-33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1.0820000000000001</v>
      </c>
      <c r="D18" s="147">
        <v>8.9999999999999998E-4</v>
      </c>
      <c r="E18" s="144">
        <v>5109.26</v>
      </c>
      <c r="F18" s="7">
        <v>1.0369999999999999</v>
      </c>
      <c r="G18" s="146">
        <v>-4.3400000000000001E-2</v>
      </c>
      <c r="H18" s="146">
        <v>0.04</v>
      </c>
      <c r="I18" s="144">
        <v>5.5</v>
      </c>
      <c r="J18" s="144">
        <v>5.5</v>
      </c>
      <c r="K18" s="146">
        <v>5.2630000000000003E-2</v>
      </c>
      <c r="L18" s="144" t="s">
        <v>40</v>
      </c>
      <c r="M18" s="7" t="s">
        <v>197</v>
      </c>
      <c r="N18" s="145">
        <v>-7.1999999999999998E-3</v>
      </c>
      <c r="O18" s="23">
        <v>0.186</v>
      </c>
      <c r="P18" s="146">
        <v>-3.6200000000000003E-2</v>
      </c>
      <c r="Q18" s="146">
        <v>0.89739999999999998</v>
      </c>
      <c r="R18" s="146">
        <v>3.7000000000000002E-3</v>
      </c>
      <c r="S18" s="146">
        <v>7.4999999999999997E-3</v>
      </c>
      <c r="T18" s="146">
        <v>6.1999999999999998E-3</v>
      </c>
      <c r="U18" s="144">
        <v>66573</v>
      </c>
      <c r="V18" s="144">
        <v>4340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1.0840000000000001</v>
      </c>
      <c r="D19" s="151">
        <v>8.9999999999999998E-4</v>
      </c>
      <c r="E19" s="150">
        <v>730.2</v>
      </c>
      <c r="F19" s="14">
        <v>1.0371999999999999</v>
      </c>
      <c r="G19" s="152">
        <v>-4.5100000000000001E-2</v>
      </c>
      <c r="H19" s="152">
        <v>0.04</v>
      </c>
      <c r="I19" s="150">
        <v>6</v>
      </c>
      <c r="J19" s="150">
        <v>5.5</v>
      </c>
      <c r="K19" s="152">
        <v>5.262E-2</v>
      </c>
      <c r="L19" s="150" t="s">
        <v>40</v>
      </c>
      <c r="M19" s="14" t="s">
        <v>201</v>
      </c>
      <c r="N19" s="156">
        <v>-2E-3</v>
      </c>
      <c r="O19" s="18">
        <v>0.26719999999999999</v>
      </c>
      <c r="P19" s="152">
        <v>-3.7999999999999999E-2</v>
      </c>
      <c r="Q19" s="162">
        <v>0.70799999999999996</v>
      </c>
      <c r="R19" s="152">
        <v>3.2000000000000002E-3</v>
      </c>
      <c r="S19" s="152">
        <v>1.8E-3</v>
      </c>
      <c r="T19" s="152">
        <v>-1E-3</v>
      </c>
      <c r="U19" s="150">
        <v>38779</v>
      </c>
      <c r="V19" s="150">
        <v>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150293</v>
      </c>
      <c r="B20" s="144" t="s">
        <v>204</v>
      </c>
      <c r="C20" s="7">
        <v>1.109</v>
      </c>
      <c r="D20" s="145">
        <v>-1.8E-3</v>
      </c>
      <c r="E20" s="144">
        <v>5.46</v>
      </c>
      <c r="F20" s="7">
        <v>1.0612999999999999</v>
      </c>
      <c r="G20" s="146">
        <v>-4.4900000000000002E-2</v>
      </c>
      <c r="H20" s="146">
        <v>0.04</v>
      </c>
      <c r="I20" s="144">
        <v>6.25</v>
      </c>
      <c r="J20" s="144">
        <v>5.5</v>
      </c>
      <c r="K20" s="146">
        <v>5.2600000000000001E-2</v>
      </c>
      <c r="L20" s="144" t="s">
        <v>40</v>
      </c>
      <c r="M20" s="7" t="s">
        <v>66</v>
      </c>
      <c r="N20" s="147">
        <v>2.9700000000000001E-2</v>
      </c>
      <c r="O20" s="23">
        <v>0.35770000000000002</v>
      </c>
      <c r="P20" s="146">
        <v>-3.8100000000000002E-2</v>
      </c>
      <c r="Q20" s="146">
        <v>0.46960000000000002</v>
      </c>
      <c r="R20" s="146">
        <v>1.35E-2</v>
      </c>
      <c r="S20" s="146">
        <v>6.4000000000000003E-3</v>
      </c>
      <c r="T20" s="146">
        <v>5.1999999999999998E-3</v>
      </c>
      <c r="U20" s="144">
        <v>1238</v>
      </c>
      <c r="V20" s="144">
        <v>0</v>
      </c>
      <c r="W20" s="148">
        <v>0.21180555555555555</v>
      </c>
      <c r="X20" s="149">
        <v>42705</v>
      </c>
      <c r="Y20" s="13" t="s">
        <v>38</v>
      </c>
    </row>
    <row r="21" spans="1:25" s="60" customFormat="1" ht="15.75" thickBot="1" x14ac:dyDescent="0.2">
      <c r="A21" s="51">
        <v>150335</v>
      </c>
      <c r="B21" s="188" t="s">
        <v>195</v>
      </c>
      <c r="C21" s="51">
        <v>1.083</v>
      </c>
      <c r="D21" s="196">
        <v>0</v>
      </c>
      <c r="E21" s="188">
        <v>173.81</v>
      </c>
      <c r="F21" s="51">
        <v>1.0369999999999999</v>
      </c>
      <c r="G21" s="190">
        <v>-4.4400000000000002E-2</v>
      </c>
      <c r="H21" s="190">
        <v>0.04</v>
      </c>
      <c r="I21" s="188">
        <v>5.5</v>
      </c>
      <c r="J21" s="188">
        <v>5.5</v>
      </c>
      <c r="K21" s="190">
        <v>5.2580000000000002E-2</v>
      </c>
      <c r="L21" s="188" t="s">
        <v>40</v>
      </c>
      <c r="M21" s="51" t="s">
        <v>80</v>
      </c>
      <c r="N21" s="193">
        <v>-5.0000000000000001E-4</v>
      </c>
      <c r="O21" s="56">
        <v>0.25740000000000002</v>
      </c>
      <c r="P21" s="190">
        <v>-3.7100000000000001E-2</v>
      </c>
      <c r="Q21" s="545">
        <v>0.73089999999999999</v>
      </c>
      <c r="R21" s="190">
        <v>-6.9999999999999999E-4</v>
      </c>
      <c r="S21" s="190">
        <v>-5.9999999999999995E-4</v>
      </c>
      <c r="T21" s="190">
        <v>-2.3E-3</v>
      </c>
      <c r="U21" s="188">
        <v>16912</v>
      </c>
      <c r="V21" s="188">
        <v>37</v>
      </c>
      <c r="W21" s="191">
        <v>0.21180555555555555</v>
      </c>
      <c r="X21" s="192">
        <v>42719</v>
      </c>
      <c r="Y21" s="59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1.083</v>
      </c>
      <c r="D22" s="147">
        <v>8.9999999999999998E-4</v>
      </c>
      <c r="E22" s="144">
        <v>6735.19</v>
      </c>
      <c r="F22" s="7">
        <v>1.0369999999999999</v>
      </c>
      <c r="G22" s="146">
        <v>-4.4400000000000002E-2</v>
      </c>
      <c r="H22" s="146">
        <v>0.04</v>
      </c>
      <c r="I22" s="144">
        <v>5.5</v>
      </c>
      <c r="J22" s="144">
        <v>5.5</v>
      </c>
      <c r="K22" s="146">
        <v>5.2580000000000002E-2</v>
      </c>
      <c r="L22" s="144" t="s">
        <v>40</v>
      </c>
      <c r="M22" s="7" t="s">
        <v>78</v>
      </c>
      <c r="N22" s="145">
        <v>-4.4000000000000003E-3</v>
      </c>
      <c r="O22" s="23">
        <v>0.21099999999999999</v>
      </c>
      <c r="P22" s="146">
        <v>-3.7100000000000001E-2</v>
      </c>
      <c r="Q22" s="146">
        <v>0.83919999999999995</v>
      </c>
      <c r="R22" s="146">
        <v>2.3999999999999998E-3</v>
      </c>
      <c r="S22" s="146">
        <v>2.3999999999999998E-3</v>
      </c>
      <c r="T22" s="146">
        <v>3.0000000000000001E-3</v>
      </c>
      <c r="U22" s="144">
        <v>110387</v>
      </c>
      <c r="V22" s="144">
        <v>1821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502037</v>
      </c>
      <c r="B23" s="150" t="s">
        <v>221</v>
      </c>
      <c r="C23" s="14">
        <v>1.081</v>
      </c>
      <c r="D23" s="156">
        <v>-8.9999999999999998E-4</v>
      </c>
      <c r="E23" s="150">
        <v>0.03</v>
      </c>
      <c r="F23" s="14">
        <v>1.0305</v>
      </c>
      <c r="G23" s="152">
        <v>-4.9000000000000002E-2</v>
      </c>
      <c r="H23" s="152">
        <v>0.04</v>
      </c>
      <c r="I23" s="150">
        <v>5.5</v>
      </c>
      <c r="J23" s="150">
        <v>5.5</v>
      </c>
      <c r="K23" s="152">
        <v>5.2359999999999997E-2</v>
      </c>
      <c r="L23" s="150" t="s">
        <v>40</v>
      </c>
      <c r="M23" s="14" t="s">
        <v>222</v>
      </c>
      <c r="N23" s="156">
        <v>-1.6999999999999999E-3</v>
      </c>
      <c r="O23" s="18">
        <v>0.44369999999999998</v>
      </c>
      <c r="P23" s="152">
        <v>-4.0800000000000003E-2</v>
      </c>
      <c r="Q23" s="152">
        <v>0.3034</v>
      </c>
      <c r="R23" s="152">
        <v>-2E-3</v>
      </c>
      <c r="S23" s="152">
        <v>-4.8999999999999998E-3</v>
      </c>
      <c r="T23" s="152">
        <v>-1.6000000000000001E-3</v>
      </c>
      <c r="U23" s="150">
        <v>575</v>
      </c>
      <c r="V23" s="150">
        <v>-3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150263</v>
      </c>
      <c r="B24" s="144" t="s">
        <v>210</v>
      </c>
      <c r="C24" s="7">
        <v>1.0880000000000001</v>
      </c>
      <c r="D24" s="147">
        <v>3.7000000000000002E-3</v>
      </c>
      <c r="E24" s="144">
        <v>29.82</v>
      </c>
      <c r="F24" s="7">
        <v>1.0370999999999999</v>
      </c>
      <c r="G24" s="146">
        <v>-4.9099999999999998E-2</v>
      </c>
      <c r="H24" s="146">
        <v>0.04</v>
      </c>
      <c r="I24" s="144">
        <v>5.5</v>
      </c>
      <c r="J24" s="144">
        <v>5.5</v>
      </c>
      <c r="K24" s="146">
        <v>5.2339999999999998E-2</v>
      </c>
      <c r="L24" s="144" t="s">
        <v>40</v>
      </c>
      <c r="M24" s="7" t="s">
        <v>211</v>
      </c>
      <c r="N24" s="147">
        <v>1.6999999999999999E-3</v>
      </c>
      <c r="O24" s="23">
        <v>0.25180000000000002</v>
      </c>
      <c r="P24" s="146">
        <v>-4.1500000000000002E-2</v>
      </c>
      <c r="Q24" s="146">
        <v>0.74380000000000002</v>
      </c>
      <c r="R24" s="146">
        <v>-6.0000000000000001E-3</v>
      </c>
      <c r="S24" s="146">
        <v>-6.1999999999999998E-3</v>
      </c>
      <c r="T24" s="146">
        <v>-7.1000000000000004E-3</v>
      </c>
      <c r="U24" s="144">
        <v>1520</v>
      </c>
      <c r="V24" s="144">
        <v>-7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1.085</v>
      </c>
      <c r="D25" s="151">
        <v>2.8E-3</v>
      </c>
      <c r="E25" s="150">
        <v>110.36</v>
      </c>
      <c r="F25" s="14">
        <v>1.0341</v>
      </c>
      <c r="G25" s="152">
        <v>-4.9200000000000001E-2</v>
      </c>
      <c r="H25" s="152">
        <v>0.04</v>
      </c>
      <c r="I25" s="150">
        <v>5.5</v>
      </c>
      <c r="J25" s="150">
        <v>5.5</v>
      </c>
      <c r="K25" s="152">
        <v>5.2339999999999998E-2</v>
      </c>
      <c r="L25" s="150" t="s">
        <v>40</v>
      </c>
      <c r="M25" s="14" t="s">
        <v>110</v>
      </c>
      <c r="N25" s="151">
        <v>4.1999999999999997E-3</v>
      </c>
      <c r="O25" s="18">
        <v>0.25290000000000001</v>
      </c>
      <c r="P25" s="152">
        <v>-4.1599999999999998E-2</v>
      </c>
      <c r="Q25" s="152">
        <v>0.74539999999999995</v>
      </c>
      <c r="R25" s="152">
        <v>-6.8999999999999999E-3</v>
      </c>
      <c r="S25" s="152">
        <v>-7.6E-3</v>
      </c>
      <c r="T25" s="152">
        <v>-6.1999999999999998E-3</v>
      </c>
      <c r="U25" s="150">
        <v>20753</v>
      </c>
      <c r="V25" s="150">
        <v>-25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1.0880000000000001</v>
      </c>
      <c r="D26" s="147">
        <v>8.9999999999999998E-4</v>
      </c>
      <c r="E26" s="144">
        <v>28.01</v>
      </c>
      <c r="F26" s="7">
        <v>1.0369999999999999</v>
      </c>
      <c r="G26" s="146">
        <v>-4.9200000000000001E-2</v>
      </c>
      <c r="H26" s="146">
        <v>0.04</v>
      </c>
      <c r="I26" s="144">
        <v>5.5</v>
      </c>
      <c r="J26" s="144">
        <v>5.5</v>
      </c>
      <c r="K26" s="146">
        <v>5.2330000000000002E-2</v>
      </c>
      <c r="L26" s="144" t="s">
        <v>40</v>
      </c>
      <c r="M26" s="7" t="s">
        <v>95</v>
      </c>
      <c r="N26" s="147">
        <v>1.9E-3</v>
      </c>
      <c r="O26" s="23">
        <v>0.2298</v>
      </c>
      <c r="P26" s="146">
        <v>-4.1500000000000002E-2</v>
      </c>
      <c r="Q26" s="146">
        <v>0.79530000000000001</v>
      </c>
      <c r="R26" s="146">
        <v>5.9999999999999995E-4</v>
      </c>
      <c r="S26" s="146">
        <v>3.0000000000000001E-3</v>
      </c>
      <c r="T26" s="146">
        <v>3.5999999999999999E-3</v>
      </c>
      <c r="U26" s="144">
        <v>19818</v>
      </c>
      <c r="V26" s="144">
        <v>89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150325</v>
      </c>
      <c r="B27" s="150" t="s">
        <v>224</v>
      </c>
      <c r="C27" s="14">
        <v>1.0820000000000001</v>
      </c>
      <c r="D27" s="151">
        <v>2.8E-3</v>
      </c>
      <c r="E27" s="150">
        <v>117.63</v>
      </c>
      <c r="F27" s="14">
        <v>1.0306999999999999</v>
      </c>
      <c r="G27" s="152">
        <v>-4.9799999999999997E-2</v>
      </c>
      <c r="H27" s="152">
        <v>0.04</v>
      </c>
      <c r="I27" s="150">
        <v>5.5</v>
      </c>
      <c r="J27" s="150">
        <v>5.5</v>
      </c>
      <c r="K27" s="152">
        <v>5.2319999999999998E-2</v>
      </c>
      <c r="L27" s="150" t="s">
        <v>40</v>
      </c>
      <c r="M27" s="14" t="s">
        <v>66</v>
      </c>
      <c r="N27" s="151">
        <v>2.9700000000000001E-2</v>
      </c>
      <c r="O27" s="18">
        <v>0.37990000000000002</v>
      </c>
      <c r="P27" s="152">
        <v>-4.1700000000000001E-2</v>
      </c>
      <c r="Q27" s="162">
        <v>0.45240000000000002</v>
      </c>
      <c r="R27" s="152">
        <v>-7.4999999999999997E-3</v>
      </c>
      <c r="S27" s="152">
        <v>-4.8999999999999998E-3</v>
      </c>
      <c r="T27" s="152">
        <v>-4.1000000000000003E-3</v>
      </c>
      <c r="U27" s="150">
        <v>1677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150299</v>
      </c>
      <c r="B28" s="155" t="s">
        <v>199</v>
      </c>
      <c r="C28" s="7">
        <v>1.089</v>
      </c>
      <c r="D28" s="145">
        <v>-1.8E-3</v>
      </c>
      <c r="E28" s="144">
        <v>220.08</v>
      </c>
      <c r="F28" s="7">
        <v>1.0371999999999999</v>
      </c>
      <c r="G28" s="146">
        <v>-4.99E-2</v>
      </c>
      <c r="H28" s="146">
        <v>0.04</v>
      </c>
      <c r="I28" s="144">
        <v>5.5</v>
      </c>
      <c r="J28" s="144">
        <v>5.5</v>
      </c>
      <c r="K28" s="146">
        <v>5.2290000000000003E-2</v>
      </c>
      <c r="L28" s="144" t="s">
        <v>40</v>
      </c>
      <c r="M28" s="7" t="s">
        <v>95</v>
      </c>
      <c r="N28" s="147">
        <v>1.9E-3</v>
      </c>
      <c r="O28" s="23">
        <v>0.20399999999999999</v>
      </c>
      <c r="P28" s="146">
        <v>-4.24E-2</v>
      </c>
      <c r="Q28" s="160">
        <v>0.85519999999999996</v>
      </c>
      <c r="R28" s="146">
        <v>1.1999999999999999E-3</v>
      </c>
      <c r="S28" s="146">
        <v>4.7999999999999996E-3</v>
      </c>
      <c r="T28" s="146">
        <v>5.7000000000000002E-3</v>
      </c>
      <c r="U28" s="144">
        <v>41887</v>
      </c>
      <c r="V28" s="144">
        <v>639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1.0880000000000001</v>
      </c>
      <c r="D29" s="151">
        <v>2.8E-3</v>
      </c>
      <c r="E29" s="150">
        <v>16303.99</v>
      </c>
      <c r="F29" s="14">
        <v>1.0342</v>
      </c>
      <c r="G29" s="152">
        <v>-5.1999999999999998E-2</v>
      </c>
      <c r="H29" s="152">
        <v>0.04</v>
      </c>
      <c r="I29" s="150">
        <v>5.5</v>
      </c>
      <c r="J29" s="150">
        <v>5.5</v>
      </c>
      <c r="K29" s="152">
        <v>5.219E-2</v>
      </c>
      <c r="L29" s="150" t="s">
        <v>40</v>
      </c>
      <c r="M29" s="14" t="s">
        <v>209</v>
      </c>
      <c r="N29" s="151">
        <v>1.8E-3</v>
      </c>
      <c r="O29" s="18">
        <v>0.21010000000000001</v>
      </c>
      <c r="P29" s="152">
        <v>-4.4299999999999999E-2</v>
      </c>
      <c r="Q29" s="152">
        <v>0.84530000000000005</v>
      </c>
      <c r="R29" s="152">
        <v>6.9999999999999999E-4</v>
      </c>
      <c r="S29" s="152">
        <v>2.5000000000000001E-3</v>
      </c>
      <c r="T29" s="152">
        <v>-1E-4</v>
      </c>
      <c r="U29" s="150">
        <v>488184</v>
      </c>
      <c r="V29" s="150">
        <v>799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1.0920000000000001</v>
      </c>
      <c r="D30" s="147">
        <v>8.9999999999999998E-4</v>
      </c>
      <c r="E30" s="144">
        <v>598.59</v>
      </c>
      <c r="F30" s="7">
        <v>1.0342</v>
      </c>
      <c r="G30" s="146">
        <v>-5.5899999999999998E-2</v>
      </c>
      <c r="H30" s="146">
        <v>0.04</v>
      </c>
      <c r="I30" s="144">
        <v>5.5</v>
      </c>
      <c r="J30" s="144">
        <v>5.5</v>
      </c>
      <c r="K30" s="146">
        <v>5.1990000000000001E-2</v>
      </c>
      <c r="L30" s="144" t="s">
        <v>40</v>
      </c>
      <c r="M30" s="7" t="s">
        <v>220</v>
      </c>
      <c r="N30" s="145">
        <v>-3.7000000000000002E-3</v>
      </c>
      <c r="O30" s="23">
        <v>0.27410000000000001</v>
      </c>
      <c r="P30" s="146">
        <v>-4.7800000000000002E-2</v>
      </c>
      <c r="Q30" s="146">
        <v>0.69569999999999999</v>
      </c>
      <c r="R30" s="146">
        <v>-6.3E-3</v>
      </c>
      <c r="S30" s="146">
        <v>-4.7000000000000002E-3</v>
      </c>
      <c r="T30" s="146">
        <v>-7.0000000000000001E-3</v>
      </c>
      <c r="U30" s="144">
        <v>50751</v>
      </c>
      <c r="V30" s="144">
        <v>-22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1.0980000000000001</v>
      </c>
      <c r="D31" s="151">
        <v>1.8E-3</v>
      </c>
      <c r="E31" s="150">
        <v>80.84</v>
      </c>
      <c r="F31" s="14">
        <v>1.0371999999999999</v>
      </c>
      <c r="G31" s="152">
        <v>-5.8599999999999999E-2</v>
      </c>
      <c r="H31" s="152">
        <v>0.04</v>
      </c>
      <c r="I31" s="150">
        <v>5.5</v>
      </c>
      <c r="J31" s="150">
        <v>5.5</v>
      </c>
      <c r="K31" s="152">
        <v>5.185E-2</v>
      </c>
      <c r="L31" s="150" t="s">
        <v>40</v>
      </c>
      <c r="M31" s="14" t="s">
        <v>56</v>
      </c>
      <c r="N31" s="156">
        <v>-4.1999999999999997E-3</v>
      </c>
      <c r="O31" s="18">
        <v>0.44700000000000001</v>
      </c>
      <c r="P31" s="152">
        <v>-5.0299999999999997E-2</v>
      </c>
      <c r="Q31" s="162">
        <v>0.28889999999999999</v>
      </c>
      <c r="R31" s="152">
        <v>-1.9E-3</v>
      </c>
      <c r="S31" s="152">
        <v>-7.6E-3</v>
      </c>
      <c r="T31" s="152">
        <v>-3.5999999999999999E-3</v>
      </c>
      <c r="U31" s="150">
        <v>5044</v>
      </c>
      <c r="V31" s="150">
        <v>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1.0940000000000001</v>
      </c>
      <c r="D32" s="147">
        <v>1.8E-3</v>
      </c>
      <c r="E32" s="144">
        <v>285.68</v>
      </c>
      <c r="F32" s="7">
        <v>1.03</v>
      </c>
      <c r="G32" s="146">
        <v>-6.2100000000000002E-2</v>
      </c>
      <c r="H32" s="146">
        <v>0.04</v>
      </c>
      <c r="I32" s="144">
        <v>5.5</v>
      </c>
      <c r="J32" s="144">
        <v>5.5</v>
      </c>
      <c r="K32" s="146">
        <v>5.169E-2</v>
      </c>
      <c r="L32" s="144" t="s">
        <v>40</v>
      </c>
      <c r="M32" s="7" t="s">
        <v>46</v>
      </c>
      <c r="N32" s="147">
        <v>1.1599999999999999E-2</v>
      </c>
      <c r="O32" s="23">
        <v>0.43330000000000002</v>
      </c>
      <c r="P32" s="146">
        <v>-5.3199999999999997E-2</v>
      </c>
      <c r="Q32" s="146">
        <v>0.32819999999999999</v>
      </c>
      <c r="R32" s="146">
        <v>1.0800000000000001E-2</v>
      </c>
      <c r="S32" s="146">
        <v>-4.8999999999999998E-3</v>
      </c>
      <c r="T32" s="146">
        <v>-7.1999999999999998E-3</v>
      </c>
      <c r="U32" s="144">
        <v>13106</v>
      </c>
      <c r="V32" s="144">
        <v>60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150343</v>
      </c>
      <c r="B33" s="150" t="s">
        <v>223</v>
      </c>
      <c r="C33" s="14">
        <v>1.097</v>
      </c>
      <c r="D33" s="156">
        <v>-6.3E-3</v>
      </c>
      <c r="E33" s="150">
        <v>0.73</v>
      </c>
      <c r="F33" s="14">
        <v>1.026</v>
      </c>
      <c r="G33" s="152">
        <v>-6.9199999999999998E-2</v>
      </c>
      <c r="H33" s="152">
        <v>0.04</v>
      </c>
      <c r="I33" s="150">
        <v>5.5</v>
      </c>
      <c r="J33" s="150">
        <v>5.5</v>
      </c>
      <c r="K33" s="152">
        <v>5.135E-2</v>
      </c>
      <c r="L33" s="150" t="s">
        <v>40</v>
      </c>
      <c r="M33" s="14" t="s">
        <v>56</v>
      </c>
      <c r="N33" s="156">
        <v>-4.1999999999999997E-3</v>
      </c>
      <c r="O33" s="18">
        <v>0.45760000000000001</v>
      </c>
      <c r="P33" s="152">
        <v>-5.9400000000000001E-2</v>
      </c>
      <c r="Q33" s="162">
        <v>0.2752</v>
      </c>
      <c r="R33" s="152">
        <v>-7.4999999999999997E-3</v>
      </c>
      <c r="S33" s="152">
        <v>-5.1000000000000004E-3</v>
      </c>
      <c r="T33" s="152">
        <v>-4.1999999999999997E-3</v>
      </c>
      <c r="U33" s="150">
        <v>5793</v>
      </c>
      <c r="V33" s="150">
        <v>0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1.103</v>
      </c>
      <c r="D34" s="147">
        <v>1.01E-2</v>
      </c>
      <c r="E34" s="144">
        <v>22.42</v>
      </c>
      <c r="F34" s="7">
        <v>1.0304</v>
      </c>
      <c r="G34" s="146">
        <v>-7.0499999999999993E-2</v>
      </c>
      <c r="H34" s="146">
        <v>0.04</v>
      </c>
      <c r="I34" s="144">
        <v>5.5</v>
      </c>
      <c r="J34" s="144">
        <v>5.5</v>
      </c>
      <c r="K34" s="146">
        <v>5.1279999999999999E-2</v>
      </c>
      <c r="L34" s="144" t="s">
        <v>40</v>
      </c>
      <c r="M34" s="7" t="s">
        <v>218</v>
      </c>
      <c r="N34" s="145">
        <v>-4.0000000000000002E-4</v>
      </c>
      <c r="O34" s="23">
        <v>0.43990000000000001</v>
      </c>
      <c r="P34" s="146">
        <v>-6.0900000000000003E-2</v>
      </c>
      <c r="Q34" s="146">
        <v>0.31240000000000001</v>
      </c>
      <c r="R34" s="146">
        <v>-2.2000000000000001E-3</v>
      </c>
      <c r="S34" s="146">
        <v>-3.3999999999999998E-3</v>
      </c>
      <c r="T34" s="146">
        <v>-6.7999999999999996E-3</v>
      </c>
      <c r="U34" s="144">
        <v>15435</v>
      </c>
      <c r="V34" s="144">
        <v>-1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150117</v>
      </c>
      <c r="B35" s="150" t="s">
        <v>206</v>
      </c>
      <c r="C35" s="14">
        <v>1.107</v>
      </c>
      <c r="D35" s="151">
        <v>5.4000000000000003E-3</v>
      </c>
      <c r="E35" s="150">
        <v>4830.71</v>
      </c>
      <c r="F35" s="14">
        <v>1.0342</v>
      </c>
      <c r="G35" s="152">
        <v>-7.0400000000000004E-2</v>
      </c>
      <c r="H35" s="152">
        <v>0.04</v>
      </c>
      <c r="I35" s="150">
        <v>5.5</v>
      </c>
      <c r="J35" s="150">
        <v>5.5</v>
      </c>
      <c r="K35" s="152">
        <v>5.1270000000000003E-2</v>
      </c>
      <c r="L35" s="150" t="s">
        <v>40</v>
      </c>
      <c r="M35" s="14" t="s">
        <v>207</v>
      </c>
      <c r="N35" s="156">
        <v>-1.4800000000000001E-2</v>
      </c>
      <c r="O35" s="18">
        <v>0.23480000000000001</v>
      </c>
      <c r="P35" s="152">
        <v>-6.0699999999999997E-2</v>
      </c>
      <c r="Q35" s="152">
        <v>1.3834</v>
      </c>
      <c r="R35" s="152">
        <v>-4.8999999999999998E-3</v>
      </c>
      <c r="S35" s="152">
        <v>-3.0000000000000001E-3</v>
      </c>
      <c r="T35" s="152">
        <v>-1.0200000000000001E-2</v>
      </c>
      <c r="U35" s="150">
        <v>115210</v>
      </c>
      <c r="V35" s="150">
        <v>-2239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150190</v>
      </c>
      <c r="B36" s="144" t="s">
        <v>213</v>
      </c>
      <c r="C36" s="7">
        <v>1.107</v>
      </c>
      <c r="D36" s="147">
        <v>5.4000000000000003E-3</v>
      </c>
      <c r="E36" s="144">
        <v>57.44</v>
      </c>
      <c r="F36" s="7">
        <v>1.034</v>
      </c>
      <c r="G36" s="146">
        <v>-7.0599999999999996E-2</v>
      </c>
      <c r="H36" s="146">
        <v>0.04</v>
      </c>
      <c r="I36" s="144">
        <v>5.5</v>
      </c>
      <c r="J36" s="144">
        <v>5.5</v>
      </c>
      <c r="K36" s="146">
        <v>5.126E-2</v>
      </c>
      <c r="L36" s="144" t="s">
        <v>40</v>
      </c>
      <c r="M36" s="7" t="s">
        <v>76</v>
      </c>
      <c r="N36" s="147">
        <v>3.8E-3</v>
      </c>
      <c r="O36" s="23">
        <v>0.45700000000000002</v>
      </c>
      <c r="P36" s="146">
        <v>-6.0699999999999997E-2</v>
      </c>
      <c r="Q36" s="146">
        <v>0.26879999999999998</v>
      </c>
      <c r="R36" s="146">
        <v>-6.1000000000000004E-3</v>
      </c>
      <c r="S36" s="146">
        <v>-7.1999999999999998E-3</v>
      </c>
      <c r="T36" s="146">
        <v>-6.4000000000000003E-3</v>
      </c>
      <c r="U36" s="144">
        <v>5705</v>
      </c>
      <c r="V36" s="144">
        <v>-16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150196</v>
      </c>
      <c r="B37" s="150" t="s">
        <v>215</v>
      </c>
      <c r="C37" s="14">
        <v>1.113</v>
      </c>
      <c r="D37" s="151">
        <v>6.3E-3</v>
      </c>
      <c r="E37" s="150">
        <v>3927.39</v>
      </c>
      <c r="F37" s="14">
        <v>1.0342</v>
      </c>
      <c r="G37" s="152">
        <v>-7.6200000000000004E-2</v>
      </c>
      <c r="H37" s="152">
        <v>0.04</v>
      </c>
      <c r="I37" s="150">
        <v>5.5</v>
      </c>
      <c r="J37" s="150">
        <v>5.5</v>
      </c>
      <c r="K37" s="152">
        <v>5.0979999999999998E-2</v>
      </c>
      <c r="L37" s="150" t="s">
        <v>40</v>
      </c>
      <c r="M37" s="14" t="s">
        <v>216</v>
      </c>
      <c r="N37" s="151">
        <v>2.0999999999999999E-3</v>
      </c>
      <c r="O37" s="18">
        <v>0.44990000000000002</v>
      </c>
      <c r="P37" s="152">
        <v>-6.5699999999999995E-2</v>
      </c>
      <c r="Q37" s="152">
        <v>0.28499999999999998</v>
      </c>
      <c r="R37" s="152">
        <v>-4.1000000000000003E-3</v>
      </c>
      <c r="S37" s="152">
        <v>-1.6999999999999999E-3</v>
      </c>
      <c r="T37" s="152">
        <v>3.2000000000000002E-3</v>
      </c>
      <c r="U37" s="150">
        <v>85095</v>
      </c>
      <c r="V37" s="150">
        <v>2687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1.125</v>
      </c>
      <c r="D38" s="145">
        <v>-1.23E-2</v>
      </c>
      <c r="E38" s="144">
        <v>4.5199999999999996</v>
      </c>
      <c r="F38" s="7">
        <v>1.0304</v>
      </c>
      <c r="G38" s="146">
        <v>-9.1800000000000007E-2</v>
      </c>
      <c r="H38" s="146">
        <v>0.04</v>
      </c>
      <c r="I38" s="144">
        <v>5.5</v>
      </c>
      <c r="J38" s="144">
        <v>5.5</v>
      </c>
      <c r="K38" s="146">
        <v>5.0250000000000003E-2</v>
      </c>
      <c r="L38" s="144" t="s">
        <v>40</v>
      </c>
      <c r="M38" s="7" t="s">
        <v>218</v>
      </c>
      <c r="N38" s="145">
        <v>-4.0000000000000002E-4</v>
      </c>
      <c r="O38" s="23">
        <v>0.47220000000000001</v>
      </c>
      <c r="P38" s="146">
        <v>-7.9200000000000007E-2</v>
      </c>
      <c r="Q38" s="146">
        <v>0.23669999999999999</v>
      </c>
      <c r="R38" s="146">
        <v>-4.1000000000000003E-3</v>
      </c>
      <c r="S38" s="146">
        <v>8.9999999999999998E-4</v>
      </c>
      <c r="T38" s="146">
        <v>-1.3599999999999999E-2</v>
      </c>
      <c r="U38" s="144">
        <v>1100</v>
      </c>
      <c r="V38" s="144">
        <v>-9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1.155</v>
      </c>
      <c r="D39" s="151">
        <v>6.1000000000000004E-3</v>
      </c>
      <c r="E39" s="150">
        <v>3.07</v>
      </c>
      <c r="F39" s="14">
        <v>1.03</v>
      </c>
      <c r="G39" s="152">
        <v>-0.12139999999999999</v>
      </c>
      <c r="H39" s="152">
        <v>0.04</v>
      </c>
      <c r="I39" s="150">
        <v>5.5</v>
      </c>
      <c r="J39" s="150">
        <v>5.5</v>
      </c>
      <c r="K39" s="152">
        <v>4.8890000000000003E-2</v>
      </c>
      <c r="L39" s="150" t="s">
        <v>40</v>
      </c>
      <c r="M39" s="14" t="s">
        <v>222</v>
      </c>
      <c r="N39" s="156">
        <v>-1.6999999999999999E-3</v>
      </c>
      <c r="O39" s="18">
        <v>0.44159999999999999</v>
      </c>
      <c r="P39" s="152">
        <v>-0.1032</v>
      </c>
      <c r="Q39" s="152">
        <v>0.30869999999999997</v>
      </c>
      <c r="R39" s="152">
        <v>-8.0000000000000002E-3</v>
      </c>
      <c r="S39" s="152">
        <v>-1.61E-2</v>
      </c>
      <c r="T39" s="152">
        <v>-1.26E-2</v>
      </c>
      <c r="U39" s="150">
        <v>676</v>
      </c>
      <c r="V39" s="150">
        <v>-8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150327</v>
      </c>
      <c r="B40" s="144" t="s">
        <v>284</v>
      </c>
      <c r="C40" s="7">
        <v>1.167</v>
      </c>
      <c r="D40" s="145">
        <v>-1.0200000000000001E-2</v>
      </c>
      <c r="E40" s="144">
        <v>0.45</v>
      </c>
      <c r="F40" s="7">
        <v>1.0304</v>
      </c>
      <c r="G40" s="146">
        <v>-0.1326</v>
      </c>
      <c r="H40" s="146">
        <v>0.04</v>
      </c>
      <c r="I40" s="144">
        <v>5.5</v>
      </c>
      <c r="J40" s="144">
        <v>5.5</v>
      </c>
      <c r="K40" s="146">
        <v>4.8390000000000002E-2</v>
      </c>
      <c r="L40" s="144" t="s">
        <v>40</v>
      </c>
      <c r="M40" s="7" t="s">
        <v>127</v>
      </c>
      <c r="N40" s="147">
        <v>6.6E-3</v>
      </c>
      <c r="O40" s="23">
        <v>0.48230000000000001</v>
      </c>
      <c r="P40" s="146">
        <v>-0.1124</v>
      </c>
      <c r="Q40" s="146">
        <v>0.21290000000000001</v>
      </c>
      <c r="R40" s="146">
        <v>-3.3999999999999998E-3</v>
      </c>
      <c r="S40" s="146">
        <v>4.1000000000000003E-3</v>
      </c>
      <c r="T40" s="146">
        <v>1.03E-2</v>
      </c>
      <c r="U40" s="144">
        <v>797</v>
      </c>
      <c r="V40" s="144">
        <v>2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1.4610000000000001</v>
      </c>
      <c r="D41" s="156">
        <v>-3.3999999999999998E-3</v>
      </c>
      <c r="E41" s="150">
        <v>101.93</v>
      </c>
      <c r="F41" s="14">
        <v>1.034</v>
      </c>
      <c r="G41" s="152">
        <v>-0.41299999999999998</v>
      </c>
      <c r="H41" s="152">
        <v>0.04</v>
      </c>
      <c r="I41" s="150">
        <v>5.5</v>
      </c>
      <c r="J41" s="150">
        <v>5.5</v>
      </c>
      <c r="K41" s="152">
        <v>3.8539999999999998E-2</v>
      </c>
      <c r="L41" s="150" t="s">
        <v>40</v>
      </c>
      <c r="M41" s="14" t="s">
        <v>36</v>
      </c>
      <c r="N41" s="159">
        <v>0</v>
      </c>
      <c r="O41" s="18">
        <v>0.69569999999999999</v>
      </c>
      <c r="P41" s="152">
        <v>-0.2853</v>
      </c>
      <c r="Q41" s="150" t="s">
        <v>37</v>
      </c>
      <c r="R41" s="152">
        <v>-4.3E-3</v>
      </c>
      <c r="S41" s="152">
        <v>-3.5000000000000001E-3</v>
      </c>
      <c r="T41" s="152">
        <v>-1.9E-3</v>
      </c>
      <c r="U41" s="150">
        <v>1535</v>
      </c>
      <c r="V41" s="150">
        <v>-1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7.1538461538461556E-4</v>
      </c>
      <c r="E42" s="36"/>
      <c r="F42" s="35"/>
      <c r="G42" s="43">
        <f>AVERAGE(G16:G41)</f>
        <v>-7.4780769230769234E-2</v>
      </c>
      <c r="H42" s="272">
        <f>COUNTIF($D16:$D41,"&gt;0")/COUNT($D16:$D41)</f>
        <v>0.69230769230769229</v>
      </c>
      <c r="I42" s="36"/>
      <c r="J42" s="36"/>
      <c r="K42" s="43">
        <f>AVERAGE(K16:K41)</f>
        <v>5.1249230769230762E-2</v>
      </c>
      <c r="L42" s="36"/>
      <c r="M42" s="35"/>
      <c r="N42" s="38"/>
      <c r="O42" s="39"/>
      <c r="P42" s="43">
        <f>AVERAGE(P16:P41)</f>
        <v>-6.1046153846153833E-2</v>
      </c>
      <c r="Q42" s="37"/>
      <c r="R42" s="43">
        <f>AVERAGE(R16:R41)</f>
        <v>-1.9500000000000001E-3</v>
      </c>
      <c r="S42" s="37"/>
      <c r="T42" s="37"/>
      <c r="U42" s="36"/>
      <c r="V42" s="36"/>
      <c r="W42" s="40"/>
      <c r="X42" s="41"/>
      <c r="Y42" s="42"/>
    </row>
    <row r="43" spans="1:25" s="60" customFormat="1" ht="15.75" thickBot="1" x14ac:dyDescent="0.2">
      <c r="A43" s="51">
        <v>150175</v>
      </c>
      <c r="B43" s="195" t="s">
        <v>152</v>
      </c>
      <c r="C43" s="51">
        <v>0.995</v>
      </c>
      <c r="D43" s="196">
        <v>0</v>
      </c>
      <c r="E43" s="188">
        <v>3532.25</v>
      </c>
      <c r="F43" s="51">
        <v>1.0355000000000001</v>
      </c>
      <c r="G43" s="190">
        <v>3.9100000000000003E-2</v>
      </c>
      <c r="H43" s="190">
        <v>3.5000000000000003E-2</v>
      </c>
      <c r="I43" s="188">
        <v>5</v>
      </c>
      <c r="J43" s="188">
        <v>5</v>
      </c>
      <c r="K43" s="190">
        <v>5.2109999999999997E-2</v>
      </c>
      <c r="L43" s="188" t="s">
        <v>40</v>
      </c>
      <c r="M43" s="51" t="s">
        <v>153</v>
      </c>
      <c r="N43" s="193">
        <v>-5.3E-3</v>
      </c>
      <c r="O43" s="56">
        <v>0.31230000000000002</v>
      </c>
      <c r="P43" s="195" t="s">
        <v>44</v>
      </c>
      <c r="Q43" s="190">
        <v>0.66930000000000001</v>
      </c>
      <c r="R43" s="190">
        <v>-2.3E-3</v>
      </c>
      <c r="S43" s="190">
        <v>-3.0000000000000001E-3</v>
      </c>
      <c r="T43" s="190">
        <v>4.5999999999999999E-3</v>
      </c>
      <c r="U43" s="188">
        <v>381604</v>
      </c>
      <c r="V43" s="188">
        <v>46</v>
      </c>
      <c r="W43" s="191">
        <v>0.21180555555555555</v>
      </c>
      <c r="X43" s="207">
        <v>42705</v>
      </c>
      <c r="Y43" s="59" t="s">
        <v>38</v>
      </c>
    </row>
    <row r="44" spans="1:25" ht="15.75" thickBot="1" x14ac:dyDescent="0.2">
      <c r="A44" s="14">
        <v>150138</v>
      </c>
      <c r="B44" s="150" t="s">
        <v>181</v>
      </c>
      <c r="C44" s="14">
        <v>1.044</v>
      </c>
      <c r="D44" s="156">
        <v>-5.7000000000000002E-3</v>
      </c>
      <c r="E44" s="150">
        <v>25.64</v>
      </c>
      <c r="F44" s="14">
        <v>1.036</v>
      </c>
      <c r="G44" s="152">
        <v>-7.7000000000000002E-3</v>
      </c>
      <c r="H44" s="152">
        <v>3.5000000000000003E-2</v>
      </c>
      <c r="I44" s="150">
        <v>5</v>
      </c>
      <c r="J44" s="150">
        <v>5</v>
      </c>
      <c r="K44" s="152">
        <v>4.9599999999999998E-2</v>
      </c>
      <c r="L44" s="150" t="s">
        <v>40</v>
      </c>
      <c r="M44" s="14" t="s">
        <v>182</v>
      </c>
      <c r="N44" s="151">
        <v>1.1999999999999999E-3</v>
      </c>
      <c r="O44" s="18">
        <v>0.3906</v>
      </c>
      <c r="P44" s="152">
        <v>-9.4999999999999998E-3</v>
      </c>
      <c r="Q44" s="152">
        <v>0.42149999999999999</v>
      </c>
      <c r="R44" s="152">
        <v>-3.0000000000000001E-3</v>
      </c>
      <c r="S44" s="152">
        <v>3.8E-3</v>
      </c>
      <c r="T44" s="152">
        <v>1.04E-2</v>
      </c>
      <c r="U44" s="150">
        <v>262</v>
      </c>
      <c r="V44" s="150">
        <v>-1</v>
      </c>
      <c r="W44" s="153">
        <v>0.21180555555555555</v>
      </c>
      <c r="X44" s="154">
        <v>42705</v>
      </c>
      <c r="Y44" s="21" t="s">
        <v>38</v>
      </c>
    </row>
    <row r="45" spans="1:25" ht="15.75" thickBot="1" x14ac:dyDescent="0.2">
      <c r="A45" s="7">
        <v>150112</v>
      </c>
      <c r="B45" s="144" t="s">
        <v>265</v>
      </c>
      <c r="C45" s="7">
        <v>1.0169999999999999</v>
      </c>
      <c r="D45" s="145">
        <v>-1.17E-2</v>
      </c>
      <c r="E45" s="144">
        <v>0.02</v>
      </c>
      <c r="F45" s="7">
        <v>1.0065999999999999</v>
      </c>
      <c r="G45" s="146">
        <v>-1.03E-2</v>
      </c>
      <c r="H45" s="146">
        <v>3.5000000000000003E-2</v>
      </c>
      <c r="I45" s="144">
        <v>5</v>
      </c>
      <c r="J45" s="144">
        <v>5</v>
      </c>
      <c r="K45" s="146">
        <v>4.9489999999999999E-2</v>
      </c>
      <c r="L45" s="144" t="s">
        <v>40</v>
      </c>
      <c r="M45" s="7" t="s">
        <v>266</v>
      </c>
      <c r="N45" s="145">
        <v>-2.0999999999999999E-3</v>
      </c>
      <c r="O45" s="23">
        <v>0.50680000000000003</v>
      </c>
      <c r="P45" s="146">
        <v>-1.1599999999999999E-2</v>
      </c>
      <c r="Q45" s="146">
        <v>0.56989999999999996</v>
      </c>
      <c r="R45" s="146">
        <v>1.18E-2</v>
      </c>
      <c r="S45" s="146">
        <v>1.61E-2</v>
      </c>
      <c r="T45" s="146">
        <v>1.1900000000000001E-2</v>
      </c>
      <c r="U45" s="144">
        <v>962</v>
      </c>
      <c r="V45" s="144">
        <v>-1</v>
      </c>
      <c r="W45" s="148">
        <v>0.21180555555555555</v>
      </c>
      <c r="X45" s="149">
        <v>42919</v>
      </c>
      <c r="Y45" s="13" t="s">
        <v>38</v>
      </c>
    </row>
    <row r="46" spans="1:25" s="60" customFormat="1" ht="15.75" thickBot="1" x14ac:dyDescent="0.2">
      <c r="A46" s="51">
        <v>150145</v>
      </c>
      <c r="B46" s="188" t="s">
        <v>156</v>
      </c>
      <c r="C46" s="51">
        <v>1.046</v>
      </c>
      <c r="D46" s="193">
        <v>-1E-3</v>
      </c>
      <c r="E46" s="188">
        <v>4.51</v>
      </c>
      <c r="F46" s="51">
        <v>1.034</v>
      </c>
      <c r="G46" s="190">
        <v>-1.1599999999999999E-2</v>
      </c>
      <c r="H46" s="190">
        <v>3.5000000000000003E-2</v>
      </c>
      <c r="I46" s="188">
        <v>5</v>
      </c>
      <c r="J46" s="188">
        <v>5</v>
      </c>
      <c r="K46" s="190">
        <v>4.9410000000000003E-2</v>
      </c>
      <c r="L46" s="188" t="s">
        <v>40</v>
      </c>
      <c r="M46" s="51" t="s">
        <v>157</v>
      </c>
      <c r="N46" s="189">
        <v>1.4E-3</v>
      </c>
      <c r="O46" s="56">
        <v>0.1966</v>
      </c>
      <c r="P46" s="190">
        <v>-1.3299999999999999E-2</v>
      </c>
      <c r="Q46" s="190">
        <v>0.87719999999999998</v>
      </c>
      <c r="R46" s="190">
        <v>1.1999999999999999E-3</v>
      </c>
      <c r="S46" s="190">
        <v>6.3E-3</v>
      </c>
      <c r="T46" s="190">
        <v>7.4999999999999997E-3</v>
      </c>
      <c r="U46" s="188">
        <v>1094</v>
      </c>
      <c r="V46" s="188">
        <v>0</v>
      </c>
      <c r="W46" s="191">
        <v>0.21180555555555555</v>
      </c>
      <c r="X46" s="192">
        <v>42719</v>
      </c>
      <c r="Y46" s="59" t="s">
        <v>38</v>
      </c>
    </row>
    <row r="47" spans="1:25" ht="15.75" thickBot="1" x14ac:dyDescent="0.2">
      <c r="A47" s="7">
        <v>150121</v>
      </c>
      <c r="B47" s="144" t="s">
        <v>159</v>
      </c>
      <c r="C47" s="7">
        <v>1.0449999999999999</v>
      </c>
      <c r="D47" s="157">
        <v>0</v>
      </c>
      <c r="E47" s="144">
        <v>47.56</v>
      </c>
      <c r="F47" s="7">
        <v>1.032</v>
      </c>
      <c r="G47" s="146">
        <v>-1.26E-2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160</v>
      </c>
      <c r="N47" s="147">
        <v>5.9999999999999995E-4</v>
      </c>
      <c r="O47" s="23">
        <v>0.46029999999999999</v>
      </c>
      <c r="P47" s="146">
        <v>-1.43E-2</v>
      </c>
      <c r="Q47" s="146">
        <v>0.68400000000000005</v>
      </c>
      <c r="R47" s="146">
        <v>-1.4E-3</v>
      </c>
      <c r="S47" s="146">
        <v>2.1499999999999998E-2</v>
      </c>
      <c r="T47" s="146">
        <v>-4.1999999999999997E-3</v>
      </c>
      <c r="U47" s="144">
        <v>434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150064</v>
      </c>
      <c r="B48" s="150" t="s">
        <v>165</v>
      </c>
      <c r="C48" s="14">
        <v>1.046</v>
      </c>
      <c r="D48" s="156">
        <v>-2.8999999999999998E-3</v>
      </c>
      <c r="E48" s="150">
        <v>1.28</v>
      </c>
      <c r="F48" s="14">
        <v>1.032</v>
      </c>
      <c r="G48" s="152">
        <v>-1.3599999999999999E-2</v>
      </c>
      <c r="H48" s="152">
        <v>3.5000000000000003E-2</v>
      </c>
      <c r="I48" s="150">
        <v>5</v>
      </c>
      <c r="J48" s="150">
        <v>5</v>
      </c>
      <c r="K48" s="152">
        <v>4.931E-2</v>
      </c>
      <c r="L48" s="150" t="s">
        <v>40</v>
      </c>
      <c r="M48" s="14" t="s">
        <v>166</v>
      </c>
      <c r="N48" s="151">
        <v>6.9999999999999999E-4</v>
      </c>
      <c r="O48" s="18">
        <v>0.47139999999999999</v>
      </c>
      <c r="P48" s="152">
        <v>-1.52E-2</v>
      </c>
      <c r="Q48" s="152">
        <v>0.87849999999999995</v>
      </c>
      <c r="R48" s="152">
        <v>-5.7000000000000002E-3</v>
      </c>
      <c r="S48" s="152">
        <v>-1.6999999999999999E-3</v>
      </c>
      <c r="T48" s="152">
        <v>4.0000000000000001E-3</v>
      </c>
      <c r="U48" s="150">
        <v>265</v>
      </c>
      <c r="V48" s="150">
        <v>0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1.0580000000000001</v>
      </c>
      <c r="D49" s="147">
        <v>1.9E-3</v>
      </c>
      <c r="E49" s="144">
        <v>660.53</v>
      </c>
      <c r="F49" s="7">
        <v>1.0409999999999999</v>
      </c>
      <c r="G49" s="146">
        <v>-1.6299999999999999E-2</v>
      </c>
      <c r="H49" s="146">
        <v>3.5000000000000003E-2</v>
      </c>
      <c r="I49" s="144">
        <v>5.75</v>
      </c>
      <c r="J49" s="144">
        <v>5</v>
      </c>
      <c r="K49" s="146">
        <v>4.9270000000000001E-2</v>
      </c>
      <c r="L49" s="144" t="s">
        <v>40</v>
      </c>
      <c r="M49" s="7" t="s">
        <v>154</v>
      </c>
      <c r="N49" s="147">
        <v>1.43E-2</v>
      </c>
      <c r="O49" s="23">
        <v>0.16750000000000001</v>
      </c>
      <c r="P49" s="146">
        <v>-1.7899999999999999E-2</v>
      </c>
      <c r="Q49" s="160">
        <v>0.9345</v>
      </c>
      <c r="R49" s="146">
        <v>6.6E-3</v>
      </c>
      <c r="S49" s="146">
        <v>-6.9999999999999999E-4</v>
      </c>
      <c r="T49" s="146">
        <v>-5.8999999999999999E-3</v>
      </c>
      <c r="U49" s="144">
        <v>17249</v>
      </c>
      <c r="V49" s="144">
        <v>-69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1.075</v>
      </c>
      <c r="D50" s="151">
        <v>2.8E-3</v>
      </c>
      <c r="E50" s="150">
        <v>9.08</v>
      </c>
      <c r="F50" s="14">
        <v>1.056</v>
      </c>
      <c r="G50" s="152">
        <v>-1.7999999999999999E-2</v>
      </c>
      <c r="H50" s="152">
        <v>3.5000000000000003E-2</v>
      </c>
      <c r="I50" s="150">
        <v>5.5</v>
      </c>
      <c r="J50" s="150">
        <v>5</v>
      </c>
      <c r="K50" s="152">
        <v>4.9140000000000003E-2</v>
      </c>
      <c r="L50" s="150" t="s">
        <v>40</v>
      </c>
      <c r="M50" s="14" t="s">
        <v>91</v>
      </c>
      <c r="N50" s="151">
        <v>2.0999999999999999E-3</v>
      </c>
      <c r="O50" s="18">
        <v>0.30520000000000003</v>
      </c>
      <c r="P50" s="152">
        <v>-1.9599999999999999E-2</v>
      </c>
      <c r="Q50" s="162">
        <v>0.59599999999999997</v>
      </c>
      <c r="R50" s="152">
        <v>-6.7999999999999996E-3</v>
      </c>
      <c r="S50" s="152">
        <v>-3.7000000000000002E-3</v>
      </c>
      <c r="T50" s="152">
        <v>-2.0999999999999999E-3</v>
      </c>
      <c r="U50" s="150">
        <v>1077</v>
      </c>
      <c r="V50" s="150">
        <v>0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150053</v>
      </c>
      <c r="B51" s="144" t="s">
        <v>170</v>
      </c>
      <c r="C51" s="7">
        <v>1.05</v>
      </c>
      <c r="D51" s="147">
        <v>1.9E-3</v>
      </c>
      <c r="E51" s="144">
        <v>10.5</v>
      </c>
      <c r="F51" s="7">
        <v>1.0313000000000001</v>
      </c>
      <c r="G51" s="146">
        <v>-1.8100000000000002E-2</v>
      </c>
      <c r="H51" s="146">
        <v>3.5000000000000003E-2</v>
      </c>
      <c r="I51" s="144">
        <v>5</v>
      </c>
      <c r="J51" s="144">
        <v>5</v>
      </c>
      <c r="K51" s="146">
        <v>4.9079999999999999E-2</v>
      </c>
      <c r="L51" s="144" t="s">
        <v>40</v>
      </c>
      <c r="M51" s="7" t="s">
        <v>148</v>
      </c>
      <c r="N51" s="147">
        <v>1.5E-3</v>
      </c>
      <c r="O51" s="23">
        <v>0.4491</v>
      </c>
      <c r="P51" s="146">
        <v>-1.9900000000000001E-2</v>
      </c>
      <c r="Q51" s="146">
        <v>0.95879999999999999</v>
      </c>
      <c r="R51" s="146">
        <v>2.2499999999999999E-2</v>
      </c>
      <c r="S51" s="146">
        <v>2.9000000000000001E-2</v>
      </c>
      <c r="T51" s="146">
        <v>2.2800000000000001E-2</v>
      </c>
      <c r="U51" s="144">
        <v>529</v>
      </c>
      <c r="V51" s="144">
        <v>6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150073</v>
      </c>
      <c r="B52" s="150" t="s">
        <v>178</v>
      </c>
      <c r="C52" s="14">
        <v>1.0509999999999999</v>
      </c>
      <c r="D52" s="151">
        <v>5.7000000000000002E-3</v>
      </c>
      <c r="E52" s="150">
        <v>10.210000000000001</v>
      </c>
      <c r="F52" s="14">
        <v>1.0309999999999999</v>
      </c>
      <c r="G52" s="152">
        <v>-1.9400000000000001E-2</v>
      </c>
      <c r="H52" s="152">
        <v>3.5000000000000003E-2</v>
      </c>
      <c r="I52" s="150">
        <v>5</v>
      </c>
      <c r="J52" s="150">
        <v>5</v>
      </c>
      <c r="K52" s="152">
        <v>4.9020000000000001E-2</v>
      </c>
      <c r="L52" s="150" t="s">
        <v>40</v>
      </c>
      <c r="M52" s="14" t="s">
        <v>174</v>
      </c>
      <c r="N52" s="151">
        <v>3.0999999999999999E-3</v>
      </c>
      <c r="O52" s="18">
        <v>0.53700000000000003</v>
      </c>
      <c r="P52" s="152">
        <v>-2.0799999999999999E-2</v>
      </c>
      <c r="Q52" s="152">
        <v>0.64670000000000005</v>
      </c>
      <c r="R52" s="152">
        <v>-6.1999999999999998E-3</v>
      </c>
      <c r="S52" s="152">
        <v>-4.3E-3</v>
      </c>
      <c r="T52" s="152">
        <v>-5.8999999999999999E-3</v>
      </c>
      <c r="U52" s="150">
        <v>355</v>
      </c>
      <c r="V52" s="150">
        <v>-1</v>
      </c>
      <c r="W52" s="153">
        <v>0.17083333333333331</v>
      </c>
      <c r="X52" s="154">
        <v>42738</v>
      </c>
      <c r="Y52" s="21" t="s">
        <v>38</v>
      </c>
    </row>
    <row r="53" spans="1:25" ht="15.75" thickBot="1" x14ac:dyDescent="0.2">
      <c r="A53" s="7">
        <v>502021</v>
      </c>
      <c r="B53" s="144" t="s">
        <v>344</v>
      </c>
      <c r="C53" s="7">
        <v>1.0549999999999999</v>
      </c>
      <c r="D53" s="147">
        <v>7.6E-3</v>
      </c>
      <c r="E53" s="144">
        <v>37.53</v>
      </c>
      <c r="F53" s="7">
        <v>1.034</v>
      </c>
      <c r="G53" s="146">
        <v>-2.0299999999999999E-2</v>
      </c>
      <c r="H53" s="146">
        <v>3.5000000000000003E-2</v>
      </c>
      <c r="I53" s="144">
        <v>5</v>
      </c>
      <c r="J53" s="144">
        <v>5</v>
      </c>
      <c r="K53" s="146">
        <v>4.897E-2</v>
      </c>
      <c r="L53" s="144" t="s">
        <v>40</v>
      </c>
      <c r="M53" s="7" t="s">
        <v>91</v>
      </c>
      <c r="N53" s="147">
        <v>2.0999999999999999E-3</v>
      </c>
      <c r="O53" s="23">
        <v>0.45419999999999999</v>
      </c>
      <c r="P53" s="146">
        <v>-2.1700000000000001E-2</v>
      </c>
      <c r="Q53" s="146">
        <v>0.27510000000000001</v>
      </c>
      <c r="R53" s="146">
        <v>-2E-3</v>
      </c>
      <c r="S53" s="146">
        <v>-5.1000000000000004E-3</v>
      </c>
      <c r="T53" s="146">
        <v>-8.5000000000000006E-3</v>
      </c>
      <c r="U53" s="144">
        <v>378</v>
      </c>
      <c r="V53" s="144">
        <v>0</v>
      </c>
      <c r="W53" s="148">
        <v>0.21180555555555555</v>
      </c>
      <c r="X53" s="149">
        <v>42719</v>
      </c>
      <c r="Y53" s="13" t="s">
        <v>38</v>
      </c>
    </row>
    <row r="54" spans="1:25" ht="15.75" thickBot="1" x14ac:dyDescent="0.2">
      <c r="A54" s="14">
        <v>502031</v>
      </c>
      <c r="B54" s="161" t="s">
        <v>65</v>
      </c>
      <c r="C54" s="14">
        <v>1.0229999999999999</v>
      </c>
      <c r="D54" s="156">
        <v>-2E-3</v>
      </c>
      <c r="E54" s="150">
        <v>46.09</v>
      </c>
      <c r="F54" s="14">
        <v>1.002</v>
      </c>
      <c r="G54" s="152">
        <v>-2.1000000000000001E-2</v>
      </c>
      <c r="H54" s="152">
        <v>3.5000000000000003E-2</v>
      </c>
      <c r="I54" s="150">
        <v>5</v>
      </c>
      <c r="J54" s="150">
        <v>5</v>
      </c>
      <c r="K54" s="152">
        <v>4.897E-2</v>
      </c>
      <c r="L54" s="150" t="s">
        <v>40</v>
      </c>
      <c r="M54" s="14" t="s">
        <v>66</v>
      </c>
      <c r="N54" s="151">
        <v>2.9700000000000001E-2</v>
      </c>
      <c r="O54" s="18">
        <v>0.38690000000000002</v>
      </c>
      <c r="P54" s="152">
        <v>-2.2200000000000001E-2</v>
      </c>
      <c r="Q54" s="152">
        <v>0.46910000000000002</v>
      </c>
      <c r="R54" s="152">
        <v>1.4200000000000001E-2</v>
      </c>
      <c r="S54" s="152">
        <v>1.1599999999999999E-2</v>
      </c>
      <c r="T54" s="152">
        <v>9.5999999999999992E-3</v>
      </c>
      <c r="U54" s="150">
        <v>896</v>
      </c>
      <c r="V54" s="150">
        <v>0</v>
      </c>
      <c r="W54" s="153">
        <v>0.21180555555555555</v>
      </c>
      <c r="X54" s="154">
        <v>42947</v>
      </c>
      <c r="Y54" s="21" t="s">
        <v>38</v>
      </c>
    </row>
    <row r="55" spans="1:25" ht="15.75" thickBot="1" x14ac:dyDescent="0.2">
      <c r="A55" s="7">
        <v>150281</v>
      </c>
      <c r="B55" s="144" t="s">
        <v>168</v>
      </c>
      <c r="C55" s="7">
        <v>1.0920000000000001</v>
      </c>
      <c r="D55" s="157">
        <v>0</v>
      </c>
      <c r="E55" s="144">
        <v>248.05</v>
      </c>
      <c r="F55" s="7">
        <v>1.0680000000000001</v>
      </c>
      <c r="G55" s="146">
        <v>-2.2499999999999999E-2</v>
      </c>
      <c r="H55" s="146">
        <v>3.5000000000000003E-2</v>
      </c>
      <c r="I55" s="144">
        <v>5.75</v>
      </c>
      <c r="J55" s="144">
        <v>5</v>
      </c>
      <c r="K55" s="146">
        <v>4.8930000000000001E-2</v>
      </c>
      <c r="L55" s="144" t="s">
        <v>40</v>
      </c>
      <c r="M55" s="7" t="s">
        <v>169</v>
      </c>
      <c r="N55" s="145">
        <v>-2.5000000000000001E-3</v>
      </c>
      <c r="O55" s="23">
        <v>0.16589999999999999</v>
      </c>
      <c r="P55" s="146">
        <v>-2.3900000000000001E-2</v>
      </c>
      <c r="Q55" s="160">
        <v>0.89839999999999998</v>
      </c>
      <c r="R55" s="146">
        <v>4.3E-3</v>
      </c>
      <c r="S55" s="146">
        <v>1.6400000000000001E-2</v>
      </c>
      <c r="T55" s="146">
        <v>1.2999999999999999E-3</v>
      </c>
      <c r="U55" s="144">
        <v>4723</v>
      </c>
      <c r="V55" s="144">
        <v>392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1.0529999999999999</v>
      </c>
      <c r="D56" s="159">
        <v>0</v>
      </c>
      <c r="E56" s="150">
        <v>0</v>
      </c>
      <c r="F56" s="14">
        <v>1.0309999999999999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163</v>
      </c>
      <c r="N56" s="151">
        <v>1.6999999999999999E-3</v>
      </c>
      <c r="O56" s="18">
        <v>0.17810000000000001</v>
      </c>
      <c r="P56" s="152">
        <v>-2.2700000000000001E-2</v>
      </c>
      <c r="Q56" s="152">
        <v>1.5665</v>
      </c>
      <c r="R56" s="152">
        <v>3.5000000000000001E-3</v>
      </c>
      <c r="S56" s="152">
        <v>5.1000000000000004E-3</v>
      </c>
      <c r="T56" s="152">
        <v>6.4000000000000003E-3</v>
      </c>
      <c r="U56" s="150">
        <v>959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150167</v>
      </c>
      <c r="B57" s="144" t="s">
        <v>161</v>
      </c>
      <c r="C57" s="7">
        <v>1.06</v>
      </c>
      <c r="D57" s="147">
        <v>8.6E-3</v>
      </c>
      <c r="E57" s="144">
        <v>73.760000000000005</v>
      </c>
      <c r="F57" s="7">
        <v>1.036</v>
      </c>
      <c r="G57" s="146">
        <v>-2.3199999999999998E-2</v>
      </c>
      <c r="H57" s="146">
        <v>3.5000000000000003E-2</v>
      </c>
      <c r="I57" s="144">
        <v>5</v>
      </c>
      <c r="J57" s="144">
        <v>5</v>
      </c>
      <c r="K57" s="146">
        <v>4.8829999999999998E-2</v>
      </c>
      <c r="L57" s="144" t="s">
        <v>40</v>
      </c>
      <c r="M57" s="7" t="s">
        <v>88</v>
      </c>
      <c r="N57" s="147">
        <v>2.9999999999999997E-4</v>
      </c>
      <c r="O57" s="23">
        <v>0.26369999999999999</v>
      </c>
      <c r="P57" s="146">
        <v>-2.4500000000000001E-2</v>
      </c>
      <c r="Q57" s="146">
        <v>0.7177</v>
      </c>
      <c r="R57" s="146">
        <v>1.4E-2</v>
      </c>
      <c r="S57" s="146">
        <v>6.8999999999999999E-3</v>
      </c>
      <c r="T57" s="146">
        <v>4.5999999999999999E-3</v>
      </c>
      <c r="U57" s="144">
        <v>2945</v>
      </c>
      <c r="V57" s="144">
        <v>1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502001</v>
      </c>
      <c r="B58" s="150" t="s">
        <v>171</v>
      </c>
      <c r="C58" s="14">
        <v>1.0549999999999999</v>
      </c>
      <c r="D58" s="156">
        <v>-3.8E-3</v>
      </c>
      <c r="E58" s="150">
        <v>1.08</v>
      </c>
      <c r="F58" s="14">
        <v>1.0309999999999999</v>
      </c>
      <c r="G58" s="152">
        <v>-2.3300000000000001E-2</v>
      </c>
      <c r="H58" s="152">
        <v>3.5000000000000003E-2</v>
      </c>
      <c r="I58" s="150">
        <v>5</v>
      </c>
      <c r="J58" s="150">
        <v>5</v>
      </c>
      <c r="K58" s="152">
        <v>4.8829999999999998E-2</v>
      </c>
      <c r="L58" s="150" t="s">
        <v>40</v>
      </c>
      <c r="M58" s="14" t="s">
        <v>172</v>
      </c>
      <c r="N58" s="151">
        <v>1.8E-3</v>
      </c>
      <c r="O58" s="18">
        <v>0.378</v>
      </c>
      <c r="P58" s="152">
        <v>-2.46E-2</v>
      </c>
      <c r="Q58" s="152">
        <v>0.45669999999999999</v>
      </c>
      <c r="R58" s="152">
        <v>-1.1900000000000001E-2</v>
      </c>
      <c r="S58" s="152">
        <v>-7.7999999999999996E-3</v>
      </c>
      <c r="T58" s="152">
        <v>-7.3000000000000001E-3</v>
      </c>
      <c r="U58" s="150">
        <v>272</v>
      </c>
      <c r="V58" s="150">
        <v>-9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1.0609999999999999</v>
      </c>
      <c r="D59" s="145">
        <v>-3.8E-3</v>
      </c>
      <c r="E59" s="144">
        <v>4.37</v>
      </c>
      <c r="F59" s="7">
        <v>1.0358000000000001</v>
      </c>
      <c r="G59" s="146">
        <v>-2.4299999999999999E-2</v>
      </c>
      <c r="H59" s="146">
        <v>3.5000000000000003E-2</v>
      </c>
      <c r="I59" s="144">
        <v>5</v>
      </c>
      <c r="J59" s="144">
        <v>5</v>
      </c>
      <c r="K59" s="146">
        <v>4.8770000000000001E-2</v>
      </c>
      <c r="L59" s="144" t="s">
        <v>40</v>
      </c>
      <c r="M59" s="7" t="s">
        <v>84</v>
      </c>
      <c r="N59" s="145">
        <v>-1.1999999999999999E-3</v>
      </c>
      <c r="O59" s="23">
        <v>0.43269999999999997</v>
      </c>
      <c r="P59" s="146">
        <v>-2.5399999999999999E-2</v>
      </c>
      <c r="Q59" s="146">
        <v>0.3236</v>
      </c>
      <c r="R59" s="146">
        <v>-2.5000000000000001E-3</v>
      </c>
      <c r="S59" s="146">
        <v>3.3999999999999998E-3</v>
      </c>
      <c r="T59" s="146">
        <v>-9.4999999999999998E-3</v>
      </c>
      <c r="U59" s="144">
        <v>3021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150055</v>
      </c>
      <c r="B60" s="150" t="s">
        <v>184</v>
      </c>
      <c r="C60" s="14">
        <v>1.0589999999999999</v>
      </c>
      <c r="D60" s="159">
        <v>0</v>
      </c>
      <c r="E60" s="150">
        <v>0</v>
      </c>
      <c r="F60" s="14">
        <v>1.0313000000000001</v>
      </c>
      <c r="G60" s="152">
        <v>-2.69E-2</v>
      </c>
      <c r="H60" s="152">
        <v>3.5000000000000003E-2</v>
      </c>
      <c r="I60" s="150">
        <v>5</v>
      </c>
      <c r="J60" s="150">
        <v>5</v>
      </c>
      <c r="K60" s="152">
        <v>4.8649999999999999E-2</v>
      </c>
      <c r="L60" s="150" t="s">
        <v>40</v>
      </c>
      <c r="M60" s="14" t="s">
        <v>148</v>
      </c>
      <c r="N60" s="151">
        <v>1.5E-3</v>
      </c>
      <c r="O60" s="18">
        <v>0.5907</v>
      </c>
      <c r="P60" s="152">
        <v>-2.8199999999999999E-2</v>
      </c>
      <c r="Q60" s="150" t="s">
        <v>37</v>
      </c>
      <c r="R60" s="152">
        <v>2.8999999999999998E-3</v>
      </c>
      <c r="S60" s="152">
        <v>4.3E-3</v>
      </c>
      <c r="T60" s="152">
        <v>2.5000000000000001E-3</v>
      </c>
      <c r="U60" s="150">
        <v>314</v>
      </c>
      <c r="V60" s="150">
        <v>0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150213</v>
      </c>
      <c r="B61" s="144" t="s">
        <v>177</v>
      </c>
      <c r="C61" s="7">
        <v>1.06</v>
      </c>
      <c r="D61" s="147">
        <v>8.9999999999999998E-4</v>
      </c>
      <c r="E61" s="144">
        <v>3236.16</v>
      </c>
      <c r="F61" s="7">
        <v>1.032</v>
      </c>
      <c r="G61" s="146">
        <v>-2.7099999999999999E-2</v>
      </c>
      <c r="H61" s="146">
        <v>3.5000000000000003E-2</v>
      </c>
      <c r="I61" s="144">
        <v>5</v>
      </c>
      <c r="J61" s="144">
        <v>5</v>
      </c>
      <c r="K61" s="146">
        <v>4.8640000000000003E-2</v>
      </c>
      <c r="L61" s="144" t="s">
        <v>40</v>
      </c>
      <c r="M61" s="7" t="s">
        <v>174</v>
      </c>
      <c r="N61" s="147">
        <v>3.0999999999999999E-3</v>
      </c>
      <c r="O61" s="23">
        <v>0.1656</v>
      </c>
      <c r="P61" s="146">
        <v>-2.8199999999999999E-2</v>
      </c>
      <c r="Q61" s="146">
        <v>1.6032999999999999</v>
      </c>
      <c r="R61" s="146">
        <v>-6.1999999999999998E-3</v>
      </c>
      <c r="S61" s="146">
        <v>-5.8999999999999999E-3</v>
      </c>
      <c r="T61" s="146">
        <v>-9.1000000000000004E-3</v>
      </c>
      <c r="U61" s="144">
        <v>92584</v>
      </c>
      <c r="V61" s="144">
        <v>-1019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150140</v>
      </c>
      <c r="B62" s="150" t="s">
        <v>158</v>
      </c>
      <c r="C62" s="14">
        <v>1.06</v>
      </c>
      <c r="D62" s="151">
        <v>1.44E-2</v>
      </c>
      <c r="E62" s="150">
        <v>157.22</v>
      </c>
      <c r="F62" s="14">
        <v>1.0316000000000001</v>
      </c>
      <c r="G62" s="152">
        <v>-2.75E-2</v>
      </c>
      <c r="H62" s="152">
        <v>3.5000000000000003E-2</v>
      </c>
      <c r="I62" s="150">
        <v>5</v>
      </c>
      <c r="J62" s="150">
        <v>5</v>
      </c>
      <c r="K62" s="152">
        <v>4.8619999999999997E-2</v>
      </c>
      <c r="L62" s="150" t="s">
        <v>40</v>
      </c>
      <c r="M62" s="14" t="s">
        <v>88</v>
      </c>
      <c r="N62" s="151">
        <v>2.9999999999999997E-4</v>
      </c>
      <c r="O62" s="18">
        <v>0.2777</v>
      </c>
      <c r="P62" s="152">
        <v>-2.8199999999999999E-2</v>
      </c>
      <c r="Q62" s="152">
        <v>0.69079999999999997</v>
      </c>
      <c r="R62" s="152">
        <v>7.7000000000000002E-3</v>
      </c>
      <c r="S62" s="152">
        <v>3.5000000000000001E-3</v>
      </c>
      <c r="T62" s="152">
        <v>1.4999999999999999E-2</v>
      </c>
      <c r="U62" s="150">
        <v>633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150295</v>
      </c>
      <c r="B63" s="144" t="s">
        <v>167</v>
      </c>
      <c r="C63" s="7">
        <v>1.097</v>
      </c>
      <c r="D63" s="147">
        <v>8.9999999999999998E-4</v>
      </c>
      <c r="E63" s="144">
        <v>77.8</v>
      </c>
      <c r="F63" s="7">
        <v>1.0640000000000001</v>
      </c>
      <c r="G63" s="146">
        <v>-3.1E-2</v>
      </c>
      <c r="H63" s="146">
        <v>3.5000000000000003E-2</v>
      </c>
      <c r="I63" s="144">
        <v>5.75</v>
      </c>
      <c r="J63" s="144">
        <v>5</v>
      </c>
      <c r="K63" s="146">
        <v>4.8500000000000001E-2</v>
      </c>
      <c r="L63" s="144" t="s">
        <v>40</v>
      </c>
      <c r="M63" s="7" t="s">
        <v>48</v>
      </c>
      <c r="N63" s="145">
        <v>-2.0000000000000001E-4</v>
      </c>
      <c r="O63" s="23">
        <v>0.27329999999999999</v>
      </c>
      <c r="P63" s="146">
        <v>-3.2000000000000001E-2</v>
      </c>
      <c r="Q63" s="146">
        <v>0.65910000000000002</v>
      </c>
      <c r="R63" s="146">
        <v>-3.5000000000000001E-3</v>
      </c>
      <c r="S63" s="146">
        <v>-4.7999999999999996E-3</v>
      </c>
      <c r="T63" s="146">
        <v>-8.3999999999999995E-3</v>
      </c>
      <c r="U63" s="144">
        <v>22502</v>
      </c>
      <c r="V63" s="144">
        <v>-18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150036</v>
      </c>
      <c r="B64" s="150" t="s">
        <v>298</v>
      </c>
      <c r="C64" s="14">
        <v>1.0649999999999999</v>
      </c>
      <c r="D64" s="156">
        <v>-5.5999999999999999E-3</v>
      </c>
      <c r="E64" s="150">
        <v>0.7</v>
      </c>
      <c r="F64" s="14">
        <v>1.032</v>
      </c>
      <c r="G64" s="152">
        <v>-3.2000000000000001E-2</v>
      </c>
      <c r="H64" s="152">
        <v>3.5000000000000003E-2</v>
      </c>
      <c r="I64" s="150">
        <v>5</v>
      </c>
      <c r="J64" s="150">
        <v>5</v>
      </c>
      <c r="K64" s="152">
        <v>4.8399999999999999E-2</v>
      </c>
      <c r="L64" s="150" t="s">
        <v>40</v>
      </c>
      <c r="M64" s="14" t="s">
        <v>36</v>
      </c>
      <c r="N64" s="151">
        <v>2.9999999999999997E-4</v>
      </c>
      <c r="O64" s="18">
        <v>0.60070000000000001</v>
      </c>
      <c r="P64" s="152">
        <v>-3.3399999999999999E-2</v>
      </c>
      <c r="Q64" s="152">
        <v>0.49890000000000001</v>
      </c>
      <c r="R64" s="152">
        <v>-4.4000000000000003E-3</v>
      </c>
      <c r="S64" s="152">
        <v>-9.5999999999999992E-3</v>
      </c>
      <c r="T64" s="152">
        <v>-9.5999999999999992E-3</v>
      </c>
      <c r="U64" s="150">
        <v>180</v>
      </c>
      <c r="V64" s="150">
        <v>-3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1.071</v>
      </c>
      <c r="D65" s="147">
        <v>2.8E-3</v>
      </c>
      <c r="E65" s="144">
        <v>86.64</v>
      </c>
      <c r="F65" s="7">
        <v>1.0358000000000001</v>
      </c>
      <c r="G65" s="146">
        <v>-3.4000000000000002E-2</v>
      </c>
      <c r="H65" s="146">
        <v>3.5000000000000003E-2</v>
      </c>
      <c r="I65" s="144">
        <v>5</v>
      </c>
      <c r="J65" s="144">
        <v>5</v>
      </c>
      <c r="K65" s="146">
        <v>4.8300000000000003E-2</v>
      </c>
      <c r="L65" s="144" t="s">
        <v>40</v>
      </c>
      <c r="M65" s="7" t="s">
        <v>95</v>
      </c>
      <c r="N65" s="147">
        <v>1.9E-3</v>
      </c>
      <c r="O65" s="23">
        <v>0.2717</v>
      </c>
      <c r="P65" s="146">
        <v>-3.4500000000000003E-2</v>
      </c>
      <c r="Q65" s="146">
        <v>0.69940000000000002</v>
      </c>
      <c r="R65" s="146">
        <v>8.8999999999999999E-3</v>
      </c>
      <c r="S65" s="146">
        <v>1.5800000000000002E-2</v>
      </c>
      <c r="T65" s="146">
        <v>1.6899999999999998E-2</v>
      </c>
      <c r="U65" s="144">
        <v>1943</v>
      </c>
      <c r="V65" s="144">
        <v>30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1.0940000000000001</v>
      </c>
      <c r="D66" s="151">
        <v>1.8E-3</v>
      </c>
      <c r="E66" s="150">
        <v>179.64</v>
      </c>
      <c r="F66" s="14">
        <v>1.056</v>
      </c>
      <c r="G66" s="152">
        <v>-3.5999999999999997E-2</v>
      </c>
      <c r="H66" s="152">
        <v>3.5000000000000003E-2</v>
      </c>
      <c r="I66" s="150">
        <v>5.5</v>
      </c>
      <c r="J66" s="150">
        <v>5</v>
      </c>
      <c r="K66" s="152">
        <v>4.8239999999999998E-2</v>
      </c>
      <c r="L66" s="150" t="s">
        <v>40</v>
      </c>
      <c r="M66" s="14" t="s">
        <v>56</v>
      </c>
      <c r="N66" s="156">
        <v>-4.1999999999999997E-3</v>
      </c>
      <c r="O66" s="18">
        <v>0.40670000000000001</v>
      </c>
      <c r="P66" s="152">
        <v>-3.6600000000000001E-2</v>
      </c>
      <c r="Q66" s="162">
        <v>0.3629</v>
      </c>
      <c r="R66" s="152">
        <v>6.3E-3</v>
      </c>
      <c r="S66" s="152">
        <v>4.4999999999999997E-3</v>
      </c>
      <c r="T66" s="152">
        <v>-4.0000000000000002E-4</v>
      </c>
      <c r="U66" s="150">
        <v>8676</v>
      </c>
      <c r="V66" s="150">
        <v>64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1.07</v>
      </c>
      <c r="D67" s="147">
        <v>1.9E-3</v>
      </c>
      <c r="E67" s="144">
        <v>132.38</v>
      </c>
      <c r="F67" s="7">
        <v>1.032</v>
      </c>
      <c r="G67" s="146">
        <v>-3.6799999999999999E-2</v>
      </c>
      <c r="H67" s="146">
        <v>3.5000000000000003E-2</v>
      </c>
      <c r="I67" s="144">
        <v>5</v>
      </c>
      <c r="J67" s="144">
        <v>5</v>
      </c>
      <c r="K67" s="146">
        <v>4.8169999999999998E-2</v>
      </c>
      <c r="L67" s="144" t="s">
        <v>40</v>
      </c>
      <c r="M67" s="7" t="s">
        <v>88</v>
      </c>
      <c r="N67" s="147">
        <v>2.9999999999999997E-4</v>
      </c>
      <c r="O67" s="23">
        <v>0.44379999999999997</v>
      </c>
      <c r="P67" s="146">
        <v>-3.6700000000000003E-2</v>
      </c>
      <c r="Q67" s="146">
        <v>0.6704</v>
      </c>
      <c r="R67" s="146">
        <v>-4.8999999999999998E-3</v>
      </c>
      <c r="S67" s="146">
        <v>3.8E-3</v>
      </c>
      <c r="T67" s="146">
        <v>6.3E-2</v>
      </c>
      <c r="U67" s="144">
        <v>1066</v>
      </c>
      <c r="V67" s="144">
        <v>148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150090</v>
      </c>
      <c r="B68" s="150" t="s">
        <v>173</v>
      </c>
      <c r="C68" s="14">
        <v>1.07</v>
      </c>
      <c r="D68" s="151">
        <v>1.52E-2</v>
      </c>
      <c r="E68" s="150">
        <v>132.81</v>
      </c>
      <c r="F68" s="14">
        <v>1.0316000000000001</v>
      </c>
      <c r="G68" s="152">
        <v>-3.7199999999999997E-2</v>
      </c>
      <c r="H68" s="152">
        <v>3.5000000000000003E-2</v>
      </c>
      <c r="I68" s="150">
        <v>5</v>
      </c>
      <c r="J68" s="150">
        <v>5</v>
      </c>
      <c r="K68" s="152">
        <v>4.8149999999999998E-2</v>
      </c>
      <c r="L68" s="150" t="s">
        <v>40</v>
      </c>
      <c r="M68" s="14" t="s">
        <v>174</v>
      </c>
      <c r="N68" s="151">
        <v>3.0999999999999999E-3</v>
      </c>
      <c r="O68" s="18">
        <v>0.41070000000000001</v>
      </c>
      <c r="P68" s="152">
        <v>-3.73E-2</v>
      </c>
      <c r="Q68" s="152">
        <v>0.83930000000000005</v>
      </c>
      <c r="R68" s="152">
        <v>6.1000000000000004E-3</v>
      </c>
      <c r="S68" s="152">
        <v>-1.1000000000000001E-3</v>
      </c>
      <c r="T68" s="152">
        <v>-1.1000000000000001E-3</v>
      </c>
      <c r="U68" s="150">
        <v>1092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1.07</v>
      </c>
      <c r="D69" s="147">
        <v>8.9999999999999998E-4</v>
      </c>
      <c r="E69" s="144">
        <v>6691.69</v>
      </c>
      <c r="F69" s="7">
        <v>1.0309999999999999</v>
      </c>
      <c r="G69" s="146">
        <v>-3.78E-2</v>
      </c>
      <c r="H69" s="146">
        <v>3.5000000000000003E-2</v>
      </c>
      <c r="I69" s="144">
        <v>5</v>
      </c>
      <c r="J69" s="144">
        <v>5</v>
      </c>
      <c r="K69" s="146">
        <v>4.8120000000000003E-2</v>
      </c>
      <c r="L69" s="144" t="s">
        <v>40</v>
      </c>
      <c r="M69" s="7" t="s">
        <v>129</v>
      </c>
      <c r="N69" s="147">
        <v>1.2999999999999999E-3</v>
      </c>
      <c r="O69" s="23">
        <v>0.36909999999999998</v>
      </c>
      <c r="P69" s="146">
        <v>-3.8199999999999998E-2</v>
      </c>
      <c r="Q69" s="146">
        <v>0.47749999999999998</v>
      </c>
      <c r="R69" s="146">
        <v>-2.2000000000000001E-3</v>
      </c>
      <c r="S69" s="146">
        <v>-5.0000000000000001E-4</v>
      </c>
      <c r="T69" s="146">
        <v>-5.0000000000000001E-4</v>
      </c>
      <c r="U69" s="144">
        <v>359065</v>
      </c>
      <c r="V69" s="144">
        <v>-101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150211</v>
      </c>
      <c r="B70" s="150" t="s">
        <v>175</v>
      </c>
      <c r="C70" s="14">
        <v>1.073</v>
      </c>
      <c r="D70" s="151">
        <v>2.8E-3</v>
      </c>
      <c r="E70" s="150">
        <v>6833.4</v>
      </c>
      <c r="F70" s="14">
        <v>1.0329999999999999</v>
      </c>
      <c r="G70" s="152">
        <v>-3.8699999999999998E-2</v>
      </c>
      <c r="H70" s="152">
        <v>3.5000000000000003E-2</v>
      </c>
      <c r="I70" s="150">
        <v>5</v>
      </c>
      <c r="J70" s="150">
        <v>5</v>
      </c>
      <c r="K70" s="152">
        <v>4.8079999999999998E-2</v>
      </c>
      <c r="L70" s="150" t="s">
        <v>40</v>
      </c>
      <c r="M70" s="14" t="s">
        <v>176</v>
      </c>
      <c r="N70" s="151">
        <v>1.8E-3</v>
      </c>
      <c r="O70" s="18">
        <v>0.32450000000000001</v>
      </c>
      <c r="P70" s="152">
        <v>-3.9100000000000003E-2</v>
      </c>
      <c r="Q70" s="152">
        <v>0.5796</v>
      </c>
      <c r="R70" s="152">
        <v>-1E-4</v>
      </c>
      <c r="S70" s="152">
        <v>0</v>
      </c>
      <c r="T70" s="152">
        <v>-3.2000000000000002E-3</v>
      </c>
      <c r="U70" s="150">
        <v>113967</v>
      </c>
      <c r="V70" s="150">
        <v>-126</v>
      </c>
      <c r="W70" s="153">
        <v>0.21180555555555555</v>
      </c>
      <c r="X70" s="154">
        <v>42719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1.073</v>
      </c>
      <c r="D71" s="147">
        <v>4.7000000000000002E-3</v>
      </c>
      <c r="E71" s="144">
        <v>1.42</v>
      </c>
      <c r="F71" s="7">
        <v>1.0309999999999999</v>
      </c>
      <c r="G71" s="146">
        <v>-4.07E-2</v>
      </c>
      <c r="H71" s="146">
        <v>3.5000000000000003E-2</v>
      </c>
      <c r="I71" s="144">
        <v>5</v>
      </c>
      <c r="J71" s="144">
        <v>5</v>
      </c>
      <c r="K71" s="146">
        <v>4.7980000000000002E-2</v>
      </c>
      <c r="L71" s="144" t="s">
        <v>40</v>
      </c>
      <c r="M71" s="7" t="s">
        <v>180</v>
      </c>
      <c r="N71" s="147">
        <v>1.6999999999999999E-3</v>
      </c>
      <c r="O71" s="23">
        <v>0.40570000000000001</v>
      </c>
      <c r="P71" s="146">
        <v>-4.0899999999999999E-2</v>
      </c>
      <c r="Q71" s="146">
        <v>0.85570000000000002</v>
      </c>
      <c r="R71" s="146">
        <v>-4.8999999999999998E-3</v>
      </c>
      <c r="S71" s="146">
        <v>-4.1999999999999997E-3</v>
      </c>
      <c r="T71" s="146">
        <v>-6.8999999999999999E-3</v>
      </c>
      <c r="U71" s="144">
        <v>3157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1.0940000000000001</v>
      </c>
      <c r="D72" s="159">
        <v>0</v>
      </c>
      <c r="E72" s="150">
        <v>0</v>
      </c>
      <c r="F72" s="14">
        <v>1.0316000000000001</v>
      </c>
      <c r="G72" s="152">
        <v>-6.0499999999999998E-2</v>
      </c>
      <c r="H72" s="152">
        <v>3.5000000000000003E-2</v>
      </c>
      <c r="I72" s="150">
        <v>5</v>
      </c>
      <c r="J72" s="150">
        <v>5</v>
      </c>
      <c r="K72" s="152">
        <v>4.7059999999999998E-2</v>
      </c>
      <c r="L72" s="150" t="s">
        <v>40</v>
      </c>
      <c r="M72" s="14" t="s">
        <v>266</v>
      </c>
      <c r="N72" s="156">
        <v>-2.0999999999999999E-3</v>
      </c>
      <c r="O72" s="18">
        <v>0.39290000000000003</v>
      </c>
      <c r="P72" s="152">
        <v>-5.8400000000000001E-2</v>
      </c>
      <c r="Q72" s="152">
        <v>0.89470000000000005</v>
      </c>
      <c r="R72" s="152">
        <v>8.3999999999999995E-3</v>
      </c>
      <c r="S72" s="152">
        <v>1.26E-2</v>
      </c>
      <c r="T72" s="152">
        <v>1.18E-2</v>
      </c>
      <c r="U72" s="150">
        <v>693</v>
      </c>
      <c r="V72" s="150">
        <v>11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1.042</v>
      </c>
      <c r="D73" s="147">
        <v>1E-3</v>
      </c>
      <c r="E73" s="144">
        <v>5.39</v>
      </c>
      <c r="F73" s="7">
        <v>1.0169999999999999</v>
      </c>
      <c r="G73" s="146">
        <v>-2.46E-2</v>
      </c>
      <c r="H73" s="144" t="s">
        <v>186</v>
      </c>
      <c r="I73" s="144">
        <v>5</v>
      </c>
      <c r="J73" s="144">
        <v>5</v>
      </c>
      <c r="K73" s="146">
        <v>4.648E-2</v>
      </c>
      <c r="L73" s="144" t="s">
        <v>40</v>
      </c>
      <c r="M73" s="7" t="s">
        <v>187</v>
      </c>
      <c r="N73" s="145">
        <v>-1E-4</v>
      </c>
      <c r="O73" s="23">
        <v>0.52910000000000001</v>
      </c>
      <c r="P73" s="146">
        <v>-2.46E-2</v>
      </c>
      <c r="Q73" s="144" t="s">
        <v>37</v>
      </c>
      <c r="R73" s="146">
        <v>-3.0999999999999999E-3</v>
      </c>
      <c r="S73" s="146">
        <v>-2.0000000000000001E-4</v>
      </c>
      <c r="T73" s="146">
        <v>-6.9999999999999999E-4</v>
      </c>
      <c r="U73" s="144">
        <v>7982</v>
      </c>
      <c r="V73" s="144">
        <v>-1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1.2110000000000001</v>
      </c>
      <c r="D74" s="151">
        <v>0.01</v>
      </c>
      <c r="E74" s="150">
        <v>3.09</v>
      </c>
      <c r="F74" s="14">
        <v>1.0309999999999999</v>
      </c>
      <c r="G74" s="152">
        <v>-0.17460000000000001</v>
      </c>
      <c r="H74" s="152">
        <v>3.5000000000000003E-2</v>
      </c>
      <c r="I74" s="150">
        <v>5</v>
      </c>
      <c r="J74" s="150">
        <v>5</v>
      </c>
      <c r="K74" s="152">
        <v>4.2369999999999998E-2</v>
      </c>
      <c r="L74" s="150" t="s">
        <v>40</v>
      </c>
      <c r="M74" s="14" t="s">
        <v>191</v>
      </c>
      <c r="N74" s="151">
        <v>1E-3</v>
      </c>
      <c r="O74" s="18">
        <v>0.49199999999999999</v>
      </c>
      <c r="P74" s="152">
        <v>-0.1502</v>
      </c>
      <c r="Q74" s="152">
        <v>1.2583</v>
      </c>
      <c r="R74" s="152">
        <v>-7.4000000000000003E-3</v>
      </c>
      <c r="S74" s="152">
        <v>-7.0000000000000001E-3</v>
      </c>
      <c r="T74" s="152">
        <v>-6.9999999999999999E-4</v>
      </c>
      <c r="U74" s="150">
        <v>4187</v>
      </c>
      <c r="V74" s="150">
        <v>-1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45">
        <v>-1.9E-3</v>
      </c>
      <c r="E75" s="144">
        <v>0.56000000000000005</v>
      </c>
      <c r="F75" s="7">
        <v>1.032</v>
      </c>
      <c r="G75" s="146">
        <v>-1.55E-2</v>
      </c>
      <c r="H75" s="146">
        <v>3.5000000000000003E-2</v>
      </c>
      <c r="I75" s="144">
        <v>5</v>
      </c>
      <c r="J75" s="144">
        <v>5</v>
      </c>
      <c r="K75" s="146">
        <v>4.1459999999999997E-2</v>
      </c>
      <c r="L75" s="144">
        <v>3.6</v>
      </c>
      <c r="M75" s="7" t="s">
        <v>187</v>
      </c>
      <c r="N75" s="145">
        <v>-1E-4</v>
      </c>
      <c r="O75" s="146">
        <v>0.20369999999999999</v>
      </c>
      <c r="P75" s="144" t="s">
        <v>37</v>
      </c>
      <c r="Q75" s="146">
        <v>1.4846999999999999</v>
      </c>
      <c r="R75" s="146">
        <v>6.8999999999999999E-3</v>
      </c>
      <c r="S75" s="146">
        <v>2.5499999999999998E-2</v>
      </c>
      <c r="T75" s="146">
        <v>3.6499999999999998E-2</v>
      </c>
      <c r="U75" s="144">
        <v>1932</v>
      </c>
      <c r="V75" s="144">
        <v>3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1.0429999999999999</v>
      </c>
      <c r="D76" s="151">
        <v>1.9E-3</v>
      </c>
      <c r="E76" s="150">
        <v>275.81</v>
      </c>
      <c r="F76" s="14">
        <v>1.0139</v>
      </c>
      <c r="G76" s="152">
        <v>-2.87E-2</v>
      </c>
      <c r="H76" s="152">
        <v>3.5000000000000003E-2</v>
      </c>
      <c r="I76" s="150">
        <v>5</v>
      </c>
      <c r="J76" s="150">
        <v>5</v>
      </c>
      <c r="K76" s="152">
        <v>9.2300000000000004E-3</v>
      </c>
      <c r="L76" s="150">
        <v>0.72</v>
      </c>
      <c r="M76" s="14" t="s">
        <v>189</v>
      </c>
      <c r="N76" s="151">
        <v>8.0000000000000004E-4</v>
      </c>
      <c r="O76" s="152">
        <v>0.40489999999999998</v>
      </c>
      <c r="P76" s="150" t="s">
        <v>37</v>
      </c>
      <c r="Q76" s="162">
        <v>0.88339999999999996</v>
      </c>
      <c r="R76" s="152">
        <v>-5.5999999999999999E-3</v>
      </c>
      <c r="S76" s="152">
        <v>-3.3999999999999998E-3</v>
      </c>
      <c r="T76" s="152">
        <v>-2E-3</v>
      </c>
      <c r="U76" s="150">
        <v>19379</v>
      </c>
      <c r="V76" s="150">
        <v>-12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1.1100000000000001</v>
      </c>
      <c r="D77" s="147">
        <v>7.3000000000000001E-3</v>
      </c>
      <c r="E77" s="144">
        <v>8.27</v>
      </c>
      <c r="F77" s="7">
        <v>1.032</v>
      </c>
      <c r="G77" s="146">
        <v>-7.5600000000000001E-2</v>
      </c>
      <c r="H77" s="146">
        <v>3.5000000000000003E-2</v>
      </c>
      <c r="I77" s="144">
        <v>5</v>
      </c>
      <c r="J77" s="144">
        <v>5</v>
      </c>
      <c r="K77" s="146">
        <v>-3.8870000000000002E-2</v>
      </c>
      <c r="L77" s="144">
        <v>0.86</v>
      </c>
      <c r="M77" s="7" t="s">
        <v>193</v>
      </c>
      <c r="N77" s="145">
        <v>-5.9999999999999995E-4</v>
      </c>
      <c r="O77" s="146">
        <v>0.36809999999999998</v>
      </c>
      <c r="P77" s="144" t="s">
        <v>37</v>
      </c>
      <c r="Q77" s="146">
        <v>0.97160000000000002</v>
      </c>
      <c r="R77" s="146">
        <v>-6.7999999999999996E-3</v>
      </c>
      <c r="S77" s="146">
        <v>-1.1299999999999999E-2</v>
      </c>
      <c r="T77" s="146">
        <v>1.0800000000000001E-2</v>
      </c>
      <c r="U77" s="144">
        <v>12826</v>
      </c>
      <c r="V77" s="144">
        <v>1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1.0509999999999999</v>
      </c>
      <c r="D78" s="151">
        <v>5.7000000000000002E-3</v>
      </c>
      <c r="E78" s="150">
        <v>1.45</v>
      </c>
      <c r="F78" s="14">
        <v>1.0316000000000001</v>
      </c>
      <c r="G78" s="152">
        <v>-1.8800000000000001E-2</v>
      </c>
      <c r="H78" s="152">
        <v>3.5000000000000003E-2</v>
      </c>
      <c r="I78" s="150">
        <v>5</v>
      </c>
      <c r="J78" s="150">
        <v>5</v>
      </c>
      <c r="K78" s="150" t="s">
        <v>37</v>
      </c>
      <c r="L78" s="150">
        <v>0.01</v>
      </c>
      <c r="M78" s="14" t="s">
        <v>148</v>
      </c>
      <c r="N78" s="151">
        <v>1.5E-3</v>
      </c>
      <c r="O78" s="152">
        <v>0.43</v>
      </c>
      <c r="P78" s="150" t="s">
        <v>37</v>
      </c>
      <c r="Q78" s="152">
        <v>0.77900000000000003</v>
      </c>
      <c r="R78" s="152">
        <v>-1.5E-3</v>
      </c>
      <c r="S78" s="152">
        <v>-3.2000000000000002E-3</v>
      </c>
      <c r="T78" s="152">
        <v>-8.6E-3</v>
      </c>
      <c r="U78" s="150">
        <v>288</v>
      </c>
      <c r="V78" s="150">
        <v>-10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1.7305555555555557E-3</v>
      </c>
      <c r="E79" s="36"/>
      <c r="F79" s="35"/>
      <c r="G79" s="43">
        <f>AVERAGE(G43:G78)</f>
        <v>-2.9122222222222216E-2</v>
      </c>
      <c r="H79" s="272">
        <f>COUNTIF($D43:$D78,"&gt;0")/COUNT($D43:$D78)</f>
        <v>0.58333333333333337</v>
      </c>
      <c r="I79" s="270"/>
      <c r="J79" s="270"/>
      <c r="K79" s="43">
        <f>AVERAGE(K43:K78)</f>
        <v>4.4731142857142865E-2</v>
      </c>
      <c r="L79" s="36"/>
      <c r="M79" s="35"/>
      <c r="N79" s="38"/>
      <c r="O79" s="39"/>
      <c r="P79" s="43">
        <f>AVERAGE(P43:P78)</f>
        <v>-3.0761290322580643E-2</v>
      </c>
      <c r="Q79" s="37"/>
      <c r="R79" s="43">
        <f>AVERAGE(R43:R78)</f>
        <v>9.1388888888888824E-4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1.0289999999999999</v>
      </c>
      <c r="D80" s="147">
        <v>1.9E-3</v>
      </c>
      <c r="E80" s="144">
        <v>14.87</v>
      </c>
      <c r="F80" s="7">
        <v>1.02</v>
      </c>
      <c r="G80" s="146">
        <v>-8.8000000000000005E-3</v>
      </c>
      <c r="H80" s="146">
        <v>3.2000000000000001E-2</v>
      </c>
      <c r="I80" s="144">
        <v>4.7</v>
      </c>
      <c r="J80" s="144">
        <v>4.7</v>
      </c>
      <c r="K80" s="146">
        <v>4.6580000000000003E-2</v>
      </c>
      <c r="L80" s="144" t="s">
        <v>40</v>
      </c>
      <c r="M80" s="7" t="s">
        <v>36</v>
      </c>
      <c r="N80" s="157">
        <v>0</v>
      </c>
      <c r="O80" s="23">
        <v>0.51549999999999996</v>
      </c>
      <c r="P80" s="146">
        <v>-1.0999999999999999E-2</v>
      </c>
      <c r="Q80" s="144" t="s">
        <v>37</v>
      </c>
      <c r="R80" s="146">
        <v>1.1999999999999999E-3</v>
      </c>
      <c r="S80" s="146">
        <v>7.9000000000000008E-3</v>
      </c>
      <c r="T80" s="146">
        <v>8.0000000000000004E-4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1.0469999999999999</v>
      </c>
      <c r="D81" s="151">
        <v>2.8999999999999998E-3</v>
      </c>
      <c r="E81" s="150">
        <v>69.5</v>
      </c>
      <c r="F81" s="14">
        <v>1.032</v>
      </c>
      <c r="G81" s="152">
        <v>-1.4500000000000001E-2</v>
      </c>
      <c r="H81" s="152">
        <v>3.2000000000000001E-2</v>
      </c>
      <c r="I81" s="150">
        <v>4.7</v>
      </c>
      <c r="J81" s="150">
        <v>4.7</v>
      </c>
      <c r="K81" s="152">
        <v>4.6309999999999997E-2</v>
      </c>
      <c r="L81" s="150" t="s">
        <v>40</v>
      </c>
      <c r="M81" s="14" t="s">
        <v>146</v>
      </c>
      <c r="N81" s="151">
        <v>3.5999999999999999E-3</v>
      </c>
      <c r="O81" s="18">
        <v>0.39510000000000001</v>
      </c>
      <c r="P81" s="152">
        <v>-1.5900000000000001E-2</v>
      </c>
      <c r="Q81" s="152">
        <v>0.41560000000000002</v>
      </c>
      <c r="R81" s="152">
        <v>-4.3E-3</v>
      </c>
      <c r="S81" s="152">
        <v>1.9E-3</v>
      </c>
      <c r="T81" s="152">
        <v>3.8E-3</v>
      </c>
      <c r="U81" s="150">
        <v>9299</v>
      </c>
      <c r="V81" s="150">
        <v>29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1.0429999999999999</v>
      </c>
      <c r="D82" s="147">
        <v>1E-3</v>
      </c>
      <c r="E82" s="144">
        <v>111.33</v>
      </c>
      <c r="F82" s="7">
        <v>1.0249999999999999</v>
      </c>
      <c r="G82" s="146">
        <v>-1.7600000000000001E-2</v>
      </c>
      <c r="H82" s="146">
        <v>3.2000000000000001E-2</v>
      </c>
      <c r="I82" s="144">
        <v>4.7</v>
      </c>
      <c r="J82" s="144">
        <v>4.7</v>
      </c>
      <c r="K82" s="146">
        <v>4.6170000000000003E-2</v>
      </c>
      <c r="L82" s="144" t="s">
        <v>40</v>
      </c>
      <c r="M82" s="7" t="s">
        <v>148</v>
      </c>
      <c r="N82" s="147">
        <v>1.5E-3</v>
      </c>
      <c r="O82" s="23">
        <v>0.55510000000000004</v>
      </c>
      <c r="P82" s="146">
        <v>-1.8800000000000001E-2</v>
      </c>
      <c r="Q82" s="146">
        <v>0.58879999999999999</v>
      </c>
      <c r="R82" s="146">
        <v>-5.5999999999999999E-3</v>
      </c>
      <c r="S82" s="146">
        <v>-3.5000000000000001E-3</v>
      </c>
      <c r="T82" s="146">
        <v>-6.7000000000000002E-3</v>
      </c>
      <c r="U82" s="144">
        <v>4696</v>
      </c>
      <c r="V82" s="144">
        <v>-3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1.0509999999999999</v>
      </c>
      <c r="D83" s="151">
        <v>5.7000000000000002E-3</v>
      </c>
      <c r="E83" s="150">
        <v>48.2</v>
      </c>
      <c r="F83" s="14">
        <v>1.032</v>
      </c>
      <c r="G83" s="152">
        <v>-1.84E-2</v>
      </c>
      <c r="H83" s="152">
        <v>3.2000000000000001E-2</v>
      </c>
      <c r="I83" s="150">
        <v>4.7</v>
      </c>
      <c r="J83" s="150">
        <v>4.7</v>
      </c>
      <c r="K83" s="152">
        <v>4.6120000000000001E-2</v>
      </c>
      <c r="L83" s="150" t="s">
        <v>40</v>
      </c>
      <c r="M83" s="14" t="s">
        <v>144</v>
      </c>
      <c r="N83" s="151">
        <v>2.5999999999999999E-3</v>
      </c>
      <c r="O83" s="18">
        <v>0.20469999999999999</v>
      </c>
      <c r="P83" s="152">
        <v>-1.9699999999999999E-2</v>
      </c>
      <c r="Q83" s="152">
        <v>0.86109999999999998</v>
      </c>
      <c r="R83" s="152">
        <v>-4.3E-3</v>
      </c>
      <c r="S83" s="152">
        <v>-4.3E-3</v>
      </c>
      <c r="T83" s="152">
        <v>-3.0999999999999999E-3</v>
      </c>
      <c r="U83" s="150">
        <v>13068</v>
      </c>
      <c r="V83" s="150">
        <v>40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1.0609999999999999</v>
      </c>
      <c r="D84" s="147">
        <v>8.9999999999999998E-4</v>
      </c>
      <c r="E84" s="144">
        <v>903.7</v>
      </c>
      <c r="F84" s="7">
        <v>1.032</v>
      </c>
      <c r="G84" s="146">
        <v>-2.81E-2</v>
      </c>
      <c r="H84" s="146">
        <v>3.2000000000000001E-2</v>
      </c>
      <c r="I84" s="144">
        <v>4.7</v>
      </c>
      <c r="J84" s="144">
        <v>4.7</v>
      </c>
      <c r="K84" s="146">
        <v>4.5679999999999998E-2</v>
      </c>
      <c r="L84" s="144" t="s">
        <v>40</v>
      </c>
      <c r="M84" s="7" t="s">
        <v>150</v>
      </c>
      <c r="N84" s="147">
        <v>5.0000000000000001E-4</v>
      </c>
      <c r="O84" s="23">
        <v>0.32200000000000001</v>
      </c>
      <c r="P84" s="146">
        <v>-2.8899999999999999E-2</v>
      </c>
      <c r="Q84" s="146">
        <v>0.58650000000000002</v>
      </c>
      <c r="R84" s="146">
        <v>-2.0999999999999999E-3</v>
      </c>
      <c r="S84" s="146">
        <v>0</v>
      </c>
      <c r="T84" s="146">
        <v>-5.0000000000000001E-4</v>
      </c>
      <c r="U84" s="144">
        <v>116573</v>
      </c>
      <c r="V84" s="144">
        <v>14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2.48E-3</v>
      </c>
      <c r="E85" s="36"/>
      <c r="F85" s="35"/>
      <c r="G85" s="43">
        <f>AVERAGE(G80:G84)</f>
        <v>-1.7480000000000002E-2</v>
      </c>
      <c r="H85" s="272">
        <f>COUNTIF($D80:$D84,"&gt;0")/COUNT($D80:$D84)</f>
        <v>1</v>
      </c>
      <c r="I85" s="270">
        <f>COUNTIF($D80:$D84,"&lt;0")</f>
        <v>0</v>
      </c>
      <c r="J85" s="270">
        <f>COUNTIF($D80:$D84,"=0")</f>
        <v>0</v>
      </c>
      <c r="K85" s="43">
        <f>AVERAGE(K80:K84)</f>
        <v>4.6172000000000005E-2</v>
      </c>
      <c r="L85" s="36"/>
      <c r="M85" s="35"/>
      <c r="N85" s="38"/>
      <c r="O85" s="39"/>
      <c r="P85" s="43">
        <f>AVERAGE(P80:P84)</f>
        <v>-1.8859999999999998E-2</v>
      </c>
      <c r="Q85" s="37"/>
      <c r="R85" s="43">
        <f>AVERAGE(R80:R84)</f>
        <v>-3.0199999999999997E-3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0.84899999999999998</v>
      </c>
      <c r="D86" s="151">
        <v>1.1999999999999999E-3</v>
      </c>
      <c r="E86" s="150">
        <v>8180.24</v>
      </c>
      <c r="F86" s="14">
        <v>1.0284</v>
      </c>
      <c r="G86" s="152">
        <v>0.1744</v>
      </c>
      <c r="H86" s="152">
        <v>0.03</v>
      </c>
      <c r="I86" s="150">
        <v>4.5</v>
      </c>
      <c r="J86" s="150">
        <v>4.5</v>
      </c>
      <c r="K86" s="152">
        <v>5.484E-2</v>
      </c>
      <c r="L86" s="150" t="s">
        <v>40</v>
      </c>
      <c r="M86" s="14" t="s">
        <v>43</v>
      </c>
      <c r="N86" s="156">
        <v>-5.9999999999999995E-4</v>
      </c>
      <c r="O86" s="18">
        <v>0.12089999999999999</v>
      </c>
      <c r="P86" s="161" t="s">
        <v>44</v>
      </c>
      <c r="Q86" s="162">
        <v>2.1160999999999999</v>
      </c>
      <c r="R86" s="152">
        <v>-4.4000000000000003E-3</v>
      </c>
      <c r="S86" s="152">
        <v>-5.7999999999999996E-3</v>
      </c>
      <c r="T86" s="152">
        <v>-4.4999999999999997E-3</v>
      </c>
      <c r="U86" s="150">
        <v>300639</v>
      </c>
      <c r="V86" s="150">
        <v>-2893</v>
      </c>
      <c r="W86" s="153">
        <v>0.21180555555555555</v>
      </c>
      <c r="X86" s="185">
        <v>42738</v>
      </c>
      <c r="Y86" s="21" t="s">
        <v>38</v>
      </c>
    </row>
    <row r="87" spans="1:25" ht="15.75" thickBot="1" x14ac:dyDescent="0.2">
      <c r="A87" s="7">
        <v>150273</v>
      </c>
      <c r="B87" s="144" t="s">
        <v>45</v>
      </c>
      <c r="C87" s="7">
        <v>1.0620000000000001</v>
      </c>
      <c r="D87" s="147">
        <v>1.9E-3</v>
      </c>
      <c r="E87" s="144">
        <v>192.96</v>
      </c>
      <c r="F87" s="7">
        <v>1.0549999999999999</v>
      </c>
      <c r="G87" s="146">
        <v>-6.6E-3</v>
      </c>
      <c r="H87" s="146">
        <v>0.03</v>
      </c>
      <c r="I87" s="144">
        <v>5</v>
      </c>
      <c r="J87" s="144">
        <v>4.5</v>
      </c>
      <c r="K87" s="146">
        <v>4.4699999999999997E-2</v>
      </c>
      <c r="L87" s="144" t="s">
        <v>40</v>
      </c>
      <c r="M87" s="7" t="s">
        <v>46</v>
      </c>
      <c r="N87" s="147">
        <v>1.1599999999999999E-2</v>
      </c>
      <c r="O87" s="23">
        <v>0.16289999999999999</v>
      </c>
      <c r="P87" s="146">
        <v>-8.6999999999999994E-3</v>
      </c>
      <c r="Q87" s="146">
        <v>0.92430000000000001</v>
      </c>
      <c r="R87" s="146">
        <v>5.1000000000000004E-3</v>
      </c>
      <c r="S87" s="146">
        <v>-2.5999999999999999E-3</v>
      </c>
      <c r="T87" s="146">
        <v>-4.5999999999999999E-3</v>
      </c>
      <c r="U87" s="144">
        <v>10331</v>
      </c>
      <c r="V87" s="144">
        <v>4</v>
      </c>
      <c r="W87" s="148">
        <v>0.21180555555555555</v>
      </c>
      <c r="X87" s="149">
        <v>42614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1.034</v>
      </c>
      <c r="D88" s="151">
        <v>2.8999999999999998E-3</v>
      </c>
      <c r="E88" s="150">
        <v>147.22999999999999</v>
      </c>
      <c r="F88" s="14">
        <v>1.0269999999999999</v>
      </c>
      <c r="G88" s="152">
        <v>-6.7999999999999996E-3</v>
      </c>
      <c r="H88" s="152">
        <v>0.03</v>
      </c>
      <c r="I88" s="150">
        <v>4.5</v>
      </c>
      <c r="J88" s="150">
        <v>4.5</v>
      </c>
      <c r="K88" s="152">
        <v>4.4690000000000001E-2</v>
      </c>
      <c r="L88" s="150" t="s">
        <v>40</v>
      </c>
      <c r="M88" s="14" t="s">
        <v>62</v>
      </c>
      <c r="N88" s="151">
        <v>2.0000000000000001E-4</v>
      </c>
      <c r="O88" s="18">
        <v>0.12620000000000001</v>
      </c>
      <c r="P88" s="152">
        <v>-6.4999999999999997E-3</v>
      </c>
      <c r="Q88" s="152">
        <v>0.43269999999999997</v>
      </c>
      <c r="R88" s="152">
        <v>8.0999999999999996E-3</v>
      </c>
      <c r="S88" s="152">
        <v>5.7999999999999996E-3</v>
      </c>
      <c r="T88" s="152">
        <v>5.4000000000000003E-3</v>
      </c>
      <c r="U88" s="150">
        <v>3490</v>
      </c>
      <c r="V88" s="150">
        <v>7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502017</v>
      </c>
      <c r="B89" s="144" t="s">
        <v>45</v>
      </c>
      <c r="C89" s="7">
        <v>1.0369999999999999</v>
      </c>
      <c r="D89" s="147">
        <v>4.7999999999999996E-3</v>
      </c>
      <c r="E89" s="144">
        <v>9.39</v>
      </c>
      <c r="F89" s="7">
        <v>1.03</v>
      </c>
      <c r="G89" s="146">
        <v>-6.7999999999999996E-3</v>
      </c>
      <c r="H89" s="146">
        <v>0.03</v>
      </c>
      <c r="I89" s="144">
        <v>4.5</v>
      </c>
      <c r="J89" s="144">
        <v>4.5</v>
      </c>
      <c r="K89" s="146">
        <v>4.4690000000000001E-2</v>
      </c>
      <c r="L89" s="144" t="s">
        <v>40</v>
      </c>
      <c r="M89" s="7" t="s">
        <v>46</v>
      </c>
      <c r="N89" s="147">
        <v>1.1599999999999999E-2</v>
      </c>
      <c r="O89" s="23">
        <v>0.37509999999999999</v>
      </c>
      <c r="P89" s="146">
        <v>-8.8000000000000005E-3</v>
      </c>
      <c r="Q89" s="146">
        <v>0.46460000000000001</v>
      </c>
      <c r="R89" s="146">
        <v>1.01E-2</v>
      </c>
      <c r="S89" s="146">
        <v>9.9000000000000008E-3</v>
      </c>
      <c r="T89" s="146">
        <v>5.0000000000000001E-4</v>
      </c>
      <c r="U89" s="144">
        <v>251</v>
      </c>
      <c r="V89" s="144">
        <v>2</v>
      </c>
      <c r="W89" s="148">
        <v>0.21180555555555555</v>
      </c>
      <c r="X89" s="149">
        <v>42719</v>
      </c>
      <c r="Y89" s="13" t="s">
        <v>38</v>
      </c>
    </row>
    <row r="90" spans="1:25" ht="15.75" thickBot="1" x14ac:dyDescent="0.2">
      <c r="A90" s="14">
        <v>150305</v>
      </c>
      <c r="B90" s="150" t="s">
        <v>104</v>
      </c>
      <c r="C90" s="14">
        <v>1.0389999999999999</v>
      </c>
      <c r="D90" s="151">
        <v>1.9E-3</v>
      </c>
      <c r="E90" s="150">
        <v>73.900000000000006</v>
      </c>
      <c r="F90" s="14">
        <v>1.0309999999999999</v>
      </c>
      <c r="G90" s="152">
        <v>-7.7999999999999996E-3</v>
      </c>
      <c r="H90" s="152">
        <v>0.03</v>
      </c>
      <c r="I90" s="150">
        <v>4.5</v>
      </c>
      <c r="J90" s="150">
        <v>4.5</v>
      </c>
      <c r="K90" s="152">
        <v>4.4639999999999999E-2</v>
      </c>
      <c r="L90" s="150" t="s">
        <v>40</v>
      </c>
      <c r="M90" s="14" t="s">
        <v>105</v>
      </c>
      <c r="N90" s="159">
        <v>0</v>
      </c>
      <c r="O90" s="18">
        <v>0.2384</v>
      </c>
      <c r="P90" s="152">
        <v>-9.7999999999999997E-3</v>
      </c>
      <c r="Q90" s="152">
        <v>0.78359999999999996</v>
      </c>
      <c r="R90" s="152">
        <v>-5.4000000000000003E-3</v>
      </c>
      <c r="S90" s="152">
        <v>-5.8999999999999999E-3</v>
      </c>
      <c r="T90" s="152">
        <v>-5.8999999999999999E-3</v>
      </c>
      <c r="U90" s="150">
        <v>2900</v>
      </c>
      <c r="V90" s="150">
        <v>-27</v>
      </c>
      <c r="W90" s="153">
        <v>0.21180555555555555</v>
      </c>
      <c r="X90" s="154">
        <v>42719</v>
      </c>
      <c r="Y90" s="21" t="s">
        <v>38</v>
      </c>
    </row>
    <row r="91" spans="1:25" ht="15.75" thickBot="1" x14ac:dyDescent="0.2">
      <c r="A91" s="7">
        <v>150237</v>
      </c>
      <c r="B91" s="144" t="s">
        <v>75</v>
      </c>
      <c r="C91" s="7">
        <v>1.0529999999999999</v>
      </c>
      <c r="D91" s="147">
        <v>4.7999999999999996E-3</v>
      </c>
      <c r="E91" s="144">
        <v>1.78</v>
      </c>
      <c r="F91" s="7">
        <v>1.044</v>
      </c>
      <c r="G91" s="146">
        <v>-8.6E-3</v>
      </c>
      <c r="H91" s="146">
        <v>0.03</v>
      </c>
      <c r="I91" s="144">
        <v>4.75</v>
      </c>
      <c r="J91" s="144">
        <v>4.5</v>
      </c>
      <c r="K91" s="146">
        <v>4.462E-2</v>
      </c>
      <c r="L91" s="144" t="s">
        <v>40</v>
      </c>
      <c r="M91" s="7" t="s">
        <v>76</v>
      </c>
      <c r="N91" s="147">
        <v>3.8E-3</v>
      </c>
      <c r="O91" s="23">
        <v>0.41610000000000003</v>
      </c>
      <c r="P91" s="146">
        <v>-1.0699999999999999E-2</v>
      </c>
      <c r="Q91" s="146">
        <v>0.3538</v>
      </c>
      <c r="R91" s="146">
        <v>2.3E-3</v>
      </c>
      <c r="S91" s="146">
        <v>0</v>
      </c>
      <c r="T91" s="146">
        <v>1.2200000000000001E-2</v>
      </c>
      <c r="U91" s="144">
        <v>856</v>
      </c>
      <c r="V91" s="144">
        <v>3</v>
      </c>
      <c r="W91" s="148">
        <v>0.21180555555555555</v>
      </c>
      <c r="X91" s="149">
        <v>42675</v>
      </c>
      <c r="Y91" s="13" t="s">
        <v>38</v>
      </c>
    </row>
    <row r="92" spans="1:25" ht="15.75" thickBot="1" x14ac:dyDescent="0.2">
      <c r="A92" s="14">
        <v>150257</v>
      </c>
      <c r="B92" s="150" t="s">
        <v>53</v>
      </c>
      <c r="C92" s="14">
        <v>1.018</v>
      </c>
      <c r="D92" s="151">
        <v>3.0000000000000001E-3</v>
      </c>
      <c r="E92" s="150">
        <v>9.58</v>
      </c>
      <c r="F92" s="14">
        <v>1.0095000000000001</v>
      </c>
      <c r="G92" s="152">
        <v>-8.3999999999999995E-3</v>
      </c>
      <c r="H92" s="152">
        <v>0.03</v>
      </c>
      <c r="I92" s="150">
        <v>4.5</v>
      </c>
      <c r="J92" s="150">
        <v>4.5</v>
      </c>
      <c r="K92" s="152">
        <v>4.462E-2</v>
      </c>
      <c r="L92" s="150" t="s">
        <v>40</v>
      </c>
      <c r="M92" s="14" t="s">
        <v>54</v>
      </c>
      <c r="N92" s="151">
        <v>2.9999999999999997E-4</v>
      </c>
      <c r="O92" s="18">
        <v>0.4168</v>
      </c>
      <c r="P92" s="152">
        <v>-9.9000000000000008E-3</v>
      </c>
      <c r="Q92" s="152">
        <v>0.3891</v>
      </c>
      <c r="R92" s="152">
        <v>8.5000000000000006E-3</v>
      </c>
      <c r="S92" s="152">
        <v>1.11E-2</v>
      </c>
      <c r="T92" s="152">
        <v>5.4000000000000003E-3</v>
      </c>
      <c r="U92" s="150">
        <v>1579</v>
      </c>
      <c r="V92" s="150">
        <v>0</v>
      </c>
      <c r="W92" s="153">
        <v>0.21180555555555555</v>
      </c>
      <c r="X92" s="154">
        <v>42888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1.0649999999999999</v>
      </c>
      <c r="D93" s="147">
        <v>3.8E-3</v>
      </c>
      <c r="E93" s="144">
        <v>714.59</v>
      </c>
      <c r="F93" s="7">
        <v>1.056</v>
      </c>
      <c r="G93" s="146">
        <v>-8.5000000000000006E-3</v>
      </c>
      <c r="H93" s="146">
        <v>0.03</v>
      </c>
      <c r="I93" s="144">
        <v>5</v>
      </c>
      <c r="J93" s="144">
        <v>4.5</v>
      </c>
      <c r="K93" s="146">
        <v>4.4609999999999997E-2</v>
      </c>
      <c r="L93" s="144" t="s">
        <v>40</v>
      </c>
      <c r="M93" s="7" t="s">
        <v>66</v>
      </c>
      <c r="N93" s="147">
        <v>2.9700000000000001E-2</v>
      </c>
      <c r="O93" s="23">
        <v>0.1731</v>
      </c>
      <c r="P93" s="146">
        <v>-1.06E-2</v>
      </c>
      <c r="Q93" s="146">
        <v>0.89949999999999997</v>
      </c>
      <c r="R93" s="146">
        <v>2.8999999999999998E-3</v>
      </c>
      <c r="S93" s="146">
        <v>0</v>
      </c>
      <c r="T93" s="146">
        <v>2E-3</v>
      </c>
      <c r="U93" s="144">
        <v>53650</v>
      </c>
      <c r="V93" s="144">
        <v>94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150283</v>
      </c>
      <c r="B94" s="150" t="s">
        <v>63</v>
      </c>
      <c r="C94" s="14">
        <v>1.016</v>
      </c>
      <c r="D94" s="151">
        <v>3.0000000000000001E-3</v>
      </c>
      <c r="E94" s="150">
        <v>109.32</v>
      </c>
      <c r="F94" s="14">
        <v>1.0073000000000001</v>
      </c>
      <c r="G94" s="152">
        <v>-8.6E-3</v>
      </c>
      <c r="H94" s="152">
        <v>0.03</v>
      </c>
      <c r="I94" s="150">
        <v>4.5</v>
      </c>
      <c r="J94" s="150">
        <v>4.5</v>
      </c>
      <c r="K94" s="152">
        <v>4.4609999999999997E-2</v>
      </c>
      <c r="L94" s="150" t="s">
        <v>40</v>
      </c>
      <c r="M94" s="14" t="s">
        <v>64</v>
      </c>
      <c r="N94" s="151">
        <v>1.1000000000000001E-3</v>
      </c>
      <c r="O94" s="18">
        <v>0.29220000000000002</v>
      </c>
      <c r="P94" s="152">
        <v>-1.09E-2</v>
      </c>
      <c r="Q94" s="162">
        <v>0.68889999999999996</v>
      </c>
      <c r="R94" s="152">
        <v>-1.8E-3</v>
      </c>
      <c r="S94" s="152">
        <v>-4.7000000000000002E-3</v>
      </c>
      <c r="T94" s="152">
        <v>-8.5000000000000006E-3</v>
      </c>
      <c r="U94" s="150">
        <v>9411</v>
      </c>
      <c r="V94" s="150">
        <v>0</v>
      </c>
      <c r="W94" s="153">
        <v>0.21180555555555555</v>
      </c>
      <c r="X94" s="154">
        <v>42905</v>
      </c>
      <c r="Y94" s="21" t="s">
        <v>38</v>
      </c>
    </row>
    <row r="95" spans="1:25" ht="15.75" thickBot="1" x14ac:dyDescent="0.2">
      <c r="A95" s="7">
        <v>150249</v>
      </c>
      <c r="B95" s="155" t="s">
        <v>103</v>
      </c>
      <c r="C95" s="7">
        <v>1.0389999999999999</v>
      </c>
      <c r="D95" s="147">
        <v>1E-3</v>
      </c>
      <c r="E95" s="144">
        <v>74.61</v>
      </c>
      <c r="F95" s="7">
        <v>1.03</v>
      </c>
      <c r="G95" s="146">
        <v>-8.6999999999999994E-3</v>
      </c>
      <c r="H95" s="146">
        <v>0.03</v>
      </c>
      <c r="I95" s="144">
        <v>4.5</v>
      </c>
      <c r="J95" s="144">
        <v>4.5</v>
      </c>
      <c r="K95" s="146">
        <v>4.4600000000000001E-2</v>
      </c>
      <c r="L95" s="144" t="s">
        <v>40</v>
      </c>
      <c r="M95" s="7" t="s">
        <v>95</v>
      </c>
      <c r="N95" s="147">
        <v>1.9E-3</v>
      </c>
      <c r="O95" s="23">
        <v>0.28220000000000001</v>
      </c>
      <c r="P95" s="146">
        <v>-1.0699999999999999E-2</v>
      </c>
      <c r="Q95" s="146">
        <v>0.68240000000000001</v>
      </c>
      <c r="R95" s="146">
        <v>-6.3E-3</v>
      </c>
      <c r="S95" s="146">
        <v>-2.3E-3</v>
      </c>
      <c r="T95" s="146">
        <v>-6.7000000000000002E-3</v>
      </c>
      <c r="U95" s="144">
        <v>3969</v>
      </c>
      <c r="V95" s="144">
        <v>0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150271</v>
      </c>
      <c r="B96" s="150" t="s">
        <v>59</v>
      </c>
      <c r="C96" s="14">
        <v>1.0389999999999999</v>
      </c>
      <c r="D96" s="151">
        <v>1.9E-3</v>
      </c>
      <c r="E96" s="150">
        <v>38.56</v>
      </c>
      <c r="F96" s="14">
        <v>1.03</v>
      </c>
      <c r="G96" s="152">
        <v>-8.6999999999999994E-3</v>
      </c>
      <c r="H96" s="152">
        <v>0.03</v>
      </c>
      <c r="I96" s="150">
        <v>4.5</v>
      </c>
      <c r="J96" s="150">
        <v>4.5</v>
      </c>
      <c r="K96" s="152">
        <v>4.4600000000000001E-2</v>
      </c>
      <c r="L96" s="150" t="s">
        <v>40</v>
      </c>
      <c r="M96" s="14" t="s">
        <v>60</v>
      </c>
      <c r="N96" s="151">
        <v>2.0999999999999999E-3</v>
      </c>
      <c r="O96" s="18">
        <v>0.40029999999999999</v>
      </c>
      <c r="P96" s="152">
        <v>-1.0699999999999999E-2</v>
      </c>
      <c r="Q96" s="152">
        <v>0.40560000000000002</v>
      </c>
      <c r="R96" s="152">
        <v>-7.1000000000000004E-3</v>
      </c>
      <c r="S96" s="152">
        <v>-8.9999999999999998E-4</v>
      </c>
      <c r="T96" s="152">
        <v>-1.9E-3</v>
      </c>
      <c r="U96" s="150">
        <v>2353</v>
      </c>
      <c r="V96" s="150">
        <v>-1</v>
      </c>
      <c r="W96" s="153">
        <v>0.21180555555555555</v>
      </c>
      <c r="X96" s="154">
        <v>42719</v>
      </c>
      <c r="Y96" s="21" t="s">
        <v>38</v>
      </c>
    </row>
    <row r="97" spans="1:25" s="60" customFormat="1" ht="15.75" thickBot="1" x14ac:dyDescent="0.2">
      <c r="A97" s="51">
        <v>150329</v>
      </c>
      <c r="B97" s="188" t="s">
        <v>99</v>
      </c>
      <c r="C97" s="51">
        <v>1.0389999999999999</v>
      </c>
      <c r="D97" s="189">
        <v>4.7999999999999996E-3</v>
      </c>
      <c r="E97" s="188">
        <v>662.18</v>
      </c>
      <c r="F97" s="51">
        <v>1.03</v>
      </c>
      <c r="G97" s="190">
        <v>-8.6999999999999994E-3</v>
      </c>
      <c r="H97" s="190">
        <v>0.03</v>
      </c>
      <c r="I97" s="188">
        <v>4.5</v>
      </c>
      <c r="J97" s="188">
        <v>4.5</v>
      </c>
      <c r="K97" s="190">
        <v>4.4600000000000001E-2</v>
      </c>
      <c r="L97" s="188" t="s">
        <v>40</v>
      </c>
      <c r="M97" s="51" t="s">
        <v>100</v>
      </c>
      <c r="N97" s="193">
        <v>-1.1000000000000001E-3</v>
      </c>
      <c r="O97" s="56">
        <v>0.33610000000000001</v>
      </c>
      <c r="P97" s="190">
        <v>-1.0699999999999999E-2</v>
      </c>
      <c r="Q97" s="190">
        <v>0.55600000000000005</v>
      </c>
      <c r="R97" s="190">
        <v>-1.5E-3</v>
      </c>
      <c r="S97" s="190">
        <v>1E-3</v>
      </c>
      <c r="T97" s="190">
        <v>2.5999999999999999E-3</v>
      </c>
      <c r="U97" s="188">
        <v>14769</v>
      </c>
      <c r="V97" s="188">
        <v>719</v>
      </c>
      <c r="W97" s="191">
        <v>0.21180555555555555</v>
      </c>
      <c r="X97" s="192">
        <v>42719</v>
      </c>
      <c r="Y97" s="59" t="s">
        <v>38</v>
      </c>
    </row>
    <row r="98" spans="1:25" ht="15.75" thickBot="1" x14ac:dyDescent="0.2">
      <c r="A98" s="14">
        <v>150275</v>
      </c>
      <c r="B98" s="161" t="s">
        <v>89</v>
      </c>
      <c r="C98" s="14">
        <v>1.0389999999999999</v>
      </c>
      <c r="D98" s="151">
        <v>2.8999999999999998E-3</v>
      </c>
      <c r="E98" s="150">
        <v>1543.76</v>
      </c>
      <c r="F98" s="14">
        <v>1.03</v>
      </c>
      <c r="G98" s="152">
        <v>-8.6999999999999994E-3</v>
      </c>
      <c r="H98" s="152">
        <v>0.03</v>
      </c>
      <c r="I98" s="150">
        <v>4.5</v>
      </c>
      <c r="J98" s="150">
        <v>4.5</v>
      </c>
      <c r="K98" s="152">
        <v>4.4600000000000001E-2</v>
      </c>
      <c r="L98" s="150" t="s">
        <v>40</v>
      </c>
      <c r="M98" s="14" t="s">
        <v>46</v>
      </c>
      <c r="N98" s="151">
        <v>1.1599999999999999E-2</v>
      </c>
      <c r="O98" s="18">
        <v>0.156</v>
      </c>
      <c r="P98" s="152">
        <v>-1.0699999999999999E-2</v>
      </c>
      <c r="Q98" s="152">
        <v>0.97819999999999996</v>
      </c>
      <c r="R98" s="152">
        <v>1.09E-2</v>
      </c>
      <c r="S98" s="152">
        <v>3.3E-3</v>
      </c>
      <c r="T98" s="152">
        <v>5.4000000000000003E-3</v>
      </c>
      <c r="U98" s="150">
        <v>54076</v>
      </c>
      <c r="V98" s="150">
        <v>1139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150233</v>
      </c>
      <c r="B99" s="144" t="s">
        <v>81</v>
      </c>
      <c r="C99" s="7">
        <v>1.0189999999999999</v>
      </c>
      <c r="D99" s="147">
        <v>3.0000000000000001E-3</v>
      </c>
      <c r="E99" s="144">
        <v>70.45</v>
      </c>
      <c r="F99" s="7">
        <v>1.0099</v>
      </c>
      <c r="G99" s="146">
        <v>-8.9999999999999993E-3</v>
      </c>
      <c r="H99" s="146">
        <v>0.03</v>
      </c>
      <c r="I99" s="144">
        <v>4.5</v>
      </c>
      <c r="J99" s="144">
        <v>4.5</v>
      </c>
      <c r="K99" s="146">
        <v>4.4589999999999998E-2</v>
      </c>
      <c r="L99" s="144" t="s">
        <v>40</v>
      </c>
      <c r="M99" s="7" t="s">
        <v>82</v>
      </c>
      <c r="N99" s="145">
        <v>-4.0000000000000002E-4</v>
      </c>
      <c r="O99" s="23">
        <v>0.30380000000000001</v>
      </c>
      <c r="P99" s="146">
        <v>-1.0800000000000001E-2</v>
      </c>
      <c r="Q99" s="160">
        <v>0.65769999999999995</v>
      </c>
      <c r="R99" s="146">
        <v>-4.7999999999999996E-3</v>
      </c>
      <c r="S99" s="146">
        <v>-4.5999999999999999E-3</v>
      </c>
      <c r="T99" s="146">
        <v>-6.9999999999999999E-4</v>
      </c>
      <c r="U99" s="144">
        <v>2711</v>
      </c>
      <c r="V99" s="144">
        <v>3</v>
      </c>
      <c r="W99" s="148">
        <v>0.21180555555555555</v>
      </c>
      <c r="X99" s="149">
        <v>42884</v>
      </c>
      <c r="Y99" s="13" t="s">
        <v>38</v>
      </c>
    </row>
    <row r="100" spans="1:25" ht="15.75" thickBot="1" x14ac:dyDescent="0.2">
      <c r="A100" s="14">
        <v>150255</v>
      </c>
      <c r="B100" s="161" t="s">
        <v>112</v>
      </c>
      <c r="C100" s="14">
        <v>1.0189999999999999</v>
      </c>
      <c r="D100" s="151">
        <v>4.8999999999999998E-3</v>
      </c>
      <c r="E100" s="150">
        <v>41.29</v>
      </c>
      <c r="F100" s="14">
        <v>1.0095000000000001</v>
      </c>
      <c r="G100" s="152">
        <v>-9.4000000000000004E-3</v>
      </c>
      <c r="H100" s="152">
        <v>0.03</v>
      </c>
      <c r="I100" s="150">
        <v>4.5</v>
      </c>
      <c r="J100" s="150">
        <v>4.5</v>
      </c>
      <c r="K100" s="152">
        <v>4.4580000000000002E-2</v>
      </c>
      <c r="L100" s="150" t="s">
        <v>40</v>
      </c>
      <c r="M100" s="14" t="s">
        <v>95</v>
      </c>
      <c r="N100" s="151">
        <v>1.9E-3</v>
      </c>
      <c r="O100" s="18">
        <v>0.2414</v>
      </c>
      <c r="P100" s="152">
        <v>-1.0800000000000001E-2</v>
      </c>
      <c r="Q100" s="152">
        <v>0.80679999999999996</v>
      </c>
      <c r="R100" s="152">
        <v>-5.1000000000000004E-3</v>
      </c>
      <c r="S100" s="152">
        <v>-5.1000000000000004E-3</v>
      </c>
      <c r="T100" s="152">
        <v>-5.4999999999999997E-3</v>
      </c>
      <c r="U100" s="150">
        <v>3197</v>
      </c>
      <c r="V100" s="150">
        <v>-1</v>
      </c>
      <c r="W100" s="153">
        <v>0.21180555555555555</v>
      </c>
      <c r="X100" s="154">
        <v>42888</v>
      </c>
      <c r="Y100" s="21" t="s">
        <v>38</v>
      </c>
    </row>
    <row r="101" spans="1:25" ht="15.75" thickBot="1" x14ac:dyDescent="0.2">
      <c r="A101" s="7">
        <v>150259</v>
      </c>
      <c r="B101" s="144" t="s">
        <v>92</v>
      </c>
      <c r="C101" s="7">
        <v>1.0189999999999999</v>
      </c>
      <c r="D101" s="147">
        <v>3.8999999999999998E-3</v>
      </c>
      <c r="E101" s="144">
        <v>194.32</v>
      </c>
      <c r="F101" s="7">
        <v>1.0095000000000001</v>
      </c>
      <c r="G101" s="146">
        <v>-9.4000000000000004E-3</v>
      </c>
      <c r="H101" s="146">
        <v>0.03</v>
      </c>
      <c r="I101" s="144">
        <v>4.5</v>
      </c>
      <c r="J101" s="144">
        <v>4.5</v>
      </c>
      <c r="K101" s="146">
        <v>4.4580000000000002E-2</v>
      </c>
      <c r="L101" s="144" t="s">
        <v>40</v>
      </c>
      <c r="M101" s="7" t="s">
        <v>93</v>
      </c>
      <c r="N101" s="147">
        <v>3.5999999999999999E-3</v>
      </c>
      <c r="O101" s="23">
        <v>0.3473</v>
      </c>
      <c r="P101" s="146">
        <v>-1.0800000000000001E-2</v>
      </c>
      <c r="Q101" s="146">
        <v>0.55469999999999997</v>
      </c>
      <c r="R101" s="146">
        <v>-6.0000000000000001E-3</v>
      </c>
      <c r="S101" s="146">
        <v>-4.7000000000000002E-3</v>
      </c>
      <c r="T101" s="146">
        <v>-6.1999999999999998E-3</v>
      </c>
      <c r="U101" s="144">
        <v>10111</v>
      </c>
      <c r="V101" s="144">
        <v>2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502049</v>
      </c>
      <c r="B102" s="150" t="s">
        <v>90</v>
      </c>
      <c r="C102" s="14">
        <v>1.0249999999999999</v>
      </c>
      <c r="D102" s="151">
        <v>3.8999999999999998E-3</v>
      </c>
      <c r="E102" s="150">
        <v>694.85</v>
      </c>
      <c r="F102" s="14">
        <v>1.0155000000000001</v>
      </c>
      <c r="G102" s="152">
        <v>-9.4000000000000004E-3</v>
      </c>
      <c r="H102" s="152">
        <v>0.03</v>
      </c>
      <c r="I102" s="150">
        <v>4.5</v>
      </c>
      <c r="J102" s="150">
        <v>4.5</v>
      </c>
      <c r="K102" s="152">
        <v>4.4580000000000002E-2</v>
      </c>
      <c r="L102" s="150" t="s">
        <v>40</v>
      </c>
      <c r="M102" s="14" t="s">
        <v>91</v>
      </c>
      <c r="N102" s="151">
        <v>2.0999999999999999E-3</v>
      </c>
      <c r="O102" s="18">
        <v>0.43219999999999997</v>
      </c>
      <c r="P102" s="152">
        <v>-1.0800000000000001E-2</v>
      </c>
      <c r="Q102" s="152">
        <v>0.34599999999999997</v>
      </c>
      <c r="R102" s="152">
        <v>1.4E-3</v>
      </c>
      <c r="S102" s="152">
        <v>-4.7000000000000002E-3</v>
      </c>
      <c r="T102" s="152">
        <v>5.1000000000000004E-3</v>
      </c>
      <c r="U102" s="150">
        <v>14046</v>
      </c>
      <c r="V102" s="150">
        <v>1036</v>
      </c>
      <c r="W102" s="153">
        <v>0.21180555555555555</v>
      </c>
      <c r="X102" s="154">
        <v>42839</v>
      </c>
      <c r="Y102" s="21" t="s">
        <v>38</v>
      </c>
    </row>
    <row r="103" spans="1:25" ht="15.75" thickBot="1" x14ac:dyDescent="0.2">
      <c r="A103" s="7">
        <v>502011</v>
      </c>
      <c r="B103" s="144" t="s">
        <v>101</v>
      </c>
      <c r="C103" s="7">
        <v>1.0149999999999999</v>
      </c>
      <c r="D103" s="147">
        <v>3.0000000000000001E-3</v>
      </c>
      <c r="E103" s="144">
        <v>441.34</v>
      </c>
      <c r="F103" s="7">
        <v>1.0052000000000001</v>
      </c>
      <c r="G103" s="146">
        <v>-9.7000000000000003E-3</v>
      </c>
      <c r="H103" s="146">
        <v>0.03</v>
      </c>
      <c r="I103" s="144">
        <v>4.5</v>
      </c>
      <c r="J103" s="144">
        <v>4.5</v>
      </c>
      <c r="K103" s="146">
        <v>4.4560000000000002E-2</v>
      </c>
      <c r="L103" s="144" t="s">
        <v>40</v>
      </c>
      <c r="M103" s="7" t="s">
        <v>56</v>
      </c>
      <c r="N103" s="145">
        <v>-4.1999999999999997E-3</v>
      </c>
      <c r="O103" s="23">
        <v>0.47639999999999999</v>
      </c>
      <c r="P103" s="146">
        <v>-1.18E-2</v>
      </c>
      <c r="Q103" s="146">
        <v>0.2515</v>
      </c>
      <c r="R103" s="146">
        <v>5.7999999999999996E-3</v>
      </c>
      <c r="S103" s="146">
        <v>3.0000000000000001E-3</v>
      </c>
      <c r="T103" s="146">
        <v>3.8999999999999998E-3</v>
      </c>
      <c r="U103" s="144">
        <v>14539</v>
      </c>
      <c r="V103" s="144">
        <v>94</v>
      </c>
      <c r="W103" s="148">
        <v>0.21180555555555555</v>
      </c>
      <c r="X103" s="149">
        <v>42923</v>
      </c>
      <c r="Y103" s="13" t="s">
        <v>38</v>
      </c>
    </row>
    <row r="104" spans="1:25" ht="15.75" thickBot="1" x14ac:dyDescent="0.2">
      <c r="A104" s="14">
        <v>502024</v>
      </c>
      <c r="B104" s="150" t="s">
        <v>77</v>
      </c>
      <c r="C104" s="14">
        <v>1.0609999999999999</v>
      </c>
      <c r="D104" s="151">
        <v>4.7000000000000002E-3</v>
      </c>
      <c r="E104" s="150">
        <v>587.15</v>
      </c>
      <c r="F104" s="14">
        <v>1.0509999999999999</v>
      </c>
      <c r="G104" s="152">
        <v>-9.4999999999999998E-3</v>
      </c>
      <c r="H104" s="152">
        <v>0.03</v>
      </c>
      <c r="I104" s="150">
        <v>5</v>
      </c>
      <c r="J104" s="150">
        <v>4.5</v>
      </c>
      <c r="K104" s="152">
        <v>4.4560000000000002E-2</v>
      </c>
      <c r="L104" s="150" t="s">
        <v>40</v>
      </c>
      <c r="M104" s="14" t="s">
        <v>78</v>
      </c>
      <c r="N104" s="156">
        <v>-4.4000000000000003E-3</v>
      </c>
      <c r="O104" s="18">
        <v>0.28610000000000002</v>
      </c>
      <c r="P104" s="152">
        <v>-1.1599999999999999E-2</v>
      </c>
      <c r="Q104" s="152">
        <v>0.6462</v>
      </c>
      <c r="R104" s="152">
        <v>-2.0000000000000001E-4</v>
      </c>
      <c r="S104" s="152">
        <v>3.8E-3</v>
      </c>
      <c r="T104" s="152">
        <v>4.8999999999999998E-3</v>
      </c>
      <c r="U104" s="150">
        <v>2920</v>
      </c>
      <c r="V104" s="150">
        <v>211</v>
      </c>
      <c r="W104" s="153">
        <v>0.21180555555555555</v>
      </c>
      <c r="X104" s="154">
        <v>42614</v>
      </c>
      <c r="Y104" s="21" t="s">
        <v>38</v>
      </c>
    </row>
    <row r="105" spans="1:25" s="60" customFormat="1" ht="15.75" thickBot="1" x14ac:dyDescent="0.2">
      <c r="A105" s="51">
        <v>150177</v>
      </c>
      <c r="B105" s="188" t="s">
        <v>83</v>
      </c>
      <c r="C105" s="51">
        <v>1.038</v>
      </c>
      <c r="D105" s="189">
        <v>2.8999999999999998E-3</v>
      </c>
      <c r="E105" s="188">
        <v>193.57</v>
      </c>
      <c r="F105" s="51">
        <v>1.028</v>
      </c>
      <c r="G105" s="190">
        <v>-9.7000000000000003E-3</v>
      </c>
      <c r="H105" s="190">
        <v>0.03</v>
      </c>
      <c r="I105" s="188">
        <v>4.5</v>
      </c>
      <c r="J105" s="188">
        <v>4.5</v>
      </c>
      <c r="K105" s="190">
        <v>4.4549999999999999E-2</v>
      </c>
      <c r="L105" s="188" t="s">
        <v>40</v>
      </c>
      <c r="M105" s="51" t="s">
        <v>84</v>
      </c>
      <c r="N105" s="193">
        <v>-1.1999999999999999E-3</v>
      </c>
      <c r="O105" s="56">
        <v>0.47260000000000002</v>
      </c>
      <c r="P105" s="190">
        <v>-1.17E-2</v>
      </c>
      <c r="Q105" s="190">
        <v>0.23799999999999999</v>
      </c>
      <c r="R105" s="190">
        <v>-2.2000000000000001E-3</v>
      </c>
      <c r="S105" s="190">
        <v>-1.1999999999999999E-3</v>
      </c>
      <c r="T105" s="190">
        <v>1.6000000000000001E-3</v>
      </c>
      <c r="U105" s="188">
        <v>22382</v>
      </c>
      <c r="V105" s="188">
        <v>135</v>
      </c>
      <c r="W105" s="191">
        <v>0.21180555555555555</v>
      </c>
      <c r="X105" s="192">
        <v>42738</v>
      </c>
      <c r="Y105" s="59" t="s">
        <v>38</v>
      </c>
    </row>
    <row r="106" spans="1:25" ht="15.75" thickBot="1" x14ac:dyDescent="0.2">
      <c r="A106" s="14">
        <v>150179</v>
      </c>
      <c r="B106" s="150" t="s">
        <v>120</v>
      </c>
      <c r="C106" s="14">
        <v>1.038</v>
      </c>
      <c r="D106" s="151">
        <v>1.9E-3</v>
      </c>
      <c r="E106" s="150">
        <v>176.82</v>
      </c>
      <c r="F106" s="14">
        <v>1.028</v>
      </c>
      <c r="G106" s="152">
        <v>-9.7000000000000003E-3</v>
      </c>
      <c r="H106" s="152">
        <v>0.03</v>
      </c>
      <c r="I106" s="150">
        <v>4.5</v>
      </c>
      <c r="J106" s="150">
        <v>4.5</v>
      </c>
      <c r="K106" s="152">
        <v>4.4549999999999999E-2</v>
      </c>
      <c r="L106" s="150" t="s">
        <v>40</v>
      </c>
      <c r="M106" s="14" t="s">
        <v>121</v>
      </c>
      <c r="N106" s="151">
        <v>5.0000000000000001E-4</v>
      </c>
      <c r="O106" s="18">
        <v>0.47299999999999998</v>
      </c>
      <c r="P106" s="152">
        <v>-1.17E-2</v>
      </c>
      <c r="Q106" s="152">
        <v>0.23699999999999999</v>
      </c>
      <c r="R106" s="152">
        <v>-6.7000000000000002E-3</v>
      </c>
      <c r="S106" s="152">
        <v>-5.7999999999999996E-3</v>
      </c>
      <c r="T106" s="152">
        <v>-7.7999999999999996E-3</v>
      </c>
      <c r="U106" s="150">
        <v>6547</v>
      </c>
      <c r="V106" s="150">
        <v>-185</v>
      </c>
      <c r="W106" s="153">
        <v>0.21180555555555555</v>
      </c>
      <c r="X106" s="154">
        <v>42738</v>
      </c>
      <c r="Y106" s="21" t="s">
        <v>38</v>
      </c>
    </row>
    <row r="107" spans="1:25" ht="15.75" thickBot="1" x14ac:dyDescent="0.2">
      <c r="A107" s="7">
        <v>150243</v>
      </c>
      <c r="B107" s="144" t="s">
        <v>128</v>
      </c>
      <c r="C107" s="7">
        <v>1.0369999999999999</v>
      </c>
      <c r="D107" s="147">
        <v>3.8999999999999998E-3</v>
      </c>
      <c r="E107" s="144">
        <v>121.98</v>
      </c>
      <c r="F107" s="7">
        <v>1.0269999999999999</v>
      </c>
      <c r="G107" s="146">
        <v>-9.7000000000000003E-3</v>
      </c>
      <c r="H107" s="146">
        <v>0.03</v>
      </c>
      <c r="I107" s="144">
        <v>4.5</v>
      </c>
      <c r="J107" s="144">
        <v>4.5</v>
      </c>
      <c r="K107" s="146">
        <v>4.4549999999999999E-2</v>
      </c>
      <c r="L107" s="144" t="s">
        <v>40</v>
      </c>
      <c r="M107" s="7" t="s">
        <v>129</v>
      </c>
      <c r="N107" s="147">
        <v>1.2999999999999999E-3</v>
      </c>
      <c r="O107" s="23">
        <v>0.38390000000000002</v>
      </c>
      <c r="P107" s="146">
        <v>-1.17E-2</v>
      </c>
      <c r="Q107" s="146">
        <v>0.44750000000000001</v>
      </c>
      <c r="R107" s="146">
        <v>-1.6999999999999999E-3</v>
      </c>
      <c r="S107" s="146">
        <v>5.0000000000000001E-4</v>
      </c>
      <c r="T107" s="146">
        <v>-1.4E-3</v>
      </c>
      <c r="U107" s="144">
        <v>12455</v>
      </c>
      <c r="V107" s="144">
        <v>0</v>
      </c>
      <c r="W107" s="148">
        <v>0.21180555555555555</v>
      </c>
      <c r="X107" s="149">
        <v>42705</v>
      </c>
      <c r="Y107" s="13" t="s">
        <v>38</v>
      </c>
    </row>
    <row r="108" spans="1:25" ht="15.75" thickBot="1" x14ac:dyDescent="0.2">
      <c r="A108" s="14">
        <v>150241</v>
      </c>
      <c r="B108" s="161" t="s">
        <v>94</v>
      </c>
      <c r="C108" s="14">
        <v>1.04</v>
      </c>
      <c r="D108" s="151">
        <v>3.8999999999999998E-3</v>
      </c>
      <c r="E108" s="150">
        <v>151.91999999999999</v>
      </c>
      <c r="F108" s="14">
        <v>1.03</v>
      </c>
      <c r="G108" s="152">
        <v>-9.7000000000000003E-3</v>
      </c>
      <c r="H108" s="152">
        <v>0.03</v>
      </c>
      <c r="I108" s="150">
        <v>4.5</v>
      </c>
      <c r="J108" s="150">
        <v>4.5</v>
      </c>
      <c r="K108" s="152">
        <v>4.4549999999999999E-2</v>
      </c>
      <c r="L108" s="150" t="s">
        <v>40</v>
      </c>
      <c r="M108" s="14" t="s">
        <v>95</v>
      </c>
      <c r="N108" s="151">
        <v>1.9E-3</v>
      </c>
      <c r="O108" s="18">
        <v>0.3175</v>
      </c>
      <c r="P108" s="152">
        <v>-1.17E-2</v>
      </c>
      <c r="Q108" s="152">
        <v>0.59970000000000001</v>
      </c>
      <c r="R108" s="152">
        <v>-3.8999999999999998E-3</v>
      </c>
      <c r="S108" s="152">
        <v>-3.2000000000000002E-3</v>
      </c>
      <c r="T108" s="152">
        <v>0</v>
      </c>
      <c r="U108" s="150">
        <v>8543</v>
      </c>
      <c r="V108" s="150">
        <v>-4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150251</v>
      </c>
      <c r="B109" s="144" t="s">
        <v>96</v>
      </c>
      <c r="C109" s="7">
        <v>1.04</v>
      </c>
      <c r="D109" s="147">
        <v>4.7999999999999996E-3</v>
      </c>
      <c r="E109" s="144">
        <v>405.15</v>
      </c>
      <c r="F109" s="7">
        <v>1.03</v>
      </c>
      <c r="G109" s="146">
        <v>-9.7000000000000003E-3</v>
      </c>
      <c r="H109" s="146">
        <v>0.03</v>
      </c>
      <c r="I109" s="144">
        <v>4.5</v>
      </c>
      <c r="J109" s="144">
        <v>4.5</v>
      </c>
      <c r="K109" s="146">
        <v>4.4549999999999999E-2</v>
      </c>
      <c r="L109" s="144" t="s">
        <v>40</v>
      </c>
      <c r="M109" s="7" t="s">
        <v>97</v>
      </c>
      <c r="N109" s="145">
        <v>-5.3E-3</v>
      </c>
      <c r="O109" s="23">
        <v>0.43080000000000002</v>
      </c>
      <c r="P109" s="146">
        <v>-1.17E-2</v>
      </c>
      <c r="Q109" s="146">
        <v>0.3342</v>
      </c>
      <c r="R109" s="146">
        <v>-3.3999999999999998E-3</v>
      </c>
      <c r="S109" s="146">
        <v>5.7000000000000002E-3</v>
      </c>
      <c r="T109" s="146">
        <v>8.8000000000000005E-3</v>
      </c>
      <c r="U109" s="144">
        <v>9583</v>
      </c>
      <c r="V109" s="144">
        <v>381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150173</v>
      </c>
      <c r="B110" s="150" t="s">
        <v>113</v>
      </c>
      <c r="C110" s="14">
        <v>1.04</v>
      </c>
      <c r="D110" s="151">
        <v>2.8999999999999998E-3</v>
      </c>
      <c r="E110" s="150">
        <v>640.24</v>
      </c>
      <c r="F110" s="14">
        <v>1.03</v>
      </c>
      <c r="G110" s="152">
        <v>-9.7000000000000003E-3</v>
      </c>
      <c r="H110" s="152">
        <v>0.03</v>
      </c>
      <c r="I110" s="150">
        <v>4.5</v>
      </c>
      <c r="J110" s="150">
        <v>4.5</v>
      </c>
      <c r="K110" s="152">
        <v>4.4549999999999999E-2</v>
      </c>
      <c r="L110" s="150" t="s">
        <v>40</v>
      </c>
      <c r="M110" s="14" t="s">
        <v>114</v>
      </c>
      <c r="N110" s="151">
        <v>5.0000000000000001E-4</v>
      </c>
      <c r="O110" s="18">
        <v>0.28760000000000002</v>
      </c>
      <c r="P110" s="152">
        <v>-1.17E-2</v>
      </c>
      <c r="Q110" s="152">
        <v>0.66959999999999997</v>
      </c>
      <c r="R110" s="152">
        <v>-3.8E-3</v>
      </c>
      <c r="S110" s="152">
        <v>-6.7000000000000002E-3</v>
      </c>
      <c r="T110" s="152">
        <v>-3.3E-3</v>
      </c>
      <c r="U110" s="150">
        <v>18933</v>
      </c>
      <c r="V110" s="150">
        <v>-123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502007</v>
      </c>
      <c r="B111" s="144" t="s">
        <v>47</v>
      </c>
      <c r="C111" s="7">
        <v>1.018</v>
      </c>
      <c r="D111" s="157">
        <v>0</v>
      </c>
      <c r="E111" s="144">
        <v>698.78</v>
      </c>
      <c r="F111" s="7">
        <v>1.008</v>
      </c>
      <c r="G111" s="146">
        <v>-9.9000000000000008E-3</v>
      </c>
      <c r="H111" s="146">
        <v>0.03</v>
      </c>
      <c r="I111" s="144">
        <v>4.5</v>
      </c>
      <c r="J111" s="144">
        <v>4.5</v>
      </c>
      <c r="K111" s="146">
        <v>4.4549999999999999E-2</v>
      </c>
      <c r="L111" s="144" t="s">
        <v>40</v>
      </c>
      <c r="M111" s="7" t="s">
        <v>48</v>
      </c>
      <c r="N111" s="145">
        <v>-2.0000000000000001E-4</v>
      </c>
      <c r="O111" s="23">
        <v>0.31940000000000002</v>
      </c>
      <c r="P111" s="146">
        <v>-1.18E-2</v>
      </c>
      <c r="Q111" s="146">
        <v>0.62319999999999998</v>
      </c>
      <c r="R111" s="146">
        <v>-1E-4</v>
      </c>
      <c r="S111" s="146">
        <v>-5.7000000000000002E-3</v>
      </c>
      <c r="T111" s="146">
        <v>-5.1000000000000004E-3</v>
      </c>
      <c r="U111" s="144">
        <v>25311</v>
      </c>
      <c r="V111" s="144">
        <v>-439</v>
      </c>
      <c r="W111" s="148">
        <v>0.21180555555555555</v>
      </c>
      <c r="X111" s="149">
        <v>42900</v>
      </c>
      <c r="Y111" s="13" t="s">
        <v>38</v>
      </c>
    </row>
    <row r="112" spans="1:25" ht="15.75" thickBot="1" x14ac:dyDescent="0.2">
      <c r="A112" s="14">
        <v>150229</v>
      </c>
      <c r="B112" s="150" t="s">
        <v>69</v>
      </c>
      <c r="C112" s="14">
        <v>1.0429999999999999</v>
      </c>
      <c r="D112" s="151">
        <v>3.8E-3</v>
      </c>
      <c r="E112" s="150">
        <v>826.76</v>
      </c>
      <c r="F112" s="14">
        <v>1.032</v>
      </c>
      <c r="G112" s="152">
        <v>-1.0699999999999999E-2</v>
      </c>
      <c r="H112" s="152">
        <v>0.03</v>
      </c>
      <c r="I112" s="150">
        <v>4.5</v>
      </c>
      <c r="J112" s="150">
        <v>4.5</v>
      </c>
      <c r="K112" s="152">
        <v>4.4510000000000001E-2</v>
      </c>
      <c r="L112" s="150" t="s">
        <v>40</v>
      </c>
      <c r="M112" s="14" t="s">
        <v>70</v>
      </c>
      <c r="N112" s="156">
        <v>-3.3E-3</v>
      </c>
      <c r="O112" s="18">
        <v>0.29339999999999999</v>
      </c>
      <c r="P112" s="152">
        <v>-1.26E-2</v>
      </c>
      <c r="Q112" s="152">
        <v>0.65349999999999997</v>
      </c>
      <c r="R112" s="152">
        <v>3.0999999999999999E-3</v>
      </c>
      <c r="S112" s="152">
        <v>1.1000000000000001E-3</v>
      </c>
      <c r="T112" s="152">
        <v>2.2000000000000001E-3</v>
      </c>
      <c r="U112" s="150">
        <v>16913</v>
      </c>
      <c r="V112" s="150">
        <v>82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150235</v>
      </c>
      <c r="B113" s="144" t="s">
        <v>115</v>
      </c>
      <c r="C113" s="7">
        <v>1.038</v>
      </c>
      <c r="D113" s="147">
        <v>4.7999999999999996E-3</v>
      </c>
      <c r="E113" s="144">
        <v>124.6</v>
      </c>
      <c r="F113" s="7">
        <v>1.0269999999999999</v>
      </c>
      <c r="G113" s="146">
        <v>-1.0699999999999999E-2</v>
      </c>
      <c r="H113" s="146">
        <v>0.03</v>
      </c>
      <c r="I113" s="144">
        <v>4.5</v>
      </c>
      <c r="J113" s="144">
        <v>4.5</v>
      </c>
      <c r="K113" s="146">
        <v>4.4510000000000001E-2</v>
      </c>
      <c r="L113" s="144" t="s">
        <v>40</v>
      </c>
      <c r="M113" s="7" t="s">
        <v>56</v>
      </c>
      <c r="N113" s="145">
        <v>-4.1999999999999997E-3</v>
      </c>
      <c r="O113" s="23">
        <v>0.37340000000000001</v>
      </c>
      <c r="P113" s="146">
        <v>-1.2699999999999999E-2</v>
      </c>
      <c r="Q113" s="146">
        <v>0.47210000000000002</v>
      </c>
      <c r="R113" s="146">
        <v>2.5000000000000001E-3</v>
      </c>
      <c r="S113" s="146">
        <v>5.0000000000000001E-4</v>
      </c>
      <c r="T113" s="146">
        <v>-5.0000000000000001E-4</v>
      </c>
      <c r="U113" s="144">
        <v>31536</v>
      </c>
      <c r="V113" s="144">
        <v>6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150184</v>
      </c>
      <c r="B114" s="150" t="s">
        <v>106</v>
      </c>
      <c r="C114" s="14">
        <v>1.0209999999999999</v>
      </c>
      <c r="D114" s="151">
        <v>2.8999999999999998E-3</v>
      </c>
      <c r="E114" s="150">
        <v>124.54</v>
      </c>
      <c r="F114" s="14">
        <v>1.0099</v>
      </c>
      <c r="G114" s="152">
        <v>-1.0999999999999999E-2</v>
      </c>
      <c r="H114" s="152">
        <v>0.03</v>
      </c>
      <c r="I114" s="150">
        <v>4.5</v>
      </c>
      <c r="J114" s="150">
        <v>4.5</v>
      </c>
      <c r="K114" s="152">
        <v>4.4510000000000001E-2</v>
      </c>
      <c r="L114" s="150" t="s">
        <v>40</v>
      </c>
      <c r="M114" s="14" t="s">
        <v>76</v>
      </c>
      <c r="N114" s="151">
        <v>3.8E-3</v>
      </c>
      <c r="O114" s="18">
        <v>0.3518</v>
      </c>
      <c r="P114" s="152">
        <v>-1.2800000000000001E-2</v>
      </c>
      <c r="Q114" s="162">
        <v>0.54349999999999998</v>
      </c>
      <c r="R114" s="152">
        <v>-2.3999999999999998E-3</v>
      </c>
      <c r="S114" s="152">
        <v>-2.8999999999999998E-3</v>
      </c>
      <c r="T114" s="152">
        <v>-5.1000000000000004E-3</v>
      </c>
      <c r="U114" s="150">
        <v>38621</v>
      </c>
      <c r="V114" s="150">
        <v>12</v>
      </c>
      <c r="W114" s="153">
        <v>0.21180555555555555</v>
      </c>
      <c r="X114" s="154">
        <v>42885</v>
      </c>
      <c r="Y114" s="21" t="s">
        <v>38</v>
      </c>
    </row>
    <row r="115" spans="1:25" ht="15.75" thickBot="1" x14ac:dyDescent="0.2">
      <c r="A115" s="7">
        <v>150205</v>
      </c>
      <c r="B115" s="144" t="s">
        <v>49</v>
      </c>
      <c r="C115" s="7">
        <v>1.0449999999999999</v>
      </c>
      <c r="D115" s="147">
        <v>4.7999999999999996E-3</v>
      </c>
      <c r="E115" s="144">
        <v>25615.49</v>
      </c>
      <c r="F115" s="7">
        <v>1.0329999999999999</v>
      </c>
      <c r="G115" s="146">
        <v>-1.1599999999999999E-2</v>
      </c>
      <c r="H115" s="146">
        <v>0.03</v>
      </c>
      <c r="I115" s="144">
        <v>4.5</v>
      </c>
      <c r="J115" s="144">
        <v>4.5</v>
      </c>
      <c r="K115" s="146">
        <v>4.4470000000000003E-2</v>
      </c>
      <c r="L115" s="144" t="s">
        <v>40</v>
      </c>
      <c r="M115" s="7" t="s">
        <v>50</v>
      </c>
      <c r="N115" s="147">
        <v>1.2999999999999999E-3</v>
      </c>
      <c r="O115" s="23">
        <v>0.2031</v>
      </c>
      <c r="P115" s="146">
        <v>-1.3599999999999999E-2</v>
      </c>
      <c r="Q115" s="146">
        <v>0.86339999999999995</v>
      </c>
      <c r="R115" s="146">
        <v>1.1999999999999999E-3</v>
      </c>
      <c r="S115" s="146">
        <v>1.9E-3</v>
      </c>
      <c r="T115" s="146">
        <v>1.8E-3</v>
      </c>
      <c r="U115" s="144">
        <v>572682</v>
      </c>
      <c r="V115" s="144">
        <v>5968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150315</v>
      </c>
      <c r="B116" s="150" t="s">
        <v>118</v>
      </c>
      <c r="C116" s="14">
        <v>1.044</v>
      </c>
      <c r="D116" s="151">
        <v>5.7999999999999996E-3</v>
      </c>
      <c r="E116" s="150">
        <v>606.62</v>
      </c>
      <c r="F116" s="14">
        <v>1.032</v>
      </c>
      <c r="G116" s="152">
        <v>-1.1599999999999999E-2</v>
      </c>
      <c r="H116" s="152">
        <v>0.03</v>
      </c>
      <c r="I116" s="150">
        <v>4.5</v>
      </c>
      <c r="J116" s="150">
        <v>4.5</v>
      </c>
      <c r="K116" s="152">
        <v>4.4470000000000003E-2</v>
      </c>
      <c r="L116" s="150" t="s">
        <v>40</v>
      </c>
      <c r="M116" s="14" t="s">
        <v>119</v>
      </c>
      <c r="N116" s="151">
        <v>1.2999999999999999E-3</v>
      </c>
      <c r="O116" s="18">
        <v>0.38740000000000002</v>
      </c>
      <c r="P116" s="152">
        <v>-1.3599999999999999E-2</v>
      </c>
      <c r="Q116" s="152">
        <v>0.43359999999999999</v>
      </c>
      <c r="R116" s="152">
        <v>-6.0000000000000001E-3</v>
      </c>
      <c r="S116" s="152">
        <v>-6.7000000000000002E-3</v>
      </c>
      <c r="T116" s="152">
        <v>-7.7000000000000002E-3</v>
      </c>
      <c r="U116" s="150">
        <v>9322</v>
      </c>
      <c r="V116" s="150">
        <v>-58</v>
      </c>
      <c r="W116" s="153">
        <v>0.21180555555555555</v>
      </c>
      <c r="X116" s="154">
        <v>42705</v>
      </c>
      <c r="Y116" s="21" t="s">
        <v>38</v>
      </c>
    </row>
    <row r="117" spans="1:25" ht="15.75" thickBot="1" x14ac:dyDescent="0.2">
      <c r="A117" s="7">
        <v>150200</v>
      </c>
      <c r="B117" s="144" t="s">
        <v>55</v>
      </c>
      <c r="C117" s="7">
        <v>1.042</v>
      </c>
      <c r="D117" s="147">
        <v>1.9E-3</v>
      </c>
      <c r="E117" s="144">
        <v>17040.95</v>
      </c>
      <c r="F117" s="7">
        <v>1.03</v>
      </c>
      <c r="G117" s="146">
        <v>-1.17E-2</v>
      </c>
      <c r="H117" s="146">
        <v>0.03</v>
      </c>
      <c r="I117" s="144">
        <v>4.5</v>
      </c>
      <c r="J117" s="144">
        <v>4.5</v>
      </c>
      <c r="K117" s="146">
        <v>4.4470000000000003E-2</v>
      </c>
      <c r="L117" s="144" t="s">
        <v>40</v>
      </c>
      <c r="M117" s="7" t="s">
        <v>56</v>
      </c>
      <c r="N117" s="145">
        <v>-4.1999999999999997E-3</v>
      </c>
      <c r="O117" s="23">
        <v>0.22020000000000001</v>
      </c>
      <c r="P117" s="146">
        <v>-1.3599999999999999E-2</v>
      </c>
      <c r="Q117" s="146">
        <v>0.82769999999999999</v>
      </c>
      <c r="R117" s="146">
        <v>4.5999999999999999E-3</v>
      </c>
      <c r="S117" s="146">
        <v>1.1999999999999999E-3</v>
      </c>
      <c r="T117" s="146">
        <v>0</v>
      </c>
      <c r="U117" s="144">
        <v>954415</v>
      </c>
      <c r="V117" s="144">
        <v>10664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150194</v>
      </c>
      <c r="B118" s="150" t="s">
        <v>85</v>
      </c>
      <c r="C118" s="14">
        <v>1.0429999999999999</v>
      </c>
      <c r="D118" s="151">
        <v>3.8E-3</v>
      </c>
      <c r="E118" s="150">
        <v>9209.73</v>
      </c>
      <c r="F118" s="14">
        <v>1.03</v>
      </c>
      <c r="G118" s="152">
        <v>-1.26E-2</v>
      </c>
      <c r="H118" s="152">
        <v>0.03</v>
      </c>
      <c r="I118" s="150">
        <v>4.5</v>
      </c>
      <c r="J118" s="150">
        <v>4.5</v>
      </c>
      <c r="K118" s="152">
        <v>4.4420000000000001E-2</v>
      </c>
      <c r="L118" s="150" t="s">
        <v>40</v>
      </c>
      <c r="M118" s="14" t="s">
        <v>86</v>
      </c>
      <c r="N118" s="156">
        <v>-2.9999999999999997E-4</v>
      </c>
      <c r="O118" s="18">
        <v>0.1729</v>
      </c>
      <c r="P118" s="152">
        <v>-1.4500000000000001E-2</v>
      </c>
      <c r="Q118" s="152">
        <v>0.9385</v>
      </c>
      <c r="R118" s="152">
        <v>-2.8999999999999998E-3</v>
      </c>
      <c r="S118" s="152">
        <v>-5.1999999999999998E-3</v>
      </c>
      <c r="T118" s="152">
        <v>-3.8999999999999998E-3</v>
      </c>
      <c r="U118" s="150">
        <v>461410</v>
      </c>
      <c r="V118" s="150">
        <v>-9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1.038</v>
      </c>
      <c r="D119" s="147">
        <v>2.8999999999999998E-3</v>
      </c>
      <c r="E119" s="144">
        <v>2971.65</v>
      </c>
      <c r="F119" s="7">
        <v>1.0249999999999999</v>
      </c>
      <c r="G119" s="146">
        <v>-1.2699999999999999E-2</v>
      </c>
      <c r="H119" s="146">
        <v>0.03</v>
      </c>
      <c r="I119" s="144">
        <v>4.5</v>
      </c>
      <c r="J119" s="144">
        <v>4.5</v>
      </c>
      <c r="K119" s="146">
        <v>4.4420000000000001E-2</v>
      </c>
      <c r="L119" s="144" t="s">
        <v>40</v>
      </c>
      <c r="M119" s="7" t="s">
        <v>88</v>
      </c>
      <c r="N119" s="147">
        <v>2.9999999999999997E-4</v>
      </c>
      <c r="O119" s="23">
        <v>0.45390000000000003</v>
      </c>
      <c r="P119" s="146">
        <v>-1.46E-2</v>
      </c>
      <c r="Q119" s="146">
        <v>0.28499999999999998</v>
      </c>
      <c r="R119" s="146">
        <v>-5.7999999999999996E-3</v>
      </c>
      <c r="S119" s="146">
        <v>-6.4000000000000003E-3</v>
      </c>
      <c r="T119" s="146">
        <v>-3.0000000000000001E-3</v>
      </c>
      <c r="U119" s="144">
        <v>33197</v>
      </c>
      <c r="V119" s="144">
        <v>-864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502027</v>
      </c>
      <c r="B120" s="150" t="s">
        <v>124</v>
      </c>
      <c r="C120" s="14">
        <v>1.0649999999999999</v>
      </c>
      <c r="D120" s="151">
        <v>5.7000000000000002E-3</v>
      </c>
      <c r="E120" s="150">
        <v>32.71</v>
      </c>
      <c r="F120" s="14">
        <v>1.0509999999999999</v>
      </c>
      <c r="G120" s="152">
        <v>-1.3299999999999999E-2</v>
      </c>
      <c r="H120" s="152">
        <v>0.03</v>
      </c>
      <c r="I120" s="150">
        <v>5</v>
      </c>
      <c r="J120" s="150">
        <v>4.5</v>
      </c>
      <c r="K120" s="152">
        <v>4.4389999999999999E-2</v>
      </c>
      <c r="L120" s="150" t="s">
        <v>40</v>
      </c>
      <c r="M120" s="14" t="s">
        <v>125</v>
      </c>
      <c r="N120" s="156">
        <v>-1.5E-3</v>
      </c>
      <c r="O120" s="18">
        <v>0.29949999999999999</v>
      </c>
      <c r="P120" s="152">
        <v>-1.5299999999999999E-2</v>
      </c>
      <c r="Q120" s="152">
        <v>0.61519999999999997</v>
      </c>
      <c r="R120" s="152">
        <v>0.122</v>
      </c>
      <c r="S120" s="152">
        <v>6.7199999999999996E-2</v>
      </c>
      <c r="T120" s="152">
        <v>1.8800000000000001E-2</v>
      </c>
      <c r="U120" s="150">
        <v>139</v>
      </c>
      <c r="V120" s="150">
        <v>-2</v>
      </c>
      <c r="W120" s="153">
        <v>0.21180555555555555</v>
      </c>
      <c r="X120" s="154">
        <v>42614</v>
      </c>
      <c r="Y120" s="21" t="s">
        <v>38</v>
      </c>
    </row>
    <row r="121" spans="1:25" ht="15.75" thickBot="1" x14ac:dyDescent="0.2">
      <c r="A121" s="7">
        <v>150203</v>
      </c>
      <c r="B121" s="144" t="s">
        <v>109</v>
      </c>
      <c r="C121" s="7">
        <v>1.0349999999999999</v>
      </c>
      <c r="D121" s="147">
        <v>1.9E-3</v>
      </c>
      <c r="E121" s="144">
        <v>419.24</v>
      </c>
      <c r="F121" s="7">
        <v>1.0209999999999999</v>
      </c>
      <c r="G121" s="146">
        <v>-1.37E-2</v>
      </c>
      <c r="H121" s="146">
        <v>0.03</v>
      </c>
      <c r="I121" s="144">
        <v>4.5</v>
      </c>
      <c r="J121" s="144">
        <v>4.5</v>
      </c>
      <c r="K121" s="146">
        <v>4.4380000000000003E-2</v>
      </c>
      <c r="L121" s="144" t="s">
        <v>40</v>
      </c>
      <c r="M121" s="7" t="s">
        <v>110</v>
      </c>
      <c r="N121" s="147">
        <v>4.1999999999999997E-3</v>
      </c>
      <c r="O121" s="23">
        <v>0.47989999999999999</v>
      </c>
      <c r="P121" s="146">
        <v>-1.5599999999999999E-2</v>
      </c>
      <c r="Q121" s="146">
        <v>0.2276</v>
      </c>
      <c r="R121" s="146">
        <v>-6.0000000000000001E-3</v>
      </c>
      <c r="S121" s="146">
        <v>-3.3E-3</v>
      </c>
      <c r="T121" s="146">
        <v>-3.7000000000000002E-3</v>
      </c>
      <c r="U121" s="144">
        <v>16870</v>
      </c>
      <c r="V121" s="144">
        <v>-211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150209</v>
      </c>
      <c r="B122" s="150" t="s">
        <v>47</v>
      </c>
      <c r="C122" s="14">
        <v>1.0449999999999999</v>
      </c>
      <c r="D122" s="151">
        <v>1E-3</v>
      </c>
      <c r="E122" s="150">
        <v>14927.25</v>
      </c>
      <c r="F122" s="14">
        <v>1.03</v>
      </c>
      <c r="G122" s="152">
        <v>-1.46E-2</v>
      </c>
      <c r="H122" s="152">
        <v>0.03</v>
      </c>
      <c r="I122" s="150">
        <v>4.5</v>
      </c>
      <c r="J122" s="150">
        <v>4.5</v>
      </c>
      <c r="K122" s="152">
        <v>4.4330000000000001E-2</v>
      </c>
      <c r="L122" s="150" t="s">
        <v>40</v>
      </c>
      <c r="M122" s="14" t="s">
        <v>48</v>
      </c>
      <c r="N122" s="156">
        <v>-2.0000000000000001E-4</v>
      </c>
      <c r="O122" s="18">
        <v>0.26840000000000003</v>
      </c>
      <c r="P122" s="152">
        <v>-1.6400000000000001E-2</v>
      </c>
      <c r="Q122" s="152">
        <v>0.71460000000000001</v>
      </c>
      <c r="R122" s="152">
        <v>3.0000000000000001E-3</v>
      </c>
      <c r="S122" s="152">
        <v>1.1000000000000001E-3</v>
      </c>
      <c r="T122" s="152">
        <v>0</v>
      </c>
      <c r="U122" s="150">
        <v>438639</v>
      </c>
      <c r="V122" s="150">
        <v>2412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150307</v>
      </c>
      <c r="B123" s="144" t="s">
        <v>51</v>
      </c>
      <c r="C123" s="7">
        <v>1.0469999999999999</v>
      </c>
      <c r="D123" s="147">
        <v>2.8999999999999998E-3</v>
      </c>
      <c r="E123" s="144">
        <v>1421.58</v>
      </c>
      <c r="F123" s="7">
        <v>1.032</v>
      </c>
      <c r="G123" s="146">
        <v>-1.4500000000000001E-2</v>
      </c>
      <c r="H123" s="146">
        <v>0.03</v>
      </c>
      <c r="I123" s="144">
        <v>4.5</v>
      </c>
      <c r="J123" s="144">
        <v>4.5</v>
      </c>
      <c r="K123" s="146">
        <v>4.4330000000000001E-2</v>
      </c>
      <c r="L123" s="144" t="s">
        <v>40</v>
      </c>
      <c r="M123" s="7" t="s">
        <v>52</v>
      </c>
      <c r="N123" s="147">
        <v>1.9E-3</v>
      </c>
      <c r="O123" s="23">
        <v>0.2263</v>
      </c>
      <c r="P123" s="146">
        <v>-1.6400000000000001E-2</v>
      </c>
      <c r="Q123" s="146">
        <v>0.8105</v>
      </c>
      <c r="R123" s="146">
        <v>-6.0000000000000001E-3</v>
      </c>
      <c r="S123" s="146">
        <v>-5.4000000000000003E-3</v>
      </c>
      <c r="T123" s="146">
        <v>-9.1000000000000004E-3</v>
      </c>
      <c r="U123" s="144">
        <v>21163</v>
      </c>
      <c r="V123" s="144">
        <v>-1171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150269</v>
      </c>
      <c r="B124" s="150" t="s">
        <v>57</v>
      </c>
      <c r="C124" s="14">
        <v>1.0449999999999999</v>
      </c>
      <c r="D124" s="151">
        <v>3.8E-3</v>
      </c>
      <c r="E124" s="150">
        <v>4195.8</v>
      </c>
      <c r="F124" s="14">
        <v>1.03</v>
      </c>
      <c r="G124" s="152">
        <v>-1.46E-2</v>
      </c>
      <c r="H124" s="152">
        <v>0.03</v>
      </c>
      <c r="I124" s="150">
        <v>4.5</v>
      </c>
      <c r="J124" s="150">
        <v>4.5</v>
      </c>
      <c r="K124" s="152">
        <v>4.4330000000000001E-2</v>
      </c>
      <c r="L124" s="150" t="s">
        <v>40</v>
      </c>
      <c r="M124" s="14" t="s">
        <v>58</v>
      </c>
      <c r="N124" s="156">
        <v>-5.8999999999999999E-3</v>
      </c>
      <c r="O124" s="18">
        <v>0.35510000000000003</v>
      </c>
      <c r="P124" s="152">
        <v>-1.6400000000000001E-2</v>
      </c>
      <c r="Q124" s="152">
        <v>0.51149999999999995</v>
      </c>
      <c r="R124" s="152">
        <v>1E-4</v>
      </c>
      <c r="S124" s="152">
        <v>4.0000000000000001E-3</v>
      </c>
      <c r="T124" s="152">
        <v>6.0000000000000001E-3</v>
      </c>
      <c r="U124" s="150">
        <v>53907</v>
      </c>
      <c r="V124" s="150">
        <v>5280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150186</v>
      </c>
      <c r="B125" s="144" t="s">
        <v>79</v>
      </c>
      <c r="C125" s="7">
        <v>1.018</v>
      </c>
      <c r="D125" s="147">
        <v>3.8999999999999998E-3</v>
      </c>
      <c r="E125" s="144">
        <v>1060.53</v>
      </c>
      <c r="F125" s="7">
        <v>1.0029999999999999</v>
      </c>
      <c r="G125" s="146">
        <v>-1.4999999999999999E-2</v>
      </c>
      <c r="H125" s="146">
        <v>0.03</v>
      </c>
      <c r="I125" s="144">
        <v>4.5</v>
      </c>
      <c r="J125" s="144">
        <v>4.5</v>
      </c>
      <c r="K125" s="146">
        <v>4.4330000000000001E-2</v>
      </c>
      <c r="L125" s="144" t="s">
        <v>40</v>
      </c>
      <c r="M125" s="7" t="s">
        <v>80</v>
      </c>
      <c r="N125" s="145">
        <v>-5.0000000000000001E-4</v>
      </c>
      <c r="O125" s="23">
        <v>0.36259999999999998</v>
      </c>
      <c r="P125" s="146">
        <v>-1.67E-2</v>
      </c>
      <c r="Q125" s="160">
        <v>0.5262</v>
      </c>
      <c r="R125" s="146">
        <v>-2.9999999999999997E-4</v>
      </c>
      <c r="S125" s="146">
        <v>-2.8E-3</v>
      </c>
      <c r="T125" s="146">
        <v>-8.9999999999999998E-4</v>
      </c>
      <c r="U125" s="144">
        <v>46325</v>
      </c>
      <c r="V125" s="144">
        <v>4</v>
      </c>
      <c r="W125" s="148">
        <v>0.21180555555555555</v>
      </c>
      <c r="X125" s="149">
        <v>42940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1.0209999999999999</v>
      </c>
      <c r="D126" s="151">
        <v>2.8999999999999998E-3</v>
      </c>
      <c r="E126" s="150">
        <v>957.73</v>
      </c>
      <c r="F126" s="14">
        <v>1.0052000000000001</v>
      </c>
      <c r="G126" s="152">
        <v>-1.5699999999999999E-2</v>
      </c>
      <c r="H126" s="152">
        <v>0.03</v>
      </c>
      <c r="I126" s="150">
        <v>4.5</v>
      </c>
      <c r="J126" s="150">
        <v>4.5</v>
      </c>
      <c r="K126" s="152">
        <v>4.4299999999999999E-2</v>
      </c>
      <c r="L126" s="150" t="s">
        <v>40</v>
      </c>
      <c r="M126" s="14" t="s">
        <v>80</v>
      </c>
      <c r="N126" s="156">
        <v>-5.0000000000000001E-4</v>
      </c>
      <c r="O126" s="18">
        <v>0.45179999999999998</v>
      </c>
      <c r="P126" s="152">
        <v>-1.77E-2</v>
      </c>
      <c r="Q126" s="152">
        <v>0.31019999999999998</v>
      </c>
      <c r="R126" s="152">
        <v>-2.8999999999999998E-3</v>
      </c>
      <c r="S126" s="152">
        <v>-4.7000000000000002E-3</v>
      </c>
      <c r="T126" s="152">
        <v>-4.4999999999999997E-3</v>
      </c>
      <c r="U126" s="150">
        <v>36961</v>
      </c>
      <c r="V126" s="150">
        <v>-62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150227</v>
      </c>
      <c r="B127" s="155" t="s">
        <v>111</v>
      </c>
      <c r="C127" s="7">
        <v>1.052</v>
      </c>
      <c r="D127" s="147">
        <v>5.7000000000000002E-3</v>
      </c>
      <c r="E127" s="144">
        <v>10418.120000000001</v>
      </c>
      <c r="F127" s="7">
        <v>1.036</v>
      </c>
      <c r="G127" s="146">
        <v>-1.54E-2</v>
      </c>
      <c r="H127" s="146">
        <v>0.03</v>
      </c>
      <c r="I127" s="144">
        <v>4.5</v>
      </c>
      <c r="J127" s="144">
        <v>4.5</v>
      </c>
      <c r="K127" s="146">
        <v>4.4290000000000003E-2</v>
      </c>
      <c r="L127" s="144" t="s">
        <v>40</v>
      </c>
      <c r="M127" s="7" t="s">
        <v>95</v>
      </c>
      <c r="N127" s="147">
        <v>1.9E-3</v>
      </c>
      <c r="O127" s="23">
        <v>0.26650000000000001</v>
      </c>
      <c r="P127" s="146">
        <v>-1.7299999999999999E-2</v>
      </c>
      <c r="Q127" s="146">
        <v>0.71120000000000005</v>
      </c>
      <c r="R127" s="146">
        <v>1.6000000000000001E-3</v>
      </c>
      <c r="S127" s="146">
        <v>2.3E-3</v>
      </c>
      <c r="T127" s="146">
        <v>8.0000000000000002E-3</v>
      </c>
      <c r="U127" s="144">
        <v>306964</v>
      </c>
      <c r="V127" s="144">
        <v>10392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150207</v>
      </c>
      <c r="B128" s="150" t="s">
        <v>71</v>
      </c>
      <c r="C128" s="14">
        <v>1.046</v>
      </c>
      <c r="D128" s="151">
        <v>1E-3</v>
      </c>
      <c r="E128" s="150">
        <v>447.67</v>
      </c>
      <c r="F128" s="14">
        <v>1.03</v>
      </c>
      <c r="G128" s="152">
        <v>-1.55E-2</v>
      </c>
      <c r="H128" s="152">
        <v>0.03</v>
      </c>
      <c r="I128" s="150">
        <v>4.5</v>
      </c>
      <c r="J128" s="150">
        <v>4.5</v>
      </c>
      <c r="K128" s="152">
        <v>4.4290000000000003E-2</v>
      </c>
      <c r="L128" s="150" t="s">
        <v>40</v>
      </c>
      <c r="M128" s="14" t="s">
        <v>72</v>
      </c>
      <c r="N128" s="156">
        <v>-1.04E-2</v>
      </c>
      <c r="O128" s="18">
        <v>0.18390000000000001</v>
      </c>
      <c r="P128" s="152">
        <v>-1.7399999999999999E-2</v>
      </c>
      <c r="Q128" s="152">
        <v>0.91279999999999994</v>
      </c>
      <c r="R128" s="152">
        <v>-7.9000000000000008E-3</v>
      </c>
      <c r="S128" s="152">
        <v>-3.2000000000000002E-3</v>
      </c>
      <c r="T128" s="152">
        <v>-1.17E-2</v>
      </c>
      <c r="U128" s="150">
        <v>14251</v>
      </c>
      <c r="V128" s="150">
        <v>-953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150309</v>
      </c>
      <c r="B129" s="144" t="s">
        <v>73</v>
      </c>
      <c r="C129" s="7">
        <v>1.048</v>
      </c>
      <c r="D129" s="147">
        <v>1.06E-2</v>
      </c>
      <c r="E129" s="144">
        <v>7.81</v>
      </c>
      <c r="F129" s="7">
        <v>1.032</v>
      </c>
      <c r="G129" s="146">
        <v>-1.55E-2</v>
      </c>
      <c r="H129" s="146">
        <v>0.03</v>
      </c>
      <c r="I129" s="144">
        <v>4.5</v>
      </c>
      <c r="J129" s="144">
        <v>4.5</v>
      </c>
      <c r="K129" s="146">
        <v>4.4290000000000003E-2</v>
      </c>
      <c r="L129" s="144" t="s">
        <v>40</v>
      </c>
      <c r="M129" s="7" t="s">
        <v>74</v>
      </c>
      <c r="N129" s="157">
        <v>0</v>
      </c>
      <c r="O129" s="23">
        <v>0.36470000000000002</v>
      </c>
      <c r="P129" s="146">
        <v>-1.7299999999999999E-2</v>
      </c>
      <c r="Q129" s="146">
        <v>0.48659999999999998</v>
      </c>
      <c r="R129" s="146">
        <v>-4.0000000000000001E-3</v>
      </c>
      <c r="S129" s="146">
        <v>-6.4000000000000003E-3</v>
      </c>
      <c r="T129" s="146">
        <v>-4.4000000000000003E-3</v>
      </c>
      <c r="U129" s="144">
        <v>1393</v>
      </c>
      <c r="V129" s="144">
        <v>-8</v>
      </c>
      <c r="W129" s="148">
        <v>0.21180555555555555</v>
      </c>
      <c r="X129" s="149">
        <v>42709</v>
      </c>
      <c r="Y129" s="13" t="s">
        <v>38</v>
      </c>
    </row>
    <row r="130" spans="1:25" ht="15.75" thickBot="1" x14ac:dyDescent="0.2">
      <c r="A130" s="14">
        <v>150217</v>
      </c>
      <c r="B130" s="150" t="s">
        <v>67</v>
      </c>
      <c r="C130" s="14">
        <v>1.056</v>
      </c>
      <c r="D130" s="151">
        <v>4.7999999999999996E-3</v>
      </c>
      <c r="E130" s="150">
        <v>2243.29</v>
      </c>
      <c r="F130" s="14">
        <v>1.036</v>
      </c>
      <c r="G130" s="152">
        <v>-1.9300000000000001E-2</v>
      </c>
      <c r="H130" s="152">
        <v>0.03</v>
      </c>
      <c r="I130" s="150">
        <v>5.5</v>
      </c>
      <c r="J130" s="150">
        <v>4.5</v>
      </c>
      <c r="K130" s="152">
        <v>4.428E-2</v>
      </c>
      <c r="L130" s="150" t="s">
        <v>40</v>
      </c>
      <c r="M130" s="14" t="s">
        <v>68</v>
      </c>
      <c r="N130" s="151">
        <v>7.7000000000000002E-3</v>
      </c>
      <c r="O130" s="18">
        <v>0.28029999999999999</v>
      </c>
      <c r="P130" s="152">
        <v>-2.1000000000000001E-2</v>
      </c>
      <c r="Q130" s="152">
        <v>0.67879999999999996</v>
      </c>
      <c r="R130" s="152">
        <v>-6.7000000000000002E-3</v>
      </c>
      <c r="S130" s="152">
        <v>-6.7999999999999996E-3</v>
      </c>
      <c r="T130" s="152">
        <v>-8.5000000000000006E-3</v>
      </c>
      <c r="U130" s="150">
        <v>45390</v>
      </c>
      <c r="V130" s="150">
        <v>-495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150169</v>
      </c>
      <c r="B131" s="155" t="s">
        <v>116</v>
      </c>
      <c r="C131" s="7">
        <v>1.046</v>
      </c>
      <c r="D131" s="147">
        <v>1.9E-3</v>
      </c>
      <c r="E131" s="144">
        <v>342.12</v>
      </c>
      <c r="F131" s="7">
        <v>1.028</v>
      </c>
      <c r="G131" s="146">
        <v>-1.7500000000000002E-2</v>
      </c>
      <c r="H131" s="146">
        <v>0.03</v>
      </c>
      <c r="I131" s="144">
        <v>4.5</v>
      </c>
      <c r="J131" s="144">
        <v>4.5</v>
      </c>
      <c r="K131" s="146">
        <v>4.4200000000000003E-2</v>
      </c>
      <c r="L131" s="144" t="s">
        <v>40</v>
      </c>
      <c r="M131" s="7" t="s">
        <v>117</v>
      </c>
      <c r="N131" s="145">
        <v>-3.2000000000000002E-3</v>
      </c>
      <c r="O131" s="23">
        <v>0.36430000000000001</v>
      </c>
      <c r="P131" s="146">
        <v>-1.9300000000000001E-2</v>
      </c>
      <c r="Q131" s="146">
        <v>0.49230000000000002</v>
      </c>
      <c r="R131" s="146">
        <v>-5.1000000000000004E-3</v>
      </c>
      <c r="S131" s="146">
        <v>-7.4000000000000003E-3</v>
      </c>
      <c r="T131" s="146">
        <v>3.5000000000000001E-3</v>
      </c>
      <c r="U131" s="144">
        <v>57872</v>
      </c>
      <c r="V131" s="144">
        <v>-201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150245</v>
      </c>
      <c r="B132" s="150" t="s">
        <v>132</v>
      </c>
      <c r="C132" s="14">
        <v>1.071</v>
      </c>
      <c r="D132" s="151">
        <v>1.23E-2</v>
      </c>
      <c r="E132" s="150">
        <v>30.07</v>
      </c>
      <c r="F132" s="14">
        <v>1.046</v>
      </c>
      <c r="G132" s="152">
        <v>-2.3900000000000001E-2</v>
      </c>
      <c r="H132" s="152">
        <v>0.03</v>
      </c>
      <c r="I132" s="150">
        <v>4.75</v>
      </c>
      <c r="J132" s="150">
        <v>4.5</v>
      </c>
      <c r="K132" s="152">
        <v>4.3920000000000001E-2</v>
      </c>
      <c r="L132" s="150" t="s">
        <v>40</v>
      </c>
      <c r="M132" s="14" t="s">
        <v>86</v>
      </c>
      <c r="N132" s="156">
        <v>-2.9999999999999997E-4</v>
      </c>
      <c r="O132" s="18">
        <v>0.4254</v>
      </c>
      <c r="P132" s="152">
        <v>-2.5399999999999999E-2</v>
      </c>
      <c r="Q132" s="152">
        <v>0.33019999999999999</v>
      </c>
      <c r="R132" s="152">
        <v>-2.8E-3</v>
      </c>
      <c r="S132" s="152">
        <v>-1.11E-2</v>
      </c>
      <c r="T132" s="152">
        <v>-7.4999999999999997E-3</v>
      </c>
      <c r="U132" s="150">
        <v>1008</v>
      </c>
      <c r="V132" s="150">
        <v>-9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150018</v>
      </c>
      <c r="B133" s="144" t="s">
        <v>122</v>
      </c>
      <c r="C133" s="7">
        <v>1.0529999999999999</v>
      </c>
      <c r="D133" s="147">
        <v>2.8999999999999998E-3</v>
      </c>
      <c r="E133" s="144">
        <v>5395.5</v>
      </c>
      <c r="F133" s="7">
        <v>1.028</v>
      </c>
      <c r="G133" s="146">
        <v>-2.4299999999999999E-2</v>
      </c>
      <c r="H133" s="146">
        <v>0.03</v>
      </c>
      <c r="I133" s="144">
        <v>4.5</v>
      </c>
      <c r="J133" s="144">
        <v>4.5</v>
      </c>
      <c r="K133" s="146">
        <v>4.3900000000000002E-2</v>
      </c>
      <c r="L133" s="144" t="s">
        <v>40</v>
      </c>
      <c r="M133" s="7" t="s">
        <v>123</v>
      </c>
      <c r="N133" s="145">
        <v>-2E-3</v>
      </c>
      <c r="O133" s="23">
        <v>0.34470000000000001</v>
      </c>
      <c r="P133" s="146">
        <v>-2.58E-2</v>
      </c>
      <c r="Q133" s="146">
        <v>1.0509999999999999</v>
      </c>
      <c r="R133" s="146">
        <v>-1E-4</v>
      </c>
      <c r="S133" s="146">
        <v>-2E-3</v>
      </c>
      <c r="T133" s="146">
        <v>-6.6E-3</v>
      </c>
      <c r="U133" s="144">
        <v>329099</v>
      </c>
      <c r="V133" s="144">
        <v>102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150076</v>
      </c>
      <c r="B134" s="150" t="s">
        <v>288</v>
      </c>
      <c r="C134" s="14">
        <v>1.0529999999999999</v>
      </c>
      <c r="D134" s="151">
        <v>1.9E-3</v>
      </c>
      <c r="E134" s="150">
        <v>0.49</v>
      </c>
      <c r="F134" s="14">
        <v>1.028</v>
      </c>
      <c r="G134" s="152">
        <v>-2.4299999999999999E-2</v>
      </c>
      <c r="H134" s="152">
        <v>0.03</v>
      </c>
      <c r="I134" s="150">
        <v>4.5</v>
      </c>
      <c r="J134" s="150">
        <v>4.5</v>
      </c>
      <c r="K134" s="152">
        <v>4.3900000000000002E-2</v>
      </c>
      <c r="L134" s="150" t="s">
        <v>40</v>
      </c>
      <c r="M134" s="14" t="s">
        <v>88</v>
      </c>
      <c r="N134" s="151">
        <v>2.9999999999999997E-4</v>
      </c>
      <c r="O134" s="18">
        <v>0.43680000000000002</v>
      </c>
      <c r="P134" s="152">
        <v>-2.5499999999999998E-2</v>
      </c>
      <c r="Q134" s="152">
        <v>0.73560000000000003</v>
      </c>
      <c r="R134" s="152">
        <v>-8.9999999999999993E-3</v>
      </c>
      <c r="S134" s="152">
        <v>6.4999999999999997E-3</v>
      </c>
      <c r="T134" s="152">
        <v>5.1999999999999998E-3</v>
      </c>
      <c r="U134" s="150">
        <v>291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150100</v>
      </c>
      <c r="B135" s="144" t="s">
        <v>133</v>
      </c>
      <c r="C135" s="7">
        <v>1.0549999999999999</v>
      </c>
      <c r="D135" s="147">
        <v>1.6400000000000001E-2</v>
      </c>
      <c r="E135" s="144">
        <v>85.03</v>
      </c>
      <c r="F135" s="7">
        <v>1.028</v>
      </c>
      <c r="G135" s="146">
        <v>-2.63E-2</v>
      </c>
      <c r="H135" s="146">
        <v>0.03</v>
      </c>
      <c r="I135" s="144">
        <v>4.5</v>
      </c>
      <c r="J135" s="144">
        <v>4.5</v>
      </c>
      <c r="K135" s="146">
        <v>4.3819999999999998E-2</v>
      </c>
      <c r="L135" s="144" t="s">
        <v>40</v>
      </c>
      <c r="M135" s="7" t="s">
        <v>134</v>
      </c>
      <c r="N135" s="147">
        <v>2.3999999999999998E-3</v>
      </c>
      <c r="O135" s="23">
        <v>0.46150000000000002</v>
      </c>
      <c r="P135" s="146">
        <v>-2.76E-2</v>
      </c>
      <c r="Q135" s="146">
        <v>0.68530000000000002</v>
      </c>
      <c r="R135" s="146">
        <v>-6.1000000000000004E-3</v>
      </c>
      <c r="S135" s="146">
        <v>-9.2999999999999992E-3</v>
      </c>
      <c r="T135" s="146">
        <v>-8.0000000000000002E-3</v>
      </c>
      <c r="U135" s="144">
        <v>14153</v>
      </c>
      <c r="V135" s="144">
        <v>-12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150171</v>
      </c>
      <c r="B136" s="150" t="s">
        <v>101</v>
      </c>
      <c r="C136" s="14">
        <v>1.0469999999999999</v>
      </c>
      <c r="D136" s="151">
        <v>1.9E-3</v>
      </c>
      <c r="E136" s="150">
        <v>2270.66</v>
      </c>
      <c r="F136" s="14">
        <v>1.0194000000000001</v>
      </c>
      <c r="G136" s="152">
        <v>-2.7099999999999999E-2</v>
      </c>
      <c r="H136" s="152">
        <v>0.03</v>
      </c>
      <c r="I136" s="150">
        <v>4.5</v>
      </c>
      <c r="J136" s="150">
        <v>4.5</v>
      </c>
      <c r="K136" s="152">
        <v>4.3790000000000003E-2</v>
      </c>
      <c r="L136" s="150" t="s">
        <v>40</v>
      </c>
      <c r="M136" s="14" t="s">
        <v>102</v>
      </c>
      <c r="N136" s="156">
        <v>-4.4000000000000003E-3</v>
      </c>
      <c r="O136" s="18">
        <v>0.4556</v>
      </c>
      <c r="P136" s="152">
        <v>-2.87E-2</v>
      </c>
      <c r="Q136" s="162">
        <v>0.28660000000000002</v>
      </c>
      <c r="R136" s="152">
        <v>1.4E-3</v>
      </c>
      <c r="S136" s="152">
        <v>-6.9999999999999999E-4</v>
      </c>
      <c r="T136" s="152">
        <v>-2.0000000000000001E-4</v>
      </c>
      <c r="U136" s="150">
        <v>350760</v>
      </c>
      <c r="V136" s="150">
        <v>228</v>
      </c>
      <c r="W136" s="153">
        <v>0.21180555555555555</v>
      </c>
      <c r="X136" s="154">
        <v>42807</v>
      </c>
      <c r="Y136" s="21" t="s">
        <v>38</v>
      </c>
    </row>
    <row r="137" spans="1:25" ht="15.75" thickBot="1" x14ac:dyDescent="0.2">
      <c r="A137" s="7">
        <v>150181</v>
      </c>
      <c r="B137" s="144" t="s">
        <v>98</v>
      </c>
      <c r="C137" s="7">
        <v>1.054</v>
      </c>
      <c r="D137" s="147">
        <v>3.8E-3</v>
      </c>
      <c r="E137" s="144">
        <v>1882.18</v>
      </c>
      <c r="F137" s="7">
        <v>1.0249999999999999</v>
      </c>
      <c r="G137" s="146">
        <v>-2.8299999999999999E-2</v>
      </c>
      <c r="H137" s="146">
        <v>0.03</v>
      </c>
      <c r="I137" s="144">
        <v>4.5</v>
      </c>
      <c r="J137" s="144">
        <v>4.5</v>
      </c>
      <c r="K137" s="146">
        <v>4.3729999999999998E-2</v>
      </c>
      <c r="L137" s="144" t="s">
        <v>40</v>
      </c>
      <c r="M137" s="7" t="s">
        <v>80</v>
      </c>
      <c r="N137" s="145">
        <v>-5.0000000000000001E-4</v>
      </c>
      <c r="O137" s="23">
        <v>0.4415</v>
      </c>
      <c r="P137" s="146">
        <v>-2.9499999999999998E-2</v>
      </c>
      <c r="Q137" s="146">
        <v>0.31409999999999999</v>
      </c>
      <c r="R137" s="146">
        <v>8.9999999999999998E-4</v>
      </c>
      <c r="S137" s="146">
        <v>4.0000000000000002E-4</v>
      </c>
      <c r="T137" s="146">
        <v>-3.0000000000000001E-3</v>
      </c>
      <c r="U137" s="144">
        <v>306438</v>
      </c>
      <c r="V137" s="144">
        <v>340</v>
      </c>
      <c r="W137" s="148">
        <v>0.21180555555555555</v>
      </c>
      <c r="X137" s="149">
        <v>42719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1.071</v>
      </c>
      <c r="D138" s="151">
        <v>9.4000000000000004E-3</v>
      </c>
      <c r="E138" s="150">
        <v>1001.91</v>
      </c>
      <c r="F138" s="14">
        <v>1.028</v>
      </c>
      <c r="G138" s="152">
        <v>-4.1799999999999997E-2</v>
      </c>
      <c r="H138" s="152">
        <v>0.03</v>
      </c>
      <c r="I138" s="150">
        <v>4.5</v>
      </c>
      <c r="J138" s="150">
        <v>4.5</v>
      </c>
      <c r="K138" s="152">
        <v>4.3139999999999998E-2</v>
      </c>
      <c r="L138" s="150" t="s">
        <v>40</v>
      </c>
      <c r="M138" s="14" t="s">
        <v>108</v>
      </c>
      <c r="N138" s="156">
        <v>-1.21E-2</v>
      </c>
      <c r="O138" s="18">
        <v>0.40749999999999997</v>
      </c>
      <c r="P138" s="152">
        <v>-4.2099999999999999E-2</v>
      </c>
      <c r="Q138" s="152">
        <v>0.39090000000000003</v>
      </c>
      <c r="R138" s="152">
        <v>-8.3000000000000001E-3</v>
      </c>
      <c r="S138" s="152">
        <v>-3.7000000000000002E-3</v>
      </c>
      <c r="T138" s="152">
        <v>-1.4E-2</v>
      </c>
      <c r="U138" s="150">
        <v>13863</v>
      </c>
      <c r="V138" s="150">
        <v>-212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150092</v>
      </c>
      <c r="B139" s="144" t="s">
        <v>138</v>
      </c>
      <c r="C139" s="7">
        <v>1.071</v>
      </c>
      <c r="D139" s="147">
        <v>2.1000000000000001E-2</v>
      </c>
      <c r="E139" s="144">
        <v>1.35</v>
      </c>
      <c r="F139" s="7">
        <v>1.028</v>
      </c>
      <c r="G139" s="146">
        <v>-4.1799999999999997E-2</v>
      </c>
      <c r="H139" s="146">
        <v>0.03</v>
      </c>
      <c r="I139" s="144">
        <v>4.5</v>
      </c>
      <c r="J139" s="144">
        <v>4.5</v>
      </c>
      <c r="K139" s="146">
        <v>4.3139999999999998E-2</v>
      </c>
      <c r="L139" s="144" t="s">
        <v>40</v>
      </c>
      <c r="M139" s="7" t="s">
        <v>139</v>
      </c>
      <c r="N139" s="145">
        <v>-1.6000000000000001E-3</v>
      </c>
      <c r="O139" s="23">
        <v>0.41389999999999999</v>
      </c>
      <c r="P139" s="146">
        <v>-4.2099999999999999E-2</v>
      </c>
      <c r="Q139" s="146">
        <v>0.83430000000000004</v>
      </c>
      <c r="R139" s="146">
        <v>1.3899999999999999E-2</v>
      </c>
      <c r="S139" s="146">
        <v>5.0000000000000001E-4</v>
      </c>
      <c r="T139" s="146">
        <v>-5.8999999999999999E-3</v>
      </c>
      <c r="U139" s="144">
        <v>243</v>
      </c>
      <c r="V139" s="144">
        <v>-2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1.077</v>
      </c>
      <c r="D140" s="159">
        <v>0</v>
      </c>
      <c r="E140" s="150">
        <v>5.25</v>
      </c>
      <c r="F140" s="14">
        <v>1.032</v>
      </c>
      <c r="G140" s="152">
        <v>-4.36E-2</v>
      </c>
      <c r="H140" s="152">
        <v>0.03</v>
      </c>
      <c r="I140" s="150">
        <v>4.5</v>
      </c>
      <c r="J140" s="150">
        <v>4.5</v>
      </c>
      <c r="K140" s="152">
        <v>4.3060000000000001E-2</v>
      </c>
      <c r="L140" s="150" t="s">
        <v>40</v>
      </c>
      <c r="M140" s="14" t="s">
        <v>136</v>
      </c>
      <c r="N140" s="156">
        <v>-4.0000000000000002E-4</v>
      </c>
      <c r="O140" s="18">
        <v>0.37859999999999999</v>
      </c>
      <c r="P140" s="152">
        <v>-4.3799999999999999E-2</v>
      </c>
      <c r="Q140" s="152">
        <v>0.45400000000000001</v>
      </c>
      <c r="R140" s="152">
        <v>-6.8999999999999999E-3</v>
      </c>
      <c r="S140" s="152">
        <v>-8.2000000000000007E-3</v>
      </c>
      <c r="T140" s="152">
        <v>5.0000000000000001E-4</v>
      </c>
      <c r="U140" s="150">
        <v>1700</v>
      </c>
      <c r="V140" s="150">
        <v>-2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150143</v>
      </c>
      <c r="B141" s="144" t="s">
        <v>137</v>
      </c>
      <c r="C141" s="7">
        <v>1.0780000000000001</v>
      </c>
      <c r="D141" s="145">
        <v>-5.9299999999999999E-2</v>
      </c>
      <c r="E141" s="144">
        <v>2.34</v>
      </c>
      <c r="F141" s="7">
        <v>1.032</v>
      </c>
      <c r="G141" s="146">
        <v>-4.4600000000000001E-2</v>
      </c>
      <c r="H141" s="146">
        <v>0.03</v>
      </c>
      <c r="I141" s="144">
        <v>4.5</v>
      </c>
      <c r="J141" s="144">
        <v>4.5</v>
      </c>
      <c r="K141" s="146">
        <v>4.3020000000000003E-2</v>
      </c>
      <c r="L141" s="144" t="s">
        <v>40</v>
      </c>
      <c r="M141" s="7" t="s">
        <v>62</v>
      </c>
      <c r="N141" s="147">
        <v>2.0000000000000001E-4</v>
      </c>
      <c r="O141" s="23">
        <v>0.1376</v>
      </c>
      <c r="P141" s="146">
        <v>-4.24E-2</v>
      </c>
      <c r="Q141" s="146">
        <v>0.50880000000000003</v>
      </c>
      <c r="R141" s="146">
        <v>1.4E-2</v>
      </c>
      <c r="S141" s="146">
        <v>6.3600000000000004E-2</v>
      </c>
      <c r="T141" s="146">
        <v>-9.7000000000000003E-3</v>
      </c>
      <c r="U141" s="144">
        <v>9034</v>
      </c>
      <c r="V141" s="144">
        <v>-13</v>
      </c>
      <c r="W141" s="148">
        <v>0.29375000000000001</v>
      </c>
      <c r="X141" s="149">
        <v>42705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1.0640000000000001</v>
      </c>
      <c r="D142" s="151">
        <v>5.7000000000000002E-3</v>
      </c>
      <c r="E142" s="150">
        <v>4.2699999999999996</v>
      </c>
      <c r="F142" s="14">
        <v>1.0119</v>
      </c>
      <c r="G142" s="152">
        <v>-5.1499999999999997E-2</v>
      </c>
      <c r="H142" s="152">
        <v>0.03</v>
      </c>
      <c r="I142" s="150">
        <v>4.5</v>
      </c>
      <c r="J142" s="150">
        <v>4.5</v>
      </c>
      <c r="K142" s="152">
        <v>4.2770000000000002E-2</v>
      </c>
      <c r="L142" s="150" t="s">
        <v>40</v>
      </c>
      <c r="M142" s="14" t="s">
        <v>131</v>
      </c>
      <c r="N142" s="151">
        <v>2E-3</v>
      </c>
      <c r="O142" s="18">
        <v>0.39040000000000002</v>
      </c>
      <c r="P142" s="152">
        <v>-5.0799999999999998E-2</v>
      </c>
      <c r="Q142" s="162">
        <v>0.44919999999999999</v>
      </c>
      <c r="R142" s="152">
        <v>-3.8999999999999998E-3</v>
      </c>
      <c r="S142" s="152">
        <v>-4.8999999999999998E-3</v>
      </c>
      <c r="T142" s="152">
        <v>-6.7999999999999996E-3</v>
      </c>
      <c r="U142" s="150">
        <v>3806</v>
      </c>
      <c r="V142" s="150">
        <v>-8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150215</v>
      </c>
      <c r="B143" s="144" t="s">
        <v>140</v>
      </c>
      <c r="C143" s="7">
        <v>1.0860000000000001</v>
      </c>
      <c r="D143" s="145">
        <v>-2.8E-3</v>
      </c>
      <c r="E143" s="144">
        <v>9.42</v>
      </c>
      <c r="F143" s="7">
        <v>1.028</v>
      </c>
      <c r="G143" s="146">
        <v>-5.6399999999999999E-2</v>
      </c>
      <c r="H143" s="146">
        <v>0.03</v>
      </c>
      <c r="I143" s="144">
        <v>4.5</v>
      </c>
      <c r="J143" s="144">
        <v>4.5</v>
      </c>
      <c r="K143" s="146">
        <v>4.2529999999999998E-2</v>
      </c>
      <c r="L143" s="144" t="s">
        <v>40</v>
      </c>
      <c r="M143" s="7" t="s">
        <v>141</v>
      </c>
      <c r="N143" s="147">
        <v>1.1000000000000001E-3</v>
      </c>
      <c r="O143" s="23">
        <v>0.44579999999999997</v>
      </c>
      <c r="P143" s="146">
        <v>-5.5399999999999998E-2</v>
      </c>
      <c r="Q143" s="146">
        <v>0.30080000000000001</v>
      </c>
      <c r="R143" s="146">
        <v>-6.1999999999999998E-3</v>
      </c>
      <c r="S143" s="146">
        <v>-3.8E-3</v>
      </c>
      <c r="T143" s="146">
        <v>-1E-3</v>
      </c>
      <c r="U143" s="144">
        <v>2391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150279</v>
      </c>
      <c r="B144" s="150" t="s">
        <v>126</v>
      </c>
      <c r="C144" s="14">
        <v>1.1180000000000001</v>
      </c>
      <c r="D144" s="151">
        <v>2.29E-2</v>
      </c>
      <c r="E144" s="150">
        <v>52.09</v>
      </c>
      <c r="F144" s="14">
        <v>1.056</v>
      </c>
      <c r="G144" s="152">
        <v>-5.8700000000000002E-2</v>
      </c>
      <c r="H144" s="152">
        <v>0.03</v>
      </c>
      <c r="I144" s="150">
        <v>5</v>
      </c>
      <c r="J144" s="150">
        <v>4.5</v>
      </c>
      <c r="K144" s="152">
        <v>4.2380000000000001E-2</v>
      </c>
      <c r="L144" s="150" t="s">
        <v>40</v>
      </c>
      <c r="M144" s="14" t="s">
        <v>127</v>
      </c>
      <c r="N144" s="151">
        <v>6.6E-3</v>
      </c>
      <c r="O144" s="18">
        <v>0.3155</v>
      </c>
      <c r="P144" s="152">
        <v>-5.7500000000000002E-2</v>
      </c>
      <c r="Q144" s="152">
        <v>0.57240000000000002</v>
      </c>
      <c r="R144" s="152">
        <v>4.1999999999999997E-3</v>
      </c>
      <c r="S144" s="152">
        <v>-5.0000000000000001E-4</v>
      </c>
      <c r="T144" s="152">
        <v>4.1999999999999997E-3</v>
      </c>
      <c r="U144" s="150">
        <v>1239</v>
      </c>
      <c r="V144" s="150">
        <v>0</v>
      </c>
      <c r="W144" s="153">
        <v>0.21180555555555555</v>
      </c>
      <c r="X144" s="154">
        <v>42614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3.2966101694915256E-3</v>
      </c>
      <c r="E145" s="36"/>
      <c r="F145" s="35"/>
      <c r="G145" s="43">
        <f>AVERAGE(G86:G144)</f>
        <v>-1.3844067796610165E-2</v>
      </c>
      <c r="H145" s="43">
        <f>COUNTIF($D86:$D144,"&gt;0")/COUNT($D86:$D144)</f>
        <v>0.93220338983050843</v>
      </c>
      <c r="I145" s="270"/>
      <c r="J145" s="270"/>
      <c r="K145" s="43">
        <f>AVERAGE(K86:K144)</f>
        <v>4.4412542372881357E-2</v>
      </c>
      <c r="L145" s="36"/>
      <c r="M145" s="35"/>
      <c r="N145" s="38"/>
      <c r="O145" s="39"/>
      <c r="P145" s="43">
        <f>AVERAGE(P86:P144)</f>
        <v>-1.8598275862068962E-2</v>
      </c>
      <c r="Q145" s="37"/>
      <c r="R145" s="43">
        <f>AVERAGE(R86:R144)</f>
        <v>1.0830508474576268E-3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0.92200000000000004</v>
      </c>
      <c r="D146" s="157">
        <v>0</v>
      </c>
      <c r="E146" s="144">
        <v>6.27</v>
      </c>
      <c r="F146" s="7">
        <v>1.0189999999999999</v>
      </c>
      <c r="G146" s="146">
        <v>9.5200000000000007E-2</v>
      </c>
      <c r="H146" s="146">
        <v>1.4999999999999999E-2</v>
      </c>
      <c r="I146" s="144">
        <v>3</v>
      </c>
      <c r="J146" s="144">
        <v>3</v>
      </c>
      <c r="K146" s="146">
        <v>3.322E-2</v>
      </c>
      <c r="L146" s="144" t="s">
        <v>40</v>
      </c>
      <c r="M146" s="7" t="s">
        <v>41</v>
      </c>
      <c r="N146" s="147">
        <v>1E-4</v>
      </c>
      <c r="O146" s="23">
        <v>0.22559999999999999</v>
      </c>
      <c r="P146" s="146">
        <v>6.0600000000000001E-2</v>
      </c>
      <c r="Q146" s="146">
        <v>0.1089</v>
      </c>
      <c r="R146" s="146">
        <v>1.8E-3</v>
      </c>
      <c r="S146" s="146">
        <v>1.52E-2</v>
      </c>
      <c r="T146" s="146">
        <v>0.01</v>
      </c>
      <c r="U146" s="144">
        <v>817</v>
      </c>
      <c r="V146" s="144">
        <v>0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1.05</v>
      </c>
      <c r="D147" s="156">
        <v>-2.8E-3</v>
      </c>
      <c r="E147" s="150">
        <v>24.64</v>
      </c>
      <c r="F147" s="14">
        <v>1.0489999999999999</v>
      </c>
      <c r="G147" s="152">
        <v>-1E-3</v>
      </c>
      <c r="H147" s="150" t="s">
        <v>414</v>
      </c>
      <c r="I147" s="150">
        <v>3.7</v>
      </c>
      <c r="J147" s="150">
        <v>3.7</v>
      </c>
      <c r="K147" s="152">
        <v>3.3680000000000002E-2</v>
      </c>
      <c r="L147" s="150">
        <v>0.68</v>
      </c>
      <c r="M147" s="14" t="s">
        <v>415</v>
      </c>
      <c r="N147" s="151">
        <v>1E-4</v>
      </c>
      <c r="O147" s="152">
        <v>0.2346</v>
      </c>
      <c r="P147" s="150" t="s">
        <v>37</v>
      </c>
      <c r="Q147" s="150" t="s">
        <v>37</v>
      </c>
      <c r="R147" s="152">
        <v>-5.9999999999999995E-4</v>
      </c>
      <c r="S147" s="152">
        <v>1.2999999999999999E-3</v>
      </c>
      <c r="T147" s="152">
        <v>-4.3E-3</v>
      </c>
      <c r="U147" s="150">
        <v>611</v>
      </c>
      <c r="V147" s="150">
        <v>3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1.0980000000000001</v>
      </c>
      <c r="D148" s="147">
        <v>7.3000000000000001E-3</v>
      </c>
      <c r="E148" s="144">
        <v>16.12</v>
      </c>
      <c r="F148" s="7">
        <v>1.087</v>
      </c>
      <c r="G148" s="146">
        <v>-1.01E-2</v>
      </c>
      <c r="H148" s="144" t="s">
        <v>347</v>
      </c>
      <c r="I148" s="144">
        <v>4</v>
      </c>
      <c r="J148" s="144">
        <v>4</v>
      </c>
      <c r="K148" s="146">
        <v>2.435E-2</v>
      </c>
      <c r="L148" s="144">
        <v>0.82</v>
      </c>
      <c r="M148" s="7" t="s">
        <v>236</v>
      </c>
      <c r="N148" s="157">
        <v>0</v>
      </c>
      <c r="O148" s="146">
        <v>0.34239999999999998</v>
      </c>
      <c r="P148" s="144" t="s">
        <v>37</v>
      </c>
      <c r="Q148" s="144" t="s">
        <v>37</v>
      </c>
      <c r="R148" s="146">
        <v>-1E-4</v>
      </c>
      <c r="S148" s="146">
        <v>-4.5999999999999999E-3</v>
      </c>
      <c r="T148" s="146">
        <v>-8.3000000000000001E-3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1.0549999999999999</v>
      </c>
      <c r="D149" s="151">
        <v>8.9999999999999998E-4</v>
      </c>
      <c r="E149" s="150">
        <v>48.34</v>
      </c>
      <c r="F149" s="14">
        <v>1</v>
      </c>
      <c r="G149" s="152">
        <v>-5.5E-2</v>
      </c>
      <c r="H149" s="150" t="s">
        <v>35</v>
      </c>
      <c r="I149" s="150">
        <v>0</v>
      </c>
      <c r="J149" s="150">
        <v>0</v>
      </c>
      <c r="K149" s="152">
        <v>-1.9879999999999998E-2</v>
      </c>
      <c r="L149" s="150">
        <v>2.67</v>
      </c>
      <c r="M149" s="14" t="s">
        <v>36</v>
      </c>
      <c r="N149" s="151">
        <v>2.9999999999999997E-4</v>
      </c>
      <c r="O149" s="152">
        <v>0.55379999999999996</v>
      </c>
      <c r="P149" s="150" t="s">
        <v>37</v>
      </c>
      <c r="Q149" s="150" t="s">
        <v>37</v>
      </c>
      <c r="R149" s="152">
        <v>1.26E-2</v>
      </c>
      <c r="S149" s="152">
        <v>1.2500000000000001E-2</v>
      </c>
      <c r="T149" s="152">
        <v>4.1999999999999997E-3</v>
      </c>
      <c r="U149" s="150">
        <v>3122</v>
      </c>
      <c r="V149" s="150">
        <v>6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1.0740000000000001</v>
      </c>
      <c r="D150" s="145">
        <v>-3.7000000000000002E-3</v>
      </c>
      <c r="E150" s="144">
        <v>0.32</v>
      </c>
      <c r="F150" s="7">
        <v>1.0369999999999999</v>
      </c>
      <c r="G150" s="146">
        <v>-3.5700000000000003E-2</v>
      </c>
      <c r="H150" s="144" t="s">
        <v>290</v>
      </c>
      <c r="I150" s="144">
        <v>5.5</v>
      </c>
      <c r="J150" s="144">
        <v>5.5</v>
      </c>
      <c r="K150" s="146">
        <v>-5.3719999999999997E-2</v>
      </c>
      <c r="L150" s="144">
        <v>0.32</v>
      </c>
      <c r="M150" s="7" t="s">
        <v>291</v>
      </c>
      <c r="N150" s="147">
        <v>2.0000000000000001E-4</v>
      </c>
      <c r="O150" s="23">
        <v>0.14860000000000001</v>
      </c>
      <c r="P150" s="146">
        <v>-5.6000000000000001E-2</v>
      </c>
      <c r="Q150" s="146">
        <v>0.38450000000000001</v>
      </c>
      <c r="R150" s="146">
        <v>6.0000000000000001E-3</v>
      </c>
      <c r="S150" s="146">
        <v>1.29E-2</v>
      </c>
      <c r="T150" s="146">
        <v>-3.0999999999999999E-3</v>
      </c>
      <c r="U150" s="144">
        <v>29481</v>
      </c>
      <c r="V150" s="144">
        <v>-2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293"/>
    <hyperlink ref="C20" r:id="rId82" display="http://finance.sina.com.cn/fund/quotes/150293/bc.shtml"/>
    <hyperlink ref="F20" r:id="rId83" display="http://www.cninfo.com.cn/information/fund/netvalue/150293.html"/>
    <hyperlink ref="M20" r:id="rId84" tooltip="399807" display="http://quote.eastmoney.com/zs399807.html"/>
    <hyperlink ref="O20" r:id="rId85" display="https://www.jisilu.cn/data/utils/lowcalc/150293"/>
    <hyperlink ref="Y20" r:id="rId86" tooltip="加【高铁A级】为自选A类" display="javascript:addOwnedFund('15029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502037"/>
    <hyperlink ref="C23" r:id="rId100" display="http://finance.sina.com.cn/fund/quotes/502037/bc.shtml"/>
    <hyperlink ref="F23" r:id="rId101" display="http://www.cninfo.com.cn/information/fund/netvalue/502037.html"/>
    <hyperlink ref="M23" r:id="rId102" tooltip="399805" display="http://quote.eastmoney.com/zs399805.html"/>
    <hyperlink ref="O23" r:id="rId103" display="https://www.jisilu.cn/data/utils/lowcalc/502037"/>
    <hyperlink ref="Y23" r:id="rId104" tooltip="加【网金A】为自选A类" display="javascript:addOwnedFund('502037');"/>
    <hyperlink ref="A24" r:id="rId105" display="https://www.jisilu.cn/data/sfnew/detail/150263"/>
    <hyperlink ref="C24" r:id="rId106" display="http://finance.sina.com.cn/fund/quotes/150263/bc.shtml"/>
    <hyperlink ref="F24" r:id="rId107" display="http://www.cninfo.com.cn/information/fund/netvalue/150263.html"/>
    <hyperlink ref="M24" r:id="rId108" tooltip="000852" display="http://quote.eastmoney.com/zs000852.html"/>
    <hyperlink ref="O24" r:id="rId109" display="https://www.jisilu.cn/data/utils/lowcalc/150263"/>
    <hyperlink ref="Y24" r:id="rId110" tooltip="加【1000A】为自选A类" display="javascript:addOwnedFund('150263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325"/>
    <hyperlink ref="C27" r:id="rId124" display="http://finance.sina.com.cn/fund/quotes/150325/bc.shtml"/>
    <hyperlink ref="F27" r:id="rId125" display="http://www.cninfo.com.cn/information/fund/netvalue/150325.html"/>
    <hyperlink ref="M27" r:id="rId126" tooltip="399807" display="http://quote.eastmoney.com/zs399807.html"/>
    <hyperlink ref="O27" r:id="rId127" display="https://www.jisilu.cn/data/utils/lowcalc/150325"/>
    <hyperlink ref="Y27" r:id="rId128" tooltip="加【高铁A端】为自选A类" display="javascript:addOwnedFund('150325');"/>
    <hyperlink ref="A28" r:id="rId129" display="https://www.jisilu.cn/data/sfnew/detail/150299"/>
    <hyperlink ref="C28" r:id="rId130" display="http://finance.sina.com.cn/fund/quotes/150299/bc.shtml"/>
    <hyperlink ref="F28" r:id="rId131" display="http://www.cninfo.com.cn/information/fund/netvalue/150299.html"/>
    <hyperlink ref="M28" r:id="rId132" tooltip="399986" display="http://quote.eastmoney.com/zs399986.html"/>
    <hyperlink ref="O28" r:id="rId133" display="https://www.jisilu.cn/data/utils/lowcalc/150299"/>
    <hyperlink ref="Y28" r:id="rId134" tooltip="将【银行股A】从自选中删除" display="javascript:delOwnedFund('150299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343"/>
    <hyperlink ref="C33" r:id="rId160" display="http://finance.sina.com.cn/fund/quotes/150343/bc.shtml"/>
    <hyperlink ref="F33" r:id="rId161" display="http://www.cninfo.com.cn/information/fund/netvalue/150343.html"/>
    <hyperlink ref="M33" r:id="rId162" tooltip="399975" display="http://quote.eastmoney.com/zs399975.html"/>
    <hyperlink ref="O33" r:id="rId163" display="https://www.jisilu.cn/data/utils/lowcalc/150343"/>
    <hyperlink ref="Y33" r:id="rId164" tooltip="加【证券A基】为自选A类" display="javascript:addOwnedFund('150343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117"/>
    <hyperlink ref="C35" r:id="rId172" display="http://finance.sina.com.cn/fund/quotes/150117/bc.shtml"/>
    <hyperlink ref="F35" r:id="rId173" display="http://www.cninfo.com.cn/information/fund/netvalue/150117.html"/>
    <hyperlink ref="M35" r:id="rId174" tooltip="399393" display="http://quote.eastmoney.com/zs399393.html"/>
    <hyperlink ref="O35" r:id="rId175" display="https://www.jisilu.cn/data/utils/lowcalc/150117"/>
    <hyperlink ref="Y35" r:id="rId176" tooltip="加【房地产A】为自选A类" display="javascript:addOwnedFund('150117');"/>
    <hyperlink ref="A36" r:id="rId177" display="https://www.jisilu.cn/data/sfnew/detail/150190"/>
    <hyperlink ref="C36" r:id="rId178" display="http://finance.sina.com.cn/fund/quotes/150190/bc.shtml"/>
    <hyperlink ref="F36" r:id="rId179" display="http://www.cninfo.com.cn/information/fund/netvalue/150190.html"/>
    <hyperlink ref="M36" r:id="rId180" tooltip="000827" display="http://quote.eastmoney.com/zs000827.html"/>
    <hyperlink ref="O36" r:id="rId181" display="https://www.jisilu.cn/data/utils/lowcalc/150190"/>
    <hyperlink ref="Y36" r:id="rId182" tooltip="加【NCF环保A】为自选A类" display="javascript:addOwnedFund('150190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327"/>
    <hyperlink ref="C40" r:id="rId202" display="http://finance.sina.com.cn/fund/quotes/150327/bc.shtml"/>
    <hyperlink ref="F40" r:id="rId203" display="http://www.cninfo.com.cn/information/fund/netvalue/150327.html"/>
    <hyperlink ref="M40" r:id="rId204" tooltip="399808" display="http://quote.eastmoney.com/zs399808.html"/>
    <hyperlink ref="O40" r:id="rId205" display="https://www.jisilu.cn/data/utils/lowcalc/150327"/>
    <hyperlink ref="Y40" r:id="rId206" tooltip="加【新能A级】为自选A类" display="javascript:addOwnedFund('15032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38"/>
    <hyperlink ref="C44" r:id="rId220" display="http://finance.sina.com.cn/fund/quotes/150138/bc.shtml"/>
    <hyperlink ref="F44" r:id="rId221" display="http://www.cninfo.com.cn/information/fund/netvalue/150138.html"/>
    <hyperlink ref="M44" r:id="rId222" tooltip="000842" display="http://quote.eastmoney.com/zs000842.html"/>
    <hyperlink ref="O44" r:id="rId223" display="https://www.jisilu.cn/data/utils/lowcalc/150138"/>
    <hyperlink ref="Y44" r:id="rId224" tooltip="加【中证800A】为自选A类" display="javascript:addOwnedFund('150138');"/>
    <hyperlink ref="A45" r:id="rId225" display="https://www.jisilu.cn/data/sfnew/detail/150112"/>
    <hyperlink ref="C45" r:id="rId226" display="http://finance.sina.com.cn/fund/quotes/150112/bc.shtml"/>
    <hyperlink ref="F45" r:id="rId227" display="http://www.cninfo.com.cn/information/fund/netvalue/150112.html"/>
    <hyperlink ref="M45" r:id="rId228" tooltip="399330" display="http://quote.eastmoney.com/zs399330.html"/>
    <hyperlink ref="O45" r:id="rId229" display="https://www.jisilu.cn/data/utils/lowcalc/150112"/>
    <hyperlink ref="Y45" r:id="rId230" tooltip="加【深100A】为自选A类" display="javascript:addOwnedFund('150112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21"/>
    <hyperlink ref="C47" r:id="rId238" display="http://finance.sina.com.cn/fund/quotes/150121/bc.shtml"/>
    <hyperlink ref="F47" r:id="rId239" display="http://www.cninfo.com.cn/information/fund/netvalue/150121.html"/>
    <hyperlink ref="M47" r:id="rId240" tooltip="399918" display="http://quote.eastmoney.com/zs399918.html"/>
    <hyperlink ref="O47" r:id="rId241" display="https://www.jisilu.cn/data/utils/lowcalc/150121"/>
    <hyperlink ref="Y47" r:id="rId242" tooltip="加【银河优先】为自选A类" display="javascript:addOwnedFund('150121');"/>
    <hyperlink ref="A48" r:id="rId243" display="https://www.jisilu.cn/data/sfnew/detail/150064"/>
    <hyperlink ref="C48" r:id="rId244" display="http://finance.sina.com.cn/fund/quotes/150064/bc.shtml"/>
    <hyperlink ref="F48" r:id="rId245" display="http://www.cninfo.com.cn/information/fund/netvalue/150064.html"/>
    <hyperlink ref="M48" r:id="rId246" tooltip="399904" display="http://quote.eastmoney.com/zs399904.html"/>
    <hyperlink ref="O48" r:id="rId247" display="https://www.jisilu.cn/data/utils/lowcalc/150064"/>
    <hyperlink ref="Y48" r:id="rId248" tooltip="加【同瑞A】为自选A类" display="javascript:addOwnedFund('150064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502041"/>
    <hyperlink ref="C50" r:id="rId256" display="http://finance.sina.com.cn/fund/quotes/502041/bc.shtml"/>
    <hyperlink ref="F50" r:id="rId257" display="http://www.cninfo.com.cn/information/fund/netvalue/502041.html"/>
    <hyperlink ref="M50" r:id="rId258" tooltip="000016" display="http://quote.eastmoney.com/zs000016.html"/>
    <hyperlink ref="O50" r:id="rId259" display="https://www.jisilu.cn/data/utils/lowcalc/502041"/>
    <hyperlink ref="Y50" r:id="rId260" tooltip="加【上50A】为自选A类" display="javascript:addOwnedFund('502041');"/>
    <hyperlink ref="A51" r:id="rId261" display="https://www.jisilu.cn/data/sfnew/detail/150053"/>
    <hyperlink ref="C51" r:id="rId262" display="http://finance.sina.com.cn/fund/quotes/150053/bc.shtml"/>
    <hyperlink ref="F51" r:id="rId263" display="http://www.cninfo.com.cn/information/fund/netvalue/150053.html"/>
    <hyperlink ref="M51" r:id="rId264" tooltip="399905" display="http://quote.eastmoney.com/zs399905.html"/>
    <hyperlink ref="O51" r:id="rId265" display="https://www.jisilu.cn/data/utils/lowcalc/150053"/>
    <hyperlink ref="Y51" r:id="rId266" tooltip="加【泰达500A】为自选A类" display="javascript:addOwnedFund('150053');"/>
    <hyperlink ref="A52" r:id="rId267" display="https://www.jisilu.cn/data/sfnew/detail/150073"/>
    <hyperlink ref="C52" r:id="rId268" display="http://finance.sina.com.cn/fund/quotes/150073/bc.shtml"/>
    <hyperlink ref="F52" r:id="rId269" display="http://www.cninfo.com.cn/information/fund/netvalue/150073.html"/>
    <hyperlink ref="M52" r:id="rId270" tooltip="399958" display="http://quote.eastmoney.com/zs399958.html"/>
    <hyperlink ref="O52" r:id="rId271" display="https://www.jisilu.cn/data/utils/lowcalc/150073"/>
    <hyperlink ref="Y52" r:id="rId272" tooltip="加【诺安稳健】为自选A类" display="javascript:addOwnedFund('150073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31"/>
    <hyperlink ref="C54" r:id="rId280" display="http://finance.sina.com.cn/fund/quotes/502031/bc.shtml"/>
    <hyperlink ref="F54" r:id="rId281" display="http://www.cninfo.com.cn/information/fund/netvalue/502031.html"/>
    <hyperlink ref="M54" r:id="rId282" tooltip="399807" display="http://quote.eastmoney.com/zs399807.html"/>
    <hyperlink ref="O54" r:id="rId283" display="https://www.jisilu.cn/data/utils/lowcalc/502031"/>
    <hyperlink ref="Y54" r:id="rId284" tooltip="将【高铁A】从自选中删除" display="javascript:delOwnedFund('502031');"/>
    <hyperlink ref="A55" r:id="rId285" display="https://www.jisilu.cn/data/sfnew/detail/150281"/>
    <hyperlink ref="C55" r:id="rId286" display="http://finance.sina.com.cn/fund/quotes/150281/bc.shtml"/>
    <hyperlink ref="F55" r:id="rId287" display="http://www.cninfo.com.cn/information/fund/netvalue/150281.html"/>
    <hyperlink ref="M55" r:id="rId288" tooltip="399934" display="http://quote.eastmoney.com/zs399934.html"/>
    <hyperlink ref="O55" r:id="rId289" display="https://www.jisilu.cn/data/utils/lowcalc/150281"/>
    <hyperlink ref="Y55" r:id="rId290" tooltip="加【金融地A】为自选A类" display="javascript:addOwnedFund('150281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150167"/>
    <hyperlink ref="C57" r:id="rId298" display="http://finance.sina.com.cn/fund/quotes/150167/bc.shtml"/>
    <hyperlink ref="F57" r:id="rId299" display="http://www.cninfo.com.cn/information/fund/netvalue/150167.html"/>
    <hyperlink ref="M57" r:id="rId300" tooltip="399300" display="http://quote.eastmoney.com/zs399300.html"/>
    <hyperlink ref="O57" r:id="rId301" display="https://www.jisilu.cn/data/utils/lowcalc/150167"/>
    <hyperlink ref="Y57" r:id="rId302" tooltip="加【银华300A】为自选A类" display="javascript:addOwnedFund('150167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225"/>
    <hyperlink ref="C59" r:id="rId310" display="http://finance.sina.com.cn/fund/quotes/150225/bc.shtml"/>
    <hyperlink ref="F59" r:id="rId311" display="http://www.cninfo.com.cn/information/fund/netvalue/150225.html"/>
    <hyperlink ref="M59" r:id="rId312" tooltip="399966" display="http://quote.eastmoney.com/zs399966.html"/>
    <hyperlink ref="O59" r:id="rId313" display="https://www.jisilu.cn/data/utils/lowcalc/150225"/>
    <hyperlink ref="Y59" r:id="rId314" tooltip="加【证保A级】为自选A类" display="javascript:addOwnedFund('150225');"/>
    <hyperlink ref="A60" r:id="rId315" display="https://www.jisilu.cn/data/sfnew/detail/150055"/>
    <hyperlink ref="C60" r:id="rId316" display="http://finance.sina.com.cn/fund/quotes/150055/bc.shtml"/>
    <hyperlink ref="F60" r:id="rId317" display="http://www.cninfo.com.cn/information/fund/netvalue/150055.html"/>
    <hyperlink ref="M60" r:id="rId318" tooltip="399905" display="http://quote.eastmoney.com/zs399905.html"/>
    <hyperlink ref="O60" r:id="rId319" display="https://www.jisilu.cn/data/utils/lowcalc/150055"/>
    <hyperlink ref="Y60" r:id="rId320" tooltip="加【500A】为自选A类" display="javascript:addOwnedFund('150055');"/>
    <hyperlink ref="A61" r:id="rId321" display="https://www.jisilu.cn/data/sfnew/detail/150213"/>
    <hyperlink ref="C61" r:id="rId322" display="http://finance.sina.com.cn/fund/quotes/150213/bc.shtml"/>
    <hyperlink ref="F61" r:id="rId323" display="http://www.cninfo.com.cn/information/fund/netvalue/150213.html"/>
    <hyperlink ref="M61" r:id="rId324" tooltip="399958" display="http://quote.eastmoney.com/zs399958.html"/>
    <hyperlink ref="O61" r:id="rId325" display="https://www.jisilu.cn/data/utils/lowcalc/150213"/>
    <hyperlink ref="Y61" r:id="rId326" tooltip="加【成长A级】为自选A类" display="javascript:addOwnedFund('150213');"/>
    <hyperlink ref="A62" r:id="rId327" display="https://www.jisilu.cn/data/sfnew/detail/150140"/>
    <hyperlink ref="C62" r:id="rId328" display="http://finance.sina.com.cn/fund/quotes/150140/bc.shtml"/>
    <hyperlink ref="F62" r:id="rId329" display="http://www.cninfo.com.cn/information/fund/netvalue/150140.html"/>
    <hyperlink ref="M62" r:id="rId330" tooltip="399300" display="http://quote.eastmoney.com/zs399300.html"/>
    <hyperlink ref="O62" r:id="rId331" display="https://www.jisilu.cn/data/utils/lowcalc/150140"/>
    <hyperlink ref="Y62" r:id="rId332" tooltip="加【国金300A】为自选A类" display="javascript:addOwnedFund('150140');"/>
    <hyperlink ref="A63" r:id="rId333" display="https://www.jisilu.cn/data/sfnew/detail/150295"/>
    <hyperlink ref="C63" r:id="rId334" display="http://finance.sina.com.cn/fund/quotes/150295/bc.shtml"/>
    <hyperlink ref="F63" r:id="rId335" display="http://www.cninfo.com.cn/information/fund/netvalue/150295.html"/>
    <hyperlink ref="M63" r:id="rId336" tooltip="399974" display="http://quote.eastmoney.com/zs399974.html"/>
    <hyperlink ref="O63" r:id="rId337" display="https://www.jisilu.cn/data/utils/lowcalc/150295"/>
    <hyperlink ref="Y63" r:id="rId338" tooltip="加【改革A】为自选A类" display="javascript:addOwnedFund('150295');"/>
    <hyperlink ref="A64" r:id="rId339" display="https://www.jisilu.cn/data/sfnew/detail/150036"/>
    <hyperlink ref="C64" r:id="rId340" display="http://finance.sina.com.cn/fund/quotes/150036/bc.shtml"/>
    <hyperlink ref="F64" r:id="rId341" display="http://www.cninfo.com.cn/information/fund/netvalue/150036.html"/>
    <hyperlink ref="M64" r:id="rId342" tooltip="399300" display="http://quote.eastmoney.com/zs399300.html"/>
    <hyperlink ref="O64" r:id="rId343" display="https://www.jisilu.cn/data/utils/lowcalc/150036"/>
    <hyperlink ref="Y64" r:id="rId344" tooltip="加【建信稳健】为自选A类" display="javascript:addOwnedFund('150036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104"/>
    <hyperlink ref="C67" r:id="rId358" display="http://finance.sina.com.cn/fund/quotes/150104/bc.shtml"/>
    <hyperlink ref="F67" r:id="rId359" display="http://www.cninfo.com.cn/information/fund/netvalue/150104.html"/>
    <hyperlink ref="M67" r:id="rId360" tooltip="399300" display="http://quote.eastmoney.com/zs399300.html"/>
    <hyperlink ref="O67" r:id="rId361" display="https://www.jisilu.cn/data/utils/lowcalc/150104"/>
    <hyperlink ref="Y67" r:id="rId362" tooltip="加【HS300A】为自选A类" display="javascript:addOwnedFund('150104');"/>
    <hyperlink ref="A68" r:id="rId363" display="https://www.jisilu.cn/data/sfnew/detail/150090"/>
    <hyperlink ref="C68" r:id="rId364" display="http://finance.sina.com.cn/fund/quotes/150090/bc.shtml"/>
    <hyperlink ref="F68" r:id="rId365" display="http://www.cninfo.com.cn/information/fund/netvalue/150090.html"/>
    <hyperlink ref="M68" r:id="rId366" tooltip="399958" display="http://quote.eastmoney.com/zs399958.html"/>
    <hyperlink ref="O68" r:id="rId367" display="https://www.jisilu.cn/data/utils/lowcalc/150090"/>
    <hyperlink ref="Y68" r:id="rId368" tooltip="加【成长A】为自选A类" display="javascript:addOwnedFund('150090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211"/>
    <hyperlink ref="C70" r:id="rId376" display="http://finance.sina.com.cn/fund/quotes/150211/bc.shtml"/>
    <hyperlink ref="F70" r:id="rId377" display="http://www.cninfo.com.cn/information/fund/netvalue/150211.html"/>
    <hyperlink ref="M70" r:id="rId378" tooltip="399976" display="http://quote.eastmoney.com/zs399976.html"/>
    <hyperlink ref="O70" r:id="rId379" display="https://www.jisilu.cn/data/utils/lowcalc/150211"/>
    <hyperlink ref="Y70" r:id="rId380" tooltip="加【新能车A】为自选A类" display="javascript:addOwnedFund('150211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83"/>
    <hyperlink ref="C72" r:id="rId388" display="http://finance.sina.com.cn/fund/quotes/150083/bc.shtml"/>
    <hyperlink ref="F72" r:id="rId389" display="http://www.cninfo.com.cn/information/fund/netvalue/150083.html"/>
    <hyperlink ref="M72" r:id="rId390" tooltip="399330" display="http://quote.eastmoney.com/zs399330.html"/>
    <hyperlink ref="O72" r:id="rId391" display="https://www.jisilu.cn/data/utils/lowcalc/150083"/>
    <hyperlink ref="Y72" r:id="rId392" tooltip="加【深证100A】为自选A类" display="javascript:addOwnedFund('150083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8" r:id="rId420" display="https://www.jisilu.cn/data/sfnew/detail/150088"/>
    <hyperlink ref="C78" r:id="rId421" display="http://finance.sina.com.cn/fund/quotes/150088/bc.shtml"/>
    <hyperlink ref="F78" r:id="rId422" display="http://www.cninfo.com.cn/information/fund/netvalue/150088.html"/>
    <hyperlink ref="M78" r:id="rId423" tooltip="399905" display="http://quote.eastmoney.com/zs399905.html"/>
    <hyperlink ref="Y78" r:id="rId424" tooltip="加【金鹰500A】为自选A类" display="javascript:addOwnedFund('150088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3" r:id="rId443" display="https://www.jisilu.cn/data/sfnew/detail/150148"/>
    <hyperlink ref="C83" r:id="rId444" display="http://finance.sina.com.cn/fund/quotes/150148/bc.shtml"/>
    <hyperlink ref="F83" r:id="rId445" display="http://www.cninfo.com.cn/information/fund/netvalue/150148.html"/>
    <hyperlink ref="M83" r:id="rId446" tooltip="000841" display="http://quote.eastmoney.com/zs000841.html"/>
    <hyperlink ref="O83" r:id="rId447" display="https://www.jisilu.cn/data/utils/lowcalc/150148"/>
    <hyperlink ref="Y83" r:id="rId448" tooltip="加【医药800A】为自选A类" display="javascript:addOwnedFund('15014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164"/>
    <hyperlink ref="C88" r:id="rId468" display="http://finance.sina.com.cn/fund/quotes/150164/bc.shtml"/>
    <hyperlink ref="F88" r:id="rId469" display="http://www.cninfo.com.cn/information/fund/netvalue/150164.html"/>
    <hyperlink ref="M88" r:id="rId470" tooltip="000832" display="http://quote.eastmoney.com/zs000832.html"/>
    <hyperlink ref="O88" r:id="rId471" display="https://www.jisilu.cn/data/utils/lowcalc/150164"/>
    <hyperlink ref="Y88" r:id="rId472" tooltip="加【可转债A】为自选A类" display="javascript:addOwnedFund('150164');"/>
    <hyperlink ref="A89" r:id="rId473" display="https://www.jisilu.cn/data/sfnew/detail/502017"/>
    <hyperlink ref="C89" r:id="rId474" display="http://finance.sina.com.cn/fund/quotes/502017/bc.shtml"/>
    <hyperlink ref="F89" r:id="rId475" display="http://www.cninfo.com.cn/information/fund/netvalue/502017.html"/>
    <hyperlink ref="M89" r:id="rId476" tooltip="399991" display="http://quote.eastmoney.com/zs399991.html"/>
    <hyperlink ref="O89" r:id="rId477" display="https://www.jisilu.cn/data/utils/lowcalc/502017"/>
    <hyperlink ref="Y89" r:id="rId478" tooltip="加【带路A】为自选A类" display="javascript:addOwnedFund('502017');"/>
    <hyperlink ref="A90" r:id="rId479" display="https://www.jisilu.cn/data/sfnew/detail/150305"/>
    <hyperlink ref="C90" r:id="rId480" display="http://finance.sina.com.cn/fund/quotes/150305/bc.shtml"/>
    <hyperlink ref="F90" r:id="rId481" display="http://www.cninfo.com.cn/information/fund/netvalue/150305.html"/>
    <hyperlink ref="M90" r:id="rId482" tooltip="399812" display="http://quote.eastmoney.com/zs399812.html"/>
    <hyperlink ref="O90" r:id="rId483" display="https://www.jisilu.cn/data/utils/lowcalc/150305"/>
    <hyperlink ref="Y90" r:id="rId484" tooltip="加【养老A】为自选A类" display="javascript:addOwnedFund('150305');"/>
    <hyperlink ref="A91" r:id="rId485" display="https://www.jisilu.cn/data/sfnew/detail/150237"/>
    <hyperlink ref="C91" r:id="rId486" display="http://finance.sina.com.cn/fund/quotes/150237/bc.shtml"/>
    <hyperlink ref="F91" r:id="rId487" display="http://www.cninfo.com.cn/information/fund/netvalue/150237.html"/>
    <hyperlink ref="M91" r:id="rId488" tooltip="000827" display="http://quote.eastmoney.com/zs000827.html"/>
    <hyperlink ref="O91" r:id="rId489" display="https://www.jisilu.cn/data/utils/lowcalc/150237"/>
    <hyperlink ref="Y91" r:id="rId490" tooltip="加【环保A级】为自选A类" display="javascript:addOwnedFund('150237');"/>
    <hyperlink ref="A92" r:id="rId491" display="https://www.jisilu.cn/data/sfnew/detail/150257"/>
    <hyperlink ref="C92" r:id="rId492" display="http://finance.sina.com.cn/fund/quotes/150257/bc.shtml"/>
    <hyperlink ref="F92" r:id="rId493" display="http://www.cninfo.com.cn/information/fund/netvalue/150257.html"/>
    <hyperlink ref="M92" r:id="rId494" tooltip="399993" display="http://quote.eastmoney.com/zs399993.html"/>
    <hyperlink ref="O92" r:id="rId495" display="https://www.jisilu.cn/data/utils/lowcalc/150257"/>
    <hyperlink ref="Y92" r:id="rId496" tooltip="加【生物A】为自选A类" display="javascript:addOwnedFund('150257');"/>
    <hyperlink ref="A93" r:id="rId497" display="https://www.jisilu.cn/data/sfnew/detail/150277"/>
    <hyperlink ref="C93" r:id="rId498" display="http://finance.sina.com.cn/fund/quotes/150277/bc.shtml"/>
    <hyperlink ref="F93" r:id="rId499" display="http://www.cninfo.com.cn/information/fund/netvalue/150277.html"/>
    <hyperlink ref="M93" r:id="rId500" tooltip="399807" display="http://quote.eastmoney.com/zs399807.html"/>
    <hyperlink ref="O93" r:id="rId501" display="https://www.jisilu.cn/data/utils/lowcalc/150277"/>
    <hyperlink ref="Y93" r:id="rId502" tooltip="将【高铁A】从自选中删除" display="javascript:delOwnedFund('150277');"/>
    <hyperlink ref="A94" r:id="rId503" display="https://www.jisilu.cn/data/sfnew/detail/150283"/>
    <hyperlink ref="C94" r:id="rId504" display="http://finance.sina.com.cn/fund/quotes/150283/bc.shtml"/>
    <hyperlink ref="F94" r:id="rId505" display="http://www.cninfo.com.cn/information/fund/netvalue/150283.html"/>
    <hyperlink ref="M94" r:id="rId506" tooltip="000808" display="http://quote.eastmoney.com/zs000808.html"/>
    <hyperlink ref="O94" r:id="rId507" display="https://www.jisilu.cn/data/utils/lowcalc/150283"/>
    <hyperlink ref="Y94" r:id="rId508" tooltip="加【SW医药A】为自选A类" display="javascript:addOwnedFund('150283');"/>
    <hyperlink ref="A95" r:id="rId509" display="https://www.jisilu.cn/data/sfnew/detail/150249"/>
    <hyperlink ref="C95" r:id="rId510" display="http://finance.sina.com.cn/fund/quotes/150249/bc.shtml"/>
    <hyperlink ref="F95" r:id="rId511" display="http://www.cninfo.com.cn/information/fund/netvalue/150249.html"/>
    <hyperlink ref="M95" r:id="rId512" tooltip="399986" display="http://quote.eastmoney.com/zs399986.html"/>
    <hyperlink ref="O95" r:id="rId513" display="https://www.jisilu.cn/data/utils/lowcalc/150249"/>
    <hyperlink ref="Y95" r:id="rId514" tooltip="将【银行A端】从自选中删除" display="javascript:delOwnedFund('150249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150275"/>
    <hyperlink ref="C98" r:id="rId528" display="http://finance.sina.com.cn/fund/quotes/150275/bc.shtml"/>
    <hyperlink ref="F98" r:id="rId529" display="http://www.cninfo.com.cn/information/fund/netvalue/150275.html"/>
    <hyperlink ref="M98" r:id="rId530" tooltip="399991" display="http://quote.eastmoney.com/zs399991.html"/>
    <hyperlink ref="O98" r:id="rId531" display="https://www.jisilu.cn/data/utils/lowcalc/150275"/>
    <hyperlink ref="Y98" r:id="rId532" tooltip="将【一带一A】从自选中删除" display="javascript:delOwnedFund('150275');"/>
    <hyperlink ref="A99" r:id="rId533" display="https://www.jisilu.cn/data/sfnew/detail/150233"/>
    <hyperlink ref="C99" r:id="rId534" display="http://finance.sina.com.cn/fund/quotes/150233/bc.shtml"/>
    <hyperlink ref="F99" r:id="rId535" display="http://www.cninfo.com.cn/information/fund/netvalue/150233.html"/>
    <hyperlink ref="M99" r:id="rId536" tooltip="399810" display="http://quote.eastmoney.com/zs399810.html"/>
    <hyperlink ref="O99" r:id="rId537" display="https://www.jisilu.cn/data/utils/lowcalc/150233"/>
    <hyperlink ref="Y99" r:id="rId538" tooltip="加【传媒业A】为自选A类" display="javascript:addOwnedFund('150233');"/>
    <hyperlink ref="A100" r:id="rId539" display="https://www.jisilu.cn/data/sfnew/detail/150255"/>
    <hyperlink ref="C100" r:id="rId540" display="http://finance.sina.com.cn/fund/quotes/150255/bc.shtml"/>
    <hyperlink ref="F100" r:id="rId541" display="http://www.cninfo.com.cn/information/fund/netvalue/150255.html"/>
    <hyperlink ref="M100" r:id="rId542" tooltip="399986" display="http://quote.eastmoney.com/zs399986.html"/>
    <hyperlink ref="O100" r:id="rId543" display="https://www.jisilu.cn/data/utils/lowcalc/150255"/>
    <hyperlink ref="Y100" r:id="rId544" tooltip="将【银行业A】从自选中删除" display="javascript:delOwnedFund('150255');"/>
    <hyperlink ref="A101" r:id="rId545" display="https://www.jisilu.cn/data/sfnew/detail/150259"/>
    <hyperlink ref="C101" r:id="rId546" display="http://finance.sina.com.cn/fund/quotes/150259/bc.shtml"/>
    <hyperlink ref="F101" r:id="rId547" display="http://www.cninfo.com.cn/information/fund/netvalue/150259.html"/>
    <hyperlink ref="M101" r:id="rId548" tooltip="399992" display="http://quote.eastmoney.com/zs399992.html"/>
    <hyperlink ref="O101" r:id="rId549" display="https://www.jisilu.cn/data/utils/lowcalc/150259"/>
    <hyperlink ref="Y101" r:id="rId550" tooltip="加【重组A】为自选A类" display="javascript:addOwnedFund('150259');"/>
    <hyperlink ref="A102" r:id="rId551" display="https://www.jisilu.cn/data/sfnew/detail/502049"/>
    <hyperlink ref="C102" r:id="rId552" display="http://finance.sina.com.cn/fund/quotes/502049/bc.shtml"/>
    <hyperlink ref="F102" r:id="rId553" display="http://www.cninfo.com.cn/information/fund/netvalue/502049.html"/>
    <hyperlink ref="M102" r:id="rId554" tooltip="000016" display="http://quote.eastmoney.com/zs000016.html"/>
    <hyperlink ref="O102" r:id="rId555" display="https://www.jisilu.cn/data/utils/lowcalc/502049"/>
    <hyperlink ref="Y102" r:id="rId556" tooltip="加【上证50A】为自选A类" display="javascript:addOwnedFund('502049');"/>
    <hyperlink ref="A103" r:id="rId557" display="https://www.jisilu.cn/data/sfnew/detail/502011"/>
    <hyperlink ref="C103" r:id="rId558" display="http://finance.sina.com.cn/fund/quotes/502011/bc.shtml"/>
    <hyperlink ref="F103" r:id="rId559" display="http://www.cninfo.com.cn/information/fund/netvalue/502011.html"/>
    <hyperlink ref="M103" r:id="rId560" tooltip="399975" display="http://quote.eastmoney.com/zs399975.html"/>
    <hyperlink ref="O103" r:id="rId561" display="https://www.jisilu.cn/data/utils/lowcalc/502011"/>
    <hyperlink ref="Y103" r:id="rId562" tooltip="加【证券A】为自选A类" display="javascript:addOwnedFund('502011');"/>
    <hyperlink ref="A104" r:id="rId563" display="https://www.jisilu.cn/data/sfnew/detail/502024"/>
    <hyperlink ref="C104" r:id="rId564" display="http://finance.sina.com.cn/fund/quotes/502024/bc.shtml"/>
    <hyperlink ref="F104" r:id="rId565" display="http://www.cninfo.com.cn/information/fund/netvalue/502024.html"/>
    <hyperlink ref="M104" r:id="rId566" tooltip="399440" display="http://quote.eastmoney.com/zs399440.html"/>
    <hyperlink ref="O104" r:id="rId567" display="https://www.jisilu.cn/data/utils/lowcalc/502024"/>
    <hyperlink ref="Y104" r:id="rId568" tooltip="加【钢铁A】为自选A类" display="javascript:addOwnedFund('502024');"/>
    <hyperlink ref="A105" r:id="rId569" display="https://www.jisilu.cn/data/sfnew/detail/150177"/>
    <hyperlink ref="C105" r:id="rId570" display="http://finance.sina.com.cn/fund/quotes/150177/bc.shtml"/>
    <hyperlink ref="F105" r:id="rId571" display="http://www.cninfo.com.cn/information/fund/netvalue/150177.html"/>
    <hyperlink ref="M105" r:id="rId572" tooltip="399966" display="http://quote.eastmoney.com/zs399966.html"/>
    <hyperlink ref="O105" r:id="rId573" display="https://www.jisilu.cn/data/utils/lowcalc/150177"/>
    <hyperlink ref="Y105" r:id="rId574" tooltip="加【证保A】为自选A类" display="javascript:addOwnedFund('150177');"/>
    <hyperlink ref="A106" r:id="rId575" display="https://www.jisilu.cn/data/sfnew/detail/150179"/>
    <hyperlink ref="C106" r:id="rId576" display="http://finance.sina.com.cn/fund/quotes/150179/bc.shtml"/>
    <hyperlink ref="F106" r:id="rId577" display="http://www.cninfo.com.cn/information/fund/netvalue/150179.html"/>
    <hyperlink ref="M106" r:id="rId578" tooltip="399935" display="http://quote.eastmoney.com/zs399935.html"/>
    <hyperlink ref="O106" r:id="rId579" display="https://www.jisilu.cn/data/utils/lowcalc/150179"/>
    <hyperlink ref="Y106" r:id="rId580" tooltip="加【信息A】为自选A类" display="javascript:addOwnedFund('150179');"/>
    <hyperlink ref="A107" r:id="rId581" display="https://www.jisilu.cn/data/sfnew/detail/150243"/>
    <hyperlink ref="C107" r:id="rId582" display="http://finance.sina.com.cn/fund/quotes/150243/bc.shtml"/>
    <hyperlink ref="F107" r:id="rId583" display="http://www.cninfo.com.cn/information/fund/netvalue/150243.html"/>
    <hyperlink ref="M107" r:id="rId584" tooltip="399006" display="http://quote.eastmoney.com/zs399006.html"/>
    <hyperlink ref="O107" r:id="rId585" display="https://www.jisilu.cn/data/utils/lowcalc/150243"/>
    <hyperlink ref="Y107" r:id="rId586" tooltip="加【创业A】为自选A类" display="javascript:addOwnedFund('150243');"/>
    <hyperlink ref="A108" r:id="rId587" display="https://www.jisilu.cn/data/sfnew/detail/150241"/>
    <hyperlink ref="C108" r:id="rId588" display="http://finance.sina.com.cn/fund/quotes/150241/bc.shtml"/>
    <hyperlink ref="F108" r:id="rId589" display="http://www.cninfo.com.cn/information/fund/netvalue/150241.html"/>
    <hyperlink ref="M108" r:id="rId590" tooltip="399986" display="http://quote.eastmoney.com/zs399986.html"/>
    <hyperlink ref="O108" r:id="rId591" display="https://www.jisilu.cn/data/utils/lowcalc/150241"/>
    <hyperlink ref="Y108" r:id="rId592" tooltip="将【银行A级】从自选中删除" display="javascript:delOwnedFund('150241');"/>
    <hyperlink ref="A109" r:id="rId593" display="https://www.jisilu.cn/data/sfnew/detail/150251"/>
    <hyperlink ref="C109" r:id="rId594" display="http://finance.sina.com.cn/fund/quotes/150251/bc.shtml"/>
    <hyperlink ref="F109" r:id="rId595" display="http://www.cninfo.com.cn/information/fund/netvalue/150251.html"/>
    <hyperlink ref="M109" r:id="rId596" tooltip="399990" display="http://quote.eastmoney.com/zs399990.html"/>
    <hyperlink ref="O109" r:id="rId597" display="https://www.jisilu.cn/data/utils/lowcalc/150251"/>
    <hyperlink ref="Y109" r:id="rId598" tooltip="加【煤炭A】为自选A类" display="javascript:addOwnedFund('150251');"/>
    <hyperlink ref="A110" r:id="rId599" display="https://www.jisilu.cn/data/sfnew/detail/150173"/>
    <hyperlink ref="C110" r:id="rId600" display="http://finance.sina.com.cn/fund/quotes/150173/bc.shtml"/>
    <hyperlink ref="F110" r:id="rId601" display="http://www.cninfo.com.cn/information/fund/netvalue/150173.html"/>
    <hyperlink ref="M110" r:id="rId602" tooltip="000998" display="http://quote.eastmoney.com/zs000998.html"/>
    <hyperlink ref="O110" r:id="rId603" display="https://www.jisilu.cn/data/utils/lowcalc/150173"/>
    <hyperlink ref="Y110" r:id="rId604" tooltip="加【TMT中证A】为自选A类" display="javascript:addOwnedFund('150173');"/>
    <hyperlink ref="A111" r:id="rId605" display="https://www.jisilu.cn/data/sfnew/detail/502007"/>
    <hyperlink ref="C111" r:id="rId606" display="http://finance.sina.com.cn/fund/quotes/502007/bc.shtml"/>
    <hyperlink ref="F111" r:id="rId607" display="http://www.cninfo.com.cn/information/fund/netvalue/502007.html"/>
    <hyperlink ref="M111" r:id="rId608" tooltip="399974" display="http://quote.eastmoney.com/zs399974.html"/>
    <hyperlink ref="O111" r:id="rId609" display="https://www.jisilu.cn/data/utils/lowcalc/502007"/>
    <hyperlink ref="Y111" r:id="rId610" tooltip="加【国企改A】为自选A类" display="javascript:addOwnedFund('502007');"/>
    <hyperlink ref="A112" r:id="rId611" display="https://www.jisilu.cn/data/sfnew/detail/150229"/>
    <hyperlink ref="C112" r:id="rId612" display="http://finance.sina.com.cn/fund/quotes/150229/bc.shtml"/>
    <hyperlink ref="F112" r:id="rId613" display="http://www.cninfo.com.cn/information/fund/netvalue/150229.html"/>
    <hyperlink ref="M112" r:id="rId614" tooltip="399987" display="http://quote.eastmoney.com/zs399987.html"/>
    <hyperlink ref="O112" r:id="rId615" display="https://www.jisilu.cn/data/utils/lowcalc/150229"/>
    <hyperlink ref="Y112" r:id="rId616" tooltip="加【酒A】为自选A类" display="javascript:addOwnedFund('150229');"/>
    <hyperlink ref="A113" r:id="rId617" display="https://www.jisilu.cn/data/sfnew/detail/150235"/>
    <hyperlink ref="C113" r:id="rId618" display="http://finance.sina.com.cn/fund/quotes/150235/bc.shtml"/>
    <hyperlink ref="F113" r:id="rId619" display="http://www.cninfo.com.cn/information/fund/netvalue/150235.html"/>
    <hyperlink ref="M113" r:id="rId620" tooltip="399975" display="http://quote.eastmoney.com/zs399975.html"/>
    <hyperlink ref="O113" r:id="rId621" display="https://www.jisilu.cn/data/utils/lowcalc/150235"/>
    <hyperlink ref="Y113" r:id="rId622" tooltip="加【券商A级】为自选A类" display="javascript:addOwnedFund('150235');"/>
    <hyperlink ref="A114" r:id="rId623" display="https://www.jisilu.cn/data/sfnew/detail/150184"/>
    <hyperlink ref="C114" r:id="rId624" display="http://finance.sina.com.cn/fund/quotes/150184/bc.shtml"/>
    <hyperlink ref="F114" r:id="rId625" display="http://www.cninfo.com.cn/information/fund/netvalue/150184.html"/>
    <hyperlink ref="M114" r:id="rId626" tooltip="000827" display="http://quote.eastmoney.com/zs000827.html"/>
    <hyperlink ref="O114" r:id="rId627" display="https://www.jisilu.cn/data/utils/lowcalc/150184"/>
    <hyperlink ref="Y114" r:id="rId628" tooltip="加【环保A】为自选A类" display="javascript:addOwnedFund('150184');"/>
    <hyperlink ref="A115" r:id="rId629" display="https://www.jisilu.cn/data/sfnew/detail/150205"/>
    <hyperlink ref="C115" r:id="rId630" display="http://finance.sina.com.cn/fund/quotes/150205/bc.shtml"/>
    <hyperlink ref="F115" r:id="rId631" display="http://www.cninfo.com.cn/information/fund/netvalue/150205.html"/>
    <hyperlink ref="M115" r:id="rId632" tooltip="399973" display="http://quote.eastmoney.com/zs399973.html"/>
    <hyperlink ref="O115" r:id="rId633" display="https://www.jisilu.cn/data/utils/lowcalc/150205"/>
    <hyperlink ref="Y115" r:id="rId634" tooltip="加【国防A】为自选A类" display="javascript:addOwnedFund('150205');"/>
    <hyperlink ref="A116" r:id="rId635" display="https://www.jisilu.cn/data/sfnew/detail/150315"/>
    <hyperlink ref="C116" r:id="rId636" display="http://finance.sina.com.cn/fund/quotes/150315/bc.shtml"/>
    <hyperlink ref="F116" r:id="rId637" display="http://www.cninfo.com.cn/information/fund/netvalue/150315.html"/>
    <hyperlink ref="M116" r:id="rId638" tooltip="399803" display="http://quote.eastmoney.com/zs399803.html"/>
    <hyperlink ref="O116" r:id="rId639" display="https://www.jisilu.cn/data/utils/lowcalc/150315"/>
    <hyperlink ref="Y116" r:id="rId640" tooltip="加【工业4A】为自选A类" display="javascript:addOwnedFund('150315');"/>
    <hyperlink ref="A117" r:id="rId641" display="https://www.jisilu.cn/data/sfnew/detail/150200"/>
    <hyperlink ref="C117" r:id="rId642" display="http://finance.sina.com.cn/fund/quotes/150200/bc.shtml"/>
    <hyperlink ref="F117" r:id="rId643" display="http://www.cninfo.com.cn/information/fund/netvalue/150200.html"/>
    <hyperlink ref="M117" r:id="rId644" tooltip="399975" display="http://quote.eastmoney.com/zs399975.html"/>
    <hyperlink ref="O117" r:id="rId645" display="https://www.jisilu.cn/data/utils/lowcalc/150200"/>
    <hyperlink ref="Y117" r:id="rId646" tooltip="加【券商A】为自选A类" display="javascript:addOwnedFund('150200');"/>
    <hyperlink ref="A118" r:id="rId647" display="https://www.jisilu.cn/data/sfnew/detail/150194"/>
    <hyperlink ref="C118" r:id="rId648" display="http://finance.sina.com.cn/fund/quotes/150194/bc.shtml"/>
    <hyperlink ref="F118" r:id="rId649" display="http://www.cninfo.com.cn/information/fund/netvalue/150194.html"/>
    <hyperlink ref="M118" r:id="rId650" tooltip="399970" display="http://quote.eastmoney.com/zs399970.html"/>
    <hyperlink ref="O118" r:id="rId651" display="https://www.jisilu.cn/data/utils/lowcalc/150194"/>
    <hyperlink ref="Y118" r:id="rId652" tooltip="加【互联网A】为自选A类" display="javascript:addOwnedFund('150194');"/>
    <hyperlink ref="A119" r:id="rId653" display="https://www.jisilu.cn/data/sfnew/detail/150051"/>
    <hyperlink ref="C119" r:id="rId654" display="http://finance.sina.com.cn/fund/quotes/150051/bc.shtml"/>
    <hyperlink ref="F119" r:id="rId655" display="http://www.cninfo.com.cn/information/fund/netvalue/150051.html"/>
    <hyperlink ref="M119" r:id="rId656" tooltip="399300" display="http://quote.eastmoney.com/zs399300.html"/>
    <hyperlink ref="O119" r:id="rId657" display="https://www.jisilu.cn/data/utils/lowcalc/150051"/>
    <hyperlink ref="Y119" r:id="rId658" tooltip="加【沪深300A】为自选A类" display="javascript:addOwnedFund('150051');"/>
    <hyperlink ref="A120" r:id="rId659" display="https://www.jisilu.cn/data/sfnew/detail/502027"/>
    <hyperlink ref="C120" r:id="rId660" display="http://finance.sina.com.cn/fund/quotes/502027/bc.shtml"/>
    <hyperlink ref="F120" r:id="rId661" display="http://www.cninfo.com.cn/information/fund/netvalue/502027.html"/>
    <hyperlink ref="M120" r:id="rId662" tooltip="399429" display="http://quote.eastmoney.com/zs399429.html"/>
    <hyperlink ref="O120" r:id="rId663" display="https://www.jisilu.cn/data/utils/lowcalc/502027"/>
    <hyperlink ref="Y120" r:id="rId664" tooltip="加【新丝路A】为自选A类" display="javascript:addOwnedFund('502027');"/>
    <hyperlink ref="A121" r:id="rId665" display="https://www.jisilu.cn/data/sfnew/detail/150203"/>
    <hyperlink ref="C121" r:id="rId666" display="http://finance.sina.com.cn/fund/quotes/150203/bc.shtml"/>
    <hyperlink ref="F121" r:id="rId667" display="http://www.cninfo.com.cn/information/fund/netvalue/150203.html"/>
    <hyperlink ref="M121" r:id="rId668" tooltip="399971" display="http://quote.eastmoney.com/zs399971.html"/>
    <hyperlink ref="O121" r:id="rId669" display="https://www.jisilu.cn/data/utils/lowcalc/150203"/>
    <hyperlink ref="Y121" r:id="rId670" tooltip="加【传媒A】为自选A类" display="javascript:addOwnedFund('150203');"/>
    <hyperlink ref="A122" r:id="rId671" display="https://www.jisilu.cn/data/sfnew/detail/150209"/>
    <hyperlink ref="C122" r:id="rId672" display="http://finance.sina.com.cn/fund/quotes/150209/bc.shtml"/>
    <hyperlink ref="F122" r:id="rId673" display="http://www.cninfo.com.cn/information/fund/netvalue/150209.html"/>
    <hyperlink ref="M122" r:id="rId674" tooltip="399974" display="http://quote.eastmoney.com/zs399974.html"/>
    <hyperlink ref="O122" r:id="rId675" display="https://www.jisilu.cn/data/utils/lowcalc/150209"/>
    <hyperlink ref="Y122" r:id="rId676" tooltip="加【国企改A】为自选A类" display="javascript:addOwnedFund('150209');"/>
    <hyperlink ref="A123" r:id="rId677" display="https://www.jisilu.cn/data/sfnew/detail/150307"/>
    <hyperlink ref="C123" r:id="rId678" display="http://finance.sina.com.cn/fund/quotes/150307/bc.shtml"/>
    <hyperlink ref="F123" r:id="rId679" display="http://www.cninfo.com.cn/information/fund/netvalue/150307.html"/>
    <hyperlink ref="M123" r:id="rId680" tooltip="399804" display="http://quote.eastmoney.com/zs399804.html"/>
    <hyperlink ref="O123" r:id="rId681" display="https://www.jisilu.cn/data/utils/lowcalc/150307"/>
    <hyperlink ref="Y123" r:id="rId682" tooltip="加【体育A】为自选A类" display="javascript:addOwnedFund('150307');"/>
    <hyperlink ref="A124" r:id="rId683" display="https://www.jisilu.cn/data/sfnew/detail/150269"/>
    <hyperlink ref="C124" r:id="rId684" display="http://finance.sina.com.cn/fund/quotes/150269/bc.shtml"/>
    <hyperlink ref="F124" r:id="rId685" display="http://www.cninfo.com.cn/information/fund/netvalue/150269.html"/>
    <hyperlink ref="M124" r:id="rId686" tooltip="399997" display="http://quote.eastmoney.com/zs399997.html"/>
    <hyperlink ref="O124" r:id="rId687" display="https://www.jisilu.cn/data/utils/lowcalc/150269"/>
    <hyperlink ref="Y124" r:id="rId688" tooltip="加【白酒A】为自选A类" display="javascript:addOwnedFund('150269');"/>
    <hyperlink ref="A125" r:id="rId689" display="https://www.jisilu.cn/data/sfnew/detail/150186"/>
    <hyperlink ref="C125" r:id="rId690" display="http://finance.sina.com.cn/fund/quotes/150186/bc.shtml"/>
    <hyperlink ref="F125" r:id="rId691" display="http://www.cninfo.com.cn/information/fund/netvalue/150186.html"/>
    <hyperlink ref="M125" r:id="rId692" tooltip="399967" display="http://quote.eastmoney.com/zs399967.html"/>
    <hyperlink ref="O125" r:id="rId693" display="https://www.jisilu.cn/data/utils/lowcalc/150186"/>
    <hyperlink ref="Y125" r:id="rId694" tooltip="加【军工A级】为自选A类" display="javascript:addOwnedFund('150186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将【银行A】从自选中删除" display="javascript:delOwnedFund('150227');"/>
    <hyperlink ref="A128" r:id="rId707" display="https://www.jisilu.cn/data/sfnew/detail/150207"/>
    <hyperlink ref="C128" r:id="rId708" display="http://finance.sina.com.cn/fund/quotes/150207/bc.shtml"/>
    <hyperlink ref="F128" r:id="rId709" display="http://www.cninfo.com.cn/information/fund/netvalue/150207.html"/>
    <hyperlink ref="M128" r:id="rId710" tooltip="399983" display="http://quote.eastmoney.com/zs399983.html"/>
    <hyperlink ref="O128" r:id="rId711" display="https://www.jisilu.cn/data/utils/lowcalc/150207"/>
    <hyperlink ref="Y128" r:id="rId712" tooltip="加【地产A端】为自选A类" display="javascript:addOwnedFund('150207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217"/>
    <hyperlink ref="C130" r:id="rId720" display="http://finance.sina.com.cn/fund/quotes/150217/bc.shtml"/>
    <hyperlink ref="F130" r:id="rId721" display="http://www.cninfo.com.cn/information/fund/netvalue/150217.html"/>
    <hyperlink ref="M130" r:id="rId722" tooltip="399412" display="http://quote.eastmoney.com/zs399412.html"/>
    <hyperlink ref="O130" r:id="rId723" display="https://www.jisilu.cn/data/utils/lowcalc/150217"/>
    <hyperlink ref="Y130" r:id="rId724" tooltip="加【新能源A】为自选A类" display="javascript:addOwnedFund('150217');"/>
    <hyperlink ref="A131" r:id="rId725" display="https://www.jisilu.cn/data/sfnew/detail/150169"/>
    <hyperlink ref="C131" r:id="rId726" display="http://finance.sina.com.cn/fund/quotes/150169/bc.shtml"/>
    <hyperlink ref="F131" r:id="rId727" display="http://www.cninfo.com.cn/information/fund/netvalue/150169.html"/>
    <hyperlink ref="M131" r:id="rId728" tooltip="HSI" display="http://quote.eastmoney.com/hk/zs110000.html"/>
    <hyperlink ref="O131" r:id="rId729" display="https://www.jisilu.cn/data/utils/lowcalc/150169"/>
    <hyperlink ref="Y131" r:id="rId730" tooltip="将【恒生A】从自选中删除" display="javascript:delOwnedFund('150169');"/>
    <hyperlink ref="A132" r:id="rId731" display="https://www.jisilu.cn/data/sfnew/detail/150245"/>
    <hyperlink ref="C132" r:id="rId732" display="http://finance.sina.com.cn/fund/quotes/150245/bc.shtml"/>
    <hyperlink ref="F132" r:id="rId733" display="http://www.cninfo.com.cn/information/fund/netvalue/150245.html"/>
    <hyperlink ref="M132" r:id="rId734" tooltip="399970" display="http://quote.eastmoney.com/zs399970.html"/>
    <hyperlink ref="O132" r:id="rId735" display="https://www.jisilu.cn/data/utils/lowcalc/150245"/>
    <hyperlink ref="Y132" r:id="rId736" tooltip="加【互联A】为自选A类" display="javascript:addOwnedFund('150245');"/>
    <hyperlink ref="A133" r:id="rId737" display="https://www.jisilu.cn/data/sfnew/detail/150018"/>
    <hyperlink ref="C133" r:id="rId738" display="http://finance.sina.com.cn/fund/quotes/150018/bc.shtml"/>
    <hyperlink ref="F133" r:id="rId739" display="http://www.cninfo.com.cn/information/fund/netvalue/150018.html"/>
    <hyperlink ref="M133" r:id="rId740" tooltip="399004" display="http://quote.eastmoney.com/zs399004.html"/>
    <hyperlink ref="O133" r:id="rId741" display="https://www.jisilu.cn/data/utils/lowcalc/150018"/>
    <hyperlink ref="Y133" r:id="rId742" tooltip="加【银华稳进】为自选A类" display="javascript:addOwnedFund('150018');"/>
    <hyperlink ref="A134" r:id="rId743" display="https://www.jisilu.cn/data/sfnew/detail/150076"/>
    <hyperlink ref="C134" r:id="rId744" display="http://finance.sina.com.cn/fund/quotes/150076/bc.shtml"/>
    <hyperlink ref="F134" r:id="rId745" display="http://www.cninfo.com.cn/information/fund/netvalue/150076.html"/>
    <hyperlink ref="M134" r:id="rId746" tooltip="399300" display="http://quote.eastmoney.com/zs399300.html"/>
    <hyperlink ref="O134" r:id="rId747" display="https://www.jisilu.cn/data/utils/lowcalc/150076"/>
    <hyperlink ref="Y134" r:id="rId748" tooltip="加【浙商稳健】为自选A类" display="javascript:addOwnedFund('150076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181"/>
    <hyperlink ref="C137" r:id="rId762" display="http://finance.sina.com.cn/fund/quotes/150181/bc.shtml"/>
    <hyperlink ref="F137" r:id="rId763" display="http://www.cninfo.com.cn/information/fund/netvalue/150181.html"/>
    <hyperlink ref="M137" r:id="rId764" tooltip="399967" display="http://quote.eastmoney.com/zs399967.html"/>
    <hyperlink ref="O137" r:id="rId765" display="https://www.jisilu.cn/data/utils/lowcalc/150181"/>
    <hyperlink ref="Y137" r:id="rId766" tooltip="加【军工A】为自选A类" display="javascript:addOwnedFund('150181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092"/>
    <hyperlink ref="C139" r:id="rId774" display="http://finance.sina.com.cn/fund/quotes/150092/bc.shtml"/>
    <hyperlink ref="F139" r:id="rId775" display="http://www.cninfo.com.cn/information/fund/netvalue/150092.html"/>
    <hyperlink ref="M139" r:id="rId776" tooltip="399007" display="http://quote.eastmoney.com/zs399007.html"/>
    <hyperlink ref="O139" r:id="rId777" display="https://www.jisilu.cn/data/utils/lowcalc/150092"/>
    <hyperlink ref="Y139" r:id="rId778" tooltip="加【诺德300A】为自选A类" display="javascript:addOwnedFund('150092');"/>
    <hyperlink ref="A140" r:id="rId779" display="https://www.jisilu.cn/data/sfnew/detail/150311"/>
    <hyperlink ref="C140" r:id="rId780" display="http://finance.sina.com.cn/fund/quotes/150311/bc.shtml"/>
    <hyperlink ref="F140" r:id="rId781" display="http://www.cninfo.com.cn/information/fund/netvalue/150311.html"/>
    <hyperlink ref="M140" r:id="rId782" tooltip="399996" display="http://quote.eastmoney.com/zs399996.html"/>
    <hyperlink ref="O140" r:id="rId783" display="https://www.jisilu.cn/data/utils/lowcalc/150311"/>
    <hyperlink ref="Y140" r:id="rId784" tooltip="加【智能A】为自选A类" display="javascript:addOwnedFund('150311');"/>
    <hyperlink ref="A141" r:id="rId785" display="https://www.jisilu.cn/data/sfnew/detail/150143"/>
    <hyperlink ref="C141" r:id="rId786" display="http://finance.sina.com.cn/fund/quotes/150143/bc.shtml"/>
    <hyperlink ref="F141" r:id="rId787" display="http://www.cninfo.com.cn/information/fund/netvalue/150143.html"/>
    <hyperlink ref="M141" r:id="rId788" tooltip="000832" display="http://quote.eastmoney.com/zs000832.html"/>
    <hyperlink ref="O141" r:id="rId789" display="https://www.jisilu.cn/data/utils/lowcalc/150143"/>
    <hyperlink ref="Y141" r:id="rId790" tooltip="加【转债A级】为自选A类" display="javascript:addOwnedFund('150143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279"/>
    <hyperlink ref="C144" r:id="rId804" display="http://finance.sina.com.cn/fund/quotes/150279/bc.shtml"/>
    <hyperlink ref="F144" r:id="rId805" display="http://www.cninfo.com.cn/information/fund/netvalue/150279.html"/>
    <hyperlink ref="M144" r:id="rId806" tooltip="399808" display="http://quote.eastmoney.com/zs399808.html"/>
    <hyperlink ref="O144" r:id="rId807" display="https://www.jisilu.cn/data/utils/lowcalc/150279"/>
    <hyperlink ref="Y144" r:id="rId808" tooltip="加【新能A】为自选A类" display="javascript:addOwnedFund('150279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19" workbookViewId="0">
      <selection activeCell="I16" sqref="I1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20160819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3.2966101694915256E-3</v>
      </c>
      <c r="G3" s="48">
        <f t="shared" ref="G3:G8" ca="1" si="1">VLOOKUP($E3,INDIRECT($B$2 &amp; "!$A$3:$Y$207"),8,FALSE)</f>
        <v>0.93220338983050843</v>
      </c>
      <c r="H3" s="48">
        <f t="shared" ref="H3:H8" ca="1" si="2">VLOOKUP($E3,INDIRECT($B$2 &amp; "!$A$3:$Y$207"),7,FALSE)</f>
        <v>-1.3844067796610165E-2</v>
      </c>
      <c r="I3" s="48">
        <f t="shared" ref="I3:I8" ca="1" si="3">VLOOKUP($E3,INDIRECT($B$2 &amp; "!$A$3:$Y$207"),11,FALSE)</f>
        <v>4.4412542372881357E-2</v>
      </c>
      <c r="J3" s="48">
        <f t="shared" ref="J3:J8" ca="1" si="4">VLOOKUP($E3,INDIRECT($B$2 &amp; "!$A$3:$Y$207"),16,FALSE)</f>
        <v>-1.8598275862068962E-2</v>
      </c>
      <c r="K3" s="48">
        <f t="shared" ref="K3:K8" ca="1" si="5">VLOOKUP($E3,INDIRECT($B$2 &amp; "!$A$3:$Y$207"),18,FALSE)</f>
        <v>1.0830508474576268E-3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2.48E-3</v>
      </c>
      <c r="G4" s="48">
        <f t="shared" ca="1" si="1"/>
        <v>1</v>
      </c>
      <c r="H4" s="48">
        <f t="shared" ca="1" si="2"/>
        <v>-1.7480000000000002E-2</v>
      </c>
      <c r="I4" s="48">
        <f t="shared" ca="1" si="3"/>
        <v>4.6172000000000005E-2</v>
      </c>
      <c r="J4" s="48">
        <f t="shared" ca="1" si="4"/>
        <v>-1.8859999999999998E-2</v>
      </c>
      <c r="K4" s="48">
        <f t="shared" ca="1" si="5"/>
        <v>-3.0199999999999997E-3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1.7305555555555557E-3</v>
      </c>
      <c r="G5" s="87">
        <f t="shared" ca="1" si="1"/>
        <v>0.58333333333333337</v>
      </c>
      <c r="H5" s="87">
        <f t="shared" ca="1" si="2"/>
        <v>-2.9122222222222216E-2</v>
      </c>
      <c r="I5" s="87">
        <f t="shared" ca="1" si="3"/>
        <v>4.4731142857142865E-2</v>
      </c>
      <c r="J5" s="87">
        <f t="shared" ca="1" si="4"/>
        <v>-3.0761290322580643E-2</v>
      </c>
      <c r="K5" s="87">
        <f t="shared" ca="1" si="5"/>
        <v>9.1388888888888824E-4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7.1538461538461556E-4</v>
      </c>
      <c r="G6" s="87">
        <f t="shared" ca="1" si="1"/>
        <v>0.69230769230769229</v>
      </c>
      <c r="H6" s="87">
        <f t="shared" ca="1" si="2"/>
        <v>-7.4780769230769234E-2</v>
      </c>
      <c r="I6" s="87">
        <f t="shared" ca="1" si="3"/>
        <v>5.1249230769230762E-2</v>
      </c>
      <c r="J6" s="87">
        <f t="shared" ca="1" si="4"/>
        <v>-6.1046153846153833E-2</v>
      </c>
      <c r="K6" s="87">
        <f t="shared" ca="1" si="5"/>
        <v>-1.9500000000000001E-3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-0.15143333333333334</v>
      </c>
      <c r="I7" s="48">
        <f t="shared" ca="1" si="3"/>
        <v>5.1889999999999992E-2</v>
      </c>
      <c r="J7" s="48">
        <f t="shared" ca="1" si="4"/>
        <v>-0.11246666666666667</v>
      </c>
      <c r="K7" s="48">
        <f t="shared" ca="1" si="5"/>
        <v>1.8666666666666669E-3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3.3333333333333332E-4</v>
      </c>
      <c r="G8" s="48">
        <f t="shared" ca="1" si="1"/>
        <v>0.33333333333333331</v>
      </c>
      <c r="H8" s="48">
        <f t="shared" ca="1" si="2"/>
        <v>-0.13903333333333331</v>
      </c>
      <c r="I8" s="48">
        <f t="shared" ca="1" si="3"/>
        <v>5.2233333333333333E-2</v>
      </c>
      <c r="J8" s="48">
        <f t="shared" ca="1" si="4"/>
        <v>-9.2400000000000024E-2</v>
      </c>
      <c r="K8" s="48">
        <f t="shared" ca="1" si="5"/>
        <v>2.133333333333333E-3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132.09</v>
      </c>
      <c r="I10" s="543">
        <v>0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159.21</v>
      </c>
      <c r="I11" s="543">
        <v>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1489.933</v>
      </c>
      <c r="I12" s="415">
        <v>1.7700000000000001E-3</v>
      </c>
      <c r="J12" s="74"/>
      <c r="K12" s="74"/>
      <c r="L12" s="206" t="s">
        <v>501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102.01</v>
      </c>
      <c r="I13" s="543">
        <v>2.0000000000000001E-4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101.85</v>
      </c>
      <c r="I14" s="543">
        <v>0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2.6974999999999999E-2</v>
      </c>
      <c r="I15" s="356" t="s">
        <v>433</v>
      </c>
      <c r="J15" s="74"/>
      <c r="K15" s="74" t="s">
        <v>480</v>
      </c>
      <c r="L15" t="s">
        <v>431</v>
      </c>
    </row>
    <row r="17" spans="1:29" ht="14.25" thickBot="1" x14ac:dyDescent="0.2">
      <c r="D17" s="315">
        <f>SUM(D20:D25)</f>
        <v>0.28970000000000001</v>
      </c>
    </row>
    <row r="18" spans="1:29" x14ac:dyDescent="0.15">
      <c r="A18" s="755" t="s">
        <v>405</v>
      </c>
      <c r="B18" s="755" t="s">
        <v>399</v>
      </c>
      <c r="C18" s="755" t="s">
        <v>401</v>
      </c>
      <c r="D18" s="755" t="s">
        <v>403</v>
      </c>
      <c r="E18" s="755" t="s">
        <v>309</v>
      </c>
      <c r="F18" s="755" t="s">
        <v>310</v>
      </c>
      <c r="G18" s="755" t="s">
        <v>311</v>
      </c>
      <c r="H18" s="755" t="s">
        <v>297</v>
      </c>
      <c r="I18" s="534" t="s">
        <v>313</v>
      </c>
      <c r="J18" s="755" t="s">
        <v>315</v>
      </c>
      <c r="K18" s="755" t="s">
        <v>316</v>
      </c>
      <c r="L18" s="215" t="s">
        <v>318</v>
      </c>
      <c r="M18" s="534" t="s">
        <v>320</v>
      </c>
      <c r="N18" s="216" t="s">
        <v>321</v>
      </c>
      <c r="O18" s="216" t="s">
        <v>322</v>
      </c>
      <c r="P18" s="534" t="s">
        <v>324</v>
      </c>
      <c r="Q18" s="755" t="s">
        <v>326</v>
      </c>
      <c r="R18" s="534" t="s">
        <v>327</v>
      </c>
      <c r="S18" s="534" t="s">
        <v>329</v>
      </c>
      <c r="T18" s="216" t="s">
        <v>331</v>
      </c>
      <c r="U18" s="534" t="s">
        <v>333</v>
      </c>
      <c r="V18" s="216" t="s">
        <v>335</v>
      </c>
      <c r="W18" s="532" t="s">
        <v>337</v>
      </c>
      <c r="X18" s="532" t="s">
        <v>27</v>
      </c>
      <c r="Y18" s="532" t="s">
        <v>343</v>
      </c>
      <c r="Z18" s="5" t="s">
        <v>338</v>
      </c>
      <c r="AA18" s="739" t="s">
        <v>340</v>
      </c>
      <c r="AB18" s="755" t="s">
        <v>341</v>
      </c>
      <c r="AC18" s="756" t="s">
        <v>342</v>
      </c>
    </row>
    <row r="19" spans="1:29" ht="14.25" thickBot="1" x14ac:dyDescent="0.2">
      <c r="A19" s="740"/>
      <c r="B19" s="740" t="s">
        <v>399</v>
      </c>
      <c r="C19" s="740" t="s">
        <v>401</v>
      </c>
      <c r="D19" s="740" t="s">
        <v>403</v>
      </c>
      <c r="E19" s="740"/>
      <c r="F19" s="740"/>
      <c r="G19" s="740"/>
      <c r="H19" s="740"/>
      <c r="I19" s="533" t="s">
        <v>314</v>
      </c>
      <c r="J19" s="740"/>
      <c r="K19" s="740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740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533" t="s">
        <v>25</v>
      </c>
      <c r="Y19" s="533" t="s">
        <v>29</v>
      </c>
      <c r="Z19" s="6" t="s">
        <v>339</v>
      </c>
      <c r="AA19" s="740"/>
      <c r="AB19" s="740"/>
      <c r="AC19" s="742"/>
    </row>
    <row r="20" spans="1:29" s="60" customFormat="1" ht="18.75" thickBot="1" x14ac:dyDescent="0.2">
      <c r="A20" s="73" t="s">
        <v>487</v>
      </c>
      <c r="B20" s="309">
        <v>150297</v>
      </c>
      <c r="C20" s="309" t="str">
        <f t="shared" ref="C20:C25" ca="1" si="6">F20</f>
        <v>互联A级</v>
      </c>
      <c r="D20" s="310">
        <v>3.0099999999999998E-2</v>
      </c>
      <c r="E20" s="51">
        <f t="shared" ref="E20:AC25" ca="1" si="7">VLOOKUP($B20,INDIRECT($B$2 &amp; "!$A$3:$Y$207"),COLUMN()-4,0)</f>
        <v>150297</v>
      </c>
      <c r="F20" s="309" t="str">
        <f t="shared" ca="1" si="7"/>
        <v>互联A级</v>
      </c>
      <c r="G20" s="51">
        <f t="shared" ca="1" si="7"/>
        <v>1.1100000000000001</v>
      </c>
      <c r="H20" s="310">
        <f t="shared" ca="1" si="7"/>
        <v>8.9999999999999998E-4</v>
      </c>
      <c r="I20" s="309">
        <f t="shared" ca="1" si="7"/>
        <v>200.23</v>
      </c>
      <c r="J20" s="51">
        <f t="shared" ca="1" si="7"/>
        <v>1.0682</v>
      </c>
      <c r="K20" s="311">
        <f t="shared" ca="1" si="7"/>
        <v>-3.9100000000000003E-2</v>
      </c>
      <c r="L20" s="311">
        <f t="shared" ca="1" si="7"/>
        <v>0.04</v>
      </c>
      <c r="M20" s="309">
        <f t="shared" ca="1" si="7"/>
        <v>6</v>
      </c>
      <c r="N20" s="309">
        <f t="shared" ca="1" si="7"/>
        <v>5.5</v>
      </c>
      <c r="O20" s="311">
        <f t="shared" ca="1" si="7"/>
        <v>5.287E-2</v>
      </c>
      <c r="P20" s="309" t="str">
        <f t="shared" ca="1" si="7"/>
        <v>永续</v>
      </c>
      <c r="Q20" s="51" t="str">
        <f t="shared" ca="1" si="7"/>
        <v>互联网</v>
      </c>
      <c r="R20" s="310">
        <f t="shared" ca="1" si="7"/>
        <v>-2.9999999999999997E-4</v>
      </c>
      <c r="S20" s="56">
        <f t="shared" ca="1" si="7"/>
        <v>0.1847</v>
      </c>
      <c r="T20" s="311">
        <f t="shared" ca="1" si="7"/>
        <v>-3.27E-2</v>
      </c>
      <c r="U20" s="311">
        <f t="shared" ca="1" si="7"/>
        <v>0.85560000000000003</v>
      </c>
      <c r="V20" s="311">
        <f t="shared" ca="1" si="7"/>
        <v>-4.1999999999999997E-3</v>
      </c>
      <c r="W20" s="311">
        <f t="shared" ca="1" si="7"/>
        <v>-3.8E-3</v>
      </c>
      <c r="X20" s="311">
        <f t="shared" ca="1" si="7"/>
        <v>-4.8999999999999998E-3</v>
      </c>
      <c r="Y20" s="309">
        <f t="shared" ca="1" si="7"/>
        <v>6162</v>
      </c>
      <c r="Z20" s="309">
        <f t="shared" ca="1" si="7"/>
        <v>-46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8.75" thickBot="1" x14ac:dyDescent="0.2">
      <c r="A21" s="73" t="s">
        <v>482</v>
      </c>
      <c r="B21" s="309">
        <v>150177</v>
      </c>
      <c r="C21" s="309" t="str">
        <f t="shared" ca="1" si="6"/>
        <v>证保A</v>
      </c>
      <c r="D21" s="310">
        <v>2.0199999999999999E-2</v>
      </c>
      <c r="E21" s="51">
        <f t="shared" ca="1" si="7"/>
        <v>150177</v>
      </c>
      <c r="F21" s="309" t="str">
        <f t="shared" ca="1" si="7"/>
        <v>证保A</v>
      </c>
      <c r="G21" s="51">
        <f t="shared" ca="1" si="7"/>
        <v>1.038</v>
      </c>
      <c r="H21" s="310">
        <f t="shared" ca="1" si="7"/>
        <v>2.8999999999999998E-3</v>
      </c>
      <c r="I21" s="309">
        <f t="shared" ca="1" si="7"/>
        <v>193.57</v>
      </c>
      <c r="J21" s="51">
        <f t="shared" ca="1" si="7"/>
        <v>1.028</v>
      </c>
      <c r="K21" s="311">
        <f t="shared" ca="1" si="7"/>
        <v>-9.7000000000000003E-3</v>
      </c>
      <c r="L21" s="311">
        <f t="shared" ca="1" si="7"/>
        <v>0.03</v>
      </c>
      <c r="M21" s="309">
        <f t="shared" ca="1" si="7"/>
        <v>4.5</v>
      </c>
      <c r="N21" s="309">
        <f t="shared" ca="1" si="7"/>
        <v>4.5</v>
      </c>
      <c r="O21" s="311">
        <f t="shared" ca="1" si="7"/>
        <v>4.4549999999999999E-2</v>
      </c>
      <c r="P21" s="309" t="str">
        <f t="shared" ca="1" si="7"/>
        <v>永续</v>
      </c>
      <c r="Q21" s="51" t="str">
        <f t="shared" ca="1" si="7"/>
        <v>800证保</v>
      </c>
      <c r="R21" s="310">
        <f t="shared" ca="1" si="7"/>
        <v>-1.1999999999999999E-3</v>
      </c>
      <c r="S21" s="56">
        <f t="shared" ca="1" si="7"/>
        <v>0.47260000000000002</v>
      </c>
      <c r="T21" s="311">
        <f t="shared" ca="1" si="7"/>
        <v>-1.17E-2</v>
      </c>
      <c r="U21" s="311">
        <f t="shared" ca="1" si="7"/>
        <v>0.23799999999999999</v>
      </c>
      <c r="V21" s="311">
        <f t="shared" ca="1" si="7"/>
        <v>-2.2000000000000001E-3</v>
      </c>
      <c r="W21" s="311">
        <f t="shared" ca="1" si="7"/>
        <v>-1.1999999999999999E-3</v>
      </c>
      <c r="X21" s="311">
        <f t="shared" ca="1" si="7"/>
        <v>1.6000000000000001E-3</v>
      </c>
      <c r="Y21" s="309">
        <f t="shared" ca="1" si="7"/>
        <v>22382</v>
      </c>
      <c r="Z21" s="309">
        <f t="shared" ca="1" si="7"/>
        <v>135</v>
      </c>
      <c r="AA21" s="312">
        <f t="shared" ca="1" si="7"/>
        <v>0.21180555555555555</v>
      </c>
      <c r="AB21" s="313">
        <f t="shared" ca="1" si="7"/>
        <v>42738</v>
      </c>
      <c r="AC21" s="59" t="str">
        <f t="shared" ca="1" si="7"/>
        <v>   </v>
      </c>
    </row>
    <row r="22" spans="1:29" s="60" customFormat="1" ht="18.75" thickBot="1" x14ac:dyDescent="0.2">
      <c r="A22" s="73" t="s">
        <v>507</v>
      </c>
      <c r="B22" s="309">
        <v>150145</v>
      </c>
      <c r="C22" s="309" t="str">
        <f t="shared" ca="1" si="6"/>
        <v>高贝塔A</v>
      </c>
      <c r="D22" s="310">
        <v>5.9799999999999999E-2</v>
      </c>
      <c r="E22" s="51">
        <f ca="1">VLOOKUP($B22,INDIRECT($B$2 &amp; "!$A$3:$Y$207"),COLUMN()-4,0)</f>
        <v>150145</v>
      </c>
      <c r="F22" s="309" t="str">
        <f t="shared" ca="1" si="7"/>
        <v>高贝塔A</v>
      </c>
      <c r="G22" s="51">
        <f t="shared" ca="1" si="7"/>
        <v>1.046</v>
      </c>
      <c r="H22" s="310">
        <f t="shared" ca="1" si="7"/>
        <v>-1E-3</v>
      </c>
      <c r="I22" s="309">
        <f t="shared" ca="1" si="7"/>
        <v>4.51</v>
      </c>
      <c r="J22" s="51">
        <f t="shared" ca="1" si="7"/>
        <v>1.034</v>
      </c>
      <c r="K22" s="311">
        <f t="shared" ca="1" si="7"/>
        <v>-1.1599999999999999E-2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4.9410000000000003E-2</v>
      </c>
      <c r="P22" s="309" t="str">
        <f t="shared" ca="1" si="7"/>
        <v>永续</v>
      </c>
      <c r="Q22" s="51" t="str">
        <f t="shared" ca="1" si="7"/>
        <v>300高贝</v>
      </c>
      <c r="R22" s="310">
        <f t="shared" ca="1" si="7"/>
        <v>1.4E-3</v>
      </c>
      <c r="S22" s="56">
        <f t="shared" ca="1" si="7"/>
        <v>0.1966</v>
      </c>
      <c r="T22" s="311">
        <f t="shared" ca="1" si="7"/>
        <v>-1.3299999999999999E-2</v>
      </c>
      <c r="U22" s="311">
        <f t="shared" ca="1" si="7"/>
        <v>0.87719999999999998</v>
      </c>
      <c r="V22" s="311">
        <f t="shared" ca="1" si="7"/>
        <v>1.1999999999999999E-3</v>
      </c>
      <c r="W22" s="311">
        <f t="shared" ca="1" si="7"/>
        <v>6.3E-3</v>
      </c>
      <c r="X22" s="311">
        <f t="shared" ca="1" si="7"/>
        <v>7.4999999999999997E-3</v>
      </c>
      <c r="Y22" s="309">
        <f t="shared" ca="1" si="7"/>
        <v>1094</v>
      </c>
      <c r="Z22" s="309">
        <f t="shared" ca="1" si="7"/>
        <v>0</v>
      </c>
      <c r="AA22" s="312">
        <f t="shared" ca="1" si="7"/>
        <v>0.21180555555555555</v>
      </c>
      <c r="AB22" s="313">
        <f t="shared" ca="1" si="7"/>
        <v>42719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150175</v>
      </c>
      <c r="C23" s="309" t="str">
        <f t="shared" ca="1" si="6"/>
        <v>H股A</v>
      </c>
      <c r="D23" s="310">
        <v>0.1096</v>
      </c>
      <c r="E23" s="51">
        <f ca="1">VLOOKUP($B23,INDIRECT($B$2 &amp; "!$A$3:$Y$207"),COLUMN()-4,0)</f>
        <v>150175</v>
      </c>
      <c r="F23" s="309" t="str">
        <f t="shared" ca="1" si="7"/>
        <v>H股A</v>
      </c>
      <c r="G23" s="51">
        <f t="shared" ca="1" si="7"/>
        <v>0.995</v>
      </c>
      <c r="H23" s="310">
        <f t="shared" ca="1" si="7"/>
        <v>0</v>
      </c>
      <c r="I23" s="309">
        <f t="shared" ca="1" si="7"/>
        <v>3532.25</v>
      </c>
      <c r="J23" s="51">
        <f t="shared" ca="1" si="7"/>
        <v>1.0355000000000001</v>
      </c>
      <c r="K23" s="311">
        <f t="shared" ca="1" si="7"/>
        <v>3.9100000000000003E-2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5.2109999999999997E-2</v>
      </c>
      <c r="P23" s="309" t="str">
        <f t="shared" ca="1" si="7"/>
        <v>永续</v>
      </c>
      <c r="Q23" s="51" t="str">
        <f t="shared" ca="1" si="7"/>
        <v>恒生国企</v>
      </c>
      <c r="R23" s="310">
        <f t="shared" ca="1" si="7"/>
        <v>-5.3E-3</v>
      </c>
      <c r="S23" s="56">
        <f t="shared" ca="1" si="7"/>
        <v>0.31230000000000002</v>
      </c>
      <c r="T23" s="311" t="str">
        <f t="shared" ca="1" si="7"/>
        <v>无下折</v>
      </c>
      <c r="U23" s="311">
        <f t="shared" ca="1" si="7"/>
        <v>0.66930000000000001</v>
      </c>
      <c r="V23" s="311">
        <f t="shared" ca="1" si="7"/>
        <v>-2.3E-3</v>
      </c>
      <c r="W23" s="311">
        <f t="shared" ca="1" si="7"/>
        <v>-3.0000000000000001E-3</v>
      </c>
      <c r="X23" s="311">
        <f t="shared" ca="1" si="7"/>
        <v>4.5999999999999999E-3</v>
      </c>
      <c r="Y23" s="309">
        <f t="shared" ca="1" si="7"/>
        <v>381604</v>
      </c>
      <c r="Z23" s="309">
        <f t="shared" ca="1" si="7"/>
        <v>46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392</v>
      </c>
      <c r="B24" s="309">
        <v>150335</v>
      </c>
      <c r="C24" s="309" t="str">
        <f t="shared" ca="1" si="6"/>
        <v>军工股A</v>
      </c>
      <c r="D24" s="310">
        <v>2.9899999999999999E-2</v>
      </c>
      <c r="E24" s="51">
        <f ca="1">VLOOKUP($B24,INDIRECT($B$2 &amp; "!$A$3:$Y$207"),COLUMN()-4,0)</f>
        <v>150335</v>
      </c>
      <c r="F24" s="309" t="str">
        <f t="shared" ref="F24:T24" ca="1" si="8">VLOOKUP($B24,INDIRECT($B$2 &amp; "!$A$3:$Y$207"),COLUMN()-4,0)</f>
        <v>军工股A</v>
      </c>
      <c r="G24" s="51">
        <f t="shared" ca="1" si="8"/>
        <v>1.083</v>
      </c>
      <c r="H24" s="310">
        <f t="shared" ca="1" si="8"/>
        <v>0</v>
      </c>
      <c r="I24" s="309">
        <f t="shared" ca="1" si="8"/>
        <v>173.81</v>
      </c>
      <c r="J24" s="51">
        <f t="shared" ca="1" si="8"/>
        <v>1.0369999999999999</v>
      </c>
      <c r="K24" s="311">
        <f t="shared" ca="1" si="8"/>
        <v>-4.4400000000000002E-2</v>
      </c>
      <c r="L24" s="311">
        <f t="shared" ca="1" si="8"/>
        <v>0.04</v>
      </c>
      <c r="M24" s="309">
        <f t="shared" ca="1" si="8"/>
        <v>5.5</v>
      </c>
      <c r="N24" s="309">
        <f t="shared" ca="1" si="8"/>
        <v>5.5</v>
      </c>
      <c r="O24" s="311">
        <f t="shared" ca="1" si="8"/>
        <v>5.2580000000000002E-2</v>
      </c>
      <c r="P24" s="309" t="str">
        <f t="shared" ca="1" si="8"/>
        <v>永续</v>
      </c>
      <c r="Q24" s="51" t="str">
        <f t="shared" ca="1" si="8"/>
        <v>中证军工</v>
      </c>
      <c r="R24" s="310">
        <f t="shared" ca="1" si="8"/>
        <v>-5.0000000000000001E-4</v>
      </c>
      <c r="S24" s="56">
        <f t="shared" ca="1" si="8"/>
        <v>0.25740000000000002</v>
      </c>
      <c r="T24" s="311">
        <f t="shared" ca="1" si="8"/>
        <v>-3.7100000000000001E-2</v>
      </c>
      <c r="U24" s="311">
        <f t="shared" ca="1" si="7"/>
        <v>0.73089999999999999</v>
      </c>
      <c r="V24" s="311">
        <f t="shared" ca="1" si="7"/>
        <v>-6.9999999999999999E-4</v>
      </c>
      <c r="W24" s="311">
        <f t="shared" ca="1" si="7"/>
        <v>-5.9999999999999995E-4</v>
      </c>
      <c r="X24" s="311">
        <f t="shared" ca="1" si="7"/>
        <v>-2.3E-3</v>
      </c>
      <c r="Y24" s="309">
        <f t="shared" ca="1" si="7"/>
        <v>16912</v>
      </c>
      <c r="Z24" s="309">
        <f t="shared" ca="1" si="7"/>
        <v>37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5" spans="1:29" s="60" customFormat="1" ht="18.75" thickBot="1" x14ac:dyDescent="0.2">
      <c r="A25" s="73" t="s">
        <v>392</v>
      </c>
      <c r="B25" s="309">
        <v>150287</v>
      </c>
      <c r="C25" s="309" t="str">
        <f t="shared" ca="1" si="6"/>
        <v>钢铁A</v>
      </c>
      <c r="D25" s="310">
        <v>4.0099999999999997E-2</v>
      </c>
      <c r="E25" s="51">
        <f ca="1">VLOOKUP($B25,INDIRECT($B$2 &amp; "!$A$3:$Y$207"),COLUMN()-4,0)</f>
        <v>150287</v>
      </c>
      <c r="F25" s="309" t="str">
        <f t="shared" ca="1" si="7"/>
        <v>钢铁A</v>
      </c>
      <c r="G25" s="51">
        <f t="shared" ca="1" si="7"/>
        <v>1.083</v>
      </c>
      <c r="H25" s="310">
        <f t="shared" ca="1" si="7"/>
        <v>8.9999999999999998E-4</v>
      </c>
      <c r="I25" s="309">
        <f t="shared" ca="1" si="7"/>
        <v>6735.19</v>
      </c>
      <c r="J25" s="51">
        <f t="shared" ca="1" si="7"/>
        <v>1.0369999999999999</v>
      </c>
      <c r="K25" s="311">
        <f t="shared" ca="1" si="7"/>
        <v>-4.4400000000000002E-2</v>
      </c>
      <c r="L25" s="311">
        <f t="shared" ca="1" si="7"/>
        <v>0.04</v>
      </c>
      <c r="M25" s="309">
        <f t="shared" ca="1" si="7"/>
        <v>5.5</v>
      </c>
      <c r="N25" s="309">
        <f t="shared" ca="1" si="7"/>
        <v>5.5</v>
      </c>
      <c r="O25" s="311">
        <f t="shared" ca="1" si="7"/>
        <v>5.2580000000000002E-2</v>
      </c>
      <c r="P25" s="309" t="str">
        <f t="shared" ca="1" si="7"/>
        <v>永续</v>
      </c>
      <c r="Q25" s="51" t="str">
        <f t="shared" ca="1" si="7"/>
        <v>国证钢铁</v>
      </c>
      <c r="R25" s="310">
        <f t="shared" ca="1" si="7"/>
        <v>-4.4000000000000003E-3</v>
      </c>
      <c r="S25" s="56">
        <f t="shared" ca="1" si="7"/>
        <v>0.21099999999999999</v>
      </c>
      <c r="T25" s="311">
        <f t="shared" ca="1" si="7"/>
        <v>-3.7100000000000001E-2</v>
      </c>
      <c r="U25" s="311">
        <f t="shared" ca="1" si="7"/>
        <v>0.83919999999999995</v>
      </c>
      <c r="V25" s="311">
        <f t="shared" ca="1" si="7"/>
        <v>2.3999999999999998E-3</v>
      </c>
      <c r="W25" s="311">
        <f t="shared" ca="1" si="7"/>
        <v>2.3999999999999998E-3</v>
      </c>
      <c r="X25" s="311">
        <f t="shared" ca="1" si="7"/>
        <v>3.0000000000000001E-3</v>
      </c>
      <c r="Y25" s="309">
        <f t="shared" ca="1" si="7"/>
        <v>110387</v>
      </c>
      <c r="Z25" s="309">
        <f t="shared" ca="1" si="7"/>
        <v>1821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7" spans="1:29" ht="14.25" thickBot="1" x14ac:dyDescent="0.2">
      <c r="A27" s="273" t="s">
        <v>302</v>
      </c>
    </row>
    <row r="28" spans="1:29" s="110" customFormat="1" ht="18.75" thickBot="1" x14ac:dyDescent="0.2">
      <c r="A28" s="431" t="s">
        <v>492</v>
      </c>
      <c r="B28" s="110">
        <v>150259</v>
      </c>
      <c r="C28" s="110" t="str">
        <f ca="1">F28</f>
        <v>重组A</v>
      </c>
      <c r="D28" s="433">
        <v>0.01</v>
      </c>
      <c r="E28" s="437">
        <f t="shared" ref="E28:AC28" ca="1" si="9">VLOOKUP($B28,INDIRECT($B$2 &amp; "!$A$3:$Y$207"),COLUMN()-4,0)</f>
        <v>150259</v>
      </c>
      <c r="F28" s="438" t="str">
        <f t="shared" ca="1" si="9"/>
        <v>重组A</v>
      </c>
      <c r="G28" s="437">
        <f t="shared" ca="1" si="9"/>
        <v>1.0189999999999999</v>
      </c>
      <c r="H28" s="439">
        <f t="shared" ca="1" si="9"/>
        <v>3.8999999999999998E-3</v>
      </c>
      <c r="I28" s="438">
        <f t="shared" ca="1" si="9"/>
        <v>194.32</v>
      </c>
      <c r="J28" s="437">
        <f t="shared" ca="1" si="9"/>
        <v>1.0095000000000001</v>
      </c>
      <c r="K28" s="440">
        <f t="shared" ca="1" si="9"/>
        <v>-9.4000000000000004E-3</v>
      </c>
      <c r="L28" s="440">
        <f t="shared" ca="1" si="9"/>
        <v>0.03</v>
      </c>
      <c r="M28" s="438">
        <f t="shared" ca="1" si="9"/>
        <v>4.5</v>
      </c>
      <c r="N28" s="438">
        <f t="shared" ca="1" si="9"/>
        <v>4.5</v>
      </c>
      <c r="O28" s="440">
        <f t="shared" ca="1" si="9"/>
        <v>4.4580000000000002E-2</v>
      </c>
      <c r="P28" s="438" t="str">
        <f t="shared" ca="1" si="9"/>
        <v>永续</v>
      </c>
      <c r="Q28" s="437" t="str">
        <f t="shared" ca="1" si="9"/>
        <v>CSWD并购</v>
      </c>
      <c r="R28" s="439">
        <f t="shared" ca="1" si="9"/>
        <v>3.5999999999999999E-3</v>
      </c>
      <c r="S28" s="441">
        <f t="shared" ca="1" si="9"/>
        <v>0.3473</v>
      </c>
      <c r="T28" s="440">
        <f t="shared" ca="1" si="9"/>
        <v>-1.0800000000000001E-2</v>
      </c>
      <c r="U28" s="440">
        <f t="shared" ca="1" si="9"/>
        <v>0.55469999999999997</v>
      </c>
      <c r="V28" s="440">
        <f t="shared" ca="1" si="9"/>
        <v>-6.0000000000000001E-3</v>
      </c>
      <c r="W28" s="440">
        <f t="shared" ca="1" si="9"/>
        <v>-4.7000000000000002E-3</v>
      </c>
      <c r="X28" s="440">
        <f t="shared" ca="1" si="9"/>
        <v>-6.1999999999999998E-3</v>
      </c>
      <c r="Y28" s="438">
        <f t="shared" ca="1" si="9"/>
        <v>10111</v>
      </c>
      <c r="Z28" s="438">
        <f t="shared" ca="1" si="9"/>
        <v>2</v>
      </c>
      <c r="AA28" s="442">
        <f t="shared" ca="1" si="9"/>
        <v>0.21180555555555555</v>
      </c>
      <c r="AB28" s="443">
        <f t="shared" ca="1" si="9"/>
        <v>42888</v>
      </c>
      <c r="AC28" s="444" t="str">
        <f t="shared" ca="1" si="9"/>
        <v>   </v>
      </c>
    </row>
    <row r="30" spans="1:29" ht="14.25" thickBot="1" x14ac:dyDescent="0.2">
      <c r="A30" s="273" t="s">
        <v>304</v>
      </c>
    </row>
    <row r="31" spans="1:29" s="206" customFormat="1" ht="18.75" thickBot="1" x14ac:dyDescent="0.2">
      <c r="A31" s="242" t="s">
        <v>504</v>
      </c>
      <c r="B31" s="206">
        <v>150329</v>
      </c>
      <c r="C31" s="206" t="str">
        <f ca="1">F31</f>
        <v>保险A</v>
      </c>
      <c r="D31" s="491">
        <v>0</v>
      </c>
      <c r="E31" s="197">
        <f t="shared" ref="E31:AC32" ca="1" si="10">VLOOKUP($B31,INDIRECT($B$2 &amp; "!$A$3:$Y$207"),COLUMN()-4,0)</f>
        <v>150329</v>
      </c>
      <c r="F31" s="377" t="str">
        <f t="shared" ca="1" si="10"/>
        <v>保险A</v>
      </c>
      <c r="G31" s="197">
        <f t="shared" ca="1" si="10"/>
        <v>1.0389999999999999</v>
      </c>
      <c r="H31" s="378">
        <f t="shared" ca="1" si="10"/>
        <v>4.7999999999999996E-3</v>
      </c>
      <c r="I31" s="377">
        <f t="shared" ca="1" si="10"/>
        <v>662.18</v>
      </c>
      <c r="J31" s="197">
        <f t="shared" ca="1" si="10"/>
        <v>1.03</v>
      </c>
      <c r="K31" s="379">
        <f t="shared" ca="1" si="10"/>
        <v>-8.6999999999999994E-3</v>
      </c>
      <c r="L31" s="379">
        <f t="shared" ca="1" si="10"/>
        <v>0.03</v>
      </c>
      <c r="M31" s="377">
        <f t="shared" ca="1" si="10"/>
        <v>4.5</v>
      </c>
      <c r="N31" s="377">
        <f t="shared" ca="1" si="10"/>
        <v>4.5</v>
      </c>
      <c r="O31" s="379">
        <f t="shared" ca="1" si="10"/>
        <v>4.4600000000000001E-2</v>
      </c>
      <c r="P31" s="377" t="str">
        <f t="shared" ca="1" si="10"/>
        <v>永续</v>
      </c>
      <c r="Q31" s="197" t="str">
        <f t="shared" ca="1" si="10"/>
        <v>保险主题</v>
      </c>
      <c r="R31" s="378">
        <f t="shared" ca="1" si="10"/>
        <v>-1.1000000000000001E-3</v>
      </c>
      <c r="S31" s="202">
        <f t="shared" ca="1" si="10"/>
        <v>0.33610000000000001</v>
      </c>
      <c r="T31" s="379">
        <f t="shared" ca="1" si="10"/>
        <v>-1.0699999999999999E-2</v>
      </c>
      <c r="U31" s="379">
        <f t="shared" ca="1" si="10"/>
        <v>0.55600000000000005</v>
      </c>
      <c r="V31" s="379">
        <f t="shared" ca="1" si="10"/>
        <v>-1.5E-3</v>
      </c>
      <c r="W31" s="379">
        <f t="shared" ca="1" si="10"/>
        <v>1E-3</v>
      </c>
      <c r="X31" s="379">
        <f t="shared" ca="1" si="10"/>
        <v>2.5999999999999999E-3</v>
      </c>
      <c r="Y31" s="377">
        <f t="shared" ca="1" si="10"/>
        <v>14769</v>
      </c>
      <c r="Z31" s="377">
        <f t="shared" ca="1" si="10"/>
        <v>719</v>
      </c>
      <c r="AA31" s="380">
        <f t="shared" ca="1" si="10"/>
        <v>0.21180555555555555</v>
      </c>
      <c r="AB31" s="381">
        <f t="shared" ca="1" si="10"/>
        <v>42719</v>
      </c>
      <c r="AC31" s="205" t="str">
        <f t="shared" ca="1" si="10"/>
        <v>   </v>
      </c>
    </row>
    <row r="32" spans="1:29" s="206" customFormat="1" ht="18.75" thickBot="1" x14ac:dyDescent="0.2">
      <c r="A32" s="242" t="s">
        <v>363</v>
      </c>
      <c r="B32" s="206">
        <v>150297</v>
      </c>
      <c r="C32" s="206" t="str">
        <f ca="1">F32</f>
        <v>互联A级</v>
      </c>
      <c r="D32" s="491">
        <v>0</v>
      </c>
      <c r="E32" s="197">
        <f t="shared" ca="1" si="10"/>
        <v>150297</v>
      </c>
      <c r="F32" s="377" t="str">
        <f t="shared" ca="1" si="10"/>
        <v>互联A级</v>
      </c>
      <c r="G32" s="197">
        <f t="shared" ca="1" si="10"/>
        <v>1.1100000000000001</v>
      </c>
      <c r="H32" s="378">
        <f t="shared" ca="1" si="10"/>
        <v>8.9999999999999998E-4</v>
      </c>
      <c r="I32" s="377">
        <f t="shared" ca="1" si="10"/>
        <v>200.23</v>
      </c>
      <c r="J32" s="197">
        <f t="shared" ca="1" si="10"/>
        <v>1.0682</v>
      </c>
      <c r="K32" s="379">
        <f t="shared" ca="1" si="10"/>
        <v>-3.9100000000000003E-2</v>
      </c>
      <c r="L32" s="379">
        <f t="shared" ca="1" si="10"/>
        <v>0.04</v>
      </c>
      <c r="M32" s="377">
        <f t="shared" ca="1" si="10"/>
        <v>6</v>
      </c>
      <c r="N32" s="377">
        <f t="shared" ca="1" si="10"/>
        <v>5.5</v>
      </c>
      <c r="O32" s="379">
        <f t="shared" ca="1" si="10"/>
        <v>5.287E-2</v>
      </c>
      <c r="P32" s="377" t="str">
        <f t="shared" ca="1" si="10"/>
        <v>永续</v>
      </c>
      <c r="Q32" s="197" t="str">
        <f t="shared" ca="1" si="10"/>
        <v>互联网</v>
      </c>
      <c r="R32" s="378">
        <f t="shared" ca="1" si="10"/>
        <v>-2.9999999999999997E-4</v>
      </c>
      <c r="S32" s="202">
        <f t="shared" ca="1" si="10"/>
        <v>0.1847</v>
      </c>
      <c r="T32" s="379">
        <f t="shared" ca="1" si="10"/>
        <v>-3.27E-2</v>
      </c>
      <c r="U32" s="379">
        <f t="shared" ca="1" si="10"/>
        <v>0.85560000000000003</v>
      </c>
      <c r="V32" s="379">
        <f t="shared" ca="1" si="10"/>
        <v>-4.1999999999999997E-3</v>
      </c>
      <c r="W32" s="379">
        <f t="shared" ca="1" si="10"/>
        <v>-3.8E-3</v>
      </c>
      <c r="X32" s="379">
        <f t="shared" ca="1" si="10"/>
        <v>-4.8999999999999998E-3</v>
      </c>
      <c r="Y32" s="377">
        <f t="shared" ca="1" si="10"/>
        <v>6162</v>
      </c>
      <c r="Z32" s="377">
        <f t="shared" ca="1" si="10"/>
        <v>-46</v>
      </c>
      <c r="AA32" s="380">
        <f t="shared" ca="1" si="10"/>
        <v>0.21180555555555555</v>
      </c>
      <c r="AB32" s="381">
        <f t="shared" ca="1" si="10"/>
        <v>42705</v>
      </c>
      <c r="AC32" s="205" t="str">
        <f t="shared" ca="1" si="10"/>
        <v>   </v>
      </c>
    </row>
    <row r="34" spans="1:29" x14ac:dyDescent="0.15">
      <c r="A34" s="273" t="s">
        <v>390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tr">
        <f ca="1">F38</f>
        <v>合润A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2" ca="1" si="11">VLOOKUP($B38,INDIRECT($B$2 &amp; "!$A$3:$Y$207"),COLUMN()-4,0)</f>
        <v>1.0549999999999999</v>
      </c>
      <c r="H38" s="290">
        <f t="shared" ca="1" si="11"/>
        <v>8.9999999999999998E-4</v>
      </c>
      <c r="I38">
        <f t="shared" ca="1" si="11"/>
        <v>48.34</v>
      </c>
      <c r="J38">
        <f t="shared" ca="1" si="11"/>
        <v>1</v>
      </c>
      <c r="K38" s="291">
        <f t="shared" ca="1" si="11"/>
        <v>-5.5E-2</v>
      </c>
      <c r="L38" t="str">
        <f t="shared" ca="1" si="11"/>
        <v>无约定</v>
      </c>
      <c r="M38">
        <f t="shared" ca="1" si="11"/>
        <v>0</v>
      </c>
      <c r="N38">
        <f t="shared" ca="1" si="11"/>
        <v>0</v>
      </c>
      <c r="O38" s="285">
        <f t="shared" ca="1" si="11"/>
        <v>-1.9879999999999998E-2</v>
      </c>
      <c r="P38">
        <f t="shared" ca="1" si="11"/>
        <v>2.67</v>
      </c>
      <c r="Q38" t="str">
        <f t="shared" ca="1" si="11"/>
        <v>主动基金</v>
      </c>
      <c r="R38" s="315">
        <f t="shared" ca="1" si="11"/>
        <v>2.9999999999999997E-4</v>
      </c>
      <c r="S38" s="315">
        <f t="shared" ca="1" si="11"/>
        <v>0.55379999999999996</v>
      </c>
      <c r="T38" t="str">
        <f t="shared" ca="1" si="11"/>
        <v>-</v>
      </c>
      <c r="U38" t="str">
        <f t="shared" ca="1" si="11"/>
        <v>-</v>
      </c>
      <c r="V38">
        <f t="shared" ca="1" si="11"/>
        <v>1.26E-2</v>
      </c>
      <c r="W38">
        <f t="shared" ca="1" si="11"/>
        <v>1.2500000000000001E-2</v>
      </c>
      <c r="X38">
        <f t="shared" ca="1" si="11"/>
        <v>4.1999999999999997E-3</v>
      </c>
      <c r="Y38">
        <f t="shared" ca="1" si="11"/>
        <v>3122</v>
      </c>
      <c r="Z38">
        <f t="shared" ca="1" si="11"/>
        <v>6</v>
      </c>
      <c r="AA38">
        <f t="shared" ca="1" si="11"/>
        <v>0.17083333333333331</v>
      </c>
      <c r="AB38">
        <f t="shared" ca="1" si="11"/>
        <v>43574</v>
      </c>
      <c r="AC38" t="str">
        <f t="shared" ca="1" si="11"/>
        <v>   </v>
      </c>
    </row>
    <row r="39" spans="1:29" ht="18.75" thickBot="1" x14ac:dyDescent="0.2">
      <c r="A39" t="s">
        <v>456</v>
      </c>
      <c r="B39">
        <v>150188</v>
      </c>
      <c r="C39" t="str">
        <f ca="1">F39</f>
        <v>转债优先</v>
      </c>
      <c r="D39">
        <v>0</v>
      </c>
      <c r="E39">
        <f t="shared" ref="E39:F42" ca="1" si="12">VLOOKUP($B39,INDIRECT($B$2 &amp; "!$A$3:$Y$207"),COLUMN()-4,0)</f>
        <v>150188</v>
      </c>
      <c r="F39" t="str">
        <f t="shared" ca="1" si="12"/>
        <v>转债优先</v>
      </c>
      <c r="G39">
        <f t="shared" ca="1" si="11"/>
        <v>1.0740000000000001</v>
      </c>
      <c r="H39" s="290">
        <f t="shared" ca="1" si="11"/>
        <v>-3.7000000000000002E-3</v>
      </c>
      <c r="I39">
        <f t="shared" ca="1" si="11"/>
        <v>0.32</v>
      </c>
      <c r="J39">
        <f t="shared" ca="1" si="11"/>
        <v>1.0369999999999999</v>
      </c>
      <c r="K39" s="291">
        <f t="shared" ca="1" si="11"/>
        <v>-3.5700000000000003E-2</v>
      </c>
      <c r="L39" t="str">
        <f t="shared" ca="1" si="11"/>
        <v>其它</v>
      </c>
      <c r="M39">
        <f t="shared" ca="1" si="11"/>
        <v>5.5</v>
      </c>
      <c r="N39">
        <f t="shared" ca="1" si="11"/>
        <v>5.5</v>
      </c>
      <c r="O39" s="285">
        <f t="shared" ca="1" si="11"/>
        <v>-5.3719999999999997E-2</v>
      </c>
      <c r="P39">
        <f t="shared" ca="1" si="11"/>
        <v>0.32</v>
      </c>
      <c r="Q39" t="str">
        <f t="shared" ca="1" si="11"/>
        <v>标普转债</v>
      </c>
      <c r="R39" s="315">
        <f t="shared" ca="1" si="11"/>
        <v>2.0000000000000001E-4</v>
      </c>
      <c r="S39" s="315">
        <f t="shared" ca="1" si="11"/>
        <v>0.14860000000000001</v>
      </c>
      <c r="T39">
        <f t="shared" ca="1" si="11"/>
        <v>-5.6000000000000001E-2</v>
      </c>
      <c r="U39">
        <f t="shared" ca="1" si="11"/>
        <v>0.38450000000000001</v>
      </c>
      <c r="V39">
        <f t="shared" ca="1" si="11"/>
        <v>6.0000000000000001E-3</v>
      </c>
      <c r="W39">
        <f t="shared" ca="1" si="11"/>
        <v>1.29E-2</v>
      </c>
      <c r="X39">
        <f t="shared" ca="1" si="11"/>
        <v>-3.0999999999999999E-3</v>
      </c>
      <c r="Y39">
        <f t="shared" ca="1" si="11"/>
        <v>29481</v>
      </c>
      <c r="Z39">
        <f t="shared" ca="1" si="11"/>
        <v>-2</v>
      </c>
      <c r="AA39">
        <f t="shared" ca="1" si="11"/>
        <v>0.29375000000000001</v>
      </c>
      <c r="AB39">
        <f t="shared" ca="1" si="11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tr">
        <f ca="1">F40</f>
        <v>商品A</v>
      </c>
      <c r="D40">
        <v>0</v>
      </c>
      <c r="E40">
        <f t="shared" ca="1" si="12"/>
        <v>150096</v>
      </c>
      <c r="F40" t="str">
        <f t="shared" ca="1" si="12"/>
        <v>商品A</v>
      </c>
      <c r="G40">
        <f t="shared" ca="1" si="11"/>
        <v>1.1100000000000001</v>
      </c>
      <c r="H40" s="290">
        <f t="shared" ca="1" si="11"/>
        <v>7.3000000000000001E-3</v>
      </c>
      <c r="I40">
        <f t="shared" ca="1" si="11"/>
        <v>8.27</v>
      </c>
      <c r="J40">
        <f t="shared" ca="1" si="11"/>
        <v>1.032</v>
      </c>
      <c r="K40" s="291">
        <f t="shared" ca="1" si="11"/>
        <v>-7.5600000000000001E-2</v>
      </c>
      <c r="L40">
        <f t="shared" ca="1" si="11"/>
        <v>3.5000000000000003E-2</v>
      </c>
      <c r="M40">
        <f t="shared" ca="1" si="11"/>
        <v>5</v>
      </c>
      <c r="N40">
        <f t="shared" ca="1" si="11"/>
        <v>5</v>
      </c>
      <c r="O40" s="285">
        <f t="shared" ca="1" si="11"/>
        <v>-3.8870000000000002E-2</v>
      </c>
      <c r="P40">
        <f t="shared" ca="1" si="11"/>
        <v>0.86</v>
      </c>
      <c r="Q40" t="str">
        <f t="shared" ca="1" si="11"/>
        <v>大宗商品</v>
      </c>
      <c r="R40" s="315">
        <f t="shared" ca="1" si="11"/>
        <v>-5.9999999999999995E-4</v>
      </c>
      <c r="S40" s="315">
        <f t="shared" ca="1" si="11"/>
        <v>0.36809999999999998</v>
      </c>
      <c r="T40" t="str">
        <f t="shared" ca="1" si="11"/>
        <v>-</v>
      </c>
      <c r="U40">
        <f t="shared" ca="1" si="11"/>
        <v>0.97160000000000002</v>
      </c>
      <c r="V40">
        <f t="shared" ca="1" si="11"/>
        <v>-6.7999999999999996E-3</v>
      </c>
      <c r="W40">
        <f t="shared" ca="1" si="11"/>
        <v>-1.1299999999999999E-2</v>
      </c>
      <c r="X40">
        <f t="shared" ca="1" si="11"/>
        <v>1.0800000000000001E-2</v>
      </c>
      <c r="Y40">
        <f t="shared" ca="1" si="11"/>
        <v>12826</v>
      </c>
      <c r="Z40">
        <f t="shared" ca="1" si="11"/>
        <v>1</v>
      </c>
      <c r="AA40">
        <f t="shared" ca="1" si="11"/>
        <v>0.21180555555555555</v>
      </c>
      <c r="AB40">
        <f t="shared" ca="1" si="11"/>
        <v>42738</v>
      </c>
      <c r="AC40" t="str">
        <f>VLOOKUP($B40,'20160803'!$A$3:$Y$207,COLUMN()-4,0)</f>
        <v>   </v>
      </c>
    </row>
    <row r="41" spans="1:29" ht="18.75" thickBot="1" x14ac:dyDescent="0.2">
      <c r="A41" t="s">
        <v>495</v>
      </c>
      <c r="B41">
        <v>150088</v>
      </c>
      <c r="C41" t="str">
        <f ca="1">F41</f>
        <v>金鹰500A</v>
      </c>
      <c r="D41">
        <v>0</v>
      </c>
      <c r="E41">
        <f t="shared" ca="1" si="12"/>
        <v>150088</v>
      </c>
      <c r="F41" t="str">
        <f t="shared" ca="1" si="12"/>
        <v>金鹰500A</v>
      </c>
      <c r="G41">
        <f t="shared" ca="1" si="11"/>
        <v>1.0509999999999999</v>
      </c>
      <c r="H41">
        <f t="shared" ca="1" si="11"/>
        <v>5.7000000000000002E-3</v>
      </c>
      <c r="I41">
        <f t="shared" ca="1" si="11"/>
        <v>1.45</v>
      </c>
      <c r="J41">
        <f t="shared" ca="1" si="11"/>
        <v>1.0316000000000001</v>
      </c>
      <c r="K41" s="291">
        <f t="shared" ca="1" si="11"/>
        <v>-1.8800000000000001E-2</v>
      </c>
      <c r="L41">
        <f t="shared" ca="1" si="11"/>
        <v>3.5000000000000003E-2</v>
      </c>
      <c r="M41">
        <f t="shared" ca="1" si="11"/>
        <v>5</v>
      </c>
      <c r="N41">
        <f t="shared" ca="1" si="11"/>
        <v>5</v>
      </c>
      <c r="O41" s="285" t="str">
        <f t="shared" ca="1" si="11"/>
        <v>-</v>
      </c>
      <c r="P41">
        <f t="shared" ca="1" si="11"/>
        <v>0.01</v>
      </c>
      <c r="Q41" t="str">
        <f t="shared" ca="1" si="11"/>
        <v>中证 500</v>
      </c>
      <c r="R41">
        <f t="shared" ca="1" si="11"/>
        <v>1.5E-3</v>
      </c>
      <c r="S41">
        <f t="shared" ca="1" si="11"/>
        <v>0.43</v>
      </c>
      <c r="T41" t="str">
        <f t="shared" ca="1" si="11"/>
        <v>-</v>
      </c>
      <c r="U41">
        <f t="shared" ca="1" si="11"/>
        <v>0.77900000000000003</v>
      </c>
      <c r="V41">
        <f t="shared" ca="1" si="11"/>
        <v>-1.5E-3</v>
      </c>
      <c r="W41">
        <f t="shared" ca="1" si="11"/>
        <v>-3.2000000000000002E-3</v>
      </c>
      <c r="X41">
        <f t="shared" ca="1" si="11"/>
        <v>-8.6E-3</v>
      </c>
      <c r="Y41">
        <f t="shared" ca="1" si="11"/>
        <v>288</v>
      </c>
      <c r="Z41">
        <f t="shared" ca="1" si="11"/>
        <v>-10</v>
      </c>
      <c r="AA41">
        <f t="shared" ca="1" si="11"/>
        <v>0.21180555555555555</v>
      </c>
      <c r="AB41">
        <f t="shared" ca="1" si="11"/>
        <v>42605</v>
      </c>
      <c r="AC41" t="str">
        <f>VLOOKUP($B41,'20160803'!$A$3:$Y$207,COLUMN()-4,0)</f>
        <v>   </v>
      </c>
    </row>
    <row r="42" spans="1:29" ht="18" x14ac:dyDescent="0.15">
      <c r="A42" t="s">
        <v>496</v>
      </c>
      <c r="B42">
        <v>150108</v>
      </c>
      <c r="C42" t="str">
        <f ca="1">F42</f>
        <v>同辉100A</v>
      </c>
      <c r="D42">
        <v>0</v>
      </c>
      <c r="E42">
        <f t="shared" ca="1" si="12"/>
        <v>150108</v>
      </c>
      <c r="F42" t="str">
        <f t="shared" ca="1" si="12"/>
        <v>同辉100A</v>
      </c>
      <c r="G42" s="492">
        <f t="shared" ca="1" si="11"/>
        <v>1.1659999999999999</v>
      </c>
      <c r="H42" s="388">
        <f t="shared" ca="1" si="11"/>
        <v>1.6999999999999999E-3</v>
      </c>
      <c r="I42" s="492">
        <f t="shared" ca="1" si="11"/>
        <v>1.69</v>
      </c>
      <c r="J42" s="492">
        <f t="shared" ca="1" si="11"/>
        <v>1.0649999999999999</v>
      </c>
      <c r="K42" s="389">
        <f t="shared" ca="1" si="11"/>
        <v>-9.4799999999999995E-2</v>
      </c>
      <c r="L42" s="492">
        <f t="shared" ca="1" si="11"/>
        <v>7.0000000000000007E-2</v>
      </c>
      <c r="M42">
        <f t="shared" ca="1" si="11"/>
        <v>7</v>
      </c>
      <c r="N42" s="492">
        <f t="shared" ca="1" si="11"/>
        <v>7</v>
      </c>
      <c r="O42" s="493">
        <f t="shared" ca="1" si="11"/>
        <v>-2.2079999999999999E-2</v>
      </c>
      <c r="P42" s="492">
        <f t="shared" ca="1" si="11"/>
        <v>1.07</v>
      </c>
      <c r="Q42" t="str">
        <f t="shared" ca="1" si="11"/>
        <v>深100EW</v>
      </c>
      <c r="R42" s="315">
        <f t="shared" ca="1" si="11"/>
        <v>-6.9999999999999999E-4</v>
      </c>
      <c r="S42" s="315">
        <f t="shared" ca="1" si="11"/>
        <v>0.39800000000000002</v>
      </c>
      <c r="T42" t="str">
        <f t="shared" ca="1" si="11"/>
        <v>-</v>
      </c>
      <c r="U42">
        <f t="shared" ca="1" si="11"/>
        <v>0.83099999999999996</v>
      </c>
      <c r="V42">
        <f t="shared" ca="1" si="11"/>
        <v>-3.3999999999999998E-3</v>
      </c>
      <c r="W42">
        <f t="shared" ca="1" si="11"/>
        <v>-4.5999999999999999E-3</v>
      </c>
      <c r="X42">
        <f t="shared" ca="1" si="11"/>
        <v>2.3E-3</v>
      </c>
      <c r="Y42">
        <f t="shared" ca="1" si="11"/>
        <v>919</v>
      </c>
      <c r="Z42">
        <f t="shared" ca="1" si="11"/>
        <v>0</v>
      </c>
      <c r="AA42">
        <f t="shared" ca="1" si="11"/>
        <v>0.21180555555555555</v>
      </c>
      <c r="AB42">
        <f t="shared" ca="1" si="11"/>
        <v>42626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23" r:id="rId7" display="https://www.jisilu.cn/data/sfnew/detail/150307"/>
    <hyperlink ref="E25" r:id="rId8" display="https://www.jisilu.cn/data/sfnew/detail/150307"/>
    <hyperlink ref="G23" r:id="rId9" display="http://finance.sina.com.cn/fund/quotes/150307/bc.shtml"/>
    <hyperlink ref="G25" r:id="rId10" display="http://finance.sina.com.cn/fund/quotes/150307/bc.shtml"/>
    <hyperlink ref="J23" r:id="rId11" display="http://www.cninfo.com.cn/information/fund/netvalue/150307.html"/>
    <hyperlink ref="J25" r:id="rId12" display="http://www.cninfo.com.cn/information/fund/netvalue/150307.html"/>
    <hyperlink ref="Q23" r:id="rId13" tooltip="399804" display="http://quote.eastmoney.com/zs399804.html"/>
    <hyperlink ref="Q25" r:id="rId14" tooltip="399804" display="http://quote.eastmoney.com/zs399804.html"/>
    <hyperlink ref="S23" r:id="rId15" display="https://www.jisilu.cn/data/utils/lowcalc/150307"/>
    <hyperlink ref="S25" r:id="rId16" display="https://www.jisilu.cn/data/utils/lowcalc/150307"/>
    <hyperlink ref="AC23" r:id="rId17" tooltip="加【体育A】为自选A类" display="javascript:addOwnedFund('150307');"/>
    <hyperlink ref="AC25" r:id="rId18" tooltip="加【体育A】为自选A类" display="javascript:addOwnedFund('150307');"/>
    <hyperlink ref="E31" r:id="rId19" display="https://www.jisilu.cn/data/sfnew/detail/150205"/>
    <hyperlink ref="G31" r:id="rId20" display="http://finance.sina.com.cn/fund/quotes/150205/bc.shtml"/>
    <hyperlink ref="J31" r:id="rId21" display="http://www.cninfo.com.cn/information/fund/netvalue/150205.html"/>
    <hyperlink ref="Q31" r:id="rId22" tooltip="399973" display="http://quote.eastmoney.com/zs399973.html"/>
    <hyperlink ref="S31" r:id="rId23" display="https://www.jisilu.cn/data/utils/lowcalc/150205"/>
    <hyperlink ref="AC31" r:id="rId24" tooltip="加【国防A】为自选A类" display="javascript:addOwnedFund('150205');"/>
    <hyperlink ref="E32" r:id="rId25" display="https://www.jisilu.cn/data/sfnew/detail/150205"/>
    <hyperlink ref="G32" r:id="rId26" display="http://finance.sina.com.cn/fund/quotes/150205/bc.shtml"/>
    <hyperlink ref="J32" r:id="rId27" display="http://www.cninfo.com.cn/information/fund/netvalue/150205.html"/>
    <hyperlink ref="Q32" r:id="rId28" tooltip="399973" display="http://quote.eastmoney.com/zs399973.html"/>
    <hyperlink ref="S32" r:id="rId29" display="https://www.jisilu.cn/data/utils/lowcalc/150205"/>
    <hyperlink ref="AC32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25" t="s">
        <v>0</v>
      </c>
      <c r="B1" s="825" t="s">
        <v>1</v>
      </c>
      <c r="C1" s="825" t="s">
        <v>2</v>
      </c>
      <c r="D1" s="825" t="s">
        <v>3</v>
      </c>
      <c r="E1" s="558" t="s">
        <v>4</v>
      </c>
      <c r="F1" s="825" t="s">
        <v>6</v>
      </c>
      <c r="G1" s="825" t="s">
        <v>7</v>
      </c>
      <c r="H1" s="564" t="s">
        <v>8</v>
      </c>
      <c r="I1" s="558" t="s">
        <v>10</v>
      </c>
      <c r="J1" s="560" t="s">
        <v>11</v>
      </c>
      <c r="K1" s="560" t="s">
        <v>12</v>
      </c>
      <c r="L1" s="558" t="s">
        <v>14</v>
      </c>
      <c r="M1" s="825" t="s">
        <v>16</v>
      </c>
      <c r="N1" s="558" t="s">
        <v>17</v>
      </c>
      <c r="O1" s="558" t="s">
        <v>18</v>
      </c>
      <c r="P1" s="560" t="s">
        <v>20</v>
      </c>
      <c r="Q1" s="558" t="s">
        <v>22</v>
      </c>
      <c r="R1" s="560" t="s">
        <v>24</v>
      </c>
      <c r="S1" s="558" t="s">
        <v>26</v>
      </c>
      <c r="T1" s="558" t="s">
        <v>27</v>
      </c>
      <c r="U1" s="558" t="s">
        <v>28</v>
      </c>
      <c r="V1" s="560" t="s">
        <v>30</v>
      </c>
      <c r="W1" s="825" t="s">
        <v>31</v>
      </c>
      <c r="X1" s="825" t="s">
        <v>32</v>
      </c>
      <c r="Y1" s="827" t="s">
        <v>33</v>
      </c>
    </row>
    <row r="2" spans="1:25" ht="14.25" thickBot="1" x14ac:dyDescent="0.2">
      <c r="A2" s="826"/>
      <c r="B2" s="826"/>
      <c r="C2" s="826"/>
      <c r="D2" s="826"/>
      <c r="E2" s="559" t="s">
        <v>5</v>
      </c>
      <c r="F2" s="826"/>
      <c r="G2" s="826"/>
      <c r="H2" s="565" t="s">
        <v>9</v>
      </c>
      <c r="I2" s="559" t="s">
        <v>8</v>
      </c>
      <c r="J2" s="561" t="s">
        <v>8</v>
      </c>
      <c r="K2" s="561" t="s">
        <v>13</v>
      </c>
      <c r="L2" s="559" t="s">
        <v>15</v>
      </c>
      <c r="M2" s="826"/>
      <c r="N2" s="559" t="s">
        <v>3</v>
      </c>
      <c r="O2" s="559" t="s">
        <v>19</v>
      </c>
      <c r="P2" s="561" t="s">
        <v>21</v>
      </c>
      <c r="Q2" s="559" t="s">
        <v>23</v>
      </c>
      <c r="R2" s="561" t="s">
        <v>25</v>
      </c>
      <c r="S2" s="559" t="s">
        <v>25</v>
      </c>
      <c r="T2" s="559" t="s">
        <v>25</v>
      </c>
      <c r="U2" s="559" t="s">
        <v>29</v>
      </c>
      <c r="V2" s="561" t="s">
        <v>29</v>
      </c>
      <c r="W2" s="826"/>
      <c r="X2" s="826"/>
      <c r="Y2" s="828"/>
    </row>
    <row r="3" spans="1:25" ht="15.75" thickBot="1" x14ac:dyDescent="0.2">
      <c r="A3" s="7">
        <v>150106</v>
      </c>
      <c r="B3" s="144" t="s">
        <v>240</v>
      </c>
      <c r="C3" s="7">
        <v>1.167</v>
      </c>
      <c r="D3" s="157">
        <v>0</v>
      </c>
      <c r="E3" s="144">
        <v>108.42</v>
      </c>
      <c r="F3" s="7">
        <v>1.0643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3.4290000000000001E-2</v>
      </c>
      <c r="L3" s="144">
        <v>3.08</v>
      </c>
      <c r="M3" s="7" t="s">
        <v>189</v>
      </c>
      <c r="N3" s="145">
        <v>-1.18E-2</v>
      </c>
      <c r="O3" s="146">
        <v>0.3881</v>
      </c>
      <c r="P3" s="144" t="s">
        <v>37</v>
      </c>
      <c r="Q3" s="146">
        <v>0.86229999999999996</v>
      </c>
      <c r="R3" s="146">
        <v>-6.4999999999999997E-3</v>
      </c>
      <c r="S3" s="146">
        <v>-6.4999999999999997E-3</v>
      </c>
      <c r="T3" s="146">
        <v>-3.5000000000000001E-3</v>
      </c>
      <c r="U3" s="144">
        <v>12581</v>
      </c>
      <c r="V3" s="144">
        <v>-64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1.1379999999999999</v>
      </c>
      <c r="D4" s="156">
        <v>-2.4E-2</v>
      </c>
      <c r="E4" s="150">
        <v>0.01</v>
      </c>
      <c r="F4" s="14">
        <v>1.0649999999999999</v>
      </c>
      <c r="G4" s="152">
        <v>-6.8500000000000005E-2</v>
      </c>
      <c r="H4" s="152">
        <v>7.0000000000000007E-2</v>
      </c>
      <c r="I4" s="150">
        <v>7</v>
      </c>
      <c r="J4" s="150">
        <v>7</v>
      </c>
      <c r="K4" s="152">
        <v>1.24E-3</v>
      </c>
      <c r="L4" s="150">
        <v>1.06</v>
      </c>
      <c r="M4" s="14" t="s">
        <v>283</v>
      </c>
      <c r="N4" s="156">
        <v>-1.52E-2</v>
      </c>
      <c r="O4" s="152">
        <v>0.38850000000000001</v>
      </c>
      <c r="P4" s="150" t="s">
        <v>37</v>
      </c>
      <c r="Q4" s="152">
        <v>0.86</v>
      </c>
      <c r="R4" s="152">
        <v>-9.4999999999999998E-3</v>
      </c>
      <c r="S4" s="152">
        <v>-2.3E-3</v>
      </c>
      <c r="T4" s="152">
        <v>-4.5999999999999999E-3</v>
      </c>
      <c r="U4" s="150">
        <v>917</v>
      </c>
      <c r="V4" s="150">
        <v>-2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1.214</v>
      </c>
      <c r="D5" s="145">
        <v>-4.1000000000000003E-3</v>
      </c>
      <c r="E5" s="144">
        <v>1614.37</v>
      </c>
      <c r="F5" s="7">
        <v>1.04</v>
      </c>
      <c r="G5" s="146">
        <v>-0.1673</v>
      </c>
      <c r="H5" s="146">
        <v>0.06</v>
      </c>
      <c r="I5" s="144">
        <v>6</v>
      </c>
      <c r="J5" s="144">
        <v>6</v>
      </c>
      <c r="K5" s="146">
        <v>5.1110000000000003E-2</v>
      </c>
      <c r="L5" s="144" t="s">
        <v>40</v>
      </c>
      <c r="M5" s="7" t="s">
        <v>56</v>
      </c>
      <c r="N5" s="145">
        <v>-1.67E-2</v>
      </c>
      <c r="O5" s="23">
        <v>0.4148</v>
      </c>
      <c r="P5" s="146">
        <v>-0.11219999999999999</v>
      </c>
      <c r="Q5" s="146">
        <v>0.3609</v>
      </c>
      <c r="R5" s="146">
        <v>6.9999999999999999E-4</v>
      </c>
      <c r="S5" s="146">
        <v>-2.7000000000000001E-3</v>
      </c>
      <c r="T5" s="146">
        <v>-3.0999999999999999E-3</v>
      </c>
      <c r="U5" s="144">
        <v>169450</v>
      </c>
      <c r="V5" s="144">
        <v>73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1.17</v>
      </c>
      <c r="D6" s="156">
        <v>-1.0999999999999999E-2</v>
      </c>
      <c r="E6" s="150">
        <v>7.0000000000000007E-2</v>
      </c>
      <c r="F6" s="14">
        <v>1.032</v>
      </c>
      <c r="G6" s="152">
        <v>-0.13370000000000001</v>
      </c>
      <c r="H6" s="152">
        <v>5.8000000000000003E-2</v>
      </c>
      <c r="I6" s="150">
        <v>5.8</v>
      </c>
      <c r="J6" s="150">
        <v>5.8</v>
      </c>
      <c r="K6" s="152">
        <v>5.0970000000000001E-2</v>
      </c>
      <c r="L6" s="150" t="s">
        <v>40</v>
      </c>
      <c r="M6" s="14" t="s">
        <v>238</v>
      </c>
      <c r="N6" s="156">
        <v>-1.04E-2</v>
      </c>
      <c r="O6" s="18">
        <v>0.50309999999999999</v>
      </c>
      <c r="P6" s="152">
        <v>-9.2700000000000005E-2</v>
      </c>
      <c r="Q6" s="152">
        <v>0.76570000000000005</v>
      </c>
      <c r="R6" s="152">
        <v>1.49E-2</v>
      </c>
      <c r="S6" s="152">
        <v>8.3999999999999995E-3</v>
      </c>
      <c r="T6" s="152">
        <v>-8.3999999999999995E-3</v>
      </c>
      <c r="U6" s="150">
        <v>346</v>
      </c>
      <c r="V6" s="150">
        <v>2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6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1.2350000000000001</v>
      </c>
      <c r="D8" s="145">
        <v>-2.3999999999999998E-3</v>
      </c>
      <c r="E8" s="144">
        <v>4942.55</v>
      </c>
      <c r="F8" s="7">
        <v>1.0409999999999999</v>
      </c>
      <c r="G8" s="146">
        <v>-0.18640000000000001</v>
      </c>
      <c r="H8" s="146">
        <v>0.05</v>
      </c>
      <c r="I8" s="144">
        <v>6.5</v>
      </c>
      <c r="J8" s="144">
        <v>6.5</v>
      </c>
      <c r="K8" s="146">
        <v>5.4440000000000002E-2</v>
      </c>
      <c r="L8" s="144" t="s">
        <v>40</v>
      </c>
      <c r="M8" s="7" t="s">
        <v>233</v>
      </c>
      <c r="N8" s="145">
        <v>-1.7399999999999999E-2</v>
      </c>
      <c r="O8" s="23">
        <v>0.32890000000000003</v>
      </c>
      <c r="P8" s="146">
        <v>-0.1226</v>
      </c>
      <c r="Q8" s="146">
        <v>0.5595</v>
      </c>
      <c r="R8" s="146">
        <v>3.3E-3</v>
      </c>
      <c r="S8" s="146">
        <v>-3.5999999999999999E-3</v>
      </c>
      <c r="T8" s="146">
        <v>-1.5E-3</v>
      </c>
      <c r="U8" s="144">
        <v>357941</v>
      </c>
      <c r="V8" s="144">
        <v>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1.2629999999999999</v>
      </c>
      <c r="D9" s="156">
        <v>-2.3999999999999998E-3</v>
      </c>
      <c r="E9" s="150">
        <v>159.44</v>
      </c>
      <c r="F9" s="14">
        <v>1.046</v>
      </c>
      <c r="G9" s="152">
        <v>-0.20749999999999999</v>
      </c>
      <c r="H9" s="152">
        <v>0.05</v>
      </c>
      <c r="I9" s="150">
        <v>6.5</v>
      </c>
      <c r="J9" s="150">
        <v>6.5</v>
      </c>
      <c r="K9" s="152">
        <v>5.3409999999999999E-2</v>
      </c>
      <c r="L9" s="150" t="s">
        <v>40</v>
      </c>
      <c r="M9" s="14" t="s">
        <v>197</v>
      </c>
      <c r="N9" s="156">
        <v>-6.3E-3</v>
      </c>
      <c r="O9" s="18">
        <v>0.44140000000000001</v>
      </c>
      <c r="P9" s="152">
        <v>-0.1381</v>
      </c>
      <c r="Q9" s="152">
        <v>0.29310000000000003</v>
      </c>
      <c r="R9" s="152">
        <v>-5.1999999999999998E-3</v>
      </c>
      <c r="S9" s="152">
        <v>-4.3E-3</v>
      </c>
      <c r="T9" s="152">
        <v>-5.4999999999999997E-3</v>
      </c>
      <c r="U9" s="150">
        <v>10367</v>
      </c>
      <c r="V9" s="150">
        <v>-1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1.0369999999999999</v>
      </c>
      <c r="D10" s="145">
        <v>-1E-3</v>
      </c>
      <c r="E10" s="144">
        <v>16.64</v>
      </c>
      <c r="F10" s="7">
        <v>1.0201</v>
      </c>
      <c r="G10" s="146">
        <v>-1.66E-2</v>
      </c>
      <c r="H10" s="146">
        <v>0.05</v>
      </c>
      <c r="I10" s="144">
        <v>5</v>
      </c>
      <c r="J10" s="144">
        <v>5</v>
      </c>
      <c r="K10" s="146">
        <v>4.9169999999999998E-2</v>
      </c>
      <c r="L10" s="144" t="s">
        <v>40</v>
      </c>
      <c r="M10" s="7" t="s">
        <v>236</v>
      </c>
      <c r="N10" s="157">
        <v>0</v>
      </c>
      <c r="O10" s="23">
        <v>0.12180000000000001</v>
      </c>
      <c r="P10" s="146">
        <v>-1.2800000000000001E-2</v>
      </c>
      <c r="Q10" s="144" t="s">
        <v>37</v>
      </c>
      <c r="R10" s="146">
        <v>1.2E-2</v>
      </c>
      <c r="S10" s="146">
        <v>1.29E-2</v>
      </c>
      <c r="T10" s="146">
        <v>1.21E-2</v>
      </c>
      <c r="U10" s="144">
        <v>2422</v>
      </c>
      <c r="V10" s="144">
        <v>7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-1.9333333333333331E-3</v>
      </c>
      <c r="E11" s="36"/>
      <c r="F11" s="35"/>
      <c r="G11" s="43">
        <f>AVERAGE(G8:G10)</f>
        <v>-0.13683333333333333</v>
      </c>
      <c r="H11" s="272">
        <f>COUNTIF($D8:$D10,"&gt;0")/COUNT($D8:$D10)</f>
        <v>0</v>
      </c>
      <c r="I11" s="36"/>
      <c r="J11" s="36"/>
      <c r="K11" s="43">
        <f>AVERAGE(K8:K10)</f>
        <v>5.2339999999999998E-2</v>
      </c>
      <c r="L11" s="36"/>
      <c r="M11" s="35"/>
      <c r="N11" s="38"/>
      <c r="O11" s="39"/>
      <c r="P11" s="43">
        <f>AVERAGE(P8:P10)</f>
        <v>-9.116666666666666E-2</v>
      </c>
      <c r="Q11" s="37"/>
      <c r="R11" s="43">
        <f>AVERAGE(R8:R10)</f>
        <v>3.3666666666666671E-3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1.149</v>
      </c>
      <c r="D12" s="156">
        <v>-1.6999999999999999E-3</v>
      </c>
      <c r="E12" s="150">
        <v>671.6</v>
      </c>
      <c r="F12" s="14">
        <v>1.0430999999999999</v>
      </c>
      <c r="G12" s="152">
        <v>-0.10150000000000001</v>
      </c>
      <c r="H12" s="152">
        <v>4.4999999999999998E-2</v>
      </c>
      <c r="I12" s="150">
        <v>6</v>
      </c>
      <c r="J12" s="150">
        <v>6</v>
      </c>
      <c r="K12" s="152">
        <v>5.425E-2</v>
      </c>
      <c r="L12" s="150" t="s">
        <v>40</v>
      </c>
      <c r="M12" s="14" t="s">
        <v>222</v>
      </c>
      <c r="N12" s="156">
        <v>-1.15E-2</v>
      </c>
      <c r="O12" s="18">
        <v>0.23089999999999999</v>
      </c>
      <c r="P12" s="152">
        <v>-7.3700000000000002E-2</v>
      </c>
      <c r="Q12" s="152">
        <v>0.78439999999999999</v>
      </c>
      <c r="R12" s="152">
        <v>-3.0999999999999999E-3</v>
      </c>
      <c r="S12" s="152">
        <v>-4.0000000000000001E-3</v>
      </c>
      <c r="T12" s="152">
        <v>-4.3E-3</v>
      </c>
      <c r="U12" s="150">
        <v>50907</v>
      </c>
      <c r="V12" s="150">
        <v>1313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1.2030000000000001</v>
      </c>
      <c r="D13" s="145">
        <v>-5.7999999999999996E-3</v>
      </c>
      <c r="E13" s="144">
        <v>59.08</v>
      </c>
      <c r="F13" s="7">
        <v>1.038</v>
      </c>
      <c r="G13" s="146">
        <v>-0.159</v>
      </c>
      <c r="H13" s="146">
        <v>4.4999999999999998E-2</v>
      </c>
      <c r="I13" s="144">
        <v>6</v>
      </c>
      <c r="J13" s="144">
        <v>6</v>
      </c>
      <c r="K13" s="146">
        <v>5.1499999999999997E-2</v>
      </c>
      <c r="L13" s="144" t="s">
        <v>40</v>
      </c>
      <c r="M13" s="158" t="s">
        <v>229</v>
      </c>
      <c r="N13" s="145">
        <v>-4.8999999999999998E-3</v>
      </c>
      <c r="O13" s="23">
        <v>0.37669999999999998</v>
      </c>
      <c r="P13" s="146">
        <v>-0.11940000000000001</v>
      </c>
      <c r="Q13" s="146">
        <v>0.45179999999999998</v>
      </c>
      <c r="R13" s="146">
        <v>-3.5000000000000001E-3</v>
      </c>
      <c r="S13" s="146">
        <v>-6.7000000000000002E-3</v>
      </c>
      <c r="T13" s="146">
        <v>-4.7999999999999996E-3</v>
      </c>
      <c r="U13" s="144">
        <v>45372</v>
      </c>
      <c r="V13" s="144">
        <v>-67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1.2290000000000001</v>
      </c>
      <c r="D14" s="156">
        <v>-8.0000000000000004E-4</v>
      </c>
      <c r="E14" s="150">
        <v>784.77</v>
      </c>
      <c r="F14" s="14">
        <v>1.038</v>
      </c>
      <c r="G14" s="152">
        <v>-0.184</v>
      </c>
      <c r="H14" s="152">
        <v>4.4999999999999998E-2</v>
      </c>
      <c r="I14" s="150">
        <v>6</v>
      </c>
      <c r="J14" s="150">
        <v>6</v>
      </c>
      <c r="K14" s="152">
        <v>5.0380000000000001E-2</v>
      </c>
      <c r="L14" s="150" t="s">
        <v>40</v>
      </c>
      <c r="M14" s="14" t="s">
        <v>231</v>
      </c>
      <c r="N14" s="156">
        <v>-3.5999999999999999E-3</v>
      </c>
      <c r="O14" s="18">
        <v>0.52410000000000001</v>
      </c>
      <c r="P14" s="152">
        <v>-0.1381</v>
      </c>
      <c r="Q14" s="152">
        <v>0.47789999999999999</v>
      </c>
      <c r="R14" s="152">
        <v>3.5000000000000001E-3</v>
      </c>
      <c r="S14" s="152">
        <v>1.44E-2</v>
      </c>
      <c r="T14" s="152">
        <v>1.4200000000000001E-2</v>
      </c>
      <c r="U14" s="150">
        <v>7661</v>
      </c>
      <c r="V14" s="150">
        <v>625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-2.7666666666666668E-3</v>
      </c>
      <c r="E15" s="36"/>
      <c r="F15" s="35"/>
      <c r="G15" s="43">
        <f>AVERAGE(G12:G14)</f>
        <v>-0.14816666666666667</v>
      </c>
      <c r="H15" s="272">
        <f>COUNTIF($D12:$D14,"&gt;0")/COUNT($D12:$D14)</f>
        <v>0</v>
      </c>
      <c r="I15" s="36"/>
      <c r="J15" s="36"/>
      <c r="K15" s="43">
        <f>AVERAGE(K12:K14)</f>
        <v>5.204333333333333E-2</v>
      </c>
      <c r="L15" s="36"/>
      <c r="M15" s="35"/>
      <c r="N15" s="38"/>
      <c r="O15" s="39"/>
      <c r="P15" s="43">
        <f>AVERAGE(P12:P14)</f>
        <v>-0.1104</v>
      </c>
      <c r="Q15" s="37"/>
      <c r="R15" s="43">
        <f>AVERAGE(R12:R14)</f>
        <v>-1.0333333333333334E-3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1.1100000000000001</v>
      </c>
      <c r="D16" s="196">
        <v>0</v>
      </c>
      <c r="E16" s="188">
        <v>108.9</v>
      </c>
      <c r="F16" s="51">
        <v>1.0684</v>
      </c>
      <c r="G16" s="190">
        <v>-3.8899999999999997E-2</v>
      </c>
      <c r="H16" s="190">
        <v>0.04</v>
      </c>
      <c r="I16" s="188">
        <v>6</v>
      </c>
      <c r="J16" s="188">
        <v>5.5</v>
      </c>
      <c r="K16" s="190">
        <v>5.287E-2</v>
      </c>
      <c r="L16" s="188" t="s">
        <v>40</v>
      </c>
      <c r="M16" s="194" t="s">
        <v>203</v>
      </c>
      <c r="N16" s="193">
        <v>-1.2200000000000001E-2</v>
      </c>
      <c r="O16" s="56">
        <v>0.17499999999999999</v>
      </c>
      <c r="P16" s="190">
        <v>-3.27E-2</v>
      </c>
      <c r="Q16" s="190">
        <v>0.87729999999999997</v>
      </c>
      <c r="R16" s="190">
        <v>-4.4000000000000003E-3</v>
      </c>
      <c r="S16" s="190">
        <v>-4.1999999999999997E-3</v>
      </c>
      <c r="T16" s="190">
        <v>-3.8E-3</v>
      </c>
      <c r="U16" s="188">
        <v>6151</v>
      </c>
      <c r="V16" s="188">
        <v>-11</v>
      </c>
      <c r="W16" s="191">
        <v>0.21180555555555555</v>
      </c>
      <c r="X16" s="192">
        <v>42705</v>
      </c>
      <c r="Y16" s="59" t="s">
        <v>38</v>
      </c>
    </row>
    <row r="17" spans="1:25" s="60" customFormat="1" ht="15.75" thickBot="1" x14ac:dyDescent="0.2">
      <c r="A17" s="51">
        <v>150287</v>
      </c>
      <c r="B17" s="188" t="s">
        <v>77</v>
      </c>
      <c r="C17" s="51">
        <v>1.079</v>
      </c>
      <c r="D17" s="193">
        <v>-3.7000000000000002E-3</v>
      </c>
      <c r="E17" s="188">
        <v>8776.1299999999992</v>
      </c>
      <c r="F17" s="51">
        <v>1.0369999999999999</v>
      </c>
      <c r="G17" s="190">
        <v>-4.0500000000000001E-2</v>
      </c>
      <c r="H17" s="190">
        <v>0.04</v>
      </c>
      <c r="I17" s="188">
        <v>5.5</v>
      </c>
      <c r="J17" s="188">
        <v>5.5</v>
      </c>
      <c r="K17" s="190">
        <v>5.2780000000000001E-2</v>
      </c>
      <c r="L17" s="188" t="s">
        <v>40</v>
      </c>
      <c r="M17" s="51" t="s">
        <v>78</v>
      </c>
      <c r="N17" s="193">
        <v>-8.3000000000000001E-3</v>
      </c>
      <c r="O17" s="56">
        <v>0.20419999999999999</v>
      </c>
      <c r="P17" s="190">
        <v>-3.3500000000000002E-2</v>
      </c>
      <c r="Q17" s="190">
        <v>0.85509999999999997</v>
      </c>
      <c r="R17" s="190">
        <v>5.0000000000000001E-4</v>
      </c>
      <c r="S17" s="190">
        <v>3.0999999999999999E-3</v>
      </c>
      <c r="T17" s="190">
        <v>2.3999999999999998E-3</v>
      </c>
      <c r="U17" s="188">
        <v>116284</v>
      </c>
      <c r="V17" s="188">
        <v>5897</v>
      </c>
      <c r="W17" s="191">
        <v>0.21180555555555555</v>
      </c>
      <c r="X17" s="192">
        <v>42719</v>
      </c>
      <c r="Y17" s="59" t="s">
        <v>38</v>
      </c>
    </row>
    <row r="18" spans="1:25" ht="15.75" thickBot="1" x14ac:dyDescent="0.2">
      <c r="A18" s="7">
        <v>150323</v>
      </c>
      <c r="B18" s="144" t="s">
        <v>194</v>
      </c>
      <c r="C18" s="7">
        <v>1.077</v>
      </c>
      <c r="D18" s="145">
        <v>-8.9999999999999998E-4</v>
      </c>
      <c r="E18" s="144">
        <v>27.91</v>
      </c>
      <c r="F18" s="7">
        <v>1.0343</v>
      </c>
      <c r="G18" s="146">
        <v>-4.1300000000000003E-2</v>
      </c>
      <c r="H18" s="146">
        <v>0.04</v>
      </c>
      <c r="I18" s="144">
        <v>5.5</v>
      </c>
      <c r="J18" s="144">
        <v>5.5</v>
      </c>
      <c r="K18" s="146">
        <v>5.2749999999999998E-2</v>
      </c>
      <c r="L18" s="144" t="s">
        <v>40</v>
      </c>
      <c r="M18" s="7" t="s">
        <v>76</v>
      </c>
      <c r="N18" s="145">
        <v>-1.3100000000000001E-2</v>
      </c>
      <c r="O18" s="23">
        <v>0.19</v>
      </c>
      <c r="P18" s="146">
        <v>-3.4500000000000003E-2</v>
      </c>
      <c r="Q18" s="146">
        <v>0.89200000000000002</v>
      </c>
      <c r="R18" s="146">
        <v>-4.1999999999999997E-3</v>
      </c>
      <c r="S18" s="146">
        <v>-6.6E-3</v>
      </c>
      <c r="T18" s="146">
        <v>-7.4999999999999997E-3</v>
      </c>
      <c r="U18" s="144">
        <v>3664</v>
      </c>
      <c r="V18" s="144">
        <v>-59</v>
      </c>
      <c r="W18" s="148">
        <v>0.21180555555555555</v>
      </c>
      <c r="X18" s="149">
        <v>42738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1.0820000000000001</v>
      </c>
      <c r="D19" s="156">
        <v>-1.8E-3</v>
      </c>
      <c r="E19" s="150">
        <v>811</v>
      </c>
      <c r="F19" s="14">
        <v>1.0373000000000001</v>
      </c>
      <c r="G19" s="152">
        <v>-4.3099999999999999E-2</v>
      </c>
      <c r="H19" s="152">
        <v>0.04</v>
      </c>
      <c r="I19" s="150">
        <v>6</v>
      </c>
      <c r="J19" s="150">
        <v>5.5</v>
      </c>
      <c r="K19" s="152">
        <v>5.2729999999999999E-2</v>
      </c>
      <c r="L19" s="150" t="s">
        <v>40</v>
      </c>
      <c r="M19" s="14" t="s">
        <v>201</v>
      </c>
      <c r="N19" s="156">
        <v>-1.9599999999999999E-2</v>
      </c>
      <c r="O19" s="18">
        <v>0.25319999999999998</v>
      </c>
      <c r="P19" s="152">
        <v>-3.6200000000000003E-2</v>
      </c>
      <c r="Q19" s="162">
        <v>0.74039999999999995</v>
      </c>
      <c r="R19" s="152">
        <v>-4.0000000000000002E-4</v>
      </c>
      <c r="S19" s="152">
        <v>3.2000000000000002E-3</v>
      </c>
      <c r="T19" s="152">
        <v>1.8E-3</v>
      </c>
      <c r="U19" s="150">
        <v>38873</v>
      </c>
      <c r="V19" s="150">
        <v>94</v>
      </c>
      <c r="W19" s="153">
        <v>0.21180555555555555</v>
      </c>
      <c r="X19" s="154">
        <v>42719</v>
      </c>
      <c r="Y19" s="21" t="s">
        <v>38</v>
      </c>
    </row>
    <row r="20" spans="1:25" s="400" customFormat="1" ht="15.75" thickBot="1" x14ac:dyDescent="0.2">
      <c r="A20" s="35">
        <v>150289</v>
      </c>
      <c r="B20" s="574" t="s">
        <v>196</v>
      </c>
      <c r="C20" s="35">
        <v>1.08</v>
      </c>
      <c r="D20" s="575">
        <v>-1.8E-3</v>
      </c>
      <c r="E20" s="574">
        <v>5969.92</v>
      </c>
      <c r="F20" s="35">
        <v>1.0369999999999999</v>
      </c>
      <c r="G20" s="174">
        <v>-4.1500000000000002E-2</v>
      </c>
      <c r="H20" s="174">
        <v>0.04</v>
      </c>
      <c r="I20" s="574">
        <v>5.5</v>
      </c>
      <c r="J20" s="574">
        <v>5.5</v>
      </c>
      <c r="K20" s="174">
        <v>5.2729999999999999E-2</v>
      </c>
      <c r="L20" s="574" t="s">
        <v>40</v>
      </c>
      <c r="M20" s="35" t="s">
        <v>197</v>
      </c>
      <c r="N20" s="575">
        <v>-6.3E-3</v>
      </c>
      <c r="O20" s="39">
        <v>0.18160000000000001</v>
      </c>
      <c r="P20" s="174">
        <v>-3.44E-2</v>
      </c>
      <c r="Q20" s="174">
        <v>0.90780000000000005</v>
      </c>
      <c r="R20" s="174">
        <v>1.6000000000000001E-3</v>
      </c>
      <c r="S20" s="174">
        <v>3.2000000000000002E-3</v>
      </c>
      <c r="T20" s="174">
        <v>7.4999999999999997E-3</v>
      </c>
      <c r="U20" s="574">
        <v>74600</v>
      </c>
      <c r="V20" s="574">
        <v>8027</v>
      </c>
      <c r="W20" s="576">
        <v>0.21180555555555555</v>
      </c>
      <c r="X20" s="577">
        <v>42719</v>
      </c>
      <c r="Y20" s="42" t="s">
        <v>38</v>
      </c>
    </row>
    <row r="21" spans="1:25" s="60" customFormat="1" ht="15.75" thickBot="1" x14ac:dyDescent="0.2">
      <c r="A21" s="51">
        <v>150335</v>
      </c>
      <c r="B21" s="188" t="s">
        <v>195</v>
      </c>
      <c r="C21" s="51">
        <v>1.081</v>
      </c>
      <c r="D21" s="193">
        <v>-1.8E-3</v>
      </c>
      <c r="E21" s="188">
        <v>246.44</v>
      </c>
      <c r="F21" s="51">
        <v>1.0369999999999999</v>
      </c>
      <c r="G21" s="190">
        <v>-4.24E-2</v>
      </c>
      <c r="H21" s="190">
        <v>0.04</v>
      </c>
      <c r="I21" s="188">
        <v>5.5</v>
      </c>
      <c r="J21" s="188">
        <v>5.5</v>
      </c>
      <c r="K21" s="190">
        <v>5.2679999999999998E-2</v>
      </c>
      <c r="L21" s="188" t="s">
        <v>40</v>
      </c>
      <c r="M21" s="51" t="s">
        <v>80</v>
      </c>
      <c r="N21" s="193">
        <v>-1.9E-2</v>
      </c>
      <c r="O21" s="56">
        <v>0.24329999999999999</v>
      </c>
      <c r="P21" s="190">
        <v>-3.5299999999999998E-2</v>
      </c>
      <c r="Q21" s="545">
        <v>0.76390000000000002</v>
      </c>
      <c r="R21" s="190">
        <v>4.3E-3</v>
      </c>
      <c r="S21" s="190">
        <v>0</v>
      </c>
      <c r="T21" s="190">
        <v>-5.9999999999999995E-4</v>
      </c>
      <c r="U21" s="188">
        <v>16912</v>
      </c>
      <c r="V21" s="188">
        <v>0</v>
      </c>
      <c r="W21" s="191">
        <v>0.21180555555555555</v>
      </c>
      <c r="X21" s="192">
        <v>42719</v>
      </c>
      <c r="Y21" s="59" t="s">
        <v>38</v>
      </c>
    </row>
    <row r="22" spans="1:25" ht="15.75" thickBot="1" x14ac:dyDescent="0.2">
      <c r="A22" s="7">
        <v>150293</v>
      </c>
      <c r="B22" s="144" t="s">
        <v>204</v>
      </c>
      <c r="C22" s="7">
        <v>1.1100000000000001</v>
      </c>
      <c r="D22" s="147">
        <v>8.9999999999999998E-4</v>
      </c>
      <c r="E22" s="144">
        <v>8.09</v>
      </c>
      <c r="F22" s="7">
        <v>1.0615000000000001</v>
      </c>
      <c r="G22" s="146">
        <v>-4.5699999999999998E-2</v>
      </c>
      <c r="H22" s="146">
        <v>0.04</v>
      </c>
      <c r="I22" s="144">
        <v>6.25</v>
      </c>
      <c r="J22" s="144">
        <v>5.5</v>
      </c>
      <c r="K22" s="146">
        <v>5.2560000000000003E-2</v>
      </c>
      <c r="L22" s="144" t="s">
        <v>40</v>
      </c>
      <c r="M22" s="7" t="s">
        <v>66</v>
      </c>
      <c r="N22" s="145">
        <v>-1.7500000000000002E-2</v>
      </c>
      <c r="O22" s="23">
        <v>0.34689999999999999</v>
      </c>
      <c r="P22" s="146">
        <v>-3.8100000000000002E-2</v>
      </c>
      <c r="Q22" s="146">
        <v>0.49380000000000002</v>
      </c>
      <c r="R22" s="146">
        <v>1.38E-2</v>
      </c>
      <c r="S22" s="146">
        <v>1.3100000000000001E-2</v>
      </c>
      <c r="T22" s="146">
        <v>6.4000000000000003E-3</v>
      </c>
      <c r="U22" s="144">
        <v>1241</v>
      </c>
      <c r="V22" s="144">
        <v>3</v>
      </c>
      <c r="W22" s="148">
        <v>0.21180555555555555</v>
      </c>
      <c r="X22" s="149">
        <v>42705</v>
      </c>
      <c r="Y22" s="13" t="s">
        <v>38</v>
      </c>
    </row>
    <row r="23" spans="1:25" ht="15.75" thickBot="1" x14ac:dyDescent="0.2">
      <c r="A23" s="14">
        <v>150263</v>
      </c>
      <c r="B23" s="150" t="s">
        <v>210</v>
      </c>
      <c r="C23" s="14">
        <v>1.0840000000000001</v>
      </c>
      <c r="D23" s="156">
        <v>-3.7000000000000002E-3</v>
      </c>
      <c r="E23" s="150">
        <v>13.35</v>
      </c>
      <c r="F23" s="14">
        <v>1.0373000000000001</v>
      </c>
      <c r="G23" s="152">
        <v>-4.4999999999999998E-2</v>
      </c>
      <c r="H23" s="152">
        <v>0.04</v>
      </c>
      <c r="I23" s="150">
        <v>5.5</v>
      </c>
      <c r="J23" s="150">
        <v>5.5</v>
      </c>
      <c r="K23" s="152">
        <v>5.2549999999999999E-2</v>
      </c>
      <c r="L23" s="150" t="s">
        <v>40</v>
      </c>
      <c r="M23" s="14" t="s">
        <v>211</v>
      </c>
      <c r="N23" s="156">
        <v>-1.26E-2</v>
      </c>
      <c r="O23" s="18">
        <v>0.2427</v>
      </c>
      <c r="P23" s="152">
        <v>-3.7999999999999999E-2</v>
      </c>
      <c r="Q23" s="152">
        <v>0.76490000000000002</v>
      </c>
      <c r="R23" s="152">
        <v>-5.7999999999999996E-3</v>
      </c>
      <c r="S23" s="152">
        <v>-6.0000000000000001E-3</v>
      </c>
      <c r="T23" s="152">
        <v>-6.1999999999999998E-3</v>
      </c>
      <c r="U23" s="150">
        <v>1507</v>
      </c>
      <c r="V23" s="150">
        <v>-13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150291</v>
      </c>
      <c r="B24" s="155" t="s">
        <v>198</v>
      </c>
      <c r="C24" s="7">
        <v>1.085</v>
      </c>
      <c r="D24" s="145">
        <v>-2.8E-3</v>
      </c>
      <c r="E24" s="144">
        <v>45.07</v>
      </c>
      <c r="F24" s="7">
        <v>1.0369999999999999</v>
      </c>
      <c r="G24" s="146">
        <v>-4.6300000000000001E-2</v>
      </c>
      <c r="H24" s="146">
        <v>0.04</v>
      </c>
      <c r="I24" s="144">
        <v>5.5</v>
      </c>
      <c r="J24" s="144">
        <v>5.5</v>
      </c>
      <c r="K24" s="146">
        <v>5.2479999999999999E-2</v>
      </c>
      <c r="L24" s="144" t="s">
        <v>40</v>
      </c>
      <c r="M24" s="7" t="s">
        <v>95</v>
      </c>
      <c r="N24" s="145">
        <v>-4.0000000000000002E-4</v>
      </c>
      <c r="O24" s="23">
        <v>0.22900000000000001</v>
      </c>
      <c r="P24" s="146">
        <v>-3.8899999999999997E-2</v>
      </c>
      <c r="Q24" s="146">
        <v>0.79710000000000003</v>
      </c>
      <c r="R24" s="146">
        <v>-3.2000000000000002E-3</v>
      </c>
      <c r="S24" s="146">
        <v>1.1999999999999999E-3</v>
      </c>
      <c r="T24" s="146">
        <v>3.0000000000000001E-3</v>
      </c>
      <c r="U24" s="144">
        <v>19923</v>
      </c>
      <c r="V24" s="144">
        <v>105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1.08</v>
      </c>
      <c r="D25" s="156">
        <v>-1.8E-3</v>
      </c>
      <c r="E25" s="150">
        <v>9.36</v>
      </c>
      <c r="F25" s="14">
        <v>1.0307999999999999</v>
      </c>
      <c r="G25" s="152">
        <v>-4.7699999999999999E-2</v>
      </c>
      <c r="H25" s="152">
        <v>0.04</v>
      </c>
      <c r="I25" s="150">
        <v>5.5</v>
      </c>
      <c r="J25" s="150">
        <v>5.5</v>
      </c>
      <c r="K25" s="152">
        <v>5.2420000000000001E-2</v>
      </c>
      <c r="L25" s="150" t="s">
        <v>40</v>
      </c>
      <c r="M25" s="14" t="s">
        <v>66</v>
      </c>
      <c r="N25" s="156">
        <v>-1.7500000000000002E-2</v>
      </c>
      <c r="O25" s="18">
        <v>0.36930000000000002</v>
      </c>
      <c r="P25" s="152">
        <v>-0.04</v>
      </c>
      <c r="Q25" s="162">
        <v>0.47720000000000001</v>
      </c>
      <c r="R25" s="152">
        <v>1E-3</v>
      </c>
      <c r="S25" s="152">
        <v>-7.4000000000000003E-3</v>
      </c>
      <c r="T25" s="152">
        <v>-4.8999999999999998E-3</v>
      </c>
      <c r="U25" s="150">
        <v>1670</v>
      </c>
      <c r="V25" s="150">
        <v>-7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1.0840000000000001</v>
      </c>
      <c r="D26" s="145">
        <v>-8.9999999999999998E-4</v>
      </c>
      <c r="E26" s="144">
        <v>6</v>
      </c>
      <c r="F26" s="7">
        <v>1.0343</v>
      </c>
      <c r="G26" s="146">
        <v>-4.8099999999999997E-2</v>
      </c>
      <c r="H26" s="146">
        <v>0.04</v>
      </c>
      <c r="I26" s="144">
        <v>5.5</v>
      </c>
      <c r="J26" s="144">
        <v>5.5</v>
      </c>
      <c r="K26" s="146">
        <v>5.2400000000000002E-2</v>
      </c>
      <c r="L26" s="144" t="s">
        <v>40</v>
      </c>
      <c r="M26" s="7" t="s">
        <v>110</v>
      </c>
      <c r="N26" s="145">
        <v>-1.7000000000000001E-2</v>
      </c>
      <c r="O26" s="23">
        <v>0.24049999999999999</v>
      </c>
      <c r="P26" s="146">
        <v>-4.07E-2</v>
      </c>
      <c r="Q26" s="146">
        <v>0.77410000000000001</v>
      </c>
      <c r="R26" s="146">
        <v>-4.1999999999999997E-3</v>
      </c>
      <c r="S26" s="146">
        <v>-6.8999999999999999E-3</v>
      </c>
      <c r="T26" s="146">
        <v>-7.6E-3</v>
      </c>
      <c r="U26" s="144">
        <v>20648</v>
      </c>
      <c r="V26" s="144">
        <v>-105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502037</v>
      </c>
      <c r="B27" s="150" t="s">
        <v>221</v>
      </c>
      <c r="C27" s="14">
        <v>1.081</v>
      </c>
      <c r="D27" s="159">
        <v>0</v>
      </c>
      <c r="E27" s="150">
        <v>6.33</v>
      </c>
      <c r="F27" s="14">
        <v>1.0306999999999999</v>
      </c>
      <c r="G27" s="152">
        <v>-4.8800000000000003E-2</v>
      </c>
      <c r="H27" s="152">
        <v>0.04</v>
      </c>
      <c r="I27" s="150">
        <v>5.5</v>
      </c>
      <c r="J27" s="150">
        <v>5.5</v>
      </c>
      <c r="K27" s="152">
        <v>5.237E-2</v>
      </c>
      <c r="L27" s="150" t="s">
        <v>40</v>
      </c>
      <c r="M27" s="14" t="s">
        <v>222</v>
      </c>
      <c r="N27" s="156">
        <v>-1.15E-2</v>
      </c>
      <c r="O27" s="18">
        <v>0.43740000000000001</v>
      </c>
      <c r="P27" s="152">
        <v>-4.0800000000000003E-2</v>
      </c>
      <c r="Q27" s="152">
        <v>0.31780000000000003</v>
      </c>
      <c r="R27" s="152">
        <v>2.0000000000000001E-4</v>
      </c>
      <c r="S27" s="152">
        <v>-2E-3</v>
      </c>
      <c r="T27" s="152">
        <v>-4.8999999999999998E-3</v>
      </c>
      <c r="U27" s="150">
        <v>573</v>
      </c>
      <c r="V27" s="150">
        <v>-2</v>
      </c>
      <c r="W27" s="153">
        <v>0.21180555555555555</v>
      </c>
      <c r="X27" s="154">
        <v>42719</v>
      </c>
      <c r="Y27" s="21" t="s">
        <v>38</v>
      </c>
    </row>
    <row r="28" spans="1:25" s="400" customFormat="1" ht="15.75" thickBot="1" x14ac:dyDescent="0.2">
      <c r="A28" s="35">
        <v>150299</v>
      </c>
      <c r="B28" s="578" t="s">
        <v>199</v>
      </c>
      <c r="C28" s="35">
        <v>1.0880000000000001</v>
      </c>
      <c r="D28" s="575">
        <v>-8.9999999999999998E-4</v>
      </c>
      <c r="E28" s="574">
        <v>765.2</v>
      </c>
      <c r="F28" s="35">
        <v>1.0374000000000001</v>
      </c>
      <c r="G28" s="174">
        <v>-4.8800000000000003E-2</v>
      </c>
      <c r="H28" s="174">
        <v>0.04</v>
      </c>
      <c r="I28" s="574">
        <v>5.5</v>
      </c>
      <c r="J28" s="574">
        <v>5.5</v>
      </c>
      <c r="K28" s="174">
        <v>5.2350000000000001E-2</v>
      </c>
      <c r="L28" s="574" t="s">
        <v>40</v>
      </c>
      <c r="M28" s="35" t="s">
        <v>95</v>
      </c>
      <c r="N28" s="575">
        <v>-4.0000000000000002E-4</v>
      </c>
      <c r="O28" s="39">
        <v>0.2034</v>
      </c>
      <c r="P28" s="174">
        <v>-4.1500000000000002E-2</v>
      </c>
      <c r="Q28" s="581">
        <v>0.85619999999999996</v>
      </c>
      <c r="R28" s="174">
        <v>-2.5999999999999999E-3</v>
      </c>
      <c r="S28" s="174">
        <v>1.4E-3</v>
      </c>
      <c r="T28" s="174">
        <v>4.7999999999999996E-3</v>
      </c>
      <c r="U28" s="574">
        <v>43448</v>
      </c>
      <c r="V28" s="574">
        <v>1561</v>
      </c>
      <c r="W28" s="576">
        <v>0.21180555555555555</v>
      </c>
      <c r="X28" s="577">
        <v>42719</v>
      </c>
      <c r="Y28" s="42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1.087</v>
      </c>
      <c r="D29" s="156">
        <v>-8.9999999999999998E-4</v>
      </c>
      <c r="E29" s="150">
        <v>13227.04</v>
      </c>
      <c r="F29" s="14">
        <v>1.0344</v>
      </c>
      <c r="G29" s="152">
        <v>-5.0900000000000001E-2</v>
      </c>
      <c r="H29" s="152">
        <v>0.04</v>
      </c>
      <c r="I29" s="150">
        <v>5.5</v>
      </c>
      <c r="J29" s="150">
        <v>5.5</v>
      </c>
      <c r="K29" s="152">
        <v>5.2249999999999998E-2</v>
      </c>
      <c r="L29" s="150" t="s">
        <v>40</v>
      </c>
      <c r="M29" s="14" t="s">
        <v>209</v>
      </c>
      <c r="N29" s="156">
        <v>-2.7000000000000001E-3</v>
      </c>
      <c r="O29" s="18">
        <v>0.20799999999999999</v>
      </c>
      <c r="P29" s="152">
        <v>-4.3400000000000001E-2</v>
      </c>
      <c r="Q29" s="152">
        <v>0.85</v>
      </c>
      <c r="R29" s="152">
        <v>-2.2000000000000001E-3</v>
      </c>
      <c r="S29" s="152">
        <v>6.9999999999999999E-4</v>
      </c>
      <c r="T29" s="152">
        <v>2.5000000000000001E-3</v>
      </c>
      <c r="U29" s="150">
        <v>492483</v>
      </c>
      <c r="V29" s="150">
        <v>4301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150265</v>
      </c>
      <c r="B30" s="155" t="s">
        <v>214</v>
      </c>
      <c r="C30" s="7">
        <v>1.091</v>
      </c>
      <c r="D30" s="145">
        <v>-2.7000000000000001E-3</v>
      </c>
      <c r="E30" s="144">
        <v>138.68</v>
      </c>
      <c r="F30" s="7">
        <v>1.0309999999999999</v>
      </c>
      <c r="G30" s="146">
        <v>-5.8200000000000002E-2</v>
      </c>
      <c r="H30" s="146">
        <v>0.04</v>
      </c>
      <c r="I30" s="144">
        <v>5.5</v>
      </c>
      <c r="J30" s="144">
        <v>5.5</v>
      </c>
      <c r="K30" s="146">
        <v>5.1889999999999999E-2</v>
      </c>
      <c r="L30" s="144" t="s">
        <v>40</v>
      </c>
      <c r="M30" s="7" t="s">
        <v>46</v>
      </c>
      <c r="N30" s="145">
        <v>-1.6400000000000001E-2</v>
      </c>
      <c r="O30" s="23">
        <v>0.42370000000000002</v>
      </c>
      <c r="P30" s="146">
        <v>-4.9599999999999998E-2</v>
      </c>
      <c r="Q30" s="146">
        <v>0.34960000000000002</v>
      </c>
      <c r="R30" s="146">
        <v>2.8E-3</v>
      </c>
      <c r="S30" s="146">
        <v>1.11E-2</v>
      </c>
      <c r="T30" s="146">
        <v>-4.8999999999999998E-3</v>
      </c>
      <c r="U30" s="144">
        <v>13142</v>
      </c>
      <c r="V30" s="144">
        <v>36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150198</v>
      </c>
      <c r="B31" s="150" t="s">
        <v>219</v>
      </c>
      <c r="C31" s="14">
        <v>1.095</v>
      </c>
      <c r="D31" s="151">
        <v>2.7000000000000001E-3</v>
      </c>
      <c r="E31" s="150">
        <v>2576.0700000000002</v>
      </c>
      <c r="F31" s="14">
        <v>1.0344</v>
      </c>
      <c r="G31" s="152">
        <v>-5.8599999999999999E-2</v>
      </c>
      <c r="H31" s="152">
        <v>0.04</v>
      </c>
      <c r="I31" s="150">
        <v>5.5</v>
      </c>
      <c r="J31" s="150">
        <v>5.5</v>
      </c>
      <c r="K31" s="152">
        <v>5.1860000000000003E-2</v>
      </c>
      <c r="L31" s="150" t="s">
        <v>40</v>
      </c>
      <c r="M31" s="14" t="s">
        <v>220</v>
      </c>
      <c r="N31" s="151">
        <v>5.9999999999999995E-4</v>
      </c>
      <c r="O31" s="18">
        <v>0.27429999999999999</v>
      </c>
      <c r="P31" s="152">
        <v>-5.04E-2</v>
      </c>
      <c r="Q31" s="152">
        <v>0.69510000000000005</v>
      </c>
      <c r="R31" s="152">
        <v>-3.8999999999999998E-3</v>
      </c>
      <c r="S31" s="152">
        <v>-6.1000000000000004E-3</v>
      </c>
      <c r="T31" s="152">
        <v>-4.7000000000000002E-3</v>
      </c>
      <c r="U31" s="150">
        <v>50736</v>
      </c>
      <c r="V31" s="150">
        <v>-15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150301</v>
      </c>
      <c r="B32" s="144" t="s">
        <v>212</v>
      </c>
      <c r="C32" s="7">
        <v>1.0980000000000001</v>
      </c>
      <c r="D32" s="157">
        <v>0</v>
      </c>
      <c r="E32" s="144">
        <v>9.31</v>
      </c>
      <c r="F32" s="7">
        <v>1.0374000000000001</v>
      </c>
      <c r="G32" s="146">
        <v>-5.8400000000000001E-2</v>
      </c>
      <c r="H32" s="146">
        <v>0.04</v>
      </c>
      <c r="I32" s="144">
        <v>5.5</v>
      </c>
      <c r="J32" s="144">
        <v>5.5</v>
      </c>
      <c r="K32" s="146">
        <v>5.1860000000000003E-2</v>
      </c>
      <c r="L32" s="144" t="s">
        <v>40</v>
      </c>
      <c r="M32" s="7" t="s">
        <v>56</v>
      </c>
      <c r="N32" s="145">
        <v>-1.67E-2</v>
      </c>
      <c r="O32" s="23">
        <v>0.44009999999999999</v>
      </c>
      <c r="P32" s="146">
        <v>-5.0299999999999997E-2</v>
      </c>
      <c r="Q32" s="160">
        <v>0.30480000000000002</v>
      </c>
      <c r="R32" s="146">
        <v>-8.9999999999999998E-4</v>
      </c>
      <c r="S32" s="146">
        <v>-5.5999999999999999E-3</v>
      </c>
      <c r="T32" s="146">
        <v>-7.6E-3</v>
      </c>
      <c r="U32" s="144">
        <v>5014</v>
      </c>
      <c r="V32" s="144">
        <v>-30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1.095</v>
      </c>
      <c r="D33" s="156">
        <v>-7.3000000000000001E-3</v>
      </c>
      <c r="E33" s="150">
        <v>4.03</v>
      </c>
      <c r="F33" s="14">
        <v>1.0305</v>
      </c>
      <c r="G33" s="152">
        <v>-6.2600000000000003E-2</v>
      </c>
      <c r="H33" s="152">
        <v>0.04</v>
      </c>
      <c r="I33" s="150">
        <v>5.5</v>
      </c>
      <c r="J33" s="150">
        <v>5.5</v>
      </c>
      <c r="K33" s="152">
        <v>5.1670000000000001E-2</v>
      </c>
      <c r="L33" s="150" t="s">
        <v>40</v>
      </c>
      <c r="M33" s="14" t="s">
        <v>218</v>
      </c>
      <c r="N33" s="156">
        <v>-8.8000000000000005E-3</v>
      </c>
      <c r="O33" s="18">
        <v>0.43509999999999999</v>
      </c>
      <c r="P33" s="152">
        <v>-5.3100000000000001E-2</v>
      </c>
      <c r="Q33" s="152">
        <v>0.32350000000000001</v>
      </c>
      <c r="R33" s="152">
        <v>-1.6000000000000001E-3</v>
      </c>
      <c r="S33" s="152">
        <v>-2.0999999999999999E-3</v>
      </c>
      <c r="T33" s="152">
        <v>-3.3999999999999998E-3</v>
      </c>
      <c r="U33" s="150">
        <v>15423</v>
      </c>
      <c r="V33" s="150">
        <v>-12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1.101</v>
      </c>
      <c r="D34" s="145">
        <v>-5.4000000000000003E-3</v>
      </c>
      <c r="E34" s="144">
        <v>13.28</v>
      </c>
      <c r="F34" s="7">
        <v>1.0349999999999999</v>
      </c>
      <c r="G34" s="146">
        <v>-6.3799999999999996E-2</v>
      </c>
      <c r="H34" s="146">
        <v>0.04</v>
      </c>
      <c r="I34" s="144">
        <v>5.5</v>
      </c>
      <c r="J34" s="144">
        <v>5.5</v>
      </c>
      <c r="K34" s="146">
        <v>5.1589999999999997E-2</v>
      </c>
      <c r="L34" s="144" t="s">
        <v>40</v>
      </c>
      <c r="M34" s="7" t="s">
        <v>76</v>
      </c>
      <c r="N34" s="145">
        <v>-1.3100000000000001E-2</v>
      </c>
      <c r="O34" s="23">
        <v>0.4496</v>
      </c>
      <c r="P34" s="146">
        <v>-5.4699999999999999E-2</v>
      </c>
      <c r="Q34" s="146">
        <v>0.28499999999999998</v>
      </c>
      <c r="R34" s="146">
        <v>-5.0000000000000001E-3</v>
      </c>
      <c r="S34" s="146">
        <v>-5.8999999999999999E-3</v>
      </c>
      <c r="T34" s="146">
        <v>-7.1999999999999998E-3</v>
      </c>
      <c r="U34" s="144">
        <v>5649</v>
      </c>
      <c r="V34" s="144">
        <v>-56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150117</v>
      </c>
      <c r="B35" s="150" t="s">
        <v>206</v>
      </c>
      <c r="C35" s="14">
        <v>1.1020000000000001</v>
      </c>
      <c r="D35" s="156">
        <v>-4.4999999999999997E-3</v>
      </c>
      <c r="E35" s="150">
        <v>4115.59</v>
      </c>
      <c r="F35" s="14">
        <v>1.0344</v>
      </c>
      <c r="G35" s="152">
        <v>-6.54E-2</v>
      </c>
      <c r="H35" s="152">
        <v>0.04</v>
      </c>
      <c r="I35" s="150">
        <v>5.5</v>
      </c>
      <c r="J35" s="150">
        <v>5.5</v>
      </c>
      <c r="K35" s="152">
        <v>5.1520000000000003E-2</v>
      </c>
      <c r="L35" s="150" t="s">
        <v>40</v>
      </c>
      <c r="M35" s="14" t="s">
        <v>207</v>
      </c>
      <c r="N35" s="156">
        <v>-7.1999999999999998E-3</v>
      </c>
      <c r="O35" s="18">
        <v>0.2283</v>
      </c>
      <c r="P35" s="152">
        <v>-5.6399999999999999E-2</v>
      </c>
      <c r="Q35" s="152">
        <v>1.4034</v>
      </c>
      <c r="R35" s="152">
        <v>-6.7999999999999996E-3</v>
      </c>
      <c r="S35" s="152">
        <v>-3.5000000000000001E-3</v>
      </c>
      <c r="T35" s="152">
        <v>-3.0000000000000001E-3</v>
      </c>
      <c r="U35" s="150">
        <v>111381</v>
      </c>
      <c r="V35" s="150">
        <v>-3828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1.115</v>
      </c>
      <c r="D36" s="147">
        <v>1.8E-3</v>
      </c>
      <c r="E36" s="144">
        <v>2984.25</v>
      </c>
      <c r="F36" s="7">
        <v>1.0344</v>
      </c>
      <c r="G36" s="146">
        <v>-7.7899999999999997E-2</v>
      </c>
      <c r="H36" s="146">
        <v>0.04</v>
      </c>
      <c r="I36" s="144">
        <v>5.5</v>
      </c>
      <c r="J36" s="144">
        <v>5.5</v>
      </c>
      <c r="K36" s="146">
        <v>5.0900000000000001E-2</v>
      </c>
      <c r="L36" s="144" t="s">
        <v>40</v>
      </c>
      <c r="M36" s="7" t="s">
        <v>216</v>
      </c>
      <c r="N36" s="145">
        <v>-2.1399999999999999E-2</v>
      </c>
      <c r="O36" s="23">
        <v>0.43840000000000001</v>
      </c>
      <c r="P36" s="146">
        <v>-6.7400000000000002E-2</v>
      </c>
      <c r="Q36" s="146">
        <v>0.31180000000000002</v>
      </c>
      <c r="R36" s="146">
        <v>-4.3E-3</v>
      </c>
      <c r="S36" s="146">
        <v>-4.0000000000000001E-3</v>
      </c>
      <c r="T36" s="146">
        <v>-1.6999999999999999E-3</v>
      </c>
      <c r="U36" s="144">
        <v>85176</v>
      </c>
      <c r="V36" s="144">
        <v>81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1.119</v>
      </c>
      <c r="D37" s="151">
        <v>2.01E-2</v>
      </c>
      <c r="E37" s="150">
        <v>0.37</v>
      </c>
      <c r="F37" s="14">
        <v>1.026</v>
      </c>
      <c r="G37" s="152">
        <v>-9.06E-2</v>
      </c>
      <c r="H37" s="152">
        <v>0.04</v>
      </c>
      <c r="I37" s="150">
        <v>5.5</v>
      </c>
      <c r="J37" s="150">
        <v>5.5</v>
      </c>
      <c r="K37" s="152">
        <v>5.0319999999999997E-2</v>
      </c>
      <c r="L37" s="150" t="s">
        <v>40</v>
      </c>
      <c r="M37" s="14" t="s">
        <v>56</v>
      </c>
      <c r="N37" s="156">
        <v>-1.67E-2</v>
      </c>
      <c r="O37" s="18">
        <v>0.4506</v>
      </c>
      <c r="P37" s="152">
        <v>-7.7899999999999997E-2</v>
      </c>
      <c r="Q37" s="162">
        <v>0.29170000000000001</v>
      </c>
      <c r="R37" s="152">
        <v>-5.4000000000000003E-3</v>
      </c>
      <c r="S37" s="152">
        <v>-1.06E-2</v>
      </c>
      <c r="T37" s="152">
        <v>-5.1000000000000004E-3</v>
      </c>
      <c r="U37" s="150">
        <v>5797</v>
      </c>
      <c r="V37" s="150">
        <v>4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1.1319999999999999</v>
      </c>
      <c r="D38" s="147">
        <v>6.1999999999999998E-3</v>
      </c>
      <c r="E38" s="144">
        <v>17.170000000000002</v>
      </c>
      <c r="F38" s="7">
        <v>1.0305</v>
      </c>
      <c r="G38" s="146">
        <v>-9.8500000000000004E-2</v>
      </c>
      <c r="H38" s="146">
        <v>0.04</v>
      </c>
      <c r="I38" s="144">
        <v>5.5</v>
      </c>
      <c r="J38" s="144">
        <v>5.5</v>
      </c>
      <c r="K38" s="146">
        <v>4.9930000000000002E-2</v>
      </c>
      <c r="L38" s="144" t="s">
        <v>40</v>
      </c>
      <c r="M38" s="7" t="s">
        <v>218</v>
      </c>
      <c r="N38" s="145">
        <v>-8.8000000000000005E-3</v>
      </c>
      <c r="O38" s="23">
        <v>0.46779999999999999</v>
      </c>
      <c r="P38" s="146">
        <v>-8.4099999999999994E-2</v>
      </c>
      <c r="Q38" s="146">
        <v>0.24679999999999999</v>
      </c>
      <c r="R38" s="146">
        <v>9.1000000000000004E-3</v>
      </c>
      <c r="S38" s="146">
        <v>-4.3E-3</v>
      </c>
      <c r="T38" s="146">
        <v>8.9999999999999998E-4</v>
      </c>
      <c r="U38" s="144">
        <v>1100</v>
      </c>
      <c r="V38" s="144">
        <v>0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1.145</v>
      </c>
      <c r="D39" s="156">
        <v>-1.89E-2</v>
      </c>
      <c r="E39" s="150">
        <v>1.64</v>
      </c>
      <c r="F39" s="14">
        <v>1.0305</v>
      </c>
      <c r="G39" s="152">
        <v>-0.1111</v>
      </c>
      <c r="H39" s="152">
        <v>0.04</v>
      </c>
      <c r="I39" s="150">
        <v>5.5</v>
      </c>
      <c r="J39" s="150">
        <v>5.5</v>
      </c>
      <c r="K39" s="152">
        <v>4.9349999999999998E-2</v>
      </c>
      <c r="L39" s="150" t="s">
        <v>40</v>
      </c>
      <c r="M39" s="14" t="s">
        <v>127</v>
      </c>
      <c r="N39" s="156">
        <v>-1.4E-2</v>
      </c>
      <c r="O39" s="18">
        <v>0.4753</v>
      </c>
      <c r="P39" s="152">
        <v>-9.4500000000000001E-2</v>
      </c>
      <c r="Q39" s="152">
        <v>0.22939999999999999</v>
      </c>
      <c r="R39" s="152">
        <v>2.9999999999999997E-4</v>
      </c>
      <c r="S39" s="152">
        <v>-3.3E-3</v>
      </c>
      <c r="T39" s="152">
        <v>4.1000000000000003E-3</v>
      </c>
      <c r="U39" s="150">
        <v>797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1.1539999999999999</v>
      </c>
      <c r="D40" s="145">
        <v>-8.9999999999999998E-4</v>
      </c>
      <c r="E40" s="144">
        <v>0.86</v>
      </c>
      <c r="F40" s="7">
        <v>1.03</v>
      </c>
      <c r="G40" s="146">
        <v>-0.12039999999999999</v>
      </c>
      <c r="H40" s="146">
        <v>0.04</v>
      </c>
      <c r="I40" s="144">
        <v>5.5</v>
      </c>
      <c r="J40" s="144">
        <v>5.5</v>
      </c>
      <c r="K40" s="146">
        <v>4.8930000000000001E-2</v>
      </c>
      <c r="L40" s="144" t="s">
        <v>40</v>
      </c>
      <c r="M40" s="7" t="s">
        <v>222</v>
      </c>
      <c r="N40" s="145">
        <v>-1.15E-2</v>
      </c>
      <c r="O40" s="23">
        <v>0.43540000000000001</v>
      </c>
      <c r="P40" s="146">
        <v>-0.1024</v>
      </c>
      <c r="Q40" s="146">
        <v>0.32340000000000002</v>
      </c>
      <c r="R40" s="146">
        <v>-6.6E-3</v>
      </c>
      <c r="S40" s="146">
        <v>-7.9000000000000008E-3</v>
      </c>
      <c r="T40" s="146">
        <v>-1.61E-2</v>
      </c>
      <c r="U40" s="144">
        <v>668</v>
      </c>
      <c r="V40" s="144">
        <v>-8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1.4570000000000001</v>
      </c>
      <c r="D41" s="156">
        <v>-2.7000000000000001E-3</v>
      </c>
      <c r="E41" s="150">
        <v>128.38</v>
      </c>
      <c r="F41" s="14">
        <v>1.0349999999999999</v>
      </c>
      <c r="G41" s="152">
        <v>-0.40770000000000001</v>
      </c>
      <c r="H41" s="152">
        <v>0.04</v>
      </c>
      <c r="I41" s="150">
        <v>5.5</v>
      </c>
      <c r="J41" s="150">
        <v>5.5</v>
      </c>
      <c r="K41" s="152">
        <v>3.8679999999999999E-2</v>
      </c>
      <c r="L41" s="150" t="s">
        <v>40</v>
      </c>
      <c r="M41" s="14" t="s">
        <v>36</v>
      </c>
      <c r="N41" s="159">
        <v>0</v>
      </c>
      <c r="O41" s="18">
        <v>0.69589999999999996</v>
      </c>
      <c r="P41" s="152">
        <v>-0.28260000000000002</v>
      </c>
      <c r="Q41" s="150" t="s">
        <v>37</v>
      </c>
      <c r="R41" s="152">
        <v>-1.2200000000000001E-2</v>
      </c>
      <c r="S41" s="152">
        <v>-5.1999999999999998E-3</v>
      </c>
      <c r="T41" s="152">
        <v>-3.5000000000000001E-3</v>
      </c>
      <c r="U41" s="150">
        <v>1535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-1.2192307692307691E-3</v>
      </c>
      <c r="E42" s="36"/>
      <c r="F42" s="35"/>
      <c r="G42" s="43">
        <f>AVERAGE(G16:G41)</f>
        <v>-7.3161538461538472E-2</v>
      </c>
      <c r="H42" s="272">
        <f>COUNTIF($D16:$D41,"&gt;0")/COUNT($D16:$D41)</f>
        <v>0.19230769230769232</v>
      </c>
      <c r="I42" s="36"/>
      <c r="J42" s="36"/>
      <c r="K42" s="43">
        <f>AVERAGE(K16:K41)</f>
        <v>5.132384615384615E-2</v>
      </c>
      <c r="L42" s="36"/>
      <c r="M42" s="35"/>
      <c r="N42" s="38"/>
      <c r="O42" s="39"/>
      <c r="P42" s="43">
        <f>AVERAGE(P16:P41)</f>
        <v>-5.9669230769230773E-2</v>
      </c>
      <c r="Q42" s="37"/>
      <c r="R42" s="43">
        <f>AVERAGE(R16:R41)</f>
        <v>-1.5423076923076922E-3</v>
      </c>
      <c r="S42" s="37"/>
      <c r="T42" s="37"/>
      <c r="U42" s="36"/>
      <c r="V42" s="36"/>
      <c r="W42" s="40"/>
      <c r="X42" s="41"/>
      <c r="Y42" s="42"/>
    </row>
    <row r="43" spans="1:25" s="400" customFormat="1" ht="15.75" thickBot="1" x14ac:dyDescent="0.2">
      <c r="A43" s="35">
        <v>150175</v>
      </c>
      <c r="B43" s="578" t="s">
        <v>152</v>
      </c>
      <c r="C43" s="35">
        <v>0.99</v>
      </c>
      <c r="D43" s="575">
        <v>-5.0000000000000001E-3</v>
      </c>
      <c r="E43" s="574">
        <v>4246.8900000000003</v>
      </c>
      <c r="F43" s="35">
        <v>1.0357000000000001</v>
      </c>
      <c r="G43" s="174">
        <v>4.41E-2</v>
      </c>
      <c r="H43" s="174">
        <v>3.5000000000000003E-2</v>
      </c>
      <c r="I43" s="574">
        <v>5</v>
      </c>
      <c r="J43" s="574">
        <v>5</v>
      </c>
      <c r="K43" s="174">
        <v>5.2389999999999999E-2</v>
      </c>
      <c r="L43" s="574" t="s">
        <v>40</v>
      </c>
      <c r="M43" s="35" t="s">
        <v>153</v>
      </c>
      <c r="N43" s="575">
        <v>-8.3000000000000001E-3</v>
      </c>
      <c r="O43" s="39">
        <v>0.30520000000000003</v>
      </c>
      <c r="P43" s="578" t="s">
        <v>44</v>
      </c>
      <c r="Q43" s="174">
        <v>0.68589999999999995</v>
      </c>
      <c r="R43" s="174">
        <v>-1.4E-3</v>
      </c>
      <c r="S43" s="174">
        <v>-2.0000000000000001E-4</v>
      </c>
      <c r="T43" s="174">
        <v>-3.0000000000000001E-3</v>
      </c>
      <c r="U43" s="574">
        <v>381760</v>
      </c>
      <c r="V43" s="574">
        <v>156</v>
      </c>
      <c r="W43" s="576">
        <v>0.21180555555555555</v>
      </c>
      <c r="X43" s="579">
        <v>42705</v>
      </c>
      <c r="Y43" s="42" t="s">
        <v>38</v>
      </c>
    </row>
    <row r="44" spans="1:25" s="400" customFormat="1" ht="15.75" thickBot="1" x14ac:dyDescent="0.2">
      <c r="A44" s="35">
        <v>150145</v>
      </c>
      <c r="B44" s="574" t="s">
        <v>156</v>
      </c>
      <c r="C44" s="35">
        <v>1.046</v>
      </c>
      <c r="D44" s="580">
        <v>0</v>
      </c>
      <c r="E44" s="574">
        <v>42.27</v>
      </c>
      <c r="F44" s="35">
        <v>1.034</v>
      </c>
      <c r="G44" s="174">
        <v>-1.1599999999999999E-2</v>
      </c>
      <c r="H44" s="174">
        <v>3.5000000000000003E-2</v>
      </c>
      <c r="I44" s="574">
        <v>5</v>
      </c>
      <c r="J44" s="574">
        <v>5</v>
      </c>
      <c r="K44" s="174">
        <v>4.9410000000000003E-2</v>
      </c>
      <c r="L44" s="574" t="s">
        <v>40</v>
      </c>
      <c r="M44" s="35" t="s">
        <v>157</v>
      </c>
      <c r="N44" s="575">
        <v>-1.46E-2</v>
      </c>
      <c r="O44" s="39">
        <v>0.1852</v>
      </c>
      <c r="P44" s="174">
        <v>-1.24E-2</v>
      </c>
      <c r="Q44" s="174">
        <v>0.90380000000000005</v>
      </c>
      <c r="R44" s="174">
        <v>1.15E-2</v>
      </c>
      <c r="S44" s="174">
        <v>1.1999999999999999E-3</v>
      </c>
      <c r="T44" s="174">
        <v>6.3E-3</v>
      </c>
      <c r="U44" s="574">
        <v>1094</v>
      </c>
      <c r="V44" s="574">
        <v>0</v>
      </c>
      <c r="W44" s="576">
        <v>0.21180555555555555</v>
      </c>
      <c r="X44" s="577">
        <v>42719</v>
      </c>
      <c r="Y44" s="42" t="s">
        <v>38</v>
      </c>
    </row>
    <row r="45" spans="1:25" ht="15.75" thickBot="1" x14ac:dyDescent="0.2">
      <c r="A45" s="7">
        <v>150064</v>
      </c>
      <c r="B45" s="144" t="s">
        <v>165</v>
      </c>
      <c r="C45" s="7">
        <v>1.046</v>
      </c>
      <c r="D45" s="157">
        <v>0</v>
      </c>
      <c r="E45" s="144">
        <v>0</v>
      </c>
      <c r="F45" s="7">
        <v>1.032</v>
      </c>
      <c r="G45" s="146">
        <v>-1.3599999999999999E-2</v>
      </c>
      <c r="H45" s="146">
        <v>3.5000000000000003E-2</v>
      </c>
      <c r="I45" s="144">
        <v>5</v>
      </c>
      <c r="J45" s="144">
        <v>5</v>
      </c>
      <c r="K45" s="146">
        <v>4.931E-2</v>
      </c>
      <c r="L45" s="144" t="s">
        <v>40</v>
      </c>
      <c r="M45" s="7" t="s">
        <v>166</v>
      </c>
      <c r="N45" s="145">
        <v>-1.0999999999999999E-2</v>
      </c>
      <c r="O45" s="23">
        <v>0.46550000000000002</v>
      </c>
      <c r="P45" s="146">
        <v>-1.43E-2</v>
      </c>
      <c r="Q45" s="146">
        <v>0.89949999999999997</v>
      </c>
      <c r="R45" s="146">
        <v>-9.9000000000000008E-3</v>
      </c>
      <c r="S45" s="146">
        <v>-5.1000000000000004E-3</v>
      </c>
      <c r="T45" s="146">
        <v>-1.6999999999999999E-3</v>
      </c>
      <c r="U45" s="144">
        <v>265</v>
      </c>
      <c r="V45" s="144">
        <v>0</v>
      </c>
      <c r="W45" s="148">
        <v>0.17083333333333331</v>
      </c>
      <c r="X45" s="149">
        <v>42738</v>
      </c>
      <c r="Y45" s="13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1.06</v>
      </c>
      <c r="D46" s="151">
        <v>1.9E-3</v>
      </c>
      <c r="E46" s="150">
        <v>519.87</v>
      </c>
      <c r="F46" s="14">
        <v>1.0409999999999999</v>
      </c>
      <c r="G46" s="152">
        <v>-1.83E-2</v>
      </c>
      <c r="H46" s="152">
        <v>3.5000000000000003E-2</v>
      </c>
      <c r="I46" s="150">
        <v>5.75</v>
      </c>
      <c r="J46" s="150">
        <v>5</v>
      </c>
      <c r="K46" s="152">
        <v>4.9169999999999998E-2</v>
      </c>
      <c r="L46" s="150" t="s">
        <v>40</v>
      </c>
      <c r="M46" s="14" t="s">
        <v>154</v>
      </c>
      <c r="N46" s="156">
        <v>-1.7500000000000002E-2</v>
      </c>
      <c r="O46" s="18">
        <v>0.15740000000000001</v>
      </c>
      <c r="P46" s="152">
        <v>-1.8800000000000001E-2</v>
      </c>
      <c r="Q46" s="162">
        <v>0.95809999999999995</v>
      </c>
      <c r="R46" s="152">
        <v>-1.4E-3</v>
      </c>
      <c r="S46" s="152">
        <v>1.9E-3</v>
      </c>
      <c r="T46" s="152">
        <v>-6.9999999999999999E-4</v>
      </c>
      <c r="U46" s="150">
        <v>17126</v>
      </c>
      <c r="V46" s="150">
        <v>-123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1.0529999999999999</v>
      </c>
      <c r="D47" s="147">
        <v>8.6E-3</v>
      </c>
      <c r="E47" s="144">
        <v>27.36</v>
      </c>
      <c r="F47" s="7">
        <v>1.036</v>
      </c>
      <c r="G47" s="146">
        <v>-1.6400000000000001E-2</v>
      </c>
      <c r="H47" s="146">
        <v>3.5000000000000003E-2</v>
      </c>
      <c r="I47" s="144">
        <v>5</v>
      </c>
      <c r="J47" s="144">
        <v>5</v>
      </c>
      <c r="K47" s="146">
        <v>4.9160000000000002E-2</v>
      </c>
      <c r="L47" s="144" t="s">
        <v>40</v>
      </c>
      <c r="M47" s="7" t="s">
        <v>182</v>
      </c>
      <c r="N47" s="145">
        <v>-1.1299999999999999E-2</v>
      </c>
      <c r="O47" s="23">
        <v>0.38450000000000001</v>
      </c>
      <c r="P47" s="146">
        <v>-1.7000000000000001E-2</v>
      </c>
      <c r="Q47" s="146">
        <v>0.43590000000000001</v>
      </c>
      <c r="R47" s="146">
        <v>-1.0699999999999999E-2</v>
      </c>
      <c r="S47" s="146">
        <v>-3.8E-3</v>
      </c>
      <c r="T47" s="146">
        <v>3.8E-3</v>
      </c>
      <c r="U47" s="144">
        <v>258</v>
      </c>
      <c r="V47" s="144">
        <v>-4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150053</v>
      </c>
      <c r="B48" s="150" t="s">
        <v>170</v>
      </c>
      <c r="C48" s="14">
        <v>1.0489999999999999</v>
      </c>
      <c r="D48" s="156">
        <v>-1E-3</v>
      </c>
      <c r="E48" s="150">
        <v>215.73</v>
      </c>
      <c r="F48" s="14">
        <v>1.0314000000000001</v>
      </c>
      <c r="G48" s="152">
        <v>-1.7100000000000001E-2</v>
      </c>
      <c r="H48" s="152">
        <v>3.5000000000000003E-2</v>
      </c>
      <c r="I48" s="150">
        <v>5</v>
      </c>
      <c r="J48" s="150">
        <v>5</v>
      </c>
      <c r="K48" s="152">
        <v>4.9140000000000003E-2</v>
      </c>
      <c r="L48" s="150" t="s">
        <v>40</v>
      </c>
      <c r="M48" s="14" t="s">
        <v>148</v>
      </c>
      <c r="N48" s="156">
        <v>-1.2200000000000001E-2</v>
      </c>
      <c r="O48" s="18">
        <v>0.44359999999999999</v>
      </c>
      <c r="P48" s="152">
        <v>-1.7999999999999999E-2</v>
      </c>
      <c r="Q48" s="152">
        <v>0.97799999999999998</v>
      </c>
      <c r="R48" s="152">
        <v>1.43E-2</v>
      </c>
      <c r="S48" s="152">
        <v>2.0500000000000001E-2</v>
      </c>
      <c r="T48" s="152">
        <v>2.9000000000000001E-2</v>
      </c>
      <c r="U48" s="150">
        <v>536</v>
      </c>
      <c r="V48" s="150">
        <v>7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502031</v>
      </c>
      <c r="B49" s="155" t="s">
        <v>65</v>
      </c>
      <c r="C49" s="7">
        <v>1.02</v>
      </c>
      <c r="D49" s="145">
        <v>-2.8999999999999998E-3</v>
      </c>
      <c r="E49" s="144">
        <v>18.82</v>
      </c>
      <c r="F49" s="7">
        <v>1.002</v>
      </c>
      <c r="G49" s="146">
        <v>-1.7999999999999999E-2</v>
      </c>
      <c r="H49" s="146">
        <v>3.5000000000000003E-2</v>
      </c>
      <c r="I49" s="144">
        <v>5</v>
      </c>
      <c r="J49" s="144">
        <v>5</v>
      </c>
      <c r="K49" s="146">
        <v>4.9119999999999997E-2</v>
      </c>
      <c r="L49" s="144" t="s">
        <v>40</v>
      </c>
      <c r="M49" s="7" t="s">
        <v>66</v>
      </c>
      <c r="N49" s="145">
        <v>-1.7500000000000002E-2</v>
      </c>
      <c r="O49" s="23">
        <v>0.3765</v>
      </c>
      <c r="P49" s="146">
        <v>-1.84E-2</v>
      </c>
      <c r="Q49" s="146">
        <v>0.49399999999999999</v>
      </c>
      <c r="R49" s="146">
        <v>0</v>
      </c>
      <c r="S49" s="146">
        <v>1.4200000000000001E-2</v>
      </c>
      <c r="T49" s="146">
        <v>1.1599999999999999E-2</v>
      </c>
      <c r="U49" s="144">
        <v>896</v>
      </c>
      <c r="V49" s="144">
        <v>0</v>
      </c>
      <c r="W49" s="148">
        <v>0.21180555555555555</v>
      </c>
      <c r="X49" s="149">
        <v>42947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1.0780000000000001</v>
      </c>
      <c r="D50" s="151">
        <v>2.8E-3</v>
      </c>
      <c r="E50" s="150">
        <v>22.78</v>
      </c>
      <c r="F50" s="14">
        <v>1.056</v>
      </c>
      <c r="G50" s="152">
        <v>-2.0799999999999999E-2</v>
      </c>
      <c r="H50" s="152">
        <v>3.5000000000000003E-2</v>
      </c>
      <c r="I50" s="150">
        <v>5.5</v>
      </c>
      <c r="J50" s="150">
        <v>5</v>
      </c>
      <c r="K50" s="152">
        <v>4.8989999999999999E-2</v>
      </c>
      <c r="L50" s="150" t="s">
        <v>40</v>
      </c>
      <c r="M50" s="14" t="s">
        <v>91</v>
      </c>
      <c r="N50" s="156">
        <v>-5.4000000000000003E-3</v>
      </c>
      <c r="O50" s="18">
        <v>0.30399999999999999</v>
      </c>
      <c r="P50" s="152">
        <v>-2.1399999999999999E-2</v>
      </c>
      <c r="Q50" s="162">
        <v>0.59889999999999999</v>
      </c>
      <c r="R50" s="152">
        <v>-2.8E-3</v>
      </c>
      <c r="S50" s="152">
        <v>-1.01E-2</v>
      </c>
      <c r="T50" s="152">
        <v>-3.7000000000000002E-3</v>
      </c>
      <c r="U50" s="150">
        <v>1070</v>
      </c>
      <c r="V50" s="150">
        <v>-7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150036</v>
      </c>
      <c r="B51" s="144" t="s">
        <v>298</v>
      </c>
      <c r="C51" s="7">
        <v>1.0529999999999999</v>
      </c>
      <c r="D51" s="145">
        <v>-1.1299999999999999E-2</v>
      </c>
      <c r="E51" s="144">
        <v>0.02</v>
      </c>
      <c r="F51" s="7">
        <v>1.032</v>
      </c>
      <c r="G51" s="146">
        <v>-2.0299999999999999E-2</v>
      </c>
      <c r="H51" s="146">
        <v>3.5000000000000003E-2</v>
      </c>
      <c r="I51" s="144">
        <v>5</v>
      </c>
      <c r="J51" s="144">
        <v>5</v>
      </c>
      <c r="K51" s="146">
        <v>4.897E-2</v>
      </c>
      <c r="L51" s="144" t="s">
        <v>40</v>
      </c>
      <c r="M51" s="7" t="s">
        <v>36</v>
      </c>
      <c r="N51" s="145">
        <v>-8.3999999999999995E-3</v>
      </c>
      <c r="O51" s="23">
        <v>0.59909999999999997</v>
      </c>
      <c r="P51" s="146">
        <v>-2.1600000000000001E-2</v>
      </c>
      <c r="Q51" s="146">
        <v>0.50490000000000002</v>
      </c>
      <c r="R51" s="146">
        <v>-4.1000000000000003E-3</v>
      </c>
      <c r="S51" s="146">
        <v>-7.1999999999999998E-3</v>
      </c>
      <c r="T51" s="146">
        <v>-9.5999999999999992E-3</v>
      </c>
      <c r="U51" s="144">
        <v>180</v>
      </c>
      <c r="V51" s="144">
        <v>0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502021</v>
      </c>
      <c r="B52" s="150" t="s">
        <v>344</v>
      </c>
      <c r="C52" s="14">
        <v>1.0549999999999999</v>
      </c>
      <c r="D52" s="159">
        <v>0</v>
      </c>
      <c r="E52" s="150">
        <v>4.91</v>
      </c>
      <c r="F52" s="14">
        <v>1.034</v>
      </c>
      <c r="G52" s="152">
        <v>-2.0299999999999999E-2</v>
      </c>
      <c r="H52" s="152">
        <v>3.5000000000000003E-2</v>
      </c>
      <c r="I52" s="150">
        <v>5</v>
      </c>
      <c r="J52" s="150">
        <v>5</v>
      </c>
      <c r="K52" s="152">
        <v>4.897E-2</v>
      </c>
      <c r="L52" s="150" t="s">
        <v>40</v>
      </c>
      <c r="M52" s="14" t="s">
        <v>91</v>
      </c>
      <c r="N52" s="156">
        <v>-5.4000000000000003E-3</v>
      </c>
      <c r="O52" s="18">
        <v>0.45219999999999999</v>
      </c>
      <c r="P52" s="152">
        <v>-2.0799999999999999E-2</v>
      </c>
      <c r="Q52" s="152">
        <v>0.27989999999999998</v>
      </c>
      <c r="R52" s="152">
        <v>-1.0200000000000001E-2</v>
      </c>
      <c r="S52" s="152">
        <v>-3.3999999999999998E-3</v>
      </c>
      <c r="T52" s="152">
        <v>-5.1000000000000004E-3</v>
      </c>
      <c r="U52" s="150">
        <v>374</v>
      </c>
      <c r="V52" s="150">
        <v>-4</v>
      </c>
      <c r="W52" s="153">
        <v>0.21180555555555555</v>
      </c>
      <c r="X52" s="154">
        <v>42719</v>
      </c>
      <c r="Y52" s="21" t="s">
        <v>38</v>
      </c>
    </row>
    <row r="53" spans="1:25" ht="15.75" thickBot="1" x14ac:dyDescent="0.2">
      <c r="A53" s="7">
        <v>150281</v>
      </c>
      <c r="B53" s="144" t="s">
        <v>168</v>
      </c>
      <c r="C53" s="7">
        <v>1.0920000000000001</v>
      </c>
      <c r="D53" s="157">
        <v>0</v>
      </c>
      <c r="E53" s="144">
        <v>49.42</v>
      </c>
      <c r="F53" s="7">
        <v>1.0680000000000001</v>
      </c>
      <c r="G53" s="146">
        <v>-2.2499999999999999E-2</v>
      </c>
      <c r="H53" s="146">
        <v>3.5000000000000003E-2</v>
      </c>
      <c r="I53" s="144">
        <v>5.75</v>
      </c>
      <c r="J53" s="144">
        <v>5</v>
      </c>
      <c r="K53" s="146">
        <v>4.8930000000000001E-2</v>
      </c>
      <c r="L53" s="144" t="s">
        <v>40</v>
      </c>
      <c r="M53" s="7" t="s">
        <v>169</v>
      </c>
      <c r="N53" s="145">
        <v>-6.7999999999999996E-3</v>
      </c>
      <c r="O53" s="23">
        <v>0.16039999999999999</v>
      </c>
      <c r="P53" s="146">
        <v>-2.3E-2</v>
      </c>
      <c r="Q53" s="160">
        <v>0.91110000000000002</v>
      </c>
      <c r="R53" s="146">
        <v>2E-3</v>
      </c>
      <c r="S53" s="146">
        <v>4.4000000000000003E-3</v>
      </c>
      <c r="T53" s="146">
        <v>1.6400000000000001E-2</v>
      </c>
      <c r="U53" s="144">
        <v>5491</v>
      </c>
      <c r="V53" s="144">
        <v>768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150121</v>
      </c>
      <c r="B54" s="150" t="s">
        <v>159</v>
      </c>
      <c r="C54" s="14">
        <v>1.054</v>
      </c>
      <c r="D54" s="151">
        <v>8.6E-3</v>
      </c>
      <c r="E54" s="150">
        <v>62.62</v>
      </c>
      <c r="F54" s="14">
        <v>1.032</v>
      </c>
      <c r="G54" s="152">
        <v>-2.1299999999999999E-2</v>
      </c>
      <c r="H54" s="152">
        <v>3.5000000000000003E-2</v>
      </c>
      <c r="I54" s="150">
        <v>5</v>
      </c>
      <c r="J54" s="150">
        <v>5</v>
      </c>
      <c r="K54" s="152">
        <v>4.8919999999999998E-2</v>
      </c>
      <c r="L54" s="150" t="s">
        <v>40</v>
      </c>
      <c r="M54" s="14" t="s">
        <v>160</v>
      </c>
      <c r="N54" s="156">
        <v>-9.7999999999999997E-3</v>
      </c>
      <c r="O54" s="18">
        <v>0.45440000000000003</v>
      </c>
      <c r="P54" s="152">
        <v>-2.1700000000000001E-2</v>
      </c>
      <c r="Q54" s="152">
        <v>0.70220000000000005</v>
      </c>
      <c r="R54" s="152">
        <v>2.0899999999999998E-2</v>
      </c>
      <c r="S54" s="152">
        <v>0</v>
      </c>
      <c r="T54" s="152">
        <v>2.1499999999999998E-2</v>
      </c>
      <c r="U54" s="150">
        <v>434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150094</v>
      </c>
      <c r="B55" s="144" t="s">
        <v>162</v>
      </c>
      <c r="C55" s="7">
        <v>1.0529999999999999</v>
      </c>
      <c r="D55" s="157">
        <v>0</v>
      </c>
      <c r="E55" s="144">
        <v>0</v>
      </c>
      <c r="F55" s="7">
        <v>1.0309999999999999</v>
      </c>
      <c r="G55" s="146">
        <v>-2.1299999999999999E-2</v>
      </c>
      <c r="H55" s="146">
        <v>3.5000000000000003E-2</v>
      </c>
      <c r="I55" s="144">
        <v>5</v>
      </c>
      <c r="J55" s="144">
        <v>5</v>
      </c>
      <c r="K55" s="146">
        <v>4.8919999999999998E-2</v>
      </c>
      <c r="L55" s="144" t="s">
        <v>40</v>
      </c>
      <c r="M55" s="7" t="s">
        <v>163</v>
      </c>
      <c r="N55" s="145">
        <v>-1.32E-2</v>
      </c>
      <c r="O55" s="23">
        <v>0.16739999999999999</v>
      </c>
      <c r="P55" s="146">
        <v>-2.18E-2</v>
      </c>
      <c r="Q55" s="146">
        <v>1.6</v>
      </c>
      <c r="R55" s="146">
        <v>1.14E-2</v>
      </c>
      <c r="S55" s="146">
        <v>3.8999999999999998E-3</v>
      </c>
      <c r="T55" s="146">
        <v>5.1000000000000004E-3</v>
      </c>
      <c r="U55" s="144">
        <v>959</v>
      </c>
      <c r="V55" s="144">
        <v>0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150073</v>
      </c>
      <c r="B56" s="150" t="s">
        <v>178</v>
      </c>
      <c r="C56" s="14">
        <v>1.0529999999999999</v>
      </c>
      <c r="D56" s="151">
        <v>1.9E-3</v>
      </c>
      <c r="E56" s="150">
        <v>3.92</v>
      </c>
      <c r="F56" s="14">
        <v>1.0309999999999999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174</v>
      </c>
      <c r="N56" s="156">
        <v>-1.2999999999999999E-2</v>
      </c>
      <c r="O56" s="18">
        <v>0.53090000000000004</v>
      </c>
      <c r="P56" s="152">
        <v>-2.18E-2</v>
      </c>
      <c r="Q56" s="152">
        <v>0.66800000000000004</v>
      </c>
      <c r="R56" s="152">
        <v>8.0000000000000004E-4</v>
      </c>
      <c r="S56" s="152">
        <v>-5.7999999999999996E-3</v>
      </c>
      <c r="T56" s="152">
        <v>-4.3E-3</v>
      </c>
      <c r="U56" s="150">
        <v>355</v>
      </c>
      <c r="V56" s="150">
        <v>0</v>
      </c>
      <c r="W56" s="153">
        <v>0.17083333333333331</v>
      </c>
      <c r="X56" s="154">
        <v>42738</v>
      </c>
      <c r="Y56" s="21" t="s">
        <v>38</v>
      </c>
    </row>
    <row r="57" spans="1:25" ht="15.75" thickBot="1" x14ac:dyDescent="0.2">
      <c r="A57" s="7">
        <v>150112</v>
      </c>
      <c r="B57" s="144" t="s">
        <v>265</v>
      </c>
      <c r="C57" s="7">
        <v>1.0289999999999999</v>
      </c>
      <c r="D57" s="147">
        <v>1.18E-2</v>
      </c>
      <c r="E57" s="144">
        <v>4.43</v>
      </c>
      <c r="F57" s="7">
        <v>1.0066999999999999</v>
      </c>
      <c r="G57" s="146">
        <v>-2.2200000000000001E-2</v>
      </c>
      <c r="H57" s="146">
        <v>3.5000000000000003E-2</v>
      </c>
      <c r="I57" s="144">
        <v>5</v>
      </c>
      <c r="J57" s="144">
        <v>5</v>
      </c>
      <c r="K57" s="146">
        <v>4.8910000000000002E-2</v>
      </c>
      <c r="L57" s="144" t="s">
        <v>40</v>
      </c>
      <c r="M57" s="7" t="s">
        <v>266</v>
      </c>
      <c r="N57" s="145">
        <v>-1.29E-2</v>
      </c>
      <c r="O57" s="23">
        <v>0.50070000000000003</v>
      </c>
      <c r="P57" s="146">
        <v>-2.2100000000000002E-2</v>
      </c>
      <c r="Q57" s="146">
        <v>0.58919999999999995</v>
      </c>
      <c r="R57" s="146">
        <v>1.11E-2</v>
      </c>
      <c r="S57" s="146">
        <v>1.17E-2</v>
      </c>
      <c r="T57" s="146">
        <v>1.61E-2</v>
      </c>
      <c r="U57" s="144">
        <v>962</v>
      </c>
      <c r="V57" s="144">
        <v>0</v>
      </c>
      <c r="W57" s="148">
        <v>0.21180555555555555</v>
      </c>
      <c r="X57" s="149">
        <v>42919</v>
      </c>
      <c r="Y57" s="13" t="s">
        <v>38</v>
      </c>
    </row>
    <row r="58" spans="1:25" ht="15.75" thickBot="1" x14ac:dyDescent="0.2">
      <c r="A58" s="14">
        <v>150225</v>
      </c>
      <c r="B58" s="150" t="s">
        <v>285</v>
      </c>
      <c r="C58" s="14">
        <v>1.0609999999999999</v>
      </c>
      <c r="D58" s="159">
        <v>0</v>
      </c>
      <c r="E58" s="150">
        <v>0</v>
      </c>
      <c r="F58" s="14">
        <v>1.0359</v>
      </c>
      <c r="G58" s="152">
        <v>-2.4199999999999999E-2</v>
      </c>
      <c r="H58" s="152">
        <v>3.5000000000000003E-2</v>
      </c>
      <c r="I58" s="150">
        <v>5</v>
      </c>
      <c r="J58" s="150">
        <v>5</v>
      </c>
      <c r="K58" s="152">
        <v>4.8779999999999997E-2</v>
      </c>
      <c r="L58" s="150" t="s">
        <v>40</v>
      </c>
      <c r="M58" s="14" t="s">
        <v>84</v>
      </c>
      <c r="N58" s="156">
        <v>-1.4999999999999999E-2</v>
      </c>
      <c r="O58" s="18">
        <v>0.42599999999999999</v>
      </c>
      <c r="P58" s="152">
        <v>-2.4400000000000002E-2</v>
      </c>
      <c r="Q58" s="152">
        <v>0.3392</v>
      </c>
      <c r="R58" s="152">
        <v>-2.3E-3</v>
      </c>
      <c r="S58" s="152">
        <v>-5.1000000000000004E-3</v>
      </c>
      <c r="T58" s="152">
        <v>3.3999999999999998E-3</v>
      </c>
      <c r="U58" s="150">
        <v>3021</v>
      </c>
      <c r="V58" s="150">
        <v>0</v>
      </c>
      <c r="W58" s="153">
        <v>0.21180555555555555</v>
      </c>
      <c r="X58" s="154">
        <v>42705</v>
      </c>
      <c r="Y58" s="21" t="s">
        <v>38</v>
      </c>
    </row>
    <row r="59" spans="1:25" ht="15.75" thickBot="1" x14ac:dyDescent="0.2">
      <c r="A59" s="7">
        <v>150055</v>
      </c>
      <c r="B59" s="144" t="s">
        <v>184</v>
      </c>
      <c r="C59" s="7">
        <v>1.0580000000000001</v>
      </c>
      <c r="D59" s="145">
        <v>-8.9999999999999998E-4</v>
      </c>
      <c r="E59" s="144">
        <v>0.24</v>
      </c>
      <c r="F59" s="7">
        <v>1.0314000000000001</v>
      </c>
      <c r="G59" s="146">
        <v>-2.58E-2</v>
      </c>
      <c r="H59" s="146">
        <v>3.5000000000000003E-2</v>
      </c>
      <c r="I59" s="144">
        <v>5</v>
      </c>
      <c r="J59" s="144">
        <v>5</v>
      </c>
      <c r="K59" s="146">
        <v>4.87E-2</v>
      </c>
      <c r="L59" s="144" t="s">
        <v>40</v>
      </c>
      <c r="M59" s="7" t="s">
        <v>148</v>
      </c>
      <c r="N59" s="145">
        <v>-1.2200000000000001E-2</v>
      </c>
      <c r="O59" s="23">
        <v>0.58579999999999999</v>
      </c>
      <c r="P59" s="146">
        <v>-2.64E-2</v>
      </c>
      <c r="Q59" s="144" t="s">
        <v>37</v>
      </c>
      <c r="R59" s="146">
        <v>1.6199999999999999E-2</v>
      </c>
      <c r="S59" s="146">
        <v>3.0000000000000001E-3</v>
      </c>
      <c r="T59" s="146">
        <v>4.3E-3</v>
      </c>
      <c r="U59" s="144">
        <v>314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1.0620000000000001</v>
      </c>
      <c r="D60" s="151">
        <v>1.9E-3</v>
      </c>
      <c r="E60" s="150">
        <v>2005.38</v>
      </c>
      <c r="F60" s="14">
        <v>1.032</v>
      </c>
      <c r="G60" s="152">
        <v>-2.9100000000000001E-2</v>
      </c>
      <c r="H60" s="152">
        <v>3.5000000000000003E-2</v>
      </c>
      <c r="I60" s="150">
        <v>5</v>
      </c>
      <c r="J60" s="150">
        <v>5</v>
      </c>
      <c r="K60" s="152">
        <v>4.854E-2</v>
      </c>
      <c r="L60" s="150" t="s">
        <v>40</v>
      </c>
      <c r="M60" s="14" t="s">
        <v>174</v>
      </c>
      <c r="N60" s="156">
        <v>-1.2999999999999999E-2</v>
      </c>
      <c r="O60" s="18">
        <v>0.15490000000000001</v>
      </c>
      <c r="P60" s="152">
        <v>-2.9100000000000001E-2</v>
      </c>
      <c r="Q60" s="152">
        <v>1.6367</v>
      </c>
      <c r="R60" s="152">
        <v>-5.3E-3</v>
      </c>
      <c r="S60" s="152">
        <v>-5.8999999999999999E-3</v>
      </c>
      <c r="T60" s="152">
        <v>-5.8999999999999999E-3</v>
      </c>
      <c r="U60" s="150">
        <v>91142</v>
      </c>
      <c r="V60" s="150">
        <v>-1442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150167</v>
      </c>
      <c r="B61" s="144" t="s">
        <v>161</v>
      </c>
      <c r="C61" s="7">
        <v>1.0660000000000001</v>
      </c>
      <c r="D61" s="147">
        <v>5.7000000000000002E-3</v>
      </c>
      <c r="E61" s="144">
        <v>87.67</v>
      </c>
      <c r="F61" s="7">
        <v>1.036</v>
      </c>
      <c r="G61" s="146">
        <v>-2.9000000000000001E-2</v>
      </c>
      <c r="H61" s="146">
        <v>3.5000000000000003E-2</v>
      </c>
      <c r="I61" s="144">
        <v>5</v>
      </c>
      <c r="J61" s="144">
        <v>5</v>
      </c>
      <c r="K61" s="146">
        <v>4.854E-2</v>
      </c>
      <c r="L61" s="144" t="s">
        <v>40</v>
      </c>
      <c r="M61" s="7" t="s">
        <v>88</v>
      </c>
      <c r="N61" s="145">
        <v>-8.3999999999999995E-3</v>
      </c>
      <c r="O61" s="23">
        <v>0.25840000000000002</v>
      </c>
      <c r="P61" s="146">
        <v>-2.9000000000000001E-2</v>
      </c>
      <c r="Q61" s="146">
        <v>0.73009999999999997</v>
      </c>
      <c r="R61" s="146">
        <v>2.3599999999999999E-2</v>
      </c>
      <c r="S61" s="146">
        <v>1.32E-2</v>
      </c>
      <c r="T61" s="146">
        <v>6.8999999999999999E-3</v>
      </c>
      <c r="U61" s="144">
        <v>2948</v>
      </c>
      <c r="V61" s="144">
        <v>3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150140</v>
      </c>
      <c r="B62" s="150" t="s">
        <v>158</v>
      </c>
      <c r="C62" s="14">
        <v>1.0629999999999999</v>
      </c>
      <c r="D62" s="151">
        <v>2.8E-3</v>
      </c>
      <c r="E62" s="150">
        <v>180.79</v>
      </c>
      <c r="F62" s="14">
        <v>1.0317000000000001</v>
      </c>
      <c r="G62" s="152">
        <v>-3.0300000000000001E-2</v>
      </c>
      <c r="H62" s="152">
        <v>3.5000000000000003E-2</v>
      </c>
      <c r="I62" s="150">
        <v>5</v>
      </c>
      <c r="J62" s="150">
        <v>5</v>
      </c>
      <c r="K62" s="152">
        <v>4.8480000000000002E-2</v>
      </c>
      <c r="L62" s="150" t="s">
        <v>40</v>
      </c>
      <c r="M62" s="14" t="s">
        <v>88</v>
      </c>
      <c r="N62" s="156">
        <v>-8.3999999999999995E-3</v>
      </c>
      <c r="O62" s="18">
        <v>0.27200000000000002</v>
      </c>
      <c r="P62" s="152">
        <v>-0.03</v>
      </c>
      <c r="Q62" s="152">
        <v>0.70389999999999997</v>
      </c>
      <c r="R62" s="152">
        <v>9.9000000000000008E-3</v>
      </c>
      <c r="S62" s="152">
        <v>7.4000000000000003E-3</v>
      </c>
      <c r="T62" s="152">
        <v>3.5000000000000001E-3</v>
      </c>
      <c r="U62" s="150">
        <v>633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150267</v>
      </c>
      <c r="B63" s="155" t="s">
        <v>164</v>
      </c>
      <c r="C63" s="7">
        <v>1.07</v>
      </c>
      <c r="D63" s="145">
        <v>-8.9999999999999998E-4</v>
      </c>
      <c r="E63" s="144">
        <v>35.61</v>
      </c>
      <c r="F63" s="7">
        <v>1.0359</v>
      </c>
      <c r="G63" s="146">
        <v>-3.2899999999999999E-2</v>
      </c>
      <c r="H63" s="146">
        <v>3.5000000000000003E-2</v>
      </c>
      <c r="I63" s="144">
        <v>5</v>
      </c>
      <c r="J63" s="144">
        <v>5</v>
      </c>
      <c r="K63" s="146">
        <v>4.8349999999999997E-2</v>
      </c>
      <c r="L63" s="144" t="s">
        <v>40</v>
      </c>
      <c r="M63" s="7" t="s">
        <v>95</v>
      </c>
      <c r="N63" s="145">
        <v>-4.0000000000000002E-4</v>
      </c>
      <c r="O63" s="23">
        <v>0.27129999999999999</v>
      </c>
      <c r="P63" s="146">
        <v>-3.2599999999999997E-2</v>
      </c>
      <c r="Q63" s="146">
        <v>0.70020000000000004</v>
      </c>
      <c r="R63" s="146">
        <v>4.1999999999999997E-3</v>
      </c>
      <c r="S63" s="146">
        <v>8.9999999999999993E-3</v>
      </c>
      <c r="T63" s="146">
        <v>1.5800000000000002E-2</v>
      </c>
      <c r="U63" s="144">
        <v>1960</v>
      </c>
      <c r="V63" s="144">
        <v>17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1.1020000000000001</v>
      </c>
      <c r="D64" s="151">
        <v>4.5999999999999999E-3</v>
      </c>
      <c r="E64" s="150">
        <v>154.02000000000001</v>
      </c>
      <c r="F64" s="14">
        <v>1.0641</v>
      </c>
      <c r="G64" s="152">
        <v>-3.56E-2</v>
      </c>
      <c r="H64" s="152">
        <v>3.5000000000000003E-2</v>
      </c>
      <c r="I64" s="150">
        <v>5.75</v>
      </c>
      <c r="J64" s="150">
        <v>5</v>
      </c>
      <c r="K64" s="152">
        <v>4.827E-2</v>
      </c>
      <c r="L64" s="150" t="s">
        <v>40</v>
      </c>
      <c r="M64" s="14" t="s">
        <v>48</v>
      </c>
      <c r="N64" s="156">
        <v>-1.2500000000000001E-2</v>
      </c>
      <c r="O64" s="18">
        <v>0.26469999999999999</v>
      </c>
      <c r="P64" s="152">
        <v>-3.5499999999999997E-2</v>
      </c>
      <c r="Q64" s="152">
        <v>0.67869999999999997</v>
      </c>
      <c r="R64" s="152">
        <v>-2.8999999999999998E-3</v>
      </c>
      <c r="S64" s="152">
        <v>-3.5999999999999999E-3</v>
      </c>
      <c r="T64" s="152">
        <v>-4.7999999999999996E-3</v>
      </c>
      <c r="U64" s="150">
        <v>22524</v>
      </c>
      <c r="V64" s="150">
        <v>22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150211</v>
      </c>
      <c r="B65" s="144" t="s">
        <v>175</v>
      </c>
      <c r="C65" s="7">
        <v>1.07</v>
      </c>
      <c r="D65" s="145">
        <v>-2.8E-3</v>
      </c>
      <c r="E65" s="144">
        <v>795.82</v>
      </c>
      <c r="F65" s="7">
        <v>1.034</v>
      </c>
      <c r="G65" s="146">
        <v>-3.4799999999999998E-2</v>
      </c>
      <c r="H65" s="146">
        <v>3.5000000000000003E-2</v>
      </c>
      <c r="I65" s="144">
        <v>5</v>
      </c>
      <c r="J65" s="144">
        <v>5</v>
      </c>
      <c r="K65" s="146">
        <v>4.8259999999999997E-2</v>
      </c>
      <c r="L65" s="144" t="s">
        <v>40</v>
      </c>
      <c r="M65" s="7" t="s">
        <v>176</v>
      </c>
      <c r="N65" s="145">
        <v>-1.47E-2</v>
      </c>
      <c r="O65" s="23">
        <v>0.31390000000000001</v>
      </c>
      <c r="P65" s="146">
        <v>-3.4500000000000003E-2</v>
      </c>
      <c r="Q65" s="146">
        <v>0.60299999999999998</v>
      </c>
      <c r="R65" s="146">
        <v>-1.2999999999999999E-3</v>
      </c>
      <c r="S65" s="146">
        <v>5.0000000000000001E-4</v>
      </c>
      <c r="T65" s="146">
        <v>0</v>
      </c>
      <c r="U65" s="144">
        <v>114107</v>
      </c>
      <c r="V65" s="144">
        <v>140</v>
      </c>
      <c r="W65" s="148">
        <v>0.21180555555555555</v>
      </c>
      <c r="X65" s="149">
        <v>42719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1.0940000000000001</v>
      </c>
      <c r="D66" s="159">
        <v>0</v>
      </c>
      <c r="E66" s="150">
        <v>15.33</v>
      </c>
      <c r="F66" s="14">
        <v>1.056</v>
      </c>
      <c r="G66" s="152">
        <v>-3.5999999999999997E-2</v>
      </c>
      <c r="H66" s="152">
        <v>3.5000000000000003E-2</v>
      </c>
      <c r="I66" s="150">
        <v>5.5</v>
      </c>
      <c r="J66" s="150">
        <v>5</v>
      </c>
      <c r="K66" s="152">
        <v>4.8230000000000002E-2</v>
      </c>
      <c r="L66" s="150" t="s">
        <v>40</v>
      </c>
      <c r="M66" s="14" t="s">
        <v>56</v>
      </c>
      <c r="N66" s="156">
        <v>-1.67E-2</v>
      </c>
      <c r="O66" s="18">
        <v>0.39950000000000002</v>
      </c>
      <c r="P66" s="152">
        <v>-3.5700000000000003E-2</v>
      </c>
      <c r="Q66" s="162">
        <v>0.37930000000000003</v>
      </c>
      <c r="R66" s="152">
        <v>5.1000000000000004E-3</v>
      </c>
      <c r="S66" s="152">
        <v>2.3E-3</v>
      </c>
      <c r="T66" s="152">
        <v>4.4999999999999997E-3</v>
      </c>
      <c r="U66" s="150">
        <v>8689</v>
      </c>
      <c r="V66" s="150">
        <v>13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1.0680000000000001</v>
      </c>
      <c r="D67" s="145">
        <v>-1.9E-3</v>
      </c>
      <c r="E67" s="144">
        <v>6064.39</v>
      </c>
      <c r="F67" s="7">
        <v>1.0309999999999999</v>
      </c>
      <c r="G67" s="146">
        <v>-3.5900000000000001E-2</v>
      </c>
      <c r="H67" s="146">
        <v>3.5000000000000003E-2</v>
      </c>
      <c r="I67" s="144">
        <v>5</v>
      </c>
      <c r="J67" s="144">
        <v>5</v>
      </c>
      <c r="K67" s="146">
        <v>4.8219999999999999E-2</v>
      </c>
      <c r="L67" s="144" t="s">
        <v>40</v>
      </c>
      <c r="M67" s="7" t="s">
        <v>129</v>
      </c>
      <c r="N67" s="145">
        <v>-1.6899999999999998E-2</v>
      </c>
      <c r="O67" s="23">
        <v>0.35870000000000002</v>
      </c>
      <c r="P67" s="146">
        <v>-3.5499999999999997E-2</v>
      </c>
      <c r="Q67" s="146">
        <v>0.50190000000000001</v>
      </c>
      <c r="R67" s="146">
        <v>-3.2000000000000002E-3</v>
      </c>
      <c r="S67" s="146">
        <v>-2E-3</v>
      </c>
      <c r="T67" s="146">
        <v>-5.0000000000000001E-4</v>
      </c>
      <c r="U67" s="144">
        <v>359796</v>
      </c>
      <c r="V67" s="144">
        <v>732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1.071</v>
      </c>
      <c r="D68" s="151">
        <v>8.9999999999999998E-4</v>
      </c>
      <c r="E68" s="150">
        <v>70.55</v>
      </c>
      <c r="F68" s="14">
        <v>1.032</v>
      </c>
      <c r="G68" s="152">
        <v>-3.78E-2</v>
      </c>
      <c r="H68" s="152">
        <v>3.5000000000000003E-2</v>
      </c>
      <c r="I68" s="150">
        <v>5</v>
      </c>
      <c r="J68" s="150">
        <v>5</v>
      </c>
      <c r="K68" s="152">
        <v>4.8120000000000003E-2</v>
      </c>
      <c r="L68" s="150" t="s">
        <v>40</v>
      </c>
      <c r="M68" s="14" t="s">
        <v>88</v>
      </c>
      <c r="N68" s="156">
        <v>-8.3999999999999995E-3</v>
      </c>
      <c r="O68" s="18">
        <v>0.43909999999999999</v>
      </c>
      <c r="P68" s="152">
        <v>-3.6499999999999998E-2</v>
      </c>
      <c r="Q68" s="152">
        <v>0.68430000000000002</v>
      </c>
      <c r="R68" s="152">
        <v>-3.3E-3</v>
      </c>
      <c r="S68" s="152">
        <v>-4.5999999999999999E-3</v>
      </c>
      <c r="T68" s="152">
        <v>3.8E-3</v>
      </c>
      <c r="U68" s="150">
        <v>1043</v>
      </c>
      <c r="V68" s="150">
        <v>-23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150090</v>
      </c>
      <c r="B69" s="144" t="s">
        <v>173</v>
      </c>
      <c r="C69" s="7">
        <v>1.0720000000000001</v>
      </c>
      <c r="D69" s="147">
        <v>1.9E-3</v>
      </c>
      <c r="E69" s="144">
        <v>11.04</v>
      </c>
      <c r="F69" s="7">
        <v>1.0317000000000001</v>
      </c>
      <c r="G69" s="146">
        <v>-3.9100000000000003E-2</v>
      </c>
      <c r="H69" s="146">
        <v>3.5000000000000003E-2</v>
      </c>
      <c r="I69" s="144">
        <v>5</v>
      </c>
      <c r="J69" s="144">
        <v>5</v>
      </c>
      <c r="K69" s="146">
        <v>4.8059999999999999E-2</v>
      </c>
      <c r="L69" s="144" t="s">
        <v>40</v>
      </c>
      <c r="M69" s="7" t="s">
        <v>174</v>
      </c>
      <c r="N69" s="145">
        <v>-1.2999999999999999E-2</v>
      </c>
      <c r="O69" s="23">
        <v>0.40300000000000002</v>
      </c>
      <c r="P69" s="146">
        <v>-3.8199999999999998E-2</v>
      </c>
      <c r="Q69" s="146">
        <v>0.86309999999999998</v>
      </c>
      <c r="R69" s="146">
        <v>7.9000000000000008E-3</v>
      </c>
      <c r="S69" s="146">
        <v>6.4999999999999997E-3</v>
      </c>
      <c r="T69" s="146">
        <v>-1.1000000000000001E-3</v>
      </c>
      <c r="U69" s="144">
        <v>1092</v>
      </c>
      <c r="V69" s="144">
        <v>0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150030</v>
      </c>
      <c r="B70" s="150" t="s">
        <v>179</v>
      </c>
      <c r="C70" s="14">
        <v>1.0820000000000001</v>
      </c>
      <c r="D70" s="151">
        <v>8.3999999999999995E-3</v>
      </c>
      <c r="E70" s="150">
        <v>0.66</v>
      </c>
      <c r="F70" s="14">
        <v>1.0309999999999999</v>
      </c>
      <c r="G70" s="152">
        <v>-4.9500000000000002E-2</v>
      </c>
      <c r="H70" s="152">
        <v>3.5000000000000003E-2</v>
      </c>
      <c r="I70" s="150">
        <v>5</v>
      </c>
      <c r="J70" s="150">
        <v>5</v>
      </c>
      <c r="K70" s="152">
        <v>4.7570000000000001E-2</v>
      </c>
      <c r="L70" s="150" t="s">
        <v>40</v>
      </c>
      <c r="M70" s="14" t="s">
        <v>180</v>
      </c>
      <c r="N70" s="156">
        <v>-1.18E-2</v>
      </c>
      <c r="O70" s="18">
        <v>0.39910000000000001</v>
      </c>
      <c r="P70" s="152">
        <v>-4.8000000000000001E-2</v>
      </c>
      <c r="Q70" s="152">
        <v>0.87629999999999997</v>
      </c>
      <c r="R70" s="152">
        <v>3.8E-3</v>
      </c>
      <c r="S70" s="152">
        <v>-5.1000000000000004E-3</v>
      </c>
      <c r="T70" s="152">
        <v>-4.1999999999999997E-3</v>
      </c>
      <c r="U70" s="150">
        <v>3156</v>
      </c>
      <c r="V70" s="150">
        <v>-1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502001</v>
      </c>
      <c r="B71" s="144" t="s">
        <v>171</v>
      </c>
      <c r="C71" s="7">
        <v>1.0820000000000001</v>
      </c>
      <c r="D71" s="147">
        <v>2.5600000000000001E-2</v>
      </c>
      <c r="E71" s="144">
        <v>43.94</v>
      </c>
      <c r="F71" s="7">
        <v>1.0309999999999999</v>
      </c>
      <c r="G71" s="146">
        <v>-4.9500000000000002E-2</v>
      </c>
      <c r="H71" s="146">
        <v>3.5000000000000003E-2</v>
      </c>
      <c r="I71" s="144">
        <v>5</v>
      </c>
      <c r="J71" s="144">
        <v>5</v>
      </c>
      <c r="K71" s="146">
        <v>4.7570000000000001E-2</v>
      </c>
      <c r="L71" s="144" t="s">
        <v>40</v>
      </c>
      <c r="M71" s="7" t="s">
        <v>172</v>
      </c>
      <c r="N71" s="145">
        <v>-1.17E-2</v>
      </c>
      <c r="O71" s="23">
        <v>0.37119999999999997</v>
      </c>
      <c r="P71" s="146">
        <v>-4.8000000000000001E-2</v>
      </c>
      <c r="Q71" s="146">
        <v>0.47270000000000001</v>
      </c>
      <c r="R71" s="146">
        <v>1.37E-2</v>
      </c>
      <c r="S71" s="146">
        <v>-1.21E-2</v>
      </c>
      <c r="T71" s="146">
        <v>-7.7999999999999996E-3</v>
      </c>
      <c r="U71" s="144">
        <v>272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1.0940000000000001</v>
      </c>
      <c r="D72" s="159">
        <v>0</v>
      </c>
      <c r="E72" s="150">
        <v>0</v>
      </c>
      <c r="F72" s="14">
        <v>1.0317000000000001</v>
      </c>
      <c r="G72" s="152">
        <v>-6.0400000000000002E-2</v>
      </c>
      <c r="H72" s="152">
        <v>3.5000000000000003E-2</v>
      </c>
      <c r="I72" s="150">
        <v>5</v>
      </c>
      <c r="J72" s="150">
        <v>5</v>
      </c>
      <c r="K72" s="152">
        <v>4.7070000000000001E-2</v>
      </c>
      <c r="L72" s="150" t="s">
        <v>40</v>
      </c>
      <c r="M72" s="14" t="s">
        <v>266</v>
      </c>
      <c r="N72" s="156">
        <v>-1.29E-2</v>
      </c>
      <c r="O72" s="18">
        <v>0.38550000000000001</v>
      </c>
      <c r="P72" s="152">
        <v>-5.7500000000000002E-2</v>
      </c>
      <c r="Q72" s="152">
        <v>0.91779999999999995</v>
      </c>
      <c r="R72" s="152">
        <v>1.83E-2</v>
      </c>
      <c r="S72" s="152">
        <v>8.2000000000000007E-3</v>
      </c>
      <c r="T72" s="152">
        <v>1.26E-2</v>
      </c>
      <c r="U72" s="150">
        <v>698</v>
      </c>
      <c r="V72" s="150">
        <v>5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1.0409999999999999</v>
      </c>
      <c r="D73" s="145">
        <v>-1E-3</v>
      </c>
      <c r="E73" s="144">
        <v>66.19</v>
      </c>
      <c r="F73" s="7">
        <v>1.0169999999999999</v>
      </c>
      <c r="G73" s="146">
        <v>-2.3599999999999999E-2</v>
      </c>
      <c r="H73" s="144" t="s">
        <v>186</v>
      </c>
      <c r="I73" s="144">
        <v>5</v>
      </c>
      <c r="J73" s="144">
        <v>5</v>
      </c>
      <c r="K73" s="146">
        <v>4.6539999999999998E-2</v>
      </c>
      <c r="L73" s="144" t="s">
        <v>40</v>
      </c>
      <c r="M73" s="7" t="s">
        <v>187</v>
      </c>
      <c r="N73" s="145">
        <v>-6.7999999999999996E-3</v>
      </c>
      <c r="O73" s="23">
        <v>0.52649999999999997</v>
      </c>
      <c r="P73" s="146">
        <v>-2.3800000000000002E-2</v>
      </c>
      <c r="Q73" s="144" t="s">
        <v>37</v>
      </c>
      <c r="R73" s="146">
        <v>-5.4999999999999997E-3</v>
      </c>
      <c r="S73" s="146">
        <v>-4.1999999999999997E-3</v>
      </c>
      <c r="T73" s="146">
        <v>-2.0000000000000001E-4</v>
      </c>
      <c r="U73" s="144">
        <v>7983</v>
      </c>
      <c r="V73" s="144">
        <v>1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1.198</v>
      </c>
      <c r="D74" s="156">
        <v>-1.0699999999999999E-2</v>
      </c>
      <c r="E74" s="150">
        <v>2.21</v>
      </c>
      <c r="F74" s="14">
        <v>1.0309999999999999</v>
      </c>
      <c r="G74" s="152">
        <v>-0.16200000000000001</v>
      </c>
      <c r="H74" s="152">
        <v>3.5000000000000003E-2</v>
      </c>
      <c r="I74" s="150">
        <v>5</v>
      </c>
      <c r="J74" s="150">
        <v>5</v>
      </c>
      <c r="K74" s="152">
        <v>4.2840000000000003E-2</v>
      </c>
      <c r="L74" s="150" t="s">
        <v>40</v>
      </c>
      <c r="M74" s="14" t="s">
        <v>191</v>
      </c>
      <c r="N74" s="156">
        <v>-1.41E-2</v>
      </c>
      <c r="O74" s="18">
        <v>0.48509999999999998</v>
      </c>
      <c r="P74" s="152">
        <v>-0.14019999999999999</v>
      </c>
      <c r="Q74" s="152">
        <v>1.2889999999999999</v>
      </c>
      <c r="R74" s="152">
        <v>-4.7000000000000002E-3</v>
      </c>
      <c r="S74" s="152">
        <v>-7.4000000000000003E-3</v>
      </c>
      <c r="T74" s="152">
        <v>-7.0000000000000001E-3</v>
      </c>
      <c r="U74" s="150">
        <v>4182</v>
      </c>
      <c r="V74" s="150">
        <v>-5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1.0449999999999999</v>
      </c>
      <c r="D75" s="145">
        <v>-2.8999999999999998E-3</v>
      </c>
      <c r="E75" s="144">
        <v>7.56</v>
      </c>
      <c r="F75" s="7">
        <v>1.032</v>
      </c>
      <c r="G75" s="146">
        <v>-1.26E-2</v>
      </c>
      <c r="H75" s="146">
        <v>3.5000000000000003E-2</v>
      </c>
      <c r="I75" s="144">
        <v>5</v>
      </c>
      <c r="J75" s="144">
        <v>5</v>
      </c>
      <c r="K75" s="146">
        <v>4.2459999999999998E-2</v>
      </c>
      <c r="L75" s="144">
        <v>3.59</v>
      </c>
      <c r="M75" s="7" t="s">
        <v>187</v>
      </c>
      <c r="N75" s="145">
        <v>-6.7999999999999996E-3</v>
      </c>
      <c r="O75" s="146">
        <v>0.20050000000000001</v>
      </c>
      <c r="P75" s="144" t="s">
        <v>37</v>
      </c>
      <c r="Q75" s="146">
        <v>1.4944</v>
      </c>
      <c r="R75" s="146">
        <v>5.8999999999999999E-3</v>
      </c>
      <c r="S75" s="146">
        <v>4.3E-3</v>
      </c>
      <c r="T75" s="146">
        <v>2.5499999999999998E-2</v>
      </c>
      <c r="U75" s="144">
        <v>1942</v>
      </c>
      <c r="V75" s="144">
        <v>10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1.0449999999999999</v>
      </c>
      <c r="D76" s="151">
        <v>1.9E-3</v>
      </c>
      <c r="E76" s="150">
        <v>68.89</v>
      </c>
      <c r="F76" s="14">
        <v>1.014</v>
      </c>
      <c r="G76" s="152">
        <v>-3.0599999999999999E-2</v>
      </c>
      <c r="H76" s="152">
        <v>3.5000000000000003E-2</v>
      </c>
      <c r="I76" s="150">
        <v>5</v>
      </c>
      <c r="J76" s="150">
        <v>5</v>
      </c>
      <c r="K76" s="152">
        <v>6.2100000000000002E-3</v>
      </c>
      <c r="L76" s="150">
        <v>0.71</v>
      </c>
      <c r="M76" s="14" t="s">
        <v>189</v>
      </c>
      <c r="N76" s="156">
        <v>-1.18E-2</v>
      </c>
      <c r="O76" s="152">
        <v>0.39810000000000001</v>
      </c>
      <c r="P76" s="150" t="s">
        <v>37</v>
      </c>
      <c r="Q76" s="162">
        <v>0.90480000000000005</v>
      </c>
      <c r="R76" s="152">
        <v>-6.1999999999999998E-3</v>
      </c>
      <c r="S76" s="152">
        <v>-5.5999999999999999E-3</v>
      </c>
      <c r="T76" s="152">
        <v>-3.3999999999999998E-3</v>
      </c>
      <c r="U76" s="150">
        <v>19265</v>
      </c>
      <c r="V76" s="150">
        <v>-114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1.107</v>
      </c>
      <c r="D77" s="145">
        <v>-2.7000000000000001E-3</v>
      </c>
      <c r="E77" s="144">
        <v>6.32</v>
      </c>
      <c r="F77" s="7">
        <v>1.032</v>
      </c>
      <c r="G77" s="146">
        <v>-7.2700000000000001E-2</v>
      </c>
      <c r="H77" s="146">
        <v>3.5000000000000003E-2</v>
      </c>
      <c r="I77" s="144">
        <v>5</v>
      </c>
      <c r="J77" s="144">
        <v>5</v>
      </c>
      <c r="K77" s="146">
        <v>-3.61E-2</v>
      </c>
      <c r="L77" s="144">
        <v>0.85</v>
      </c>
      <c r="M77" s="7" t="s">
        <v>193</v>
      </c>
      <c r="N77" s="145">
        <v>-1.24E-2</v>
      </c>
      <c r="O77" s="146">
        <v>0.36030000000000001</v>
      </c>
      <c r="P77" s="144" t="s">
        <v>37</v>
      </c>
      <c r="Q77" s="146">
        <v>0.99590000000000001</v>
      </c>
      <c r="R77" s="146">
        <v>-8.9999999999999993E-3</v>
      </c>
      <c r="S77" s="146">
        <v>-6.4000000000000003E-3</v>
      </c>
      <c r="T77" s="146">
        <v>-1.1299999999999999E-2</v>
      </c>
      <c r="U77" s="144">
        <v>12812</v>
      </c>
      <c r="V77" s="144">
        <v>-14</v>
      </c>
      <c r="W77" s="148">
        <v>0.21180555555555555</v>
      </c>
      <c r="X77" s="149">
        <v>42738</v>
      </c>
      <c r="Y77" s="13" t="s">
        <v>38</v>
      </c>
    </row>
    <row r="78" spans="1:25" ht="15.75" thickBot="1" x14ac:dyDescent="0.2">
      <c r="A78" s="14">
        <v>150088</v>
      </c>
      <c r="B78" s="150" t="s">
        <v>151</v>
      </c>
      <c r="C78" s="14">
        <v>1.04</v>
      </c>
      <c r="D78" s="156">
        <v>-1.0500000000000001E-2</v>
      </c>
      <c r="E78" s="150">
        <v>25.61</v>
      </c>
      <c r="F78" s="14">
        <v>1.0317000000000001</v>
      </c>
      <c r="G78" s="152">
        <v>-8.0000000000000002E-3</v>
      </c>
      <c r="H78" s="152">
        <v>3.5000000000000003E-2</v>
      </c>
      <c r="I78" s="150">
        <v>5</v>
      </c>
      <c r="J78" s="150">
        <v>5</v>
      </c>
      <c r="K78" s="150" t="s">
        <v>37</v>
      </c>
      <c r="L78" s="150">
        <v>0</v>
      </c>
      <c r="M78" s="14" t="s">
        <v>148</v>
      </c>
      <c r="N78" s="156">
        <v>-1.2200000000000001E-2</v>
      </c>
      <c r="O78" s="152">
        <v>0.42330000000000001</v>
      </c>
      <c r="P78" s="150" t="s">
        <v>37</v>
      </c>
      <c r="Q78" s="152">
        <v>0.79969999999999997</v>
      </c>
      <c r="R78" s="152">
        <v>1.6000000000000001E-3</v>
      </c>
      <c r="S78" s="152">
        <v>-1.6000000000000001E-3</v>
      </c>
      <c r="T78" s="152">
        <v>-3.2000000000000002E-3</v>
      </c>
      <c r="U78" s="150">
        <v>287</v>
      </c>
      <c r="V78" s="150">
        <v>-1</v>
      </c>
      <c r="W78" s="153">
        <v>0.21180555555555555</v>
      </c>
      <c r="X78" s="154">
        <v>42605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9.6666666666666656E-4</v>
      </c>
      <c r="E79" s="36"/>
      <c r="F79" s="35"/>
      <c r="G79" s="43">
        <f>AVERAGE(G43:G78)</f>
        <v>-3.0008333333333335E-2</v>
      </c>
      <c r="H79" s="272">
        <f>COUNTIF($D43:$D78,"&gt;0")/COUNT($D43:$D78)</f>
        <v>0.41666666666666669</v>
      </c>
      <c r="I79" s="270"/>
      <c r="J79" s="270"/>
      <c r="K79" s="43">
        <f>AVERAGE(K43:K78)</f>
        <v>4.4683999999999981E-2</v>
      </c>
      <c r="L79" s="36"/>
      <c r="M79" s="35"/>
      <c r="N79" s="38"/>
      <c r="O79" s="39"/>
      <c r="P79" s="43">
        <f>AVERAGE(P43:P78)</f>
        <v>-3.1548387096774197E-2</v>
      </c>
      <c r="Q79" s="37"/>
      <c r="R79" s="43">
        <f>AVERAGE(R43:R78)</f>
        <v>2.7222222222222227E-3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1.0289999999999999</v>
      </c>
      <c r="D80" s="157">
        <v>0</v>
      </c>
      <c r="E80" s="144">
        <v>3.96</v>
      </c>
      <c r="F80" s="7">
        <v>1.02</v>
      </c>
      <c r="G80" s="146">
        <v>-8.8000000000000005E-3</v>
      </c>
      <c r="H80" s="146">
        <v>3.2000000000000001E-2</v>
      </c>
      <c r="I80" s="144">
        <v>4.7</v>
      </c>
      <c r="J80" s="144">
        <v>4.7</v>
      </c>
      <c r="K80" s="146">
        <v>4.6580000000000003E-2</v>
      </c>
      <c r="L80" s="144" t="s">
        <v>40</v>
      </c>
      <c r="M80" s="7" t="s">
        <v>36</v>
      </c>
      <c r="N80" s="157">
        <v>0</v>
      </c>
      <c r="O80" s="23">
        <v>0.51629999999999998</v>
      </c>
      <c r="P80" s="146">
        <v>-1.0999999999999999E-2</v>
      </c>
      <c r="Q80" s="144" t="s">
        <v>37</v>
      </c>
      <c r="R80" s="146">
        <v>0</v>
      </c>
      <c r="S80" s="146">
        <v>-4.0000000000000002E-4</v>
      </c>
      <c r="T80" s="146">
        <v>7.9000000000000008E-3</v>
      </c>
      <c r="U80" s="144">
        <v>1922</v>
      </c>
      <c r="V80" s="144">
        <v>0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150150</v>
      </c>
      <c r="B81" s="150" t="s">
        <v>145</v>
      </c>
      <c r="C81" s="14">
        <v>1.0469999999999999</v>
      </c>
      <c r="D81" s="159">
        <v>0</v>
      </c>
      <c r="E81" s="150">
        <v>6.9</v>
      </c>
      <c r="F81" s="14">
        <v>1.032</v>
      </c>
      <c r="G81" s="152">
        <v>-1.4500000000000001E-2</v>
      </c>
      <c r="H81" s="152">
        <v>3.2000000000000001E-2</v>
      </c>
      <c r="I81" s="150">
        <v>4.7</v>
      </c>
      <c r="J81" s="150">
        <v>4.7</v>
      </c>
      <c r="K81" s="152">
        <v>4.6309999999999997E-2</v>
      </c>
      <c r="L81" s="150" t="s">
        <v>40</v>
      </c>
      <c r="M81" s="14" t="s">
        <v>146</v>
      </c>
      <c r="N81" s="156">
        <v>-1.9199999999999998E-2</v>
      </c>
      <c r="O81" s="18">
        <v>0.38350000000000001</v>
      </c>
      <c r="P81" s="152">
        <v>-1.5900000000000001E-2</v>
      </c>
      <c r="Q81" s="152">
        <v>0.44269999999999998</v>
      </c>
      <c r="R81" s="152">
        <v>-3.5000000000000001E-3</v>
      </c>
      <c r="S81" s="152">
        <v>-3.8E-3</v>
      </c>
      <c r="T81" s="152">
        <v>1.9E-3</v>
      </c>
      <c r="U81" s="150">
        <v>9302</v>
      </c>
      <c r="V81" s="150">
        <v>3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1.052</v>
      </c>
      <c r="D82" s="147">
        <v>1E-3</v>
      </c>
      <c r="E82" s="144">
        <v>13.49</v>
      </c>
      <c r="F82" s="7">
        <v>1.032</v>
      </c>
      <c r="G82" s="146">
        <v>-1.9400000000000001E-2</v>
      </c>
      <c r="H82" s="146">
        <v>3.2000000000000001E-2</v>
      </c>
      <c r="I82" s="144">
        <v>4.7</v>
      </c>
      <c r="J82" s="144">
        <v>4.7</v>
      </c>
      <c r="K82" s="146">
        <v>4.6080000000000003E-2</v>
      </c>
      <c r="L82" s="144" t="s">
        <v>40</v>
      </c>
      <c r="M82" s="7" t="s">
        <v>144</v>
      </c>
      <c r="N82" s="145">
        <v>-1.1999999999999999E-3</v>
      </c>
      <c r="O82" s="23">
        <v>0.20380000000000001</v>
      </c>
      <c r="P82" s="146">
        <v>-2.06E-2</v>
      </c>
      <c r="Q82" s="146">
        <v>0.86319999999999997</v>
      </c>
      <c r="R82" s="146">
        <v>-4.4999999999999997E-3</v>
      </c>
      <c r="S82" s="146">
        <v>-4.3E-3</v>
      </c>
      <c r="T82" s="146">
        <v>-4.3E-3</v>
      </c>
      <c r="U82" s="144">
        <v>13022</v>
      </c>
      <c r="V82" s="144">
        <v>-46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1.046</v>
      </c>
      <c r="D83" s="151">
        <v>2.8999999999999998E-3</v>
      </c>
      <c r="E83" s="150">
        <v>59.93</v>
      </c>
      <c r="F83" s="14">
        <v>1.0249999999999999</v>
      </c>
      <c r="G83" s="152">
        <v>-2.0500000000000001E-2</v>
      </c>
      <c r="H83" s="152">
        <v>3.2000000000000001E-2</v>
      </c>
      <c r="I83" s="150">
        <v>4.7</v>
      </c>
      <c r="J83" s="150">
        <v>4.7</v>
      </c>
      <c r="K83" s="152">
        <v>4.6030000000000001E-2</v>
      </c>
      <c r="L83" s="150" t="s">
        <v>40</v>
      </c>
      <c r="M83" s="14" t="s">
        <v>148</v>
      </c>
      <c r="N83" s="156">
        <v>-1.2200000000000001E-2</v>
      </c>
      <c r="O83" s="18">
        <v>0.55110000000000003</v>
      </c>
      <c r="P83" s="152">
        <v>-2.1600000000000001E-2</v>
      </c>
      <c r="Q83" s="152">
        <v>0.60340000000000005</v>
      </c>
      <c r="R83" s="152">
        <v>-5.5999999999999999E-3</v>
      </c>
      <c r="S83" s="152">
        <v>-8.0999999999999996E-3</v>
      </c>
      <c r="T83" s="152">
        <v>-3.5000000000000001E-3</v>
      </c>
      <c r="U83" s="150">
        <v>4690</v>
      </c>
      <c r="V83" s="150">
        <v>-6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1.0629999999999999</v>
      </c>
      <c r="D84" s="147">
        <v>1.9E-3</v>
      </c>
      <c r="E84" s="144">
        <v>2050.7800000000002</v>
      </c>
      <c r="F84" s="7">
        <v>1.032</v>
      </c>
      <c r="G84" s="146">
        <v>-0.03</v>
      </c>
      <c r="H84" s="146">
        <v>3.2000000000000001E-2</v>
      </c>
      <c r="I84" s="144">
        <v>4.7</v>
      </c>
      <c r="J84" s="144">
        <v>4.7</v>
      </c>
      <c r="K84" s="146">
        <v>4.5589999999999999E-2</v>
      </c>
      <c r="L84" s="144" t="s">
        <v>40</v>
      </c>
      <c r="M84" s="7" t="s">
        <v>150</v>
      </c>
      <c r="N84" s="145">
        <v>-7.0000000000000001E-3</v>
      </c>
      <c r="O84" s="23">
        <v>0.31859999999999999</v>
      </c>
      <c r="P84" s="146">
        <v>-3.0700000000000002E-2</v>
      </c>
      <c r="Q84" s="146">
        <v>0.59460000000000002</v>
      </c>
      <c r="R84" s="146">
        <v>-4.4999999999999997E-3</v>
      </c>
      <c r="S84" s="146">
        <v>-3.7000000000000002E-3</v>
      </c>
      <c r="T84" s="146">
        <v>0</v>
      </c>
      <c r="U84" s="144">
        <v>116834</v>
      </c>
      <c r="V84" s="144">
        <v>261</v>
      </c>
      <c r="W84" s="148">
        <v>0.21180555555555555</v>
      </c>
      <c r="X84" s="149">
        <v>42719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1.16E-3</v>
      </c>
      <c r="E85" s="36"/>
      <c r="F85" s="35"/>
      <c r="G85" s="43">
        <f>AVERAGE(G80:G84)</f>
        <v>-1.864E-2</v>
      </c>
      <c r="H85" s="272">
        <f>COUNTIF($D80:$D84,"&gt;0")/COUNT($D80:$D84)</f>
        <v>0.6</v>
      </c>
      <c r="I85" s="270">
        <f>COUNTIF($D80:$D84,"&lt;0")</f>
        <v>0</v>
      </c>
      <c r="J85" s="270">
        <f>COUNTIF($D80:$D84,"=0")</f>
        <v>2</v>
      </c>
      <c r="K85" s="43">
        <f>AVERAGE(K80:K84)</f>
        <v>4.6117999999999999E-2</v>
      </c>
      <c r="L85" s="36"/>
      <c r="M85" s="35"/>
      <c r="N85" s="38"/>
      <c r="O85" s="39"/>
      <c r="P85" s="43">
        <f>AVERAGE(P80:P84)</f>
        <v>-1.9959999999999999E-2</v>
      </c>
      <c r="Q85" s="37"/>
      <c r="R85" s="43">
        <f>AVERAGE(R80:R84)</f>
        <v>-3.6200000000000004E-3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0.84299999999999997</v>
      </c>
      <c r="D86" s="156">
        <v>-7.1000000000000004E-3</v>
      </c>
      <c r="E86" s="150">
        <v>6473.94</v>
      </c>
      <c r="F86" s="14">
        <v>1.0285</v>
      </c>
      <c r="G86" s="152">
        <v>0.1804</v>
      </c>
      <c r="H86" s="152">
        <v>0.03</v>
      </c>
      <c r="I86" s="150">
        <v>4.5</v>
      </c>
      <c r="J86" s="150">
        <v>4.5</v>
      </c>
      <c r="K86" s="152">
        <v>5.525E-2</v>
      </c>
      <c r="L86" s="150" t="s">
        <v>40</v>
      </c>
      <c r="M86" s="14" t="s">
        <v>43</v>
      </c>
      <c r="N86" s="156">
        <v>-1.2999999999999999E-2</v>
      </c>
      <c r="O86" s="18">
        <v>0.10970000000000001</v>
      </c>
      <c r="P86" s="161" t="s">
        <v>44</v>
      </c>
      <c r="Q86" s="162">
        <v>2.1547000000000001</v>
      </c>
      <c r="R86" s="152">
        <v>-3.8999999999999998E-3</v>
      </c>
      <c r="S86" s="152">
        <v>-4.4999999999999997E-3</v>
      </c>
      <c r="T86" s="152">
        <v>-5.7999999999999996E-3</v>
      </c>
      <c r="U86" s="150">
        <v>300192</v>
      </c>
      <c r="V86" s="150">
        <v>-448</v>
      </c>
      <c r="W86" s="153">
        <v>0.21180555555555555</v>
      </c>
      <c r="X86" s="185">
        <v>42738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1.0309999999999999</v>
      </c>
      <c r="D87" s="145">
        <v>-5.7999999999999996E-3</v>
      </c>
      <c r="E87" s="144">
        <v>55.3</v>
      </c>
      <c r="F87" s="7">
        <v>1.03</v>
      </c>
      <c r="G87" s="146">
        <v>-1E-3</v>
      </c>
      <c r="H87" s="146">
        <v>0.03</v>
      </c>
      <c r="I87" s="144">
        <v>4.5</v>
      </c>
      <c r="J87" s="144">
        <v>4.5</v>
      </c>
      <c r="K87" s="146">
        <v>4.496E-2</v>
      </c>
      <c r="L87" s="144" t="s">
        <v>40</v>
      </c>
      <c r="M87" s="7" t="s">
        <v>46</v>
      </c>
      <c r="N87" s="145">
        <v>-1.6400000000000001E-2</v>
      </c>
      <c r="O87" s="23">
        <v>0.3639</v>
      </c>
      <c r="P87" s="146">
        <v>-4.4999999999999997E-3</v>
      </c>
      <c r="Q87" s="146">
        <v>0.4909</v>
      </c>
      <c r="R87" s="146">
        <v>4.8999999999999998E-3</v>
      </c>
      <c r="S87" s="146">
        <v>1.2200000000000001E-2</v>
      </c>
      <c r="T87" s="146">
        <v>9.9000000000000008E-3</v>
      </c>
      <c r="U87" s="144">
        <v>251</v>
      </c>
      <c r="V87" s="144">
        <v>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1.0629999999999999</v>
      </c>
      <c r="D88" s="151">
        <v>8.9999999999999998E-4</v>
      </c>
      <c r="E88" s="150">
        <v>113.19</v>
      </c>
      <c r="F88" s="14">
        <v>1.056</v>
      </c>
      <c r="G88" s="152">
        <v>-6.6E-3</v>
      </c>
      <c r="H88" s="152">
        <v>0.03</v>
      </c>
      <c r="I88" s="150">
        <v>5</v>
      </c>
      <c r="J88" s="150">
        <v>4.5</v>
      </c>
      <c r="K88" s="152">
        <v>4.4690000000000001E-2</v>
      </c>
      <c r="L88" s="150" t="s">
        <v>40</v>
      </c>
      <c r="M88" s="14" t="s">
        <v>46</v>
      </c>
      <c r="N88" s="156">
        <v>-1.6400000000000001E-2</v>
      </c>
      <c r="O88" s="18">
        <v>0.14960000000000001</v>
      </c>
      <c r="P88" s="152">
        <v>-1.01E-2</v>
      </c>
      <c r="Q88" s="152">
        <v>0.95350000000000001</v>
      </c>
      <c r="R88" s="152">
        <v>2.8E-3</v>
      </c>
      <c r="S88" s="152">
        <v>4.4999999999999997E-3</v>
      </c>
      <c r="T88" s="152">
        <v>-2.5999999999999999E-3</v>
      </c>
      <c r="U88" s="150">
        <v>10344</v>
      </c>
      <c r="V88" s="150">
        <v>13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1.034</v>
      </c>
      <c r="D89" s="157">
        <v>0</v>
      </c>
      <c r="E89" s="144">
        <v>371.03</v>
      </c>
      <c r="F89" s="7">
        <v>1.0269999999999999</v>
      </c>
      <c r="G89" s="146">
        <v>-6.7999999999999996E-3</v>
      </c>
      <c r="H89" s="146">
        <v>0.03</v>
      </c>
      <c r="I89" s="144">
        <v>4.5</v>
      </c>
      <c r="J89" s="144">
        <v>4.5</v>
      </c>
      <c r="K89" s="146">
        <v>4.4690000000000001E-2</v>
      </c>
      <c r="L89" s="144" t="s">
        <v>40</v>
      </c>
      <c r="M89" s="7" t="s">
        <v>62</v>
      </c>
      <c r="N89" s="145">
        <v>-4.7999999999999996E-3</v>
      </c>
      <c r="O89" s="23">
        <v>0.1229</v>
      </c>
      <c r="P89" s="146">
        <v>-9.1000000000000004E-3</v>
      </c>
      <c r="Q89" s="146">
        <v>0.43809999999999999</v>
      </c>
      <c r="R89" s="146">
        <v>8.2000000000000007E-3</v>
      </c>
      <c r="S89" s="146">
        <v>7.3000000000000001E-3</v>
      </c>
      <c r="T89" s="146">
        <v>5.7999999999999996E-3</v>
      </c>
      <c r="U89" s="144">
        <v>3490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1.0640000000000001</v>
      </c>
      <c r="D90" s="156">
        <v>-8.9999999999999998E-4</v>
      </c>
      <c r="E90" s="150">
        <v>1042.01</v>
      </c>
      <c r="F90" s="14">
        <v>1.056</v>
      </c>
      <c r="G90" s="152">
        <v>-7.6E-3</v>
      </c>
      <c r="H90" s="152">
        <v>0.03</v>
      </c>
      <c r="I90" s="150">
        <v>5</v>
      </c>
      <c r="J90" s="150">
        <v>4.5</v>
      </c>
      <c r="K90" s="152">
        <v>4.4650000000000002E-2</v>
      </c>
      <c r="L90" s="150" t="s">
        <v>40</v>
      </c>
      <c r="M90" s="14" t="s">
        <v>66</v>
      </c>
      <c r="N90" s="156">
        <v>-1.7500000000000002E-2</v>
      </c>
      <c r="O90" s="18">
        <v>0.15939999999999999</v>
      </c>
      <c r="P90" s="152">
        <v>-1.11E-2</v>
      </c>
      <c r="Q90" s="152">
        <v>0.93079999999999996</v>
      </c>
      <c r="R90" s="152">
        <v>2.0000000000000001E-4</v>
      </c>
      <c r="S90" s="152">
        <v>2.5000000000000001E-3</v>
      </c>
      <c r="T90" s="152">
        <v>0</v>
      </c>
      <c r="U90" s="150">
        <v>53712</v>
      </c>
      <c r="V90" s="150">
        <v>62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502027</v>
      </c>
      <c r="B91" s="144" t="s">
        <v>124</v>
      </c>
      <c r="C91" s="7">
        <v>1.0589999999999999</v>
      </c>
      <c r="D91" s="145">
        <v>-5.5999999999999999E-3</v>
      </c>
      <c r="E91" s="144">
        <v>54.42</v>
      </c>
      <c r="F91" s="7">
        <v>1.0509999999999999</v>
      </c>
      <c r="G91" s="146">
        <v>-7.6E-3</v>
      </c>
      <c r="H91" s="146">
        <v>0.03</v>
      </c>
      <c r="I91" s="144">
        <v>5</v>
      </c>
      <c r="J91" s="144">
        <v>4.5</v>
      </c>
      <c r="K91" s="146">
        <v>4.4650000000000002E-2</v>
      </c>
      <c r="L91" s="144" t="s">
        <v>40</v>
      </c>
      <c r="M91" s="7" t="s">
        <v>125</v>
      </c>
      <c r="N91" s="145">
        <v>-1.4999999999999999E-2</v>
      </c>
      <c r="O91" s="23">
        <v>0.29120000000000001</v>
      </c>
      <c r="P91" s="146">
        <v>-1.11E-2</v>
      </c>
      <c r="Q91" s="146">
        <v>0.63449999999999995</v>
      </c>
      <c r="R91" s="146">
        <v>7.6600000000000001E-2</v>
      </c>
      <c r="S91" s="146">
        <v>0.1192</v>
      </c>
      <c r="T91" s="146">
        <v>6.7199999999999996E-2</v>
      </c>
      <c r="U91" s="144">
        <v>138</v>
      </c>
      <c r="V91" s="144">
        <v>-1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150235</v>
      </c>
      <c r="B92" s="150" t="s">
        <v>115</v>
      </c>
      <c r="C92" s="14">
        <v>1.036</v>
      </c>
      <c r="D92" s="156">
        <v>-1.9E-3</v>
      </c>
      <c r="E92" s="150">
        <v>516.16999999999996</v>
      </c>
      <c r="F92" s="14">
        <v>1.028</v>
      </c>
      <c r="G92" s="152">
        <v>-7.7999999999999996E-3</v>
      </c>
      <c r="H92" s="152">
        <v>0.03</v>
      </c>
      <c r="I92" s="150">
        <v>4.5</v>
      </c>
      <c r="J92" s="150">
        <v>4.5</v>
      </c>
      <c r="K92" s="152">
        <v>4.4639999999999999E-2</v>
      </c>
      <c r="L92" s="150" t="s">
        <v>40</v>
      </c>
      <c r="M92" s="14" t="s">
        <v>56</v>
      </c>
      <c r="N92" s="156">
        <v>-1.67E-2</v>
      </c>
      <c r="O92" s="18">
        <v>0.36530000000000001</v>
      </c>
      <c r="P92" s="152">
        <v>-1.12E-2</v>
      </c>
      <c r="Q92" s="152">
        <v>0.4899</v>
      </c>
      <c r="R92" s="152">
        <v>1.1999999999999999E-3</v>
      </c>
      <c r="S92" s="152">
        <v>-1.5E-3</v>
      </c>
      <c r="T92" s="152">
        <v>5.0000000000000001E-4</v>
      </c>
      <c r="U92" s="150">
        <v>31707</v>
      </c>
      <c r="V92" s="150">
        <v>171</v>
      </c>
      <c r="W92" s="153">
        <v>0.21180555555555555</v>
      </c>
      <c r="X92" s="154">
        <v>42675</v>
      </c>
      <c r="Y92" s="21" t="s">
        <v>38</v>
      </c>
    </row>
    <row r="93" spans="1:25" s="400" customFormat="1" ht="15.75" thickBot="1" x14ac:dyDescent="0.2">
      <c r="A93" s="35">
        <v>150200</v>
      </c>
      <c r="B93" s="574" t="s">
        <v>55</v>
      </c>
      <c r="C93" s="35">
        <v>1.0389999999999999</v>
      </c>
      <c r="D93" s="575">
        <v>-2.8999999999999998E-3</v>
      </c>
      <c r="E93" s="574">
        <v>27277.46</v>
      </c>
      <c r="F93" s="35">
        <v>1.0309999999999999</v>
      </c>
      <c r="G93" s="174">
        <v>-7.7999999999999996E-3</v>
      </c>
      <c r="H93" s="174">
        <v>0.03</v>
      </c>
      <c r="I93" s="574">
        <v>4.5</v>
      </c>
      <c r="J93" s="574">
        <v>4.5</v>
      </c>
      <c r="K93" s="174">
        <v>4.4639999999999999E-2</v>
      </c>
      <c r="L93" s="574" t="s">
        <v>40</v>
      </c>
      <c r="M93" s="35" t="s">
        <v>56</v>
      </c>
      <c r="N93" s="575">
        <v>-1.67E-2</v>
      </c>
      <c r="O93" s="39">
        <v>0.2092</v>
      </c>
      <c r="P93" s="174">
        <v>-1.12E-2</v>
      </c>
      <c r="Q93" s="174">
        <v>0.85199999999999998</v>
      </c>
      <c r="R93" s="174">
        <v>2.5000000000000001E-3</v>
      </c>
      <c r="S93" s="174">
        <v>1.8E-3</v>
      </c>
      <c r="T93" s="174">
        <v>1.1999999999999999E-3</v>
      </c>
      <c r="U93" s="574">
        <v>963627</v>
      </c>
      <c r="V93" s="574">
        <v>9210</v>
      </c>
      <c r="W93" s="576">
        <v>0.21180555555555555</v>
      </c>
      <c r="X93" s="577">
        <v>42719</v>
      </c>
      <c r="Y93" s="42" t="s">
        <v>38</v>
      </c>
    </row>
    <row r="94" spans="1:25" ht="15.75" thickBot="1" x14ac:dyDescent="0.2">
      <c r="A94" s="14">
        <v>150275</v>
      </c>
      <c r="B94" s="161" t="s">
        <v>89</v>
      </c>
      <c r="C94" s="14">
        <v>1.038</v>
      </c>
      <c r="D94" s="156">
        <v>-1E-3</v>
      </c>
      <c r="E94" s="150">
        <v>3238.59</v>
      </c>
      <c r="F94" s="14">
        <v>1.03</v>
      </c>
      <c r="G94" s="152">
        <v>-7.7999999999999996E-3</v>
      </c>
      <c r="H94" s="152">
        <v>0.03</v>
      </c>
      <c r="I94" s="150">
        <v>4.5</v>
      </c>
      <c r="J94" s="150">
        <v>4.5</v>
      </c>
      <c r="K94" s="152">
        <v>4.4639999999999999E-2</v>
      </c>
      <c r="L94" s="150" t="s">
        <v>40</v>
      </c>
      <c r="M94" s="14" t="s">
        <v>46</v>
      </c>
      <c r="N94" s="156">
        <v>-1.6400000000000001E-2</v>
      </c>
      <c r="O94" s="18">
        <v>0.14119999999999999</v>
      </c>
      <c r="P94" s="152">
        <v>-1.12E-2</v>
      </c>
      <c r="Q94" s="152">
        <v>1.0128999999999999</v>
      </c>
      <c r="R94" s="152">
        <v>5.1000000000000004E-3</v>
      </c>
      <c r="S94" s="152">
        <v>1.2500000000000001E-2</v>
      </c>
      <c r="T94" s="152">
        <v>3.3E-3</v>
      </c>
      <c r="U94" s="150">
        <v>56288</v>
      </c>
      <c r="V94" s="150">
        <v>2212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150257</v>
      </c>
      <c r="B95" s="144" t="s">
        <v>53</v>
      </c>
      <c r="C95" s="7">
        <v>1.018</v>
      </c>
      <c r="D95" s="157">
        <v>0</v>
      </c>
      <c r="E95" s="144">
        <v>76.27</v>
      </c>
      <c r="F95" s="7">
        <v>1.0096000000000001</v>
      </c>
      <c r="G95" s="146">
        <v>-8.3000000000000001E-3</v>
      </c>
      <c r="H95" s="146">
        <v>0.03</v>
      </c>
      <c r="I95" s="144">
        <v>4.5</v>
      </c>
      <c r="J95" s="144">
        <v>4.5</v>
      </c>
      <c r="K95" s="146">
        <v>4.4630000000000003E-2</v>
      </c>
      <c r="L95" s="144" t="s">
        <v>40</v>
      </c>
      <c r="M95" s="7" t="s">
        <v>54</v>
      </c>
      <c r="N95" s="145">
        <v>-4.1000000000000003E-3</v>
      </c>
      <c r="O95" s="23">
        <v>0.41470000000000001</v>
      </c>
      <c r="P95" s="146">
        <v>-1.1299999999999999E-2</v>
      </c>
      <c r="Q95" s="146">
        <v>0.39410000000000001</v>
      </c>
      <c r="R95" s="146">
        <v>2.3E-3</v>
      </c>
      <c r="S95" s="146">
        <v>8.0999999999999996E-3</v>
      </c>
      <c r="T95" s="146">
        <v>1.11E-2</v>
      </c>
      <c r="U95" s="144">
        <v>1599</v>
      </c>
      <c r="V95" s="144">
        <v>20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502049</v>
      </c>
      <c r="B96" s="150" t="s">
        <v>90</v>
      </c>
      <c r="C96" s="14">
        <v>1.024</v>
      </c>
      <c r="D96" s="156">
        <v>-1E-3</v>
      </c>
      <c r="E96" s="150">
        <v>278.62</v>
      </c>
      <c r="F96" s="14">
        <v>1.0157</v>
      </c>
      <c r="G96" s="152">
        <v>-8.2000000000000007E-3</v>
      </c>
      <c r="H96" s="152">
        <v>0.03</v>
      </c>
      <c r="I96" s="150">
        <v>4.5</v>
      </c>
      <c r="J96" s="150">
        <v>4.5</v>
      </c>
      <c r="K96" s="152">
        <v>4.4630000000000003E-2</v>
      </c>
      <c r="L96" s="150" t="s">
        <v>40</v>
      </c>
      <c r="M96" s="14" t="s">
        <v>91</v>
      </c>
      <c r="N96" s="156">
        <v>-5.4000000000000003E-3</v>
      </c>
      <c r="O96" s="18">
        <v>0.42980000000000002</v>
      </c>
      <c r="P96" s="152">
        <v>-1.1299999999999999E-2</v>
      </c>
      <c r="Q96" s="152">
        <v>0.35149999999999998</v>
      </c>
      <c r="R96" s="152">
        <v>-1.1999999999999999E-3</v>
      </c>
      <c r="S96" s="152">
        <v>4.0000000000000002E-4</v>
      </c>
      <c r="T96" s="152">
        <v>-4.7000000000000002E-3</v>
      </c>
      <c r="U96" s="150">
        <v>14293</v>
      </c>
      <c r="V96" s="150">
        <v>247</v>
      </c>
      <c r="W96" s="153">
        <v>0.21180555555555555</v>
      </c>
      <c r="X96" s="154">
        <v>42839</v>
      </c>
      <c r="Y96" s="21" t="s">
        <v>38</v>
      </c>
    </row>
    <row r="97" spans="1:25" ht="15.75" thickBot="1" x14ac:dyDescent="0.2">
      <c r="A97" s="7">
        <v>150237</v>
      </c>
      <c r="B97" s="144" t="s">
        <v>75</v>
      </c>
      <c r="C97" s="7">
        <v>1.0529999999999999</v>
      </c>
      <c r="D97" s="157">
        <v>0</v>
      </c>
      <c r="E97" s="144">
        <v>21.39</v>
      </c>
      <c r="F97" s="7">
        <v>1.044</v>
      </c>
      <c r="G97" s="146">
        <v>-8.6E-3</v>
      </c>
      <c r="H97" s="146">
        <v>0.03</v>
      </c>
      <c r="I97" s="144">
        <v>4.75</v>
      </c>
      <c r="J97" s="144">
        <v>4.5</v>
      </c>
      <c r="K97" s="146">
        <v>4.462E-2</v>
      </c>
      <c r="L97" s="144" t="s">
        <v>40</v>
      </c>
      <c r="M97" s="7" t="s">
        <v>76</v>
      </c>
      <c r="N97" s="145">
        <v>-1.3100000000000001E-2</v>
      </c>
      <c r="O97" s="23">
        <v>0.40870000000000001</v>
      </c>
      <c r="P97" s="146">
        <v>-1.21E-2</v>
      </c>
      <c r="Q97" s="146">
        <v>0.37090000000000001</v>
      </c>
      <c r="R97" s="146">
        <v>4.4000000000000003E-3</v>
      </c>
      <c r="S97" s="146">
        <v>2.3E-3</v>
      </c>
      <c r="T97" s="146">
        <v>0</v>
      </c>
      <c r="U97" s="144">
        <v>856</v>
      </c>
      <c r="V97" s="144">
        <v>0</v>
      </c>
      <c r="W97" s="148">
        <v>0.21180555555555555</v>
      </c>
      <c r="X97" s="149">
        <v>42675</v>
      </c>
      <c r="Y97" s="13" t="s">
        <v>38</v>
      </c>
    </row>
    <row r="98" spans="1:25" s="60" customFormat="1" ht="15.75" thickBot="1" x14ac:dyDescent="0.2">
      <c r="A98" s="51">
        <v>150177</v>
      </c>
      <c r="B98" s="188" t="s">
        <v>83</v>
      </c>
      <c r="C98" s="51">
        <v>1.038</v>
      </c>
      <c r="D98" s="196">
        <v>0</v>
      </c>
      <c r="E98" s="188">
        <v>151.44</v>
      </c>
      <c r="F98" s="51">
        <v>1.0289999999999999</v>
      </c>
      <c r="G98" s="190">
        <v>-8.6999999999999994E-3</v>
      </c>
      <c r="H98" s="190">
        <v>0.03</v>
      </c>
      <c r="I98" s="188">
        <v>4.5</v>
      </c>
      <c r="J98" s="188">
        <v>4.5</v>
      </c>
      <c r="K98" s="190">
        <v>4.4600000000000001E-2</v>
      </c>
      <c r="L98" s="188" t="s">
        <v>40</v>
      </c>
      <c r="M98" s="51" t="s">
        <v>84</v>
      </c>
      <c r="N98" s="193">
        <v>-1.4999999999999999E-2</v>
      </c>
      <c r="O98" s="56">
        <v>0.46610000000000001</v>
      </c>
      <c r="P98" s="190">
        <v>-1.2200000000000001E-2</v>
      </c>
      <c r="Q98" s="190">
        <v>0.25240000000000001</v>
      </c>
      <c r="R98" s="190">
        <v>-2.0000000000000001E-4</v>
      </c>
      <c r="S98" s="190">
        <v>-4.8999999999999998E-3</v>
      </c>
      <c r="T98" s="190">
        <v>-1.1999999999999999E-3</v>
      </c>
      <c r="U98" s="188">
        <v>22376</v>
      </c>
      <c r="V98" s="188">
        <v>-6</v>
      </c>
      <c r="W98" s="191">
        <v>0.21180555555555555</v>
      </c>
      <c r="X98" s="192">
        <v>42738</v>
      </c>
      <c r="Y98" s="59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1.036</v>
      </c>
      <c r="D99" s="145">
        <v>-1E-3</v>
      </c>
      <c r="E99" s="144">
        <v>596.44000000000005</v>
      </c>
      <c r="F99" s="7">
        <v>1.0269999999999999</v>
      </c>
      <c r="G99" s="146">
        <v>-8.8000000000000005E-3</v>
      </c>
      <c r="H99" s="146">
        <v>0.03</v>
      </c>
      <c r="I99" s="144">
        <v>4.5</v>
      </c>
      <c r="J99" s="144">
        <v>4.5</v>
      </c>
      <c r="K99" s="146">
        <v>4.4600000000000001E-2</v>
      </c>
      <c r="L99" s="144" t="s">
        <v>40</v>
      </c>
      <c r="M99" s="7" t="s">
        <v>129</v>
      </c>
      <c r="N99" s="145">
        <v>-1.6899999999999998E-2</v>
      </c>
      <c r="O99" s="23">
        <v>0.37419999999999998</v>
      </c>
      <c r="P99" s="146">
        <v>-1.2200000000000001E-2</v>
      </c>
      <c r="Q99" s="146">
        <v>0.47010000000000002</v>
      </c>
      <c r="R99" s="146">
        <v>-3.3E-3</v>
      </c>
      <c r="S99" s="146">
        <v>-2.3999999999999998E-3</v>
      </c>
      <c r="T99" s="146">
        <v>5.0000000000000001E-4</v>
      </c>
      <c r="U99" s="144">
        <v>12455</v>
      </c>
      <c r="V99" s="144">
        <v>0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150241</v>
      </c>
      <c r="B100" s="161" t="s">
        <v>94</v>
      </c>
      <c r="C100" s="14">
        <v>1.0389999999999999</v>
      </c>
      <c r="D100" s="156">
        <v>-1E-3</v>
      </c>
      <c r="E100" s="150">
        <v>190.54</v>
      </c>
      <c r="F100" s="14">
        <v>1.03</v>
      </c>
      <c r="G100" s="152">
        <v>-8.6999999999999994E-3</v>
      </c>
      <c r="H100" s="152">
        <v>0.03</v>
      </c>
      <c r="I100" s="150">
        <v>4.5</v>
      </c>
      <c r="J100" s="150">
        <v>4.5</v>
      </c>
      <c r="K100" s="152">
        <v>4.4600000000000001E-2</v>
      </c>
      <c r="L100" s="150" t="s">
        <v>40</v>
      </c>
      <c r="M100" s="14" t="s">
        <v>95</v>
      </c>
      <c r="N100" s="156">
        <v>-4.0000000000000002E-4</v>
      </c>
      <c r="O100" s="18">
        <v>0.31740000000000002</v>
      </c>
      <c r="P100" s="152">
        <v>-1.2200000000000001E-2</v>
      </c>
      <c r="Q100" s="152">
        <v>0.5998</v>
      </c>
      <c r="R100" s="152">
        <v>-5.4999999999999997E-3</v>
      </c>
      <c r="S100" s="152">
        <v>-4.3E-3</v>
      </c>
      <c r="T100" s="152">
        <v>-3.2000000000000002E-3</v>
      </c>
      <c r="U100" s="150">
        <v>8541</v>
      </c>
      <c r="V100" s="150">
        <v>-2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150249</v>
      </c>
      <c r="B101" s="155" t="s">
        <v>103</v>
      </c>
      <c r="C101" s="7">
        <v>1.04</v>
      </c>
      <c r="D101" s="147">
        <v>1E-3</v>
      </c>
      <c r="E101" s="144">
        <v>49.98</v>
      </c>
      <c r="F101" s="7">
        <v>1.0309999999999999</v>
      </c>
      <c r="G101" s="146">
        <v>-8.6999999999999994E-3</v>
      </c>
      <c r="H101" s="146">
        <v>0.03</v>
      </c>
      <c r="I101" s="144">
        <v>4.5</v>
      </c>
      <c r="J101" s="144">
        <v>4.5</v>
      </c>
      <c r="K101" s="146">
        <v>4.4600000000000001E-2</v>
      </c>
      <c r="L101" s="144" t="s">
        <v>40</v>
      </c>
      <c r="M101" s="7" t="s">
        <v>95</v>
      </c>
      <c r="N101" s="145">
        <v>-4.0000000000000002E-4</v>
      </c>
      <c r="O101" s="23">
        <v>0.28170000000000001</v>
      </c>
      <c r="P101" s="146">
        <v>-1.2200000000000001E-2</v>
      </c>
      <c r="Q101" s="146">
        <v>0.68230000000000002</v>
      </c>
      <c r="R101" s="146">
        <v>-5.1999999999999998E-3</v>
      </c>
      <c r="S101" s="146">
        <v>-6.7000000000000002E-3</v>
      </c>
      <c r="T101" s="146">
        <v>-2.3E-3</v>
      </c>
      <c r="U101" s="144">
        <v>3934</v>
      </c>
      <c r="V101" s="144">
        <v>-35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150271</v>
      </c>
      <c r="B102" s="150" t="s">
        <v>59</v>
      </c>
      <c r="C102" s="14">
        <v>1.04</v>
      </c>
      <c r="D102" s="151">
        <v>1E-3</v>
      </c>
      <c r="E102" s="150">
        <v>252.26</v>
      </c>
      <c r="F102" s="14">
        <v>1.0309999999999999</v>
      </c>
      <c r="G102" s="152">
        <v>-8.6999999999999994E-3</v>
      </c>
      <c r="H102" s="152">
        <v>0.03</v>
      </c>
      <c r="I102" s="150">
        <v>4.5</v>
      </c>
      <c r="J102" s="150">
        <v>4.5</v>
      </c>
      <c r="K102" s="152">
        <v>4.4600000000000001E-2</v>
      </c>
      <c r="L102" s="150" t="s">
        <v>40</v>
      </c>
      <c r="M102" s="14" t="s">
        <v>60</v>
      </c>
      <c r="N102" s="156">
        <v>-5.4999999999999997E-3</v>
      </c>
      <c r="O102" s="18">
        <v>0.39710000000000001</v>
      </c>
      <c r="P102" s="152">
        <v>-1.2200000000000001E-2</v>
      </c>
      <c r="Q102" s="152">
        <v>0.41189999999999999</v>
      </c>
      <c r="R102" s="152">
        <v>-5.1000000000000004E-3</v>
      </c>
      <c r="S102" s="152">
        <v>-8.0000000000000002E-3</v>
      </c>
      <c r="T102" s="152">
        <v>-8.9999999999999998E-4</v>
      </c>
      <c r="U102" s="150">
        <v>2353</v>
      </c>
      <c r="V102" s="150">
        <v>0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150233</v>
      </c>
      <c r="B103" s="144" t="s">
        <v>81</v>
      </c>
      <c r="C103" s="7">
        <v>1.0189999999999999</v>
      </c>
      <c r="D103" s="157">
        <v>0</v>
      </c>
      <c r="E103" s="144">
        <v>46.69</v>
      </c>
      <c r="F103" s="7">
        <v>1.01</v>
      </c>
      <c r="G103" s="146">
        <v>-8.8999999999999999E-3</v>
      </c>
      <c r="H103" s="146">
        <v>0.03</v>
      </c>
      <c r="I103" s="144">
        <v>4.5</v>
      </c>
      <c r="J103" s="144">
        <v>4.5</v>
      </c>
      <c r="K103" s="146">
        <v>4.4600000000000001E-2</v>
      </c>
      <c r="L103" s="144" t="s">
        <v>40</v>
      </c>
      <c r="M103" s="7" t="s">
        <v>82</v>
      </c>
      <c r="N103" s="145">
        <v>-1.89E-2</v>
      </c>
      <c r="O103" s="23">
        <v>0.29110000000000003</v>
      </c>
      <c r="P103" s="146">
        <v>-1.23E-2</v>
      </c>
      <c r="Q103" s="160">
        <v>0.68789999999999996</v>
      </c>
      <c r="R103" s="146">
        <v>1E-3</v>
      </c>
      <c r="S103" s="146">
        <v>-4.8999999999999998E-3</v>
      </c>
      <c r="T103" s="146">
        <v>-4.5999999999999999E-3</v>
      </c>
      <c r="U103" s="144">
        <v>2706</v>
      </c>
      <c r="V103" s="144">
        <v>-5</v>
      </c>
      <c r="W103" s="148">
        <v>0.21180555555555555</v>
      </c>
      <c r="X103" s="149">
        <v>42884</v>
      </c>
      <c r="Y103" s="13" t="s">
        <v>38</v>
      </c>
    </row>
    <row r="104" spans="1:25" ht="15.75" thickBot="1" x14ac:dyDescent="0.2">
      <c r="A104" s="14">
        <v>150173</v>
      </c>
      <c r="B104" s="150" t="s">
        <v>113</v>
      </c>
      <c r="C104" s="14">
        <v>1.04</v>
      </c>
      <c r="D104" s="159">
        <v>0</v>
      </c>
      <c r="E104" s="150">
        <v>312.17</v>
      </c>
      <c r="F104" s="14">
        <v>1.0309999999999999</v>
      </c>
      <c r="G104" s="152">
        <v>-8.6999999999999994E-3</v>
      </c>
      <c r="H104" s="152">
        <v>0.03</v>
      </c>
      <c r="I104" s="150">
        <v>4.5</v>
      </c>
      <c r="J104" s="150">
        <v>4.5</v>
      </c>
      <c r="K104" s="152">
        <v>4.4600000000000001E-2</v>
      </c>
      <c r="L104" s="150" t="s">
        <v>40</v>
      </c>
      <c r="M104" s="14" t="s">
        <v>114</v>
      </c>
      <c r="N104" s="156">
        <v>-1.29E-2</v>
      </c>
      <c r="O104" s="18">
        <v>0.27789999999999998</v>
      </c>
      <c r="P104" s="152">
        <v>-1.2200000000000001E-2</v>
      </c>
      <c r="Q104" s="152">
        <v>0.69110000000000005</v>
      </c>
      <c r="R104" s="152">
        <v>-2.3E-3</v>
      </c>
      <c r="S104" s="152">
        <v>-3.3E-3</v>
      </c>
      <c r="T104" s="152">
        <v>-6.7000000000000002E-3</v>
      </c>
      <c r="U104" s="150">
        <v>18886</v>
      </c>
      <c r="V104" s="150">
        <v>-47</v>
      </c>
      <c r="W104" s="153">
        <v>0.21180555555555555</v>
      </c>
      <c r="X104" s="154">
        <v>42719</v>
      </c>
      <c r="Y104" s="21" t="s">
        <v>38</v>
      </c>
    </row>
    <row r="105" spans="1:25" s="60" customFormat="1" ht="15.75" thickBot="1" x14ac:dyDescent="0.2">
      <c r="A105" s="51">
        <v>150329</v>
      </c>
      <c r="B105" s="188" t="s">
        <v>99</v>
      </c>
      <c r="C105" s="51">
        <v>1.04</v>
      </c>
      <c r="D105" s="189">
        <v>1E-3</v>
      </c>
      <c r="E105" s="188">
        <v>1436.31</v>
      </c>
      <c r="F105" s="51">
        <v>1.0309999999999999</v>
      </c>
      <c r="G105" s="190">
        <v>-8.6999999999999994E-3</v>
      </c>
      <c r="H105" s="190">
        <v>0.03</v>
      </c>
      <c r="I105" s="188">
        <v>4.5</v>
      </c>
      <c r="J105" s="188">
        <v>4.5</v>
      </c>
      <c r="K105" s="190">
        <v>4.4600000000000001E-2</v>
      </c>
      <c r="L105" s="188" t="s">
        <v>40</v>
      </c>
      <c r="M105" s="51" t="s">
        <v>100</v>
      </c>
      <c r="N105" s="193">
        <v>-3.0000000000000001E-3</v>
      </c>
      <c r="O105" s="56">
        <v>0.3337</v>
      </c>
      <c r="P105" s="190">
        <v>-1.2200000000000001E-2</v>
      </c>
      <c r="Q105" s="190">
        <v>0.5605</v>
      </c>
      <c r="R105" s="190">
        <v>-4.4000000000000003E-3</v>
      </c>
      <c r="S105" s="190">
        <v>-1.6000000000000001E-3</v>
      </c>
      <c r="T105" s="190">
        <v>1E-3</v>
      </c>
      <c r="U105" s="188">
        <v>14804</v>
      </c>
      <c r="V105" s="188">
        <v>35</v>
      </c>
      <c r="W105" s="191">
        <v>0.21180555555555555</v>
      </c>
      <c r="X105" s="192">
        <v>42719</v>
      </c>
      <c r="Y105" s="59" t="s">
        <v>38</v>
      </c>
    </row>
    <row r="106" spans="1:25" ht="15.75" thickBot="1" x14ac:dyDescent="0.2">
      <c r="A106" s="14">
        <v>150305</v>
      </c>
      <c r="B106" s="150" t="s">
        <v>104</v>
      </c>
      <c r="C106" s="14">
        <v>1.04</v>
      </c>
      <c r="D106" s="151">
        <v>1E-3</v>
      </c>
      <c r="E106" s="150">
        <v>34.69</v>
      </c>
      <c r="F106" s="14">
        <v>1.0309999999999999</v>
      </c>
      <c r="G106" s="152">
        <v>-8.6999999999999994E-3</v>
      </c>
      <c r="H106" s="152">
        <v>0.03</v>
      </c>
      <c r="I106" s="150">
        <v>4.5</v>
      </c>
      <c r="J106" s="150">
        <v>4.5</v>
      </c>
      <c r="K106" s="152">
        <v>4.4600000000000001E-2</v>
      </c>
      <c r="L106" s="150" t="s">
        <v>40</v>
      </c>
      <c r="M106" s="14" t="s">
        <v>105</v>
      </c>
      <c r="N106" s="156">
        <v>-7.1000000000000004E-3</v>
      </c>
      <c r="O106" s="18">
        <v>0.23230000000000001</v>
      </c>
      <c r="P106" s="152">
        <v>-1.2200000000000001E-2</v>
      </c>
      <c r="Q106" s="152">
        <v>0.79779999999999995</v>
      </c>
      <c r="R106" s="152">
        <v>-2.8E-3</v>
      </c>
      <c r="S106" s="152">
        <v>-4.1999999999999997E-3</v>
      </c>
      <c r="T106" s="152">
        <v>-5.8999999999999999E-3</v>
      </c>
      <c r="U106" s="150">
        <v>2893</v>
      </c>
      <c r="V106" s="150">
        <v>-7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502024</v>
      </c>
      <c r="B107" s="144" t="s">
        <v>77</v>
      </c>
      <c r="C107" s="7">
        <v>1.06</v>
      </c>
      <c r="D107" s="145">
        <v>-8.9999999999999998E-4</v>
      </c>
      <c r="E107" s="144">
        <v>480.99</v>
      </c>
      <c r="F107" s="7">
        <v>1.0509999999999999</v>
      </c>
      <c r="G107" s="146">
        <v>-8.6E-3</v>
      </c>
      <c r="H107" s="146">
        <v>0.03</v>
      </c>
      <c r="I107" s="144">
        <v>5</v>
      </c>
      <c r="J107" s="144">
        <v>4.5</v>
      </c>
      <c r="K107" s="146">
        <v>4.4600000000000001E-2</v>
      </c>
      <c r="L107" s="144" t="s">
        <v>40</v>
      </c>
      <c r="M107" s="7" t="s">
        <v>78</v>
      </c>
      <c r="N107" s="145">
        <v>-8.3000000000000001E-3</v>
      </c>
      <c r="O107" s="23">
        <v>0.28029999999999999</v>
      </c>
      <c r="P107" s="146">
        <v>-1.2E-2</v>
      </c>
      <c r="Q107" s="146">
        <v>0.65959999999999996</v>
      </c>
      <c r="R107" s="146">
        <v>1.2999999999999999E-3</v>
      </c>
      <c r="S107" s="146">
        <v>0</v>
      </c>
      <c r="T107" s="146">
        <v>3.8E-3</v>
      </c>
      <c r="U107" s="144">
        <v>3193</v>
      </c>
      <c r="V107" s="144">
        <v>273</v>
      </c>
      <c r="W107" s="148">
        <v>0.21180555555555555</v>
      </c>
      <c r="X107" s="149">
        <v>42614</v>
      </c>
      <c r="Y107" s="13" t="s">
        <v>38</v>
      </c>
    </row>
    <row r="108" spans="1:25" ht="15.75" thickBot="1" x14ac:dyDescent="0.2">
      <c r="A108" s="14">
        <v>150259</v>
      </c>
      <c r="B108" s="150" t="s">
        <v>92</v>
      </c>
      <c r="C108" s="14">
        <v>1.0189999999999999</v>
      </c>
      <c r="D108" s="159">
        <v>0</v>
      </c>
      <c r="E108" s="150">
        <v>148.71</v>
      </c>
      <c r="F108" s="14">
        <v>1.0096000000000001</v>
      </c>
      <c r="G108" s="152">
        <v>-9.2999999999999992E-3</v>
      </c>
      <c r="H108" s="152">
        <v>0.03</v>
      </c>
      <c r="I108" s="150">
        <v>4.5</v>
      </c>
      <c r="J108" s="150">
        <v>4.5</v>
      </c>
      <c r="K108" s="152">
        <v>4.4580000000000002E-2</v>
      </c>
      <c r="L108" s="150" t="s">
        <v>40</v>
      </c>
      <c r="M108" s="14" t="s">
        <v>93</v>
      </c>
      <c r="N108" s="156">
        <v>-9.7999999999999997E-3</v>
      </c>
      <c r="O108" s="18">
        <v>0.3407</v>
      </c>
      <c r="P108" s="152">
        <v>-1.23E-2</v>
      </c>
      <c r="Q108" s="152">
        <v>0.57020000000000004</v>
      </c>
      <c r="R108" s="152">
        <v>-1.4E-3</v>
      </c>
      <c r="S108" s="152">
        <v>-5.4999999999999997E-3</v>
      </c>
      <c r="T108" s="152">
        <v>-4.7000000000000002E-3</v>
      </c>
      <c r="U108" s="150">
        <v>10085</v>
      </c>
      <c r="V108" s="150">
        <v>-26</v>
      </c>
      <c r="W108" s="153">
        <v>0.21180555555555555</v>
      </c>
      <c r="X108" s="154">
        <v>42888</v>
      </c>
      <c r="Y108" s="21" t="s">
        <v>38</v>
      </c>
    </row>
    <row r="109" spans="1:25" ht="15.75" thickBot="1" x14ac:dyDescent="0.2">
      <c r="A109" s="7">
        <v>150179</v>
      </c>
      <c r="B109" s="144" t="s">
        <v>120</v>
      </c>
      <c r="C109" s="7">
        <v>1.0389999999999999</v>
      </c>
      <c r="D109" s="147">
        <v>1E-3</v>
      </c>
      <c r="E109" s="144">
        <v>202.68</v>
      </c>
      <c r="F109" s="7">
        <v>1.0289999999999999</v>
      </c>
      <c r="G109" s="146">
        <v>-9.7000000000000003E-3</v>
      </c>
      <c r="H109" s="146">
        <v>0.03</v>
      </c>
      <c r="I109" s="144">
        <v>4.5</v>
      </c>
      <c r="J109" s="144">
        <v>4.5</v>
      </c>
      <c r="K109" s="146">
        <v>4.4549999999999999E-2</v>
      </c>
      <c r="L109" s="144" t="s">
        <v>40</v>
      </c>
      <c r="M109" s="7" t="s">
        <v>121</v>
      </c>
      <c r="N109" s="145">
        <v>-1.2999999999999999E-2</v>
      </c>
      <c r="O109" s="23">
        <v>0.4662</v>
      </c>
      <c r="P109" s="146">
        <v>-1.3100000000000001E-2</v>
      </c>
      <c r="Q109" s="146">
        <v>0.25209999999999999</v>
      </c>
      <c r="R109" s="146">
        <v>-5.0000000000000001E-3</v>
      </c>
      <c r="S109" s="146">
        <v>-7.0000000000000001E-3</v>
      </c>
      <c r="T109" s="146">
        <v>-5.7999999999999996E-3</v>
      </c>
      <c r="U109" s="144">
        <v>6479</v>
      </c>
      <c r="V109" s="144">
        <v>-68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150205</v>
      </c>
      <c r="B110" s="150" t="s">
        <v>49</v>
      </c>
      <c r="C110" s="14">
        <v>1.0429999999999999</v>
      </c>
      <c r="D110" s="156">
        <v>-1.9E-3</v>
      </c>
      <c r="E110" s="150">
        <v>12741.53</v>
      </c>
      <c r="F110" s="14">
        <v>1.0329999999999999</v>
      </c>
      <c r="G110" s="152">
        <v>-9.7000000000000003E-3</v>
      </c>
      <c r="H110" s="152">
        <v>0.03</v>
      </c>
      <c r="I110" s="150">
        <v>4.5</v>
      </c>
      <c r="J110" s="150">
        <v>4.5</v>
      </c>
      <c r="K110" s="152">
        <v>4.4549999999999999E-2</v>
      </c>
      <c r="L110" s="150" t="s">
        <v>40</v>
      </c>
      <c r="M110" s="14" t="s">
        <v>50</v>
      </c>
      <c r="N110" s="156">
        <v>-1.7600000000000001E-2</v>
      </c>
      <c r="O110" s="18">
        <v>0.18959999999999999</v>
      </c>
      <c r="P110" s="152">
        <v>-1.3100000000000001E-2</v>
      </c>
      <c r="Q110" s="152">
        <v>0.89500000000000002</v>
      </c>
      <c r="R110" s="152">
        <v>5.9999999999999995E-4</v>
      </c>
      <c r="S110" s="152">
        <v>1.1999999999999999E-3</v>
      </c>
      <c r="T110" s="152">
        <v>1.9E-3</v>
      </c>
      <c r="U110" s="150">
        <v>580614</v>
      </c>
      <c r="V110" s="150">
        <v>7932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1.042</v>
      </c>
      <c r="D111" s="145">
        <v>-1E-3</v>
      </c>
      <c r="E111" s="144">
        <v>232.86</v>
      </c>
      <c r="F111" s="7">
        <v>1.032</v>
      </c>
      <c r="G111" s="146">
        <v>-9.7000000000000003E-3</v>
      </c>
      <c r="H111" s="146">
        <v>0.03</v>
      </c>
      <c r="I111" s="144">
        <v>4.5</v>
      </c>
      <c r="J111" s="144">
        <v>4.5</v>
      </c>
      <c r="K111" s="146">
        <v>4.4549999999999999E-2</v>
      </c>
      <c r="L111" s="144" t="s">
        <v>40</v>
      </c>
      <c r="M111" s="7" t="s">
        <v>70</v>
      </c>
      <c r="N111" s="145">
        <v>-5.7000000000000002E-3</v>
      </c>
      <c r="O111" s="23">
        <v>0.29020000000000001</v>
      </c>
      <c r="P111" s="146">
        <v>-1.3100000000000001E-2</v>
      </c>
      <c r="Q111" s="146">
        <v>0.66100000000000003</v>
      </c>
      <c r="R111" s="146">
        <v>5.0000000000000001E-4</v>
      </c>
      <c r="S111" s="146">
        <v>2.2000000000000001E-3</v>
      </c>
      <c r="T111" s="146">
        <v>1.1000000000000001E-3</v>
      </c>
      <c r="U111" s="144">
        <v>16921</v>
      </c>
      <c r="V111" s="144">
        <v>8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150307</v>
      </c>
      <c r="B112" s="150" t="s">
        <v>51</v>
      </c>
      <c r="C112" s="14">
        <v>1.042</v>
      </c>
      <c r="D112" s="156">
        <v>-4.7999999999999996E-3</v>
      </c>
      <c r="E112" s="150">
        <v>568.02</v>
      </c>
      <c r="F112" s="14">
        <v>1.032</v>
      </c>
      <c r="G112" s="152">
        <v>-9.7000000000000003E-3</v>
      </c>
      <c r="H112" s="152">
        <v>0.03</v>
      </c>
      <c r="I112" s="150">
        <v>4.5</v>
      </c>
      <c r="J112" s="150">
        <v>4.5</v>
      </c>
      <c r="K112" s="152">
        <v>4.4549999999999999E-2</v>
      </c>
      <c r="L112" s="150" t="s">
        <v>40</v>
      </c>
      <c r="M112" s="14" t="s">
        <v>52</v>
      </c>
      <c r="N112" s="156">
        <v>-2.0299999999999999E-2</v>
      </c>
      <c r="O112" s="18">
        <v>0.21160000000000001</v>
      </c>
      <c r="P112" s="152">
        <v>-1.3100000000000001E-2</v>
      </c>
      <c r="Q112" s="152">
        <v>0.84499999999999997</v>
      </c>
      <c r="R112" s="152">
        <v>-6.7999999999999996E-3</v>
      </c>
      <c r="S112" s="152">
        <v>-6.6E-3</v>
      </c>
      <c r="T112" s="152">
        <v>-5.4000000000000003E-3</v>
      </c>
      <c r="U112" s="150">
        <v>20080</v>
      </c>
      <c r="V112" s="150">
        <v>-1083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150315</v>
      </c>
      <c r="B113" s="144" t="s">
        <v>118</v>
      </c>
      <c r="C113" s="7">
        <v>1.042</v>
      </c>
      <c r="D113" s="145">
        <v>-1.9E-3</v>
      </c>
      <c r="E113" s="144">
        <v>95.18</v>
      </c>
      <c r="F113" s="7">
        <v>1.032</v>
      </c>
      <c r="G113" s="146">
        <v>-9.7000000000000003E-3</v>
      </c>
      <c r="H113" s="146">
        <v>0.03</v>
      </c>
      <c r="I113" s="144">
        <v>4.5</v>
      </c>
      <c r="J113" s="144">
        <v>4.5</v>
      </c>
      <c r="K113" s="146">
        <v>4.4549999999999999E-2</v>
      </c>
      <c r="L113" s="144" t="s">
        <v>40</v>
      </c>
      <c r="M113" s="7" t="s">
        <v>119</v>
      </c>
      <c r="N113" s="145">
        <v>-1.9E-2</v>
      </c>
      <c r="O113" s="23">
        <v>0.37590000000000001</v>
      </c>
      <c r="P113" s="146">
        <v>-1.3100000000000001E-2</v>
      </c>
      <c r="Q113" s="146">
        <v>0.46039999999999998</v>
      </c>
      <c r="R113" s="146">
        <v>-2.5999999999999999E-3</v>
      </c>
      <c r="S113" s="146">
        <v>-5.7000000000000002E-3</v>
      </c>
      <c r="T113" s="146">
        <v>-6.7000000000000002E-3</v>
      </c>
      <c r="U113" s="144">
        <v>9193</v>
      </c>
      <c r="V113" s="144">
        <v>-129</v>
      </c>
      <c r="W113" s="148">
        <v>0.21180555555555555</v>
      </c>
      <c r="X113" s="149">
        <v>42705</v>
      </c>
      <c r="Y113" s="13" t="s">
        <v>38</v>
      </c>
    </row>
    <row r="114" spans="1:25" ht="15.75" thickBot="1" x14ac:dyDescent="0.2">
      <c r="A114" s="14">
        <v>150251</v>
      </c>
      <c r="B114" s="150" t="s">
        <v>96</v>
      </c>
      <c r="C114" s="14">
        <v>1.0409999999999999</v>
      </c>
      <c r="D114" s="151">
        <v>1E-3</v>
      </c>
      <c r="E114" s="150">
        <v>588.55999999999995</v>
      </c>
      <c r="F114" s="14">
        <v>1.0309999999999999</v>
      </c>
      <c r="G114" s="152">
        <v>-9.7000000000000003E-3</v>
      </c>
      <c r="H114" s="152">
        <v>0.03</v>
      </c>
      <c r="I114" s="150">
        <v>4.5</v>
      </c>
      <c r="J114" s="150">
        <v>4.5</v>
      </c>
      <c r="K114" s="152">
        <v>4.4549999999999999E-2</v>
      </c>
      <c r="L114" s="150" t="s">
        <v>40</v>
      </c>
      <c r="M114" s="14" t="s">
        <v>97</v>
      </c>
      <c r="N114" s="156">
        <v>-6.7000000000000002E-3</v>
      </c>
      <c r="O114" s="18">
        <v>0.42699999999999999</v>
      </c>
      <c r="P114" s="152">
        <v>-1.3100000000000001E-2</v>
      </c>
      <c r="Q114" s="152">
        <v>0.34189999999999998</v>
      </c>
      <c r="R114" s="152">
        <v>2.8E-3</v>
      </c>
      <c r="S114" s="152">
        <v>-4.0000000000000001E-3</v>
      </c>
      <c r="T114" s="152">
        <v>5.7000000000000002E-3</v>
      </c>
      <c r="U114" s="150">
        <v>10108</v>
      </c>
      <c r="V114" s="150">
        <v>525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1.02</v>
      </c>
      <c r="D115" s="145">
        <v>-1E-3</v>
      </c>
      <c r="E115" s="144">
        <v>318.62</v>
      </c>
      <c r="F115" s="7">
        <v>1.01</v>
      </c>
      <c r="G115" s="146">
        <v>-9.9000000000000008E-3</v>
      </c>
      <c r="H115" s="146">
        <v>0.03</v>
      </c>
      <c r="I115" s="144">
        <v>4.5</v>
      </c>
      <c r="J115" s="144">
        <v>4.5</v>
      </c>
      <c r="K115" s="146">
        <v>4.4549999999999999E-2</v>
      </c>
      <c r="L115" s="144" t="s">
        <v>40</v>
      </c>
      <c r="M115" s="7" t="s">
        <v>76</v>
      </c>
      <c r="N115" s="145">
        <v>-1.3100000000000001E-2</v>
      </c>
      <c r="O115" s="23">
        <v>0.34350000000000003</v>
      </c>
      <c r="P115" s="146">
        <v>-1.3299999999999999E-2</v>
      </c>
      <c r="Q115" s="160">
        <v>0.56299999999999994</v>
      </c>
      <c r="R115" s="146">
        <v>-4.4000000000000003E-3</v>
      </c>
      <c r="S115" s="146">
        <v>-2.3999999999999998E-3</v>
      </c>
      <c r="T115" s="146">
        <v>-2.8999999999999998E-3</v>
      </c>
      <c r="U115" s="144">
        <v>38539</v>
      </c>
      <c r="V115" s="144">
        <v>-82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1.018</v>
      </c>
      <c r="D116" s="151">
        <v>2E-3</v>
      </c>
      <c r="E116" s="150">
        <v>60.27</v>
      </c>
      <c r="F116" s="14">
        <v>1.0074000000000001</v>
      </c>
      <c r="G116" s="152">
        <v>-1.0500000000000001E-2</v>
      </c>
      <c r="H116" s="152">
        <v>0.03</v>
      </c>
      <c r="I116" s="150">
        <v>4.5</v>
      </c>
      <c r="J116" s="150">
        <v>4.5</v>
      </c>
      <c r="K116" s="152">
        <v>4.453E-2</v>
      </c>
      <c r="L116" s="150" t="s">
        <v>40</v>
      </c>
      <c r="M116" s="14" t="s">
        <v>64</v>
      </c>
      <c r="N116" s="156">
        <v>-2.5000000000000001E-3</v>
      </c>
      <c r="O116" s="18">
        <v>0.29049999999999998</v>
      </c>
      <c r="P116" s="152">
        <v>-1.43E-2</v>
      </c>
      <c r="Q116" s="162">
        <v>0.69279999999999997</v>
      </c>
      <c r="R116" s="152">
        <v>-4.1000000000000003E-3</v>
      </c>
      <c r="S116" s="152">
        <v>-1.9E-3</v>
      </c>
      <c r="T116" s="152">
        <v>-4.7000000000000002E-3</v>
      </c>
      <c r="U116" s="150">
        <v>9398</v>
      </c>
      <c r="V116" s="150">
        <v>-13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150255</v>
      </c>
      <c r="B117" s="155" t="s">
        <v>112</v>
      </c>
      <c r="C117" s="7">
        <v>1.0209999999999999</v>
      </c>
      <c r="D117" s="147">
        <v>2E-3</v>
      </c>
      <c r="E117" s="144">
        <v>16.010000000000002</v>
      </c>
      <c r="F117" s="7">
        <v>1.0096000000000001</v>
      </c>
      <c r="G117" s="146">
        <v>-1.1299999999999999E-2</v>
      </c>
      <c r="H117" s="146">
        <v>0.03</v>
      </c>
      <c r="I117" s="144">
        <v>4.5</v>
      </c>
      <c r="J117" s="144">
        <v>4.5</v>
      </c>
      <c r="K117" s="146">
        <v>4.4490000000000002E-2</v>
      </c>
      <c r="L117" s="144" t="s">
        <v>40</v>
      </c>
      <c r="M117" s="7" t="s">
        <v>95</v>
      </c>
      <c r="N117" s="145">
        <v>-4.0000000000000002E-4</v>
      </c>
      <c r="O117" s="23">
        <v>0.24129999999999999</v>
      </c>
      <c r="P117" s="146">
        <v>-1.43E-2</v>
      </c>
      <c r="Q117" s="146">
        <v>0.80700000000000005</v>
      </c>
      <c r="R117" s="146">
        <v>-6.7000000000000002E-3</v>
      </c>
      <c r="S117" s="146">
        <v>-5.3E-3</v>
      </c>
      <c r="T117" s="146">
        <v>-5.1000000000000004E-3</v>
      </c>
      <c r="U117" s="144">
        <v>3106</v>
      </c>
      <c r="V117" s="144">
        <v>-91</v>
      </c>
      <c r="W117" s="148">
        <v>0.21180555555555555</v>
      </c>
      <c r="X117" s="149">
        <v>42888</v>
      </c>
      <c r="Y117" s="13" t="s">
        <v>38</v>
      </c>
    </row>
    <row r="118" spans="1:25" ht="15.75" thickBot="1" x14ac:dyDescent="0.2">
      <c r="A118" s="14">
        <v>502011</v>
      </c>
      <c r="B118" s="150" t="s">
        <v>101</v>
      </c>
      <c r="C118" s="14">
        <v>1.0169999999999999</v>
      </c>
      <c r="D118" s="151">
        <v>2E-3</v>
      </c>
      <c r="E118" s="150">
        <v>1222.3699999999999</v>
      </c>
      <c r="F118" s="14">
        <v>1.0053000000000001</v>
      </c>
      <c r="G118" s="152">
        <v>-1.1599999999999999E-2</v>
      </c>
      <c r="H118" s="152">
        <v>0.03</v>
      </c>
      <c r="I118" s="150">
        <v>4.5</v>
      </c>
      <c r="J118" s="150">
        <v>4.5</v>
      </c>
      <c r="K118" s="152">
        <v>4.4479999999999999E-2</v>
      </c>
      <c r="L118" s="150" t="s">
        <v>40</v>
      </c>
      <c r="M118" s="14" t="s">
        <v>56</v>
      </c>
      <c r="N118" s="156">
        <v>-1.67E-2</v>
      </c>
      <c r="O118" s="18">
        <v>0.47</v>
      </c>
      <c r="P118" s="152">
        <v>-1.5299999999999999E-2</v>
      </c>
      <c r="Q118" s="152">
        <v>0.2666</v>
      </c>
      <c r="R118" s="152">
        <v>-3.2000000000000002E-3</v>
      </c>
      <c r="S118" s="152">
        <v>1.6999999999999999E-3</v>
      </c>
      <c r="T118" s="152">
        <v>3.0000000000000001E-3</v>
      </c>
      <c r="U118" s="150">
        <v>14659</v>
      </c>
      <c r="V118" s="150">
        <v>120</v>
      </c>
      <c r="W118" s="153">
        <v>0.21180555555555555</v>
      </c>
      <c r="X118" s="154">
        <v>42923</v>
      </c>
      <c r="Y118" s="21" t="s">
        <v>38</v>
      </c>
    </row>
    <row r="119" spans="1:25" ht="15.75" thickBot="1" x14ac:dyDescent="0.2">
      <c r="A119" s="7">
        <v>150194</v>
      </c>
      <c r="B119" s="144" t="s">
        <v>85</v>
      </c>
      <c r="C119" s="7">
        <v>1.0429999999999999</v>
      </c>
      <c r="D119" s="157">
        <v>0</v>
      </c>
      <c r="E119" s="144">
        <v>5340.87</v>
      </c>
      <c r="F119" s="7">
        <v>1.03</v>
      </c>
      <c r="G119" s="146">
        <v>-1.26E-2</v>
      </c>
      <c r="H119" s="146">
        <v>0.03</v>
      </c>
      <c r="I119" s="144">
        <v>4.5</v>
      </c>
      <c r="J119" s="144">
        <v>4.5</v>
      </c>
      <c r="K119" s="146">
        <v>4.4420000000000001E-2</v>
      </c>
      <c r="L119" s="144" t="s">
        <v>40</v>
      </c>
      <c r="M119" s="7" t="s">
        <v>86</v>
      </c>
      <c r="N119" s="145">
        <v>-1.3599999999999999E-2</v>
      </c>
      <c r="O119" s="23">
        <v>0.16120000000000001</v>
      </c>
      <c r="P119" s="146">
        <v>-1.6E-2</v>
      </c>
      <c r="Q119" s="146">
        <v>0.96589999999999998</v>
      </c>
      <c r="R119" s="146">
        <v>-3.3E-3</v>
      </c>
      <c r="S119" s="146">
        <v>-1.9E-3</v>
      </c>
      <c r="T119" s="146">
        <v>-5.1999999999999998E-3</v>
      </c>
      <c r="U119" s="144">
        <v>460410</v>
      </c>
      <c r="V119" s="144">
        <v>-1001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150309</v>
      </c>
      <c r="B120" s="150" t="s">
        <v>73</v>
      </c>
      <c r="C120" s="14">
        <v>1.0449999999999999</v>
      </c>
      <c r="D120" s="156">
        <v>-2.8999999999999998E-3</v>
      </c>
      <c r="E120" s="150">
        <v>9.32</v>
      </c>
      <c r="F120" s="14">
        <v>1.032</v>
      </c>
      <c r="G120" s="152">
        <v>-1.26E-2</v>
      </c>
      <c r="H120" s="152">
        <v>0.03</v>
      </c>
      <c r="I120" s="150">
        <v>4.5</v>
      </c>
      <c r="J120" s="150">
        <v>4.5</v>
      </c>
      <c r="K120" s="152">
        <v>4.4420000000000001E-2</v>
      </c>
      <c r="L120" s="150" t="s">
        <v>40</v>
      </c>
      <c r="M120" s="14" t="s">
        <v>74</v>
      </c>
      <c r="N120" s="156">
        <v>-1.1900000000000001E-2</v>
      </c>
      <c r="O120" s="18">
        <v>0.35749999999999998</v>
      </c>
      <c r="P120" s="152">
        <v>-1.5900000000000001E-2</v>
      </c>
      <c r="Q120" s="152">
        <v>0.50360000000000005</v>
      </c>
      <c r="R120" s="152">
        <v>-2.5999999999999999E-3</v>
      </c>
      <c r="S120" s="152">
        <v>-4.0000000000000001E-3</v>
      </c>
      <c r="T120" s="152">
        <v>-6.4000000000000003E-3</v>
      </c>
      <c r="U120" s="150">
        <v>1386</v>
      </c>
      <c r="V120" s="150">
        <v>-7</v>
      </c>
      <c r="W120" s="153">
        <v>0.21180555555555555</v>
      </c>
      <c r="X120" s="154">
        <v>42709</v>
      </c>
      <c r="Y120" s="21" t="s">
        <v>38</v>
      </c>
    </row>
    <row r="121" spans="1:25" ht="15.75" thickBot="1" x14ac:dyDescent="0.2">
      <c r="A121" s="7">
        <v>150092</v>
      </c>
      <c r="B121" s="144" t="s">
        <v>138</v>
      </c>
      <c r="C121" s="7">
        <v>1.0409999999999999</v>
      </c>
      <c r="D121" s="145">
        <v>-2.8000000000000001E-2</v>
      </c>
      <c r="E121" s="144">
        <v>1.3</v>
      </c>
      <c r="F121" s="7">
        <v>1.028</v>
      </c>
      <c r="G121" s="146">
        <v>-1.26E-2</v>
      </c>
      <c r="H121" s="146">
        <v>0.03</v>
      </c>
      <c r="I121" s="144">
        <v>4.5</v>
      </c>
      <c r="J121" s="144">
        <v>4.5</v>
      </c>
      <c r="K121" s="146">
        <v>4.4420000000000001E-2</v>
      </c>
      <c r="L121" s="144" t="s">
        <v>40</v>
      </c>
      <c r="M121" s="7" t="s">
        <v>139</v>
      </c>
      <c r="N121" s="145">
        <v>-1.32E-2</v>
      </c>
      <c r="O121" s="23">
        <v>0.40689999999999998</v>
      </c>
      <c r="P121" s="146">
        <v>-1.6E-2</v>
      </c>
      <c r="Q121" s="146">
        <v>0.85650000000000004</v>
      </c>
      <c r="R121" s="146">
        <v>1.2200000000000001E-2</v>
      </c>
      <c r="S121" s="146">
        <v>1.3299999999999999E-2</v>
      </c>
      <c r="T121" s="146">
        <v>5.0000000000000001E-4</v>
      </c>
      <c r="U121" s="144">
        <v>243</v>
      </c>
      <c r="V121" s="144">
        <v>0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1.0349999999999999</v>
      </c>
      <c r="D122" s="159">
        <v>0</v>
      </c>
      <c r="E122" s="150">
        <v>225.08</v>
      </c>
      <c r="F122" s="14">
        <v>1.0209999999999999</v>
      </c>
      <c r="G122" s="152">
        <v>-1.37E-2</v>
      </c>
      <c r="H122" s="152">
        <v>0.03</v>
      </c>
      <c r="I122" s="150">
        <v>4.5</v>
      </c>
      <c r="J122" s="150">
        <v>4.5</v>
      </c>
      <c r="K122" s="152">
        <v>4.4380000000000003E-2</v>
      </c>
      <c r="L122" s="150" t="s">
        <v>40</v>
      </c>
      <c r="M122" s="14" t="s">
        <v>110</v>
      </c>
      <c r="N122" s="156">
        <v>-1.7000000000000001E-2</v>
      </c>
      <c r="O122" s="18">
        <v>0.47139999999999999</v>
      </c>
      <c r="P122" s="152">
        <v>-1.7000000000000001E-2</v>
      </c>
      <c r="Q122" s="152">
        <v>0.24759999999999999</v>
      </c>
      <c r="R122" s="152">
        <v>-4.4000000000000003E-3</v>
      </c>
      <c r="S122" s="152">
        <v>-6.1000000000000004E-3</v>
      </c>
      <c r="T122" s="152">
        <v>-3.3E-3</v>
      </c>
      <c r="U122" s="150">
        <v>16569</v>
      </c>
      <c r="V122" s="150">
        <v>-301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150209</v>
      </c>
      <c r="B123" s="144" t="s">
        <v>47</v>
      </c>
      <c r="C123" s="7">
        <v>1.044</v>
      </c>
      <c r="D123" s="145">
        <v>-1E-3</v>
      </c>
      <c r="E123" s="144">
        <v>4601.29</v>
      </c>
      <c r="F123" s="7">
        <v>1.03</v>
      </c>
      <c r="G123" s="146">
        <v>-1.3599999999999999E-2</v>
      </c>
      <c r="H123" s="146">
        <v>0.03</v>
      </c>
      <c r="I123" s="144">
        <v>4.5</v>
      </c>
      <c r="J123" s="144">
        <v>4.5</v>
      </c>
      <c r="K123" s="146">
        <v>4.4380000000000003E-2</v>
      </c>
      <c r="L123" s="144" t="s">
        <v>40</v>
      </c>
      <c r="M123" s="7" t="s">
        <v>48</v>
      </c>
      <c r="N123" s="145">
        <v>-1.2500000000000001E-2</v>
      </c>
      <c r="O123" s="23">
        <v>0.25979999999999998</v>
      </c>
      <c r="P123" s="146">
        <v>-1.6899999999999998E-2</v>
      </c>
      <c r="Q123" s="146">
        <v>0.7349</v>
      </c>
      <c r="R123" s="146">
        <v>4.0000000000000002E-4</v>
      </c>
      <c r="S123" s="146">
        <v>2.8999999999999998E-3</v>
      </c>
      <c r="T123" s="146">
        <v>1.1000000000000001E-3</v>
      </c>
      <c r="U123" s="144">
        <v>439787</v>
      </c>
      <c r="V123" s="144">
        <v>1149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150051</v>
      </c>
      <c r="B124" s="150" t="s">
        <v>87</v>
      </c>
      <c r="C124" s="14">
        <v>1.0389999999999999</v>
      </c>
      <c r="D124" s="151">
        <v>1E-3</v>
      </c>
      <c r="E124" s="150">
        <v>2144.2399999999998</v>
      </c>
      <c r="F124" s="14">
        <v>1.0249999999999999</v>
      </c>
      <c r="G124" s="152">
        <v>-1.37E-2</v>
      </c>
      <c r="H124" s="152">
        <v>0.03</v>
      </c>
      <c r="I124" s="150">
        <v>4.5</v>
      </c>
      <c r="J124" s="150">
        <v>4.5</v>
      </c>
      <c r="K124" s="152">
        <v>4.4380000000000003E-2</v>
      </c>
      <c r="L124" s="150" t="s">
        <v>40</v>
      </c>
      <c r="M124" s="14" t="s">
        <v>88</v>
      </c>
      <c r="N124" s="156">
        <v>-8.3999999999999995E-3</v>
      </c>
      <c r="O124" s="18">
        <v>0.44929999999999998</v>
      </c>
      <c r="P124" s="152">
        <v>-1.7000000000000001E-2</v>
      </c>
      <c r="Q124" s="152">
        <v>0.29570000000000002</v>
      </c>
      <c r="R124" s="152">
        <v>-6.1999999999999998E-3</v>
      </c>
      <c r="S124" s="152">
        <v>-5.5999999999999999E-3</v>
      </c>
      <c r="T124" s="152">
        <v>-6.4000000000000003E-3</v>
      </c>
      <c r="U124" s="150">
        <v>32862</v>
      </c>
      <c r="V124" s="150">
        <v>-335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502007</v>
      </c>
      <c r="B125" s="144" t="s">
        <v>47</v>
      </c>
      <c r="C125" s="7">
        <v>1.022</v>
      </c>
      <c r="D125" s="147">
        <v>3.8999999999999998E-3</v>
      </c>
      <c r="E125" s="144">
        <v>420.02</v>
      </c>
      <c r="F125" s="7">
        <v>1.0081</v>
      </c>
      <c r="G125" s="146">
        <v>-1.38E-2</v>
      </c>
      <c r="H125" s="146">
        <v>0.03</v>
      </c>
      <c r="I125" s="144">
        <v>4.5</v>
      </c>
      <c r="J125" s="144">
        <v>4.5</v>
      </c>
      <c r="K125" s="146">
        <v>4.4380000000000003E-2</v>
      </c>
      <c r="L125" s="144" t="s">
        <v>40</v>
      </c>
      <c r="M125" s="7" t="s">
        <v>48</v>
      </c>
      <c r="N125" s="145">
        <v>-1.2500000000000001E-2</v>
      </c>
      <c r="O125" s="23">
        <v>0.31130000000000002</v>
      </c>
      <c r="P125" s="146">
        <v>-1.72E-2</v>
      </c>
      <c r="Q125" s="146">
        <v>0.64239999999999997</v>
      </c>
      <c r="R125" s="146">
        <v>-2E-3</v>
      </c>
      <c r="S125" s="146">
        <v>-2.9999999999999997E-4</v>
      </c>
      <c r="T125" s="146">
        <v>-5.7000000000000002E-3</v>
      </c>
      <c r="U125" s="144">
        <v>25425</v>
      </c>
      <c r="V125" s="144">
        <v>114</v>
      </c>
      <c r="W125" s="148">
        <v>0.21180555555555555</v>
      </c>
      <c r="X125" s="149">
        <v>42900</v>
      </c>
      <c r="Y125" s="13" t="s">
        <v>38</v>
      </c>
    </row>
    <row r="126" spans="1:25" ht="15.75" thickBot="1" x14ac:dyDescent="0.2">
      <c r="A126" s="14">
        <v>502004</v>
      </c>
      <c r="B126" s="150" t="s">
        <v>98</v>
      </c>
      <c r="C126" s="14">
        <v>1.02</v>
      </c>
      <c r="D126" s="156">
        <v>-1E-3</v>
      </c>
      <c r="E126" s="150">
        <v>710.47</v>
      </c>
      <c r="F126" s="14">
        <v>1.0053000000000001</v>
      </c>
      <c r="G126" s="152">
        <v>-1.46E-2</v>
      </c>
      <c r="H126" s="152">
        <v>0.03</v>
      </c>
      <c r="I126" s="150">
        <v>4.5</v>
      </c>
      <c r="J126" s="150">
        <v>4.5</v>
      </c>
      <c r="K126" s="152">
        <v>4.4350000000000001E-2</v>
      </c>
      <c r="L126" s="150" t="s">
        <v>40</v>
      </c>
      <c r="M126" s="14" t="s">
        <v>80</v>
      </c>
      <c r="N126" s="156">
        <v>-1.9E-2</v>
      </c>
      <c r="O126" s="18">
        <v>0.44180000000000003</v>
      </c>
      <c r="P126" s="152">
        <v>-1.8200000000000001E-2</v>
      </c>
      <c r="Q126" s="152">
        <v>0.33400000000000002</v>
      </c>
      <c r="R126" s="152">
        <v>-3.0000000000000001E-3</v>
      </c>
      <c r="S126" s="152">
        <v>-3.0999999999999999E-3</v>
      </c>
      <c r="T126" s="152">
        <v>-4.7000000000000002E-3</v>
      </c>
      <c r="U126" s="150">
        <v>36855</v>
      </c>
      <c r="V126" s="150">
        <v>-106</v>
      </c>
      <c r="W126" s="153">
        <v>0.21180555555555555</v>
      </c>
      <c r="X126" s="154">
        <v>42923</v>
      </c>
      <c r="Y126" s="21" t="s">
        <v>38</v>
      </c>
    </row>
    <row r="127" spans="1:25" ht="15.75" thickBot="1" x14ac:dyDescent="0.2">
      <c r="A127" s="7">
        <v>150186</v>
      </c>
      <c r="B127" s="144" t="s">
        <v>79</v>
      </c>
      <c r="C127" s="7">
        <v>1.018</v>
      </c>
      <c r="D127" s="157">
        <v>0</v>
      </c>
      <c r="E127" s="144">
        <v>1365.61</v>
      </c>
      <c r="F127" s="7">
        <v>1.0031000000000001</v>
      </c>
      <c r="G127" s="146">
        <v>-1.49E-2</v>
      </c>
      <c r="H127" s="146">
        <v>0.03</v>
      </c>
      <c r="I127" s="144">
        <v>4.5</v>
      </c>
      <c r="J127" s="144">
        <v>4.5</v>
      </c>
      <c r="K127" s="146">
        <v>4.4339999999999997E-2</v>
      </c>
      <c r="L127" s="144" t="s">
        <v>40</v>
      </c>
      <c r="M127" s="7" t="s">
        <v>80</v>
      </c>
      <c r="N127" s="145">
        <v>-1.9E-2</v>
      </c>
      <c r="O127" s="23">
        <v>0.3508</v>
      </c>
      <c r="P127" s="146">
        <v>-1.8200000000000001E-2</v>
      </c>
      <c r="Q127" s="160">
        <v>0.55430000000000001</v>
      </c>
      <c r="R127" s="146">
        <v>4.1000000000000003E-3</v>
      </c>
      <c r="S127" s="146">
        <v>-2.9999999999999997E-4</v>
      </c>
      <c r="T127" s="146">
        <v>-2.8E-3</v>
      </c>
      <c r="U127" s="144">
        <v>46190</v>
      </c>
      <c r="V127" s="144">
        <v>-135</v>
      </c>
      <c r="W127" s="148">
        <v>0.21180555555555555</v>
      </c>
      <c r="X127" s="149">
        <v>42940</v>
      </c>
      <c r="Y127" s="13" t="s">
        <v>38</v>
      </c>
    </row>
    <row r="128" spans="1:25" ht="15.75" thickBot="1" x14ac:dyDescent="0.2">
      <c r="A128" s="14">
        <v>150269</v>
      </c>
      <c r="B128" s="150" t="s">
        <v>57</v>
      </c>
      <c r="C128" s="14">
        <v>1.046</v>
      </c>
      <c r="D128" s="151">
        <v>1E-3</v>
      </c>
      <c r="E128" s="150">
        <v>2242.46</v>
      </c>
      <c r="F128" s="14">
        <v>1.0309999999999999</v>
      </c>
      <c r="G128" s="152">
        <v>-1.4500000000000001E-2</v>
      </c>
      <c r="H128" s="152">
        <v>0.03</v>
      </c>
      <c r="I128" s="150">
        <v>4.5</v>
      </c>
      <c r="J128" s="150">
        <v>4.5</v>
      </c>
      <c r="K128" s="152">
        <v>4.4330000000000001E-2</v>
      </c>
      <c r="L128" s="150" t="s">
        <v>40</v>
      </c>
      <c r="M128" s="14" t="s">
        <v>58</v>
      </c>
      <c r="N128" s="156">
        <v>-1.6999999999999999E-3</v>
      </c>
      <c r="O128" s="18">
        <v>0.35389999999999999</v>
      </c>
      <c r="P128" s="152">
        <v>-1.78E-2</v>
      </c>
      <c r="Q128" s="152">
        <v>0.51300000000000001</v>
      </c>
      <c r="R128" s="152">
        <v>-6.4999999999999997E-3</v>
      </c>
      <c r="S128" s="152">
        <v>-5.0000000000000001E-4</v>
      </c>
      <c r="T128" s="152">
        <v>4.0000000000000001E-3</v>
      </c>
      <c r="U128" s="150">
        <v>54833</v>
      </c>
      <c r="V128" s="150">
        <v>926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150207</v>
      </c>
      <c r="B129" s="144" t="s">
        <v>71</v>
      </c>
      <c r="C129" s="7">
        <v>1.0469999999999999</v>
      </c>
      <c r="D129" s="147">
        <v>1E-3</v>
      </c>
      <c r="E129" s="144">
        <v>359.71</v>
      </c>
      <c r="F129" s="7">
        <v>1.0309999999999999</v>
      </c>
      <c r="G129" s="146">
        <v>-1.55E-2</v>
      </c>
      <c r="H129" s="146">
        <v>0.03</v>
      </c>
      <c r="I129" s="144">
        <v>4.5</v>
      </c>
      <c r="J129" s="144">
        <v>4.5</v>
      </c>
      <c r="K129" s="146">
        <v>4.4290000000000003E-2</v>
      </c>
      <c r="L129" s="144" t="s">
        <v>40</v>
      </c>
      <c r="M129" s="7" t="s">
        <v>72</v>
      </c>
      <c r="N129" s="145">
        <v>-3.2000000000000002E-3</v>
      </c>
      <c r="O129" s="23">
        <v>0.17949999999999999</v>
      </c>
      <c r="P129" s="146">
        <v>-1.8800000000000001E-2</v>
      </c>
      <c r="Q129" s="146">
        <v>0.92159999999999997</v>
      </c>
      <c r="R129" s="146">
        <v>-5.8999999999999999E-3</v>
      </c>
      <c r="S129" s="146">
        <v>-6.4000000000000003E-3</v>
      </c>
      <c r="T129" s="146">
        <v>-3.2000000000000002E-3</v>
      </c>
      <c r="U129" s="144">
        <v>13858</v>
      </c>
      <c r="V129" s="144">
        <v>-393</v>
      </c>
      <c r="W129" s="148">
        <v>0.21180555555555555</v>
      </c>
      <c r="X129" s="149">
        <v>42719</v>
      </c>
      <c r="Y129" s="13" t="s">
        <v>38</v>
      </c>
    </row>
    <row r="130" spans="1:25" ht="15.75" thickBot="1" x14ac:dyDescent="0.2">
      <c r="A130" s="14">
        <v>150217</v>
      </c>
      <c r="B130" s="150" t="s">
        <v>67</v>
      </c>
      <c r="C130" s="14">
        <v>1.056</v>
      </c>
      <c r="D130" s="159">
        <v>0</v>
      </c>
      <c r="E130" s="150">
        <v>1054.76</v>
      </c>
      <c r="F130" s="14">
        <v>1.036</v>
      </c>
      <c r="G130" s="152">
        <v>-1.9300000000000001E-2</v>
      </c>
      <c r="H130" s="152">
        <v>0.03</v>
      </c>
      <c r="I130" s="150">
        <v>5.5</v>
      </c>
      <c r="J130" s="150">
        <v>4.5</v>
      </c>
      <c r="K130" s="152">
        <v>4.428E-2</v>
      </c>
      <c r="L130" s="150" t="s">
        <v>40</v>
      </c>
      <c r="M130" s="14" t="s">
        <v>68</v>
      </c>
      <c r="N130" s="156">
        <v>-1.4500000000000001E-2</v>
      </c>
      <c r="O130" s="18">
        <v>0.2707</v>
      </c>
      <c r="P130" s="152">
        <v>-2.24E-2</v>
      </c>
      <c r="Q130" s="152">
        <v>0.70130000000000003</v>
      </c>
      <c r="R130" s="152">
        <v>-5.3E-3</v>
      </c>
      <c r="S130" s="152">
        <v>-7.3000000000000001E-3</v>
      </c>
      <c r="T130" s="152">
        <v>-6.7999999999999996E-3</v>
      </c>
      <c r="U130" s="150">
        <v>44244</v>
      </c>
      <c r="V130" s="150">
        <v>-1146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150245</v>
      </c>
      <c r="B131" s="144" t="s">
        <v>132</v>
      </c>
      <c r="C131" s="7">
        <v>1.0640000000000001</v>
      </c>
      <c r="D131" s="145">
        <v>-6.4999999999999997E-3</v>
      </c>
      <c r="E131" s="144">
        <v>1.03</v>
      </c>
      <c r="F131" s="7">
        <v>1.0469999999999999</v>
      </c>
      <c r="G131" s="146">
        <v>-1.6199999999999999E-2</v>
      </c>
      <c r="H131" s="146">
        <v>0.03</v>
      </c>
      <c r="I131" s="144">
        <v>4.75</v>
      </c>
      <c r="J131" s="144">
        <v>4.5</v>
      </c>
      <c r="K131" s="146">
        <v>4.4269999999999997E-2</v>
      </c>
      <c r="L131" s="144" t="s">
        <v>40</v>
      </c>
      <c r="M131" s="7" t="s">
        <v>86</v>
      </c>
      <c r="N131" s="145">
        <v>-1.3599999999999999E-2</v>
      </c>
      <c r="O131" s="23">
        <v>0.41760000000000003</v>
      </c>
      <c r="P131" s="146">
        <v>-1.95E-2</v>
      </c>
      <c r="Q131" s="146">
        <v>0.34720000000000001</v>
      </c>
      <c r="R131" s="146">
        <v>5.4999999999999997E-3</v>
      </c>
      <c r="S131" s="146">
        <v>-3.0999999999999999E-3</v>
      </c>
      <c r="T131" s="146">
        <v>-1.11E-2</v>
      </c>
      <c r="U131" s="144">
        <v>1005</v>
      </c>
      <c r="V131" s="144">
        <v>-3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150227</v>
      </c>
      <c r="B132" s="161" t="s">
        <v>111</v>
      </c>
      <c r="C132" s="14">
        <v>1.054</v>
      </c>
      <c r="D132" s="151">
        <v>1.9E-3</v>
      </c>
      <c r="E132" s="150">
        <v>6419.84</v>
      </c>
      <c r="F132" s="14">
        <v>1.036</v>
      </c>
      <c r="G132" s="152">
        <v>-1.7399999999999999E-2</v>
      </c>
      <c r="H132" s="152">
        <v>0.03</v>
      </c>
      <c r="I132" s="150">
        <v>4.5</v>
      </c>
      <c r="J132" s="150">
        <v>4.5</v>
      </c>
      <c r="K132" s="152">
        <v>4.4200000000000003E-2</v>
      </c>
      <c r="L132" s="150" t="s">
        <v>40</v>
      </c>
      <c r="M132" s="14" t="s">
        <v>95</v>
      </c>
      <c r="N132" s="156">
        <v>-4.0000000000000002E-4</v>
      </c>
      <c r="O132" s="18">
        <v>0.26650000000000001</v>
      </c>
      <c r="P132" s="152">
        <v>-2.06E-2</v>
      </c>
      <c r="Q132" s="152">
        <v>0.71099999999999997</v>
      </c>
      <c r="R132" s="152">
        <v>-8.0000000000000004E-4</v>
      </c>
      <c r="S132" s="152">
        <v>1.1000000000000001E-3</v>
      </c>
      <c r="T132" s="152">
        <v>2.3E-3</v>
      </c>
      <c r="U132" s="150">
        <v>312440</v>
      </c>
      <c r="V132" s="150">
        <v>5476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150018</v>
      </c>
      <c r="B133" s="144" t="s">
        <v>122</v>
      </c>
      <c r="C133" s="7">
        <v>1.0469999999999999</v>
      </c>
      <c r="D133" s="145">
        <v>-5.7000000000000002E-3</v>
      </c>
      <c r="E133" s="144">
        <v>682.91</v>
      </c>
      <c r="F133" s="7">
        <v>1.028</v>
      </c>
      <c r="G133" s="146">
        <v>-1.8499999999999999E-2</v>
      </c>
      <c r="H133" s="146">
        <v>0.03</v>
      </c>
      <c r="I133" s="144">
        <v>4.5</v>
      </c>
      <c r="J133" s="144">
        <v>4.5</v>
      </c>
      <c r="K133" s="146">
        <v>4.4159999999999998E-2</v>
      </c>
      <c r="L133" s="144" t="s">
        <v>40</v>
      </c>
      <c r="M133" s="7" t="s">
        <v>123</v>
      </c>
      <c r="N133" s="145">
        <v>-1.29E-2</v>
      </c>
      <c r="O133" s="23">
        <v>0.33650000000000002</v>
      </c>
      <c r="P133" s="146">
        <v>-2.1600000000000001E-2</v>
      </c>
      <c r="Q133" s="146">
        <v>1.0767</v>
      </c>
      <c r="R133" s="146">
        <v>-2.7000000000000001E-3</v>
      </c>
      <c r="S133" s="146">
        <v>0</v>
      </c>
      <c r="T133" s="146">
        <v>-2E-3</v>
      </c>
      <c r="U133" s="144">
        <v>329211</v>
      </c>
      <c r="V133" s="144">
        <v>112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6">
        <v>-5.7000000000000002E-3</v>
      </c>
      <c r="E134" s="150">
        <v>33.5</v>
      </c>
      <c r="F134" s="14">
        <v>1.0289999999999999</v>
      </c>
      <c r="G134" s="152">
        <v>-1.9400000000000001E-2</v>
      </c>
      <c r="H134" s="152">
        <v>0.03</v>
      </c>
      <c r="I134" s="150">
        <v>4.5</v>
      </c>
      <c r="J134" s="150">
        <v>4.5</v>
      </c>
      <c r="K134" s="152">
        <v>4.4119999999999999E-2</v>
      </c>
      <c r="L134" s="150" t="s">
        <v>40</v>
      </c>
      <c r="M134" s="14" t="s">
        <v>134</v>
      </c>
      <c r="N134" s="156">
        <v>-1.8599999999999998E-2</v>
      </c>
      <c r="O134" s="18">
        <v>0.4516</v>
      </c>
      <c r="P134" s="152">
        <v>-2.2499999999999999E-2</v>
      </c>
      <c r="Q134" s="152">
        <v>0.71519999999999995</v>
      </c>
      <c r="R134" s="152">
        <v>-3.3999999999999998E-3</v>
      </c>
      <c r="S134" s="152">
        <v>-6.3E-3</v>
      </c>
      <c r="T134" s="152">
        <v>-9.2999999999999992E-3</v>
      </c>
      <c r="U134" s="150">
        <v>14106</v>
      </c>
      <c r="V134" s="150">
        <v>-47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1.05</v>
      </c>
      <c r="D135" s="147">
        <v>3.8E-3</v>
      </c>
      <c r="E135" s="144">
        <v>1958.63</v>
      </c>
      <c r="F135" s="7">
        <v>1.028</v>
      </c>
      <c r="G135" s="146">
        <v>-2.1399999999999999E-2</v>
      </c>
      <c r="H135" s="146">
        <v>0.03</v>
      </c>
      <c r="I135" s="144">
        <v>4.5</v>
      </c>
      <c r="J135" s="144">
        <v>4.5</v>
      </c>
      <c r="K135" s="146">
        <v>4.403E-2</v>
      </c>
      <c r="L135" s="144" t="s">
        <v>40</v>
      </c>
      <c r="M135" s="7" t="s">
        <v>117</v>
      </c>
      <c r="N135" s="145">
        <v>-4.3E-3</v>
      </c>
      <c r="O135" s="23">
        <v>0.36020000000000002</v>
      </c>
      <c r="P135" s="146">
        <v>-2.4400000000000002E-2</v>
      </c>
      <c r="Q135" s="146">
        <v>0.50190000000000001</v>
      </c>
      <c r="R135" s="146">
        <v>-4.7000000000000002E-3</v>
      </c>
      <c r="S135" s="146">
        <v>-3.0000000000000001E-3</v>
      </c>
      <c r="T135" s="146">
        <v>-7.4000000000000003E-3</v>
      </c>
      <c r="U135" s="144">
        <v>57467</v>
      </c>
      <c r="V135" s="144">
        <v>-405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150181</v>
      </c>
      <c r="B136" s="150" t="s">
        <v>98</v>
      </c>
      <c r="C136" s="14">
        <v>1.048</v>
      </c>
      <c r="D136" s="156">
        <v>-5.7000000000000002E-3</v>
      </c>
      <c r="E136" s="150">
        <v>524.74</v>
      </c>
      <c r="F136" s="14">
        <v>1.0249999999999999</v>
      </c>
      <c r="G136" s="152">
        <v>-2.24E-2</v>
      </c>
      <c r="H136" s="152">
        <v>0.03</v>
      </c>
      <c r="I136" s="150">
        <v>4.5</v>
      </c>
      <c r="J136" s="150">
        <v>4.5</v>
      </c>
      <c r="K136" s="152">
        <v>4.3990000000000001E-2</v>
      </c>
      <c r="L136" s="150" t="s">
        <v>40</v>
      </c>
      <c r="M136" s="14" t="s">
        <v>80</v>
      </c>
      <c r="N136" s="156">
        <v>-1.9E-2</v>
      </c>
      <c r="O136" s="18">
        <v>0.43149999999999999</v>
      </c>
      <c r="P136" s="152">
        <v>-2.5399999999999999E-2</v>
      </c>
      <c r="Q136" s="152">
        <v>0.33760000000000001</v>
      </c>
      <c r="R136" s="152">
        <v>-1.1999999999999999E-3</v>
      </c>
      <c r="S136" s="152">
        <v>4.0000000000000002E-4</v>
      </c>
      <c r="T136" s="152">
        <v>4.0000000000000002E-4</v>
      </c>
      <c r="U136" s="150">
        <v>306344</v>
      </c>
      <c r="V136" s="150">
        <v>-95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150076</v>
      </c>
      <c r="B137" s="144" t="s">
        <v>288</v>
      </c>
      <c r="C137" s="7">
        <v>1.0529999999999999</v>
      </c>
      <c r="D137" s="157">
        <v>0</v>
      </c>
      <c r="E137" s="144">
        <v>0</v>
      </c>
      <c r="F137" s="7">
        <v>1.0289999999999999</v>
      </c>
      <c r="G137" s="146">
        <v>-2.3300000000000001E-2</v>
      </c>
      <c r="H137" s="146">
        <v>0.03</v>
      </c>
      <c r="I137" s="144">
        <v>4.5</v>
      </c>
      <c r="J137" s="144">
        <v>4.5</v>
      </c>
      <c r="K137" s="146">
        <v>4.3950000000000003E-2</v>
      </c>
      <c r="L137" s="144" t="s">
        <v>40</v>
      </c>
      <c r="M137" s="7" t="s">
        <v>88</v>
      </c>
      <c r="N137" s="145">
        <v>-8.3999999999999995E-3</v>
      </c>
      <c r="O137" s="23">
        <v>0.43169999999999997</v>
      </c>
      <c r="P137" s="146">
        <v>-2.6100000000000002E-2</v>
      </c>
      <c r="Q137" s="146">
        <v>0.75009999999999999</v>
      </c>
      <c r="R137" s="146">
        <v>1.15E-2</v>
      </c>
      <c r="S137" s="146">
        <v>-8.6999999999999994E-3</v>
      </c>
      <c r="T137" s="146">
        <v>6.4999999999999997E-3</v>
      </c>
      <c r="U137" s="144">
        <v>291</v>
      </c>
      <c r="V137" s="144">
        <v>0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150279</v>
      </c>
      <c r="B138" s="150" t="s">
        <v>126</v>
      </c>
      <c r="C138" s="14">
        <v>1.081</v>
      </c>
      <c r="D138" s="156">
        <v>-3.3099999999999997E-2</v>
      </c>
      <c r="E138" s="150">
        <v>55.36</v>
      </c>
      <c r="F138" s="14">
        <v>1.056</v>
      </c>
      <c r="G138" s="152">
        <v>-2.3699999999999999E-2</v>
      </c>
      <c r="H138" s="152">
        <v>0.03</v>
      </c>
      <c r="I138" s="150">
        <v>5</v>
      </c>
      <c r="J138" s="150">
        <v>4.5</v>
      </c>
      <c r="K138" s="152">
        <v>4.3909999999999998E-2</v>
      </c>
      <c r="L138" s="150" t="s">
        <v>40</v>
      </c>
      <c r="M138" s="14" t="s">
        <v>127</v>
      </c>
      <c r="N138" s="156">
        <v>-1.4E-2</v>
      </c>
      <c r="O138" s="18">
        <v>0.30630000000000002</v>
      </c>
      <c r="P138" s="152">
        <v>-2.6599999999999999E-2</v>
      </c>
      <c r="Q138" s="152">
        <v>0.59350000000000003</v>
      </c>
      <c r="R138" s="152">
        <v>-4.5999999999999999E-3</v>
      </c>
      <c r="S138" s="152">
        <v>4.1999999999999997E-3</v>
      </c>
      <c r="T138" s="152">
        <v>-5.0000000000000001E-4</v>
      </c>
      <c r="U138" s="150">
        <v>1237</v>
      </c>
      <c r="V138" s="150">
        <v>-2</v>
      </c>
      <c r="W138" s="153">
        <v>0.21180555555555555</v>
      </c>
      <c r="X138" s="154">
        <v>42614</v>
      </c>
      <c r="Y138" s="21" t="s">
        <v>38</v>
      </c>
    </row>
    <row r="139" spans="1:25" ht="15.75" thickBot="1" x14ac:dyDescent="0.2">
      <c r="A139" s="7">
        <v>150171</v>
      </c>
      <c r="B139" s="144" t="s">
        <v>101</v>
      </c>
      <c r="C139" s="7">
        <v>1.046</v>
      </c>
      <c r="D139" s="145">
        <v>-1E-3</v>
      </c>
      <c r="E139" s="144">
        <v>2301.5100000000002</v>
      </c>
      <c r="F139" s="7">
        <v>1.0195000000000001</v>
      </c>
      <c r="G139" s="146">
        <v>-2.5999999999999999E-2</v>
      </c>
      <c r="H139" s="146">
        <v>0.03</v>
      </c>
      <c r="I139" s="144">
        <v>4.5</v>
      </c>
      <c r="J139" s="144">
        <v>4.5</v>
      </c>
      <c r="K139" s="146">
        <v>4.3839999999999997E-2</v>
      </c>
      <c r="L139" s="144" t="s">
        <v>40</v>
      </c>
      <c r="M139" s="7" t="s">
        <v>102</v>
      </c>
      <c r="N139" s="145">
        <v>-1.6500000000000001E-2</v>
      </c>
      <c r="O139" s="23">
        <v>0.44900000000000001</v>
      </c>
      <c r="P139" s="146">
        <v>-2.8299999999999999E-2</v>
      </c>
      <c r="Q139" s="160">
        <v>0.30199999999999999</v>
      </c>
      <c r="R139" s="146">
        <v>8.0000000000000004E-4</v>
      </c>
      <c r="S139" s="146">
        <v>-2.5000000000000001E-3</v>
      </c>
      <c r="T139" s="146">
        <v>-6.9999999999999999E-4</v>
      </c>
      <c r="U139" s="144">
        <v>350870</v>
      </c>
      <c r="V139" s="144">
        <v>109</v>
      </c>
      <c r="W139" s="148">
        <v>0.21180555555555555</v>
      </c>
      <c r="X139" s="149">
        <v>42807</v>
      </c>
      <c r="Y139" s="13" t="s">
        <v>38</v>
      </c>
    </row>
    <row r="140" spans="1:25" ht="15.75" thickBot="1" x14ac:dyDescent="0.2">
      <c r="A140" s="14">
        <v>150143</v>
      </c>
      <c r="B140" s="150" t="s">
        <v>137</v>
      </c>
      <c r="C140" s="14">
        <v>1.0589999999999999</v>
      </c>
      <c r="D140" s="156">
        <v>-1.7600000000000001E-2</v>
      </c>
      <c r="E140" s="150">
        <v>1.18</v>
      </c>
      <c r="F140" s="14">
        <v>1.032</v>
      </c>
      <c r="G140" s="152">
        <v>-2.6200000000000001E-2</v>
      </c>
      <c r="H140" s="152">
        <v>0.03</v>
      </c>
      <c r="I140" s="150">
        <v>4.5</v>
      </c>
      <c r="J140" s="150">
        <v>4.5</v>
      </c>
      <c r="K140" s="152">
        <v>4.3819999999999998E-2</v>
      </c>
      <c r="L140" s="150" t="s">
        <v>40</v>
      </c>
      <c r="M140" s="14" t="s">
        <v>62</v>
      </c>
      <c r="N140" s="156">
        <v>-4.7999999999999996E-3</v>
      </c>
      <c r="O140" s="18">
        <v>0.1343</v>
      </c>
      <c r="P140" s="152">
        <v>-2.7799999999999998E-2</v>
      </c>
      <c r="Q140" s="152">
        <v>0.51439999999999997</v>
      </c>
      <c r="R140" s="152">
        <v>-1.4E-3</v>
      </c>
      <c r="S140" s="152">
        <v>1.32E-2</v>
      </c>
      <c r="T140" s="152">
        <v>6.3600000000000004E-2</v>
      </c>
      <c r="U140" s="150">
        <v>9042</v>
      </c>
      <c r="V140" s="150">
        <v>8</v>
      </c>
      <c r="W140" s="153">
        <v>0.29375000000000001</v>
      </c>
      <c r="X140" s="154">
        <v>42705</v>
      </c>
      <c r="Y140" s="21" t="s">
        <v>38</v>
      </c>
    </row>
    <row r="141" spans="1:25" ht="15.75" thickBot="1" x14ac:dyDescent="0.2">
      <c r="A141" s="7">
        <v>150192</v>
      </c>
      <c r="B141" s="144" t="s">
        <v>107</v>
      </c>
      <c r="C141" s="7">
        <v>1.075</v>
      </c>
      <c r="D141" s="147">
        <v>3.7000000000000002E-3</v>
      </c>
      <c r="E141" s="144">
        <v>860.14</v>
      </c>
      <c r="F141" s="7">
        <v>1.0289999999999999</v>
      </c>
      <c r="G141" s="146">
        <v>-4.4699999999999997E-2</v>
      </c>
      <c r="H141" s="146">
        <v>0.03</v>
      </c>
      <c r="I141" s="144">
        <v>4.5</v>
      </c>
      <c r="J141" s="144">
        <v>4.5</v>
      </c>
      <c r="K141" s="146">
        <v>4.3020000000000003E-2</v>
      </c>
      <c r="L141" s="144" t="s">
        <v>40</v>
      </c>
      <c r="M141" s="7" t="s">
        <v>108</v>
      </c>
      <c r="N141" s="145">
        <v>-7.4000000000000003E-3</v>
      </c>
      <c r="O141" s="23">
        <v>0.40260000000000001</v>
      </c>
      <c r="P141" s="146">
        <v>-4.6199999999999998E-2</v>
      </c>
      <c r="Q141" s="146">
        <v>0.40129999999999999</v>
      </c>
      <c r="R141" s="146">
        <v>-7.9000000000000008E-3</v>
      </c>
      <c r="S141" s="146">
        <v>-7.9000000000000008E-3</v>
      </c>
      <c r="T141" s="146">
        <v>-3.7000000000000002E-3</v>
      </c>
      <c r="U141" s="144">
        <v>12712</v>
      </c>
      <c r="V141" s="144">
        <v>-1151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1.0780000000000001</v>
      </c>
      <c r="D142" s="156">
        <v>-7.4000000000000003E-3</v>
      </c>
      <c r="E142" s="150">
        <v>4.72</v>
      </c>
      <c r="F142" s="14">
        <v>1.0281</v>
      </c>
      <c r="G142" s="152">
        <v>-4.8500000000000001E-2</v>
      </c>
      <c r="H142" s="152">
        <v>0.03</v>
      </c>
      <c r="I142" s="150">
        <v>4.5</v>
      </c>
      <c r="J142" s="150">
        <v>4.5</v>
      </c>
      <c r="K142" s="152">
        <v>4.2860000000000002E-2</v>
      </c>
      <c r="L142" s="150" t="s">
        <v>40</v>
      </c>
      <c r="M142" s="14" t="s">
        <v>141</v>
      </c>
      <c r="N142" s="156">
        <v>-1.6199999999999999E-2</v>
      </c>
      <c r="O142" s="18">
        <v>0.43719999999999998</v>
      </c>
      <c r="P142" s="152">
        <v>-4.9799999999999997E-2</v>
      </c>
      <c r="Q142" s="152">
        <v>0.3211</v>
      </c>
      <c r="R142" s="152">
        <v>-5.7000000000000002E-3</v>
      </c>
      <c r="S142" s="152">
        <v>-6.1999999999999998E-3</v>
      </c>
      <c r="T142" s="152">
        <v>-3.8E-3</v>
      </c>
      <c r="U142" s="150">
        <v>2380</v>
      </c>
      <c r="V142" s="150">
        <v>-11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1.0640000000000001</v>
      </c>
      <c r="D143" s="157">
        <v>0</v>
      </c>
      <c r="E143" s="144">
        <v>0</v>
      </c>
      <c r="F143" s="7">
        <v>1.012</v>
      </c>
      <c r="G143" s="146">
        <v>-5.1400000000000001E-2</v>
      </c>
      <c r="H143" s="146">
        <v>0.03</v>
      </c>
      <c r="I143" s="144">
        <v>4.5</v>
      </c>
      <c r="J143" s="144">
        <v>4.5</v>
      </c>
      <c r="K143" s="146">
        <v>4.2779999999999999E-2</v>
      </c>
      <c r="L143" s="144" t="s">
        <v>40</v>
      </c>
      <c r="M143" s="7" t="s">
        <v>131</v>
      </c>
      <c r="N143" s="145">
        <v>-1.17E-2</v>
      </c>
      <c r="O143" s="23">
        <v>0.38350000000000001</v>
      </c>
      <c r="P143" s="146">
        <v>-5.2200000000000003E-2</v>
      </c>
      <c r="Q143" s="160">
        <v>0.46539999999999998</v>
      </c>
      <c r="R143" s="146">
        <v>-3.5000000000000001E-3</v>
      </c>
      <c r="S143" s="146">
        <v>-4.0000000000000001E-3</v>
      </c>
      <c r="T143" s="146">
        <v>-4.8999999999999998E-3</v>
      </c>
      <c r="U143" s="144">
        <v>3802</v>
      </c>
      <c r="V143" s="144">
        <v>-4</v>
      </c>
      <c r="W143" s="148">
        <v>0.21180555555555555</v>
      </c>
      <c r="X143" s="149">
        <v>42869</v>
      </c>
      <c r="Y143" s="13" t="s">
        <v>38</v>
      </c>
    </row>
    <row r="144" spans="1:25" ht="15.75" thickBot="1" x14ac:dyDescent="0.2">
      <c r="A144" s="14">
        <v>150311</v>
      </c>
      <c r="B144" s="150" t="s">
        <v>135</v>
      </c>
      <c r="C144" s="14">
        <v>1.085</v>
      </c>
      <c r="D144" s="151">
        <v>7.4000000000000003E-3</v>
      </c>
      <c r="E144" s="150">
        <v>2.0099999999999998</v>
      </c>
      <c r="F144" s="14">
        <v>1.032</v>
      </c>
      <c r="G144" s="152">
        <v>-5.1400000000000001E-2</v>
      </c>
      <c r="H144" s="152">
        <v>0.03</v>
      </c>
      <c r="I144" s="150">
        <v>4.5</v>
      </c>
      <c r="J144" s="150">
        <v>4.5</v>
      </c>
      <c r="K144" s="152">
        <v>4.274E-2</v>
      </c>
      <c r="L144" s="150" t="s">
        <v>40</v>
      </c>
      <c r="M144" s="14" t="s">
        <v>136</v>
      </c>
      <c r="N144" s="156">
        <v>-1.2500000000000001E-2</v>
      </c>
      <c r="O144" s="18">
        <v>0.37140000000000001</v>
      </c>
      <c r="P144" s="152">
        <v>-5.2200000000000003E-2</v>
      </c>
      <c r="Q144" s="152">
        <v>0.47099999999999997</v>
      </c>
      <c r="R144" s="152">
        <v>2.9999999999999997E-4</v>
      </c>
      <c r="S144" s="152">
        <v>-7.3000000000000001E-3</v>
      </c>
      <c r="T144" s="152">
        <v>-8.2000000000000007E-3</v>
      </c>
      <c r="U144" s="150">
        <v>1690</v>
      </c>
      <c r="V144" s="150">
        <v>-10</v>
      </c>
      <c r="W144" s="153">
        <v>0.21180555555555555</v>
      </c>
      <c r="X144" s="154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-2.0118644067796607E-3</v>
      </c>
      <c r="E145" s="36"/>
      <c r="F145" s="35"/>
      <c r="G145" s="43">
        <f>AVERAGE(G86:G144)</f>
        <v>-1.1484745762711863E-2</v>
      </c>
      <c r="H145" s="43">
        <f>COUNTIF($D86:$D144,"&gt;0")/COUNT($D86:$D144)</f>
        <v>0.30508474576271188</v>
      </c>
      <c r="I145" s="270"/>
      <c r="J145" s="270"/>
      <c r="K145" s="43">
        <f>AVERAGE(K86:K144)</f>
        <v>4.4520000000000004E-2</v>
      </c>
      <c r="L145" s="36"/>
      <c r="M145" s="35"/>
      <c r="N145" s="38"/>
      <c r="O145" s="39"/>
      <c r="P145" s="43">
        <f>AVERAGE(P86:P144)</f>
        <v>-1.7910344827586203E-2</v>
      </c>
      <c r="Q145" s="37"/>
      <c r="R145" s="43">
        <f>AVERAGE(R86:R144)</f>
        <v>1.0169491525423776E-4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0.92300000000000004</v>
      </c>
      <c r="D146" s="147">
        <v>1.1000000000000001E-3</v>
      </c>
      <c r="E146" s="144">
        <v>6.41</v>
      </c>
      <c r="F146" s="7">
        <v>1.0189999999999999</v>
      </c>
      <c r="G146" s="146">
        <v>9.4200000000000006E-2</v>
      </c>
      <c r="H146" s="146">
        <v>1.4999999999999999E-2</v>
      </c>
      <c r="I146" s="144">
        <v>3</v>
      </c>
      <c r="J146" s="144">
        <v>3</v>
      </c>
      <c r="K146" s="146">
        <v>3.3189999999999997E-2</v>
      </c>
      <c r="L146" s="144" t="s">
        <v>40</v>
      </c>
      <c r="M146" s="7" t="s">
        <v>41</v>
      </c>
      <c r="N146" s="147">
        <v>1E-4</v>
      </c>
      <c r="O146" s="23">
        <v>0.22489999999999999</v>
      </c>
      <c r="P146" s="146">
        <v>5.9900000000000002E-2</v>
      </c>
      <c r="Q146" s="146">
        <v>0.1099</v>
      </c>
      <c r="R146" s="146">
        <v>3.3999999999999998E-3</v>
      </c>
      <c r="S146" s="146">
        <v>2.8E-3</v>
      </c>
      <c r="T146" s="146">
        <v>1.52E-2</v>
      </c>
      <c r="U146" s="144">
        <v>820</v>
      </c>
      <c r="V146" s="144">
        <v>3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150133</v>
      </c>
      <c r="B147" s="150" t="s">
        <v>413</v>
      </c>
      <c r="C147" s="14">
        <v>1.0429999999999999</v>
      </c>
      <c r="D147" s="156">
        <v>-6.7000000000000002E-3</v>
      </c>
      <c r="E147" s="150">
        <v>23.98</v>
      </c>
      <c r="F147" s="14">
        <v>1.0489999999999999</v>
      </c>
      <c r="G147" s="152">
        <v>5.7000000000000002E-3</v>
      </c>
      <c r="H147" s="150" t="s">
        <v>414</v>
      </c>
      <c r="I147" s="150">
        <v>3.7</v>
      </c>
      <c r="J147" s="150">
        <v>3.7</v>
      </c>
      <c r="K147" s="152">
        <v>4.4420000000000001E-2</v>
      </c>
      <c r="L147" s="150">
        <v>0.67</v>
      </c>
      <c r="M147" s="14" t="s">
        <v>415</v>
      </c>
      <c r="N147" s="151">
        <v>2.0000000000000001E-4</v>
      </c>
      <c r="O147" s="152">
        <v>0.23530000000000001</v>
      </c>
      <c r="P147" s="150" t="s">
        <v>37</v>
      </c>
      <c r="Q147" s="150" t="s">
        <v>37</v>
      </c>
      <c r="R147" s="152">
        <v>-6.0000000000000001E-3</v>
      </c>
      <c r="S147" s="152">
        <v>-1.4E-3</v>
      </c>
      <c r="T147" s="152">
        <v>1.2999999999999999E-3</v>
      </c>
      <c r="U147" s="150">
        <v>611</v>
      </c>
      <c r="V147" s="150">
        <v>0</v>
      </c>
      <c r="W147" s="153">
        <v>0.29375000000000001</v>
      </c>
      <c r="X147" s="154">
        <v>42850</v>
      </c>
      <c r="Y147" s="21" t="s">
        <v>38</v>
      </c>
    </row>
    <row r="148" spans="1:25" ht="15.75" thickBot="1" x14ac:dyDescent="0.2">
      <c r="A148" s="7">
        <v>150039</v>
      </c>
      <c r="B148" s="144" t="s">
        <v>346</v>
      </c>
      <c r="C148" s="7">
        <v>1.099</v>
      </c>
      <c r="D148" s="147">
        <v>8.9999999999999998E-4</v>
      </c>
      <c r="E148" s="144">
        <v>2.5</v>
      </c>
      <c r="F148" s="7">
        <v>1.087</v>
      </c>
      <c r="G148" s="146">
        <v>-1.0999999999999999E-2</v>
      </c>
      <c r="H148" s="144" t="s">
        <v>347</v>
      </c>
      <c r="I148" s="144">
        <v>4</v>
      </c>
      <c r="J148" s="144">
        <v>4</v>
      </c>
      <c r="K148" s="146">
        <v>2.3449999999999999E-2</v>
      </c>
      <c r="L148" s="144">
        <v>0.82</v>
      </c>
      <c r="M148" s="7" t="s">
        <v>236</v>
      </c>
      <c r="N148" s="157">
        <v>0</v>
      </c>
      <c r="O148" s="146">
        <v>0.34239999999999998</v>
      </c>
      <c r="P148" s="144" t="s">
        <v>37</v>
      </c>
      <c r="Q148" s="144" t="s">
        <v>37</v>
      </c>
      <c r="R148" s="146">
        <v>1.4E-3</v>
      </c>
      <c r="S148" s="146">
        <v>-1E-4</v>
      </c>
      <c r="T148" s="146">
        <v>-4.5999999999999999E-3</v>
      </c>
      <c r="U148" s="144">
        <v>1671</v>
      </c>
      <c r="V148" s="144">
        <v>0</v>
      </c>
      <c r="W148" s="148">
        <v>0.29375000000000001</v>
      </c>
      <c r="X148" s="149">
        <v>42902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1.0529999999999999</v>
      </c>
      <c r="D149" s="156">
        <v>-1.9E-3</v>
      </c>
      <c r="E149" s="150">
        <v>38.25</v>
      </c>
      <c r="F149" s="14">
        <v>1</v>
      </c>
      <c r="G149" s="152">
        <v>-5.2999999999999999E-2</v>
      </c>
      <c r="H149" s="150" t="s">
        <v>35</v>
      </c>
      <c r="I149" s="150">
        <v>0</v>
      </c>
      <c r="J149" s="150">
        <v>0</v>
      </c>
      <c r="K149" s="152">
        <v>-1.925E-2</v>
      </c>
      <c r="L149" s="150">
        <v>2.66</v>
      </c>
      <c r="M149" s="14" t="s">
        <v>36</v>
      </c>
      <c r="N149" s="156">
        <v>-8.3999999999999995E-3</v>
      </c>
      <c r="O149" s="152">
        <v>0.55100000000000005</v>
      </c>
      <c r="P149" s="150" t="s">
        <v>37</v>
      </c>
      <c r="Q149" s="150" t="s">
        <v>37</v>
      </c>
      <c r="R149" s="152">
        <v>1.14E-2</v>
      </c>
      <c r="S149" s="152">
        <v>1.2200000000000001E-2</v>
      </c>
      <c r="T149" s="152">
        <v>1.2500000000000001E-2</v>
      </c>
      <c r="U149" s="150">
        <v>3133</v>
      </c>
      <c r="V149" s="150">
        <v>11</v>
      </c>
      <c r="W149" s="153">
        <v>0.17083333333333331</v>
      </c>
      <c r="X149" s="154">
        <v>43574</v>
      </c>
      <c r="Y149" s="21" t="s">
        <v>38</v>
      </c>
    </row>
    <row r="150" spans="1:25" ht="15.75" thickBot="1" x14ac:dyDescent="0.2">
      <c r="A150" s="7">
        <v>150188</v>
      </c>
      <c r="B150" s="144" t="s">
        <v>289</v>
      </c>
      <c r="C150" s="7">
        <v>1.0740000000000001</v>
      </c>
      <c r="D150" s="157">
        <v>0</v>
      </c>
      <c r="E150" s="144">
        <v>0</v>
      </c>
      <c r="F150" s="7">
        <v>1.0369999999999999</v>
      </c>
      <c r="G150" s="146">
        <v>-3.5700000000000003E-2</v>
      </c>
      <c r="H150" s="144" t="s">
        <v>290</v>
      </c>
      <c r="I150" s="144">
        <v>5.5</v>
      </c>
      <c r="J150" s="144">
        <v>5.5</v>
      </c>
      <c r="K150" s="146">
        <v>-5.5079999999999997E-2</v>
      </c>
      <c r="L150" s="144">
        <v>0.32</v>
      </c>
      <c r="M150" s="7" t="s">
        <v>291</v>
      </c>
      <c r="N150" s="145">
        <v>-4.7999999999999996E-3</v>
      </c>
      <c r="O150" s="23">
        <v>0.14369999999999999</v>
      </c>
      <c r="P150" s="146">
        <v>-5.6000000000000001E-2</v>
      </c>
      <c r="Q150" s="146">
        <v>0.39250000000000002</v>
      </c>
      <c r="R150" s="146">
        <v>2.8999999999999998E-3</v>
      </c>
      <c r="S150" s="146">
        <v>7.1999999999999998E-3</v>
      </c>
      <c r="T150" s="146">
        <v>1.29E-2</v>
      </c>
      <c r="U150" s="144">
        <v>29481</v>
      </c>
      <c r="V150" s="144">
        <v>0</v>
      </c>
      <c r="W150" s="148">
        <v>0.29375000000000001</v>
      </c>
      <c r="X150" s="149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7"/>
    <hyperlink ref="C17" r:id="rId64" display="http://finance.sina.com.cn/fund/quotes/150287/bc.shtml"/>
    <hyperlink ref="F17" r:id="rId65" display="http://www.cninfo.com.cn/information/fund/netvalue/150287.html"/>
    <hyperlink ref="M17" r:id="rId66" tooltip="399440" display="http://quote.eastmoney.com/zs399440.html"/>
    <hyperlink ref="O17" r:id="rId67" display="https://www.jisilu.cn/data/utils/lowcalc/150287"/>
    <hyperlink ref="Y17" r:id="rId68" tooltip="加【钢铁A】为自选A类" display="javascript:addOwnedFund('150287');"/>
    <hyperlink ref="A18" r:id="rId69" display="https://www.jisilu.cn/data/sfnew/detail/150323"/>
    <hyperlink ref="C18" r:id="rId70" display="http://finance.sina.com.cn/fund/quotes/150323/bc.shtml"/>
    <hyperlink ref="F18" r:id="rId71" display="http://www.cninfo.com.cn/information/fund/netvalue/150323.html"/>
    <hyperlink ref="M18" r:id="rId72" tooltip="000827" display="http://quote.eastmoney.com/zs000827.html"/>
    <hyperlink ref="O18" r:id="rId73" display="https://www.jisilu.cn/data/utils/lowcalc/150323"/>
    <hyperlink ref="Y18" r:id="rId74" tooltip="加【环保A端】为自选A类" display="javascript:addOwnedFund('150323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1" r:id="rId81" display="https://www.jisilu.cn/data/sfnew/detail/150335"/>
    <hyperlink ref="C21" r:id="rId82" display="http://finance.sina.com.cn/fund/quotes/150335/bc.shtml"/>
    <hyperlink ref="F21" r:id="rId83" display="http://www.cninfo.com.cn/information/fund/netvalue/150335.html"/>
    <hyperlink ref="M21" r:id="rId84" tooltip="399967" display="http://quote.eastmoney.com/zs399967.html"/>
    <hyperlink ref="O21" r:id="rId85" display="https://www.jisilu.cn/data/utils/lowcalc/150335"/>
    <hyperlink ref="Y21" r:id="rId86" tooltip="加【军工股A】为自选A类" display="javascript:addOwnedFund('150335');"/>
    <hyperlink ref="A22" r:id="rId87" display="https://www.jisilu.cn/data/sfnew/detail/150293"/>
    <hyperlink ref="C22" r:id="rId88" display="http://finance.sina.com.cn/fund/quotes/150293/bc.shtml"/>
    <hyperlink ref="F22" r:id="rId89" display="http://www.cninfo.com.cn/information/fund/netvalue/150293.html"/>
    <hyperlink ref="M22" r:id="rId90" tooltip="399807" display="http://quote.eastmoney.com/zs399807.html"/>
    <hyperlink ref="O22" r:id="rId91" display="https://www.jisilu.cn/data/utils/lowcalc/150293"/>
    <hyperlink ref="Y22" r:id="rId92" tooltip="加【高铁A级】为自选A类" display="javascript:addOwnedFund('150293');"/>
    <hyperlink ref="A23" r:id="rId93" display="https://www.jisilu.cn/data/sfnew/detail/150263"/>
    <hyperlink ref="C23" r:id="rId94" display="http://finance.sina.com.cn/fund/quotes/150263/bc.shtml"/>
    <hyperlink ref="F23" r:id="rId95" display="http://www.cninfo.com.cn/information/fund/netvalue/150263.html"/>
    <hyperlink ref="M23" r:id="rId96" tooltip="000852" display="http://quote.eastmoney.com/zs000852.html"/>
    <hyperlink ref="O23" r:id="rId97" display="https://www.jisilu.cn/data/utils/lowcalc/150263"/>
    <hyperlink ref="Y23" r:id="rId98" tooltip="加【1000A】为自选A类" display="javascript:addOwnedFund('150263');"/>
    <hyperlink ref="A24" r:id="rId99" display="https://www.jisilu.cn/data/sfnew/detail/150291"/>
    <hyperlink ref="C24" r:id="rId100" display="http://finance.sina.com.cn/fund/quotes/150291/bc.shtml"/>
    <hyperlink ref="F24" r:id="rId101" display="http://www.cninfo.com.cn/information/fund/netvalue/150291.html"/>
    <hyperlink ref="M24" r:id="rId102" tooltip="399986" display="http://quote.eastmoney.com/zs399986.html"/>
    <hyperlink ref="O24" r:id="rId103" display="https://www.jisilu.cn/data/utils/lowcalc/150291"/>
    <hyperlink ref="Y24" r:id="rId104" tooltip="将【银行A份】从自选中删除" display="javascript:delOwnedFund('150291');"/>
    <hyperlink ref="A25" r:id="rId105" display="https://www.jisilu.cn/data/sfnew/detail/150325"/>
    <hyperlink ref="C25" r:id="rId106" display="http://finance.sina.com.cn/fund/quotes/150325/bc.shtml"/>
    <hyperlink ref="F25" r:id="rId107" display="http://www.cninfo.com.cn/information/fund/netvalue/150325.html"/>
    <hyperlink ref="M25" r:id="rId108" tooltip="399807" display="http://quote.eastmoney.com/zs399807.html"/>
    <hyperlink ref="O25" r:id="rId109" display="https://www.jisilu.cn/data/utils/lowcalc/150325"/>
    <hyperlink ref="Y25" r:id="rId110" tooltip="加【高铁A端】为自选A类" display="javascript:addOwnedFund('150325');"/>
    <hyperlink ref="A26" r:id="rId111" display="https://www.jisilu.cn/data/sfnew/detail/150247"/>
    <hyperlink ref="C26" r:id="rId112" display="http://finance.sina.com.cn/fund/quotes/150247/bc.shtml"/>
    <hyperlink ref="F26" r:id="rId113" display="http://www.cninfo.com.cn/information/fund/netvalue/150247.html"/>
    <hyperlink ref="M26" r:id="rId114" tooltip="399971" display="http://quote.eastmoney.com/zs399971.html"/>
    <hyperlink ref="O26" r:id="rId115" display="https://www.jisilu.cn/data/utils/lowcalc/150247"/>
    <hyperlink ref="Y26" r:id="rId116" tooltip="加【传媒A级】为自选A类" display="javascript:addOwnedFund('150247');"/>
    <hyperlink ref="A27" r:id="rId117" display="https://www.jisilu.cn/data/sfnew/detail/502037"/>
    <hyperlink ref="C27" r:id="rId118" display="http://finance.sina.com.cn/fund/quotes/502037/bc.shtml"/>
    <hyperlink ref="F27" r:id="rId119" display="http://www.cninfo.com.cn/information/fund/netvalue/502037.html"/>
    <hyperlink ref="M27" r:id="rId120" tooltip="399805" display="http://quote.eastmoney.com/zs399805.html"/>
    <hyperlink ref="O27" r:id="rId121" display="https://www.jisilu.cn/data/utils/lowcalc/502037"/>
    <hyperlink ref="Y27" r:id="rId122" tooltip="加【网金A】为自选A类" display="javascript:addOwnedFund('502037');"/>
    <hyperlink ref="A28" r:id="rId123" display="https://www.jisilu.cn/data/sfnew/detail/150299"/>
    <hyperlink ref="C28" r:id="rId124" display="http://finance.sina.com.cn/fund/quotes/150299/bc.shtml"/>
    <hyperlink ref="F28" r:id="rId125" display="http://www.cninfo.com.cn/information/fund/netvalue/150299.html"/>
    <hyperlink ref="M28" r:id="rId126" tooltip="399986" display="http://quote.eastmoney.com/zs399986.html"/>
    <hyperlink ref="O28" r:id="rId127" display="https://www.jisilu.cn/data/utils/lowcalc/150299"/>
    <hyperlink ref="Y28" r:id="rId128" tooltip="将【银行股A】从自选中删除" display="javascript:delOwnedFund('150299');"/>
    <hyperlink ref="A29" r:id="rId129" display="https://www.jisilu.cn/data/sfnew/detail/150130"/>
    <hyperlink ref="C29" r:id="rId130" display="http://finance.sina.com.cn/fund/quotes/150130/bc.shtml"/>
    <hyperlink ref="F29" r:id="rId131" display="http://www.cninfo.com.cn/information/fund/netvalue/150130.html"/>
    <hyperlink ref="M29" r:id="rId132" tooltip="399394" display="http://quote.eastmoney.com/zs399394.html"/>
    <hyperlink ref="O29" r:id="rId133" display="https://www.jisilu.cn/data/utils/lowcalc/150130"/>
    <hyperlink ref="Y29" r:id="rId134" tooltip="加【医药A】为自选A类" display="javascript:addOwnedFund('150130');"/>
    <hyperlink ref="A30" r:id="rId135" display="https://www.jisilu.cn/data/sfnew/detail/150265"/>
    <hyperlink ref="C30" r:id="rId136" display="http://finance.sina.com.cn/fund/quotes/150265/bc.shtml"/>
    <hyperlink ref="F30" r:id="rId137" display="http://www.cninfo.com.cn/information/fund/netvalue/150265.html"/>
    <hyperlink ref="M30" r:id="rId138" tooltip="399991" display="http://quote.eastmoney.com/zs399991.html"/>
    <hyperlink ref="O30" r:id="rId139" display="https://www.jisilu.cn/data/utils/lowcalc/150265"/>
    <hyperlink ref="Y30" r:id="rId140" tooltip="将【一带A】从自选中删除" display="javascript:delOwnedFund('150265');"/>
    <hyperlink ref="A31" r:id="rId141" display="https://www.jisilu.cn/data/sfnew/detail/150198"/>
    <hyperlink ref="C31" r:id="rId142" display="http://finance.sina.com.cn/fund/quotes/150198/bc.shtml"/>
    <hyperlink ref="F31" r:id="rId143" display="http://www.cninfo.com.cn/information/fund/netvalue/150198.html"/>
    <hyperlink ref="M31" r:id="rId144" tooltip="399396" display="http://quote.eastmoney.com/zs399396.html"/>
    <hyperlink ref="O31" r:id="rId145" display="https://www.jisilu.cn/data/utils/lowcalc/150198"/>
    <hyperlink ref="Y31" r:id="rId146" tooltip="加【食品A】为自选A类" display="javascript:addOwnedFund('150198');"/>
    <hyperlink ref="A32" r:id="rId147" display="https://www.jisilu.cn/data/sfnew/detail/150301"/>
    <hyperlink ref="C32" r:id="rId148" display="http://finance.sina.com.cn/fund/quotes/150301/bc.shtml"/>
    <hyperlink ref="F32" r:id="rId149" display="http://www.cninfo.com.cn/information/fund/netvalue/150301.html"/>
    <hyperlink ref="M32" r:id="rId150" tooltip="399975" display="http://quote.eastmoney.com/zs399975.html"/>
    <hyperlink ref="O32" r:id="rId151" display="https://www.jisilu.cn/data/utils/lowcalc/150301"/>
    <hyperlink ref="Y32" r:id="rId152" tooltip="加【证券股A】为自选A类" display="javascript:addOwnedFund('150301');"/>
    <hyperlink ref="A33" r:id="rId153" display="https://www.jisilu.cn/data/sfnew/detail/150261"/>
    <hyperlink ref="C33" r:id="rId154" display="http://finance.sina.com.cn/fund/quotes/150261/bc.shtml"/>
    <hyperlink ref="F33" r:id="rId155" display="http://www.cninfo.com.cn/information/fund/netvalue/150261.html"/>
    <hyperlink ref="M33" r:id="rId156" tooltip="399989" display="http://quote.eastmoney.com/zs399989.html"/>
    <hyperlink ref="O33" r:id="rId157" display="https://www.jisilu.cn/data/utils/lowcalc/150261"/>
    <hyperlink ref="Y33" r:id="rId158" tooltip="加【医疗A】为自选A类" display="javascript:addOwnedFund('150261');"/>
    <hyperlink ref="A34" r:id="rId159" display="https://www.jisilu.cn/data/sfnew/detail/150190"/>
    <hyperlink ref="C34" r:id="rId160" display="http://finance.sina.com.cn/fund/quotes/150190/bc.shtml"/>
    <hyperlink ref="F34" r:id="rId161" display="http://www.cninfo.com.cn/information/fund/netvalue/150190.html"/>
    <hyperlink ref="M34" r:id="rId162" tooltip="000827" display="http://quote.eastmoney.com/zs000827.html"/>
    <hyperlink ref="O34" r:id="rId163" display="https://www.jisilu.cn/data/utils/lowcalc/150190"/>
    <hyperlink ref="Y34" r:id="rId164" tooltip="加【NCF环保A】为自选A类" display="javascript:addOwnedFund('150190');"/>
    <hyperlink ref="A35" r:id="rId165" display="https://www.jisilu.cn/data/sfnew/detail/150117"/>
    <hyperlink ref="C35" r:id="rId166" display="http://finance.sina.com.cn/fund/quotes/150117/bc.shtml"/>
    <hyperlink ref="F35" r:id="rId167" display="http://www.cninfo.com.cn/information/fund/netvalue/150117.html"/>
    <hyperlink ref="M35" r:id="rId168" tooltip="399393" display="http://quote.eastmoney.com/zs399393.html"/>
    <hyperlink ref="O35" r:id="rId169" display="https://www.jisilu.cn/data/utils/lowcalc/150117"/>
    <hyperlink ref="Y35" r:id="rId170" tooltip="加【房地产A】为自选A类" display="javascript:addOwnedFund('150117');"/>
    <hyperlink ref="A36" r:id="rId171" display="https://www.jisilu.cn/data/sfnew/detail/150196"/>
    <hyperlink ref="C36" r:id="rId172" display="http://finance.sina.com.cn/fund/quotes/150196/bc.shtml"/>
    <hyperlink ref="F36" r:id="rId173" display="http://www.cninfo.com.cn/information/fund/netvalue/150196.html"/>
    <hyperlink ref="M36" r:id="rId174" tooltip="399395" display="http://quote.eastmoney.com/zs399395.html"/>
    <hyperlink ref="O36" r:id="rId175" display="https://www.jisilu.cn/data/utils/lowcalc/150196"/>
    <hyperlink ref="Y36" r:id="rId176" tooltip="加【有色A】为自选A类" display="javascript:addOwnedFund('150196');"/>
    <hyperlink ref="A37" r:id="rId177" display="https://www.jisilu.cn/data/sfnew/detail/150343"/>
    <hyperlink ref="C37" r:id="rId178" display="http://finance.sina.com.cn/fund/quotes/150343/bc.shtml"/>
    <hyperlink ref="F37" r:id="rId179" display="http://www.cninfo.com.cn/information/fund/netvalue/150343.html"/>
    <hyperlink ref="M37" r:id="rId180" tooltip="399975" display="http://quote.eastmoney.com/zs399975.html"/>
    <hyperlink ref="O37" r:id="rId181" display="https://www.jisilu.cn/data/utils/lowcalc/150343"/>
    <hyperlink ref="Y37" r:id="rId182" tooltip="加【证券A基】为自选A类" display="javascript:addOwnedFund('150343');"/>
    <hyperlink ref="A38" r:id="rId183" display="https://www.jisilu.cn/data/sfnew/detail/502057"/>
    <hyperlink ref="C38" r:id="rId184" display="http://finance.sina.com.cn/fund/quotes/502057/bc.shtml"/>
    <hyperlink ref="F38" r:id="rId185" display="http://www.cninfo.com.cn/information/fund/netvalue/502057.html"/>
    <hyperlink ref="M38" r:id="rId186" tooltip="399989" display="http://quote.eastmoney.com/zs399989.html"/>
    <hyperlink ref="O38" r:id="rId187" display="https://www.jisilu.cn/data/utils/lowcalc/502057"/>
    <hyperlink ref="Y38" r:id="rId188" tooltip="加【医疗A】为自选A类" display="javascript:addOwnedFund('502057');"/>
    <hyperlink ref="A39" r:id="rId189" display="https://www.jisilu.cn/data/sfnew/detail/150327"/>
    <hyperlink ref="C39" r:id="rId190" display="http://finance.sina.com.cn/fund/quotes/150327/bc.shtml"/>
    <hyperlink ref="F39" r:id="rId191" display="http://www.cninfo.com.cn/information/fund/netvalue/150327.html"/>
    <hyperlink ref="M39" r:id="rId192" tooltip="399808" display="http://quote.eastmoney.com/zs399808.html"/>
    <hyperlink ref="O39" r:id="rId193" display="https://www.jisilu.cn/data/utils/lowcalc/150327"/>
    <hyperlink ref="Y39" r:id="rId194" tooltip="加【新能A级】为自选A类" display="javascript:addOwnedFund('150327');"/>
    <hyperlink ref="A40" r:id="rId195" display="https://www.jisilu.cn/data/sfnew/detail/150317"/>
    <hyperlink ref="C40" r:id="rId196" display="http://finance.sina.com.cn/fund/quotes/150317/bc.shtml"/>
    <hyperlink ref="F40" r:id="rId197" display="http://www.cninfo.com.cn/information/fund/netvalue/150317.html"/>
    <hyperlink ref="M40" r:id="rId198" tooltip="399805" display="http://quote.eastmoney.com/zs399805.html"/>
    <hyperlink ref="O40" r:id="rId199" display="https://www.jisilu.cn/data/utils/lowcalc/150317"/>
    <hyperlink ref="Y40" r:id="rId200" tooltip="加【E金融A】为自选A类" display="javascript:addOwnedFund('150317');"/>
    <hyperlink ref="A41" r:id="rId201" display="https://www.jisilu.cn/data/sfnew/detail/150047"/>
    <hyperlink ref="C41" r:id="rId202" display="http://finance.sina.com.cn/fund/quotes/150047/bc.shtml"/>
    <hyperlink ref="F41" r:id="rId203" display="http://www.cninfo.com.cn/information/fund/netvalue/150047.html"/>
    <hyperlink ref="M41" r:id="rId204" tooltip="399942" display="http://quote.eastmoney.com/zs399942.html"/>
    <hyperlink ref="O41" r:id="rId205" display="https://www.jisilu.cn/data/utils/lowcalc/150047"/>
    <hyperlink ref="Y41" r:id="rId206" tooltip="加【消费A】为自选A类" display="javascript:addOwnedFund('150047');"/>
    <hyperlink ref="A43" r:id="rId207" display="https://www.jisilu.cn/data/sfnew/detail/150175"/>
    <hyperlink ref="C43" r:id="rId208" display="http://finance.sina.com.cn/fund/quotes/150175/bc.shtml"/>
    <hyperlink ref="F43" r:id="rId209" display="http://www.cninfo.com.cn/information/fund/netvalue/150175.html"/>
    <hyperlink ref="M43" r:id="rId210" tooltip="HSCEI" display="http://quote.eastmoney.com/hk/zs110010.html"/>
    <hyperlink ref="O43" r:id="rId211" display="https://www.jisilu.cn/data/utils/lowcalc/150175"/>
    <hyperlink ref="Y43" r:id="rId212" tooltip="将【H股A】从自选中删除" display="javascript:delOwnedFund('150175');"/>
    <hyperlink ref="A44" r:id="rId213" display="https://www.jisilu.cn/data/sfnew/detail/150145"/>
    <hyperlink ref="C44" r:id="rId214" display="http://finance.sina.com.cn/fund/quotes/150145/bc.shtml"/>
    <hyperlink ref="F44" r:id="rId215" display="http://www.cninfo.com.cn/information/fund/netvalue/150145.html"/>
    <hyperlink ref="M44" r:id="rId216" tooltip="000828" display="http://quote.eastmoney.com/zs000828.html"/>
    <hyperlink ref="O44" r:id="rId217" display="https://www.jisilu.cn/data/utils/lowcalc/150145"/>
    <hyperlink ref="Y44" r:id="rId218" tooltip="加【高贝塔A】为自选A类" display="javascript:addOwnedFund('150145');"/>
    <hyperlink ref="A45" r:id="rId219" display="https://www.jisilu.cn/data/sfnew/detail/150064"/>
    <hyperlink ref="C45" r:id="rId220" display="http://finance.sina.com.cn/fund/quotes/150064/bc.shtml"/>
    <hyperlink ref="F45" r:id="rId221" display="http://www.cninfo.com.cn/information/fund/netvalue/150064.html"/>
    <hyperlink ref="M45" r:id="rId222" tooltip="399904" display="http://quote.eastmoney.com/zs399904.html"/>
    <hyperlink ref="O45" r:id="rId223" display="https://www.jisilu.cn/data/utils/lowcalc/150064"/>
    <hyperlink ref="Y45" r:id="rId224" tooltip="加【同瑞A】为自选A类" display="javascript:addOwnedFund('150064');"/>
    <hyperlink ref="A46" r:id="rId225" display="https://www.jisilu.cn/data/sfnew/detail/502014"/>
    <hyperlink ref="C46" r:id="rId226" display="http://finance.sina.com.cn/fund/quotes/502014/bc.shtml"/>
    <hyperlink ref="F46" r:id="rId227" display="http://www.cninfo.com.cn/information/fund/netvalue/502014.html"/>
    <hyperlink ref="M46" r:id="rId228" tooltip="000853" display="http://quote.eastmoney.com/zs000853.html"/>
    <hyperlink ref="O46" r:id="rId229" display="https://www.jisilu.cn/data/utils/lowcalc/502014"/>
    <hyperlink ref="Y46" r:id="rId230" tooltip="加【一带一A】为自选A类" display="javascript:addOwnedFund('502014');"/>
    <hyperlink ref="A47" r:id="rId231" display="https://www.jisilu.cn/data/sfnew/detail/150138"/>
    <hyperlink ref="C47" r:id="rId232" display="http://finance.sina.com.cn/fund/quotes/150138/bc.shtml"/>
    <hyperlink ref="F47" r:id="rId233" display="http://www.cninfo.com.cn/information/fund/netvalue/150138.html"/>
    <hyperlink ref="M47" r:id="rId234" tooltip="000842" display="http://quote.eastmoney.com/zs000842.html"/>
    <hyperlink ref="O47" r:id="rId235" display="https://www.jisilu.cn/data/utils/lowcalc/150138"/>
    <hyperlink ref="Y47" r:id="rId236" tooltip="加【中证800A】为自选A类" display="javascript:addOwnedFund('150138');"/>
    <hyperlink ref="A48" r:id="rId237" display="https://www.jisilu.cn/data/sfnew/detail/150053"/>
    <hyperlink ref="C48" r:id="rId238" display="http://finance.sina.com.cn/fund/quotes/150053/bc.shtml"/>
    <hyperlink ref="F48" r:id="rId239" display="http://www.cninfo.com.cn/information/fund/netvalue/150053.html"/>
    <hyperlink ref="M48" r:id="rId240" tooltip="399905" display="http://quote.eastmoney.com/zs399905.html"/>
    <hyperlink ref="O48" r:id="rId241" display="https://www.jisilu.cn/data/utils/lowcalc/150053"/>
    <hyperlink ref="Y48" r:id="rId242" tooltip="加【泰达500A】为自选A类" display="javascript:addOwnedFund('150053');"/>
    <hyperlink ref="A49" r:id="rId243" display="https://www.jisilu.cn/data/sfnew/detail/502031"/>
    <hyperlink ref="C49" r:id="rId244" display="http://finance.sina.com.cn/fund/quotes/502031/bc.shtml"/>
    <hyperlink ref="F49" r:id="rId245" display="http://www.cninfo.com.cn/information/fund/netvalue/502031.html"/>
    <hyperlink ref="M49" r:id="rId246" tooltip="399807" display="http://quote.eastmoney.com/zs399807.html"/>
    <hyperlink ref="O49" r:id="rId247" display="https://www.jisilu.cn/data/utils/lowcalc/502031"/>
    <hyperlink ref="Y49" r:id="rId248" tooltip="将【高铁A】从自选中删除" display="javascript:delOwnedFund('502031');"/>
    <hyperlink ref="A50" r:id="rId249" display="https://www.jisilu.cn/data/sfnew/detail/502041"/>
    <hyperlink ref="C50" r:id="rId250" display="http://finance.sina.com.cn/fund/quotes/502041/bc.shtml"/>
    <hyperlink ref="F50" r:id="rId251" display="http://www.cninfo.com.cn/information/fund/netvalue/502041.html"/>
    <hyperlink ref="M50" r:id="rId252" tooltip="000016" display="http://quote.eastmoney.com/zs000016.html"/>
    <hyperlink ref="O50" r:id="rId253" display="https://www.jisilu.cn/data/utils/lowcalc/502041"/>
    <hyperlink ref="Y50" r:id="rId254" tooltip="加【上50A】为自选A类" display="javascript:addOwnedFund('502041');"/>
    <hyperlink ref="A51" r:id="rId255" display="https://www.jisilu.cn/data/sfnew/detail/150036"/>
    <hyperlink ref="C51" r:id="rId256" display="http://finance.sina.com.cn/fund/quotes/150036/bc.shtml"/>
    <hyperlink ref="F51" r:id="rId257" display="http://www.cninfo.com.cn/information/fund/netvalue/150036.html"/>
    <hyperlink ref="M51" r:id="rId258" tooltip="399300" display="http://quote.eastmoney.com/zs399300.html"/>
    <hyperlink ref="O51" r:id="rId259" display="https://www.jisilu.cn/data/utils/lowcalc/150036"/>
    <hyperlink ref="Y51" r:id="rId260" tooltip="加【建信稳健】为自选A类" display="javascript:addOwnedFund('150036');"/>
    <hyperlink ref="A52" r:id="rId261" display="https://www.jisilu.cn/data/sfnew/detail/502021"/>
    <hyperlink ref="C52" r:id="rId262" display="http://finance.sina.com.cn/fund/quotes/502021/bc.shtml"/>
    <hyperlink ref="F52" r:id="rId263" display="http://www.cninfo.com.cn/information/fund/netvalue/502021.html"/>
    <hyperlink ref="M52" r:id="rId264" tooltip="000016" display="http://quote.eastmoney.com/zs000016.html"/>
    <hyperlink ref="O52" r:id="rId265" display="https://www.jisilu.cn/data/utils/lowcalc/502021"/>
    <hyperlink ref="Y52" r:id="rId266" tooltip="加【国金50A】为自选A类" display="javascript:addOwnedFund('502021');"/>
    <hyperlink ref="A53" r:id="rId267" display="https://www.jisilu.cn/data/sfnew/detail/150281"/>
    <hyperlink ref="C53" r:id="rId268" display="http://finance.sina.com.cn/fund/quotes/150281/bc.shtml"/>
    <hyperlink ref="F53" r:id="rId269" display="http://www.cninfo.com.cn/information/fund/netvalue/150281.html"/>
    <hyperlink ref="M53" r:id="rId270" tooltip="399934" display="http://quote.eastmoney.com/zs399934.html"/>
    <hyperlink ref="O53" r:id="rId271" display="https://www.jisilu.cn/data/utils/lowcalc/150281"/>
    <hyperlink ref="Y53" r:id="rId272" tooltip="加【金融地A】为自选A类" display="javascript:addOwnedFund('150281');"/>
    <hyperlink ref="A54" r:id="rId273" display="https://www.jisilu.cn/data/sfnew/detail/150121"/>
    <hyperlink ref="C54" r:id="rId274" display="http://finance.sina.com.cn/fund/quotes/150121/bc.shtml"/>
    <hyperlink ref="F54" r:id="rId275" display="http://www.cninfo.com.cn/information/fund/netvalue/150121.html"/>
    <hyperlink ref="M54" r:id="rId276" tooltip="399918" display="http://quote.eastmoney.com/zs399918.html"/>
    <hyperlink ref="O54" r:id="rId277" display="https://www.jisilu.cn/data/utils/lowcalc/150121"/>
    <hyperlink ref="Y54" r:id="rId278" tooltip="加【银河优先】为自选A类" display="javascript:addOwnedFund('150121');"/>
    <hyperlink ref="A55" r:id="rId279" display="https://www.jisilu.cn/data/sfnew/detail/150094"/>
    <hyperlink ref="C55" r:id="rId280" display="http://finance.sina.com.cn/fund/quotes/150094/bc.shtml"/>
    <hyperlink ref="F55" r:id="rId281" display="http://www.cninfo.com.cn/information/fund/netvalue/150094.html"/>
    <hyperlink ref="M55" r:id="rId282" tooltip="000966" display="http://quote.eastmoney.com/zs000966.html"/>
    <hyperlink ref="O55" r:id="rId283" display="https://www.jisilu.cn/data/utils/lowcalc/150094"/>
    <hyperlink ref="Y55" r:id="rId284" tooltip="加【泰信400A】为自选A类" display="javascript:addOwnedFund('150094');"/>
    <hyperlink ref="A56" r:id="rId285" display="https://www.jisilu.cn/data/sfnew/detail/150073"/>
    <hyperlink ref="C56" r:id="rId286" display="http://finance.sina.com.cn/fund/quotes/150073/bc.shtml"/>
    <hyperlink ref="F56" r:id="rId287" display="http://www.cninfo.com.cn/information/fund/netvalue/150073.html"/>
    <hyperlink ref="M56" r:id="rId288" tooltip="399958" display="http://quote.eastmoney.com/zs399958.html"/>
    <hyperlink ref="O56" r:id="rId289" display="https://www.jisilu.cn/data/utils/lowcalc/150073"/>
    <hyperlink ref="Y56" r:id="rId290" tooltip="加【诺安稳健】为自选A类" display="javascript:addOwnedFund('150073');"/>
    <hyperlink ref="A57" r:id="rId291" display="https://www.jisilu.cn/data/sfnew/detail/150112"/>
    <hyperlink ref="C57" r:id="rId292" display="http://finance.sina.com.cn/fund/quotes/150112/bc.shtml"/>
    <hyperlink ref="F57" r:id="rId293" display="http://www.cninfo.com.cn/information/fund/netvalue/150112.html"/>
    <hyperlink ref="M57" r:id="rId294" tooltip="399330" display="http://quote.eastmoney.com/zs399330.html"/>
    <hyperlink ref="O57" r:id="rId295" display="https://www.jisilu.cn/data/utils/lowcalc/150112"/>
    <hyperlink ref="Y57" r:id="rId296" tooltip="加【深100A】为自选A类" display="javascript:addOwnedFund('150112');"/>
    <hyperlink ref="A58" r:id="rId297" display="https://www.jisilu.cn/data/sfnew/detail/150225"/>
    <hyperlink ref="C58" r:id="rId298" display="http://finance.sina.com.cn/fund/quotes/150225/bc.shtml"/>
    <hyperlink ref="F58" r:id="rId299" display="http://www.cninfo.com.cn/information/fund/netvalue/150225.html"/>
    <hyperlink ref="M58" r:id="rId300" tooltip="399966" display="http://quote.eastmoney.com/zs399966.html"/>
    <hyperlink ref="O58" r:id="rId301" display="https://www.jisilu.cn/data/utils/lowcalc/150225"/>
    <hyperlink ref="Y58" r:id="rId302" tooltip="加【证保A级】为自选A类" display="javascript:addOwnedFund('150225');"/>
    <hyperlink ref="A59" r:id="rId303" display="https://www.jisilu.cn/data/sfnew/detail/150055"/>
    <hyperlink ref="C59" r:id="rId304" display="http://finance.sina.com.cn/fund/quotes/150055/bc.shtml"/>
    <hyperlink ref="F59" r:id="rId305" display="http://www.cninfo.com.cn/information/fund/netvalue/150055.html"/>
    <hyperlink ref="M59" r:id="rId306" tooltip="399905" display="http://quote.eastmoney.com/zs399905.html"/>
    <hyperlink ref="O59" r:id="rId307" display="https://www.jisilu.cn/data/utils/lowcalc/150055"/>
    <hyperlink ref="Y59" r:id="rId308" tooltip="加【500A】为自选A类" display="javascript:addOwnedFund('150055');"/>
    <hyperlink ref="A60" r:id="rId309" display="https://www.jisilu.cn/data/sfnew/detail/150213"/>
    <hyperlink ref="C60" r:id="rId310" display="http://finance.sina.com.cn/fund/quotes/150213/bc.shtml"/>
    <hyperlink ref="F60" r:id="rId311" display="http://www.cninfo.com.cn/information/fund/netvalue/150213.html"/>
    <hyperlink ref="M60" r:id="rId312" tooltip="399958" display="http://quote.eastmoney.com/zs399958.html"/>
    <hyperlink ref="O60" r:id="rId313" display="https://www.jisilu.cn/data/utils/lowcalc/150213"/>
    <hyperlink ref="Y60" r:id="rId314" tooltip="加【成长A级】为自选A类" display="javascript:addOwnedFund('150213');"/>
    <hyperlink ref="A61" r:id="rId315" display="https://www.jisilu.cn/data/sfnew/detail/150167"/>
    <hyperlink ref="C61" r:id="rId316" display="http://finance.sina.com.cn/fund/quotes/150167/bc.shtml"/>
    <hyperlink ref="F61" r:id="rId317" display="http://www.cninfo.com.cn/information/fund/netvalue/150167.html"/>
    <hyperlink ref="M61" r:id="rId318" tooltip="399300" display="http://quote.eastmoney.com/zs399300.html"/>
    <hyperlink ref="O61" r:id="rId319" display="https://www.jisilu.cn/data/utils/lowcalc/150167"/>
    <hyperlink ref="Y61" r:id="rId320" tooltip="加【银华300A】为自选A类" display="javascript:addOwnedFund('150167');"/>
    <hyperlink ref="A62" r:id="rId321" display="https://www.jisilu.cn/data/sfnew/detail/150140"/>
    <hyperlink ref="C62" r:id="rId322" display="http://finance.sina.com.cn/fund/quotes/150140/bc.shtml"/>
    <hyperlink ref="F62" r:id="rId323" display="http://www.cninfo.com.cn/information/fund/netvalue/150140.html"/>
    <hyperlink ref="M62" r:id="rId324" tooltip="399300" display="http://quote.eastmoney.com/zs399300.html"/>
    <hyperlink ref="O62" r:id="rId325" display="https://www.jisilu.cn/data/utils/lowcalc/150140"/>
    <hyperlink ref="Y62" r:id="rId326" tooltip="加【国金300A】为自选A类" display="javascript:addOwnedFund('150140');"/>
    <hyperlink ref="A63" r:id="rId327" display="https://www.jisilu.cn/data/sfnew/detail/150267"/>
    <hyperlink ref="C63" r:id="rId328" display="http://finance.sina.com.cn/fund/quotes/150267/bc.shtml"/>
    <hyperlink ref="F63" r:id="rId329" display="http://www.cninfo.com.cn/information/fund/netvalue/150267.html"/>
    <hyperlink ref="M63" r:id="rId330" tooltip="399986" display="http://quote.eastmoney.com/zs399986.html"/>
    <hyperlink ref="O63" r:id="rId331" display="https://www.jisilu.cn/data/utils/lowcalc/150267"/>
    <hyperlink ref="Y63" r:id="rId332" tooltip="将【银行A类】从自选中删除" display="javascript:delOwnedFund('150267');"/>
    <hyperlink ref="A64" r:id="rId333" display="https://www.jisilu.cn/data/sfnew/detail/150295"/>
    <hyperlink ref="C64" r:id="rId334" display="http://finance.sina.com.cn/fund/quotes/150295/bc.shtml"/>
    <hyperlink ref="F64" r:id="rId335" display="http://www.cninfo.com.cn/information/fund/netvalue/150295.html"/>
    <hyperlink ref="M64" r:id="rId336" tooltip="399974" display="http://quote.eastmoney.com/zs399974.html"/>
    <hyperlink ref="O64" r:id="rId337" display="https://www.jisilu.cn/data/utils/lowcalc/150295"/>
    <hyperlink ref="Y64" r:id="rId338" tooltip="加【改革A】为自选A类" display="javascript:addOwnedFund('150295');"/>
    <hyperlink ref="A65" r:id="rId339" display="https://www.jisilu.cn/data/sfnew/detail/150211"/>
    <hyperlink ref="C65" r:id="rId340" display="http://finance.sina.com.cn/fund/quotes/150211/bc.shtml"/>
    <hyperlink ref="F65" r:id="rId341" display="http://www.cninfo.com.cn/information/fund/netvalue/150211.html"/>
    <hyperlink ref="M65" r:id="rId342" tooltip="399976" display="http://quote.eastmoney.com/zs399976.html"/>
    <hyperlink ref="O65" r:id="rId343" display="https://www.jisilu.cn/data/utils/lowcalc/150211"/>
    <hyperlink ref="Y65" r:id="rId344" tooltip="加【新能车A】为自选A类" display="javascript:addOwnedFund('150211');"/>
    <hyperlink ref="A66" r:id="rId345" display="https://www.jisilu.cn/data/sfnew/detail/502054"/>
    <hyperlink ref="C66" r:id="rId346" display="http://finance.sina.com.cn/fund/quotes/502054/bc.shtml"/>
    <hyperlink ref="F66" r:id="rId347" display="http://www.cninfo.com.cn/information/fund/netvalue/502054.html"/>
    <hyperlink ref="M66" r:id="rId348" tooltip="399975" display="http://quote.eastmoney.com/zs399975.html"/>
    <hyperlink ref="O66" r:id="rId349" display="https://www.jisilu.cn/data/utils/lowcalc/502054"/>
    <hyperlink ref="Y66" r:id="rId350" tooltip="加【券商A】为自选A类" display="javascript:addOwnedFund('502054');"/>
    <hyperlink ref="A67" r:id="rId351" display="https://www.jisilu.cn/data/sfnew/detail/150152"/>
    <hyperlink ref="C67" r:id="rId352" display="http://finance.sina.com.cn/fund/quotes/150152/bc.shtml"/>
    <hyperlink ref="F67" r:id="rId353" display="http://www.cninfo.com.cn/information/fund/netvalue/150152.html"/>
    <hyperlink ref="M67" r:id="rId354" tooltip="399006" display="http://quote.eastmoney.com/zs399006.html"/>
    <hyperlink ref="O67" r:id="rId355" display="https://www.jisilu.cn/data/utils/lowcalc/150152"/>
    <hyperlink ref="Y67" r:id="rId356" tooltip="加【创业板A】为自选A类" display="javascript:addOwnedFund('150152');"/>
    <hyperlink ref="A68" r:id="rId357" display="https://www.jisilu.cn/data/sfnew/detail/150104"/>
    <hyperlink ref="C68" r:id="rId358" display="http://finance.sina.com.cn/fund/quotes/150104/bc.shtml"/>
    <hyperlink ref="F68" r:id="rId359" display="http://www.cninfo.com.cn/information/fund/netvalue/150104.html"/>
    <hyperlink ref="M68" r:id="rId360" tooltip="399300" display="http://quote.eastmoney.com/zs399300.html"/>
    <hyperlink ref="O68" r:id="rId361" display="https://www.jisilu.cn/data/utils/lowcalc/150104"/>
    <hyperlink ref="Y68" r:id="rId362" tooltip="加【HS300A】为自选A类" display="javascript:addOwnedFund('150104');"/>
    <hyperlink ref="A69" r:id="rId363" display="https://www.jisilu.cn/data/sfnew/detail/150090"/>
    <hyperlink ref="C69" r:id="rId364" display="http://finance.sina.com.cn/fund/quotes/150090/bc.shtml"/>
    <hyperlink ref="F69" r:id="rId365" display="http://www.cninfo.com.cn/information/fund/netvalue/150090.html"/>
    <hyperlink ref="M69" r:id="rId366" tooltip="399958" display="http://quote.eastmoney.com/zs399958.html"/>
    <hyperlink ref="O69" r:id="rId367" display="https://www.jisilu.cn/data/utils/lowcalc/150090"/>
    <hyperlink ref="Y69" r:id="rId368" tooltip="加【成长A】为自选A类" display="javascript:addOwnedFund('150090');"/>
    <hyperlink ref="A70" r:id="rId369" display="https://www.jisilu.cn/data/sfnew/detail/150030"/>
    <hyperlink ref="C70" r:id="rId370" display="http://finance.sina.com.cn/fund/quotes/150030/bc.shtml"/>
    <hyperlink ref="F70" r:id="rId371" display="http://www.cninfo.com.cn/information/fund/netvalue/150030.html"/>
    <hyperlink ref="M70" r:id="rId372" tooltip="000971" display="http://quote.eastmoney.com/zs000971.html"/>
    <hyperlink ref="O70" r:id="rId373" display="https://www.jisilu.cn/data/utils/lowcalc/150030"/>
    <hyperlink ref="Y70" r:id="rId374" tooltip="加【中证90A】为自选A类" display="javascript:addOwnedFund('150030');"/>
    <hyperlink ref="A71" r:id="rId375" display="https://www.jisilu.cn/data/sfnew/detail/502001"/>
    <hyperlink ref="C71" r:id="rId376" display="http://finance.sina.com.cn/fund/quotes/502001/bc.shtml"/>
    <hyperlink ref="F71" r:id="rId377" display="http://www.cninfo.com.cn/information/fund/netvalue/502001.html"/>
    <hyperlink ref="M71" r:id="rId378" tooltip="399982" display="http://quote.eastmoney.com/zs399982.html"/>
    <hyperlink ref="O71" r:id="rId379" display="https://www.jisilu.cn/data/utils/lowcalc/502001"/>
    <hyperlink ref="Y71" r:id="rId380" tooltip="加【500等权A】为自选A类" display="javascript:addOwnedFund('502001');"/>
    <hyperlink ref="A72" r:id="rId381" display="https://www.jisilu.cn/data/sfnew/detail/150083"/>
    <hyperlink ref="C72" r:id="rId382" display="http://finance.sina.com.cn/fund/quotes/150083/bc.shtml"/>
    <hyperlink ref="F72" r:id="rId383" display="http://www.cninfo.com.cn/information/fund/netvalue/150083.html"/>
    <hyperlink ref="M72" r:id="rId384" tooltip="399330" display="http://quote.eastmoney.com/zs399330.html"/>
    <hyperlink ref="O72" r:id="rId385" display="https://www.jisilu.cn/data/utils/lowcalc/150083"/>
    <hyperlink ref="Y72" r:id="rId386" tooltip="加【深证100A】为自选A类" display="javascript:addOwnedFund('150083');"/>
    <hyperlink ref="A73" r:id="rId387" display="https://www.jisilu.cn/data/sfnew/detail/150012"/>
    <hyperlink ref="C73" r:id="rId388" display="http://finance.sina.com.cn/fund/quotes/150012/bc.shtml"/>
    <hyperlink ref="F73" r:id="rId389" display="http://www.cninfo.com.cn/information/fund/netvalue/150012.html"/>
    <hyperlink ref="M73" r:id="rId390" tooltip="399903" display="http://quote.eastmoney.com/zs399903.html"/>
    <hyperlink ref="O73" r:id="rId391" display="https://www.jisilu.cn/data/utils/lowcalc/150012"/>
    <hyperlink ref="Y73" r:id="rId392" tooltip="加【中证100A】为自选A类" display="javascript:addOwnedFund('150012');"/>
    <hyperlink ref="A74" r:id="rId393" display="https://www.jisilu.cn/data/sfnew/detail/150059"/>
    <hyperlink ref="C74" r:id="rId394" display="http://finance.sina.com.cn/fund/quotes/150059/bc.shtml"/>
    <hyperlink ref="F74" r:id="rId395" display="http://www.cninfo.com.cn/information/fund/netvalue/150059.html"/>
    <hyperlink ref="M74" r:id="rId396" tooltip="399944" display="http://quote.eastmoney.com/zs399944.html"/>
    <hyperlink ref="O74" r:id="rId397" display="https://www.jisilu.cn/data/utils/lowcalc/150059"/>
    <hyperlink ref="Y74" r:id="rId398" tooltip="加【资源A级】为自选A类" display="javascript:addOwnedFund('150059');"/>
    <hyperlink ref="A75" r:id="rId399" display="https://www.jisilu.cn/data/sfnew/detail/150135"/>
    <hyperlink ref="C75" r:id="rId400" display="http://finance.sina.com.cn/fund/quotes/150135/bc.shtml"/>
    <hyperlink ref="F75" r:id="rId401" display="http://www.cninfo.com.cn/information/fund/netvalue/150135.html"/>
    <hyperlink ref="M75" r:id="rId402" tooltip="399903" display="http://quote.eastmoney.com/zs399903.html"/>
    <hyperlink ref="Y75" r:id="rId403" tooltip="加【国富100A】为自选A类" display="javascript:addOwnedFund('150135');"/>
    <hyperlink ref="A76" r:id="rId404" display="https://www.jisilu.cn/data/sfnew/detail/150085"/>
    <hyperlink ref="C76" r:id="rId405" display="http://finance.sina.com.cn/fund/quotes/150085/bc.shtml"/>
    <hyperlink ref="F76" r:id="rId406" display="http://www.cninfo.com.cn/information/fund/netvalue/150085.html"/>
    <hyperlink ref="M76" r:id="rId407" tooltip="399005" display="http://quote.eastmoney.com/zs399005.html"/>
    <hyperlink ref="Y76" r:id="rId408" tooltip="加【中小板A】为自选A类" display="javascript:addOwnedFund('150085');"/>
    <hyperlink ref="A77" r:id="rId409" display="https://www.jisilu.cn/data/sfnew/detail/150096"/>
    <hyperlink ref="C77" r:id="rId410" display="http://finance.sina.com.cn/fund/quotes/150096/bc.shtml"/>
    <hyperlink ref="F77" r:id="rId411" display="http://www.cninfo.com.cn/information/fund/netvalue/150096.html"/>
    <hyperlink ref="M77" r:id="rId412" tooltip="000979" display="http://quote.eastmoney.com/zs000979.html"/>
    <hyperlink ref="Y77" r:id="rId413" tooltip="加【商品A】为自选A类" display="javascript:addOwnedFund('150096');"/>
    <hyperlink ref="A78" r:id="rId414" display="https://www.jisilu.cn/data/sfnew/detail/150088"/>
    <hyperlink ref="C78" r:id="rId415" display="http://finance.sina.com.cn/fund/quotes/150088/bc.shtml"/>
    <hyperlink ref="F78" r:id="rId416" display="http://www.cninfo.com.cn/information/fund/netvalue/150088.html"/>
    <hyperlink ref="M78" r:id="rId417" tooltip="399905" display="http://quote.eastmoney.com/zs399905.html"/>
    <hyperlink ref="Y78" r:id="rId418" tooltip="加【金鹰500A】为自选A类" display="javascript:addOwnedFund('150088');"/>
    <hyperlink ref="A80" r:id="rId419" display="https://www.jisilu.cn/data/sfnew/detail/150049"/>
    <hyperlink ref="C80" r:id="rId420" display="http://finance.sina.com.cn/fund/quotes/150049/bc.shtml"/>
    <hyperlink ref="F80" r:id="rId421" display="http://www.cninfo.com.cn/information/fund/netvalue/150049.html"/>
    <hyperlink ref="M80" r:id="rId422" tooltip="399942" display="http://quote.eastmoney.com/zs399942.html"/>
    <hyperlink ref="O80" r:id="rId423" display="https://www.jisilu.cn/data/utils/lowcalc/150049"/>
    <hyperlink ref="Y80" r:id="rId424" tooltip="加【消费收益】为自选A类" display="javascript:addOwnedFund('150049');"/>
    <hyperlink ref="A81" r:id="rId425" display="https://www.jisilu.cn/data/sfnew/detail/150150"/>
    <hyperlink ref="C81" r:id="rId426" display="http://finance.sina.com.cn/fund/quotes/150150/bc.shtml"/>
    <hyperlink ref="F81" r:id="rId427" display="http://www.cninfo.com.cn/information/fund/netvalue/150150.html"/>
    <hyperlink ref="M81" r:id="rId428" tooltip="000823" display="http://quote.eastmoney.com/zs000823.html"/>
    <hyperlink ref="O81" r:id="rId429" display="https://www.jisilu.cn/data/utils/lowcalc/150150"/>
    <hyperlink ref="Y81" r:id="rId430" tooltip="加【有色800A】为自选A类" display="javascript:addOwnedFund('150150');"/>
    <hyperlink ref="A82" r:id="rId431" display="https://www.jisilu.cn/data/sfnew/detail/150148"/>
    <hyperlink ref="C82" r:id="rId432" display="http://finance.sina.com.cn/fund/quotes/150148/bc.shtml"/>
    <hyperlink ref="F82" r:id="rId433" display="http://www.cninfo.com.cn/information/fund/netvalue/150148.html"/>
    <hyperlink ref="M82" r:id="rId434" tooltip="000841" display="http://quote.eastmoney.com/zs000841.html"/>
    <hyperlink ref="O82" r:id="rId435" display="https://www.jisilu.cn/data/utils/lowcalc/150148"/>
    <hyperlink ref="Y82" r:id="rId436" tooltip="加【医药800A】为自选A类" display="javascript:addOwnedFund('150148');"/>
    <hyperlink ref="A83" r:id="rId437" display="https://www.jisilu.cn/data/sfnew/detail/150028"/>
    <hyperlink ref="C83" r:id="rId438" display="http://finance.sina.com.cn/fund/quotes/150028/bc.shtml"/>
    <hyperlink ref="F83" r:id="rId439" display="http://www.cninfo.com.cn/information/fund/netvalue/150028.html"/>
    <hyperlink ref="M83" r:id="rId440" tooltip="399905" display="http://quote.eastmoney.com/zs399905.html"/>
    <hyperlink ref="O83" r:id="rId441" display="https://www.jisilu.cn/data/utils/lowcalc/150028"/>
    <hyperlink ref="Y83" r:id="rId442" tooltip="加【中证500A】为自选A类" display="javascript:addOwnedFund('150028');"/>
    <hyperlink ref="A84" r:id="rId443" display="https://www.jisilu.cn/data/sfnew/detail/150157"/>
    <hyperlink ref="C84" r:id="rId444" display="http://finance.sina.com.cn/fund/quotes/150157/bc.shtml"/>
    <hyperlink ref="F84" r:id="rId445" display="http://www.cninfo.com.cn/information/fund/netvalue/150157.html"/>
    <hyperlink ref="M84" r:id="rId446" tooltip="000974" display="http://quote.eastmoney.com/zs000974.html"/>
    <hyperlink ref="O84" r:id="rId447" display="https://www.jisilu.cn/data/utils/lowcalc/150157"/>
    <hyperlink ref="Y84" r:id="rId448" tooltip="加【金融A】为自选A类" display="javascript:addOwnedFund('150157');"/>
    <hyperlink ref="A86" r:id="rId449" display="https://www.jisilu.cn/data/sfnew/detail/150022"/>
    <hyperlink ref="C86" r:id="rId450" display="http://finance.sina.com.cn/fund/quotes/150022/bc.shtml"/>
    <hyperlink ref="F86" r:id="rId451" display="http://www.cninfo.com.cn/information/fund/netvalue/150022.html"/>
    <hyperlink ref="M86" r:id="rId452" tooltip="399001" display="http://quote.eastmoney.com/zs399001.html"/>
    <hyperlink ref="O86" r:id="rId453" display="https://www.jisilu.cn/data/utils/lowcalc/150022"/>
    <hyperlink ref="Y86" r:id="rId454" tooltip="将【深成指A】从自选中删除" display="javascript:delOwnedFund('150022');"/>
    <hyperlink ref="A87" r:id="rId455" display="https://www.jisilu.cn/data/sfnew/detail/502017"/>
    <hyperlink ref="C87" r:id="rId456" display="http://finance.sina.com.cn/fund/quotes/502017/bc.shtml"/>
    <hyperlink ref="F87" r:id="rId457" display="http://www.cninfo.com.cn/information/fund/netvalue/502017.html"/>
    <hyperlink ref="M87" r:id="rId458" tooltip="399991" display="http://quote.eastmoney.com/zs399991.html"/>
    <hyperlink ref="O87" r:id="rId459" display="https://www.jisilu.cn/data/utils/lowcalc/502017"/>
    <hyperlink ref="Y87" r:id="rId460" tooltip="加【带路A】为自选A类" display="javascript:addOwnedFund('502017');"/>
    <hyperlink ref="A88" r:id="rId461" display="https://www.jisilu.cn/data/sfnew/detail/150273"/>
    <hyperlink ref="C88" r:id="rId462" display="http://finance.sina.com.cn/fund/quotes/150273/bc.shtml"/>
    <hyperlink ref="F88" r:id="rId463" display="http://www.cninfo.com.cn/information/fund/netvalue/150273.html"/>
    <hyperlink ref="M88" r:id="rId464" tooltip="399991" display="http://quote.eastmoney.com/zs399991.html"/>
    <hyperlink ref="O88" r:id="rId465" display="https://www.jisilu.cn/data/utils/lowcalc/150273"/>
    <hyperlink ref="Y88" r:id="rId466" tooltip="加【带路A】为自选A类" display="javascript:addOwnedFund('150273');"/>
    <hyperlink ref="A89" r:id="rId467" display="https://www.jisilu.cn/data/sfnew/detail/150164"/>
    <hyperlink ref="C89" r:id="rId468" display="http://finance.sina.com.cn/fund/quotes/150164/bc.shtml"/>
    <hyperlink ref="F89" r:id="rId469" display="http://www.cninfo.com.cn/information/fund/netvalue/150164.html"/>
    <hyperlink ref="M89" r:id="rId470" tooltip="000832" display="http://quote.eastmoney.com/zs000832.html"/>
    <hyperlink ref="O89" r:id="rId471" display="https://www.jisilu.cn/data/utils/lowcalc/150164"/>
    <hyperlink ref="Y89" r:id="rId472" tooltip="加【可转债A】为自选A类" display="javascript:addOwnedFund('150164');"/>
    <hyperlink ref="A90" r:id="rId473" display="https://www.jisilu.cn/data/sfnew/detail/150277"/>
    <hyperlink ref="C90" r:id="rId474" display="http://finance.sina.com.cn/fund/quotes/150277/bc.shtml"/>
    <hyperlink ref="F90" r:id="rId475" display="http://www.cninfo.com.cn/information/fund/netvalue/150277.html"/>
    <hyperlink ref="M90" r:id="rId476" tooltip="399807" display="http://quote.eastmoney.com/zs399807.html"/>
    <hyperlink ref="O90" r:id="rId477" display="https://www.jisilu.cn/data/utils/lowcalc/150277"/>
    <hyperlink ref="Y90" r:id="rId478" tooltip="将【高铁A】从自选中删除" display="javascript:delOwnedFund('150277');"/>
    <hyperlink ref="A91" r:id="rId479" display="https://www.jisilu.cn/data/sfnew/detail/502027"/>
    <hyperlink ref="C91" r:id="rId480" display="http://finance.sina.com.cn/fund/quotes/502027/bc.shtml"/>
    <hyperlink ref="F91" r:id="rId481" display="http://www.cninfo.com.cn/information/fund/netvalue/502027.html"/>
    <hyperlink ref="M91" r:id="rId482" tooltip="399429" display="http://quote.eastmoney.com/zs399429.html"/>
    <hyperlink ref="O91" r:id="rId483" display="https://www.jisilu.cn/data/utils/lowcalc/502027"/>
    <hyperlink ref="Y91" r:id="rId484" tooltip="加【新丝路A】为自选A类" display="javascript:addOwnedFund('502027');"/>
    <hyperlink ref="A92" r:id="rId485" display="https://www.jisilu.cn/data/sfnew/detail/150235"/>
    <hyperlink ref="C92" r:id="rId486" display="http://finance.sina.com.cn/fund/quotes/150235/bc.shtml"/>
    <hyperlink ref="F92" r:id="rId487" display="http://www.cninfo.com.cn/information/fund/netvalue/150235.html"/>
    <hyperlink ref="M92" r:id="rId488" tooltip="399975" display="http://quote.eastmoney.com/zs399975.html"/>
    <hyperlink ref="O92" r:id="rId489" display="https://www.jisilu.cn/data/utils/lowcalc/150235"/>
    <hyperlink ref="Y92" r:id="rId490" tooltip="加【券商A级】为自选A类" display="javascript:addOwnedFund('150235');"/>
    <hyperlink ref="A93" r:id="rId491" display="https://www.jisilu.cn/data/sfnew/detail/150200"/>
    <hyperlink ref="C93" r:id="rId492" display="http://finance.sina.com.cn/fund/quotes/150200/bc.shtml"/>
    <hyperlink ref="F93" r:id="rId493" display="http://www.cninfo.com.cn/information/fund/netvalue/150200.html"/>
    <hyperlink ref="M93" r:id="rId494" tooltip="399975" display="http://quote.eastmoney.com/zs399975.html"/>
    <hyperlink ref="O93" r:id="rId495" display="https://www.jisilu.cn/data/utils/lowcalc/150200"/>
    <hyperlink ref="Y93" r:id="rId496" tooltip="加【券商A】为自选A类" display="javascript:addOwnedFund('150200');"/>
    <hyperlink ref="A94" r:id="rId497" display="https://www.jisilu.cn/data/sfnew/detail/150275"/>
    <hyperlink ref="C94" r:id="rId498" display="http://finance.sina.com.cn/fund/quotes/150275/bc.shtml"/>
    <hyperlink ref="F94" r:id="rId499" display="http://www.cninfo.com.cn/information/fund/netvalue/150275.html"/>
    <hyperlink ref="M94" r:id="rId500" tooltip="399991" display="http://quote.eastmoney.com/zs399991.html"/>
    <hyperlink ref="O94" r:id="rId501" display="https://www.jisilu.cn/data/utils/lowcalc/150275"/>
    <hyperlink ref="Y94" r:id="rId502" tooltip="将【一带一A】从自选中删除" display="javascript:delOwnedFund('150275');"/>
    <hyperlink ref="A95" r:id="rId503" display="https://www.jisilu.cn/data/sfnew/detail/150257"/>
    <hyperlink ref="C95" r:id="rId504" display="http://finance.sina.com.cn/fund/quotes/150257/bc.shtml"/>
    <hyperlink ref="F95" r:id="rId505" display="http://www.cninfo.com.cn/information/fund/netvalue/150257.html"/>
    <hyperlink ref="M95" r:id="rId506" tooltip="399993" display="http://quote.eastmoney.com/zs399993.html"/>
    <hyperlink ref="O95" r:id="rId507" display="https://www.jisilu.cn/data/utils/lowcalc/150257"/>
    <hyperlink ref="Y95" r:id="rId508" tooltip="加【生物A】为自选A类" display="javascript:addOwnedFund('150257');"/>
    <hyperlink ref="A96" r:id="rId509" display="https://www.jisilu.cn/data/sfnew/detail/502049"/>
    <hyperlink ref="C96" r:id="rId510" display="http://finance.sina.com.cn/fund/quotes/502049/bc.shtml"/>
    <hyperlink ref="F96" r:id="rId511" display="http://www.cninfo.com.cn/information/fund/netvalue/502049.html"/>
    <hyperlink ref="M96" r:id="rId512" tooltip="000016" display="http://quote.eastmoney.com/zs000016.html"/>
    <hyperlink ref="O96" r:id="rId513" display="https://www.jisilu.cn/data/utils/lowcalc/502049"/>
    <hyperlink ref="Y96" r:id="rId514" tooltip="加【上证50A】为自选A类" display="javascript:addOwnedFund('502049');"/>
    <hyperlink ref="A97" r:id="rId515" display="https://www.jisilu.cn/data/sfnew/detail/150237"/>
    <hyperlink ref="C97" r:id="rId516" display="http://finance.sina.com.cn/fund/quotes/150237/bc.shtml"/>
    <hyperlink ref="F97" r:id="rId517" display="http://www.cninfo.com.cn/information/fund/netvalue/150237.html"/>
    <hyperlink ref="M97" r:id="rId518" tooltip="000827" display="http://quote.eastmoney.com/zs000827.html"/>
    <hyperlink ref="O97" r:id="rId519" display="https://www.jisilu.cn/data/utils/lowcalc/150237"/>
    <hyperlink ref="Y97" r:id="rId520" tooltip="加【环保A级】为自选A类" display="javascript:addOwnedFund('150237');"/>
    <hyperlink ref="A98" r:id="rId521" display="https://www.jisilu.cn/data/sfnew/detail/150177"/>
    <hyperlink ref="C98" r:id="rId522" display="http://finance.sina.com.cn/fund/quotes/150177/bc.shtml"/>
    <hyperlink ref="F98" r:id="rId523" display="http://www.cninfo.com.cn/information/fund/netvalue/150177.html"/>
    <hyperlink ref="M98" r:id="rId524" tooltip="399966" display="http://quote.eastmoney.com/zs399966.html"/>
    <hyperlink ref="O98" r:id="rId525" display="https://www.jisilu.cn/data/utils/lowcalc/150177"/>
    <hyperlink ref="Y98" r:id="rId526" tooltip="加【证保A】为自选A类" display="javascript:addOwnedFund('150177');"/>
    <hyperlink ref="A99" r:id="rId527" display="https://www.jisilu.cn/data/sfnew/detail/150243"/>
    <hyperlink ref="C99" r:id="rId528" display="http://finance.sina.com.cn/fund/quotes/150243/bc.shtml"/>
    <hyperlink ref="F99" r:id="rId529" display="http://www.cninfo.com.cn/information/fund/netvalue/150243.html"/>
    <hyperlink ref="M99" r:id="rId530" tooltip="399006" display="http://quote.eastmoney.com/zs399006.html"/>
    <hyperlink ref="O99" r:id="rId531" display="https://www.jisilu.cn/data/utils/lowcalc/150243"/>
    <hyperlink ref="Y99" r:id="rId532" tooltip="加【创业A】为自选A类" display="javascript:addOwnedFund('150243');"/>
    <hyperlink ref="A100" r:id="rId533" display="https://www.jisilu.cn/data/sfnew/detail/150241"/>
    <hyperlink ref="C100" r:id="rId534" display="http://finance.sina.com.cn/fund/quotes/150241/bc.shtml"/>
    <hyperlink ref="F100" r:id="rId535" display="http://www.cninfo.com.cn/information/fund/netvalue/150241.html"/>
    <hyperlink ref="M100" r:id="rId536" tooltip="399986" display="http://quote.eastmoney.com/zs399986.html"/>
    <hyperlink ref="O100" r:id="rId537" display="https://www.jisilu.cn/data/utils/lowcalc/150241"/>
    <hyperlink ref="Y100" r:id="rId538" tooltip="将【银行A级】从自选中删除" display="javascript:delOwnedFund('150241');"/>
    <hyperlink ref="A101" r:id="rId539" display="https://www.jisilu.cn/data/sfnew/detail/150249"/>
    <hyperlink ref="C101" r:id="rId540" display="http://finance.sina.com.cn/fund/quotes/150249/bc.shtml"/>
    <hyperlink ref="F101" r:id="rId541" display="http://www.cninfo.com.cn/information/fund/netvalue/150249.html"/>
    <hyperlink ref="M101" r:id="rId542" tooltip="399986" display="http://quote.eastmoney.com/zs399986.html"/>
    <hyperlink ref="O101" r:id="rId543" display="https://www.jisilu.cn/data/utils/lowcalc/150249"/>
    <hyperlink ref="Y101" r:id="rId544" tooltip="将【银行A端】从自选中删除" display="javascript:delOwnedFund('150249');"/>
    <hyperlink ref="A102" r:id="rId545" display="https://www.jisilu.cn/data/sfnew/detail/150271"/>
    <hyperlink ref="C102" r:id="rId546" display="http://finance.sina.com.cn/fund/quotes/150271/bc.shtml"/>
    <hyperlink ref="F102" r:id="rId547" display="http://www.cninfo.com.cn/information/fund/netvalue/150271.html"/>
    <hyperlink ref="M102" r:id="rId548" tooltip="399441" display="http://quote.eastmoney.com/zs399441.html"/>
    <hyperlink ref="O102" r:id="rId549" display="https://www.jisilu.cn/data/utils/lowcalc/150271"/>
    <hyperlink ref="Y102" r:id="rId550" tooltip="加【生物药A】为自选A类" display="javascript:addOwnedFund('150271');"/>
    <hyperlink ref="A103" r:id="rId551" display="https://www.jisilu.cn/data/sfnew/detail/150233"/>
    <hyperlink ref="C103" r:id="rId552" display="http://finance.sina.com.cn/fund/quotes/150233/bc.shtml"/>
    <hyperlink ref="F103" r:id="rId553" display="http://www.cninfo.com.cn/information/fund/netvalue/150233.html"/>
    <hyperlink ref="M103" r:id="rId554" tooltip="399810" display="http://quote.eastmoney.com/zs399810.html"/>
    <hyperlink ref="O103" r:id="rId555" display="https://www.jisilu.cn/data/utils/lowcalc/150233"/>
    <hyperlink ref="Y103" r:id="rId556" tooltip="加【传媒业A】为自选A类" display="javascript:addOwnedFund('150233');"/>
    <hyperlink ref="A104" r:id="rId557" display="https://www.jisilu.cn/data/sfnew/detail/150173"/>
    <hyperlink ref="C104" r:id="rId558" display="http://finance.sina.com.cn/fund/quotes/150173/bc.shtml"/>
    <hyperlink ref="F104" r:id="rId559" display="http://www.cninfo.com.cn/information/fund/netvalue/150173.html"/>
    <hyperlink ref="M104" r:id="rId560" tooltip="000998" display="http://quote.eastmoney.com/zs000998.html"/>
    <hyperlink ref="O104" r:id="rId561" display="https://www.jisilu.cn/data/utils/lowcalc/150173"/>
    <hyperlink ref="Y104" r:id="rId562" tooltip="加【TMT中证A】为自选A类" display="javascript:addOwnedFund('150173');"/>
    <hyperlink ref="A105" r:id="rId563" display="https://www.jisilu.cn/data/sfnew/detail/150329"/>
    <hyperlink ref="C105" r:id="rId564" display="http://finance.sina.com.cn/fund/quotes/150329/bc.shtml"/>
    <hyperlink ref="F105" r:id="rId565" display="http://www.cninfo.com.cn/information/fund/netvalue/150329.html"/>
    <hyperlink ref="M105" r:id="rId566" tooltip="399809" display="http://quote.eastmoney.com/zs399809.html"/>
    <hyperlink ref="O105" r:id="rId567" display="https://www.jisilu.cn/data/utils/lowcalc/150329"/>
    <hyperlink ref="Y105" r:id="rId568" tooltip="加【保险A】为自选A类" display="javascript:addOwnedFund('150329');"/>
    <hyperlink ref="A106" r:id="rId569" display="https://www.jisilu.cn/data/sfnew/detail/150305"/>
    <hyperlink ref="C106" r:id="rId570" display="http://finance.sina.com.cn/fund/quotes/150305/bc.shtml"/>
    <hyperlink ref="F106" r:id="rId571" display="http://www.cninfo.com.cn/information/fund/netvalue/150305.html"/>
    <hyperlink ref="M106" r:id="rId572" tooltip="399812" display="http://quote.eastmoney.com/zs399812.html"/>
    <hyperlink ref="O106" r:id="rId573" display="https://www.jisilu.cn/data/utils/lowcalc/150305"/>
    <hyperlink ref="Y106" r:id="rId574" tooltip="加【养老A】为自选A类" display="javascript:addOwnedFund('150305');"/>
    <hyperlink ref="A107" r:id="rId575" display="https://www.jisilu.cn/data/sfnew/detail/502024"/>
    <hyperlink ref="C107" r:id="rId576" display="http://finance.sina.com.cn/fund/quotes/502024/bc.shtml"/>
    <hyperlink ref="F107" r:id="rId577" display="http://www.cninfo.com.cn/information/fund/netvalue/502024.html"/>
    <hyperlink ref="M107" r:id="rId578" tooltip="399440" display="http://quote.eastmoney.com/zs399440.html"/>
    <hyperlink ref="O107" r:id="rId579" display="https://www.jisilu.cn/data/utils/lowcalc/502024"/>
    <hyperlink ref="Y107" r:id="rId580" tooltip="加【钢铁A】为自选A类" display="javascript:addOwnedFund('502024');"/>
    <hyperlink ref="A108" r:id="rId581" display="https://www.jisilu.cn/data/sfnew/detail/150259"/>
    <hyperlink ref="C108" r:id="rId582" display="http://finance.sina.com.cn/fund/quotes/150259/bc.shtml"/>
    <hyperlink ref="F108" r:id="rId583" display="http://www.cninfo.com.cn/information/fund/netvalue/150259.html"/>
    <hyperlink ref="M108" r:id="rId584" tooltip="399992" display="http://quote.eastmoney.com/zs399992.html"/>
    <hyperlink ref="O108" r:id="rId585" display="https://www.jisilu.cn/data/utils/lowcalc/150259"/>
    <hyperlink ref="Y108" r:id="rId586" tooltip="加【重组A】为自选A类" display="javascript:addOwnedFund('150259');"/>
    <hyperlink ref="A109" r:id="rId587" display="https://www.jisilu.cn/data/sfnew/detail/150179"/>
    <hyperlink ref="C109" r:id="rId588" display="http://finance.sina.com.cn/fund/quotes/150179/bc.shtml"/>
    <hyperlink ref="F109" r:id="rId589" display="http://www.cninfo.com.cn/information/fund/netvalue/150179.html"/>
    <hyperlink ref="M109" r:id="rId590" tooltip="399935" display="http://quote.eastmoney.com/zs399935.html"/>
    <hyperlink ref="O109" r:id="rId591" display="https://www.jisilu.cn/data/utils/lowcalc/150179"/>
    <hyperlink ref="Y109" r:id="rId592" tooltip="加【信息A】为自选A类" display="javascript:addOwnedFund('150179');"/>
    <hyperlink ref="A110" r:id="rId593" display="https://www.jisilu.cn/data/sfnew/detail/150205"/>
    <hyperlink ref="C110" r:id="rId594" display="http://finance.sina.com.cn/fund/quotes/150205/bc.shtml"/>
    <hyperlink ref="F110" r:id="rId595" display="http://www.cninfo.com.cn/information/fund/netvalue/150205.html"/>
    <hyperlink ref="M110" r:id="rId596" tooltip="399973" display="http://quote.eastmoney.com/zs399973.html"/>
    <hyperlink ref="O110" r:id="rId597" display="https://www.jisilu.cn/data/utils/lowcalc/150205"/>
    <hyperlink ref="Y110" r:id="rId598" tooltip="加【国防A】为自选A类" display="javascript:addOwnedFund('150205');"/>
    <hyperlink ref="A111" r:id="rId599" display="https://www.jisilu.cn/data/sfnew/detail/150229"/>
    <hyperlink ref="C111" r:id="rId600" display="http://finance.sina.com.cn/fund/quotes/150229/bc.shtml"/>
    <hyperlink ref="F111" r:id="rId601" display="http://www.cninfo.com.cn/information/fund/netvalue/150229.html"/>
    <hyperlink ref="M111" r:id="rId602" tooltip="399987" display="http://quote.eastmoney.com/zs399987.html"/>
    <hyperlink ref="O111" r:id="rId603" display="https://www.jisilu.cn/data/utils/lowcalc/150229"/>
    <hyperlink ref="Y111" r:id="rId604" tooltip="加【酒A】为自选A类" display="javascript:addOwnedFund('150229');"/>
    <hyperlink ref="A112" r:id="rId605" display="https://www.jisilu.cn/data/sfnew/detail/150307"/>
    <hyperlink ref="C112" r:id="rId606" display="http://finance.sina.com.cn/fund/quotes/150307/bc.shtml"/>
    <hyperlink ref="F112" r:id="rId607" display="http://www.cninfo.com.cn/information/fund/netvalue/150307.html"/>
    <hyperlink ref="M112" r:id="rId608" tooltip="399804" display="http://quote.eastmoney.com/zs399804.html"/>
    <hyperlink ref="O112" r:id="rId609" display="https://www.jisilu.cn/data/utils/lowcalc/150307"/>
    <hyperlink ref="Y112" r:id="rId610" tooltip="加【体育A】为自选A类" display="javascript:addOwnedFund('150307');"/>
    <hyperlink ref="A113" r:id="rId611" display="https://www.jisilu.cn/data/sfnew/detail/150315"/>
    <hyperlink ref="C113" r:id="rId612" display="http://finance.sina.com.cn/fund/quotes/150315/bc.shtml"/>
    <hyperlink ref="F113" r:id="rId613" display="http://www.cninfo.com.cn/information/fund/netvalue/150315.html"/>
    <hyperlink ref="M113" r:id="rId614" tooltip="399803" display="http://quote.eastmoney.com/zs399803.html"/>
    <hyperlink ref="O113" r:id="rId615" display="https://www.jisilu.cn/data/utils/lowcalc/150315"/>
    <hyperlink ref="Y113" r:id="rId616" tooltip="加【工业4A】为自选A类" display="javascript:addOwnedFund('150315');"/>
    <hyperlink ref="A114" r:id="rId617" display="https://www.jisilu.cn/data/sfnew/detail/150251"/>
    <hyperlink ref="C114" r:id="rId618" display="http://finance.sina.com.cn/fund/quotes/150251/bc.shtml"/>
    <hyperlink ref="F114" r:id="rId619" display="http://www.cninfo.com.cn/information/fund/netvalue/150251.html"/>
    <hyperlink ref="M114" r:id="rId620" tooltip="399990" display="http://quote.eastmoney.com/zs399990.html"/>
    <hyperlink ref="O114" r:id="rId621" display="https://www.jisilu.cn/data/utils/lowcalc/150251"/>
    <hyperlink ref="Y114" r:id="rId622" tooltip="加【煤炭A】为自选A类" display="javascript:addOwnedFund('150251');"/>
    <hyperlink ref="A115" r:id="rId623" display="https://www.jisilu.cn/data/sfnew/detail/150184"/>
    <hyperlink ref="C115" r:id="rId624" display="http://finance.sina.com.cn/fund/quotes/150184/bc.shtml"/>
    <hyperlink ref="F115" r:id="rId625" display="http://www.cninfo.com.cn/information/fund/netvalue/150184.html"/>
    <hyperlink ref="M115" r:id="rId626" tooltip="000827" display="http://quote.eastmoney.com/zs000827.html"/>
    <hyperlink ref="O115" r:id="rId627" display="https://www.jisilu.cn/data/utils/lowcalc/150184"/>
    <hyperlink ref="Y115" r:id="rId628" tooltip="加【环保A】为自选A类" display="javascript:addOwnedFund('150184');"/>
    <hyperlink ref="A116" r:id="rId629" display="https://www.jisilu.cn/data/sfnew/detail/150283"/>
    <hyperlink ref="C116" r:id="rId630" display="http://finance.sina.com.cn/fund/quotes/150283/bc.shtml"/>
    <hyperlink ref="F116" r:id="rId631" display="http://www.cninfo.com.cn/information/fund/netvalue/150283.html"/>
    <hyperlink ref="M116" r:id="rId632" tooltip="000808" display="http://quote.eastmoney.com/zs000808.html"/>
    <hyperlink ref="O116" r:id="rId633" display="https://www.jisilu.cn/data/utils/lowcalc/150283"/>
    <hyperlink ref="Y116" r:id="rId634" tooltip="加【SW医药A】为自选A类" display="javascript:addOwnedFund('150283');"/>
    <hyperlink ref="A117" r:id="rId635" display="https://www.jisilu.cn/data/sfnew/detail/150255"/>
    <hyperlink ref="C117" r:id="rId636" display="http://finance.sina.com.cn/fund/quotes/150255/bc.shtml"/>
    <hyperlink ref="F117" r:id="rId637" display="http://www.cninfo.com.cn/information/fund/netvalue/150255.html"/>
    <hyperlink ref="M117" r:id="rId638" tooltip="399986" display="http://quote.eastmoney.com/zs399986.html"/>
    <hyperlink ref="O117" r:id="rId639" display="https://www.jisilu.cn/data/utils/lowcalc/150255"/>
    <hyperlink ref="Y117" r:id="rId640" tooltip="将【银行业A】从自选中删除" display="javascript:delOwnedFund('150255');"/>
    <hyperlink ref="A118" r:id="rId641" display="https://www.jisilu.cn/data/sfnew/detail/502011"/>
    <hyperlink ref="C118" r:id="rId642" display="http://finance.sina.com.cn/fund/quotes/502011/bc.shtml"/>
    <hyperlink ref="F118" r:id="rId643" display="http://www.cninfo.com.cn/information/fund/netvalue/502011.html"/>
    <hyperlink ref="M118" r:id="rId644" tooltip="399975" display="http://quote.eastmoney.com/zs399975.html"/>
    <hyperlink ref="O118" r:id="rId645" display="https://www.jisilu.cn/data/utils/lowcalc/502011"/>
    <hyperlink ref="Y118" r:id="rId646" tooltip="加【证券A】为自选A类" display="javascript:addOwnedFund('502011');"/>
    <hyperlink ref="A119" r:id="rId647" display="https://www.jisilu.cn/data/sfnew/detail/150194"/>
    <hyperlink ref="C119" r:id="rId648" display="http://finance.sina.com.cn/fund/quotes/150194/bc.shtml"/>
    <hyperlink ref="F119" r:id="rId649" display="http://www.cninfo.com.cn/information/fund/netvalue/150194.html"/>
    <hyperlink ref="M119" r:id="rId650" tooltip="399970" display="http://quote.eastmoney.com/zs399970.html"/>
    <hyperlink ref="O119" r:id="rId651" display="https://www.jisilu.cn/data/utils/lowcalc/150194"/>
    <hyperlink ref="Y119" r:id="rId652" tooltip="加【互联网A】为自选A类" display="javascript:addOwnedFund('150194');"/>
    <hyperlink ref="A120" r:id="rId653" display="https://www.jisilu.cn/data/sfnew/detail/150309"/>
    <hyperlink ref="C120" r:id="rId654" display="http://finance.sina.com.cn/fund/quotes/150309/bc.shtml"/>
    <hyperlink ref="F120" r:id="rId655" display="http://www.cninfo.com.cn/information/fund/netvalue/150309.html"/>
    <hyperlink ref="M120" r:id="rId656" tooltip="399994" display="http://quote.eastmoney.com/zs399994.html"/>
    <hyperlink ref="O120" r:id="rId657" display="https://www.jisilu.cn/data/utils/lowcalc/150309"/>
    <hyperlink ref="Y120" r:id="rId658" tooltip="加【信息安A】为自选A类" display="javascript:addOwnedFund('150309');"/>
    <hyperlink ref="A121" r:id="rId659" display="https://www.jisilu.cn/data/sfnew/detail/150092"/>
    <hyperlink ref="C121" r:id="rId660" display="http://finance.sina.com.cn/fund/quotes/150092/bc.shtml"/>
    <hyperlink ref="F121" r:id="rId661" display="http://www.cninfo.com.cn/information/fund/netvalue/150092.html"/>
    <hyperlink ref="M121" r:id="rId662" tooltip="399007" display="http://quote.eastmoney.com/zs399007.html"/>
    <hyperlink ref="O121" r:id="rId663" display="https://www.jisilu.cn/data/utils/lowcalc/150092"/>
    <hyperlink ref="Y121" r:id="rId664" tooltip="加【诺德300A】为自选A类" display="javascript:addOwnedFund('150092');"/>
    <hyperlink ref="A122" r:id="rId665" display="https://www.jisilu.cn/data/sfnew/detail/150203"/>
    <hyperlink ref="C122" r:id="rId666" display="http://finance.sina.com.cn/fund/quotes/150203/bc.shtml"/>
    <hyperlink ref="F122" r:id="rId667" display="http://www.cninfo.com.cn/information/fund/netvalue/150203.html"/>
    <hyperlink ref="M122" r:id="rId668" tooltip="399971" display="http://quote.eastmoney.com/zs399971.html"/>
    <hyperlink ref="O122" r:id="rId669" display="https://www.jisilu.cn/data/utils/lowcalc/150203"/>
    <hyperlink ref="Y122" r:id="rId670" tooltip="加【传媒A】为自选A类" display="javascript:addOwnedFund('150203');"/>
    <hyperlink ref="A123" r:id="rId671" display="https://www.jisilu.cn/data/sfnew/detail/150209"/>
    <hyperlink ref="C123" r:id="rId672" display="http://finance.sina.com.cn/fund/quotes/150209/bc.shtml"/>
    <hyperlink ref="F123" r:id="rId673" display="http://www.cninfo.com.cn/information/fund/netvalue/150209.html"/>
    <hyperlink ref="M123" r:id="rId674" tooltip="399974" display="http://quote.eastmoney.com/zs399974.html"/>
    <hyperlink ref="O123" r:id="rId675" display="https://www.jisilu.cn/data/utils/lowcalc/150209"/>
    <hyperlink ref="Y123" r:id="rId676" tooltip="加【国企改A】为自选A类" display="javascript:addOwnedFund('150209');"/>
    <hyperlink ref="A124" r:id="rId677" display="https://www.jisilu.cn/data/sfnew/detail/150051"/>
    <hyperlink ref="C124" r:id="rId678" display="http://finance.sina.com.cn/fund/quotes/150051/bc.shtml"/>
    <hyperlink ref="F124" r:id="rId679" display="http://www.cninfo.com.cn/information/fund/netvalue/150051.html"/>
    <hyperlink ref="M124" r:id="rId680" tooltip="399300" display="http://quote.eastmoney.com/zs399300.html"/>
    <hyperlink ref="O124" r:id="rId681" display="https://www.jisilu.cn/data/utils/lowcalc/150051"/>
    <hyperlink ref="Y124" r:id="rId682" tooltip="加【沪深300A】为自选A类" display="javascript:addOwnedFund('150051');"/>
    <hyperlink ref="A125" r:id="rId683" display="https://www.jisilu.cn/data/sfnew/detail/502007"/>
    <hyperlink ref="C125" r:id="rId684" display="http://finance.sina.com.cn/fund/quotes/502007/bc.shtml"/>
    <hyperlink ref="F125" r:id="rId685" display="http://www.cninfo.com.cn/information/fund/netvalue/502007.html"/>
    <hyperlink ref="M125" r:id="rId686" tooltip="399974" display="http://quote.eastmoney.com/zs399974.html"/>
    <hyperlink ref="O125" r:id="rId687" display="https://www.jisilu.cn/data/utils/lowcalc/502007"/>
    <hyperlink ref="Y125" r:id="rId688" tooltip="加【国企改A】为自选A类" display="javascript:addOwnedFund('502007');"/>
    <hyperlink ref="A126" r:id="rId689" display="https://www.jisilu.cn/data/sfnew/detail/502004"/>
    <hyperlink ref="C126" r:id="rId690" display="http://finance.sina.com.cn/fund/quotes/502004/bc.shtml"/>
    <hyperlink ref="F126" r:id="rId691" display="http://www.cninfo.com.cn/information/fund/netvalue/502004.html"/>
    <hyperlink ref="M126" r:id="rId692" tooltip="399967" display="http://quote.eastmoney.com/zs399967.html"/>
    <hyperlink ref="O126" r:id="rId693" display="https://www.jisilu.cn/data/utils/lowcalc/502004"/>
    <hyperlink ref="Y126" r:id="rId694" tooltip="加【军工A】为自选A类" display="javascript:addOwnedFund('502004');"/>
    <hyperlink ref="A127" r:id="rId695" display="https://www.jisilu.cn/data/sfnew/detail/150186"/>
    <hyperlink ref="C127" r:id="rId696" display="http://finance.sina.com.cn/fund/quotes/150186/bc.shtml"/>
    <hyperlink ref="F127" r:id="rId697" display="http://www.cninfo.com.cn/information/fund/netvalue/150186.html"/>
    <hyperlink ref="M127" r:id="rId698" tooltip="399967" display="http://quote.eastmoney.com/zs399967.html"/>
    <hyperlink ref="O127" r:id="rId699" display="https://www.jisilu.cn/data/utils/lowcalc/150186"/>
    <hyperlink ref="Y127" r:id="rId700" tooltip="加【军工A级】为自选A类" display="javascript:addOwnedFund('150186');"/>
    <hyperlink ref="A128" r:id="rId701" display="https://www.jisilu.cn/data/sfnew/detail/150269"/>
    <hyperlink ref="C128" r:id="rId702" display="http://finance.sina.com.cn/fund/quotes/150269/bc.shtml"/>
    <hyperlink ref="F128" r:id="rId703" display="http://www.cninfo.com.cn/information/fund/netvalue/150269.html"/>
    <hyperlink ref="M128" r:id="rId704" tooltip="399997" display="http://quote.eastmoney.com/zs399997.html"/>
    <hyperlink ref="O128" r:id="rId705" display="https://www.jisilu.cn/data/utils/lowcalc/150269"/>
    <hyperlink ref="Y128" r:id="rId706" tooltip="加【白酒A】为自选A类" display="javascript:addOwnedFund('150269');"/>
    <hyperlink ref="A129" r:id="rId707" display="https://www.jisilu.cn/data/sfnew/detail/150207"/>
    <hyperlink ref="C129" r:id="rId708" display="http://finance.sina.com.cn/fund/quotes/150207/bc.shtml"/>
    <hyperlink ref="F129" r:id="rId709" display="http://www.cninfo.com.cn/information/fund/netvalue/150207.html"/>
    <hyperlink ref="M129" r:id="rId710" tooltip="399983" display="http://quote.eastmoney.com/zs399983.html"/>
    <hyperlink ref="O129" r:id="rId711" display="https://www.jisilu.cn/data/utils/lowcalc/150207"/>
    <hyperlink ref="Y129" r:id="rId712" tooltip="加【地产A端】为自选A类" display="javascript:addOwnedFund('150207');"/>
    <hyperlink ref="A130" r:id="rId713" display="https://www.jisilu.cn/data/sfnew/detail/150217"/>
    <hyperlink ref="C130" r:id="rId714" display="http://finance.sina.com.cn/fund/quotes/150217/bc.shtml"/>
    <hyperlink ref="F130" r:id="rId715" display="http://www.cninfo.com.cn/information/fund/netvalue/150217.html"/>
    <hyperlink ref="M130" r:id="rId716" tooltip="399412" display="http://quote.eastmoney.com/zs399412.html"/>
    <hyperlink ref="O130" r:id="rId717" display="https://www.jisilu.cn/data/utils/lowcalc/150217"/>
    <hyperlink ref="Y130" r:id="rId718" tooltip="加【新能源A】为自选A类" display="javascript:addOwnedFund('150217');"/>
    <hyperlink ref="A131" r:id="rId719" display="https://www.jisilu.cn/data/sfnew/detail/150245"/>
    <hyperlink ref="C131" r:id="rId720" display="http://finance.sina.com.cn/fund/quotes/150245/bc.shtml"/>
    <hyperlink ref="F131" r:id="rId721" display="http://www.cninfo.com.cn/information/fund/netvalue/150245.html"/>
    <hyperlink ref="M131" r:id="rId722" tooltip="399970" display="http://quote.eastmoney.com/zs399970.html"/>
    <hyperlink ref="O131" r:id="rId723" display="https://www.jisilu.cn/data/utils/lowcalc/150245"/>
    <hyperlink ref="Y131" r:id="rId724" tooltip="加【互联A】为自选A类" display="javascript:addOwnedFund('150245');"/>
    <hyperlink ref="A132" r:id="rId725" display="https://www.jisilu.cn/data/sfnew/detail/150227"/>
    <hyperlink ref="C132" r:id="rId726" display="http://finance.sina.com.cn/fund/quotes/150227/bc.shtml"/>
    <hyperlink ref="F132" r:id="rId727" display="http://www.cninfo.com.cn/information/fund/netvalue/150227.html"/>
    <hyperlink ref="M132" r:id="rId728" tooltip="399986" display="http://quote.eastmoney.com/zs399986.html"/>
    <hyperlink ref="O132" r:id="rId729" display="https://www.jisilu.cn/data/utils/lowcalc/150227"/>
    <hyperlink ref="Y132" r:id="rId730" tooltip="将【银行A】从自选中删除" display="javascript:delOwnedFund('150227');"/>
    <hyperlink ref="A133" r:id="rId731" display="https://www.jisilu.cn/data/sfnew/detail/150018"/>
    <hyperlink ref="C133" r:id="rId732" display="http://finance.sina.com.cn/fund/quotes/150018/bc.shtml"/>
    <hyperlink ref="F133" r:id="rId733" display="http://www.cninfo.com.cn/information/fund/netvalue/150018.html"/>
    <hyperlink ref="M133" r:id="rId734" tooltip="399004" display="http://quote.eastmoney.com/zs399004.html"/>
    <hyperlink ref="O133" r:id="rId735" display="https://www.jisilu.cn/data/utils/lowcalc/150018"/>
    <hyperlink ref="Y133" r:id="rId736" tooltip="加【银华稳进】为自选A类" display="javascript:addOwnedFund('150018');"/>
    <hyperlink ref="A134" r:id="rId737" display="https://www.jisilu.cn/data/sfnew/detail/150100"/>
    <hyperlink ref="C134" r:id="rId738" display="http://finance.sina.com.cn/fund/quotes/150100/bc.shtml"/>
    <hyperlink ref="F134" r:id="rId739" display="http://www.cninfo.com.cn/information/fund/netvalue/150100.html"/>
    <hyperlink ref="M134" r:id="rId740" tooltip="000805" display="http://quote.eastmoney.com/zs000805.html"/>
    <hyperlink ref="O134" r:id="rId741" display="https://www.jisilu.cn/data/utils/lowcalc/150100"/>
    <hyperlink ref="Y134" r:id="rId742" tooltip="加【资源A】为自选A类" display="javascript:addOwnedFund('150100');"/>
    <hyperlink ref="A135" r:id="rId743" display="https://www.jisilu.cn/data/sfnew/detail/150169"/>
    <hyperlink ref="C135" r:id="rId744" display="http://finance.sina.com.cn/fund/quotes/150169/bc.shtml"/>
    <hyperlink ref="F135" r:id="rId745" display="http://www.cninfo.com.cn/information/fund/netvalue/150169.html"/>
    <hyperlink ref="M135" r:id="rId746" tooltip="HSI" display="http://quote.eastmoney.com/hk/zs110000.html"/>
    <hyperlink ref="O135" r:id="rId747" display="https://www.jisilu.cn/data/utils/lowcalc/150169"/>
    <hyperlink ref="Y135" r:id="rId748" tooltip="将【恒生A】从自选中删除" display="javascript:delOwnedFund('150169');"/>
    <hyperlink ref="A136" r:id="rId749" display="https://www.jisilu.cn/data/sfnew/detail/150181"/>
    <hyperlink ref="C136" r:id="rId750" display="http://finance.sina.com.cn/fund/quotes/150181/bc.shtml"/>
    <hyperlink ref="F136" r:id="rId751" display="http://www.cninfo.com.cn/information/fund/netvalue/150181.html"/>
    <hyperlink ref="M136" r:id="rId752" tooltip="399967" display="http://quote.eastmoney.com/zs399967.html"/>
    <hyperlink ref="O136" r:id="rId753" display="https://www.jisilu.cn/data/utils/lowcalc/150181"/>
    <hyperlink ref="Y136" r:id="rId754" tooltip="加【军工A】为自选A类" display="javascript:addOwnedFund('150181');"/>
    <hyperlink ref="A137" r:id="rId755" display="https://www.jisilu.cn/data/sfnew/detail/150076"/>
    <hyperlink ref="C137" r:id="rId756" display="http://finance.sina.com.cn/fund/quotes/150076/bc.shtml"/>
    <hyperlink ref="F137" r:id="rId757" display="http://www.cninfo.com.cn/information/fund/netvalue/150076.html"/>
    <hyperlink ref="M137" r:id="rId758" tooltip="399300" display="http://quote.eastmoney.com/zs399300.html"/>
    <hyperlink ref="O137" r:id="rId759" display="https://www.jisilu.cn/data/utils/lowcalc/150076"/>
    <hyperlink ref="Y137" r:id="rId760" tooltip="加【浙商稳健】为自选A类" display="javascript:addOwnedFund('150076');"/>
    <hyperlink ref="A138" r:id="rId761" display="https://www.jisilu.cn/data/sfnew/detail/150279"/>
    <hyperlink ref="C138" r:id="rId762" display="http://finance.sina.com.cn/fund/quotes/150279/bc.shtml"/>
    <hyperlink ref="F138" r:id="rId763" display="http://www.cninfo.com.cn/information/fund/netvalue/150279.html"/>
    <hyperlink ref="M138" r:id="rId764" tooltip="399808" display="http://quote.eastmoney.com/zs399808.html"/>
    <hyperlink ref="O138" r:id="rId765" display="https://www.jisilu.cn/data/utils/lowcalc/150279"/>
    <hyperlink ref="Y138" r:id="rId766" tooltip="加【新能A】为自选A类" display="javascript:addOwnedFund('150279');"/>
    <hyperlink ref="A139" r:id="rId767" display="https://www.jisilu.cn/data/sfnew/detail/150171"/>
    <hyperlink ref="C139" r:id="rId768" display="http://finance.sina.com.cn/fund/quotes/150171/bc.shtml"/>
    <hyperlink ref="F139" r:id="rId769" display="http://www.cninfo.com.cn/information/fund/netvalue/150171.html"/>
    <hyperlink ref="M139" r:id="rId770" tooltip="399707" display="http://quote.eastmoney.com/zs399707.html"/>
    <hyperlink ref="O139" r:id="rId771" display="https://www.jisilu.cn/data/utils/lowcalc/150171"/>
    <hyperlink ref="Y139" r:id="rId772" tooltip="加【证券A】为自选A类" display="javascript:addOwnedFund('150171');"/>
    <hyperlink ref="A140" r:id="rId773" display="https://www.jisilu.cn/data/sfnew/detail/150143"/>
    <hyperlink ref="C140" r:id="rId774" display="http://finance.sina.com.cn/fund/quotes/150143/bc.shtml"/>
    <hyperlink ref="F140" r:id="rId775" display="http://www.cninfo.com.cn/information/fund/netvalue/150143.html"/>
    <hyperlink ref="M140" r:id="rId776" tooltip="000832" display="http://quote.eastmoney.com/zs000832.html"/>
    <hyperlink ref="O140" r:id="rId777" display="https://www.jisilu.cn/data/utils/lowcalc/150143"/>
    <hyperlink ref="Y140" r:id="rId778" tooltip="加【转债A级】为自选A类" display="javascript:addOwnedFund('150143');"/>
    <hyperlink ref="A141" r:id="rId779" display="https://www.jisilu.cn/data/sfnew/detail/150192"/>
    <hyperlink ref="C141" r:id="rId780" display="http://finance.sina.com.cn/fund/quotes/150192/bc.shtml"/>
    <hyperlink ref="F141" r:id="rId781" display="http://www.cninfo.com.cn/information/fund/netvalue/150192.html"/>
    <hyperlink ref="M141" r:id="rId782" tooltip="399965" display="http://quote.eastmoney.com/zs399965.html"/>
    <hyperlink ref="O141" r:id="rId783" display="https://www.jisilu.cn/data/utils/lowcalc/150192"/>
    <hyperlink ref="Y141" r:id="rId784" tooltip="加【地产A】为自选A类" display="javascript:addOwnedFund('150192');"/>
    <hyperlink ref="A142" r:id="rId785" display="https://www.jisilu.cn/data/sfnew/detail/150215"/>
    <hyperlink ref="C142" r:id="rId786" display="http://finance.sina.com.cn/fund/quotes/150215/bc.shtml"/>
    <hyperlink ref="F142" r:id="rId787" display="http://www.cninfo.com.cn/information/fund/netvalue/150215.html"/>
    <hyperlink ref="M142" r:id="rId788" tooltip="399610" display="http://quote.eastmoney.com/zs399610.html"/>
    <hyperlink ref="O142" r:id="rId789" display="https://www.jisilu.cn/data/utils/lowcalc/150215"/>
    <hyperlink ref="Y142" r:id="rId790" tooltip="加【TMT A】为自选A类" display="javascript:addOwnedFund('150215');"/>
    <hyperlink ref="A143" r:id="rId791" display="https://www.jisilu.cn/data/sfnew/detail/150231"/>
    <hyperlink ref="C143" r:id="rId792" display="http://finance.sina.com.cn/fund/quotes/150231/bc.shtml"/>
    <hyperlink ref="F143" r:id="rId793" display="http://www.cninfo.com.cn/information/fund/netvalue/150231.html"/>
    <hyperlink ref="M143" r:id="rId794" tooltip="399811" display="http://quote.eastmoney.com/zs399811.html"/>
    <hyperlink ref="O143" r:id="rId795" display="https://www.jisilu.cn/data/utils/lowcalc/150231"/>
    <hyperlink ref="Y143" r:id="rId796" tooltip="加【电子A】为自选A类" display="javascript:addOwnedFund('150231');"/>
    <hyperlink ref="A144" r:id="rId797" display="https://www.jisilu.cn/data/sfnew/detail/150311"/>
    <hyperlink ref="C144" r:id="rId798" display="http://finance.sina.com.cn/fund/quotes/150311/bc.shtml"/>
    <hyperlink ref="F144" r:id="rId799" display="http://www.cninfo.com.cn/information/fund/netvalue/150311.html"/>
    <hyperlink ref="M144" r:id="rId800" tooltip="399996" display="http://quote.eastmoney.com/zs399996.html"/>
    <hyperlink ref="O144" r:id="rId801" display="https://www.jisilu.cn/data/utils/lowcalc/150311"/>
    <hyperlink ref="Y144" r:id="rId802" tooltip="加【智能A】为自选A类" display="javascript:addOwnedFund('150311');"/>
    <hyperlink ref="A146" r:id="rId803" display="https://www.jisilu.cn/data/sfnew/detail/150066"/>
    <hyperlink ref="C146" r:id="rId804" display="http://finance.sina.com.cn/fund/quotes/150066/bc.shtml"/>
    <hyperlink ref="F146" r:id="rId805" display="http://www.cninfo.com.cn/information/fund/netvalue/150066.html"/>
    <hyperlink ref="M146" r:id="rId806" tooltip="399481" display="http://quote.eastmoney.com/zs399481.html"/>
    <hyperlink ref="O146" r:id="rId807" display="https://www.jisilu.cn/data/utils/lowcalc/150066"/>
    <hyperlink ref="Y146" r:id="rId808" tooltip="加【互利A】为自选A类" display="javascript:addOwnedFund('150066');"/>
    <hyperlink ref="A147" r:id="rId809" display="https://www.jisilu.cn/data/sfnew/detail/150133"/>
    <hyperlink ref="C147" r:id="rId810" display="http://finance.sina.com.cn/fund/quotes/150133/bc.shtml"/>
    <hyperlink ref="F147" r:id="rId811" display="http://www.cninfo.com.cn/information/fund/netvalue/150133.html"/>
    <hyperlink ref="M147" r:id="rId812" tooltip="000833" display="http://quote.eastmoney.com/zs000833.html"/>
    <hyperlink ref="Y147" r:id="rId813" tooltip="加【德信A】为自选A类" display="javascript:addOwnedFund('150133');"/>
    <hyperlink ref="A148" r:id="rId814" display="https://www.jisilu.cn/data/sfnew/detail/150039"/>
    <hyperlink ref="C148" r:id="rId815" display="http://finance.sina.com.cn/fund/quotes/150039/bc.shtml"/>
    <hyperlink ref="F148" r:id="rId816" display="http://www.cninfo.com.cn/information/fund/netvalue/150039.html"/>
    <hyperlink ref="M148" r:id="rId817" tooltip="399923" display="http://quote.eastmoney.com/zs399923.html"/>
    <hyperlink ref="Y148" r:id="rId818" tooltip="加【鼎利A】为自选A类" display="javascript:addOwnedFund('150039');"/>
    <hyperlink ref="A149" r:id="rId819" display="https://www.jisilu.cn/data/sfnew/detail/150016"/>
    <hyperlink ref="C149" r:id="rId820" display="http://finance.sina.com.cn/fund/quotes/150016/bc.shtml"/>
    <hyperlink ref="F149" r:id="rId821" display="http://www.cninfo.com.cn/information/fund/netvalue/150016.html"/>
    <hyperlink ref="M149" r:id="rId822" tooltip="399300" display="http://quote.eastmoney.com/zs399300.html"/>
    <hyperlink ref="Y149" r:id="rId823" tooltip="加【合润A】为自选A类" display="javascript:addOwnedFund('150016');"/>
    <hyperlink ref="A150" r:id="rId824" display="https://www.jisilu.cn/data/sfnew/detail/150188"/>
    <hyperlink ref="C150" r:id="rId825" display="http://finance.sina.com.cn/fund/quotes/150188/bc.shtml"/>
    <hyperlink ref="F150" r:id="rId826" display="http://www.cninfo.com.cn/information/fund/netvalue/150188.html"/>
    <hyperlink ref="M150" r:id="rId827" tooltip="000832" display="http://quote.eastmoney.com/zs000832.html"/>
    <hyperlink ref="O150" r:id="rId828" display="https://www.jisilu.cn/data/utils/lowcalc/150188"/>
    <hyperlink ref="Y150" r:id="rId829" tooltip="加【转债优先】为自选A类" display="javascript:addOwnedFund('150188');"/>
    <hyperlink ref="Y20" r:id="rId830" tooltip="加【煤炭A级】为自选A类" display="javascript:addOwnedFund('150289');"/>
    <hyperlink ref="O20" r:id="rId831" display="https://www.jisilu.cn/data/utils/lowcalc/150289"/>
    <hyperlink ref="M20" r:id="rId832" tooltip="399998" display="http://quote.eastmoney.com/zs399998.html"/>
    <hyperlink ref="F20" r:id="rId833" display="http://www.cninfo.com.cn/information/fund/netvalue/150289.html"/>
    <hyperlink ref="C20" r:id="rId834" display="http://finance.sina.com.cn/fund/quotes/150289/bc.shtml"/>
    <hyperlink ref="A20" r:id="rId835" display="https://www.jisilu.cn/data/sfnew/detail/150289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55" workbookViewId="0">
      <selection activeCell="L68" sqref="L68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-2.0118644067796607E-3</v>
      </c>
      <c r="G3" s="48">
        <f t="shared" ref="G3:G8" ca="1" si="1">VLOOKUP($E3,INDIRECT($B$2 &amp; "!$A$3:$Y$207"),8,FALSE)</f>
        <v>0.30508474576271188</v>
      </c>
      <c r="H3" s="48">
        <f t="shared" ref="H3:H8" ca="1" si="2">VLOOKUP($E3,INDIRECT($B$2 &amp; "!$A$3:$Y$207"),7,FALSE)</f>
        <v>-1.1484745762711863E-2</v>
      </c>
      <c r="I3" s="48">
        <f t="shared" ref="I3:I8" ca="1" si="3">VLOOKUP($E3,INDIRECT($B$2 &amp; "!$A$3:$Y$207"),11,FALSE)</f>
        <v>4.4520000000000004E-2</v>
      </c>
      <c r="J3" s="48">
        <f t="shared" ref="J3:J8" ca="1" si="4">VLOOKUP($E3,INDIRECT($B$2 &amp; "!$A$3:$Y$207"),16,FALSE)</f>
        <v>-1.7910344827586203E-2</v>
      </c>
      <c r="K3" s="48">
        <f t="shared" ref="K3:K8" ca="1" si="5">VLOOKUP($E3,INDIRECT($B$2 &amp; "!$A$3:$Y$207"),18,FALSE)</f>
        <v>1.0169491525423776E-4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1.16E-3</v>
      </c>
      <c r="G4" s="48">
        <f t="shared" ca="1" si="1"/>
        <v>0.6</v>
      </c>
      <c r="H4" s="48">
        <f t="shared" ca="1" si="2"/>
        <v>-1.864E-2</v>
      </c>
      <c r="I4" s="48">
        <f t="shared" ca="1" si="3"/>
        <v>4.6117999999999999E-2</v>
      </c>
      <c r="J4" s="48">
        <f t="shared" ca="1" si="4"/>
        <v>-1.9959999999999999E-2</v>
      </c>
      <c r="K4" s="48">
        <f t="shared" ca="1" si="5"/>
        <v>-3.6200000000000004E-3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9.6666666666666656E-4</v>
      </c>
      <c r="G5" s="87">
        <f t="shared" ca="1" si="1"/>
        <v>0.41666666666666669</v>
      </c>
      <c r="H5" s="87">
        <f t="shared" ca="1" si="2"/>
        <v>-3.0008333333333335E-2</v>
      </c>
      <c r="I5" s="87">
        <f t="shared" ca="1" si="3"/>
        <v>4.4683999999999981E-2</v>
      </c>
      <c r="J5" s="87">
        <f t="shared" ca="1" si="4"/>
        <v>-3.1548387096774197E-2</v>
      </c>
      <c r="K5" s="87">
        <f t="shared" ca="1" si="5"/>
        <v>2.7222222222222227E-3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-1.2192307692307691E-3</v>
      </c>
      <c r="G6" s="87">
        <f t="shared" ca="1" si="1"/>
        <v>0.19230769230769232</v>
      </c>
      <c r="H6" s="87">
        <f t="shared" ca="1" si="2"/>
        <v>-7.3161538461538472E-2</v>
      </c>
      <c r="I6" s="87">
        <f t="shared" ca="1" si="3"/>
        <v>5.132384615384615E-2</v>
      </c>
      <c r="J6" s="87">
        <f t="shared" ca="1" si="4"/>
        <v>-5.9669230769230773E-2</v>
      </c>
      <c r="K6" s="87">
        <f t="shared" ca="1" si="5"/>
        <v>-1.5423076923076922E-3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-2.7666666666666668E-3</v>
      </c>
      <c r="G7" s="48">
        <f t="shared" ca="1" si="1"/>
        <v>0</v>
      </c>
      <c r="H7" s="48">
        <f t="shared" ca="1" si="2"/>
        <v>-0.14816666666666667</v>
      </c>
      <c r="I7" s="48">
        <f t="shared" ca="1" si="3"/>
        <v>5.204333333333333E-2</v>
      </c>
      <c r="J7" s="48">
        <f t="shared" ca="1" si="4"/>
        <v>-0.1104</v>
      </c>
      <c r="K7" s="48">
        <f t="shared" ca="1" si="5"/>
        <v>-1.0333333333333334E-3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-1.9333333333333331E-3</v>
      </c>
      <c r="G8" s="48">
        <f t="shared" ca="1" si="1"/>
        <v>0</v>
      </c>
      <c r="H8" s="48">
        <f t="shared" ca="1" si="2"/>
        <v>-0.13683333333333333</v>
      </c>
      <c r="I8" s="48">
        <f t="shared" ca="1" si="3"/>
        <v>5.2339999999999998E-2</v>
      </c>
      <c r="J8" s="48">
        <f t="shared" ca="1" si="4"/>
        <v>-9.116666666666666E-2</v>
      </c>
      <c r="K8" s="48">
        <f t="shared" ca="1" si="5"/>
        <v>3.3666666666666671E-3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132.11000000000001</v>
      </c>
      <c r="I10" s="543">
        <v>1E-4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159.18</v>
      </c>
      <c r="I11" s="543">
        <v>-2.0000000000000001E-4</v>
      </c>
      <c r="J11" s="74"/>
      <c r="K11" s="74"/>
      <c r="L11" s="544" t="s">
        <v>508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1491.5840000000001</v>
      </c>
      <c r="I12" s="507">
        <v>-1.6000000000000001E-3</v>
      </c>
      <c r="J12" s="74"/>
      <c r="K12" s="74"/>
      <c r="L12" s="544" t="s">
        <v>508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101.995</v>
      </c>
      <c r="I13" s="543">
        <v>1.1999999999999999E-3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101.83</v>
      </c>
      <c r="I14" s="543">
        <v>1.5E-3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2.6800000000000001E-2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SUM(D21:D26)</f>
        <v>0.25920000000000004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548" t="s">
        <v>313</v>
      </c>
      <c r="J19" s="755" t="s">
        <v>315</v>
      </c>
      <c r="K19" s="755" t="s">
        <v>316</v>
      </c>
      <c r="L19" s="215" t="s">
        <v>318</v>
      </c>
      <c r="M19" s="548" t="s">
        <v>320</v>
      </c>
      <c r="N19" s="216" t="s">
        <v>321</v>
      </c>
      <c r="O19" s="216" t="s">
        <v>322</v>
      </c>
      <c r="P19" s="548" t="s">
        <v>324</v>
      </c>
      <c r="Q19" s="755" t="s">
        <v>326</v>
      </c>
      <c r="R19" s="548" t="s">
        <v>327</v>
      </c>
      <c r="S19" s="548" t="s">
        <v>329</v>
      </c>
      <c r="T19" s="216" t="s">
        <v>331</v>
      </c>
      <c r="U19" s="548" t="s">
        <v>333</v>
      </c>
      <c r="V19" s="216" t="s">
        <v>335</v>
      </c>
      <c r="W19" s="546" t="s">
        <v>337</v>
      </c>
      <c r="X19" s="546" t="s">
        <v>27</v>
      </c>
      <c r="Y19" s="546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547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547" t="s">
        <v>25</v>
      </c>
      <c r="Y20" s="547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487</v>
      </c>
      <c r="B21" s="309">
        <v>150297</v>
      </c>
      <c r="C21" s="309" t="str">
        <f t="shared" ref="C21:C27" ca="1" si="6">F21</f>
        <v>互联A级</v>
      </c>
      <c r="D21" s="310">
        <v>3.0099999999999998E-2</v>
      </c>
      <c r="E21" s="51">
        <f t="shared" ref="E21:AC27" ca="1" si="7">VLOOKUP($B21,INDIRECT($B$2 &amp; "!$A$3:$Y$207"),COLUMN()-4,0)</f>
        <v>150297</v>
      </c>
      <c r="F21" s="309" t="str">
        <f t="shared" ca="1" si="7"/>
        <v>互联A级</v>
      </c>
      <c r="G21" s="51">
        <f t="shared" ca="1" si="7"/>
        <v>1.1100000000000001</v>
      </c>
      <c r="H21" s="310">
        <f t="shared" ca="1" si="7"/>
        <v>0</v>
      </c>
      <c r="I21" s="309">
        <f t="shared" ca="1" si="7"/>
        <v>108.9</v>
      </c>
      <c r="J21" s="51">
        <f t="shared" ca="1" si="7"/>
        <v>1.0684</v>
      </c>
      <c r="K21" s="311">
        <f t="shared" ca="1" si="7"/>
        <v>-3.8899999999999997E-2</v>
      </c>
      <c r="L21" s="311">
        <f t="shared" ca="1" si="7"/>
        <v>0.04</v>
      </c>
      <c r="M21" s="309">
        <f t="shared" ca="1" si="7"/>
        <v>6</v>
      </c>
      <c r="N21" s="309">
        <f t="shared" ca="1" si="7"/>
        <v>5.5</v>
      </c>
      <c r="O21" s="311">
        <f t="shared" ca="1" si="7"/>
        <v>5.287E-2</v>
      </c>
      <c r="P21" s="309" t="str">
        <f t="shared" ca="1" si="7"/>
        <v>永续</v>
      </c>
      <c r="Q21" s="51" t="str">
        <f t="shared" ca="1" si="7"/>
        <v>互联网</v>
      </c>
      <c r="R21" s="310">
        <f t="shared" ca="1" si="7"/>
        <v>-1.2200000000000001E-2</v>
      </c>
      <c r="S21" s="56">
        <f t="shared" ca="1" si="7"/>
        <v>0.17499999999999999</v>
      </c>
      <c r="T21" s="311">
        <f t="shared" ca="1" si="7"/>
        <v>-3.27E-2</v>
      </c>
      <c r="U21" s="311">
        <f t="shared" ca="1" si="7"/>
        <v>0.87729999999999997</v>
      </c>
      <c r="V21" s="311">
        <f t="shared" ca="1" si="7"/>
        <v>-4.4000000000000003E-3</v>
      </c>
      <c r="W21" s="311">
        <f t="shared" ca="1" si="7"/>
        <v>-4.1999999999999997E-3</v>
      </c>
      <c r="X21" s="311">
        <f t="shared" ca="1" si="7"/>
        <v>-3.8E-3</v>
      </c>
      <c r="Y21" s="309">
        <f t="shared" ca="1" si="7"/>
        <v>6151</v>
      </c>
      <c r="Z21" s="309">
        <f t="shared" ca="1" si="7"/>
        <v>-11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482</v>
      </c>
      <c r="B22" s="309">
        <v>150177</v>
      </c>
      <c r="C22" s="309" t="str">
        <f t="shared" ca="1" si="6"/>
        <v>证保A</v>
      </c>
      <c r="D22" s="310">
        <v>2.0199999999999999E-2</v>
      </c>
      <c r="E22" s="51">
        <f t="shared" ca="1" si="7"/>
        <v>150177</v>
      </c>
      <c r="F22" s="309" t="str">
        <f t="shared" ca="1" si="7"/>
        <v>证保A</v>
      </c>
      <c r="G22" s="51">
        <f t="shared" ca="1" si="7"/>
        <v>1.038</v>
      </c>
      <c r="H22" s="310">
        <f t="shared" ca="1" si="7"/>
        <v>0</v>
      </c>
      <c r="I22" s="309">
        <f t="shared" ca="1" si="7"/>
        <v>151.44</v>
      </c>
      <c r="J22" s="51">
        <f t="shared" ca="1" si="7"/>
        <v>1.0289999999999999</v>
      </c>
      <c r="K22" s="311">
        <f t="shared" ca="1" si="7"/>
        <v>-8.6999999999999994E-3</v>
      </c>
      <c r="L22" s="311">
        <f t="shared" ca="1" si="7"/>
        <v>0.03</v>
      </c>
      <c r="M22" s="309">
        <f t="shared" ca="1" si="7"/>
        <v>4.5</v>
      </c>
      <c r="N22" s="309">
        <f t="shared" ca="1" si="7"/>
        <v>4.5</v>
      </c>
      <c r="O22" s="311">
        <f t="shared" ca="1" si="7"/>
        <v>4.4600000000000001E-2</v>
      </c>
      <c r="P22" s="309" t="str">
        <f t="shared" ca="1" si="7"/>
        <v>永续</v>
      </c>
      <c r="Q22" s="51" t="str">
        <f t="shared" ca="1" si="7"/>
        <v>800证保</v>
      </c>
      <c r="R22" s="310">
        <f t="shared" ca="1" si="7"/>
        <v>-1.4999999999999999E-2</v>
      </c>
      <c r="S22" s="56">
        <f t="shared" ca="1" si="7"/>
        <v>0.46610000000000001</v>
      </c>
      <c r="T22" s="311">
        <f t="shared" ca="1" si="7"/>
        <v>-1.2200000000000001E-2</v>
      </c>
      <c r="U22" s="311">
        <f t="shared" ca="1" si="7"/>
        <v>0.25240000000000001</v>
      </c>
      <c r="V22" s="311">
        <f t="shared" ca="1" si="7"/>
        <v>-2.0000000000000001E-4</v>
      </c>
      <c r="W22" s="311">
        <f t="shared" ca="1" si="7"/>
        <v>-4.8999999999999998E-3</v>
      </c>
      <c r="X22" s="311">
        <f t="shared" ca="1" si="7"/>
        <v>-1.1999999999999999E-3</v>
      </c>
      <c r="Y22" s="309">
        <f t="shared" ca="1" si="7"/>
        <v>22376</v>
      </c>
      <c r="Z22" s="309">
        <f t="shared" ca="1" si="7"/>
        <v>-6</v>
      </c>
      <c r="AA22" s="312">
        <f t="shared" ca="1" si="7"/>
        <v>0.21180555555555555</v>
      </c>
      <c r="AB22" s="313">
        <f t="shared" ca="1" si="7"/>
        <v>42738</v>
      </c>
      <c r="AC22" s="59" t="str">
        <f t="shared" ca="1" si="7"/>
        <v>   </v>
      </c>
    </row>
    <row r="23" spans="1:29" s="60" customFormat="1" ht="18.75" thickBot="1" x14ac:dyDescent="0.2">
      <c r="A23" s="73" t="s">
        <v>507</v>
      </c>
      <c r="B23" s="309">
        <v>150145</v>
      </c>
      <c r="C23" s="309" t="str">
        <f t="shared" ca="1" si="6"/>
        <v>高贝塔A</v>
      </c>
      <c r="D23" s="310">
        <v>2.9899999999999999E-2</v>
      </c>
      <c r="E23" s="51">
        <f ca="1">VLOOKUP($B23,INDIRECT($B$2 &amp; "!$A$3:$Y$207"),COLUMN()-4,0)</f>
        <v>150145</v>
      </c>
      <c r="F23" s="309" t="str">
        <f t="shared" ca="1" si="7"/>
        <v>高贝塔A</v>
      </c>
      <c r="G23" s="51">
        <f t="shared" ca="1" si="7"/>
        <v>1.046</v>
      </c>
      <c r="H23" s="310">
        <f t="shared" ca="1" si="7"/>
        <v>0</v>
      </c>
      <c r="I23" s="309">
        <f t="shared" ca="1" si="7"/>
        <v>42.27</v>
      </c>
      <c r="J23" s="51">
        <f t="shared" ca="1" si="7"/>
        <v>1.034</v>
      </c>
      <c r="K23" s="311">
        <f t="shared" ca="1" si="7"/>
        <v>-1.1599999999999999E-2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4.9410000000000003E-2</v>
      </c>
      <c r="P23" s="309" t="str">
        <f t="shared" ca="1" si="7"/>
        <v>永续</v>
      </c>
      <c r="Q23" s="51" t="str">
        <f t="shared" ca="1" si="7"/>
        <v>300高贝</v>
      </c>
      <c r="R23" s="310">
        <f t="shared" ca="1" si="7"/>
        <v>-1.46E-2</v>
      </c>
      <c r="S23" s="56">
        <f t="shared" ca="1" si="7"/>
        <v>0.1852</v>
      </c>
      <c r="T23" s="311">
        <f t="shared" ca="1" si="7"/>
        <v>-1.24E-2</v>
      </c>
      <c r="U23" s="311">
        <f t="shared" ca="1" si="7"/>
        <v>0.90380000000000005</v>
      </c>
      <c r="V23" s="311">
        <f t="shared" ca="1" si="7"/>
        <v>1.15E-2</v>
      </c>
      <c r="W23" s="311">
        <f t="shared" ca="1" si="7"/>
        <v>1.1999999999999999E-3</v>
      </c>
      <c r="X23" s="311">
        <f t="shared" ca="1" si="7"/>
        <v>6.3E-3</v>
      </c>
      <c r="Y23" s="309">
        <f t="shared" ca="1" si="7"/>
        <v>1094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42719</v>
      </c>
      <c r="AC23" s="59" t="str">
        <f t="shared" ca="1" si="7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tr">
        <f t="shared" ca="1" si="6"/>
        <v>H股A</v>
      </c>
      <c r="D24" s="310">
        <v>0.10920000000000001</v>
      </c>
      <c r="E24" s="51">
        <f t="shared" ref="E24:T27" ca="1" si="8">VLOOKUP($B24,INDIRECT($B$2 &amp; "!$A$3:$Y$207"),COLUMN()-4,0)</f>
        <v>150175</v>
      </c>
      <c r="F24" s="309" t="str">
        <f t="shared" ca="1" si="7"/>
        <v>H股A</v>
      </c>
      <c r="G24" s="51">
        <f t="shared" ca="1" si="7"/>
        <v>0.99</v>
      </c>
      <c r="H24" s="310">
        <f t="shared" ca="1" si="7"/>
        <v>-5.0000000000000001E-3</v>
      </c>
      <c r="I24" s="309">
        <f t="shared" ca="1" si="7"/>
        <v>4246.8900000000003</v>
      </c>
      <c r="J24" s="51">
        <f t="shared" ca="1" si="7"/>
        <v>1.0357000000000001</v>
      </c>
      <c r="K24" s="311">
        <f t="shared" ca="1" si="7"/>
        <v>4.41E-2</v>
      </c>
      <c r="L24" s="311">
        <f t="shared" ca="1" si="7"/>
        <v>3.5000000000000003E-2</v>
      </c>
      <c r="M24" s="309">
        <f t="shared" ca="1" si="7"/>
        <v>5</v>
      </c>
      <c r="N24" s="309">
        <f t="shared" ca="1" si="7"/>
        <v>5</v>
      </c>
      <c r="O24" s="311">
        <f t="shared" ca="1" si="7"/>
        <v>5.2389999999999999E-2</v>
      </c>
      <c r="P24" s="309" t="str">
        <f t="shared" ca="1" si="7"/>
        <v>永续</v>
      </c>
      <c r="Q24" s="51" t="str">
        <f t="shared" ca="1" si="7"/>
        <v>恒生国企</v>
      </c>
      <c r="R24" s="310">
        <f t="shared" ca="1" si="7"/>
        <v>-8.3000000000000001E-3</v>
      </c>
      <c r="S24" s="56">
        <f t="shared" ca="1" si="7"/>
        <v>0.30520000000000003</v>
      </c>
      <c r="T24" s="311" t="str">
        <f t="shared" ca="1" si="7"/>
        <v>无下折</v>
      </c>
      <c r="U24" s="311">
        <f t="shared" ca="1" si="7"/>
        <v>0.68589999999999995</v>
      </c>
      <c r="V24" s="311">
        <f t="shared" ca="1" si="7"/>
        <v>-1.4E-3</v>
      </c>
      <c r="W24" s="311">
        <f t="shared" ca="1" si="7"/>
        <v>-2.0000000000000001E-4</v>
      </c>
      <c r="X24" s="311">
        <f t="shared" ca="1" si="7"/>
        <v>-3.0000000000000001E-3</v>
      </c>
      <c r="Y24" s="309">
        <f t="shared" ca="1" si="7"/>
        <v>381760</v>
      </c>
      <c r="Z24" s="309">
        <f t="shared" ca="1" si="7"/>
        <v>156</v>
      </c>
      <c r="AA24" s="312">
        <f t="shared" ca="1" si="7"/>
        <v>0.21180555555555555</v>
      </c>
      <c r="AB24" s="313">
        <f t="shared" ca="1" si="7"/>
        <v>42705</v>
      </c>
      <c r="AC24" s="59" t="str">
        <f t="shared" ca="1" si="7"/>
        <v>   </v>
      </c>
    </row>
    <row r="25" spans="1:29" s="60" customFormat="1" ht="18.75" thickBot="1" x14ac:dyDescent="0.2">
      <c r="A25" s="73" t="s">
        <v>392</v>
      </c>
      <c r="B25" s="309">
        <v>150335</v>
      </c>
      <c r="C25" s="309" t="str">
        <f t="shared" ca="1" si="6"/>
        <v>军工股A</v>
      </c>
      <c r="D25" s="310">
        <v>2.9899999999999999E-2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1.081</v>
      </c>
      <c r="H25" s="310">
        <f t="shared" ca="1" si="8"/>
        <v>-1.8E-3</v>
      </c>
      <c r="I25" s="309">
        <f t="shared" ca="1" si="8"/>
        <v>246.44</v>
      </c>
      <c r="J25" s="51">
        <f t="shared" ca="1" si="8"/>
        <v>1.0369999999999999</v>
      </c>
      <c r="K25" s="311">
        <f t="shared" ca="1" si="8"/>
        <v>-4.24E-2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5.2679999999999998E-2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-1.9E-2</v>
      </c>
      <c r="S25" s="56">
        <f t="shared" ca="1" si="8"/>
        <v>0.24329999999999999</v>
      </c>
      <c r="T25" s="311">
        <f t="shared" ca="1" si="8"/>
        <v>-3.5299999999999998E-2</v>
      </c>
      <c r="U25" s="311">
        <f t="shared" ca="1" si="7"/>
        <v>0.76390000000000002</v>
      </c>
      <c r="V25" s="311">
        <f t="shared" ca="1" si="7"/>
        <v>4.3E-3</v>
      </c>
      <c r="W25" s="311">
        <f t="shared" ca="1" si="7"/>
        <v>0</v>
      </c>
      <c r="X25" s="311">
        <f t="shared" ca="1" si="7"/>
        <v>-5.9999999999999995E-4</v>
      </c>
      <c r="Y25" s="309">
        <f t="shared" ca="1" si="7"/>
        <v>16912</v>
      </c>
      <c r="Z25" s="309">
        <f t="shared" ca="1" si="7"/>
        <v>0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6"/>
        <v>钢铁A</v>
      </c>
      <c r="D26" s="310">
        <v>3.9899999999999998E-2</v>
      </c>
      <c r="E26" s="51">
        <f t="shared" ca="1" si="8"/>
        <v>150287</v>
      </c>
      <c r="F26" s="309" t="str">
        <f t="shared" ca="1" si="7"/>
        <v>钢铁A</v>
      </c>
      <c r="G26" s="51">
        <f t="shared" ca="1" si="7"/>
        <v>1.079</v>
      </c>
      <c r="H26" s="310">
        <f t="shared" ca="1" si="7"/>
        <v>-3.7000000000000002E-3</v>
      </c>
      <c r="I26" s="309">
        <f t="shared" ca="1" si="7"/>
        <v>8776.1299999999992</v>
      </c>
      <c r="J26" s="51">
        <f t="shared" ca="1" si="7"/>
        <v>1.0369999999999999</v>
      </c>
      <c r="K26" s="311">
        <f t="shared" ca="1" si="7"/>
        <v>-4.0500000000000001E-2</v>
      </c>
      <c r="L26" s="311">
        <f t="shared" ca="1" si="7"/>
        <v>0.04</v>
      </c>
      <c r="M26" s="309">
        <f t="shared" ca="1" si="7"/>
        <v>5.5</v>
      </c>
      <c r="N26" s="309">
        <f t="shared" ca="1" si="7"/>
        <v>5.5</v>
      </c>
      <c r="O26" s="311">
        <f t="shared" ca="1" si="7"/>
        <v>5.2780000000000001E-2</v>
      </c>
      <c r="P26" s="309" t="str">
        <f t="shared" ca="1" si="7"/>
        <v>永续</v>
      </c>
      <c r="Q26" s="51" t="str">
        <f t="shared" ca="1" si="7"/>
        <v>国证钢铁</v>
      </c>
      <c r="R26" s="310">
        <f t="shared" ca="1" si="7"/>
        <v>-8.3000000000000001E-3</v>
      </c>
      <c r="S26" s="56">
        <f t="shared" ca="1" si="7"/>
        <v>0.20419999999999999</v>
      </c>
      <c r="T26" s="311">
        <f t="shared" ca="1" si="7"/>
        <v>-3.3500000000000002E-2</v>
      </c>
      <c r="U26" s="311">
        <f t="shared" ca="1" si="7"/>
        <v>0.85509999999999997</v>
      </c>
      <c r="V26" s="311">
        <f t="shared" ca="1" si="7"/>
        <v>5.0000000000000001E-4</v>
      </c>
      <c r="W26" s="311">
        <f t="shared" ca="1" si="7"/>
        <v>3.0999999999999999E-3</v>
      </c>
      <c r="X26" s="311">
        <f t="shared" ca="1" si="7"/>
        <v>2.3999999999999998E-3</v>
      </c>
      <c r="Y26" s="309">
        <f t="shared" ca="1" si="7"/>
        <v>116284</v>
      </c>
      <c r="Z26" s="309">
        <f t="shared" ca="1" si="7"/>
        <v>5897</v>
      </c>
      <c r="AA26" s="312">
        <f t="shared" ca="1" si="7"/>
        <v>0.21180555555555555</v>
      </c>
      <c r="AB26" s="313">
        <f t="shared" ca="1" si="7"/>
        <v>42719</v>
      </c>
      <c r="AC26" s="59" t="str">
        <f t="shared" ca="1" si="7"/>
        <v>   </v>
      </c>
    </row>
    <row r="27" spans="1:29" s="60" customFormat="1" ht="18" x14ac:dyDescent="0.15">
      <c r="A27" s="73"/>
      <c r="B27" s="566">
        <v>150329</v>
      </c>
      <c r="C27" s="566" t="str">
        <f t="shared" ca="1" si="6"/>
        <v>保险A</v>
      </c>
      <c r="D27" s="567">
        <v>0.03</v>
      </c>
      <c r="E27" s="568">
        <f t="shared" ca="1" si="8"/>
        <v>150329</v>
      </c>
      <c r="F27" s="566" t="str">
        <f t="shared" ca="1" si="8"/>
        <v>保险A</v>
      </c>
      <c r="G27" s="568">
        <f t="shared" ca="1" si="8"/>
        <v>1.04</v>
      </c>
      <c r="H27" s="567">
        <f t="shared" ca="1" si="8"/>
        <v>1E-3</v>
      </c>
      <c r="I27" s="566">
        <f t="shared" ca="1" si="8"/>
        <v>1436.31</v>
      </c>
      <c r="J27" s="568">
        <f t="shared" ca="1" si="8"/>
        <v>1.0309999999999999</v>
      </c>
      <c r="K27" s="569">
        <f t="shared" ca="1" si="8"/>
        <v>-8.6999999999999994E-3</v>
      </c>
      <c r="L27" s="569">
        <f t="shared" ca="1" si="8"/>
        <v>0.03</v>
      </c>
      <c r="M27" s="566">
        <f t="shared" ca="1" si="8"/>
        <v>4.5</v>
      </c>
      <c r="N27" s="566">
        <f t="shared" ca="1" si="8"/>
        <v>4.5</v>
      </c>
      <c r="O27" s="569">
        <f t="shared" ca="1" si="8"/>
        <v>4.4600000000000001E-2</v>
      </c>
      <c r="P27" s="566" t="str">
        <f t="shared" ca="1" si="8"/>
        <v>永续</v>
      </c>
      <c r="Q27" s="568" t="str">
        <f t="shared" ca="1" si="8"/>
        <v>保险主题</v>
      </c>
      <c r="R27" s="567">
        <f t="shared" ca="1" si="8"/>
        <v>-3.0000000000000001E-3</v>
      </c>
      <c r="S27" s="570">
        <f t="shared" ca="1" si="8"/>
        <v>0.3337</v>
      </c>
      <c r="T27" s="569">
        <f t="shared" ca="1" si="8"/>
        <v>-1.2200000000000001E-2</v>
      </c>
      <c r="U27" s="569">
        <f t="shared" ca="1" si="7"/>
        <v>0.5605</v>
      </c>
      <c r="V27" s="569">
        <f t="shared" ca="1" si="7"/>
        <v>-4.4000000000000003E-3</v>
      </c>
      <c r="W27" s="569">
        <f t="shared" ca="1" si="7"/>
        <v>-1.6000000000000001E-3</v>
      </c>
      <c r="X27" s="569">
        <f t="shared" ca="1" si="7"/>
        <v>1E-3</v>
      </c>
      <c r="Y27" s="566">
        <f t="shared" ca="1" si="7"/>
        <v>14804</v>
      </c>
      <c r="Z27" s="566">
        <f t="shared" ca="1" si="7"/>
        <v>35</v>
      </c>
      <c r="AA27" s="571">
        <f t="shared" ca="1" si="7"/>
        <v>0.21180555555555555</v>
      </c>
      <c r="AB27" s="572">
        <f t="shared" ca="1" si="7"/>
        <v>42719</v>
      </c>
      <c r="AC27" s="573" t="str">
        <f t="shared" ca="1" si="7"/>
        <v>   </v>
      </c>
    </row>
    <row r="29" spans="1:29" ht="14.25" thickBot="1" x14ac:dyDescent="0.2">
      <c r="A29" s="273" t="s">
        <v>302</v>
      </c>
    </row>
    <row r="30" spans="1:29" s="110" customFormat="1" ht="18.75" thickBot="1" x14ac:dyDescent="0.2">
      <c r="A30" s="431" t="s">
        <v>509</v>
      </c>
      <c r="B30" s="110">
        <v>150297</v>
      </c>
      <c r="C30" s="110" t="str">
        <f ca="1">F30</f>
        <v>互联A级</v>
      </c>
      <c r="D30" s="433">
        <v>0.01</v>
      </c>
      <c r="E30" s="437">
        <f t="shared" ref="E30:AC30" ca="1" si="9">VLOOKUP($B30,INDIRECT($B$2 &amp; "!$A$3:$Y$207"),COLUMN()-4,0)</f>
        <v>150297</v>
      </c>
      <c r="F30" s="438" t="str">
        <f t="shared" ca="1" si="9"/>
        <v>互联A级</v>
      </c>
      <c r="G30" s="437">
        <f t="shared" ca="1" si="9"/>
        <v>1.1100000000000001</v>
      </c>
      <c r="H30" s="439">
        <f t="shared" ca="1" si="9"/>
        <v>0</v>
      </c>
      <c r="I30" s="438">
        <f t="shared" ca="1" si="9"/>
        <v>108.9</v>
      </c>
      <c r="J30" s="437">
        <f t="shared" ca="1" si="9"/>
        <v>1.0684</v>
      </c>
      <c r="K30" s="440">
        <f t="shared" ca="1" si="9"/>
        <v>-3.8899999999999997E-2</v>
      </c>
      <c r="L30" s="440">
        <f t="shared" ca="1" si="9"/>
        <v>0.04</v>
      </c>
      <c r="M30" s="438">
        <f t="shared" ca="1" si="9"/>
        <v>6</v>
      </c>
      <c r="N30" s="438">
        <f t="shared" ca="1" si="9"/>
        <v>5.5</v>
      </c>
      <c r="O30" s="440">
        <f t="shared" ca="1" si="9"/>
        <v>5.287E-2</v>
      </c>
      <c r="P30" s="438" t="str">
        <f t="shared" ca="1" si="9"/>
        <v>永续</v>
      </c>
      <c r="Q30" s="437" t="str">
        <f t="shared" ca="1" si="9"/>
        <v>互联网</v>
      </c>
      <c r="R30" s="439">
        <f t="shared" ca="1" si="9"/>
        <v>-1.2200000000000001E-2</v>
      </c>
      <c r="S30" s="441">
        <f t="shared" ca="1" si="9"/>
        <v>0.17499999999999999</v>
      </c>
      <c r="T30" s="440">
        <f t="shared" ca="1" si="9"/>
        <v>-3.27E-2</v>
      </c>
      <c r="U30" s="440">
        <f t="shared" ca="1" si="9"/>
        <v>0.87729999999999997</v>
      </c>
      <c r="V30" s="440">
        <f t="shared" ca="1" si="9"/>
        <v>-4.4000000000000003E-3</v>
      </c>
      <c r="W30" s="440">
        <f t="shared" ca="1" si="9"/>
        <v>-4.1999999999999997E-3</v>
      </c>
      <c r="X30" s="440">
        <f t="shared" ca="1" si="9"/>
        <v>-3.8E-3</v>
      </c>
      <c r="Y30" s="438">
        <f t="shared" ca="1" si="9"/>
        <v>6151</v>
      </c>
      <c r="Z30" s="438">
        <f t="shared" ca="1" si="9"/>
        <v>-11</v>
      </c>
      <c r="AA30" s="442">
        <f t="shared" ca="1" si="9"/>
        <v>0.21180555555555555</v>
      </c>
      <c r="AB30" s="443">
        <f t="shared" ca="1" si="9"/>
        <v>42705</v>
      </c>
      <c r="AC30" s="444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504</v>
      </c>
      <c r="B33" s="206">
        <v>150200</v>
      </c>
      <c r="C33" s="206" t="str">
        <f ca="1">F33</f>
        <v>券商A</v>
      </c>
      <c r="D33" s="491">
        <v>0</v>
      </c>
      <c r="E33" s="197">
        <f t="shared" ref="E33:AC35" ca="1" si="10">VLOOKUP($B33,INDIRECT($B$2 &amp; "!$A$3:$Y$207"),COLUMN()-4,0)</f>
        <v>150200</v>
      </c>
      <c r="F33" s="377" t="str">
        <f t="shared" ca="1" si="10"/>
        <v>券商A</v>
      </c>
      <c r="G33" s="197">
        <f t="shared" ca="1" si="10"/>
        <v>1.0389999999999999</v>
      </c>
      <c r="H33" s="378">
        <f t="shared" ca="1" si="10"/>
        <v>-2.8999999999999998E-3</v>
      </c>
      <c r="I33" s="377">
        <f t="shared" ca="1" si="10"/>
        <v>27277.46</v>
      </c>
      <c r="J33" s="197">
        <f t="shared" ca="1" si="10"/>
        <v>1.0309999999999999</v>
      </c>
      <c r="K33" s="379">
        <f t="shared" ca="1" si="10"/>
        <v>-7.7999999999999996E-3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4.4639999999999999E-2</v>
      </c>
      <c r="P33" s="377" t="str">
        <f t="shared" ca="1" si="10"/>
        <v>永续</v>
      </c>
      <c r="Q33" s="197" t="str">
        <f t="shared" ca="1" si="10"/>
        <v>证券公司</v>
      </c>
      <c r="R33" s="378">
        <f t="shared" ca="1" si="10"/>
        <v>-1.67E-2</v>
      </c>
      <c r="S33" s="202">
        <f t="shared" ca="1" si="10"/>
        <v>0.2092</v>
      </c>
      <c r="T33" s="379">
        <f t="shared" ca="1" si="10"/>
        <v>-1.12E-2</v>
      </c>
      <c r="U33" s="379">
        <f t="shared" ca="1" si="10"/>
        <v>0.85199999999999998</v>
      </c>
      <c r="V33" s="379">
        <f t="shared" ca="1" si="10"/>
        <v>2.5000000000000001E-3</v>
      </c>
      <c r="W33" s="379">
        <f t="shared" ca="1" si="10"/>
        <v>1.8E-3</v>
      </c>
      <c r="X33" s="379">
        <f t="shared" ca="1" si="10"/>
        <v>1.1999999999999999E-3</v>
      </c>
      <c r="Y33" s="377">
        <f t="shared" ca="1" si="10"/>
        <v>963627</v>
      </c>
      <c r="Z33" s="377">
        <f t="shared" ca="1" si="10"/>
        <v>9210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363</v>
      </c>
      <c r="B34" s="206">
        <v>150289</v>
      </c>
      <c r="C34" s="206" t="str">
        <f ca="1">F34</f>
        <v>煤炭A级</v>
      </c>
      <c r="D34" s="491">
        <v>0</v>
      </c>
      <c r="E34" s="197">
        <f t="shared" ca="1" si="10"/>
        <v>150289</v>
      </c>
      <c r="F34" s="377" t="str">
        <f t="shared" ca="1" si="10"/>
        <v>煤炭A级</v>
      </c>
      <c r="G34" s="197">
        <f t="shared" ca="1" si="10"/>
        <v>1.08</v>
      </c>
      <c r="H34" s="378">
        <f t="shared" ca="1" si="10"/>
        <v>-1.8E-3</v>
      </c>
      <c r="I34" s="377">
        <f t="shared" ca="1" si="10"/>
        <v>5969.92</v>
      </c>
      <c r="J34" s="197">
        <f t="shared" ca="1" si="10"/>
        <v>1.0369999999999999</v>
      </c>
      <c r="K34" s="379">
        <f t="shared" ca="1" si="10"/>
        <v>-4.1500000000000002E-2</v>
      </c>
      <c r="L34" s="379">
        <f t="shared" ca="1" si="10"/>
        <v>0.04</v>
      </c>
      <c r="M34" s="377">
        <f t="shared" ca="1" si="10"/>
        <v>5.5</v>
      </c>
      <c r="N34" s="377">
        <f t="shared" ca="1" si="10"/>
        <v>5.5</v>
      </c>
      <c r="O34" s="379">
        <f t="shared" ca="1" si="10"/>
        <v>5.2729999999999999E-2</v>
      </c>
      <c r="P34" s="377" t="str">
        <f t="shared" ca="1" si="10"/>
        <v>永续</v>
      </c>
      <c r="Q34" s="197" t="str">
        <f t="shared" ca="1" si="10"/>
        <v>中证煤炭</v>
      </c>
      <c r="R34" s="378">
        <f t="shared" ca="1" si="10"/>
        <v>-6.3E-3</v>
      </c>
      <c r="S34" s="202">
        <f t="shared" ca="1" si="10"/>
        <v>0.18160000000000001</v>
      </c>
      <c r="T34" s="379">
        <f t="shared" ca="1" si="10"/>
        <v>-3.44E-2</v>
      </c>
      <c r="U34" s="379">
        <f t="shared" ca="1" si="10"/>
        <v>0.90780000000000005</v>
      </c>
      <c r="V34" s="379">
        <f t="shared" ca="1" si="10"/>
        <v>1.6000000000000001E-3</v>
      </c>
      <c r="W34" s="379">
        <f t="shared" ca="1" si="10"/>
        <v>3.2000000000000002E-3</v>
      </c>
      <c r="X34" s="379">
        <f t="shared" ca="1" si="10"/>
        <v>7.4999999999999997E-3</v>
      </c>
      <c r="Y34" s="377">
        <f t="shared" ca="1" si="10"/>
        <v>74600</v>
      </c>
      <c r="Z34" s="377">
        <f t="shared" ca="1" si="10"/>
        <v>8027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5" spans="1:29" s="206" customFormat="1" ht="18" x14ac:dyDescent="0.15">
      <c r="A35" s="242" t="s">
        <v>510</v>
      </c>
      <c r="B35" s="206">
        <v>150299</v>
      </c>
      <c r="C35" s="206" t="str">
        <f ca="1">F35</f>
        <v>银行股A</v>
      </c>
      <c r="D35" s="491">
        <v>0</v>
      </c>
      <c r="E35" s="582">
        <f t="shared" ca="1" si="10"/>
        <v>150299</v>
      </c>
      <c r="F35" s="583" t="str">
        <f t="shared" ca="1" si="10"/>
        <v>银行股A</v>
      </c>
      <c r="G35" s="582">
        <f t="shared" ca="1" si="10"/>
        <v>1.0880000000000001</v>
      </c>
      <c r="H35" s="584">
        <f t="shared" ca="1" si="10"/>
        <v>-8.9999999999999998E-4</v>
      </c>
      <c r="I35" s="583">
        <f t="shared" ca="1" si="10"/>
        <v>765.2</v>
      </c>
      <c r="J35" s="582">
        <f t="shared" ca="1" si="10"/>
        <v>1.0374000000000001</v>
      </c>
      <c r="K35" s="585">
        <f t="shared" ca="1" si="10"/>
        <v>-4.8800000000000003E-2</v>
      </c>
      <c r="L35" s="585">
        <f t="shared" ca="1" si="10"/>
        <v>0.04</v>
      </c>
      <c r="M35" s="583">
        <f t="shared" ca="1" si="10"/>
        <v>5.5</v>
      </c>
      <c r="N35" s="583">
        <f t="shared" ca="1" si="10"/>
        <v>5.5</v>
      </c>
      <c r="O35" s="585">
        <f t="shared" ca="1" si="10"/>
        <v>5.2350000000000001E-2</v>
      </c>
      <c r="P35" s="583" t="str">
        <f t="shared" ca="1" si="10"/>
        <v>永续</v>
      </c>
      <c r="Q35" s="582" t="str">
        <f t="shared" ca="1" si="10"/>
        <v>中证银行</v>
      </c>
      <c r="R35" s="584">
        <f t="shared" ca="1" si="10"/>
        <v>-4.0000000000000002E-4</v>
      </c>
      <c r="S35" s="586">
        <f t="shared" ca="1" si="10"/>
        <v>0.2034</v>
      </c>
      <c r="T35" s="585">
        <f t="shared" ca="1" si="10"/>
        <v>-4.1500000000000002E-2</v>
      </c>
      <c r="U35" s="585">
        <f t="shared" ca="1" si="10"/>
        <v>0.85619999999999996</v>
      </c>
      <c r="V35" s="585">
        <f t="shared" ca="1" si="10"/>
        <v>-2.5999999999999999E-3</v>
      </c>
      <c r="W35" s="585">
        <f t="shared" ca="1" si="10"/>
        <v>1.4E-3</v>
      </c>
      <c r="X35" s="585">
        <f t="shared" ca="1" si="10"/>
        <v>4.7999999999999996E-3</v>
      </c>
      <c r="Y35" s="583">
        <f t="shared" ca="1" si="10"/>
        <v>43448</v>
      </c>
      <c r="Z35" s="583">
        <f t="shared" ca="1" si="10"/>
        <v>1561</v>
      </c>
      <c r="AA35" s="587">
        <f t="shared" ca="1" si="10"/>
        <v>0.21180555555555555</v>
      </c>
      <c r="AB35" s="588">
        <f t="shared" ca="1" si="10"/>
        <v>42719</v>
      </c>
      <c r="AC35" s="589" t="str">
        <f t="shared" ca="1" si="10"/>
        <v>   </v>
      </c>
    </row>
    <row r="37" spans="1:29" x14ac:dyDescent="0.15">
      <c r="A37" s="273" t="s">
        <v>390</v>
      </c>
    </row>
    <row r="40" spans="1:29" ht="14.25" thickBot="1" x14ac:dyDescent="0.2">
      <c r="A40" s="100" t="s">
        <v>417</v>
      </c>
    </row>
    <row r="41" spans="1:29" ht="18.75" thickBot="1" x14ac:dyDescent="0.2">
      <c r="A41" t="s">
        <v>456</v>
      </c>
      <c r="B41">
        <v>150016</v>
      </c>
      <c r="C41" t="str">
        <f ca="1">F41</f>
        <v>合润A</v>
      </c>
      <c r="D41">
        <v>0</v>
      </c>
      <c r="E41">
        <f>VLOOKUP($B41,'20160803'!$A$3:$Y$207,COLUMN()-4,0)</f>
        <v>150016</v>
      </c>
      <c r="F41" t="str">
        <f ca="1">VLOOKUP($B41,INDIRECT($B$2 &amp; "!$A$3:$Y$207"),COLUMN()-4,0)</f>
        <v>合润A</v>
      </c>
      <c r="G41">
        <f t="shared" ref="G41:AC45" ca="1" si="11">VLOOKUP($B41,INDIRECT($B$2 &amp; "!$A$3:$Y$207"),COLUMN()-4,0)</f>
        <v>1.0529999999999999</v>
      </c>
      <c r="H41" s="290">
        <f t="shared" ca="1" si="11"/>
        <v>-1.9E-3</v>
      </c>
      <c r="I41">
        <f t="shared" ca="1" si="11"/>
        <v>38.25</v>
      </c>
      <c r="J41">
        <f t="shared" ca="1" si="11"/>
        <v>1</v>
      </c>
      <c r="K41" s="291">
        <f t="shared" ca="1" si="11"/>
        <v>-5.2999999999999999E-2</v>
      </c>
      <c r="L41" t="str">
        <f t="shared" ca="1" si="11"/>
        <v>无约定</v>
      </c>
      <c r="M41">
        <f t="shared" ca="1" si="11"/>
        <v>0</v>
      </c>
      <c r="N41">
        <f t="shared" ca="1" si="11"/>
        <v>0</v>
      </c>
      <c r="O41" s="285">
        <f t="shared" ca="1" si="11"/>
        <v>-1.925E-2</v>
      </c>
      <c r="P41">
        <f t="shared" ca="1" si="11"/>
        <v>2.66</v>
      </c>
      <c r="Q41" t="str">
        <f t="shared" ca="1" si="11"/>
        <v>主动基金</v>
      </c>
      <c r="R41" s="315">
        <f t="shared" ca="1" si="11"/>
        <v>-8.3999999999999995E-3</v>
      </c>
      <c r="S41" s="315">
        <f t="shared" ca="1" si="11"/>
        <v>0.55100000000000005</v>
      </c>
      <c r="T41" t="str">
        <f t="shared" ca="1" si="11"/>
        <v>-</v>
      </c>
      <c r="U41" t="str">
        <f t="shared" ca="1" si="11"/>
        <v>-</v>
      </c>
      <c r="V41">
        <f t="shared" ca="1" si="11"/>
        <v>1.14E-2</v>
      </c>
      <c r="W41">
        <f t="shared" ca="1" si="11"/>
        <v>1.2200000000000001E-2</v>
      </c>
      <c r="X41">
        <f t="shared" ca="1" si="11"/>
        <v>1.2500000000000001E-2</v>
      </c>
      <c r="Y41">
        <f t="shared" ca="1" si="11"/>
        <v>3133</v>
      </c>
      <c r="Z41">
        <f t="shared" ca="1" si="11"/>
        <v>11</v>
      </c>
      <c r="AA41">
        <f t="shared" ca="1" si="11"/>
        <v>0.17083333333333331</v>
      </c>
      <c r="AB41">
        <f t="shared" ca="1" si="11"/>
        <v>43574</v>
      </c>
      <c r="AC41" t="str">
        <f t="shared" ca="1" si="11"/>
        <v>   </v>
      </c>
    </row>
    <row r="42" spans="1:29" ht="18.75" thickBot="1" x14ac:dyDescent="0.2">
      <c r="A42" t="s">
        <v>456</v>
      </c>
      <c r="B42">
        <v>150188</v>
      </c>
      <c r="C42" t="str">
        <f ca="1">F42</f>
        <v>转债优先</v>
      </c>
      <c r="D42">
        <v>0</v>
      </c>
      <c r="E42">
        <f t="shared" ref="E42:F45" ca="1" si="12">VLOOKUP($B42,INDIRECT($B$2 &amp; "!$A$3:$Y$207"),COLUMN()-4,0)</f>
        <v>150188</v>
      </c>
      <c r="F42" t="str">
        <f t="shared" ca="1" si="12"/>
        <v>转债优先</v>
      </c>
      <c r="G42">
        <f t="shared" ca="1" si="11"/>
        <v>1.0740000000000001</v>
      </c>
      <c r="H42" s="290">
        <f t="shared" ca="1" si="11"/>
        <v>0</v>
      </c>
      <c r="I42">
        <f t="shared" ca="1" si="11"/>
        <v>0</v>
      </c>
      <c r="J42">
        <f t="shared" ca="1" si="11"/>
        <v>1.0369999999999999</v>
      </c>
      <c r="K42" s="291">
        <f t="shared" ca="1" si="11"/>
        <v>-3.5700000000000003E-2</v>
      </c>
      <c r="L42" t="str">
        <f t="shared" ca="1" si="11"/>
        <v>其它</v>
      </c>
      <c r="M42">
        <f t="shared" ca="1" si="11"/>
        <v>5.5</v>
      </c>
      <c r="N42">
        <f t="shared" ca="1" si="11"/>
        <v>5.5</v>
      </c>
      <c r="O42" s="285">
        <f t="shared" ca="1" si="11"/>
        <v>-5.5079999999999997E-2</v>
      </c>
      <c r="P42">
        <f t="shared" ca="1" si="11"/>
        <v>0.32</v>
      </c>
      <c r="Q42" t="str">
        <f t="shared" ca="1" si="11"/>
        <v>标普转债</v>
      </c>
      <c r="R42" s="315">
        <f t="shared" ca="1" si="11"/>
        <v>-4.7999999999999996E-3</v>
      </c>
      <c r="S42" s="315">
        <f t="shared" ca="1" si="11"/>
        <v>0.14369999999999999</v>
      </c>
      <c r="T42">
        <f t="shared" ca="1" si="11"/>
        <v>-5.6000000000000001E-2</v>
      </c>
      <c r="U42">
        <f t="shared" ca="1" si="11"/>
        <v>0.39250000000000002</v>
      </c>
      <c r="V42">
        <f t="shared" ca="1" si="11"/>
        <v>2.8999999999999998E-3</v>
      </c>
      <c r="W42">
        <f t="shared" ca="1" si="11"/>
        <v>7.1999999999999998E-3</v>
      </c>
      <c r="X42">
        <f t="shared" ca="1" si="11"/>
        <v>1.29E-2</v>
      </c>
      <c r="Y42">
        <f t="shared" ca="1" si="11"/>
        <v>29481</v>
      </c>
      <c r="Z42">
        <f t="shared" ca="1" si="11"/>
        <v>0</v>
      </c>
      <c r="AA42">
        <f t="shared" ca="1" si="11"/>
        <v>0.29375000000000001</v>
      </c>
      <c r="AB42">
        <f t="shared" ca="1" si="11"/>
        <v>42719</v>
      </c>
      <c r="AC42">
        <f>VLOOKUP($B42,'20160803'!$A$3:$Y$207,COLUMN()-4,0)</f>
        <v>0</v>
      </c>
    </row>
    <row r="43" spans="1:29" ht="18.75" thickBot="1" x14ac:dyDescent="0.2">
      <c r="A43" t="s">
        <v>421</v>
      </c>
      <c r="B43">
        <v>150096</v>
      </c>
      <c r="C43" t="str">
        <f ca="1">F43</f>
        <v>商品A</v>
      </c>
      <c r="D43">
        <v>0</v>
      </c>
      <c r="E43">
        <f t="shared" ca="1" si="12"/>
        <v>150096</v>
      </c>
      <c r="F43" t="str">
        <f t="shared" ca="1" si="12"/>
        <v>商品A</v>
      </c>
      <c r="G43">
        <f t="shared" ca="1" si="11"/>
        <v>1.107</v>
      </c>
      <c r="H43" s="290">
        <f t="shared" ca="1" si="11"/>
        <v>-2.7000000000000001E-3</v>
      </c>
      <c r="I43">
        <f t="shared" ca="1" si="11"/>
        <v>6.32</v>
      </c>
      <c r="J43">
        <f t="shared" ca="1" si="11"/>
        <v>1.032</v>
      </c>
      <c r="K43" s="291">
        <f t="shared" ca="1" si="11"/>
        <v>-7.2700000000000001E-2</v>
      </c>
      <c r="L43">
        <f t="shared" ca="1" si="11"/>
        <v>3.5000000000000003E-2</v>
      </c>
      <c r="M43">
        <f t="shared" ca="1" si="11"/>
        <v>5</v>
      </c>
      <c r="N43">
        <f t="shared" ca="1" si="11"/>
        <v>5</v>
      </c>
      <c r="O43" s="285">
        <f t="shared" ca="1" si="11"/>
        <v>-3.61E-2</v>
      </c>
      <c r="P43">
        <f t="shared" ca="1" si="11"/>
        <v>0.85</v>
      </c>
      <c r="Q43" t="str">
        <f t="shared" ca="1" si="11"/>
        <v>大宗商品</v>
      </c>
      <c r="R43" s="315">
        <f t="shared" ca="1" si="11"/>
        <v>-1.24E-2</v>
      </c>
      <c r="S43" s="315">
        <f t="shared" ca="1" si="11"/>
        <v>0.36030000000000001</v>
      </c>
      <c r="T43" t="str">
        <f t="shared" ca="1" si="11"/>
        <v>-</v>
      </c>
      <c r="U43">
        <f t="shared" ca="1" si="11"/>
        <v>0.99590000000000001</v>
      </c>
      <c r="V43">
        <f t="shared" ca="1" si="11"/>
        <v>-8.9999999999999993E-3</v>
      </c>
      <c r="W43">
        <f t="shared" ca="1" si="11"/>
        <v>-6.4000000000000003E-3</v>
      </c>
      <c r="X43">
        <f t="shared" ca="1" si="11"/>
        <v>-1.1299999999999999E-2</v>
      </c>
      <c r="Y43">
        <f t="shared" ca="1" si="11"/>
        <v>12812</v>
      </c>
      <c r="Z43">
        <f t="shared" ca="1" si="11"/>
        <v>-14</v>
      </c>
      <c r="AA43">
        <f t="shared" ca="1" si="11"/>
        <v>0.21180555555555555</v>
      </c>
      <c r="AB43">
        <f t="shared" ca="1" si="11"/>
        <v>42738</v>
      </c>
      <c r="AC43" t="str">
        <f>VLOOKUP($B43,'20160803'!$A$3:$Y$207,COLUMN()-4,0)</f>
        <v>   </v>
      </c>
    </row>
    <row r="44" spans="1:29" ht="18.75" thickBot="1" x14ac:dyDescent="0.2">
      <c r="A44" t="s">
        <v>495</v>
      </c>
      <c r="B44">
        <v>150088</v>
      </c>
      <c r="C44" t="str">
        <f ca="1">F44</f>
        <v>金鹰500A</v>
      </c>
      <c r="D44">
        <v>0</v>
      </c>
      <c r="E44">
        <f t="shared" ca="1" si="12"/>
        <v>150088</v>
      </c>
      <c r="F44" t="str">
        <f t="shared" ca="1" si="12"/>
        <v>金鹰500A</v>
      </c>
      <c r="G44">
        <f t="shared" ca="1" si="11"/>
        <v>1.04</v>
      </c>
      <c r="H44">
        <f t="shared" ca="1" si="11"/>
        <v>-1.0500000000000001E-2</v>
      </c>
      <c r="I44">
        <f t="shared" ca="1" si="11"/>
        <v>25.61</v>
      </c>
      <c r="J44">
        <f t="shared" ca="1" si="11"/>
        <v>1.0317000000000001</v>
      </c>
      <c r="K44" s="291">
        <f t="shared" ca="1" si="11"/>
        <v>-8.0000000000000002E-3</v>
      </c>
      <c r="L44">
        <f t="shared" ca="1" si="11"/>
        <v>3.5000000000000003E-2</v>
      </c>
      <c r="M44">
        <f t="shared" ca="1" si="11"/>
        <v>5</v>
      </c>
      <c r="N44">
        <f t="shared" ca="1" si="11"/>
        <v>5</v>
      </c>
      <c r="O44" s="285" t="str">
        <f t="shared" ca="1" si="11"/>
        <v>-</v>
      </c>
      <c r="P44">
        <f t="shared" ca="1" si="11"/>
        <v>0</v>
      </c>
      <c r="Q44" t="str">
        <f t="shared" ca="1" si="11"/>
        <v>中证 500</v>
      </c>
      <c r="R44">
        <f t="shared" ca="1" si="11"/>
        <v>-1.2200000000000001E-2</v>
      </c>
      <c r="S44">
        <f t="shared" ca="1" si="11"/>
        <v>0.42330000000000001</v>
      </c>
      <c r="T44" t="str">
        <f t="shared" ca="1" si="11"/>
        <v>-</v>
      </c>
      <c r="U44">
        <f t="shared" ca="1" si="11"/>
        <v>0.79969999999999997</v>
      </c>
      <c r="V44">
        <f t="shared" ca="1" si="11"/>
        <v>1.6000000000000001E-3</v>
      </c>
      <c r="W44">
        <f t="shared" ca="1" si="11"/>
        <v>-1.6000000000000001E-3</v>
      </c>
      <c r="X44">
        <f t="shared" ca="1" si="11"/>
        <v>-3.2000000000000002E-3</v>
      </c>
      <c r="Y44">
        <f t="shared" ca="1" si="11"/>
        <v>287</v>
      </c>
      <c r="Z44">
        <f t="shared" ca="1" si="11"/>
        <v>-1</v>
      </c>
      <c r="AA44">
        <f t="shared" ca="1" si="11"/>
        <v>0.21180555555555555</v>
      </c>
      <c r="AB44">
        <f t="shared" ca="1" si="11"/>
        <v>42605</v>
      </c>
      <c r="AC44" t="str">
        <f>VLOOKUP($B44,'20160803'!$A$3:$Y$207,COLUMN()-4,0)</f>
        <v>   </v>
      </c>
    </row>
    <row r="45" spans="1:29" ht="18" x14ac:dyDescent="0.15">
      <c r="A45" t="s">
        <v>496</v>
      </c>
      <c r="B45">
        <v>150108</v>
      </c>
      <c r="C45" t="str">
        <f ca="1">F45</f>
        <v>同辉100A</v>
      </c>
      <c r="D45">
        <v>0</v>
      </c>
      <c r="E45">
        <f t="shared" ca="1" si="12"/>
        <v>150108</v>
      </c>
      <c r="F45" t="str">
        <f t="shared" ca="1" si="12"/>
        <v>同辉100A</v>
      </c>
      <c r="G45" s="492">
        <f t="shared" ca="1" si="11"/>
        <v>1.1379999999999999</v>
      </c>
      <c r="H45" s="388">
        <f t="shared" ca="1" si="11"/>
        <v>-2.4E-2</v>
      </c>
      <c r="I45" s="492">
        <f t="shared" ca="1" si="11"/>
        <v>0.01</v>
      </c>
      <c r="J45" s="492">
        <f t="shared" ca="1" si="11"/>
        <v>1.0649999999999999</v>
      </c>
      <c r="K45" s="389">
        <f t="shared" ca="1" si="11"/>
        <v>-6.8500000000000005E-2</v>
      </c>
      <c r="L45" s="492">
        <f t="shared" ca="1" si="11"/>
        <v>7.0000000000000007E-2</v>
      </c>
      <c r="M45">
        <f t="shared" ca="1" si="11"/>
        <v>7</v>
      </c>
      <c r="N45" s="492">
        <f t="shared" ca="1" si="11"/>
        <v>7</v>
      </c>
      <c r="O45" s="493">
        <f t="shared" ca="1" si="11"/>
        <v>1.24E-3</v>
      </c>
      <c r="P45" s="492">
        <f t="shared" ca="1" si="11"/>
        <v>1.06</v>
      </c>
      <c r="Q45" t="str">
        <f t="shared" ca="1" si="11"/>
        <v>深100EW</v>
      </c>
      <c r="R45" s="315">
        <f t="shared" ca="1" si="11"/>
        <v>-1.52E-2</v>
      </c>
      <c r="S45" s="315">
        <f t="shared" ca="1" si="11"/>
        <v>0.38850000000000001</v>
      </c>
      <c r="T45" t="str">
        <f t="shared" ca="1" si="11"/>
        <v>-</v>
      </c>
      <c r="U45">
        <f t="shared" ca="1" si="11"/>
        <v>0.86</v>
      </c>
      <c r="V45">
        <f t="shared" ca="1" si="11"/>
        <v>-9.4999999999999998E-3</v>
      </c>
      <c r="W45">
        <f t="shared" ca="1" si="11"/>
        <v>-2.3E-3</v>
      </c>
      <c r="X45">
        <f t="shared" ca="1" si="11"/>
        <v>-4.5999999999999999E-3</v>
      </c>
      <c r="Y45">
        <f t="shared" ca="1" si="11"/>
        <v>917</v>
      </c>
      <c r="Z45">
        <f t="shared" ca="1" si="11"/>
        <v>-2</v>
      </c>
      <c r="AA45">
        <f t="shared" ca="1" si="11"/>
        <v>0.21180555555555555</v>
      </c>
      <c r="AB45">
        <f t="shared" ca="1" si="11"/>
        <v>42626</v>
      </c>
    </row>
  </sheetData>
  <mergeCells count="14">
    <mergeCell ref="AB19:AB20"/>
    <mergeCell ref="AC19:AC20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3" r:id="rId1" display="https://www.jisilu.cn/data/sfnew/detail/150307"/>
    <hyperlink ref="G23" r:id="rId2" display="http://finance.sina.com.cn/fund/quotes/150307/bc.shtml"/>
    <hyperlink ref="J23" r:id="rId3" display="http://www.cninfo.com.cn/information/fund/netvalue/150307.html"/>
    <hyperlink ref="Q23" r:id="rId4" tooltip="399804" display="http://quote.eastmoney.com/zs399804.html"/>
    <hyperlink ref="S23" r:id="rId5" display="https://www.jisilu.cn/data/utils/lowcalc/150307"/>
    <hyperlink ref="AC23" r:id="rId6" tooltip="加【体育A】为自选A类" display="javascript:addOwnedFund('150307');"/>
    <hyperlink ref="E24" r:id="rId7" display="https://www.jisilu.cn/data/sfnew/detail/150307"/>
    <hyperlink ref="E26" r:id="rId8" display="https://www.jisilu.cn/data/sfnew/detail/150307"/>
    <hyperlink ref="G24" r:id="rId9" display="http://finance.sina.com.cn/fund/quotes/150307/bc.shtml"/>
    <hyperlink ref="G26" r:id="rId10" display="http://finance.sina.com.cn/fund/quotes/150307/bc.shtml"/>
    <hyperlink ref="J24" r:id="rId11" display="http://www.cninfo.com.cn/information/fund/netvalue/150307.html"/>
    <hyperlink ref="J26" r:id="rId12" display="http://www.cninfo.com.cn/information/fund/netvalue/150307.html"/>
    <hyperlink ref="Q24" r:id="rId13" tooltip="399804" display="http://quote.eastmoney.com/zs399804.html"/>
    <hyperlink ref="Q26" r:id="rId14" tooltip="399804" display="http://quote.eastmoney.com/zs399804.html"/>
    <hyperlink ref="S24" r:id="rId15" display="https://www.jisilu.cn/data/utils/lowcalc/150307"/>
    <hyperlink ref="S26" r:id="rId16" display="https://www.jisilu.cn/data/utils/lowcalc/150307"/>
    <hyperlink ref="AC24" r:id="rId17" tooltip="加【体育A】为自选A类" display="javascript:addOwnedFund('150307');"/>
    <hyperlink ref="AC26" r:id="rId18" tooltip="加【体育A】为自选A类" display="javascript:addOwnedFund('150307');"/>
    <hyperlink ref="E33" r:id="rId19" display="https://www.jisilu.cn/data/sfnew/detail/150205"/>
    <hyperlink ref="G33" r:id="rId20" display="http://finance.sina.com.cn/fund/quotes/150205/bc.shtml"/>
    <hyperlink ref="J33" r:id="rId21" display="http://www.cninfo.com.cn/information/fund/netvalue/150205.html"/>
    <hyperlink ref="Q33" r:id="rId22" tooltip="399973" display="http://quote.eastmoney.com/zs399973.html"/>
    <hyperlink ref="S33" r:id="rId23" display="https://www.jisilu.cn/data/utils/lowcalc/150205"/>
    <hyperlink ref="AC33" r:id="rId24" tooltip="加【国防A】为自选A类" display="javascript:addOwnedFund('150205');"/>
    <hyperlink ref="E34" r:id="rId25" display="https://www.jisilu.cn/data/sfnew/detail/150205"/>
    <hyperlink ref="G34" r:id="rId26" display="http://finance.sina.com.cn/fund/quotes/150205/bc.shtml"/>
    <hyperlink ref="J34" r:id="rId27" display="http://www.cninfo.com.cn/information/fund/netvalue/150205.html"/>
    <hyperlink ref="Q34" r:id="rId28" tooltip="399973" display="http://quote.eastmoney.com/zs399973.html"/>
    <hyperlink ref="S34" r:id="rId29" display="https://www.jisilu.cn/data/utils/lowcalc/150205"/>
    <hyperlink ref="AC34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N20" sqref="N20"/>
    </sheetView>
  </sheetViews>
  <sheetFormatPr defaultRowHeight="13.5" x14ac:dyDescent="0.15"/>
  <cols>
    <col min="9" max="9" width="4.75" bestFit="1" customWidth="1"/>
  </cols>
  <sheetData>
    <row r="1" spans="1:22" x14ac:dyDescent="0.15">
      <c r="A1" s="827" t="s">
        <v>0</v>
      </c>
      <c r="B1" s="825" t="s">
        <v>1</v>
      </c>
      <c r="C1" s="827" t="s">
        <v>2</v>
      </c>
      <c r="D1" s="827" t="s">
        <v>3</v>
      </c>
      <c r="E1" s="562" t="s">
        <v>4</v>
      </c>
      <c r="F1" s="829" t="s">
        <v>515</v>
      </c>
      <c r="G1" s="827" t="s">
        <v>6</v>
      </c>
      <c r="H1" s="829" t="s">
        <v>25</v>
      </c>
      <c r="I1" s="562" t="s">
        <v>14</v>
      </c>
      <c r="J1" s="558" t="s">
        <v>8</v>
      </c>
      <c r="K1" s="591" t="s">
        <v>516</v>
      </c>
      <c r="L1" s="562" t="s">
        <v>6</v>
      </c>
      <c r="M1" s="562" t="s">
        <v>518</v>
      </c>
      <c r="N1" s="560" t="s">
        <v>520</v>
      </c>
      <c r="O1" s="562" t="s">
        <v>17</v>
      </c>
      <c r="P1" s="558" t="s">
        <v>521</v>
      </c>
      <c r="Q1" s="560" t="s">
        <v>523</v>
      </c>
      <c r="R1" s="591" t="s">
        <v>24</v>
      </c>
      <c r="S1" s="827" t="s">
        <v>31</v>
      </c>
      <c r="T1" s="562" t="s">
        <v>525</v>
      </c>
      <c r="U1" s="827" t="s">
        <v>526</v>
      </c>
      <c r="V1" s="827" t="s">
        <v>33</v>
      </c>
    </row>
    <row r="2" spans="1:22" ht="14.25" thickBot="1" x14ac:dyDescent="0.2">
      <c r="A2" s="828"/>
      <c r="B2" s="826"/>
      <c r="C2" s="828"/>
      <c r="D2" s="828"/>
      <c r="E2" s="563" t="s">
        <v>5</v>
      </c>
      <c r="F2" s="830"/>
      <c r="G2" s="828"/>
      <c r="H2" s="830"/>
      <c r="I2" s="563" t="s">
        <v>15</v>
      </c>
      <c r="J2" s="559" t="s">
        <v>9</v>
      </c>
      <c r="K2" s="592" t="s">
        <v>517</v>
      </c>
      <c r="L2" s="563" t="s">
        <v>517</v>
      </c>
      <c r="M2" s="563" t="s">
        <v>519</v>
      </c>
      <c r="N2" s="561" t="s">
        <v>17</v>
      </c>
      <c r="O2" s="563" t="s">
        <v>3</v>
      </c>
      <c r="P2" s="559" t="s">
        <v>522</v>
      </c>
      <c r="Q2" s="561" t="s">
        <v>524</v>
      </c>
      <c r="R2" s="592" t="s">
        <v>25</v>
      </c>
      <c r="S2" s="828"/>
      <c r="T2" s="563" t="s">
        <v>6</v>
      </c>
      <c r="U2" s="828"/>
      <c r="V2" s="828"/>
    </row>
    <row r="3" spans="1:22" ht="14.25" thickBot="1" x14ac:dyDescent="0.2">
      <c r="A3" s="13">
        <v>150222</v>
      </c>
      <c r="B3" s="8" t="s">
        <v>527</v>
      </c>
      <c r="C3" s="13">
        <v>0.68700000000000006</v>
      </c>
      <c r="D3" s="594">
        <v>-1.15E-2</v>
      </c>
      <c r="E3" s="595">
        <v>7415.01</v>
      </c>
      <c r="F3" s="13">
        <v>0.86899999999999999</v>
      </c>
      <c r="G3" s="13">
        <v>0.88</v>
      </c>
      <c r="H3" s="596">
        <v>-0.20979999999999999</v>
      </c>
      <c r="I3" s="595" t="s">
        <v>40</v>
      </c>
      <c r="J3" s="10">
        <v>0.05</v>
      </c>
      <c r="K3" s="595">
        <v>2.782</v>
      </c>
      <c r="L3" s="595">
        <v>2.1989999999999998</v>
      </c>
      <c r="M3" s="596">
        <v>7.2700000000000001E-2</v>
      </c>
      <c r="N3" s="7" t="s">
        <v>233</v>
      </c>
      <c r="O3" s="594">
        <v>-5.7999999999999996E-3</v>
      </c>
      <c r="P3" s="23">
        <v>0.3241</v>
      </c>
      <c r="Q3" s="10">
        <v>0.56950000000000001</v>
      </c>
      <c r="R3" s="596">
        <v>2.8999999999999998E-3</v>
      </c>
      <c r="S3" s="597">
        <v>0.21180555555555555</v>
      </c>
      <c r="T3" s="595">
        <v>0.96099999999999997</v>
      </c>
      <c r="U3" s="593"/>
      <c r="V3" s="13" t="s">
        <v>38</v>
      </c>
    </row>
    <row r="4" spans="1:22" ht="14.25" thickBot="1" x14ac:dyDescent="0.2">
      <c r="A4" s="21">
        <v>150220</v>
      </c>
      <c r="B4" s="15" t="s">
        <v>528</v>
      </c>
      <c r="C4" s="21">
        <v>0.84599999999999997</v>
      </c>
      <c r="D4" s="599">
        <v>-1.17E-2</v>
      </c>
      <c r="E4" s="600">
        <v>1079.6099999999999</v>
      </c>
      <c r="F4" s="21">
        <v>1.026</v>
      </c>
      <c r="G4" s="21">
        <v>1.0249999999999999</v>
      </c>
      <c r="H4" s="601">
        <v>-0.17530000000000001</v>
      </c>
      <c r="I4" s="600" t="s">
        <v>40</v>
      </c>
      <c r="J4" s="17">
        <v>4.4999999999999998E-2</v>
      </c>
      <c r="K4" s="600">
        <v>2.4409999999999998</v>
      </c>
      <c r="L4" s="600">
        <v>2.0129999999999999</v>
      </c>
      <c r="M4" s="601">
        <v>6.8900000000000003E-2</v>
      </c>
      <c r="N4" s="602" t="s">
        <v>229</v>
      </c>
      <c r="O4" s="603">
        <v>4.0000000000000002E-4</v>
      </c>
      <c r="P4" s="18">
        <v>0.37569999999999998</v>
      </c>
      <c r="Q4" s="17">
        <v>0.45290000000000002</v>
      </c>
      <c r="R4" s="601">
        <v>-4.7000000000000002E-3</v>
      </c>
      <c r="S4" s="604">
        <v>0.21180555555555555</v>
      </c>
      <c r="T4" s="600">
        <v>1.032</v>
      </c>
      <c r="U4" s="598"/>
      <c r="V4" s="21" t="s">
        <v>38</v>
      </c>
    </row>
    <row r="5" spans="1:22" ht="14.25" thickBot="1" x14ac:dyDescent="0.2">
      <c r="A5" s="13">
        <v>150332</v>
      </c>
      <c r="B5" s="8" t="s">
        <v>529</v>
      </c>
      <c r="C5" s="13">
        <v>0.52300000000000002</v>
      </c>
      <c r="D5" s="594">
        <v>-7.6E-3</v>
      </c>
      <c r="E5" s="595">
        <v>2553.17</v>
      </c>
      <c r="F5" s="13">
        <v>0.63100000000000001</v>
      </c>
      <c r="G5" s="13">
        <v>0.63780000000000003</v>
      </c>
      <c r="H5" s="596">
        <v>-0.17130000000000001</v>
      </c>
      <c r="I5" s="595" t="s">
        <v>40</v>
      </c>
      <c r="J5" s="10">
        <v>4.4999999999999998E-2</v>
      </c>
      <c r="K5" s="595">
        <v>3.202</v>
      </c>
      <c r="L5" s="595">
        <v>2.6539999999999999</v>
      </c>
      <c r="M5" s="596">
        <v>7.3300000000000004E-2</v>
      </c>
      <c r="N5" s="7" t="s">
        <v>222</v>
      </c>
      <c r="O5" s="594">
        <v>-4.1999999999999997E-3</v>
      </c>
      <c r="P5" s="23">
        <v>0.2276</v>
      </c>
      <c r="Q5" s="10">
        <v>0.79139999999999999</v>
      </c>
      <c r="R5" s="596">
        <v>-4.0000000000000001E-3</v>
      </c>
      <c r="S5" s="597">
        <v>0.21180555555555555</v>
      </c>
      <c r="T5" s="595">
        <v>0.8407</v>
      </c>
      <c r="U5" s="593"/>
      <c r="V5" s="13" t="s">
        <v>38</v>
      </c>
    </row>
    <row r="6" spans="1:22" ht="14.25" thickBot="1" x14ac:dyDescent="0.2">
      <c r="A6" s="21">
        <v>150322</v>
      </c>
      <c r="B6" s="15" t="s">
        <v>530</v>
      </c>
      <c r="C6" s="21">
        <v>1.036</v>
      </c>
      <c r="D6" s="599">
        <v>-8.6E-3</v>
      </c>
      <c r="E6" s="600">
        <v>360.64</v>
      </c>
      <c r="F6" s="21">
        <v>1.25</v>
      </c>
      <c r="G6" s="21">
        <v>1.2729999999999999</v>
      </c>
      <c r="H6" s="601">
        <v>-0.17100000000000001</v>
      </c>
      <c r="I6" s="600" t="s">
        <v>40</v>
      </c>
      <c r="J6" s="17">
        <v>0.05</v>
      </c>
      <c r="K6" s="600">
        <v>2.2170000000000001</v>
      </c>
      <c r="L6" s="600">
        <v>1.8380000000000001</v>
      </c>
      <c r="M6" s="601">
        <v>6.93E-2</v>
      </c>
      <c r="N6" s="14" t="s">
        <v>197</v>
      </c>
      <c r="O6" s="599">
        <v>-1.06E-2</v>
      </c>
      <c r="P6" s="18">
        <v>0.43530000000000002</v>
      </c>
      <c r="Q6" s="17">
        <v>0.30630000000000002</v>
      </c>
      <c r="R6" s="601">
        <v>1E-3</v>
      </c>
      <c r="S6" s="604">
        <v>0.21180555555555555</v>
      </c>
      <c r="T6" s="600">
        <v>1.1599999999999999</v>
      </c>
      <c r="U6" s="598"/>
      <c r="V6" s="21" t="s">
        <v>38</v>
      </c>
    </row>
    <row r="7" spans="1:22" ht="14.25" thickBot="1" x14ac:dyDescent="0.2">
      <c r="A7" s="13">
        <v>150224</v>
      </c>
      <c r="B7" s="8" t="s">
        <v>531</v>
      </c>
      <c r="C7" s="13">
        <v>0.99099999999999999</v>
      </c>
      <c r="D7" s="594">
        <v>-1E-3</v>
      </c>
      <c r="E7" s="595">
        <v>8028.82</v>
      </c>
      <c r="F7" s="13">
        <v>1.161</v>
      </c>
      <c r="G7" s="13">
        <v>1.165</v>
      </c>
      <c r="H7" s="596">
        <v>-0.1447</v>
      </c>
      <c r="I7" s="595" t="s">
        <v>40</v>
      </c>
      <c r="J7" s="10">
        <v>0.06</v>
      </c>
      <c r="K7" s="595">
        <v>2.218</v>
      </c>
      <c r="L7" s="595">
        <v>1.897</v>
      </c>
      <c r="M7" s="596">
        <v>6.9800000000000001E-2</v>
      </c>
      <c r="N7" s="7" t="s">
        <v>56</v>
      </c>
      <c r="O7" s="594">
        <v>-1.9E-3</v>
      </c>
      <c r="P7" s="23">
        <v>0.41370000000000001</v>
      </c>
      <c r="Q7" s="10">
        <v>0.3624</v>
      </c>
      <c r="R7" s="596">
        <v>1.8E-3</v>
      </c>
      <c r="S7" s="597">
        <v>0.21180555555555555</v>
      </c>
      <c r="T7" s="595">
        <v>1.103</v>
      </c>
      <c r="U7" s="593"/>
      <c r="V7" s="13" t="s">
        <v>38</v>
      </c>
    </row>
    <row r="8" spans="1:22" ht="14.25" thickBot="1" x14ac:dyDescent="0.2">
      <c r="A8" s="21">
        <v>150118</v>
      </c>
      <c r="B8" s="15" t="s">
        <v>532</v>
      </c>
      <c r="C8" s="21">
        <v>0.53600000000000003</v>
      </c>
      <c r="D8" s="599">
        <v>-2.7199999999999998E-2</v>
      </c>
      <c r="E8" s="600">
        <v>8589.34</v>
      </c>
      <c r="F8" s="21">
        <v>0.61199999999999999</v>
      </c>
      <c r="G8" s="21">
        <v>0.62860000000000005</v>
      </c>
      <c r="H8" s="601">
        <v>-0.1246</v>
      </c>
      <c r="I8" s="600" t="s">
        <v>40</v>
      </c>
      <c r="J8" s="17">
        <v>0.04</v>
      </c>
      <c r="K8" s="600">
        <v>3.073</v>
      </c>
      <c r="L8" s="600">
        <v>2.69</v>
      </c>
      <c r="M8" s="601">
        <v>7.1099999999999997E-2</v>
      </c>
      <c r="N8" s="14" t="s">
        <v>207</v>
      </c>
      <c r="O8" s="599">
        <v>-1.03E-2</v>
      </c>
      <c r="P8" s="18">
        <v>0.22</v>
      </c>
      <c r="Q8" s="17">
        <v>1.4285000000000001</v>
      </c>
      <c r="R8" s="601">
        <v>-6.7999999999999996E-3</v>
      </c>
      <c r="S8" s="604">
        <v>0.21180555555555555</v>
      </c>
      <c r="T8" s="600">
        <v>0.83169999999999999</v>
      </c>
      <c r="U8" s="598"/>
      <c r="V8" s="21" t="s">
        <v>38</v>
      </c>
    </row>
    <row r="9" spans="1:22" ht="14.25" thickBot="1" x14ac:dyDescent="0.2">
      <c r="A9" s="13">
        <v>150318</v>
      </c>
      <c r="B9" s="8" t="s">
        <v>533</v>
      </c>
      <c r="C9" s="13">
        <v>1.08</v>
      </c>
      <c r="D9" s="594">
        <v>-1.6400000000000001E-2</v>
      </c>
      <c r="E9" s="595">
        <v>6.57</v>
      </c>
      <c r="F9" s="13">
        <v>1.226</v>
      </c>
      <c r="G9" s="13">
        <v>1.2350000000000001</v>
      </c>
      <c r="H9" s="596">
        <v>-0.1191</v>
      </c>
      <c r="I9" s="595" t="s">
        <v>40</v>
      </c>
      <c r="J9" s="10">
        <v>0.04</v>
      </c>
      <c r="K9" s="595">
        <v>2.09</v>
      </c>
      <c r="L9" s="595">
        <v>1.841</v>
      </c>
      <c r="M9" s="596">
        <v>6.7500000000000004E-2</v>
      </c>
      <c r="N9" s="7" t="s">
        <v>222</v>
      </c>
      <c r="O9" s="594">
        <v>-4.1999999999999997E-3</v>
      </c>
      <c r="P9" s="23">
        <v>0.43240000000000001</v>
      </c>
      <c r="Q9" s="10">
        <v>0.32919999999999999</v>
      </c>
      <c r="R9" s="596">
        <v>-8.3999999999999995E-3</v>
      </c>
      <c r="S9" s="597">
        <v>0.21180555555555555</v>
      </c>
      <c r="T9" s="595">
        <v>1.133</v>
      </c>
      <c r="U9" s="593"/>
      <c r="V9" s="13" t="s">
        <v>38</v>
      </c>
    </row>
    <row r="10" spans="1:22" ht="14.25" thickBot="1" x14ac:dyDescent="0.2">
      <c r="A10" s="172">
        <v>150124</v>
      </c>
      <c r="B10" s="606" t="s">
        <v>534</v>
      </c>
      <c r="C10" s="172">
        <v>1.4890000000000001</v>
      </c>
      <c r="D10" s="607">
        <v>1.2999999999999999E-3</v>
      </c>
      <c r="E10" s="608">
        <v>621.53</v>
      </c>
      <c r="F10" s="172">
        <v>1.6719999999999999</v>
      </c>
      <c r="G10" s="172">
        <v>1.6653</v>
      </c>
      <c r="H10" s="609">
        <v>-0.10970000000000001</v>
      </c>
      <c r="I10" s="608" t="s">
        <v>40</v>
      </c>
      <c r="J10" s="610">
        <v>4.4999999999999998E-2</v>
      </c>
      <c r="K10" s="608">
        <v>1.821</v>
      </c>
      <c r="L10" s="608">
        <v>1.621</v>
      </c>
      <c r="M10" s="609">
        <v>6.8699999999999997E-2</v>
      </c>
      <c r="N10" s="163" t="s">
        <v>231</v>
      </c>
      <c r="O10" s="607">
        <v>2.8E-3</v>
      </c>
      <c r="P10" s="169">
        <v>0.52470000000000006</v>
      </c>
      <c r="Q10" s="610">
        <v>0.47549999999999998</v>
      </c>
      <c r="R10" s="609">
        <v>1.8E-3</v>
      </c>
      <c r="S10" s="611">
        <v>0.21180555555555555</v>
      </c>
      <c r="T10" s="608">
        <v>1.3519000000000001</v>
      </c>
      <c r="U10" s="605"/>
      <c r="V10" s="172" t="s">
        <v>38</v>
      </c>
    </row>
  </sheetData>
  <mergeCells count="10">
    <mergeCell ref="H1:H2"/>
    <mergeCell ref="S1:S2"/>
    <mergeCell ref="U1:U2"/>
    <mergeCell ref="V1:V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222"/>
    <hyperlink ref="C3" r:id="rId2" display="http://finance.sina.com.cn/fund/quotes/150222/bc.shtml"/>
    <hyperlink ref="F3" r:id="rId3" display="http://j4.dfcfw.com/charts/pic1/150222.png"/>
    <hyperlink ref="G3" r:id="rId4" display="http://www.cninfo.com.cn/information/fund/netvalue/150222.html"/>
    <hyperlink ref="N3" r:id="rId5" tooltip="399959" display="http://quote.eastmoney.com/zs399959.html"/>
    <hyperlink ref="P3" r:id="rId6" display="https://www.jisilu.cn/data/utils/lowcalc/150222"/>
    <hyperlink ref="V3" r:id="rId7" tooltip="加【中航军B】为自选B类" display="javascript:addOwnedFundB('150222');"/>
    <hyperlink ref="A4" r:id="rId8" display="https://www.jisilu.cn/data/sfnew/detail/150220"/>
    <hyperlink ref="C4" r:id="rId9" display="http://finance.sina.com.cn/fund/quotes/150220/bc.shtml"/>
    <hyperlink ref="F4" r:id="rId10" display="http://j4.dfcfw.com/charts/pic1/150220.png"/>
    <hyperlink ref="G4" r:id="rId11" display="http://www.cninfo.com.cn/information/fund/netvalue/150220.html"/>
    <hyperlink ref="P4" r:id="rId12" display="https://www.jisilu.cn/data/utils/lowcalc/150220"/>
    <hyperlink ref="V4" r:id="rId13" tooltip="加【健康B】为自选B类" display="javascript:addOwnedFundB('150220');"/>
    <hyperlink ref="A5" r:id="rId14" display="https://www.jisilu.cn/data/sfnew/detail/150332"/>
    <hyperlink ref="C5" r:id="rId15" display="http://finance.sina.com.cn/fund/quotes/150332/bc.shtml"/>
    <hyperlink ref="F5" r:id="rId16" display="http://j4.dfcfw.com/charts/pic1/150332.png"/>
    <hyperlink ref="G5" r:id="rId17" display="http://www.cninfo.com.cn/information/fund/netvalue/150332.html"/>
    <hyperlink ref="N5" r:id="rId18" tooltip="399805" display="http://quote.eastmoney.com/zs399805.html"/>
    <hyperlink ref="P5" r:id="rId19" display="https://www.jisilu.cn/data/utils/lowcalc/150332"/>
    <hyperlink ref="V5" r:id="rId20" tooltip="加【网金融B】为自选B类" display="javascript:addOwnedFundB('150332');"/>
    <hyperlink ref="A6" r:id="rId21" display="https://www.jisilu.cn/data/sfnew/detail/150322"/>
    <hyperlink ref="C6" r:id="rId22" display="http://finance.sina.com.cn/fund/quotes/150322/bc.shtml"/>
    <hyperlink ref="F6" r:id="rId23" display="http://j4.dfcfw.com/charts/pic1/150322.png"/>
    <hyperlink ref="G6" r:id="rId24" display="http://www.cninfo.com.cn/information/fund/netvalue/150322.html"/>
    <hyperlink ref="N6" r:id="rId25" tooltip="399998" display="http://quote.eastmoney.com/zs399998.html"/>
    <hyperlink ref="P6" r:id="rId26" display="https://www.jisilu.cn/data/utils/lowcalc/150322"/>
    <hyperlink ref="V6" r:id="rId27" tooltip="加【煤炭B基】为自选B类" display="javascript:addOwnedFundB('150322');"/>
    <hyperlink ref="A7" r:id="rId28" display="https://www.jisilu.cn/data/sfnew/detail/150224"/>
    <hyperlink ref="C7" r:id="rId29" display="http://finance.sina.com.cn/fund/quotes/150224/bc.shtml"/>
    <hyperlink ref="F7" r:id="rId30" display="http://j4.dfcfw.com/charts/pic1/150224.png"/>
    <hyperlink ref="G7" r:id="rId31" display="http://www.cninfo.com.cn/information/fund/netvalue/150224.html"/>
    <hyperlink ref="N7" r:id="rId32" tooltip="399975" display="http://quote.eastmoney.com/zs399975.html"/>
    <hyperlink ref="P7" r:id="rId33" display="https://www.jisilu.cn/data/utils/lowcalc/150224"/>
    <hyperlink ref="V7" r:id="rId34" tooltip="加【证券B级】为自选B类" display="javascript:addOwnedFundB('150224');"/>
    <hyperlink ref="A8" r:id="rId35" display="https://www.jisilu.cn/data/sfnew/detail/150118"/>
    <hyperlink ref="C8" r:id="rId36" display="http://finance.sina.com.cn/fund/quotes/150118/bc.shtml"/>
    <hyperlink ref="F8" r:id="rId37" display="http://j4.dfcfw.com/charts/pic1/150118.png"/>
    <hyperlink ref="G8" r:id="rId38" display="http://www.cninfo.com.cn/information/fund/netvalue/150118.html"/>
    <hyperlink ref="N8" r:id="rId39" tooltip="399393" display="http://quote.eastmoney.com/zs399393.html"/>
    <hyperlink ref="P8" r:id="rId40" display="https://www.jisilu.cn/data/utils/lowcalc/150118"/>
    <hyperlink ref="V8" r:id="rId41" tooltip="加【房地产B】为自选B类" display="javascript:addOwnedFundB('150118');"/>
    <hyperlink ref="A9" r:id="rId42" display="https://www.jisilu.cn/data/sfnew/detail/150318"/>
    <hyperlink ref="C9" r:id="rId43" display="http://finance.sina.com.cn/fund/quotes/150318/bc.shtml"/>
    <hyperlink ref="F9" r:id="rId44" display="http://j4.dfcfw.com/charts/pic1/150318.png"/>
    <hyperlink ref="G9" r:id="rId45" display="http://www.cninfo.com.cn/information/fund/netvalue/150318.html"/>
    <hyperlink ref="N9" r:id="rId46" tooltip="399805" display="http://quote.eastmoney.com/zs399805.html"/>
    <hyperlink ref="P9" r:id="rId47" display="https://www.jisilu.cn/data/utils/lowcalc/150318"/>
    <hyperlink ref="V9" r:id="rId48" tooltip="加【E金融B】为自选B类" display="javascript:addOwnedFundB('150318');"/>
    <hyperlink ref="A10" r:id="rId49" display="https://www.jisilu.cn/data/sfnew/detail/150124"/>
    <hyperlink ref="C10" r:id="rId50" display="http://finance.sina.com.cn/fund/quotes/150124/bc.shtml"/>
    <hyperlink ref="F10" r:id="rId51" display="http://j4.dfcfw.com/charts/pic1/150124.png"/>
    <hyperlink ref="G10" r:id="rId52" display="http://www.cninfo.com.cn/information/fund/netvalue/150124.html"/>
    <hyperlink ref="N10" r:id="rId53" tooltip="399550" display="http://quote.eastmoney.com/zs399550.html"/>
    <hyperlink ref="P10" r:id="rId54" display="https://www.jisilu.cn/data/utils/lowcalc/150124"/>
    <hyperlink ref="V10" r:id="rId55" tooltip="加【建信50B】为自选B类" display="javascript:addOwnedFundB('150124');"/>
  </hyperlinks>
  <pageMargins left="0.7" right="0.7" top="0.75" bottom="0.75" header="0.3" footer="0.3"/>
  <drawing r:id="rId56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25" t="s">
        <v>0</v>
      </c>
      <c r="B1" s="825" t="s">
        <v>1</v>
      </c>
      <c r="C1" s="825" t="s">
        <v>2</v>
      </c>
      <c r="D1" s="825" t="s">
        <v>3</v>
      </c>
      <c r="E1" s="558" t="s">
        <v>4</v>
      </c>
      <c r="F1" s="825" t="s">
        <v>6</v>
      </c>
      <c r="G1" s="825" t="s">
        <v>7</v>
      </c>
      <c r="H1" s="564" t="s">
        <v>8</v>
      </c>
      <c r="I1" s="558" t="s">
        <v>10</v>
      </c>
      <c r="J1" s="560" t="s">
        <v>11</v>
      </c>
      <c r="K1" s="560" t="s">
        <v>12</v>
      </c>
      <c r="L1" s="558" t="s">
        <v>14</v>
      </c>
      <c r="M1" s="825" t="s">
        <v>16</v>
      </c>
      <c r="N1" s="558" t="s">
        <v>17</v>
      </c>
      <c r="O1" s="558" t="s">
        <v>18</v>
      </c>
      <c r="P1" s="560" t="s">
        <v>20</v>
      </c>
      <c r="Q1" s="558" t="s">
        <v>22</v>
      </c>
      <c r="R1" s="560" t="s">
        <v>24</v>
      </c>
      <c r="S1" s="558" t="s">
        <v>26</v>
      </c>
      <c r="T1" s="558" t="s">
        <v>27</v>
      </c>
      <c r="U1" s="558" t="s">
        <v>28</v>
      </c>
      <c r="V1" s="560" t="s">
        <v>30</v>
      </c>
      <c r="W1" s="825" t="s">
        <v>31</v>
      </c>
      <c r="X1" s="825" t="s">
        <v>32</v>
      </c>
      <c r="Y1" s="827" t="s">
        <v>33</v>
      </c>
    </row>
    <row r="2" spans="1:25" ht="14.25" thickBot="1" x14ac:dyDescent="0.2">
      <c r="A2" s="826"/>
      <c r="B2" s="826"/>
      <c r="C2" s="826"/>
      <c r="D2" s="826"/>
      <c r="E2" s="559" t="s">
        <v>5</v>
      </c>
      <c r="F2" s="826"/>
      <c r="G2" s="826"/>
      <c r="H2" s="565" t="s">
        <v>9</v>
      </c>
      <c r="I2" s="559" t="s">
        <v>8</v>
      </c>
      <c r="J2" s="561" t="s">
        <v>8</v>
      </c>
      <c r="K2" s="561" t="s">
        <v>13</v>
      </c>
      <c r="L2" s="559" t="s">
        <v>15</v>
      </c>
      <c r="M2" s="826"/>
      <c r="N2" s="559" t="s">
        <v>3</v>
      </c>
      <c r="O2" s="559" t="s">
        <v>19</v>
      </c>
      <c r="P2" s="561" t="s">
        <v>21</v>
      </c>
      <c r="Q2" s="559" t="s">
        <v>23</v>
      </c>
      <c r="R2" s="561" t="s">
        <v>25</v>
      </c>
      <c r="S2" s="559" t="s">
        <v>25</v>
      </c>
      <c r="T2" s="559" t="s">
        <v>25</v>
      </c>
      <c r="U2" s="559" t="s">
        <v>29</v>
      </c>
      <c r="V2" s="561" t="s">
        <v>29</v>
      </c>
      <c r="W2" s="826"/>
      <c r="X2" s="826"/>
      <c r="Y2" s="828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45">
        <v>-1.6999999999999999E-3</v>
      </c>
      <c r="E3" s="144">
        <v>79.319999999999993</v>
      </c>
      <c r="F3" s="7">
        <v>1.0649</v>
      </c>
      <c r="G3" s="146">
        <v>-9.4E-2</v>
      </c>
      <c r="H3" s="146">
        <v>7.0000000000000007E-2</v>
      </c>
      <c r="I3" s="144">
        <v>7</v>
      </c>
      <c r="J3" s="144">
        <v>7</v>
      </c>
      <c r="K3" s="146">
        <v>3.5110000000000002E-2</v>
      </c>
      <c r="L3" s="144">
        <v>3.08</v>
      </c>
      <c r="M3" s="7" t="s">
        <v>189</v>
      </c>
      <c r="N3" s="147">
        <v>2.2000000000000001E-3</v>
      </c>
      <c r="O3" s="146">
        <v>0.3891</v>
      </c>
      <c r="P3" s="144" t="s">
        <v>37</v>
      </c>
      <c r="Q3" s="146">
        <v>0.85850000000000004</v>
      </c>
      <c r="R3" s="146">
        <v>-7.1000000000000004E-3</v>
      </c>
      <c r="S3" s="146">
        <v>-6.4000000000000003E-3</v>
      </c>
      <c r="T3" s="146">
        <v>-6.4999999999999997E-3</v>
      </c>
      <c r="U3" s="144">
        <v>12527</v>
      </c>
      <c r="V3" s="144">
        <v>-54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1.1579999999999999</v>
      </c>
      <c r="D4" s="151">
        <v>1.7600000000000001E-2</v>
      </c>
      <c r="E4" s="150">
        <v>0.01</v>
      </c>
      <c r="F4" s="14">
        <v>1.0660000000000001</v>
      </c>
      <c r="G4" s="152">
        <v>-8.6300000000000002E-2</v>
      </c>
      <c r="H4" s="152">
        <v>7.0000000000000007E-2</v>
      </c>
      <c r="I4" s="150">
        <v>7</v>
      </c>
      <c r="J4" s="150">
        <v>7</v>
      </c>
      <c r="K4" s="152">
        <v>-1.537E-2</v>
      </c>
      <c r="L4" s="150">
        <v>1.06</v>
      </c>
      <c r="M4" s="14" t="s">
        <v>283</v>
      </c>
      <c r="N4" s="151">
        <v>2.0999999999999999E-3</v>
      </c>
      <c r="O4" s="152">
        <v>0.38969999999999999</v>
      </c>
      <c r="P4" s="150" t="s">
        <v>37</v>
      </c>
      <c r="Q4" s="152">
        <v>0.85499999999999998</v>
      </c>
      <c r="R4" s="152">
        <v>-2.8999999999999998E-3</v>
      </c>
      <c r="S4" s="152">
        <v>-1.0200000000000001E-2</v>
      </c>
      <c r="T4" s="152">
        <v>-2.3E-3</v>
      </c>
      <c r="U4" s="150">
        <v>917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163">
        <v>150223</v>
      </c>
      <c r="B5" s="164" t="s">
        <v>239</v>
      </c>
      <c r="C5" s="163">
        <v>1.212</v>
      </c>
      <c r="D5" s="184">
        <v>-1.6000000000000001E-3</v>
      </c>
      <c r="E5" s="166">
        <v>2361.23</v>
      </c>
      <c r="F5" s="163">
        <v>1.0409999999999999</v>
      </c>
      <c r="G5" s="167">
        <v>-0.1643</v>
      </c>
      <c r="H5" s="167">
        <v>0.06</v>
      </c>
      <c r="I5" s="166">
        <v>6</v>
      </c>
      <c r="J5" s="166">
        <v>6</v>
      </c>
      <c r="K5" s="167">
        <v>5.1240000000000001E-2</v>
      </c>
      <c r="L5" s="166" t="s">
        <v>40</v>
      </c>
      <c r="M5" s="163" t="s">
        <v>56</v>
      </c>
      <c r="N5" s="165">
        <v>4.3E-3</v>
      </c>
      <c r="O5" s="169">
        <v>0.41720000000000002</v>
      </c>
      <c r="P5" s="167">
        <v>-0.1105</v>
      </c>
      <c r="Q5" s="167">
        <v>0.35439999999999999</v>
      </c>
      <c r="R5" s="167">
        <v>-1.8E-3</v>
      </c>
      <c r="S5" s="167">
        <v>0</v>
      </c>
      <c r="T5" s="167">
        <v>-2.7000000000000001E-3</v>
      </c>
      <c r="U5" s="166">
        <v>169561</v>
      </c>
      <c r="V5" s="166">
        <v>112</v>
      </c>
      <c r="W5" s="170">
        <v>0.21180555555555555</v>
      </c>
      <c r="X5" s="171">
        <v>42719</v>
      </c>
      <c r="Y5" s="172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1.1539999999999999</v>
      </c>
      <c r="D6" s="156">
        <v>-1.37E-2</v>
      </c>
      <c r="E6" s="150">
        <v>7.32</v>
      </c>
      <c r="F6" s="14">
        <v>1.0329999999999999</v>
      </c>
      <c r="G6" s="152">
        <v>-0.1171</v>
      </c>
      <c r="H6" s="152">
        <v>5.8000000000000003E-2</v>
      </c>
      <c r="I6" s="150">
        <v>5.8</v>
      </c>
      <c r="J6" s="150">
        <v>5.8</v>
      </c>
      <c r="K6" s="152">
        <v>5.1740000000000001E-2</v>
      </c>
      <c r="L6" s="150" t="s">
        <v>40</v>
      </c>
      <c r="M6" s="14" t="s">
        <v>238</v>
      </c>
      <c r="N6" s="151">
        <v>1.6000000000000001E-3</v>
      </c>
      <c r="O6" s="18">
        <v>0.50319999999999998</v>
      </c>
      <c r="P6" s="152">
        <v>-8.2900000000000001E-2</v>
      </c>
      <c r="Q6" s="152">
        <v>0.7641</v>
      </c>
      <c r="R6" s="152">
        <v>1.0500000000000001E-2</v>
      </c>
      <c r="S6" s="152">
        <v>1.55E-2</v>
      </c>
      <c r="T6" s="152">
        <v>8.3999999999999995E-3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6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</v>
      </c>
      <c r="D8" s="145">
        <v>-4.0000000000000001E-3</v>
      </c>
      <c r="E8" s="144">
        <v>5126.03</v>
      </c>
      <c r="F8" s="7">
        <v>1.042</v>
      </c>
      <c r="G8" s="146">
        <v>-0.1804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-1.2999999999999999E-3</v>
      </c>
      <c r="O8" s="23">
        <v>0.32700000000000001</v>
      </c>
      <c r="P8" s="146">
        <v>-0.1195</v>
      </c>
      <c r="Q8" s="146">
        <v>0.56279999999999997</v>
      </c>
      <c r="R8" s="146">
        <v>1.1999999999999999E-3</v>
      </c>
      <c r="S8" s="146">
        <v>4.1999999999999997E-3</v>
      </c>
      <c r="T8" s="146">
        <v>-3.5999999999999999E-3</v>
      </c>
      <c r="U8" s="144">
        <v>357941</v>
      </c>
      <c r="V8" s="144">
        <v>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252">
        <v>150321</v>
      </c>
      <c r="B9" s="253" t="s">
        <v>234</v>
      </c>
      <c r="C9" s="252">
        <v>1.2629999999999999</v>
      </c>
      <c r="D9" s="506">
        <v>0</v>
      </c>
      <c r="E9" s="253">
        <v>76</v>
      </c>
      <c r="F9" s="252">
        <v>1.0469999999999999</v>
      </c>
      <c r="G9" s="255">
        <v>-0.20630000000000001</v>
      </c>
      <c r="H9" s="255">
        <v>0.05</v>
      </c>
      <c r="I9" s="253">
        <v>6.5</v>
      </c>
      <c r="J9" s="253">
        <v>6.5</v>
      </c>
      <c r="K9" s="255">
        <v>5.3449999999999998E-2</v>
      </c>
      <c r="L9" s="253" t="s">
        <v>40</v>
      </c>
      <c r="M9" s="252" t="s">
        <v>197</v>
      </c>
      <c r="N9" s="539">
        <v>-5.8999999999999999E-3</v>
      </c>
      <c r="O9" s="256">
        <v>0.43780000000000002</v>
      </c>
      <c r="P9" s="255">
        <v>-0.13850000000000001</v>
      </c>
      <c r="Q9" s="255">
        <v>0.3004</v>
      </c>
      <c r="R9" s="255">
        <v>-3.0000000000000001E-3</v>
      </c>
      <c r="S9" s="255">
        <v>-5.1999999999999998E-3</v>
      </c>
      <c r="T9" s="255">
        <v>-4.3E-3</v>
      </c>
      <c r="U9" s="253">
        <v>10354</v>
      </c>
      <c r="V9" s="253">
        <v>-13</v>
      </c>
      <c r="W9" s="257">
        <v>0.21180555555555555</v>
      </c>
      <c r="X9" s="258">
        <v>42705</v>
      </c>
      <c r="Y9" s="259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1.0369999999999999</v>
      </c>
      <c r="D10" s="157">
        <v>0</v>
      </c>
      <c r="E10" s="144">
        <v>10.42</v>
      </c>
      <c r="F10" s="7">
        <v>1.0205</v>
      </c>
      <c r="G10" s="146">
        <v>-1.6199999999999999E-2</v>
      </c>
      <c r="H10" s="146">
        <v>0.05</v>
      </c>
      <c r="I10" s="144">
        <v>5</v>
      </c>
      <c r="J10" s="144">
        <v>5</v>
      </c>
      <c r="K10" s="146">
        <v>4.9189999999999998E-2</v>
      </c>
      <c r="L10" s="144" t="s">
        <v>40</v>
      </c>
      <c r="M10" s="7" t="s">
        <v>236</v>
      </c>
      <c r="N10" s="157">
        <v>0</v>
      </c>
      <c r="O10" s="23">
        <v>0.1215</v>
      </c>
      <c r="P10" s="146">
        <v>-1.23E-2</v>
      </c>
      <c r="Q10" s="144" t="s">
        <v>37</v>
      </c>
      <c r="R10" s="146">
        <v>1.06E-2</v>
      </c>
      <c r="S10" s="146">
        <v>1.2E-2</v>
      </c>
      <c r="T10" s="146">
        <v>1.29E-2</v>
      </c>
      <c r="U10" s="144">
        <v>2426</v>
      </c>
      <c r="V10" s="144">
        <v>4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-1.3333333333333333E-3</v>
      </c>
      <c r="E11" s="36"/>
      <c r="F11" s="35"/>
      <c r="G11" s="43">
        <f>AVERAGE(G8:G10)</f>
        <v>-0.1343</v>
      </c>
      <c r="H11" s="272">
        <f>COUNTIF($D8:$D10,"&gt;0")/COUNT($D8:$D10)</f>
        <v>0</v>
      </c>
      <c r="I11" s="36"/>
      <c r="J11" s="36"/>
      <c r="K11" s="43">
        <f>AVERAGE(K8:K10)</f>
        <v>5.2449999999999997E-2</v>
      </c>
      <c r="L11" s="36"/>
      <c r="M11" s="35"/>
      <c r="N11" s="38"/>
      <c r="O11" s="39"/>
      <c r="P11" s="43">
        <f>AVERAGE(P8:P10)</f>
        <v>-9.01E-2</v>
      </c>
      <c r="Q11" s="37"/>
      <c r="R11" s="43">
        <f>AVERAGE(R8:R10)</f>
        <v>2.9333333333333334E-3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1.1459999999999999</v>
      </c>
      <c r="D12" s="156">
        <v>-2.5999999999999999E-3</v>
      </c>
      <c r="E12" s="150">
        <v>698.19</v>
      </c>
      <c r="F12" s="14">
        <v>1.0436000000000001</v>
      </c>
      <c r="G12" s="152">
        <v>-9.8100000000000007E-2</v>
      </c>
      <c r="H12" s="152">
        <v>4.4999999999999998E-2</v>
      </c>
      <c r="I12" s="150">
        <v>6</v>
      </c>
      <c r="J12" s="150">
        <v>6</v>
      </c>
      <c r="K12" s="152">
        <v>5.4429999999999999E-2</v>
      </c>
      <c r="L12" s="150" t="s">
        <v>40</v>
      </c>
      <c r="M12" s="14" t="s">
        <v>222</v>
      </c>
      <c r="N12" s="151">
        <v>5.9999999999999995E-4</v>
      </c>
      <c r="O12" s="18">
        <v>0.2311</v>
      </c>
      <c r="P12" s="152">
        <v>-7.1099999999999997E-2</v>
      </c>
      <c r="Q12" s="152">
        <v>0.78320000000000001</v>
      </c>
      <c r="R12" s="152">
        <v>-5.0000000000000001E-3</v>
      </c>
      <c r="S12" s="152">
        <v>-3.2000000000000002E-3</v>
      </c>
      <c r="T12" s="152">
        <v>-4.0000000000000001E-3</v>
      </c>
      <c r="U12" s="150">
        <v>50752</v>
      </c>
      <c r="V12" s="150">
        <v>-155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1.21</v>
      </c>
      <c r="D13" s="147">
        <v>5.7999999999999996E-3</v>
      </c>
      <c r="E13" s="144">
        <v>200.09</v>
      </c>
      <c r="F13" s="7">
        <v>1.0389999999999999</v>
      </c>
      <c r="G13" s="146">
        <v>-0.1646</v>
      </c>
      <c r="H13" s="146">
        <v>4.4999999999999998E-2</v>
      </c>
      <c r="I13" s="144">
        <v>6</v>
      </c>
      <c r="J13" s="144">
        <v>6</v>
      </c>
      <c r="K13" s="146">
        <v>5.1240000000000001E-2</v>
      </c>
      <c r="L13" s="144" t="s">
        <v>40</v>
      </c>
      <c r="M13" s="158" t="s">
        <v>229</v>
      </c>
      <c r="N13" s="147">
        <v>4.4999999999999997E-3</v>
      </c>
      <c r="O13" s="23">
        <v>0.37809999999999999</v>
      </c>
      <c r="P13" s="146">
        <v>-0.12429999999999999</v>
      </c>
      <c r="Q13" s="146">
        <v>0.44729999999999998</v>
      </c>
      <c r="R13" s="146">
        <v>-6.1999999999999998E-3</v>
      </c>
      <c r="S13" s="146">
        <v>-2.3999999999999998E-3</v>
      </c>
      <c r="T13" s="146">
        <v>-6.7000000000000002E-3</v>
      </c>
      <c r="U13" s="144">
        <v>45376</v>
      </c>
      <c r="V13" s="144">
        <v>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1.2250000000000001</v>
      </c>
      <c r="D14" s="156">
        <v>-3.3E-3</v>
      </c>
      <c r="E14" s="150">
        <v>540.89</v>
      </c>
      <c r="F14" s="14">
        <v>1.0385</v>
      </c>
      <c r="G14" s="152">
        <v>-0.17960000000000001</v>
      </c>
      <c r="H14" s="152">
        <v>4.4999999999999998E-2</v>
      </c>
      <c r="I14" s="150">
        <v>6</v>
      </c>
      <c r="J14" s="150">
        <v>6</v>
      </c>
      <c r="K14" s="152">
        <v>5.0569999999999997E-2</v>
      </c>
      <c r="L14" s="150" t="s">
        <v>40</v>
      </c>
      <c r="M14" s="14" t="s">
        <v>231</v>
      </c>
      <c r="N14" s="151">
        <v>5.4999999999999997E-3</v>
      </c>
      <c r="O14" s="18">
        <v>0.52590000000000003</v>
      </c>
      <c r="P14" s="152">
        <v>-0.1351</v>
      </c>
      <c r="Q14" s="152">
        <v>0.47170000000000001</v>
      </c>
      <c r="R14" s="152">
        <v>-6.9999999999999999E-4</v>
      </c>
      <c r="S14" s="152">
        <v>4.4999999999999997E-3</v>
      </c>
      <c r="T14" s="152">
        <v>1.44E-2</v>
      </c>
      <c r="U14" s="150">
        <v>9186</v>
      </c>
      <c r="V14" s="150">
        <v>1525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-3.3333333333333423E-5</v>
      </c>
      <c r="E15" s="36"/>
      <c r="F15" s="35"/>
      <c r="G15" s="43">
        <f>AVERAGE(G12:G14)</f>
        <v>-0.14743333333333333</v>
      </c>
      <c r="H15" s="272">
        <f>COUNTIF($D12:$D14,"&gt;0")/COUNT($D12:$D14)</f>
        <v>0.33333333333333331</v>
      </c>
      <c r="I15" s="36"/>
      <c r="J15" s="36"/>
      <c r="K15" s="43">
        <f>AVERAGE(K12:K14)</f>
        <v>5.2079999999999994E-2</v>
      </c>
      <c r="L15" s="36"/>
      <c r="M15" s="35"/>
      <c r="N15" s="38"/>
      <c r="O15" s="39"/>
      <c r="P15" s="43">
        <f>AVERAGE(P12:P14)</f>
        <v>-0.11016666666666668</v>
      </c>
      <c r="Q15" s="37"/>
      <c r="R15" s="43">
        <f>AVERAGE(R12:R14)</f>
        <v>-3.9666666666666661E-3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1.107</v>
      </c>
      <c r="D16" s="193">
        <v>-2.7000000000000001E-3</v>
      </c>
      <c r="E16" s="188">
        <v>71.14</v>
      </c>
      <c r="F16" s="51">
        <v>1.0689</v>
      </c>
      <c r="G16" s="190">
        <v>-3.56E-2</v>
      </c>
      <c r="H16" s="190">
        <v>0.04</v>
      </c>
      <c r="I16" s="188">
        <v>6</v>
      </c>
      <c r="J16" s="188">
        <v>5.5</v>
      </c>
      <c r="K16" s="190">
        <v>5.305E-2</v>
      </c>
      <c r="L16" s="188" t="s">
        <v>40</v>
      </c>
      <c r="M16" s="194" t="s">
        <v>203</v>
      </c>
      <c r="N16" s="189">
        <v>1.6999999999999999E-3</v>
      </c>
      <c r="O16" s="56">
        <v>0.17599999999999999</v>
      </c>
      <c r="P16" s="190">
        <v>-2.9899999999999999E-2</v>
      </c>
      <c r="Q16" s="190">
        <v>0.87429999999999997</v>
      </c>
      <c r="R16" s="190">
        <v>-6.6E-3</v>
      </c>
      <c r="S16" s="190">
        <v>-4.4000000000000003E-3</v>
      </c>
      <c r="T16" s="190">
        <v>-4.1999999999999997E-3</v>
      </c>
      <c r="U16" s="188">
        <v>6151</v>
      </c>
      <c r="V16" s="188">
        <v>0</v>
      </c>
      <c r="W16" s="191">
        <v>0.21180555555555555</v>
      </c>
      <c r="X16" s="192">
        <v>42705</v>
      </c>
      <c r="Y16" s="59" t="s">
        <v>38</v>
      </c>
    </row>
    <row r="17" spans="1:25" s="60" customFormat="1" ht="15.75" thickBot="1" x14ac:dyDescent="0.2">
      <c r="A17" s="51">
        <v>150287</v>
      </c>
      <c r="B17" s="188" t="s">
        <v>77</v>
      </c>
      <c r="C17" s="51">
        <v>1.0780000000000001</v>
      </c>
      <c r="D17" s="193">
        <v>-8.9999999999999998E-4</v>
      </c>
      <c r="E17" s="188">
        <v>6322.73</v>
      </c>
      <c r="F17" s="51">
        <v>1.038</v>
      </c>
      <c r="G17" s="190">
        <v>-3.85E-2</v>
      </c>
      <c r="H17" s="190">
        <v>0.04</v>
      </c>
      <c r="I17" s="188">
        <v>5.5</v>
      </c>
      <c r="J17" s="188">
        <v>5.5</v>
      </c>
      <c r="K17" s="190">
        <v>5.2880000000000003E-2</v>
      </c>
      <c r="L17" s="188" t="s">
        <v>40</v>
      </c>
      <c r="M17" s="51" t="s">
        <v>78</v>
      </c>
      <c r="N17" s="189">
        <v>1E-3</v>
      </c>
      <c r="O17" s="56">
        <v>0.20369999999999999</v>
      </c>
      <c r="P17" s="190">
        <v>-3.2399999999999998E-2</v>
      </c>
      <c r="Q17" s="190">
        <v>0.85470000000000002</v>
      </c>
      <c r="R17" s="190">
        <v>2.0999999999999999E-3</v>
      </c>
      <c r="S17" s="190">
        <v>1.1999999999999999E-3</v>
      </c>
      <c r="T17" s="190">
        <v>3.0999999999999999E-3</v>
      </c>
      <c r="U17" s="188">
        <v>118730</v>
      </c>
      <c r="V17" s="188">
        <v>2445</v>
      </c>
      <c r="W17" s="191">
        <v>0.21180555555555555</v>
      </c>
      <c r="X17" s="192">
        <v>42719</v>
      </c>
      <c r="Y17" s="59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1.0780000000000001</v>
      </c>
      <c r="D18" s="145">
        <v>-1.9E-3</v>
      </c>
      <c r="E18" s="144">
        <v>4188.66</v>
      </c>
      <c r="F18" s="7">
        <v>1.038</v>
      </c>
      <c r="G18" s="146">
        <v>-3.85E-2</v>
      </c>
      <c r="H18" s="146">
        <v>0.04</v>
      </c>
      <c r="I18" s="144">
        <v>5.5</v>
      </c>
      <c r="J18" s="144">
        <v>5.5</v>
      </c>
      <c r="K18" s="146">
        <v>5.2880000000000003E-2</v>
      </c>
      <c r="L18" s="144" t="s">
        <v>40</v>
      </c>
      <c r="M18" s="7" t="s">
        <v>197</v>
      </c>
      <c r="N18" s="145">
        <v>-5.8999999999999999E-3</v>
      </c>
      <c r="O18" s="23">
        <v>0.17710000000000001</v>
      </c>
      <c r="P18" s="146">
        <v>-3.2399999999999998E-2</v>
      </c>
      <c r="Q18" s="146">
        <v>0.91669999999999996</v>
      </c>
      <c r="R18" s="146">
        <v>2.3999999999999998E-3</v>
      </c>
      <c r="S18" s="146">
        <v>5.9999999999999995E-4</v>
      </c>
      <c r="T18" s="146">
        <v>3.2000000000000002E-3</v>
      </c>
      <c r="U18" s="144">
        <v>77049</v>
      </c>
      <c r="V18" s="144">
        <v>2449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</v>
      </c>
      <c r="D19" s="156">
        <v>-1.8E-3</v>
      </c>
      <c r="E19" s="150">
        <v>534.66</v>
      </c>
      <c r="F19" s="14">
        <v>1.0378000000000001</v>
      </c>
      <c r="G19" s="152">
        <v>-4.07E-2</v>
      </c>
      <c r="H19" s="152">
        <v>0.04</v>
      </c>
      <c r="I19" s="150">
        <v>6</v>
      </c>
      <c r="J19" s="150">
        <v>5.5</v>
      </c>
      <c r="K19" s="152">
        <v>5.2850000000000001E-2</v>
      </c>
      <c r="L19" s="150" t="s">
        <v>40</v>
      </c>
      <c r="M19" s="14" t="s">
        <v>201</v>
      </c>
      <c r="N19" s="151">
        <v>3.7000000000000002E-3</v>
      </c>
      <c r="O19" s="18">
        <v>0.25559999999999999</v>
      </c>
      <c r="P19" s="152">
        <v>-3.4200000000000001E-2</v>
      </c>
      <c r="Q19" s="162">
        <v>0.73399999999999999</v>
      </c>
      <c r="R19" s="152">
        <v>-1.1999999999999999E-3</v>
      </c>
      <c r="S19" s="152">
        <v>-5.9999999999999995E-4</v>
      </c>
      <c r="T19" s="152">
        <v>3.2000000000000002E-3</v>
      </c>
      <c r="U19" s="150">
        <v>39195</v>
      </c>
      <c r="V19" s="150">
        <v>322</v>
      </c>
      <c r="W19" s="153">
        <v>0.21180555555555555</v>
      </c>
      <c r="X19" s="154">
        <v>42719</v>
      </c>
      <c r="Y19" s="21" t="s">
        <v>38</v>
      </c>
    </row>
    <row r="20" spans="1:25" s="60" customFormat="1" ht="15.75" thickBot="1" x14ac:dyDescent="0.2">
      <c r="A20" s="51">
        <v>150335</v>
      </c>
      <c r="B20" s="188" t="s">
        <v>195</v>
      </c>
      <c r="C20" s="51">
        <v>1.079</v>
      </c>
      <c r="D20" s="193">
        <v>-1.9E-3</v>
      </c>
      <c r="E20" s="188">
        <v>296.14</v>
      </c>
      <c r="F20" s="51">
        <v>1.038</v>
      </c>
      <c r="G20" s="190">
        <v>-3.95E-2</v>
      </c>
      <c r="H20" s="190">
        <v>0.04</v>
      </c>
      <c r="I20" s="188">
        <v>5.5</v>
      </c>
      <c r="J20" s="188">
        <v>5.5</v>
      </c>
      <c r="K20" s="190">
        <v>5.2830000000000002E-2</v>
      </c>
      <c r="L20" s="188" t="s">
        <v>40</v>
      </c>
      <c r="M20" s="51" t="s">
        <v>80</v>
      </c>
      <c r="N20" s="193">
        <v>-2.0000000000000001E-4</v>
      </c>
      <c r="O20" s="56">
        <v>0.2422</v>
      </c>
      <c r="P20" s="190">
        <v>-3.3300000000000003E-2</v>
      </c>
      <c r="Q20" s="545">
        <v>0.76500000000000001</v>
      </c>
      <c r="R20" s="190">
        <v>2.0000000000000001E-4</v>
      </c>
      <c r="S20" s="190">
        <v>4.7000000000000002E-3</v>
      </c>
      <c r="T20" s="190">
        <v>0</v>
      </c>
      <c r="U20" s="188">
        <v>16912</v>
      </c>
      <c r="V20" s="188">
        <v>0</v>
      </c>
      <c r="W20" s="191">
        <v>0.21180555555555555</v>
      </c>
      <c r="X20" s="192">
        <v>42719</v>
      </c>
      <c r="Y20" s="59" t="s">
        <v>38</v>
      </c>
    </row>
    <row r="21" spans="1:25" ht="15.75" thickBot="1" x14ac:dyDescent="0.2">
      <c r="A21" s="14">
        <v>150323</v>
      </c>
      <c r="B21" s="150" t="s">
        <v>194</v>
      </c>
      <c r="C21" s="14">
        <v>1.0760000000000001</v>
      </c>
      <c r="D21" s="156">
        <v>-8.9999999999999998E-4</v>
      </c>
      <c r="E21" s="150">
        <v>67.56</v>
      </c>
      <c r="F21" s="14">
        <v>1.0347</v>
      </c>
      <c r="G21" s="152">
        <v>-3.9899999999999998E-2</v>
      </c>
      <c r="H21" s="152">
        <v>0.04</v>
      </c>
      <c r="I21" s="150">
        <v>5.5</v>
      </c>
      <c r="J21" s="150">
        <v>5.5</v>
      </c>
      <c r="K21" s="152">
        <v>5.2819999999999999E-2</v>
      </c>
      <c r="L21" s="150" t="s">
        <v>40</v>
      </c>
      <c r="M21" s="14" t="s">
        <v>76</v>
      </c>
      <c r="N21" s="151">
        <v>2.8E-3</v>
      </c>
      <c r="O21" s="18">
        <v>0.19189999999999999</v>
      </c>
      <c r="P21" s="152">
        <v>-3.3399999999999999E-2</v>
      </c>
      <c r="Q21" s="152">
        <v>0.88700000000000001</v>
      </c>
      <c r="R21" s="152">
        <v>-3.0000000000000001E-3</v>
      </c>
      <c r="S21" s="152">
        <v>-4.1999999999999997E-3</v>
      </c>
      <c r="T21" s="152">
        <v>-6.6E-3</v>
      </c>
      <c r="U21" s="150">
        <v>3682</v>
      </c>
      <c r="V21" s="150">
        <v>18</v>
      </c>
      <c r="W21" s="153">
        <v>0.21180555555555555</v>
      </c>
      <c r="X21" s="154">
        <v>42738</v>
      </c>
      <c r="Y21" s="21" t="s">
        <v>38</v>
      </c>
    </row>
    <row r="22" spans="1:25" ht="15.75" thickBot="1" x14ac:dyDescent="0.2">
      <c r="A22" s="7">
        <v>150293</v>
      </c>
      <c r="B22" s="144" t="s">
        <v>204</v>
      </c>
      <c r="C22" s="7">
        <v>1.109</v>
      </c>
      <c r="D22" s="145">
        <v>-8.9999999999999998E-4</v>
      </c>
      <c r="E22" s="144">
        <v>0.03</v>
      </c>
      <c r="F22" s="7">
        <v>1.0620000000000001</v>
      </c>
      <c r="G22" s="146">
        <v>-4.4299999999999999E-2</v>
      </c>
      <c r="H22" s="146">
        <v>0.04</v>
      </c>
      <c r="I22" s="144">
        <v>6.25</v>
      </c>
      <c r="J22" s="144">
        <v>5.5</v>
      </c>
      <c r="K22" s="146">
        <v>5.2630000000000003E-2</v>
      </c>
      <c r="L22" s="144" t="s">
        <v>40</v>
      </c>
      <c r="M22" s="7" t="s">
        <v>66</v>
      </c>
      <c r="N22" s="145">
        <v>-1E-3</v>
      </c>
      <c r="O22" s="23">
        <v>0.34599999999999997</v>
      </c>
      <c r="P22" s="146">
        <v>-3.7900000000000003E-2</v>
      </c>
      <c r="Q22" s="146">
        <v>0.49540000000000001</v>
      </c>
      <c r="R22" s="146">
        <v>6.8999999999999999E-3</v>
      </c>
      <c r="S22" s="146">
        <v>1.3899999999999999E-2</v>
      </c>
      <c r="T22" s="146">
        <v>1.3100000000000001E-2</v>
      </c>
      <c r="U22" s="144">
        <v>1241</v>
      </c>
      <c r="V22" s="144">
        <v>0</v>
      </c>
      <c r="W22" s="148">
        <v>0.21180555555555555</v>
      </c>
      <c r="X22" s="149">
        <v>42705</v>
      </c>
      <c r="Y22" s="13" t="s">
        <v>38</v>
      </c>
    </row>
    <row r="23" spans="1:25" ht="15.75" thickBot="1" x14ac:dyDescent="0.2">
      <c r="A23" s="14">
        <v>150291</v>
      </c>
      <c r="B23" s="161" t="s">
        <v>198</v>
      </c>
      <c r="C23" s="14">
        <v>1.083</v>
      </c>
      <c r="D23" s="156">
        <v>-1.8E-3</v>
      </c>
      <c r="E23" s="150">
        <v>18.010000000000002</v>
      </c>
      <c r="F23" s="14">
        <v>1.038</v>
      </c>
      <c r="G23" s="152">
        <v>-4.3400000000000001E-2</v>
      </c>
      <c r="H23" s="152">
        <v>0.04</v>
      </c>
      <c r="I23" s="150">
        <v>5.5</v>
      </c>
      <c r="J23" s="150">
        <v>5.5</v>
      </c>
      <c r="K23" s="152">
        <v>5.2630000000000003E-2</v>
      </c>
      <c r="L23" s="150" t="s">
        <v>40</v>
      </c>
      <c r="M23" s="14" t="s">
        <v>95</v>
      </c>
      <c r="N23" s="151">
        <v>2.5999999999999999E-3</v>
      </c>
      <c r="O23" s="18">
        <v>0.2306</v>
      </c>
      <c r="P23" s="152">
        <v>-3.6900000000000002E-2</v>
      </c>
      <c r="Q23" s="152">
        <v>0.79200000000000004</v>
      </c>
      <c r="R23" s="152">
        <v>-6.0000000000000001E-3</v>
      </c>
      <c r="S23" s="152">
        <v>-3.5999999999999999E-3</v>
      </c>
      <c r="T23" s="152">
        <v>1.1999999999999999E-3</v>
      </c>
      <c r="U23" s="150">
        <v>19926</v>
      </c>
      <c r="V23" s="150">
        <v>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150325</v>
      </c>
      <c r="B24" s="144" t="s">
        <v>224</v>
      </c>
      <c r="C24" s="7">
        <v>1.077</v>
      </c>
      <c r="D24" s="145">
        <v>-2.8E-3</v>
      </c>
      <c r="E24" s="144">
        <v>5.17</v>
      </c>
      <c r="F24" s="7">
        <v>1.0313000000000001</v>
      </c>
      <c r="G24" s="146">
        <v>-4.4299999999999999E-2</v>
      </c>
      <c r="H24" s="146">
        <v>0.04</v>
      </c>
      <c r="I24" s="144">
        <v>5.5</v>
      </c>
      <c r="J24" s="144">
        <v>5.5</v>
      </c>
      <c r="K24" s="146">
        <v>5.2600000000000001E-2</v>
      </c>
      <c r="L24" s="144" t="s">
        <v>40</v>
      </c>
      <c r="M24" s="7" t="s">
        <v>66</v>
      </c>
      <c r="N24" s="145">
        <v>-1E-3</v>
      </c>
      <c r="O24" s="23">
        <v>0.36830000000000002</v>
      </c>
      <c r="P24" s="146">
        <v>-3.7999999999999999E-2</v>
      </c>
      <c r="Q24" s="160">
        <v>0.47889999999999999</v>
      </c>
      <c r="R24" s="146">
        <v>-9.5999999999999992E-3</v>
      </c>
      <c r="S24" s="146">
        <v>1.2999999999999999E-3</v>
      </c>
      <c r="T24" s="146">
        <v>-7.4000000000000003E-3</v>
      </c>
      <c r="U24" s="144">
        <v>1661</v>
      </c>
      <c r="V24" s="144">
        <v>-9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150263</v>
      </c>
      <c r="B25" s="150" t="s">
        <v>210</v>
      </c>
      <c r="C25" s="14">
        <v>1.085</v>
      </c>
      <c r="D25" s="151">
        <v>8.9999999999999998E-4</v>
      </c>
      <c r="E25" s="150">
        <v>27.43</v>
      </c>
      <c r="F25" s="14">
        <v>1.0377000000000001</v>
      </c>
      <c r="G25" s="152">
        <v>-4.5600000000000002E-2</v>
      </c>
      <c r="H25" s="152">
        <v>0.04</v>
      </c>
      <c r="I25" s="150">
        <v>5.5</v>
      </c>
      <c r="J25" s="150">
        <v>5.5</v>
      </c>
      <c r="K25" s="152">
        <v>5.2519999999999997E-2</v>
      </c>
      <c r="L25" s="150" t="s">
        <v>40</v>
      </c>
      <c r="M25" s="14" t="s">
        <v>211</v>
      </c>
      <c r="N25" s="151">
        <v>1.1000000000000001E-3</v>
      </c>
      <c r="O25" s="18">
        <v>0.24340000000000001</v>
      </c>
      <c r="P25" s="152">
        <v>-3.8699999999999998E-2</v>
      </c>
      <c r="Q25" s="152">
        <v>0.76270000000000004</v>
      </c>
      <c r="R25" s="152">
        <v>-5.8999999999999999E-3</v>
      </c>
      <c r="S25" s="152">
        <v>-6.0000000000000001E-3</v>
      </c>
      <c r="T25" s="152">
        <v>-6.0000000000000001E-3</v>
      </c>
      <c r="U25" s="150">
        <v>1505</v>
      </c>
      <c r="V25" s="150">
        <v>-2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1.0820000000000001</v>
      </c>
      <c r="D26" s="145">
        <v>-1.8E-3</v>
      </c>
      <c r="E26" s="144">
        <v>29.54</v>
      </c>
      <c r="F26" s="7">
        <v>1.0347</v>
      </c>
      <c r="G26" s="146">
        <v>-4.5699999999999998E-2</v>
      </c>
      <c r="H26" s="146">
        <v>0.04</v>
      </c>
      <c r="I26" s="144">
        <v>5.5</v>
      </c>
      <c r="J26" s="144">
        <v>5.5</v>
      </c>
      <c r="K26" s="146">
        <v>5.2519999999999997E-2</v>
      </c>
      <c r="L26" s="144" t="s">
        <v>40</v>
      </c>
      <c r="M26" s="7" t="s">
        <v>110</v>
      </c>
      <c r="N26" s="145">
        <v>-2.5999999999999999E-3</v>
      </c>
      <c r="O26" s="23">
        <v>0.23830000000000001</v>
      </c>
      <c r="P26" s="146">
        <v>-3.8699999999999998E-2</v>
      </c>
      <c r="Q26" s="146">
        <v>0.77869999999999995</v>
      </c>
      <c r="R26" s="146">
        <v>-5.7000000000000002E-3</v>
      </c>
      <c r="S26" s="146">
        <v>-4.0000000000000001E-3</v>
      </c>
      <c r="T26" s="146">
        <v>-6.8999999999999999E-3</v>
      </c>
      <c r="U26" s="144">
        <v>20647</v>
      </c>
      <c r="V26" s="144">
        <v>-1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150299</v>
      </c>
      <c r="B27" s="161" t="s">
        <v>199</v>
      </c>
      <c r="C27" s="14">
        <v>1.0860000000000001</v>
      </c>
      <c r="D27" s="156">
        <v>-1.8E-3</v>
      </c>
      <c r="E27" s="150">
        <v>196.93</v>
      </c>
      <c r="F27" s="14">
        <v>1.0378000000000001</v>
      </c>
      <c r="G27" s="152">
        <v>-4.6399999999999997E-2</v>
      </c>
      <c r="H27" s="152">
        <v>0.04</v>
      </c>
      <c r="I27" s="150">
        <v>5.5</v>
      </c>
      <c r="J27" s="150">
        <v>5.5</v>
      </c>
      <c r="K27" s="152">
        <v>5.2470000000000003E-2</v>
      </c>
      <c r="L27" s="150" t="s">
        <v>40</v>
      </c>
      <c r="M27" s="14" t="s">
        <v>95</v>
      </c>
      <c r="N27" s="151">
        <v>2.5999999999999999E-3</v>
      </c>
      <c r="O27" s="18">
        <v>0.2051</v>
      </c>
      <c r="P27" s="152">
        <v>-3.95E-2</v>
      </c>
      <c r="Q27" s="162">
        <v>0.85189999999999999</v>
      </c>
      <c r="R27" s="152">
        <v>-2.5000000000000001E-3</v>
      </c>
      <c r="S27" s="152">
        <v>-2.5000000000000001E-3</v>
      </c>
      <c r="T27" s="152">
        <v>1.4E-3</v>
      </c>
      <c r="U27" s="150">
        <v>43490</v>
      </c>
      <c r="V27" s="150">
        <v>42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1.0840000000000001</v>
      </c>
      <c r="D28" s="145">
        <v>-2.8E-3</v>
      </c>
      <c r="E28" s="144">
        <v>13632.63</v>
      </c>
      <c r="F28" s="7">
        <v>1.0347999999999999</v>
      </c>
      <c r="G28" s="146">
        <v>-4.7500000000000001E-2</v>
      </c>
      <c r="H28" s="146">
        <v>0.04</v>
      </c>
      <c r="I28" s="144">
        <v>5.5</v>
      </c>
      <c r="J28" s="144">
        <v>5.5</v>
      </c>
      <c r="K28" s="146">
        <v>5.2420000000000001E-2</v>
      </c>
      <c r="L28" s="144" t="s">
        <v>40</v>
      </c>
      <c r="M28" s="7" t="s">
        <v>209</v>
      </c>
      <c r="N28" s="147">
        <v>4.7999999999999996E-3</v>
      </c>
      <c r="O28" s="23">
        <v>0.21129999999999999</v>
      </c>
      <c r="P28" s="146">
        <v>-4.0500000000000001E-2</v>
      </c>
      <c r="Q28" s="146">
        <v>0.84160000000000001</v>
      </c>
      <c r="R28" s="146">
        <v>-4.8999999999999998E-3</v>
      </c>
      <c r="S28" s="146">
        <v>-2.2000000000000001E-3</v>
      </c>
      <c r="T28" s="146">
        <v>6.9999999999999999E-4</v>
      </c>
      <c r="U28" s="144">
        <v>492621</v>
      </c>
      <c r="V28" s="144">
        <v>138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502037</v>
      </c>
      <c r="B29" s="150" t="s">
        <v>221</v>
      </c>
      <c r="C29" s="14">
        <v>1.085</v>
      </c>
      <c r="D29" s="151">
        <v>3.7000000000000002E-3</v>
      </c>
      <c r="E29" s="150">
        <v>13.2</v>
      </c>
      <c r="F29" s="14">
        <v>1.0310999999999999</v>
      </c>
      <c r="G29" s="152">
        <v>-5.2299999999999999E-2</v>
      </c>
      <c r="H29" s="152">
        <v>0.04</v>
      </c>
      <c r="I29" s="150">
        <v>5.5</v>
      </c>
      <c r="J29" s="150">
        <v>5.5</v>
      </c>
      <c r="K29" s="152">
        <v>5.219E-2</v>
      </c>
      <c r="L29" s="150" t="s">
        <v>40</v>
      </c>
      <c r="M29" s="14" t="s">
        <v>222</v>
      </c>
      <c r="N29" s="151">
        <v>5.9999999999999995E-4</v>
      </c>
      <c r="O29" s="18">
        <v>0.43740000000000001</v>
      </c>
      <c r="P29" s="152">
        <v>-4.5100000000000001E-2</v>
      </c>
      <c r="Q29" s="152">
        <v>0.31740000000000002</v>
      </c>
      <c r="R29" s="152">
        <v>-3.5999999999999999E-3</v>
      </c>
      <c r="S29" s="152">
        <v>4.0000000000000002E-4</v>
      </c>
      <c r="T29" s="152">
        <v>-2E-3</v>
      </c>
      <c r="U29" s="150">
        <v>570</v>
      </c>
      <c r="V29" s="150">
        <v>-3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150265</v>
      </c>
      <c r="B30" s="155" t="s">
        <v>214</v>
      </c>
      <c r="C30" s="7">
        <v>1.0900000000000001</v>
      </c>
      <c r="D30" s="145">
        <v>-8.9999999999999998E-4</v>
      </c>
      <c r="E30" s="144">
        <v>107.79</v>
      </c>
      <c r="F30" s="7">
        <v>1.0309999999999999</v>
      </c>
      <c r="G30" s="146">
        <v>-5.7200000000000001E-2</v>
      </c>
      <c r="H30" s="146">
        <v>0.04</v>
      </c>
      <c r="I30" s="144">
        <v>5.5</v>
      </c>
      <c r="J30" s="144">
        <v>5.5</v>
      </c>
      <c r="K30" s="146">
        <v>5.194E-2</v>
      </c>
      <c r="L30" s="144" t="s">
        <v>40</v>
      </c>
      <c r="M30" s="7" t="s">
        <v>46</v>
      </c>
      <c r="N30" s="147">
        <v>1E-4</v>
      </c>
      <c r="O30" s="23">
        <v>0.42409999999999998</v>
      </c>
      <c r="P30" s="146">
        <v>-4.9500000000000002E-2</v>
      </c>
      <c r="Q30" s="146">
        <v>0.3488</v>
      </c>
      <c r="R30" s="146">
        <v>-4.5999999999999999E-3</v>
      </c>
      <c r="S30" s="146">
        <v>2.3E-3</v>
      </c>
      <c r="T30" s="146">
        <v>1.11E-2</v>
      </c>
      <c r="U30" s="144">
        <v>13560</v>
      </c>
      <c r="V30" s="144">
        <v>418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1.097</v>
      </c>
      <c r="D31" s="156">
        <v>-8.9999999999999998E-4</v>
      </c>
      <c r="E31" s="150">
        <v>3.62</v>
      </c>
      <c r="F31" s="14">
        <v>1.0378000000000001</v>
      </c>
      <c r="G31" s="152">
        <v>-5.7000000000000002E-2</v>
      </c>
      <c r="H31" s="152">
        <v>0.04</v>
      </c>
      <c r="I31" s="150">
        <v>5.5</v>
      </c>
      <c r="J31" s="150">
        <v>5.5</v>
      </c>
      <c r="K31" s="152">
        <v>5.1929999999999997E-2</v>
      </c>
      <c r="L31" s="150" t="s">
        <v>40</v>
      </c>
      <c r="M31" s="14" t="s">
        <v>56</v>
      </c>
      <c r="N31" s="151">
        <v>4.3E-3</v>
      </c>
      <c r="O31" s="18">
        <v>0.44219999999999998</v>
      </c>
      <c r="P31" s="152">
        <v>-4.9200000000000001E-2</v>
      </c>
      <c r="Q31" s="162">
        <v>0.29949999999999999</v>
      </c>
      <c r="R31" s="152">
        <v>-3.7000000000000002E-3</v>
      </c>
      <c r="S31" s="152">
        <v>-1E-3</v>
      </c>
      <c r="T31" s="152">
        <v>-5.5999999999999999E-3</v>
      </c>
      <c r="U31" s="150">
        <v>5009</v>
      </c>
      <c r="V31" s="150">
        <v>-5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1.095</v>
      </c>
      <c r="D32" s="157">
        <v>0</v>
      </c>
      <c r="E32" s="144">
        <v>1513.27</v>
      </c>
      <c r="F32" s="7">
        <v>1.0347999999999999</v>
      </c>
      <c r="G32" s="146">
        <v>-5.8200000000000002E-2</v>
      </c>
      <c r="H32" s="146">
        <v>0.04</v>
      </c>
      <c r="I32" s="144">
        <v>5.5</v>
      </c>
      <c r="J32" s="144">
        <v>5.5</v>
      </c>
      <c r="K32" s="146">
        <v>5.1880000000000003E-2</v>
      </c>
      <c r="L32" s="144" t="s">
        <v>40</v>
      </c>
      <c r="M32" s="7" t="s">
        <v>220</v>
      </c>
      <c r="N32" s="145">
        <v>-3.0999999999999999E-3</v>
      </c>
      <c r="O32" s="23">
        <v>0.27210000000000001</v>
      </c>
      <c r="P32" s="146">
        <v>-5.0200000000000002E-2</v>
      </c>
      <c r="Q32" s="146">
        <v>0.69969999999999999</v>
      </c>
      <c r="R32" s="146">
        <v>-4.4999999999999997E-3</v>
      </c>
      <c r="S32" s="146">
        <v>-4.1000000000000003E-3</v>
      </c>
      <c r="T32" s="146">
        <v>-6.1000000000000004E-3</v>
      </c>
      <c r="U32" s="144">
        <v>50255</v>
      </c>
      <c r="V32" s="144">
        <v>-481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150190</v>
      </c>
      <c r="B33" s="150" t="s">
        <v>213</v>
      </c>
      <c r="C33" s="14">
        <v>1.1000000000000001</v>
      </c>
      <c r="D33" s="156">
        <v>-8.9999999999999998E-4</v>
      </c>
      <c r="E33" s="150">
        <v>2.34</v>
      </c>
      <c r="F33" s="14">
        <v>1.0349999999999999</v>
      </c>
      <c r="G33" s="152">
        <v>-6.2799999999999995E-2</v>
      </c>
      <c r="H33" s="152">
        <v>0.04</v>
      </c>
      <c r="I33" s="150">
        <v>5.5</v>
      </c>
      <c r="J33" s="150">
        <v>5.5</v>
      </c>
      <c r="K33" s="152">
        <v>5.1639999999999998E-2</v>
      </c>
      <c r="L33" s="150" t="s">
        <v>40</v>
      </c>
      <c r="M33" s="14" t="s">
        <v>76</v>
      </c>
      <c r="N33" s="151">
        <v>2.8E-3</v>
      </c>
      <c r="O33" s="18">
        <v>0.45090000000000002</v>
      </c>
      <c r="P33" s="152">
        <v>-5.45E-2</v>
      </c>
      <c r="Q33" s="152">
        <v>0.28189999999999998</v>
      </c>
      <c r="R33" s="152">
        <v>-6.1000000000000004E-3</v>
      </c>
      <c r="S33" s="152">
        <v>-4.7000000000000002E-3</v>
      </c>
      <c r="T33" s="152">
        <v>-5.8999999999999999E-3</v>
      </c>
      <c r="U33" s="150">
        <v>5640</v>
      </c>
      <c r="V33" s="150">
        <v>-9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150117</v>
      </c>
      <c r="B34" s="144" t="s">
        <v>206</v>
      </c>
      <c r="C34" s="7">
        <v>1.1000000000000001</v>
      </c>
      <c r="D34" s="145">
        <v>-1.8E-3</v>
      </c>
      <c r="E34" s="144">
        <v>2860.54</v>
      </c>
      <c r="F34" s="7">
        <v>1.0347999999999999</v>
      </c>
      <c r="G34" s="146">
        <v>-6.3E-2</v>
      </c>
      <c r="H34" s="146">
        <v>0.04</v>
      </c>
      <c r="I34" s="144">
        <v>5.5</v>
      </c>
      <c r="J34" s="144">
        <v>5.5</v>
      </c>
      <c r="K34" s="146">
        <v>5.1630000000000002E-2</v>
      </c>
      <c r="L34" s="144" t="s">
        <v>40</v>
      </c>
      <c r="M34" s="7" t="s">
        <v>207</v>
      </c>
      <c r="N34" s="145">
        <v>-5.1999999999999998E-3</v>
      </c>
      <c r="O34" s="23">
        <v>0.2238</v>
      </c>
      <c r="P34" s="146">
        <v>-5.45E-2</v>
      </c>
      <c r="Q34" s="146">
        <v>1.4167000000000001</v>
      </c>
      <c r="R34" s="146">
        <v>-6.7999999999999996E-3</v>
      </c>
      <c r="S34" s="146">
        <v>-6.1999999999999998E-3</v>
      </c>
      <c r="T34" s="146">
        <v>-3.5000000000000001E-3</v>
      </c>
      <c r="U34" s="144">
        <v>109882</v>
      </c>
      <c r="V34" s="144">
        <v>-1499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1.1000000000000001</v>
      </c>
      <c r="D35" s="151">
        <v>4.5999999999999999E-3</v>
      </c>
      <c r="E35" s="150">
        <v>33.799999999999997</v>
      </c>
      <c r="F35" s="14">
        <v>1.0309999999999999</v>
      </c>
      <c r="G35" s="152">
        <v>-6.6900000000000001E-2</v>
      </c>
      <c r="H35" s="152">
        <v>0.04</v>
      </c>
      <c r="I35" s="150">
        <v>5.5</v>
      </c>
      <c r="J35" s="150">
        <v>5.5</v>
      </c>
      <c r="K35" s="152">
        <v>5.1450000000000003E-2</v>
      </c>
      <c r="L35" s="150" t="s">
        <v>40</v>
      </c>
      <c r="M35" s="14" t="s">
        <v>218</v>
      </c>
      <c r="N35" s="151">
        <v>4.0000000000000001E-3</v>
      </c>
      <c r="O35" s="18">
        <v>0.43690000000000001</v>
      </c>
      <c r="P35" s="152">
        <v>-5.8099999999999999E-2</v>
      </c>
      <c r="Q35" s="152">
        <v>0.31869999999999998</v>
      </c>
      <c r="R35" s="152">
        <v>-5.7000000000000002E-3</v>
      </c>
      <c r="S35" s="152">
        <v>-1.5E-3</v>
      </c>
      <c r="T35" s="152">
        <v>-2.0999999999999999E-3</v>
      </c>
      <c r="U35" s="150">
        <v>15436</v>
      </c>
      <c r="V35" s="150">
        <v>13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1.115</v>
      </c>
      <c r="D36" s="157">
        <v>0</v>
      </c>
      <c r="E36" s="144">
        <v>2914.49</v>
      </c>
      <c r="F36" s="7">
        <v>1.0347999999999999</v>
      </c>
      <c r="G36" s="146">
        <v>-7.7499999999999999E-2</v>
      </c>
      <c r="H36" s="146">
        <v>0.04</v>
      </c>
      <c r="I36" s="144">
        <v>5.5</v>
      </c>
      <c r="J36" s="144">
        <v>5.5</v>
      </c>
      <c r="K36" s="146">
        <v>5.092E-2</v>
      </c>
      <c r="L36" s="144" t="s">
        <v>40</v>
      </c>
      <c r="M36" s="7" t="s">
        <v>216</v>
      </c>
      <c r="N36" s="147">
        <v>1.4E-3</v>
      </c>
      <c r="O36" s="23">
        <v>0.439</v>
      </c>
      <c r="P36" s="146">
        <v>-6.7199999999999996E-2</v>
      </c>
      <c r="Q36" s="146">
        <v>0.31</v>
      </c>
      <c r="R36" s="146">
        <v>-4.0000000000000001E-3</v>
      </c>
      <c r="S36" s="146">
        <v>-4.4000000000000003E-3</v>
      </c>
      <c r="T36" s="146">
        <v>-4.0000000000000001E-3</v>
      </c>
      <c r="U36" s="144">
        <v>85726</v>
      </c>
      <c r="V36" s="144">
        <v>550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1.1180000000000001</v>
      </c>
      <c r="D37" s="156">
        <v>-8.9999999999999998E-4</v>
      </c>
      <c r="E37" s="150">
        <v>25.42</v>
      </c>
      <c r="F37" s="14">
        <v>1.026</v>
      </c>
      <c r="G37" s="152">
        <v>-8.9700000000000002E-2</v>
      </c>
      <c r="H37" s="152">
        <v>0.04</v>
      </c>
      <c r="I37" s="150">
        <v>5.5</v>
      </c>
      <c r="J37" s="150">
        <v>5.5</v>
      </c>
      <c r="K37" s="152">
        <v>5.0369999999999998E-2</v>
      </c>
      <c r="L37" s="150" t="s">
        <v>40</v>
      </c>
      <c r="M37" s="14" t="s">
        <v>56</v>
      </c>
      <c r="N37" s="151">
        <v>4.3E-3</v>
      </c>
      <c r="O37" s="18">
        <v>0.45269999999999999</v>
      </c>
      <c r="P37" s="152">
        <v>-7.7700000000000005E-2</v>
      </c>
      <c r="Q37" s="162">
        <v>0.28670000000000001</v>
      </c>
      <c r="R37" s="152">
        <v>-5.7999999999999996E-3</v>
      </c>
      <c r="S37" s="152">
        <v>-5.1999999999999998E-3</v>
      </c>
      <c r="T37" s="152">
        <v>-1.06E-2</v>
      </c>
      <c r="U37" s="150">
        <v>5800</v>
      </c>
      <c r="V37" s="150">
        <v>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1.1299999999999999</v>
      </c>
      <c r="D38" s="145">
        <v>-1.8E-3</v>
      </c>
      <c r="E38" s="144">
        <v>3.45</v>
      </c>
      <c r="F38" s="7">
        <v>1.0309999999999999</v>
      </c>
      <c r="G38" s="146">
        <v>-9.6000000000000002E-2</v>
      </c>
      <c r="H38" s="146">
        <v>0.04</v>
      </c>
      <c r="I38" s="144">
        <v>5.5</v>
      </c>
      <c r="J38" s="144">
        <v>5.5</v>
      </c>
      <c r="K38" s="146">
        <v>5.0049999999999997E-2</v>
      </c>
      <c r="L38" s="144" t="s">
        <v>40</v>
      </c>
      <c r="M38" s="7" t="s">
        <v>218</v>
      </c>
      <c r="N38" s="147">
        <v>4.0000000000000001E-3</v>
      </c>
      <c r="O38" s="23">
        <v>0.46989999999999998</v>
      </c>
      <c r="P38" s="146">
        <v>-8.3099999999999993E-2</v>
      </c>
      <c r="Q38" s="146">
        <v>0.24149999999999999</v>
      </c>
      <c r="R38" s="146">
        <v>-1E-3</v>
      </c>
      <c r="S38" s="146">
        <v>8.6E-3</v>
      </c>
      <c r="T38" s="146">
        <v>-4.3E-3</v>
      </c>
      <c r="U38" s="144">
        <v>1115</v>
      </c>
      <c r="V38" s="144">
        <v>15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1.147</v>
      </c>
      <c r="D39" s="151">
        <v>1.6999999999999999E-3</v>
      </c>
      <c r="E39" s="150">
        <v>0.15</v>
      </c>
      <c r="F39" s="14">
        <v>1.0309999999999999</v>
      </c>
      <c r="G39" s="152">
        <v>-0.1125</v>
      </c>
      <c r="H39" s="152">
        <v>0.04</v>
      </c>
      <c r="I39" s="150">
        <v>5.5</v>
      </c>
      <c r="J39" s="150">
        <v>5.5</v>
      </c>
      <c r="K39" s="152">
        <v>4.9279999999999997E-2</v>
      </c>
      <c r="L39" s="150" t="s">
        <v>40</v>
      </c>
      <c r="M39" s="14" t="s">
        <v>127</v>
      </c>
      <c r="N39" s="156">
        <v>-1.1000000000000001E-3</v>
      </c>
      <c r="O39" s="18">
        <v>0.47449999999999998</v>
      </c>
      <c r="P39" s="152">
        <v>-9.6699999999999994E-2</v>
      </c>
      <c r="Q39" s="152">
        <v>0.23080000000000001</v>
      </c>
      <c r="R39" s="152">
        <v>-3.0999999999999999E-3</v>
      </c>
      <c r="S39" s="152">
        <v>4.0000000000000002E-4</v>
      </c>
      <c r="T39" s="152">
        <v>-3.3E-3</v>
      </c>
      <c r="U39" s="150">
        <v>797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1.1579999999999999</v>
      </c>
      <c r="D40" s="147">
        <v>3.5000000000000001E-3</v>
      </c>
      <c r="E40" s="144">
        <v>0.98</v>
      </c>
      <c r="F40" s="7">
        <v>1.0309999999999999</v>
      </c>
      <c r="G40" s="146">
        <v>-0.1232</v>
      </c>
      <c r="H40" s="146">
        <v>0.04</v>
      </c>
      <c r="I40" s="144">
        <v>5.5</v>
      </c>
      <c r="J40" s="144">
        <v>5.5</v>
      </c>
      <c r="K40" s="146">
        <v>4.8800000000000003E-2</v>
      </c>
      <c r="L40" s="144" t="s">
        <v>40</v>
      </c>
      <c r="M40" s="7" t="s">
        <v>222</v>
      </c>
      <c r="N40" s="147">
        <v>5.9999999999999995E-4</v>
      </c>
      <c r="O40" s="23">
        <v>0.435</v>
      </c>
      <c r="P40" s="146">
        <v>-0.1053</v>
      </c>
      <c r="Q40" s="146">
        <v>0.32319999999999999</v>
      </c>
      <c r="R40" s="146">
        <v>-7.6E-3</v>
      </c>
      <c r="S40" s="146">
        <v>-6.1999999999999998E-3</v>
      </c>
      <c r="T40" s="146">
        <v>-7.9000000000000008E-3</v>
      </c>
      <c r="U40" s="144">
        <v>668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1.4690000000000001</v>
      </c>
      <c r="D41" s="151">
        <v>8.2000000000000007E-3</v>
      </c>
      <c r="E41" s="150">
        <v>92.15</v>
      </c>
      <c r="F41" s="14">
        <v>1.0349999999999999</v>
      </c>
      <c r="G41" s="152">
        <v>-0.41930000000000001</v>
      </c>
      <c r="H41" s="152">
        <v>0.04</v>
      </c>
      <c r="I41" s="150">
        <v>5.5</v>
      </c>
      <c r="J41" s="150">
        <v>5.5</v>
      </c>
      <c r="K41" s="152">
        <v>3.8350000000000002E-2</v>
      </c>
      <c r="L41" s="150" t="s">
        <v>40</v>
      </c>
      <c r="M41" s="14" t="s">
        <v>36</v>
      </c>
      <c r="N41" s="159">
        <v>0</v>
      </c>
      <c r="O41" s="18">
        <v>0.69269999999999998</v>
      </c>
      <c r="P41" s="152">
        <v>-0.28920000000000001</v>
      </c>
      <c r="Q41" s="150" t="s">
        <v>37</v>
      </c>
      <c r="R41" s="152">
        <v>1E-3</v>
      </c>
      <c r="S41" s="152">
        <v>-1.8E-3</v>
      </c>
      <c r="T41" s="152">
        <v>-5.1999999999999998E-3</v>
      </c>
      <c r="U41" s="150">
        <v>1486</v>
      </c>
      <c r="V41" s="150">
        <v>-49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-2.5384615384615398E-4</v>
      </c>
      <c r="E42" s="36"/>
      <c r="F42" s="35"/>
      <c r="G42" s="43">
        <f>AVERAGE(G16:G41)</f>
        <v>-7.251923076923078E-2</v>
      </c>
      <c r="H42" s="272">
        <f>COUNTIF($D16:$D41,"&gt;0")/COUNT($D16:$D41)</f>
        <v>0.23076923076923078</v>
      </c>
      <c r="I42" s="36"/>
      <c r="J42" s="36"/>
      <c r="K42" s="43">
        <f>AVERAGE(K16:K41)</f>
        <v>5.1366538461538463E-2</v>
      </c>
      <c r="L42" s="36"/>
      <c r="M42" s="35"/>
      <c r="N42" s="38"/>
      <c r="O42" s="39"/>
      <c r="P42" s="43">
        <f>AVERAGE(P16:P41)</f>
        <v>-5.9465384615384614E-2</v>
      </c>
      <c r="Q42" s="37"/>
      <c r="R42" s="43">
        <f>AVERAGE(R16:R41)</f>
        <v>-3.434615384615384E-3</v>
      </c>
      <c r="S42" s="37"/>
      <c r="T42" s="37"/>
      <c r="U42" s="36"/>
      <c r="V42" s="36"/>
      <c r="W42" s="40"/>
      <c r="X42" s="41"/>
      <c r="Y42" s="42"/>
    </row>
    <row r="43" spans="1:25" s="60" customFormat="1" ht="15.75" thickBot="1" x14ac:dyDescent="0.2">
      <c r="A43" s="51">
        <v>150175</v>
      </c>
      <c r="B43" s="195" t="s">
        <v>152</v>
      </c>
      <c r="C43" s="51">
        <v>0.99099999999999999</v>
      </c>
      <c r="D43" s="189">
        <v>1E-3</v>
      </c>
      <c r="E43" s="188">
        <v>9463.2000000000007</v>
      </c>
      <c r="F43" s="51">
        <v>1.0361</v>
      </c>
      <c r="G43" s="190">
        <v>4.3499999999999997E-2</v>
      </c>
      <c r="H43" s="190">
        <v>3.5000000000000003E-2</v>
      </c>
      <c r="I43" s="188">
        <v>5</v>
      </c>
      <c r="J43" s="188">
        <v>5</v>
      </c>
      <c r="K43" s="190">
        <v>5.2359999999999997E-2</v>
      </c>
      <c r="L43" s="188" t="s">
        <v>40</v>
      </c>
      <c r="M43" s="51" t="s">
        <v>153</v>
      </c>
      <c r="N43" s="193">
        <v>-1.6000000000000001E-3</v>
      </c>
      <c r="O43" s="56">
        <v>0.31309999999999999</v>
      </c>
      <c r="P43" s="195" t="s">
        <v>44</v>
      </c>
      <c r="Q43" s="190">
        <v>0.66659999999999997</v>
      </c>
      <c r="R43" s="190">
        <v>-1.11E-2</v>
      </c>
      <c r="S43" s="190">
        <v>-1.43E-2</v>
      </c>
      <c r="T43" s="190">
        <v>-2.0000000000000001E-4</v>
      </c>
      <c r="U43" s="188">
        <v>380176</v>
      </c>
      <c r="V43" s="188">
        <v>-1584</v>
      </c>
      <c r="W43" s="191">
        <v>0.21180555555555555</v>
      </c>
      <c r="X43" s="207">
        <v>42705</v>
      </c>
      <c r="Y43" s="59" t="s">
        <v>38</v>
      </c>
    </row>
    <row r="44" spans="1:25" ht="15.75" thickBot="1" x14ac:dyDescent="0.2">
      <c r="A44" s="14">
        <v>150094</v>
      </c>
      <c r="B44" s="150" t="s">
        <v>162</v>
      </c>
      <c r="C44" s="14">
        <v>1.0429999999999999</v>
      </c>
      <c r="D44" s="156">
        <v>-9.4999999999999998E-3</v>
      </c>
      <c r="E44" s="150">
        <v>4.18</v>
      </c>
      <c r="F44" s="14">
        <v>1.032</v>
      </c>
      <c r="G44" s="152">
        <v>-1.0699999999999999E-2</v>
      </c>
      <c r="H44" s="152">
        <v>3.5000000000000003E-2</v>
      </c>
      <c r="I44" s="150">
        <v>5</v>
      </c>
      <c r="J44" s="150">
        <v>5</v>
      </c>
      <c r="K44" s="152">
        <v>4.9459999999999997E-2</v>
      </c>
      <c r="L44" s="150" t="s">
        <v>40</v>
      </c>
      <c r="M44" s="14" t="s">
        <v>163</v>
      </c>
      <c r="N44" s="151">
        <v>2.8999999999999998E-3</v>
      </c>
      <c r="O44" s="18">
        <v>0.16980000000000001</v>
      </c>
      <c r="P44" s="152">
        <v>-1.17E-2</v>
      </c>
      <c r="Q44" s="152">
        <v>1.5903</v>
      </c>
      <c r="R44" s="152">
        <v>-4.0000000000000001E-3</v>
      </c>
      <c r="S44" s="152">
        <v>1.04E-2</v>
      </c>
      <c r="T44" s="152">
        <v>3.8999999999999998E-3</v>
      </c>
      <c r="U44" s="150">
        <v>959</v>
      </c>
      <c r="V44" s="150">
        <v>0</v>
      </c>
      <c r="W44" s="153">
        <v>0.21180555555555555</v>
      </c>
      <c r="X44" s="154">
        <v>42738</v>
      </c>
      <c r="Y44" s="21" t="s">
        <v>38</v>
      </c>
    </row>
    <row r="45" spans="1:25" s="60" customFormat="1" ht="15.75" thickBot="1" x14ac:dyDescent="0.2">
      <c r="A45" s="51">
        <v>150145</v>
      </c>
      <c r="B45" s="188" t="s">
        <v>156</v>
      </c>
      <c r="C45" s="51">
        <v>1.0469999999999999</v>
      </c>
      <c r="D45" s="189">
        <v>1E-3</v>
      </c>
      <c r="E45" s="188">
        <v>19.25</v>
      </c>
      <c r="F45" s="51">
        <v>1.034</v>
      </c>
      <c r="G45" s="190">
        <v>-1.26E-2</v>
      </c>
      <c r="H45" s="190">
        <v>3.5000000000000003E-2</v>
      </c>
      <c r="I45" s="188">
        <v>5</v>
      </c>
      <c r="J45" s="188">
        <v>5</v>
      </c>
      <c r="K45" s="190">
        <v>4.9360000000000001E-2</v>
      </c>
      <c r="L45" s="188" t="s">
        <v>40</v>
      </c>
      <c r="M45" s="51" t="s">
        <v>157</v>
      </c>
      <c r="N45" s="189">
        <v>4.0000000000000002E-4</v>
      </c>
      <c r="O45" s="56">
        <v>0.18559999999999999</v>
      </c>
      <c r="P45" s="190">
        <v>-1.35E-2</v>
      </c>
      <c r="Q45" s="190">
        <v>0.90280000000000005</v>
      </c>
      <c r="R45" s="190">
        <v>1.4800000000000001E-2</v>
      </c>
      <c r="S45" s="190">
        <v>1.14E-2</v>
      </c>
      <c r="T45" s="190">
        <v>1.1999999999999999E-3</v>
      </c>
      <c r="U45" s="188">
        <v>1094</v>
      </c>
      <c r="V45" s="188">
        <v>0</v>
      </c>
      <c r="W45" s="191">
        <v>0.21180555555555555</v>
      </c>
      <c r="X45" s="192">
        <v>42719</v>
      </c>
      <c r="Y45" s="59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1.0580000000000001</v>
      </c>
      <c r="D46" s="156">
        <v>-1.9E-3</v>
      </c>
      <c r="E46" s="150">
        <v>159.61000000000001</v>
      </c>
      <c r="F46" s="14">
        <v>1.042</v>
      </c>
      <c r="G46" s="152">
        <v>-1.54E-2</v>
      </c>
      <c r="H46" s="152">
        <v>3.5000000000000003E-2</v>
      </c>
      <c r="I46" s="150">
        <v>5.75</v>
      </c>
      <c r="J46" s="150">
        <v>5</v>
      </c>
      <c r="K46" s="152">
        <v>4.931E-2</v>
      </c>
      <c r="L46" s="150" t="s">
        <v>40</v>
      </c>
      <c r="M46" s="14" t="s">
        <v>154</v>
      </c>
      <c r="N46" s="156">
        <v>-8.0000000000000004E-4</v>
      </c>
      <c r="O46" s="18">
        <v>0.15490000000000001</v>
      </c>
      <c r="P46" s="152">
        <v>-1.6299999999999999E-2</v>
      </c>
      <c r="Q46" s="162">
        <v>0.96230000000000004</v>
      </c>
      <c r="R46" s="152">
        <v>8.0000000000000004E-4</v>
      </c>
      <c r="S46" s="152">
        <v>0</v>
      </c>
      <c r="T46" s="152">
        <v>1.9E-3</v>
      </c>
      <c r="U46" s="150">
        <v>17159</v>
      </c>
      <c r="V46" s="150">
        <v>33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1.052</v>
      </c>
      <c r="D47" s="145">
        <v>-8.9999999999999998E-4</v>
      </c>
      <c r="E47" s="144">
        <v>0.16</v>
      </c>
      <c r="F47" s="7">
        <v>1.036</v>
      </c>
      <c r="G47" s="146">
        <v>-1.54E-2</v>
      </c>
      <c r="H47" s="146">
        <v>3.5000000000000003E-2</v>
      </c>
      <c r="I47" s="144">
        <v>5</v>
      </c>
      <c r="J47" s="144">
        <v>5</v>
      </c>
      <c r="K47" s="146">
        <v>4.9209999999999997E-2</v>
      </c>
      <c r="L47" s="144" t="s">
        <v>40</v>
      </c>
      <c r="M47" s="7" t="s">
        <v>182</v>
      </c>
      <c r="N47" s="147">
        <v>1.2999999999999999E-3</v>
      </c>
      <c r="O47" s="23">
        <v>0.38490000000000002</v>
      </c>
      <c r="P47" s="146">
        <v>-1.6299999999999999E-2</v>
      </c>
      <c r="Q47" s="146">
        <v>0.435</v>
      </c>
      <c r="R47" s="146">
        <v>-3.2000000000000002E-3</v>
      </c>
      <c r="S47" s="146">
        <v>-1.01E-2</v>
      </c>
      <c r="T47" s="146">
        <v>-3.8E-3</v>
      </c>
      <c r="U47" s="144">
        <v>258</v>
      </c>
      <c r="V47" s="144">
        <v>0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150053</v>
      </c>
      <c r="B48" s="150" t="s">
        <v>170</v>
      </c>
      <c r="C48" s="14">
        <v>1.048</v>
      </c>
      <c r="D48" s="156">
        <v>-1E-3</v>
      </c>
      <c r="E48" s="150">
        <v>13.78</v>
      </c>
      <c r="F48" s="14">
        <v>1.0318000000000001</v>
      </c>
      <c r="G48" s="152">
        <v>-1.5699999999999999E-2</v>
      </c>
      <c r="H48" s="152">
        <v>3.5000000000000003E-2</v>
      </c>
      <c r="I48" s="150">
        <v>5</v>
      </c>
      <c r="J48" s="150">
        <v>5</v>
      </c>
      <c r="K48" s="152">
        <v>4.9200000000000001E-2</v>
      </c>
      <c r="L48" s="150" t="s">
        <v>40</v>
      </c>
      <c r="M48" s="14" t="s">
        <v>148</v>
      </c>
      <c r="N48" s="151">
        <v>1.2999999999999999E-3</v>
      </c>
      <c r="O48" s="18">
        <v>0.44369999999999998</v>
      </c>
      <c r="P48" s="152">
        <v>-1.6400000000000001E-2</v>
      </c>
      <c r="Q48" s="152">
        <v>0.97719999999999996</v>
      </c>
      <c r="R48" s="152">
        <v>2.7699999999999999E-2</v>
      </c>
      <c r="S48" s="152">
        <v>1.5100000000000001E-2</v>
      </c>
      <c r="T48" s="152">
        <v>2.0500000000000001E-2</v>
      </c>
      <c r="U48" s="150">
        <v>536</v>
      </c>
      <c r="V48" s="150">
        <v>0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502031</v>
      </c>
      <c r="B49" s="155" t="s">
        <v>65</v>
      </c>
      <c r="C49" s="7">
        <v>1.02</v>
      </c>
      <c r="D49" s="157">
        <v>0</v>
      </c>
      <c r="E49" s="144">
        <v>31.37</v>
      </c>
      <c r="F49" s="7">
        <v>1.0029999999999999</v>
      </c>
      <c r="G49" s="146">
        <v>-1.6899999999999998E-2</v>
      </c>
      <c r="H49" s="146">
        <v>3.5000000000000003E-2</v>
      </c>
      <c r="I49" s="144">
        <v>5</v>
      </c>
      <c r="J49" s="144">
        <v>5</v>
      </c>
      <c r="K49" s="146">
        <v>4.9160000000000002E-2</v>
      </c>
      <c r="L49" s="144" t="s">
        <v>40</v>
      </c>
      <c r="M49" s="7" t="s">
        <v>66</v>
      </c>
      <c r="N49" s="145">
        <v>-1E-3</v>
      </c>
      <c r="O49" s="23">
        <v>0.37540000000000001</v>
      </c>
      <c r="P49" s="146">
        <v>-1.77E-2</v>
      </c>
      <c r="Q49" s="146">
        <v>0.49540000000000001</v>
      </c>
      <c r="R49" s="146">
        <v>-9.4999999999999998E-3</v>
      </c>
      <c r="S49" s="146">
        <v>0</v>
      </c>
      <c r="T49" s="146">
        <v>1.4200000000000001E-2</v>
      </c>
      <c r="U49" s="144">
        <v>896</v>
      </c>
      <c r="V49" s="144">
        <v>0</v>
      </c>
      <c r="W49" s="148">
        <v>0.21180555555555555</v>
      </c>
      <c r="X49" s="149">
        <v>42947</v>
      </c>
      <c r="Y49" s="13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1.05</v>
      </c>
      <c r="D50" s="151">
        <v>3.8E-3</v>
      </c>
      <c r="E50" s="150">
        <v>36.21</v>
      </c>
      <c r="F50" s="14">
        <v>1.032</v>
      </c>
      <c r="G50" s="152">
        <v>-1.7399999999999999E-2</v>
      </c>
      <c r="H50" s="152">
        <v>3.5000000000000003E-2</v>
      </c>
      <c r="I50" s="150">
        <v>5</v>
      </c>
      <c r="J50" s="150">
        <v>5</v>
      </c>
      <c r="K50" s="152">
        <v>4.9119999999999997E-2</v>
      </c>
      <c r="L50" s="150" t="s">
        <v>40</v>
      </c>
      <c r="M50" s="14" t="s">
        <v>166</v>
      </c>
      <c r="N50" s="151">
        <v>1.1999999999999999E-3</v>
      </c>
      <c r="O50" s="18">
        <v>0.46660000000000001</v>
      </c>
      <c r="P50" s="152">
        <v>-1.8200000000000001E-2</v>
      </c>
      <c r="Q50" s="152">
        <v>0.89539999999999997</v>
      </c>
      <c r="R50" s="152">
        <v>-7.1999999999999998E-3</v>
      </c>
      <c r="S50" s="152">
        <v>-1.0999999999999999E-2</v>
      </c>
      <c r="T50" s="152">
        <v>-5.1000000000000004E-3</v>
      </c>
      <c r="U50" s="150">
        <v>265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150036</v>
      </c>
      <c r="B51" s="144" t="s">
        <v>298</v>
      </c>
      <c r="C51" s="7">
        <v>1.05</v>
      </c>
      <c r="D51" s="145">
        <v>-2.8E-3</v>
      </c>
      <c r="E51" s="144">
        <v>0.03</v>
      </c>
      <c r="F51" s="7">
        <v>1.032</v>
      </c>
      <c r="G51" s="146">
        <v>-1.7399999999999999E-2</v>
      </c>
      <c r="H51" s="146">
        <v>3.5000000000000003E-2</v>
      </c>
      <c r="I51" s="144">
        <v>5</v>
      </c>
      <c r="J51" s="144">
        <v>5</v>
      </c>
      <c r="K51" s="146">
        <v>4.9119999999999997E-2</v>
      </c>
      <c r="L51" s="144" t="s">
        <v>40</v>
      </c>
      <c r="M51" s="7" t="s">
        <v>36</v>
      </c>
      <c r="N51" s="147">
        <v>1.5E-3</v>
      </c>
      <c r="O51" s="23">
        <v>0.59930000000000005</v>
      </c>
      <c r="P51" s="146">
        <v>-1.9E-2</v>
      </c>
      <c r="Q51" s="146">
        <v>0.50419999999999998</v>
      </c>
      <c r="R51" s="146">
        <v>-5.4000000000000003E-3</v>
      </c>
      <c r="S51" s="146">
        <v>-3.3E-3</v>
      </c>
      <c r="T51" s="146">
        <v>-7.1999999999999998E-3</v>
      </c>
      <c r="U51" s="144">
        <v>180</v>
      </c>
      <c r="V51" s="144">
        <v>0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150121</v>
      </c>
      <c r="B52" s="150" t="s">
        <v>159</v>
      </c>
      <c r="C52" s="14">
        <v>1.052</v>
      </c>
      <c r="D52" s="156">
        <v>-1.9E-3</v>
      </c>
      <c r="E52" s="150">
        <v>3.76</v>
      </c>
      <c r="F52" s="14">
        <v>1.032</v>
      </c>
      <c r="G52" s="152">
        <v>-1.9400000000000001E-2</v>
      </c>
      <c r="H52" s="152">
        <v>3.5000000000000003E-2</v>
      </c>
      <c r="I52" s="150">
        <v>5</v>
      </c>
      <c r="J52" s="150">
        <v>5</v>
      </c>
      <c r="K52" s="152">
        <v>4.9020000000000001E-2</v>
      </c>
      <c r="L52" s="150" t="s">
        <v>40</v>
      </c>
      <c r="M52" s="14" t="s">
        <v>160</v>
      </c>
      <c r="N52" s="151">
        <v>2.8999999999999998E-3</v>
      </c>
      <c r="O52" s="18">
        <v>0.45500000000000002</v>
      </c>
      <c r="P52" s="152">
        <v>-2.01E-2</v>
      </c>
      <c r="Q52" s="152">
        <v>0.70030000000000003</v>
      </c>
      <c r="R52" s="152">
        <v>2.1100000000000001E-2</v>
      </c>
      <c r="S52" s="152">
        <v>2.2599999999999999E-2</v>
      </c>
      <c r="T52" s="152">
        <v>0</v>
      </c>
      <c r="U52" s="150">
        <v>434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502021</v>
      </c>
      <c r="B53" s="144" t="s">
        <v>344</v>
      </c>
      <c r="C53" s="7">
        <v>1.054</v>
      </c>
      <c r="D53" s="145">
        <v>-8.9999999999999998E-4</v>
      </c>
      <c r="E53" s="144">
        <v>0.15</v>
      </c>
      <c r="F53" s="7">
        <v>1.034</v>
      </c>
      <c r="G53" s="146">
        <v>-1.9300000000000001E-2</v>
      </c>
      <c r="H53" s="146">
        <v>3.5000000000000003E-2</v>
      </c>
      <c r="I53" s="144">
        <v>5</v>
      </c>
      <c r="J53" s="144">
        <v>5</v>
      </c>
      <c r="K53" s="146">
        <v>4.9020000000000001E-2</v>
      </c>
      <c r="L53" s="144" t="s">
        <v>40</v>
      </c>
      <c r="M53" s="7" t="s">
        <v>91</v>
      </c>
      <c r="N53" s="147">
        <v>2.2000000000000001E-3</v>
      </c>
      <c r="O53" s="23">
        <v>0.45290000000000002</v>
      </c>
      <c r="P53" s="146">
        <v>-2.01E-2</v>
      </c>
      <c r="Q53" s="146">
        <v>0.27829999999999999</v>
      </c>
      <c r="R53" s="146">
        <v>-4.0000000000000002E-4</v>
      </c>
      <c r="S53" s="146">
        <v>-9.4000000000000004E-3</v>
      </c>
      <c r="T53" s="146">
        <v>-3.3999999999999998E-3</v>
      </c>
      <c r="U53" s="144">
        <v>374</v>
      </c>
      <c r="V53" s="144">
        <v>0</v>
      </c>
      <c r="W53" s="148">
        <v>0.21180555555555555</v>
      </c>
      <c r="X53" s="149">
        <v>42719</v>
      </c>
      <c r="Y53" s="13" t="s">
        <v>38</v>
      </c>
    </row>
    <row r="54" spans="1:25" ht="15.75" thickBot="1" x14ac:dyDescent="0.2">
      <c r="A54" s="14">
        <v>502041</v>
      </c>
      <c r="B54" s="150" t="s">
        <v>155</v>
      </c>
      <c r="C54" s="14">
        <v>1.079</v>
      </c>
      <c r="D54" s="151">
        <v>8.9999999999999998E-4</v>
      </c>
      <c r="E54" s="150">
        <v>5.99</v>
      </c>
      <c r="F54" s="14">
        <v>1.0569999999999999</v>
      </c>
      <c r="G54" s="152">
        <v>-2.0799999999999999E-2</v>
      </c>
      <c r="H54" s="152">
        <v>3.5000000000000003E-2</v>
      </c>
      <c r="I54" s="150">
        <v>5.5</v>
      </c>
      <c r="J54" s="150">
        <v>5</v>
      </c>
      <c r="K54" s="152">
        <v>4.8989999999999999E-2</v>
      </c>
      <c r="L54" s="150" t="s">
        <v>40</v>
      </c>
      <c r="M54" s="14" t="s">
        <v>91</v>
      </c>
      <c r="N54" s="151">
        <v>2.2000000000000001E-3</v>
      </c>
      <c r="O54" s="18">
        <v>0.30249999999999999</v>
      </c>
      <c r="P54" s="152">
        <v>-2.1600000000000001E-2</v>
      </c>
      <c r="Q54" s="162">
        <v>0.60089999999999999</v>
      </c>
      <c r="R54" s="152">
        <v>-5.0000000000000001E-4</v>
      </c>
      <c r="S54" s="152">
        <v>5.0000000000000001E-4</v>
      </c>
      <c r="T54" s="152">
        <v>-1.01E-2</v>
      </c>
      <c r="U54" s="150">
        <v>1054</v>
      </c>
      <c r="V54" s="150">
        <v>-16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150112</v>
      </c>
      <c r="B55" s="144" t="s">
        <v>265</v>
      </c>
      <c r="C55" s="7">
        <v>1.028</v>
      </c>
      <c r="D55" s="145">
        <v>-1E-3</v>
      </c>
      <c r="E55" s="144">
        <v>3.24</v>
      </c>
      <c r="F55" s="7">
        <v>1.0071000000000001</v>
      </c>
      <c r="G55" s="146">
        <v>-2.0799999999999999E-2</v>
      </c>
      <c r="H55" s="146">
        <v>3.5000000000000003E-2</v>
      </c>
      <c r="I55" s="144">
        <v>5</v>
      </c>
      <c r="J55" s="144">
        <v>5</v>
      </c>
      <c r="K55" s="146">
        <v>4.8980000000000003E-2</v>
      </c>
      <c r="L55" s="144" t="s">
        <v>40</v>
      </c>
      <c r="M55" s="7" t="s">
        <v>266</v>
      </c>
      <c r="N55" s="147">
        <v>2.5000000000000001E-3</v>
      </c>
      <c r="O55" s="23">
        <v>0.50170000000000003</v>
      </c>
      <c r="P55" s="146">
        <v>-2.1399999999999999E-2</v>
      </c>
      <c r="Q55" s="146">
        <v>0.5857</v>
      </c>
      <c r="R55" s="146">
        <v>1.4E-3</v>
      </c>
      <c r="S55" s="146">
        <v>1.1299999999999999E-2</v>
      </c>
      <c r="T55" s="146">
        <v>1.17E-2</v>
      </c>
      <c r="U55" s="144">
        <v>962</v>
      </c>
      <c r="V55" s="144">
        <v>0</v>
      </c>
      <c r="W55" s="148">
        <v>0.21180555555555555</v>
      </c>
      <c r="X55" s="149">
        <v>42919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1.091</v>
      </c>
      <c r="D56" s="156">
        <v>-8.9999999999999998E-4</v>
      </c>
      <c r="E56" s="150">
        <v>39.1</v>
      </c>
      <c r="F56" s="14">
        <v>1.0680000000000001</v>
      </c>
      <c r="G56" s="152">
        <v>-2.1499999999999998E-2</v>
      </c>
      <c r="H56" s="152">
        <v>3.5000000000000003E-2</v>
      </c>
      <c r="I56" s="150">
        <v>5.75</v>
      </c>
      <c r="J56" s="150">
        <v>5</v>
      </c>
      <c r="K56" s="152">
        <v>4.897E-2</v>
      </c>
      <c r="L56" s="150" t="s">
        <v>40</v>
      </c>
      <c r="M56" s="14" t="s">
        <v>169</v>
      </c>
      <c r="N56" s="151">
        <v>2.3999999999999998E-3</v>
      </c>
      <c r="O56" s="18">
        <v>0.16350000000000001</v>
      </c>
      <c r="P56" s="152">
        <v>-2.23E-2</v>
      </c>
      <c r="Q56" s="162">
        <v>0.90410000000000001</v>
      </c>
      <c r="R56" s="152">
        <v>-4.0000000000000002E-4</v>
      </c>
      <c r="S56" s="152">
        <v>5.9999999999999995E-4</v>
      </c>
      <c r="T56" s="152">
        <v>4.4000000000000003E-3</v>
      </c>
      <c r="U56" s="150">
        <v>5492</v>
      </c>
      <c r="V56" s="150">
        <v>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150073</v>
      </c>
      <c r="B57" s="144" t="s">
        <v>178</v>
      </c>
      <c r="C57" s="7">
        <v>1.0529999999999999</v>
      </c>
      <c r="D57" s="157">
        <v>0</v>
      </c>
      <c r="E57" s="144">
        <v>0.15</v>
      </c>
      <c r="F57" s="7">
        <v>1.032</v>
      </c>
      <c r="G57" s="146">
        <v>-2.0299999999999999E-2</v>
      </c>
      <c r="H57" s="146">
        <v>3.5000000000000003E-2</v>
      </c>
      <c r="I57" s="144">
        <v>5</v>
      </c>
      <c r="J57" s="144">
        <v>5</v>
      </c>
      <c r="K57" s="146">
        <v>4.897E-2</v>
      </c>
      <c r="L57" s="144" t="s">
        <v>40</v>
      </c>
      <c r="M57" s="7" t="s">
        <v>174</v>
      </c>
      <c r="N57" s="147">
        <v>3.0000000000000001E-3</v>
      </c>
      <c r="O57" s="23">
        <v>0.53159999999999996</v>
      </c>
      <c r="P57" s="146">
        <v>-2.1000000000000001E-2</v>
      </c>
      <c r="Q57" s="146">
        <v>0.66469999999999996</v>
      </c>
      <c r="R57" s="146">
        <v>-1.1999999999999999E-3</v>
      </c>
      <c r="S57" s="146">
        <v>1.6999999999999999E-3</v>
      </c>
      <c r="T57" s="146">
        <v>-5.7999999999999996E-3</v>
      </c>
      <c r="U57" s="144">
        <v>355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502001</v>
      </c>
      <c r="B58" s="150" t="s">
        <v>171</v>
      </c>
      <c r="C58" s="14">
        <v>1.0549999999999999</v>
      </c>
      <c r="D58" s="156">
        <v>-2.5000000000000001E-2</v>
      </c>
      <c r="E58" s="150">
        <v>12.12</v>
      </c>
      <c r="F58" s="14">
        <v>1.032</v>
      </c>
      <c r="G58" s="152">
        <v>-2.23E-2</v>
      </c>
      <c r="H58" s="152">
        <v>3.5000000000000003E-2</v>
      </c>
      <c r="I58" s="150">
        <v>5</v>
      </c>
      <c r="J58" s="150">
        <v>5</v>
      </c>
      <c r="K58" s="152">
        <v>4.888E-2</v>
      </c>
      <c r="L58" s="150" t="s">
        <v>40</v>
      </c>
      <c r="M58" s="14" t="s">
        <v>172</v>
      </c>
      <c r="N58" s="151">
        <v>1.8E-3</v>
      </c>
      <c r="O58" s="18">
        <v>0.37140000000000001</v>
      </c>
      <c r="P58" s="152">
        <v>-2.29E-2</v>
      </c>
      <c r="Q58" s="152">
        <v>0.47099999999999997</v>
      </c>
      <c r="R58" s="152">
        <v>6.9999999999999999E-4</v>
      </c>
      <c r="S58" s="152">
        <v>1.4200000000000001E-2</v>
      </c>
      <c r="T58" s="152">
        <v>-1.21E-2</v>
      </c>
      <c r="U58" s="150">
        <v>270</v>
      </c>
      <c r="V58" s="150">
        <v>-2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1.0620000000000001</v>
      </c>
      <c r="D59" s="147">
        <v>8.9999999999999998E-4</v>
      </c>
      <c r="E59" s="144">
        <v>6.22</v>
      </c>
      <c r="F59" s="7">
        <v>1.0363</v>
      </c>
      <c r="G59" s="146">
        <v>-2.4799999999999999E-2</v>
      </c>
      <c r="H59" s="146">
        <v>3.5000000000000003E-2</v>
      </c>
      <c r="I59" s="144">
        <v>5</v>
      </c>
      <c r="J59" s="144">
        <v>5</v>
      </c>
      <c r="K59" s="146">
        <v>4.8750000000000002E-2</v>
      </c>
      <c r="L59" s="144" t="s">
        <v>40</v>
      </c>
      <c r="M59" s="7" t="s">
        <v>84</v>
      </c>
      <c r="N59" s="147">
        <v>5.4000000000000003E-3</v>
      </c>
      <c r="O59" s="23">
        <v>0.42870000000000003</v>
      </c>
      <c r="P59" s="146">
        <v>-2.5600000000000001E-2</v>
      </c>
      <c r="Q59" s="146">
        <v>0.33250000000000002</v>
      </c>
      <c r="R59" s="146">
        <v>-6.4000000000000003E-3</v>
      </c>
      <c r="S59" s="146">
        <v>-2.2000000000000001E-3</v>
      </c>
      <c r="T59" s="146">
        <v>-5.1000000000000004E-3</v>
      </c>
      <c r="U59" s="144">
        <v>3021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150055</v>
      </c>
      <c r="B60" s="150" t="s">
        <v>184</v>
      </c>
      <c r="C60" s="14">
        <v>1.0580000000000001</v>
      </c>
      <c r="D60" s="159">
        <v>0</v>
      </c>
      <c r="E60" s="150">
        <v>0</v>
      </c>
      <c r="F60" s="14">
        <v>1.0318000000000001</v>
      </c>
      <c r="G60" s="152">
        <v>-2.5399999999999999E-2</v>
      </c>
      <c r="H60" s="152">
        <v>3.5000000000000003E-2</v>
      </c>
      <c r="I60" s="150">
        <v>5</v>
      </c>
      <c r="J60" s="150">
        <v>5</v>
      </c>
      <c r="K60" s="152">
        <v>4.8719999999999999E-2</v>
      </c>
      <c r="L60" s="150" t="s">
        <v>40</v>
      </c>
      <c r="M60" s="14" t="s">
        <v>148</v>
      </c>
      <c r="N60" s="151">
        <v>1.2999999999999999E-3</v>
      </c>
      <c r="O60" s="18">
        <v>0.58630000000000004</v>
      </c>
      <c r="P60" s="152">
        <v>-2.5700000000000001E-2</v>
      </c>
      <c r="Q60" s="150" t="s">
        <v>37</v>
      </c>
      <c r="R60" s="152">
        <v>1.44E-2</v>
      </c>
      <c r="S60" s="152">
        <v>1.6E-2</v>
      </c>
      <c r="T60" s="152">
        <v>3.0000000000000001E-3</v>
      </c>
      <c r="U60" s="150">
        <v>312</v>
      </c>
      <c r="V60" s="150">
        <v>-2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150213</v>
      </c>
      <c r="B61" s="144" t="s">
        <v>177</v>
      </c>
      <c r="C61" s="7">
        <v>1.0589999999999999</v>
      </c>
      <c r="D61" s="145">
        <v>-2.8E-3</v>
      </c>
      <c r="E61" s="144">
        <v>1491.67</v>
      </c>
      <c r="F61" s="7">
        <v>1.032</v>
      </c>
      <c r="G61" s="146">
        <v>-2.6200000000000001E-2</v>
      </c>
      <c r="H61" s="146">
        <v>3.5000000000000003E-2</v>
      </c>
      <c r="I61" s="144">
        <v>5</v>
      </c>
      <c r="J61" s="144">
        <v>5</v>
      </c>
      <c r="K61" s="146">
        <v>4.8689999999999997E-2</v>
      </c>
      <c r="L61" s="144" t="s">
        <v>40</v>
      </c>
      <c r="M61" s="7" t="s">
        <v>174</v>
      </c>
      <c r="N61" s="147">
        <v>3.0000000000000001E-3</v>
      </c>
      <c r="O61" s="23">
        <v>0.15790000000000001</v>
      </c>
      <c r="P61" s="146">
        <v>-2.6599999999999999E-2</v>
      </c>
      <c r="Q61" s="146">
        <v>1.6275999999999999</v>
      </c>
      <c r="R61" s="146">
        <v>-4.1999999999999997E-3</v>
      </c>
      <c r="S61" s="146">
        <v>-5.8999999999999999E-3</v>
      </c>
      <c r="T61" s="146">
        <v>-5.8999999999999999E-3</v>
      </c>
      <c r="U61" s="144">
        <v>91168</v>
      </c>
      <c r="V61" s="144">
        <v>26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150167</v>
      </c>
      <c r="B62" s="150" t="s">
        <v>161</v>
      </c>
      <c r="C62" s="14">
        <v>1.0640000000000001</v>
      </c>
      <c r="D62" s="156">
        <v>-1.9E-3</v>
      </c>
      <c r="E62" s="150">
        <v>6.85</v>
      </c>
      <c r="F62" s="14">
        <v>1.036</v>
      </c>
      <c r="G62" s="152">
        <v>-2.7E-2</v>
      </c>
      <c r="H62" s="152">
        <v>3.5000000000000003E-2</v>
      </c>
      <c r="I62" s="150">
        <v>5</v>
      </c>
      <c r="J62" s="150">
        <v>5</v>
      </c>
      <c r="K62" s="152">
        <v>4.8640000000000003E-2</v>
      </c>
      <c r="L62" s="150" t="s">
        <v>40</v>
      </c>
      <c r="M62" s="14" t="s">
        <v>88</v>
      </c>
      <c r="N62" s="151">
        <v>1.5E-3</v>
      </c>
      <c r="O62" s="18">
        <v>0.2586</v>
      </c>
      <c r="P62" s="152">
        <v>-2.7400000000000001E-2</v>
      </c>
      <c r="Q62" s="152">
        <v>0.72960000000000003</v>
      </c>
      <c r="R62" s="152">
        <v>1.7600000000000001E-2</v>
      </c>
      <c r="S62" s="152">
        <v>2.4799999999999999E-2</v>
      </c>
      <c r="T62" s="152">
        <v>1.32E-2</v>
      </c>
      <c r="U62" s="150">
        <v>2948</v>
      </c>
      <c r="V62" s="150">
        <v>0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150295</v>
      </c>
      <c r="B63" s="144" t="s">
        <v>167</v>
      </c>
      <c r="C63" s="7">
        <v>1.0960000000000001</v>
      </c>
      <c r="D63" s="145">
        <v>-5.4000000000000003E-3</v>
      </c>
      <c r="E63" s="144">
        <v>2262.98</v>
      </c>
      <c r="F63" s="7">
        <v>1.0646</v>
      </c>
      <c r="G63" s="146">
        <v>-2.9499999999999998E-2</v>
      </c>
      <c r="H63" s="146">
        <v>3.5000000000000003E-2</v>
      </c>
      <c r="I63" s="144">
        <v>5.75</v>
      </c>
      <c r="J63" s="144">
        <v>5</v>
      </c>
      <c r="K63" s="146">
        <v>4.8570000000000002E-2</v>
      </c>
      <c r="L63" s="144" t="s">
        <v>40</v>
      </c>
      <c r="M63" s="7" t="s">
        <v>48</v>
      </c>
      <c r="N63" s="145">
        <v>-6.9999999999999999E-4</v>
      </c>
      <c r="O63" s="23">
        <v>0.26400000000000001</v>
      </c>
      <c r="P63" s="146">
        <v>-2.9499999999999998E-2</v>
      </c>
      <c r="Q63" s="146">
        <v>0.67949999999999999</v>
      </c>
      <c r="R63" s="146">
        <v>-5.1999999999999998E-3</v>
      </c>
      <c r="S63" s="146">
        <v>-3.0000000000000001E-3</v>
      </c>
      <c r="T63" s="146">
        <v>-3.5999999999999999E-3</v>
      </c>
      <c r="U63" s="144">
        <v>22518</v>
      </c>
      <c r="V63" s="144">
        <v>-6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150140</v>
      </c>
      <c r="B64" s="150" t="s">
        <v>158</v>
      </c>
      <c r="C64" s="14">
        <v>1.0629999999999999</v>
      </c>
      <c r="D64" s="159">
        <v>0</v>
      </c>
      <c r="E64" s="150">
        <v>40.89</v>
      </c>
      <c r="F64" s="14">
        <v>1.0321</v>
      </c>
      <c r="G64" s="152">
        <v>-2.9899999999999999E-2</v>
      </c>
      <c r="H64" s="152">
        <v>3.5000000000000003E-2</v>
      </c>
      <c r="I64" s="150">
        <v>5</v>
      </c>
      <c r="J64" s="150">
        <v>5</v>
      </c>
      <c r="K64" s="152">
        <v>4.8500000000000001E-2</v>
      </c>
      <c r="L64" s="150" t="s">
        <v>40</v>
      </c>
      <c r="M64" s="14" t="s">
        <v>88</v>
      </c>
      <c r="N64" s="151">
        <v>1.5E-3</v>
      </c>
      <c r="O64" s="18">
        <v>0.2727</v>
      </c>
      <c r="P64" s="152">
        <v>-3.0300000000000001E-2</v>
      </c>
      <c r="Q64" s="152">
        <v>0.70189999999999997</v>
      </c>
      <c r="R64" s="152">
        <v>8.6999999999999994E-3</v>
      </c>
      <c r="S64" s="152">
        <v>1.01E-2</v>
      </c>
      <c r="T64" s="152">
        <v>7.4000000000000003E-3</v>
      </c>
      <c r="U64" s="150">
        <v>633</v>
      </c>
      <c r="V64" s="150">
        <v>0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1.069</v>
      </c>
      <c r="D65" s="145">
        <v>-8.9999999999999998E-4</v>
      </c>
      <c r="E65" s="144">
        <v>16.04</v>
      </c>
      <c r="F65" s="7">
        <v>1.0363</v>
      </c>
      <c r="G65" s="146">
        <v>-3.1600000000000003E-2</v>
      </c>
      <c r="H65" s="146">
        <v>3.5000000000000003E-2</v>
      </c>
      <c r="I65" s="144">
        <v>5</v>
      </c>
      <c r="J65" s="144">
        <v>5</v>
      </c>
      <c r="K65" s="146">
        <v>4.8419999999999998E-2</v>
      </c>
      <c r="L65" s="144" t="s">
        <v>40</v>
      </c>
      <c r="M65" s="7" t="s">
        <v>95</v>
      </c>
      <c r="N65" s="147">
        <v>2.5999999999999999E-3</v>
      </c>
      <c r="O65" s="23">
        <v>0.27279999999999999</v>
      </c>
      <c r="P65" s="146">
        <v>-3.2000000000000001E-2</v>
      </c>
      <c r="Q65" s="146">
        <v>0.69610000000000005</v>
      </c>
      <c r="R65" s="146">
        <v>6.9999999999999999E-4</v>
      </c>
      <c r="S65" s="146">
        <v>4.3E-3</v>
      </c>
      <c r="T65" s="146">
        <v>8.9999999999999993E-3</v>
      </c>
      <c r="U65" s="144">
        <v>1966</v>
      </c>
      <c r="V65" s="144">
        <v>6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1.0649999999999999</v>
      </c>
      <c r="D66" s="156">
        <v>-2.8E-3</v>
      </c>
      <c r="E66" s="150">
        <v>11134.07</v>
      </c>
      <c r="F66" s="14">
        <v>1.032</v>
      </c>
      <c r="G66" s="152">
        <v>-3.2000000000000001E-2</v>
      </c>
      <c r="H66" s="152">
        <v>3.5000000000000003E-2</v>
      </c>
      <c r="I66" s="150">
        <v>5</v>
      </c>
      <c r="J66" s="150">
        <v>5</v>
      </c>
      <c r="K66" s="152">
        <v>4.8399999999999999E-2</v>
      </c>
      <c r="L66" s="150" t="s">
        <v>40</v>
      </c>
      <c r="M66" s="14" t="s">
        <v>129</v>
      </c>
      <c r="N66" s="151">
        <v>3.0999999999999999E-3</v>
      </c>
      <c r="O66" s="18">
        <v>0.36020000000000002</v>
      </c>
      <c r="P66" s="152">
        <v>-3.2099999999999997E-2</v>
      </c>
      <c r="Q66" s="152">
        <v>0.49709999999999999</v>
      </c>
      <c r="R66" s="152">
        <v>-4.4000000000000003E-3</v>
      </c>
      <c r="S66" s="152">
        <v>-3.5000000000000001E-3</v>
      </c>
      <c r="T66" s="152">
        <v>-2E-3</v>
      </c>
      <c r="U66" s="150">
        <v>359777</v>
      </c>
      <c r="V66" s="150">
        <v>-18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150211</v>
      </c>
      <c r="B67" s="144" t="s">
        <v>175</v>
      </c>
      <c r="C67" s="7">
        <v>1.0669999999999999</v>
      </c>
      <c r="D67" s="145">
        <v>-2.8E-3</v>
      </c>
      <c r="E67" s="144">
        <v>165.79</v>
      </c>
      <c r="F67" s="7">
        <v>1.034</v>
      </c>
      <c r="G67" s="146">
        <v>-3.1899999999999998E-2</v>
      </c>
      <c r="H67" s="146">
        <v>3.5000000000000003E-2</v>
      </c>
      <c r="I67" s="144">
        <v>5</v>
      </c>
      <c r="J67" s="144">
        <v>5</v>
      </c>
      <c r="K67" s="146">
        <v>4.8399999999999999E-2</v>
      </c>
      <c r="L67" s="144" t="s">
        <v>40</v>
      </c>
      <c r="M67" s="7" t="s">
        <v>176</v>
      </c>
      <c r="N67" s="145">
        <v>-4.8999999999999998E-3</v>
      </c>
      <c r="O67" s="23">
        <v>0.31159999999999999</v>
      </c>
      <c r="P67" s="146">
        <v>-3.2000000000000001E-2</v>
      </c>
      <c r="Q67" s="146">
        <v>0.60829999999999995</v>
      </c>
      <c r="R67" s="146">
        <v>-3.3999999999999998E-3</v>
      </c>
      <c r="S67" s="146">
        <v>-2.7000000000000001E-3</v>
      </c>
      <c r="T67" s="146">
        <v>5.0000000000000001E-4</v>
      </c>
      <c r="U67" s="144">
        <v>114110</v>
      </c>
      <c r="V67" s="144">
        <v>3</v>
      </c>
      <c r="W67" s="148">
        <v>0.21180555555555555</v>
      </c>
      <c r="X67" s="149">
        <v>42719</v>
      </c>
      <c r="Y67" s="13" t="s">
        <v>38</v>
      </c>
    </row>
    <row r="68" spans="1:25" ht="15.75" thickBot="1" x14ac:dyDescent="0.2">
      <c r="A68" s="14">
        <v>502054</v>
      </c>
      <c r="B68" s="150" t="s">
        <v>55</v>
      </c>
      <c r="C68" s="14">
        <v>1.093</v>
      </c>
      <c r="D68" s="156">
        <v>-8.9999999999999998E-4</v>
      </c>
      <c r="E68" s="150">
        <v>47.72</v>
      </c>
      <c r="F68" s="14">
        <v>1.0569999999999999</v>
      </c>
      <c r="G68" s="152">
        <v>-3.4099999999999998E-2</v>
      </c>
      <c r="H68" s="152">
        <v>3.5000000000000003E-2</v>
      </c>
      <c r="I68" s="150">
        <v>5.5</v>
      </c>
      <c r="J68" s="150">
        <v>5</v>
      </c>
      <c r="K68" s="152">
        <v>4.8329999999999998E-2</v>
      </c>
      <c r="L68" s="150" t="s">
        <v>40</v>
      </c>
      <c r="M68" s="14" t="s">
        <v>56</v>
      </c>
      <c r="N68" s="151">
        <v>4.3E-3</v>
      </c>
      <c r="O68" s="18">
        <v>0.4012</v>
      </c>
      <c r="P68" s="152">
        <v>-3.4099999999999998E-2</v>
      </c>
      <c r="Q68" s="162">
        <v>0.37430000000000002</v>
      </c>
      <c r="R68" s="152">
        <v>5.0000000000000001E-4</v>
      </c>
      <c r="S68" s="152">
        <v>5.4999999999999997E-3</v>
      </c>
      <c r="T68" s="152">
        <v>2.3E-3</v>
      </c>
      <c r="U68" s="150">
        <v>8917</v>
      </c>
      <c r="V68" s="150">
        <v>228</v>
      </c>
      <c r="W68" s="153">
        <v>0.21180555555555555</v>
      </c>
      <c r="X68" s="154">
        <v>42704</v>
      </c>
      <c r="Y68" s="21" t="s">
        <v>38</v>
      </c>
    </row>
    <row r="69" spans="1:25" ht="15.75" thickBot="1" x14ac:dyDescent="0.2">
      <c r="A69" s="7">
        <v>150083</v>
      </c>
      <c r="B69" s="144" t="s">
        <v>287</v>
      </c>
      <c r="C69" s="7">
        <v>1.0680000000000001</v>
      </c>
      <c r="D69" s="145">
        <v>-2.3800000000000002E-2</v>
      </c>
      <c r="E69" s="144">
        <v>0.01</v>
      </c>
      <c r="F69" s="7">
        <v>1.0321</v>
      </c>
      <c r="G69" s="146">
        <v>-3.4799999999999998E-2</v>
      </c>
      <c r="H69" s="146">
        <v>3.5000000000000003E-2</v>
      </c>
      <c r="I69" s="144">
        <v>5</v>
      </c>
      <c r="J69" s="144">
        <v>5</v>
      </c>
      <c r="K69" s="146">
        <v>4.827E-2</v>
      </c>
      <c r="L69" s="144" t="s">
        <v>40</v>
      </c>
      <c r="M69" s="7" t="s">
        <v>266</v>
      </c>
      <c r="N69" s="147">
        <v>2.5000000000000001E-3</v>
      </c>
      <c r="O69" s="23">
        <v>0.38679999999999998</v>
      </c>
      <c r="P69" s="146">
        <v>-3.4799999999999998E-2</v>
      </c>
      <c r="Q69" s="146">
        <v>0.91300000000000003</v>
      </c>
      <c r="R69" s="146">
        <v>-6.7000000000000002E-3</v>
      </c>
      <c r="S69" s="146">
        <v>1.8200000000000001E-2</v>
      </c>
      <c r="T69" s="146">
        <v>8.2000000000000007E-3</v>
      </c>
      <c r="U69" s="144">
        <v>698</v>
      </c>
      <c r="V69" s="144">
        <v>0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150104</v>
      </c>
      <c r="B70" s="150" t="s">
        <v>286</v>
      </c>
      <c r="C70" s="14">
        <v>1.07</v>
      </c>
      <c r="D70" s="156">
        <v>-8.9999999999999998E-4</v>
      </c>
      <c r="E70" s="150">
        <v>7.63</v>
      </c>
      <c r="F70" s="14">
        <v>1.032</v>
      </c>
      <c r="G70" s="152">
        <v>-3.6799999999999999E-2</v>
      </c>
      <c r="H70" s="152">
        <v>3.5000000000000003E-2</v>
      </c>
      <c r="I70" s="150">
        <v>5</v>
      </c>
      <c r="J70" s="150">
        <v>5</v>
      </c>
      <c r="K70" s="152">
        <v>4.8169999999999998E-2</v>
      </c>
      <c r="L70" s="150" t="s">
        <v>40</v>
      </c>
      <c r="M70" s="14" t="s">
        <v>88</v>
      </c>
      <c r="N70" s="151">
        <v>1.5E-3</v>
      </c>
      <c r="O70" s="18">
        <v>0.43969999999999998</v>
      </c>
      <c r="P70" s="152">
        <v>-3.5900000000000001E-2</v>
      </c>
      <c r="Q70" s="152">
        <v>0.6825</v>
      </c>
      <c r="R70" s="152">
        <v>2.8E-3</v>
      </c>
      <c r="S70" s="152">
        <v>-2.8999999999999998E-3</v>
      </c>
      <c r="T70" s="152">
        <v>-4.5999999999999999E-3</v>
      </c>
      <c r="U70" s="150">
        <v>1040</v>
      </c>
      <c r="V70" s="150">
        <v>-3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150090</v>
      </c>
      <c r="B71" s="144" t="s">
        <v>173</v>
      </c>
      <c r="C71" s="7">
        <v>1.0720000000000001</v>
      </c>
      <c r="D71" s="157">
        <v>0</v>
      </c>
      <c r="E71" s="144">
        <v>8.36</v>
      </c>
      <c r="F71" s="7">
        <v>1.0321</v>
      </c>
      <c r="G71" s="146">
        <v>-3.8699999999999998E-2</v>
      </c>
      <c r="H71" s="146">
        <v>3.5000000000000003E-2</v>
      </c>
      <c r="I71" s="144">
        <v>5</v>
      </c>
      <c r="J71" s="144">
        <v>5</v>
      </c>
      <c r="K71" s="146">
        <v>4.8079999999999998E-2</v>
      </c>
      <c r="L71" s="144" t="s">
        <v>40</v>
      </c>
      <c r="M71" s="7" t="s">
        <v>174</v>
      </c>
      <c r="N71" s="147">
        <v>3.0000000000000001E-3</v>
      </c>
      <c r="O71" s="23">
        <v>0.40410000000000001</v>
      </c>
      <c r="P71" s="146">
        <v>-3.8399999999999997E-2</v>
      </c>
      <c r="Q71" s="146">
        <v>0.85899999999999999</v>
      </c>
      <c r="R71" s="146">
        <v>8.0000000000000002E-3</v>
      </c>
      <c r="S71" s="146">
        <v>8.6E-3</v>
      </c>
      <c r="T71" s="146">
        <v>6.4999999999999997E-3</v>
      </c>
      <c r="U71" s="144">
        <v>1092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150030</v>
      </c>
      <c r="B72" s="150" t="s">
        <v>179</v>
      </c>
      <c r="C72" s="14">
        <v>1.079</v>
      </c>
      <c r="D72" s="156">
        <v>-2.8E-3</v>
      </c>
      <c r="E72" s="150">
        <v>2.41</v>
      </c>
      <c r="F72" s="14">
        <v>1.032</v>
      </c>
      <c r="G72" s="152">
        <v>-4.5499999999999999E-2</v>
      </c>
      <c r="H72" s="152">
        <v>3.5000000000000003E-2</v>
      </c>
      <c r="I72" s="150">
        <v>5</v>
      </c>
      <c r="J72" s="150">
        <v>5</v>
      </c>
      <c r="K72" s="152">
        <v>4.7759999999999997E-2</v>
      </c>
      <c r="L72" s="150" t="s">
        <v>40</v>
      </c>
      <c r="M72" s="14" t="s">
        <v>180</v>
      </c>
      <c r="N72" s="151">
        <v>1.1000000000000001E-3</v>
      </c>
      <c r="O72" s="18">
        <v>0.39929999999999999</v>
      </c>
      <c r="P72" s="152">
        <v>-4.4600000000000001E-2</v>
      </c>
      <c r="Q72" s="152">
        <v>0.87419999999999998</v>
      </c>
      <c r="R72" s="152">
        <v>-5.7000000000000002E-3</v>
      </c>
      <c r="S72" s="152">
        <v>3.8E-3</v>
      </c>
      <c r="T72" s="152">
        <v>-5.1000000000000004E-3</v>
      </c>
      <c r="U72" s="150">
        <v>3156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1.0409999999999999</v>
      </c>
      <c r="D73" s="157">
        <v>0</v>
      </c>
      <c r="E73" s="144">
        <v>14.49</v>
      </c>
      <c r="F73" s="7">
        <v>1.018</v>
      </c>
      <c r="G73" s="146">
        <v>-2.2599999999999999E-2</v>
      </c>
      <c r="H73" s="144" t="s">
        <v>186</v>
      </c>
      <c r="I73" s="144">
        <v>5</v>
      </c>
      <c r="J73" s="144">
        <v>5</v>
      </c>
      <c r="K73" s="146">
        <v>4.6550000000000001E-2</v>
      </c>
      <c r="L73" s="144" t="s">
        <v>40</v>
      </c>
      <c r="M73" s="7" t="s">
        <v>187</v>
      </c>
      <c r="N73" s="147">
        <v>1.6999999999999999E-3</v>
      </c>
      <c r="O73" s="23">
        <v>0.52680000000000005</v>
      </c>
      <c r="P73" s="146">
        <v>-2.29E-2</v>
      </c>
      <c r="Q73" s="144" t="s">
        <v>37</v>
      </c>
      <c r="R73" s="146">
        <v>-3.5000000000000001E-3</v>
      </c>
      <c r="S73" s="146">
        <v>-5.3E-3</v>
      </c>
      <c r="T73" s="146">
        <v>-4.1999999999999997E-3</v>
      </c>
      <c r="U73" s="144">
        <v>7981</v>
      </c>
      <c r="V73" s="144">
        <v>-2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1.2090000000000001</v>
      </c>
      <c r="D74" s="151">
        <v>9.1999999999999998E-3</v>
      </c>
      <c r="E74" s="150">
        <v>0.19</v>
      </c>
      <c r="F74" s="14">
        <v>1.032</v>
      </c>
      <c r="G74" s="152">
        <v>-0.17150000000000001</v>
      </c>
      <c r="H74" s="152">
        <v>3.5000000000000003E-2</v>
      </c>
      <c r="I74" s="150">
        <v>5</v>
      </c>
      <c r="J74" s="150">
        <v>5</v>
      </c>
      <c r="K74" s="152">
        <v>4.2479999999999997E-2</v>
      </c>
      <c r="L74" s="150" t="s">
        <v>40</v>
      </c>
      <c r="M74" s="14" t="s">
        <v>191</v>
      </c>
      <c r="N74" s="156">
        <v>-1.8E-3</v>
      </c>
      <c r="O74" s="18">
        <v>0.48370000000000002</v>
      </c>
      <c r="P74" s="152">
        <v>-0.1474</v>
      </c>
      <c r="Q74" s="152">
        <v>1.2932999999999999</v>
      </c>
      <c r="R74" s="152">
        <v>5.9999999999999995E-4</v>
      </c>
      <c r="S74" s="152">
        <v>-4.5999999999999999E-3</v>
      </c>
      <c r="T74" s="152">
        <v>-7.4000000000000003E-3</v>
      </c>
      <c r="U74" s="150">
        <v>4185</v>
      </c>
      <c r="V74" s="150">
        <v>3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47">
        <v>2.8999999999999998E-3</v>
      </c>
      <c r="E75" s="144">
        <v>3.98</v>
      </c>
      <c r="F75" s="7">
        <v>1.032</v>
      </c>
      <c r="G75" s="146">
        <v>-1.55E-2</v>
      </c>
      <c r="H75" s="146">
        <v>3.5000000000000003E-2</v>
      </c>
      <c r="I75" s="144">
        <v>5</v>
      </c>
      <c r="J75" s="144">
        <v>5</v>
      </c>
      <c r="K75" s="146">
        <v>4.1599999999999998E-2</v>
      </c>
      <c r="L75" s="144">
        <v>3.59</v>
      </c>
      <c r="M75" s="7" t="s">
        <v>187</v>
      </c>
      <c r="N75" s="147">
        <v>1.6999999999999999E-3</v>
      </c>
      <c r="O75" s="146">
        <v>0.2</v>
      </c>
      <c r="P75" s="144" t="s">
        <v>37</v>
      </c>
      <c r="Q75" s="146">
        <v>1.496</v>
      </c>
      <c r="R75" s="146">
        <v>7.1000000000000004E-3</v>
      </c>
      <c r="S75" s="146">
        <v>8.0999999999999996E-3</v>
      </c>
      <c r="T75" s="146">
        <v>4.3E-3</v>
      </c>
      <c r="U75" s="144">
        <v>1940</v>
      </c>
      <c r="V75" s="144">
        <v>-2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1.0449999999999999</v>
      </c>
      <c r="D76" s="159">
        <v>0</v>
      </c>
      <c r="E76" s="150">
        <v>78.8</v>
      </c>
      <c r="F76" s="14">
        <v>1.0144</v>
      </c>
      <c r="G76" s="152">
        <v>-3.0200000000000001E-2</v>
      </c>
      <c r="H76" s="152">
        <v>3.5000000000000003E-2</v>
      </c>
      <c r="I76" s="150">
        <v>5</v>
      </c>
      <c r="J76" s="150">
        <v>5</v>
      </c>
      <c r="K76" s="152">
        <v>6.5900000000000004E-3</v>
      </c>
      <c r="L76" s="150">
        <v>0.71</v>
      </c>
      <c r="M76" s="14" t="s">
        <v>189</v>
      </c>
      <c r="N76" s="151">
        <v>2.2000000000000001E-3</v>
      </c>
      <c r="O76" s="152">
        <v>0.39910000000000001</v>
      </c>
      <c r="P76" s="150" t="s">
        <v>37</v>
      </c>
      <c r="Q76" s="162">
        <v>0.90100000000000002</v>
      </c>
      <c r="R76" s="152">
        <v>-3.3999999999999998E-3</v>
      </c>
      <c r="S76" s="152">
        <v>-6.1000000000000004E-3</v>
      </c>
      <c r="T76" s="152">
        <v>-5.5999999999999999E-3</v>
      </c>
      <c r="U76" s="150">
        <v>19227</v>
      </c>
      <c r="V76" s="150">
        <v>-38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1.1060000000000001</v>
      </c>
      <c r="D77" s="145">
        <v>-8.9999999999999998E-4</v>
      </c>
      <c r="E77" s="144">
        <v>3.46</v>
      </c>
      <c r="F77" s="7">
        <v>1.032</v>
      </c>
      <c r="G77" s="146">
        <v>-7.17E-2</v>
      </c>
      <c r="H77" s="146">
        <v>3.5000000000000003E-2</v>
      </c>
      <c r="I77" s="144">
        <v>5</v>
      </c>
      <c r="J77" s="144">
        <v>5</v>
      </c>
      <c r="K77" s="146">
        <v>-3.5159999999999997E-2</v>
      </c>
      <c r="L77" s="144">
        <v>0.85</v>
      </c>
      <c r="M77" s="7" t="s">
        <v>193</v>
      </c>
      <c r="N77" s="147">
        <v>8.9999999999999998E-4</v>
      </c>
      <c r="O77" s="146">
        <v>0.36149999999999999</v>
      </c>
      <c r="P77" s="144" t="s">
        <v>37</v>
      </c>
      <c r="Q77" s="146">
        <v>0.99229999999999996</v>
      </c>
      <c r="R77" s="146">
        <v>-9.7999999999999997E-3</v>
      </c>
      <c r="S77" s="146">
        <v>-0.01</v>
      </c>
      <c r="T77" s="146">
        <v>-6.4000000000000003E-3</v>
      </c>
      <c r="U77" s="144">
        <v>12560</v>
      </c>
      <c r="V77" s="144">
        <v>-252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-2.0571428571428568E-3</v>
      </c>
      <c r="E78" s="36"/>
      <c r="F78" s="35"/>
      <c r="G78" s="43">
        <f>AVERAGE(G43:G77)</f>
        <v>-2.8059999999999991E-2</v>
      </c>
      <c r="H78" s="272">
        <f>COUNTIF($D43:$D77,"&gt;0")/COUNT($D43:$D77)</f>
        <v>0.2</v>
      </c>
      <c r="I78" s="270"/>
      <c r="J78" s="270"/>
      <c r="K78" s="43">
        <f>AVERAGE(K43:K77)</f>
        <v>4.4825428571428572E-2</v>
      </c>
      <c r="L78" s="36"/>
      <c r="M78" s="35"/>
      <c r="N78" s="38"/>
      <c r="O78" s="39"/>
      <c r="P78" s="43">
        <f>AVERAGE(P43:P77)</f>
        <v>-2.8961290322580647E-2</v>
      </c>
      <c r="Q78" s="37"/>
      <c r="R78" s="43">
        <f>AVERAGE(R43:R77)</f>
        <v>8.9428571428571454E-4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1.0289999999999999</v>
      </c>
      <c r="D79" s="159">
        <v>0</v>
      </c>
      <c r="E79" s="150">
        <v>8.34</v>
      </c>
      <c r="F79" s="14">
        <v>1.0209999999999999</v>
      </c>
      <c r="G79" s="152">
        <v>-7.7999999999999996E-3</v>
      </c>
      <c r="H79" s="152">
        <v>3.2000000000000001E-2</v>
      </c>
      <c r="I79" s="150">
        <v>4.7</v>
      </c>
      <c r="J79" s="150">
        <v>4.7</v>
      </c>
      <c r="K79" s="152">
        <v>4.6629999999999998E-2</v>
      </c>
      <c r="L79" s="150" t="s">
        <v>40</v>
      </c>
      <c r="M79" s="14" t="s">
        <v>36</v>
      </c>
      <c r="N79" s="159">
        <v>0</v>
      </c>
      <c r="O79" s="18">
        <v>0.51239999999999997</v>
      </c>
      <c r="P79" s="152">
        <v>-1.0200000000000001E-2</v>
      </c>
      <c r="Q79" s="150" t="s">
        <v>37</v>
      </c>
      <c r="R79" s="152">
        <v>1.6400000000000001E-2</v>
      </c>
      <c r="S79" s="152">
        <v>7.1999999999999998E-3</v>
      </c>
      <c r="T79" s="152">
        <v>-4.0000000000000002E-4</v>
      </c>
      <c r="U79" s="150">
        <v>1922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1.044</v>
      </c>
      <c r="D80" s="145">
        <v>-2.8999999999999998E-3</v>
      </c>
      <c r="E80" s="144">
        <v>3.54</v>
      </c>
      <c r="F80" s="7">
        <v>1.032</v>
      </c>
      <c r="G80" s="146">
        <v>-1.1599999999999999E-2</v>
      </c>
      <c r="H80" s="146">
        <v>3.2000000000000001E-2</v>
      </c>
      <c r="I80" s="144">
        <v>4.7</v>
      </c>
      <c r="J80" s="144">
        <v>4.7</v>
      </c>
      <c r="K80" s="146">
        <v>4.6440000000000002E-2</v>
      </c>
      <c r="L80" s="144" t="s">
        <v>40</v>
      </c>
      <c r="M80" s="7" t="s">
        <v>146</v>
      </c>
      <c r="N80" s="145">
        <v>-1.1999999999999999E-3</v>
      </c>
      <c r="O80" s="23">
        <v>0.38300000000000001</v>
      </c>
      <c r="P80" s="146">
        <v>-1.3299999999999999E-2</v>
      </c>
      <c r="Q80" s="146">
        <v>0.44400000000000001</v>
      </c>
      <c r="R80" s="146">
        <v>-5.5999999999999999E-3</v>
      </c>
      <c r="S80" s="146">
        <v>-3.8999999999999998E-3</v>
      </c>
      <c r="T80" s="146">
        <v>-3.8E-3</v>
      </c>
      <c r="U80" s="144">
        <v>9302</v>
      </c>
      <c r="V80" s="144">
        <v>0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1.05</v>
      </c>
      <c r="D81" s="156">
        <v>-1.9E-3</v>
      </c>
      <c r="E81" s="150">
        <v>59.23</v>
      </c>
      <c r="F81" s="14">
        <v>1.032</v>
      </c>
      <c r="G81" s="152">
        <v>-1.7399999999999999E-2</v>
      </c>
      <c r="H81" s="152">
        <v>3.2000000000000001E-2</v>
      </c>
      <c r="I81" s="150">
        <v>4.7</v>
      </c>
      <c r="J81" s="150">
        <v>4.7</v>
      </c>
      <c r="K81" s="152">
        <v>4.6170000000000003E-2</v>
      </c>
      <c r="L81" s="150" t="s">
        <v>40</v>
      </c>
      <c r="M81" s="14" t="s">
        <v>144</v>
      </c>
      <c r="N81" s="151">
        <v>7.7000000000000002E-3</v>
      </c>
      <c r="O81" s="18">
        <v>0.20949999999999999</v>
      </c>
      <c r="P81" s="152">
        <v>-1.9E-2</v>
      </c>
      <c r="Q81" s="152">
        <v>0.8498</v>
      </c>
      <c r="R81" s="152">
        <v>-4.1999999999999997E-3</v>
      </c>
      <c r="S81" s="152">
        <v>-4.3E-3</v>
      </c>
      <c r="T81" s="152">
        <v>-4.3E-3</v>
      </c>
      <c r="U81" s="150">
        <v>12907</v>
      </c>
      <c r="V81" s="150">
        <v>-115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1.0449999999999999</v>
      </c>
      <c r="D82" s="145">
        <v>-1E-3</v>
      </c>
      <c r="E82" s="144">
        <v>38.299999999999997</v>
      </c>
      <c r="F82" s="7">
        <v>1.026</v>
      </c>
      <c r="G82" s="146">
        <v>-1.8499999999999999E-2</v>
      </c>
      <c r="H82" s="146">
        <v>3.2000000000000001E-2</v>
      </c>
      <c r="I82" s="144">
        <v>4.7</v>
      </c>
      <c r="J82" s="144">
        <v>4.7</v>
      </c>
      <c r="K82" s="146">
        <v>4.6120000000000001E-2</v>
      </c>
      <c r="L82" s="144" t="s">
        <v>40</v>
      </c>
      <c r="M82" s="7" t="s">
        <v>148</v>
      </c>
      <c r="N82" s="147">
        <v>1.2999999999999999E-3</v>
      </c>
      <c r="O82" s="23">
        <v>0.55079999999999996</v>
      </c>
      <c r="P82" s="146">
        <v>-0.02</v>
      </c>
      <c r="Q82" s="146">
        <v>0.60319999999999996</v>
      </c>
      <c r="R82" s="146">
        <v>-7.0000000000000001E-3</v>
      </c>
      <c r="S82" s="146">
        <v>-4.4999999999999997E-3</v>
      </c>
      <c r="T82" s="146">
        <v>-8.0999999999999996E-3</v>
      </c>
      <c r="U82" s="144">
        <v>4679</v>
      </c>
      <c r="V82" s="144">
        <v>-11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1.0609999999999999</v>
      </c>
      <c r="D83" s="156">
        <v>-1.9E-3</v>
      </c>
      <c r="E83" s="150">
        <v>1270.4100000000001</v>
      </c>
      <c r="F83" s="14">
        <v>1.032</v>
      </c>
      <c r="G83" s="152">
        <v>-2.81E-2</v>
      </c>
      <c r="H83" s="152">
        <v>3.2000000000000001E-2</v>
      </c>
      <c r="I83" s="150">
        <v>4.7</v>
      </c>
      <c r="J83" s="150">
        <v>4.7</v>
      </c>
      <c r="K83" s="152">
        <v>4.5679999999999998E-2</v>
      </c>
      <c r="L83" s="150" t="s">
        <v>40</v>
      </c>
      <c r="M83" s="14" t="s">
        <v>150</v>
      </c>
      <c r="N83" s="151">
        <v>4.1999999999999997E-3</v>
      </c>
      <c r="O83" s="18">
        <v>0.32079999999999997</v>
      </c>
      <c r="P83" s="152">
        <v>-2.9100000000000001E-2</v>
      </c>
      <c r="Q83" s="152">
        <v>0.58940000000000003</v>
      </c>
      <c r="R83" s="152">
        <v>-3.3999999999999998E-3</v>
      </c>
      <c r="S83" s="152">
        <v>-3.7000000000000002E-3</v>
      </c>
      <c r="T83" s="152">
        <v>-3.7000000000000002E-3</v>
      </c>
      <c r="U83" s="150">
        <v>116596</v>
      </c>
      <c r="V83" s="150">
        <v>-238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-1.5399999999999999E-3</v>
      </c>
      <c r="E84" s="36"/>
      <c r="F84" s="35"/>
      <c r="G84" s="43">
        <f>AVERAGE(G79:G83)</f>
        <v>-1.668E-2</v>
      </c>
      <c r="H84" s="272">
        <f>COUNTIF($D79:$D83,"&gt;0")/COUNT($D79:$D83)</f>
        <v>0</v>
      </c>
      <c r="I84" s="270">
        <f>COUNTIF($D79:$D83,"&lt;0")</f>
        <v>4</v>
      </c>
      <c r="J84" s="270">
        <f>COUNTIF($D79:$D83,"=0")</f>
        <v>1</v>
      </c>
      <c r="K84" s="43">
        <f>AVERAGE(K79:K83)</f>
        <v>4.6207999999999999E-2</v>
      </c>
      <c r="L84" s="36"/>
      <c r="M84" s="35"/>
      <c r="N84" s="38"/>
      <c r="O84" s="39"/>
      <c r="P84" s="43">
        <f>AVERAGE(P79:P83)</f>
        <v>-1.8319999999999999E-2</v>
      </c>
      <c r="Q84" s="37"/>
      <c r="R84" s="43">
        <f>AVERAGE(R79:R83)</f>
        <v>-7.5999999999999983E-4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0.84399999999999997</v>
      </c>
      <c r="D85" s="147">
        <v>1.1999999999999999E-3</v>
      </c>
      <c r="E85" s="144">
        <v>6539.39</v>
      </c>
      <c r="F85" s="7">
        <v>1.0288999999999999</v>
      </c>
      <c r="G85" s="146">
        <v>0.1797</v>
      </c>
      <c r="H85" s="146">
        <v>0.03</v>
      </c>
      <c r="I85" s="144">
        <v>4.5</v>
      </c>
      <c r="J85" s="144">
        <v>4.5</v>
      </c>
      <c r="K85" s="146">
        <v>5.5210000000000002E-2</v>
      </c>
      <c r="L85" s="144" t="s">
        <v>40</v>
      </c>
      <c r="M85" s="7" t="s">
        <v>43</v>
      </c>
      <c r="N85" s="147">
        <v>1.8E-3</v>
      </c>
      <c r="O85" s="23">
        <v>0.1109</v>
      </c>
      <c r="P85" s="155" t="s">
        <v>44</v>
      </c>
      <c r="Q85" s="160">
        <v>2.1501999999999999</v>
      </c>
      <c r="R85" s="146">
        <v>-5.3E-3</v>
      </c>
      <c r="S85" s="146">
        <v>-3.5999999999999999E-3</v>
      </c>
      <c r="T85" s="146">
        <v>-4.4999999999999997E-3</v>
      </c>
      <c r="U85" s="144">
        <v>300117</v>
      </c>
      <c r="V85" s="144">
        <v>-75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150205</v>
      </c>
      <c r="B86" s="150" t="s">
        <v>49</v>
      </c>
      <c r="C86" s="14">
        <v>1.0369999999999999</v>
      </c>
      <c r="D86" s="156">
        <v>-5.7999999999999996E-3</v>
      </c>
      <c r="E86" s="150">
        <v>9671.08</v>
      </c>
      <c r="F86" s="14">
        <v>1.034</v>
      </c>
      <c r="G86" s="152">
        <v>-2.8999999999999998E-3</v>
      </c>
      <c r="H86" s="152">
        <v>0.03</v>
      </c>
      <c r="I86" s="150">
        <v>4.5</v>
      </c>
      <c r="J86" s="150">
        <v>4.5</v>
      </c>
      <c r="K86" s="152">
        <v>4.487E-2</v>
      </c>
      <c r="L86" s="150" t="s">
        <v>40</v>
      </c>
      <c r="M86" s="14" t="s">
        <v>50</v>
      </c>
      <c r="N86" s="156">
        <v>-1.8E-3</v>
      </c>
      <c r="O86" s="18">
        <v>0.18590000000000001</v>
      </c>
      <c r="P86" s="152">
        <v>-5.8999999999999999E-3</v>
      </c>
      <c r="Q86" s="152">
        <v>0.90200000000000002</v>
      </c>
      <c r="R86" s="152">
        <v>4.0000000000000002E-4</v>
      </c>
      <c r="S86" s="152">
        <v>2.5000000000000001E-3</v>
      </c>
      <c r="T86" s="152">
        <v>1.1999999999999999E-3</v>
      </c>
      <c r="U86" s="150">
        <v>584355</v>
      </c>
      <c r="V86" s="150">
        <v>3739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150237</v>
      </c>
      <c r="B87" s="144" t="s">
        <v>75</v>
      </c>
      <c r="C87" s="7">
        <v>1.048</v>
      </c>
      <c r="D87" s="145">
        <v>-4.7000000000000002E-3</v>
      </c>
      <c r="E87" s="144">
        <v>0.62</v>
      </c>
      <c r="F87" s="7">
        <v>1.044</v>
      </c>
      <c r="G87" s="146">
        <v>-3.8E-3</v>
      </c>
      <c r="H87" s="146">
        <v>0.03</v>
      </c>
      <c r="I87" s="144">
        <v>4.75</v>
      </c>
      <c r="J87" s="144">
        <v>4.5</v>
      </c>
      <c r="K87" s="146">
        <v>4.4839999999999998E-2</v>
      </c>
      <c r="L87" s="144" t="s">
        <v>40</v>
      </c>
      <c r="M87" s="7" t="s">
        <v>76</v>
      </c>
      <c r="N87" s="147">
        <v>2.8E-3</v>
      </c>
      <c r="O87" s="23">
        <v>0.41070000000000001</v>
      </c>
      <c r="P87" s="146">
        <v>-6.8999999999999999E-3</v>
      </c>
      <c r="Q87" s="146">
        <v>0.36620000000000003</v>
      </c>
      <c r="R87" s="146">
        <v>-7.1999999999999998E-3</v>
      </c>
      <c r="S87" s="146">
        <v>3.5999999999999999E-3</v>
      </c>
      <c r="T87" s="146">
        <v>2.3E-3</v>
      </c>
      <c r="U87" s="144">
        <v>855</v>
      </c>
      <c r="V87" s="144">
        <v>-1</v>
      </c>
      <c r="W87" s="148">
        <v>0.21180555555555555</v>
      </c>
      <c r="X87" s="149">
        <v>42675</v>
      </c>
      <c r="Y87" s="13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1.06</v>
      </c>
      <c r="D88" s="156">
        <v>-2.8E-3</v>
      </c>
      <c r="E88" s="150">
        <v>116.33</v>
      </c>
      <c r="F88" s="14">
        <v>1.056</v>
      </c>
      <c r="G88" s="152">
        <v>-3.8E-3</v>
      </c>
      <c r="H88" s="152">
        <v>0.03</v>
      </c>
      <c r="I88" s="150">
        <v>5</v>
      </c>
      <c r="J88" s="150">
        <v>4.5</v>
      </c>
      <c r="K88" s="152">
        <v>4.4830000000000002E-2</v>
      </c>
      <c r="L88" s="150" t="s">
        <v>40</v>
      </c>
      <c r="M88" s="14" t="s">
        <v>46</v>
      </c>
      <c r="N88" s="151">
        <v>1E-4</v>
      </c>
      <c r="O88" s="18">
        <v>0.14979999999999999</v>
      </c>
      <c r="P88" s="152">
        <v>-6.8999999999999999E-3</v>
      </c>
      <c r="Q88" s="152">
        <v>0.95289999999999997</v>
      </c>
      <c r="R88" s="152">
        <v>-6.9999999999999999E-4</v>
      </c>
      <c r="S88" s="152">
        <v>2.5999999999999999E-3</v>
      </c>
      <c r="T88" s="152">
        <v>4.4999999999999997E-3</v>
      </c>
      <c r="U88" s="150">
        <v>10710</v>
      </c>
      <c r="V88" s="150">
        <v>366</v>
      </c>
      <c r="W88" s="153">
        <v>0.21180555555555555</v>
      </c>
      <c r="X88" s="154">
        <v>42614</v>
      </c>
      <c r="Y88" s="21" t="s">
        <v>38</v>
      </c>
    </row>
    <row r="89" spans="1:25" s="400" customFormat="1" ht="15.75" thickBot="1" x14ac:dyDescent="0.2">
      <c r="A89" s="35">
        <v>150229</v>
      </c>
      <c r="B89" s="574" t="s">
        <v>69</v>
      </c>
      <c r="C89" s="35">
        <v>1.038</v>
      </c>
      <c r="D89" s="575">
        <v>-3.8E-3</v>
      </c>
      <c r="E89" s="574">
        <v>263.88</v>
      </c>
      <c r="F89" s="35">
        <v>1.0329999999999999</v>
      </c>
      <c r="G89" s="174">
        <v>-4.7999999999999996E-3</v>
      </c>
      <c r="H89" s="174">
        <v>0.03</v>
      </c>
      <c r="I89" s="574">
        <v>4.5</v>
      </c>
      <c r="J89" s="574">
        <v>4.5</v>
      </c>
      <c r="K89" s="174">
        <v>4.478E-2</v>
      </c>
      <c r="L89" s="574" t="s">
        <v>40</v>
      </c>
      <c r="M89" s="35" t="s">
        <v>70</v>
      </c>
      <c r="N89" s="575">
        <v>-3.8999999999999998E-3</v>
      </c>
      <c r="O89" s="39">
        <v>0.28689999999999999</v>
      </c>
      <c r="P89" s="174">
        <v>-7.9000000000000008E-3</v>
      </c>
      <c r="Q89" s="174">
        <v>0.6673</v>
      </c>
      <c r="R89" s="174">
        <v>-6.9999999999999999E-4</v>
      </c>
      <c r="S89" s="174">
        <v>5.9999999999999995E-4</v>
      </c>
      <c r="T89" s="174">
        <v>2.2000000000000001E-3</v>
      </c>
      <c r="U89" s="574">
        <v>17145</v>
      </c>
      <c r="V89" s="574">
        <v>224</v>
      </c>
      <c r="W89" s="576">
        <v>0.21180555555555555</v>
      </c>
      <c r="X89" s="577">
        <v>42705</v>
      </c>
      <c r="Y89" s="42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1.0620000000000001</v>
      </c>
      <c r="D90" s="156">
        <v>-1.9E-3</v>
      </c>
      <c r="E90" s="150">
        <v>1345.03</v>
      </c>
      <c r="F90" s="14">
        <v>1.0569999999999999</v>
      </c>
      <c r="G90" s="152">
        <v>-4.7000000000000002E-3</v>
      </c>
      <c r="H90" s="152">
        <v>0.03</v>
      </c>
      <c r="I90" s="150">
        <v>5</v>
      </c>
      <c r="J90" s="150">
        <v>4.5</v>
      </c>
      <c r="K90" s="152">
        <v>4.478E-2</v>
      </c>
      <c r="L90" s="150" t="s">
        <v>40</v>
      </c>
      <c r="M90" s="14" t="s">
        <v>66</v>
      </c>
      <c r="N90" s="156">
        <v>-1E-3</v>
      </c>
      <c r="O90" s="18">
        <v>0.15709999999999999</v>
      </c>
      <c r="P90" s="152">
        <v>-7.7999999999999996E-3</v>
      </c>
      <c r="Q90" s="152">
        <v>0.93479999999999996</v>
      </c>
      <c r="R90" s="152">
        <v>-2.8999999999999998E-3</v>
      </c>
      <c r="S90" s="152">
        <v>1.2999999999999999E-3</v>
      </c>
      <c r="T90" s="152">
        <v>2.5000000000000001E-3</v>
      </c>
      <c r="U90" s="150">
        <v>53765</v>
      </c>
      <c r="V90" s="150">
        <v>53</v>
      </c>
      <c r="W90" s="153">
        <v>0.21180555555555555</v>
      </c>
      <c r="X90" s="154">
        <v>42614</v>
      </c>
      <c r="Y90" s="21" t="s">
        <v>38</v>
      </c>
    </row>
    <row r="91" spans="1:25" s="400" customFormat="1" ht="15.75" thickBot="1" x14ac:dyDescent="0.2">
      <c r="A91" s="35">
        <v>150200</v>
      </c>
      <c r="B91" s="574" t="s">
        <v>55</v>
      </c>
      <c r="C91" s="35">
        <v>1.036</v>
      </c>
      <c r="D91" s="575">
        <v>-2.8999999999999998E-3</v>
      </c>
      <c r="E91" s="574">
        <v>23878.51</v>
      </c>
      <c r="F91" s="35">
        <v>1.0309999999999999</v>
      </c>
      <c r="G91" s="174">
        <v>-4.7999999999999996E-3</v>
      </c>
      <c r="H91" s="174">
        <v>0.03</v>
      </c>
      <c r="I91" s="574">
        <v>4.5</v>
      </c>
      <c r="J91" s="574">
        <v>4.5</v>
      </c>
      <c r="K91" s="174">
        <v>4.478E-2</v>
      </c>
      <c r="L91" s="574" t="s">
        <v>40</v>
      </c>
      <c r="M91" s="35" t="s">
        <v>56</v>
      </c>
      <c r="N91" s="612">
        <v>4.3E-3</v>
      </c>
      <c r="O91" s="39">
        <v>0.21249999999999999</v>
      </c>
      <c r="P91" s="174">
        <v>-7.9000000000000008E-3</v>
      </c>
      <c r="Q91" s="174">
        <v>0.84430000000000005</v>
      </c>
      <c r="R91" s="174">
        <v>2.0999999999999999E-3</v>
      </c>
      <c r="S91" s="174">
        <v>2.5000000000000001E-3</v>
      </c>
      <c r="T91" s="174">
        <v>1.8E-3</v>
      </c>
      <c r="U91" s="574">
        <v>972444</v>
      </c>
      <c r="V91" s="574">
        <v>8817</v>
      </c>
      <c r="W91" s="576">
        <v>0.21180555555555555</v>
      </c>
      <c r="X91" s="577">
        <v>42719</v>
      </c>
      <c r="Y91" s="42" t="s">
        <v>38</v>
      </c>
    </row>
    <row r="92" spans="1:25" ht="15.75" thickBot="1" x14ac:dyDescent="0.2">
      <c r="A92" s="14">
        <v>150164</v>
      </c>
      <c r="B92" s="150" t="s">
        <v>61</v>
      </c>
      <c r="C92" s="14">
        <v>1.0329999999999999</v>
      </c>
      <c r="D92" s="156">
        <v>-1E-3</v>
      </c>
      <c r="E92" s="150">
        <v>211.78</v>
      </c>
      <c r="F92" s="14">
        <v>1.028</v>
      </c>
      <c r="G92" s="152">
        <v>-4.8999999999999998E-3</v>
      </c>
      <c r="H92" s="152">
        <v>0.03</v>
      </c>
      <c r="I92" s="150">
        <v>4.5</v>
      </c>
      <c r="J92" s="150">
        <v>4.5</v>
      </c>
      <c r="K92" s="152">
        <v>4.478E-2</v>
      </c>
      <c r="L92" s="150" t="s">
        <v>40</v>
      </c>
      <c r="M92" s="14" t="s">
        <v>62</v>
      </c>
      <c r="N92" s="156">
        <v>-4.8999999999999998E-3</v>
      </c>
      <c r="O92" s="18">
        <v>0.1176</v>
      </c>
      <c r="P92" s="152">
        <v>-6.3E-3</v>
      </c>
      <c r="Q92" s="152">
        <v>0.4456</v>
      </c>
      <c r="R92" s="152">
        <v>1.09E-2</v>
      </c>
      <c r="S92" s="152">
        <v>8.6999999999999994E-3</v>
      </c>
      <c r="T92" s="152">
        <v>7.3000000000000001E-3</v>
      </c>
      <c r="U92" s="150">
        <v>3490</v>
      </c>
      <c r="V92" s="150">
        <v>0</v>
      </c>
      <c r="W92" s="153">
        <v>0.29375000000000001</v>
      </c>
      <c r="X92" s="154">
        <v>42705</v>
      </c>
      <c r="Y92" s="21" t="s">
        <v>38</v>
      </c>
    </row>
    <row r="93" spans="1:25" ht="15.75" thickBot="1" x14ac:dyDescent="0.2">
      <c r="A93" s="7">
        <v>150275</v>
      </c>
      <c r="B93" s="155" t="s">
        <v>89</v>
      </c>
      <c r="C93" s="7">
        <v>1.036</v>
      </c>
      <c r="D93" s="145">
        <v>-1.9E-3</v>
      </c>
      <c r="E93" s="144">
        <v>3300.7</v>
      </c>
      <c r="F93" s="7">
        <v>1.0309999999999999</v>
      </c>
      <c r="G93" s="146">
        <v>-4.7999999999999996E-3</v>
      </c>
      <c r="H93" s="146">
        <v>0.03</v>
      </c>
      <c r="I93" s="144">
        <v>4.5</v>
      </c>
      <c r="J93" s="144">
        <v>4.5</v>
      </c>
      <c r="K93" s="146">
        <v>4.478E-2</v>
      </c>
      <c r="L93" s="144" t="s">
        <v>40</v>
      </c>
      <c r="M93" s="7" t="s">
        <v>46</v>
      </c>
      <c r="N93" s="147">
        <v>1E-4</v>
      </c>
      <c r="O93" s="23">
        <v>0.14269999999999999</v>
      </c>
      <c r="P93" s="146">
        <v>-7.9000000000000008E-3</v>
      </c>
      <c r="Q93" s="146">
        <v>1.0078</v>
      </c>
      <c r="R93" s="146">
        <v>-8.0000000000000004E-4</v>
      </c>
      <c r="S93" s="146">
        <v>2.7000000000000001E-3</v>
      </c>
      <c r="T93" s="146">
        <v>1.2500000000000001E-2</v>
      </c>
      <c r="U93" s="144">
        <v>60972</v>
      </c>
      <c r="V93" s="144">
        <v>4684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1.0369999999999999</v>
      </c>
      <c r="D94" s="156">
        <v>-1.9E-3</v>
      </c>
      <c r="E94" s="150">
        <v>115.23</v>
      </c>
      <c r="F94" s="14">
        <v>1.0309999999999999</v>
      </c>
      <c r="G94" s="152">
        <v>-5.7999999999999996E-3</v>
      </c>
      <c r="H94" s="152">
        <v>0.03</v>
      </c>
      <c r="I94" s="150">
        <v>4.5</v>
      </c>
      <c r="J94" s="150">
        <v>4.5</v>
      </c>
      <c r="K94" s="152">
        <v>4.4729999999999999E-2</v>
      </c>
      <c r="L94" s="150" t="s">
        <v>40</v>
      </c>
      <c r="M94" s="14" t="s">
        <v>95</v>
      </c>
      <c r="N94" s="151">
        <v>2.5999999999999999E-3</v>
      </c>
      <c r="O94" s="18">
        <v>0.31809999999999999</v>
      </c>
      <c r="P94" s="152">
        <v>-8.8000000000000005E-3</v>
      </c>
      <c r="Q94" s="152">
        <v>0.59689999999999999</v>
      </c>
      <c r="R94" s="152">
        <v>-6.7000000000000002E-3</v>
      </c>
      <c r="S94" s="152">
        <v>-4.7999999999999996E-3</v>
      </c>
      <c r="T94" s="152">
        <v>-4.3E-3</v>
      </c>
      <c r="U94" s="150">
        <v>8475</v>
      </c>
      <c r="V94" s="150">
        <v>-66</v>
      </c>
      <c r="W94" s="153">
        <v>0.21180555555555555</v>
      </c>
      <c r="X94" s="154">
        <v>42719</v>
      </c>
      <c r="Y94" s="21" t="s">
        <v>38</v>
      </c>
    </row>
    <row r="95" spans="1:25" s="60" customFormat="1" ht="15.75" thickBot="1" x14ac:dyDescent="0.2">
      <c r="A95" s="51">
        <v>150329</v>
      </c>
      <c r="B95" s="188" t="s">
        <v>99</v>
      </c>
      <c r="C95" s="51">
        <v>1.0369999999999999</v>
      </c>
      <c r="D95" s="193">
        <v>-2.8999999999999998E-3</v>
      </c>
      <c r="E95" s="188">
        <v>392.21</v>
      </c>
      <c r="F95" s="51">
        <v>1.0309999999999999</v>
      </c>
      <c r="G95" s="190">
        <v>-5.7999999999999996E-3</v>
      </c>
      <c r="H95" s="190">
        <v>0.03</v>
      </c>
      <c r="I95" s="188">
        <v>4.5</v>
      </c>
      <c r="J95" s="188">
        <v>4.5</v>
      </c>
      <c r="K95" s="190">
        <v>4.4729999999999999E-2</v>
      </c>
      <c r="L95" s="188" t="s">
        <v>40</v>
      </c>
      <c r="M95" s="51" t="s">
        <v>100</v>
      </c>
      <c r="N95" s="189">
        <v>6.1000000000000004E-3</v>
      </c>
      <c r="O95" s="56">
        <v>0.33729999999999999</v>
      </c>
      <c r="P95" s="190">
        <v>-8.8000000000000005E-3</v>
      </c>
      <c r="Q95" s="190">
        <v>0.55189999999999995</v>
      </c>
      <c r="R95" s="190">
        <v>-5.7999999999999996E-3</v>
      </c>
      <c r="S95" s="190">
        <v>-4.1999999999999997E-3</v>
      </c>
      <c r="T95" s="190">
        <v>-1.6000000000000001E-3</v>
      </c>
      <c r="U95" s="188">
        <v>14669</v>
      </c>
      <c r="V95" s="188">
        <v>-135</v>
      </c>
      <c r="W95" s="191">
        <v>0.21180555555555555</v>
      </c>
      <c r="X95" s="192">
        <v>42719</v>
      </c>
      <c r="Y95" s="59" t="s">
        <v>38</v>
      </c>
    </row>
    <row r="96" spans="1:25" ht="15.75" thickBot="1" x14ac:dyDescent="0.2">
      <c r="A96" s="14">
        <v>502017</v>
      </c>
      <c r="B96" s="150" t="s">
        <v>45</v>
      </c>
      <c r="C96" s="14">
        <v>1.0369999999999999</v>
      </c>
      <c r="D96" s="151">
        <v>5.7999999999999996E-3</v>
      </c>
      <c r="E96" s="150">
        <v>19.79</v>
      </c>
      <c r="F96" s="14">
        <v>1.0309999999999999</v>
      </c>
      <c r="G96" s="152">
        <v>-5.7999999999999996E-3</v>
      </c>
      <c r="H96" s="152">
        <v>0.03</v>
      </c>
      <c r="I96" s="150">
        <v>4.5</v>
      </c>
      <c r="J96" s="150">
        <v>4.5</v>
      </c>
      <c r="K96" s="152">
        <v>4.4729999999999999E-2</v>
      </c>
      <c r="L96" s="150" t="s">
        <v>40</v>
      </c>
      <c r="M96" s="14" t="s">
        <v>46</v>
      </c>
      <c r="N96" s="151">
        <v>1E-4</v>
      </c>
      <c r="O96" s="18">
        <v>0.36399999999999999</v>
      </c>
      <c r="P96" s="152">
        <v>-8.8000000000000005E-3</v>
      </c>
      <c r="Q96" s="152">
        <v>0.4894</v>
      </c>
      <c r="R96" s="152">
        <v>9.2999999999999992E-3</v>
      </c>
      <c r="S96" s="152">
        <v>4.0000000000000001E-3</v>
      </c>
      <c r="T96" s="152">
        <v>1.2200000000000001E-2</v>
      </c>
      <c r="U96" s="150">
        <v>249</v>
      </c>
      <c r="V96" s="150">
        <v>-2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502049</v>
      </c>
      <c r="B97" s="144" t="s">
        <v>90</v>
      </c>
      <c r="C97" s="7">
        <v>1.022</v>
      </c>
      <c r="D97" s="145">
        <v>-2E-3</v>
      </c>
      <c r="E97" s="144">
        <v>657.59</v>
      </c>
      <c r="F97" s="7">
        <v>1.016</v>
      </c>
      <c r="G97" s="146">
        <v>-5.8999999999999999E-3</v>
      </c>
      <c r="H97" s="146">
        <v>0.03</v>
      </c>
      <c r="I97" s="144">
        <v>4.5</v>
      </c>
      <c r="J97" s="144">
        <v>4.5</v>
      </c>
      <c r="K97" s="146">
        <v>4.4729999999999999E-2</v>
      </c>
      <c r="L97" s="144" t="s">
        <v>40</v>
      </c>
      <c r="M97" s="7" t="s">
        <v>91</v>
      </c>
      <c r="N97" s="147">
        <v>2.2000000000000001E-3</v>
      </c>
      <c r="O97" s="23">
        <v>0.43090000000000001</v>
      </c>
      <c r="P97" s="146">
        <v>-8.8999999999999999E-3</v>
      </c>
      <c r="Q97" s="146">
        <v>0.34870000000000001</v>
      </c>
      <c r="R97" s="146">
        <v>-2.3999999999999998E-3</v>
      </c>
      <c r="S97" s="146">
        <v>-1.2999999999999999E-3</v>
      </c>
      <c r="T97" s="146">
        <v>4.0000000000000002E-4</v>
      </c>
      <c r="U97" s="144">
        <v>14316</v>
      </c>
      <c r="V97" s="144">
        <v>23</v>
      </c>
      <c r="W97" s="148">
        <v>0.21180555555555555</v>
      </c>
      <c r="X97" s="149">
        <v>42839</v>
      </c>
      <c r="Y97" s="13" t="s">
        <v>38</v>
      </c>
    </row>
    <row r="98" spans="1:25" ht="15.75" thickBot="1" x14ac:dyDescent="0.2">
      <c r="A98" s="14">
        <v>150179</v>
      </c>
      <c r="B98" s="150" t="s">
        <v>120</v>
      </c>
      <c r="C98" s="14">
        <v>1.036</v>
      </c>
      <c r="D98" s="156">
        <v>-2.8999999999999998E-3</v>
      </c>
      <c r="E98" s="150">
        <v>192.34</v>
      </c>
      <c r="F98" s="14">
        <v>1.0289999999999999</v>
      </c>
      <c r="G98" s="152">
        <v>-6.7999999999999996E-3</v>
      </c>
      <c r="H98" s="152">
        <v>0.03</v>
      </c>
      <c r="I98" s="150">
        <v>4.5</v>
      </c>
      <c r="J98" s="150">
        <v>4.5</v>
      </c>
      <c r="K98" s="152">
        <v>4.4690000000000001E-2</v>
      </c>
      <c r="L98" s="150" t="s">
        <v>40</v>
      </c>
      <c r="M98" s="14" t="s">
        <v>121</v>
      </c>
      <c r="N98" s="151">
        <v>2.5000000000000001E-3</v>
      </c>
      <c r="O98" s="18">
        <v>0.46750000000000003</v>
      </c>
      <c r="P98" s="152">
        <v>-9.7999999999999997E-3</v>
      </c>
      <c r="Q98" s="152">
        <v>0.24909999999999999</v>
      </c>
      <c r="R98" s="152">
        <v>-8.6E-3</v>
      </c>
      <c r="S98" s="152">
        <v>-5.0000000000000001E-3</v>
      </c>
      <c r="T98" s="152">
        <v>-7.0000000000000001E-3</v>
      </c>
      <c r="U98" s="150">
        <v>6383</v>
      </c>
      <c r="V98" s="150">
        <v>-96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1.034</v>
      </c>
      <c r="D99" s="145">
        <v>-1.9E-3</v>
      </c>
      <c r="E99" s="144">
        <v>552.49</v>
      </c>
      <c r="F99" s="7">
        <v>1.0269999999999999</v>
      </c>
      <c r="G99" s="146">
        <v>-6.7999999999999996E-3</v>
      </c>
      <c r="H99" s="146">
        <v>0.03</v>
      </c>
      <c r="I99" s="144">
        <v>4.5</v>
      </c>
      <c r="J99" s="144">
        <v>4.5</v>
      </c>
      <c r="K99" s="146">
        <v>4.4690000000000001E-2</v>
      </c>
      <c r="L99" s="144" t="s">
        <v>40</v>
      </c>
      <c r="M99" s="7" t="s">
        <v>129</v>
      </c>
      <c r="N99" s="147">
        <v>3.0999999999999999E-3</v>
      </c>
      <c r="O99" s="23">
        <v>0.3765</v>
      </c>
      <c r="P99" s="146">
        <v>-9.7999999999999997E-3</v>
      </c>
      <c r="Q99" s="146">
        <v>0.46479999999999999</v>
      </c>
      <c r="R99" s="146">
        <v>-5.4000000000000003E-3</v>
      </c>
      <c r="S99" s="146">
        <v>-3.8999999999999998E-3</v>
      </c>
      <c r="T99" s="146">
        <v>-2.3999999999999998E-3</v>
      </c>
      <c r="U99" s="144">
        <v>12455</v>
      </c>
      <c r="V99" s="144">
        <v>0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150315</v>
      </c>
      <c r="B100" s="150" t="s">
        <v>118</v>
      </c>
      <c r="C100" s="14">
        <v>1.0389999999999999</v>
      </c>
      <c r="D100" s="156">
        <v>-2.8999999999999998E-3</v>
      </c>
      <c r="E100" s="150">
        <v>90.24</v>
      </c>
      <c r="F100" s="14">
        <v>1.032</v>
      </c>
      <c r="G100" s="152">
        <v>-6.7999999999999996E-3</v>
      </c>
      <c r="H100" s="152">
        <v>0.03</v>
      </c>
      <c r="I100" s="150">
        <v>4.5</v>
      </c>
      <c r="J100" s="150">
        <v>4.5</v>
      </c>
      <c r="K100" s="152">
        <v>4.4690000000000001E-2</v>
      </c>
      <c r="L100" s="150" t="s">
        <v>40</v>
      </c>
      <c r="M100" s="14" t="s">
        <v>119</v>
      </c>
      <c r="N100" s="156">
        <v>-5.0000000000000001E-4</v>
      </c>
      <c r="O100" s="18">
        <v>0.37559999999999999</v>
      </c>
      <c r="P100" s="152">
        <v>-9.7999999999999997E-3</v>
      </c>
      <c r="Q100" s="152">
        <v>0.46129999999999999</v>
      </c>
      <c r="R100" s="152">
        <v>-4.8999999999999998E-3</v>
      </c>
      <c r="S100" s="152">
        <v>-2.3999999999999998E-3</v>
      </c>
      <c r="T100" s="152">
        <v>-5.7000000000000002E-3</v>
      </c>
      <c r="U100" s="150">
        <v>9214</v>
      </c>
      <c r="V100" s="150">
        <v>21</v>
      </c>
      <c r="W100" s="153">
        <v>0.21180555555555555</v>
      </c>
      <c r="X100" s="154">
        <v>42705</v>
      </c>
      <c r="Y100" s="21" t="s">
        <v>38</v>
      </c>
    </row>
    <row r="101" spans="1:25" ht="15.75" thickBot="1" x14ac:dyDescent="0.2">
      <c r="A101" s="7">
        <v>150257</v>
      </c>
      <c r="B101" s="144" t="s">
        <v>53</v>
      </c>
      <c r="C101" s="7">
        <v>1.0169999999999999</v>
      </c>
      <c r="D101" s="145">
        <v>-1E-3</v>
      </c>
      <c r="E101" s="144">
        <v>16.649999999999999</v>
      </c>
      <c r="F101" s="7">
        <v>1.01</v>
      </c>
      <c r="G101" s="146">
        <v>-6.8999999999999999E-3</v>
      </c>
      <c r="H101" s="146">
        <v>0.03</v>
      </c>
      <c r="I101" s="144">
        <v>4.5</v>
      </c>
      <c r="J101" s="144">
        <v>4.5</v>
      </c>
      <c r="K101" s="146">
        <v>4.4690000000000001E-2</v>
      </c>
      <c r="L101" s="144" t="s">
        <v>40</v>
      </c>
      <c r="M101" s="7" t="s">
        <v>54</v>
      </c>
      <c r="N101" s="147">
        <v>6.4999999999999997E-3</v>
      </c>
      <c r="O101" s="23">
        <v>0.41830000000000001</v>
      </c>
      <c r="P101" s="146">
        <v>-9.9000000000000008E-3</v>
      </c>
      <c r="Q101" s="146">
        <v>0.38500000000000001</v>
      </c>
      <c r="R101" s="146">
        <v>-5.5999999999999999E-3</v>
      </c>
      <c r="S101" s="146">
        <v>2E-3</v>
      </c>
      <c r="T101" s="146">
        <v>8.0999999999999996E-3</v>
      </c>
      <c r="U101" s="144">
        <v>1601</v>
      </c>
      <c r="V101" s="144">
        <v>2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150259</v>
      </c>
      <c r="B102" s="150" t="s">
        <v>92</v>
      </c>
      <c r="C102" s="14">
        <v>1.0169999999999999</v>
      </c>
      <c r="D102" s="156">
        <v>-2E-3</v>
      </c>
      <c r="E102" s="150">
        <v>200.93</v>
      </c>
      <c r="F102" s="14">
        <v>1.01</v>
      </c>
      <c r="G102" s="152">
        <v>-6.8999999999999999E-3</v>
      </c>
      <c r="H102" s="152">
        <v>0.03</v>
      </c>
      <c r="I102" s="150">
        <v>4.5</v>
      </c>
      <c r="J102" s="150">
        <v>4.5</v>
      </c>
      <c r="K102" s="152">
        <v>4.4690000000000001E-2</v>
      </c>
      <c r="L102" s="150" t="s">
        <v>40</v>
      </c>
      <c r="M102" s="14" t="s">
        <v>93</v>
      </c>
      <c r="N102" s="156">
        <v>-1E-4</v>
      </c>
      <c r="O102" s="18">
        <v>0.34039999999999998</v>
      </c>
      <c r="P102" s="152">
        <v>-9.9000000000000008E-3</v>
      </c>
      <c r="Q102" s="152">
        <v>0.57050000000000001</v>
      </c>
      <c r="R102" s="152">
        <v>-3.8E-3</v>
      </c>
      <c r="S102" s="152">
        <v>-1.2999999999999999E-3</v>
      </c>
      <c r="T102" s="152">
        <v>-5.4999999999999997E-3</v>
      </c>
      <c r="U102" s="150">
        <v>10092</v>
      </c>
      <c r="V102" s="150">
        <v>7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150251</v>
      </c>
      <c r="B103" s="144" t="s">
        <v>96</v>
      </c>
      <c r="C103" s="7">
        <v>1.038</v>
      </c>
      <c r="D103" s="145">
        <v>-2.8999999999999998E-3</v>
      </c>
      <c r="E103" s="144">
        <v>275.23</v>
      </c>
      <c r="F103" s="7">
        <v>1.0309999999999999</v>
      </c>
      <c r="G103" s="146">
        <v>-6.7999999999999996E-3</v>
      </c>
      <c r="H103" s="146">
        <v>0.03</v>
      </c>
      <c r="I103" s="144">
        <v>4.5</v>
      </c>
      <c r="J103" s="144">
        <v>4.5</v>
      </c>
      <c r="K103" s="146">
        <v>4.4690000000000001E-2</v>
      </c>
      <c r="L103" s="144" t="s">
        <v>40</v>
      </c>
      <c r="M103" s="7" t="s">
        <v>97</v>
      </c>
      <c r="N103" s="145">
        <v>-6.4999999999999997E-3</v>
      </c>
      <c r="O103" s="23">
        <v>0.42299999999999999</v>
      </c>
      <c r="P103" s="146">
        <v>-9.7999999999999997E-3</v>
      </c>
      <c r="Q103" s="146">
        <v>0.35120000000000001</v>
      </c>
      <c r="R103" s="146">
        <v>2.2000000000000001E-3</v>
      </c>
      <c r="S103" s="146">
        <v>3.5999999999999999E-3</v>
      </c>
      <c r="T103" s="146">
        <v>-4.0000000000000001E-3</v>
      </c>
      <c r="U103" s="144">
        <v>10115</v>
      </c>
      <c r="V103" s="144">
        <v>7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150271</v>
      </c>
      <c r="B104" s="150" t="s">
        <v>59</v>
      </c>
      <c r="C104" s="14">
        <v>1.038</v>
      </c>
      <c r="D104" s="156">
        <v>-1.9E-3</v>
      </c>
      <c r="E104" s="150">
        <v>103.54</v>
      </c>
      <c r="F104" s="14">
        <v>1.0309999999999999</v>
      </c>
      <c r="G104" s="152">
        <v>-6.7999999999999996E-3</v>
      </c>
      <c r="H104" s="152">
        <v>0.03</v>
      </c>
      <c r="I104" s="150">
        <v>4.5</v>
      </c>
      <c r="J104" s="150">
        <v>4.5</v>
      </c>
      <c r="K104" s="152">
        <v>4.4690000000000001E-2</v>
      </c>
      <c r="L104" s="150" t="s">
        <v>40</v>
      </c>
      <c r="M104" s="14" t="s">
        <v>60</v>
      </c>
      <c r="N104" s="151">
        <v>7.9000000000000008E-3</v>
      </c>
      <c r="O104" s="18">
        <v>0.40139999999999998</v>
      </c>
      <c r="P104" s="152">
        <v>-9.7999999999999997E-3</v>
      </c>
      <c r="Q104" s="152">
        <v>0.40189999999999998</v>
      </c>
      <c r="R104" s="152">
        <v>-5.5999999999999999E-3</v>
      </c>
      <c r="S104" s="152">
        <v>-4.7000000000000002E-3</v>
      </c>
      <c r="T104" s="152">
        <v>-8.0000000000000002E-3</v>
      </c>
      <c r="U104" s="150">
        <v>2343</v>
      </c>
      <c r="V104" s="150">
        <v>-10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150173</v>
      </c>
      <c r="B105" s="144" t="s">
        <v>113</v>
      </c>
      <c r="C105" s="7">
        <v>1.038</v>
      </c>
      <c r="D105" s="145">
        <v>-1.9E-3</v>
      </c>
      <c r="E105" s="144">
        <v>263.67</v>
      </c>
      <c r="F105" s="7">
        <v>1.0309999999999999</v>
      </c>
      <c r="G105" s="146">
        <v>-6.7999999999999996E-3</v>
      </c>
      <c r="H105" s="146">
        <v>0.03</v>
      </c>
      <c r="I105" s="144">
        <v>4.5</v>
      </c>
      <c r="J105" s="144">
        <v>4.5</v>
      </c>
      <c r="K105" s="146">
        <v>4.4690000000000001E-2</v>
      </c>
      <c r="L105" s="144" t="s">
        <v>40</v>
      </c>
      <c r="M105" s="7" t="s">
        <v>114</v>
      </c>
      <c r="N105" s="147">
        <v>2.9999999999999997E-4</v>
      </c>
      <c r="O105" s="23">
        <v>0.27810000000000001</v>
      </c>
      <c r="P105" s="146">
        <v>-9.7999999999999997E-3</v>
      </c>
      <c r="Q105" s="146">
        <v>0.69059999999999999</v>
      </c>
      <c r="R105" s="146">
        <v>-5.4000000000000003E-3</v>
      </c>
      <c r="S105" s="146">
        <v>-2.3E-3</v>
      </c>
      <c r="T105" s="146">
        <v>-3.3E-3</v>
      </c>
      <c r="U105" s="144">
        <v>18886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1.0389999999999999</v>
      </c>
      <c r="D106" s="156">
        <v>-5.7000000000000002E-3</v>
      </c>
      <c r="E106" s="150">
        <v>0.62</v>
      </c>
      <c r="F106" s="14">
        <v>1.032</v>
      </c>
      <c r="G106" s="152">
        <v>-6.7999999999999996E-3</v>
      </c>
      <c r="H106" s="152">
        <v>0.03</v>
      </c>
      <c r="I106" s="150">
        <v>4.5</v>
      </c>
      <c r="J106" s="150">
        <v>4.5</v>
      </c>
      <c r="K106" s="152">
        <v>4.4690000000000001E-2</v>
      </c>
      <c r="L106" s="150" t="s">
        <v>40</v>
      </c>
      <c r="M106" s="14" t="s">
        <v>74</v>
      </c>
      <c r="N106" s="156">
        <v>-1.8E-3</v>
      </c>
      <c r="O106" s="18">
        <v>0.35599999999999998</v>
      </c>
      <c r="P106" s="152">
        <v>-9.7999999999999997E-3</v>
      </c>
      <c r="Q106" s="152">
        <v>0.5071</v>
      </c>
      <c r="R106" s="152">
        <v>-5.7999999999999996E-3</v>
      </c>
      <c r="S106" s="152">
        <v>-2E-3</v>
      </c>
      <c r="T106" s="152">
        <v>-4.0000000000000001E-3</v>
      </c>
      <c r="U106" s="150">
        <v>1381</v>
      </c>
      <c r="V106" s="150">
        <v>-5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150305</v>
      </c>
      <c r="B107" s="144" t="s">
        <v>104</v>
      </c>
      <c r="C107" s="7">
        <v>1.038</v>
      </c>
      <c r="D107" s="145">
        <v>-1.9E-3</v>
      </c>
      <c r="E107" s="144">
        <v>162.97</v>
      </c>
      <c r="F107" s="7">
        <v>1.0309999999999999</v>
      </c>
      <c r="G107" s="146">
        <v>-6.7999999999999996E-3</v>
      </c>
      <c r="H107" s="146">
        <v>0.03</v>
      </c>
      <c r="I107" s="144">
        <v>4.5</v>
      </c>
      <c r="J107" s="144">
        <v>4.5</v>
      </c>
      <c r="K107" s="146">
        <v>4.4690000000000001E-2</v>
      </c>
      <c r="L107" s="144" t="s">
        <v>40</v>
      </c>
      <c r="M107" s="7" t="s">
        <v>105</v>
      </c>
      <c r="N107" s="147">
        <v>1.6000000000000001E-3</v>
      </c>
      <c r="O107" s="23">
        <v>0.2341</v>
      </c>
      <c r="P107" s="146">
        <v>-9.7999999999999997E-3</v>
      </c>
      <c r="Q107" s="146">
        <v>0.79369999999999996</v>
      </c>
      <c r="R107" s="146">
        <v>-4.4999999999999997E-3</v>
      </c>
      <c r="S107" s="146">
        <v>-3.5999999999999999E-3</v>
      </c>
      <c r="T107" s="146">
        <v>-4.1999999999999997E-3</v>
      </c>
      <c r="U107" s="144">
        <v>2893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502027</v>
      </c>
      <c r="B108" s="150" t="s">
        <v>124</v>
      </c>
      <c r="C108" s="14">
        <v>1.0589999999999999</v>
      </c>
      <c r="D108" s="159">
        <v>0</v>
      </c>
      <c r="E108" s="150">
        <v>165.92</v>
      </c>
      <c r="F108" s="14">
        <v>1.0509999999999999</v>
      </c>
      <c r="G108" s="152">
        <v>-7.6E-3</v>
      </c>
      <c r="H108" s="152">
        <v>0.03</v>
      </c>
      <c r="I108" s="150">
        <v>5</v>
      </c>
      <c r="J108" s="150">
        <v>4.5</v>
      </c>
      <c r="K108" s="152">
        <v>4.4650000000000002E-2</v>
      </c>
      <c r="L108" s="150" t="s">
        <v>40</v>
      </c>
      <c r="M108" s="14" t="s">
        <v>125</v>
      </c>
      <c r="N108" s="156">
        <v>-2.9999999999999997E-4</v>
      </c>
      <c r="O108" s="18">
        <v>0.29039999999999999</v>
      </c>
      <c r="P108" s="152">
        <v>-1.06E-2</v>
      </c>
      <c r="Q108" s="152">
        <v>0.63619999999999999</v>
      </c>
      <c r="R108" s="152">
        <v>2.76E-2</v>
      </c>
      <c r="S108" s="152">
        <v>7.7399999999999997E-2</v>
      </c>
      <c r="T108" s="152">
        <v>0.1192</v>
      </c>
      <c r="U108" s="150">
        <v>311</v>
      </c>
      <c r="V108" s="150">
        <v>173</v>
      </c>
      <c r="W108" s="153">
        <v>0.21180555555555555</v>
      </c>
      <c r="X108" s="154">
        <v>42614</v>
      </c>
      <c r="Y108" s="21" t="s">
        <v>38</v>
      </c>
    </row>
    <row r="109" spans="1:25" s="400" customFormat="1" ht="15.75" thickBot="1" x14ac:dyDescent="0.2">
      <c r="A109" s="35">
        <v>150177</v>
      </c>
      <c r="B109" s="574" t="s">
        <v>83</v>
      </c>
      <c r="C109" s="35">
        <v>1.0369999999999999</v>
      </c>
      <c r="D109" s="575">
        <v>-1E-3</v>
      </c>
      <c r="E109" s="574">
        <v>141.26</v>
      </c>
      <c r="F109" s="35">
        <v>1.0289999999999999</v>
      </c>
      <c r="G109" s="174">
        <v>-7.7999999999999996E-3</v>
      </c>
      <c r="H109" s="174">
        <v>0.03</v>
      </c>
      <c r="I109" s="574">
        <v>4.5</v>
      </c>
      <c r="J109" s="574">
        <v>4.5</v>
      </c>
      <c r="K109" s="174">
        <v>4.4639999999999999E-2</v>
      </c>
      <c r="L109" s="574" t="s">
        <v>40</v>
      </c>
      <c r="M109" s="35" t="s">
        <v>84</v>
      </c>
      <c r="N109" s="575">
        <v>5.4000000000000003E-3</v>
      </c>
      <c r="O109" s="39">
        <v>0.46889999999999998</v>
      </c>
      <c r="P109" s="174">
        <v>-1.0699999999999999E-2</v>
      </c>
      <c r="Q109" s="174">
        <v>0.2457</v>
      </c>
      <c r="R109" s="174">
        <v>-2.5999999999999999E-3</v>
      </c>
      <c r="S109" s="174">
        <v>-4.0000000000000002E-4</v>
      </c>
      <c r="T109" s="174">
        <v>-4.8999999999999998E-3</v>
      </c>
      <c r="U109" s="574">
        <v>22395</v>
      </c>
      <c r="V109" s="574">
        <v>19</v>
      </c>
      <c r="W109" s="576">
        <v>0.21180555555555555</v>
      </c>
      <c r="X109" s="577">
        <v>42738</v>
      </c>
      <c r="Y109" s="42" t="s">
        <v>38</v>
      </c>
    </row>
    <row r="110" spans="1:25" ht="15.75" thickBot="1" x14ac:dyDescent="0.2">
      <c r="A110" s="14">
        <v>150194</v>
      </c>
      <c r="B110" s="150" t="s">
        <v>85</v>
      </c>
      <c r="C110" s="14">
        <v>1.0389999999999999</v>
      </c>
      <c r="D110" s="156">
        <v>-3.8E-3</v>
      </c>
      <c r="E110" s="150">
        <v>6010.3</v>
      </c>
      <c r="F110" s="14">
        <v>1.0309999999999999</v>
      </c>
      <c r="G110" s="152">
        <v>-7.7999999999999996E-3</v>
      </c>
      <c r="H110" s="152">
        <v>0.03</v>
      </c>
      <c r="I110" s="150">
        <v>4.5</v>
      </c>
      <c r="J110" s="150">
        <v>4.5</v>
      </c>
      <c r="K110" s="152">
        <v>4.4639999999999999E-2</v>
      </c>
      <c r="L110" s="150" t="s">
        <v>40</v>
      </c>
      <c r="M110" s="14" t="s">
        <v>86</v>
      </c>
      <c r="N110" s="151">
        <v>1.6999999999999999E-3</v>
      </c>
      <c r="O110" s="18">
        <v>0.16189999999999999</v>
      </c>
      <c r="P110" s="152">
        <v>-1.0699999999999999E-2</v>
      </c>
      <c r="Q110" s="152">
        <v>0.96279999999999999</v>
      </c>
      <c r="R110" s="152">
        <v>-4.1999999999999997E-3</v>
      </c>
      <c r="S110" s="152">
        <v>-3.3E-3</v>
      </c>
      <c r="T110" s="152">
        <v>-1.9E-3</v>
      </c>
      <c r="U110" s="150">
        <v>459940</v>
      </c>
      <c r="V110" s="150">
        <v>-470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150249</v>
      </c>
      <c r="B111" s="155" t="s">
        <v>103</v>
      </c>
      <c r="C111" s="7">
        <v>1.0389999999999999</v>
      </c>
      <c r="D111" s="145">
        <v>-1E-3</v>
      </c>
      <c r="E111" s="144">
        <v>79.48</v>
      </c>
      <c r="F111" s="7">
        <v>1.0309999999999999</v>
      </c>
      <c r="G111" s="146">
        <v>-7.7999999999999996E-3</v>
      </c>
      <c r="H111" s="146">
        <v>0.03</v>
      </c>
      <c r="I111" s="144">
        <v>4.5</v>
      </c>
      <c r="J111" s="144">
        <v>4.5</v>
      </c>
      <c r="K111" s="146">
        <v>4.4639999999999999E-2</v>
      </c>
      <c r="L111" s="144" t="s">
        <v>40</v>
      </c>
      <c r="M111" s="7" t="s">
        <v>95</v>
      </c>
      <c r="N111" s="147">
        <v>2.5999999999999999E-3</v>
      </c>
      <c r="O111" s="23">
        <v>0.28370000000000001</v>
      </c>
      <c r="P111" s="146">
        <v>-1.0699999999999999E-2</v>
      </c>
      <c r="Q111" s="146">
        <v>0.67749999999999999</v>
      </c>
      <c r="R111" s="146">
        <v>-7.4999999999999997E-3</v>
      </c>
      <c r="S111" s="146">
        <v>-5.5999999999999999E-3</v>
      </c>
      <c r="T111" s="146">
        <v>-6.7000000000000002E-3</v>
      </c>
      <c r="U111" s="144">
        <v>3923</v>
      </c>
      <c r="V111" s="144">
        <v>-11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1.0189999999999999</v>
      </c>
      <c r="D112" s="159">
        <v>0</v>
      </c>
      <c r="E112" s="150">
        <v>16.059999999999999</v>
      </c>
      <c r="F112" s="14">
        <v>1.0104</v>
      </c>
      <c r="G112" s="152">
        <v>-8.5000000000000006E-3</v>
      </c>
      <c r="H112" s="152">
        <v>0.03</v>
      </c>
      <c r="I112" s="150">
        <v>4.5</v>
      </c>
      <c r="J112" s="150">
        <v>4.5</v>
      </c>
      <c r="K112" s="152">
        <v>4.462E-2</v>
      </c>
      <c r="L112" s="150" t="s">
        <v>40</v>
      </c>
      <c r="M112" s="14" t="s">
        <v>82</v>
      </c>
      <c r="N112" s="151">
        <v>3.5999999999999999E-3</v>
      </c>
      <c r="O112" s="18">
        <v>0.29320000000000002</v>
      </c>
      <c r="P112" s="152">
        <v>-1.18E-2</v>
      </c>
      <c r="Q112" s="162">
        <v>0.68230000000000002</v>
      </c>
      <c r="R112" s="152">
        <v>-7.4000000000000003E-3</v>
      </c>
      <c r="S112" s="152">
        <v>1E-3</v>
      </c>
      <c r="T112" s="152">
        <v>-4.8999999999999998E-3</v>
      </c>
      <c r="U112" s="150">
        <v>2706</v>
      </c>
      <c r="V112" s="150">
        <v>0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150235</v>
      </c>
      <c r="B113" s="144" t="s">
        <v>115</v>
      </c>
      <c r="C113" s="7">
        <v>1.0369999999999999</v>
      </c>
      <c r="D113" s="147">
        <v>1E-3</v>
      </c>
      <c r="E113" s="144">
        <v>638.29999999999995</v>
      </c>
      <c r="F113" s="7">
        <v>1.028</v>
      </c>
      <c r="G113" s="146">
        <v>-8.8000000000000005E-3</v>
      </c>
      <c r="H113" s="146">
        <v>0.03</v>
      </c>
      <c r="I113" s="144">
        <v>4.5</v>
      </c>
      <c r="J113" s="144">
        <v>4.5</v>
      </c>
      <c r="K113" s="146">
        <v>4.4600000000000001E-2</v>
      </c>
      <c r="L113" s="144" t="s">
        <v>40</v>
      </c>
      <c r="M113" s="7" t="s">
        <v>56</v>
      </c>
      <c r="N113" s="147">
        <v>4.3E-3</v>
      </c>
      <c r="O113" s="23">
        <v>0.36799999999999999</v>
      </c>
      <c r="P113" s="146">
        <v>-1.17E-2</v>
      </c>
      <c r="Q113" s="146">
        <v>0.48349999999999999</v>
      </c>
      <c r="R113" s="146">
        <v>-5.9999999999999995E-4</v>
      </c>
      <c r="S113" s="146">
        <v>1E-3</v>
      </c>
      <c r="T113" s="146">
        <v>-1.5E-3</v>
      </c>
      <c r="U113" s="144">
        <v>31863</v>
      </c>
      <c r="V113" s="144">
        <v>156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1.04</v>
      </c>
      <c r="D114" s="156">
        <v>-3.8E-3</v>
      </c>
      <c r="E114" s="150">
        <v>8111.8</v>
      </c>
      <c r="F114" s="14">
        <v>1.0309999999999999</v>
      </c>
      <c r="G114" s="152">
        <v>-8.6999999999999994E-3</v>
      </c>
      <c r="H114" s="152">
        <v>0.03</v>
      </c>
      <c r="I114" s="150">
        <v>4.5</v>
      </c>
      <c r="J114" s="150">
        <v>4.5</v>
      </c>
      <c r="K114" s="152">
        <v>4.4600000000000001E-2</v>
      </c>
      <c r="L114" s="150" t="s">
        <v>40</v>
      </c>
      <c r="M114" s="14" t="s">
        <v>48</v>
      </c>
      <c r="N114" s="156">
        <v>-6.9999999999999999E-4</v>
      </c>
      <c r="O114" s="18">
        <v>0.25900000000000001</v>
      </c>
      <c r="P114" s="152">
        <v>-1.17E-2</v>
      </c>
      <c r="Q114" s="152">
        <v>0.73529999999999995</v>
      </c>
      <c r="R114" s="152">
        <v>-2.2000000000000001E-3</v>
      </c>
      <c r="S114" s="152">
        <v>0</v>
      </c>
      <c r="T114" s="152">
        <v>2.8999999999999998E-3</v>
      </c>
      <c r="U114" s="150">
        <v>443157</v>
      </c>
      <c r="V114" s="150">
        <v>3369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150307</v>
      </c>
      <c r="B115" s="144" t="s">
        <v>51</v>
      </c>
      <c r="C115" s="7">
        <v>1.0409999999999999</v>
      </c>
      <c r="D115" s="145">
        <v>-1E-3</v>
      </c>
      <c r="E115" s="144">
        <v>416.35</v>
      </c>
      <c r="F115" s="7">
        <v>1.032</v>
      </c>
      <c r="G115" s="146">
        <v>-8.6999999999999994E-3</v>
      </c>
      <c r="H115" s="146">
        <v>0.03</v>
      </c>
      <c r="I115" s="144">
        <v>4.5</v>
      </c>
      <c r="J115" s="144">
        <v>4.5</v>
      </c>
      <c r="K115" s="146">
        <v>4.4600000000000001E-2</v>
      </c>
      <c r="L115" s="144" t="s">
        <v>40</v>
      </c>
      <c r="M115" s="7" t="s">
        <v>52</v>
      </c>
      <c r="N115" s="145">
        <v>-2.5000000000000001E-3</v>
      </c>
      <c r="O115" s="23">
        <v>0.2087</v>
      </c>
      <c r="P115" s="146">
        <v>-1.17E-2</v>
      </c>
      <c r="Q115" s="146">
        <v>0.85170000000000001</v>
      </c>
      <c r="R115" s="146">
        <v>-6.8999999999999999E-3</v>
      </c>
      <c r="S115" s="146">
        <v>-5.4999999999999997E-3</v>
      </c>
      <c r="T115" s="146">
        <v>-6.6E-3</v>
      </c>
      <c r="U115" s="144">
        <v>19998</v>
      </c>
      <c r="V115" s="144">
        <v>-82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502024</v>
      </c>
      <c r="B116" s="150" t="s">
        <v>77</v>
      </c>
      <c r="C116" s="14">
        <v>1.06</v>
      </c>
      <c r="D116" s="159">
        <v>0</v>
      </c>
      <c r="E116" s="150">
        <v>250.84</v>
      </c>
      <c r="F116" s="14">
        <v>1.0509999999999999</v>
      </c>
      <c r="G116" s="152">
        <v>-8.6E-3</v>
      </c>
      <c r="H116" s="152">
        <v>0.03</v>
      </c>
      <c r="I116" s="150">
        <v>5</v>
      </c>
      <c r="J116" s="150">
        <v>4.5</v>
      </c>
      <c r="K116" s="152">
        <v>4.4600000000000001E-2</v>
      </c>
      <c r="L116" s="150" t="s">
        <v>40</v>
      </c>
      <c r="M116" s="14" t="s">
        <v>78</v>
      </c>
      <c r="N116" s="151">
        <v>1E-3</v>
      </c>
      <c r="O116" s="18">
        <v>0.27950000000000003</v>
      </c>
      <c r="P116" s="152">
        <v>-1.1599999999999999E-2</v>
      </c>
      <c r="Q116" s="152">
        <v>0.66139999999999999</v>
      </c>
      <c r="R116" s="152">
        <v>2.3999999999999998E-3</v>
      </c>
      <c r="S116" s="152">
        <v>3.3E-3</v>
      </c>
      <c r="T116" s="152">
        <v>0</v>
      </c>
      <c r="U116" s="150">
        <v>3185</v>
      </c>
      <c r="V116" s="150">
        <v>-8</v>
      </c>
      <c r="W116" s="153">
        <v>0.21180555555555555</v>
      </c>
      <c r="X116" s="154">
        <v>42614</v>
      </c>
      <c r="Y116" s="21" t="s">
        <v>38</v>
      </c>
    </row>
    <row r="117" spans="1:25" ht="15.75" thickBot="1" x14ac:dyDescent="0.2">
      <c r="A117" s="7">
        <v>150283</v>
      </c>
      <c r="B117" s="144" t="s">
        <v>63</v>
      </c>
      <c r="C117" s="7">
        <v>1.0169999999999999</v>
      </c>
      <c r="D117" s="145">
        <v>-1E-3</v>
      </c>
      <c r="E117" s="144">
        <v>56.06</v>
      </c>
      <c r="F117" s="7">
        <v>1.0078</v>
      </c>
      <c r="G117" s="146">
        <v>-9.1000000000000004E-3</v>
      </c>
      <c r="H117" s="146">
        <v>0.03</v>
      </c>
      <c r="I117" s="144">
        <v>4.5</v>
      </c>
      <c r="J117" s="144">
        <v>4.5</v>
      </c>
      <c r="K117" s="146">
        <v>4.4589999999999998E-2</v>
      </c>
      <c r="L117" s="144" t="s">
        <v>40</v>
      </c>
      <c r="M117" s="7" t="s">
        <v>64</v>
      </c>
      <c r="N117" s="147">
        <v>6.3E-3</v>
      </c>
      <c r="O117" s="23">
        <v>0.2944</v>
      </c>
      <c r="P117" s="146">
        <v>-1.18E-2</v>
      </c>
      <c r="Q117" s="160">
        <v>0.68289999999999995</v>
      </c>
      <c r="R117" s="146">
        <v>-4.7999999999999996E-3</v>
      </c>
      <c r="S117" s="146">
        <v>-4.0000000000000001E-3</v>
      </c>
      <c r="T117" s="146">
        <v>-1.9E-3</v>
      </c>
      <c r="U117" s="144">
        <v>9392</v>
      </c>
      <c r="V117" s="144">
        <v>-6</v>
      </c>
      <c r="W117" s="148">
        <v>0.21180555555555555</v>
      </c>
      <c r="X117" s="149">
        <v>42905</v>
      </c>
      <c r="Y117" s="13" t="s">
        <v>38</v>
      </c>
    </row>
    <row r="118" spans="1:25" ht="15.75" thickBot="1" x14ac:dyDescent="0.2">
      <c r="A118" s="14">
        <v>502011</v>
      </c>
      <c r="B118" s="150" t="s">
        <v>101</v>
      </c>
      <c r="C118" s="14">
        <v>1.0149999999999999</v>
      </c>
      <c r="D118" s="156">
        <v>-2E-3</v>
      </c>
      <c r="E118" s="150">
        <v>905.25</v>
      </c>
      <c r="F118" s="14">
        <v>1.0057</v>
      </c>
      <c r="G118" s="152">
        <v>-9.1999999999999998E-3</v>
      </c>
      <c r="H118" s="152">
        <v>0.03</v>
      </c>
      <c r="I118" s="150">
        <v>4.5</v>
      </c>
      <c r="J118" s="150">
        <v>4.5</v>
      </c>
      <c r="K118" s="152">
        <v>4.4589999999999998E-2</v>
      </c>
      <c r="L118" s="150" t="s">
        <v>40</v>
      </c>
      <c r="M118" s="14" t="s">
        <v>56</v>
      </c>
      <c r="N118" s="151">
        <v>4.3E-3</v>
      </c>
      <c r="O118" s="18">
        <v>0.47210000000000002</v>
      </c>
      <c r="P118" s="152">
        <v>-1.1900000000000001E-2</v>
      </c>
      <c r="Q118" s="152">
        <v>0.2611</v>
      </c>
      <c r="R118" s="152">
        <v>-2E-3</v>
      </c>
      <c r="S118" s="152">
        <v>-3.5000000000000001E-3</v>
      </c>
      <c r="T118" s="152">
        <v>1.6999999999999999E-3</v>
      </c>
      <c r="U118" s="150">
        <v>15554</v>
      </c>
      <c r="V118" s="150">
        <v>895</v>
      </c>
      <c r="W118" s="153">
        <v>0.21180555555555555</v>
      </c>
      <c r="X118" s="154">
        <v>42923</v>
      </c>
      <c r="Y118" s="21" t="s">
        <v>38</v>
      </c>
    </row>
    <row r="119" spans="1:25" ht="15.75" thickBot="1" x14ac:dyDescent="0.2">
      <c r="A119" s="7">
        <v>150245</v>
      </c>
      <c r="B119" s="144" t="s">
        <v>132</v>
      </c>
      <c r="C119" s="7">
        <v>1.0569999999999999</v>
      </c>
      <c r="D119" s="145">
        <v>-6.6E-3</v>
      </c>
      <c r="E119" s="144">
        <v>0.7</v>
      </c>
      <c r="F119" s="7">
        <v>1.0469999999999999</v>
      </c>
      <c r="G119" s="146">
        <v>-9.5999999999999992E-3</v>
      </c>
      <c r="H119" s="146">
        <v>0.03</v>
      </c>
      <c r="I119" s="144">
        <v>4.75</v>
      </c>
      <c r="J119" s="144">
        <v>4.5</v>
      </c>
      <c r="K119" s="146">
        <v>4.4580000000000002E-2</v>
      </c>
      <c r="L119" s="144" t="s">
        <v>40</v>
      </c>
      <c r="M119" s="7" t="s">
        <v>86</v>
      </c>
      <c r="N119" s="147">
        <v>1.6999999999999999E-3</v>
      </c>
      <c r="O119" s="23">
        <v>0.41880000000000001</v>
      </c>
      <c r="P119" s="146">
        <v>-1.2500000000000001E-2</v>
      </c>
      <c r="Q119" s="146">
        <v>0.34429999999999999</v>
      </c>
      <c r="R119" s="146">
        <v>-6.4999999999999997E-3</v>
      </c>
      <c r="S119" s="146">
        <v>4.8999999999999998E-3</v>
      </c>
      <c r="T119" s="146">
        <v>-3.0999999999999999E-3</v>
      </c>
      <c r="U119" s="144">
        <v>1005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150184</v>
      </c>
      <c r="B120" s="150" t="s">
        <v>106</v>
      </c>
      <c r="C120" s="14">
        <v>1.02</v>
      </c>
      <c r="D120" s="159">
        <v>0</v>
      </c>
      <c r="E120" s="150">
        <v>312.29000000000002</v>
      </c>
      <c r="F120" s="14">
        <v>1.0104</v>
      </c>
      <c r="G120" s="152">
        <v>-9.4999999999999998E-3</v>
      </c>
      <c r="H120" s="152">
        <v>0.03</v>
      </c>
      <c r="I120" s="150">
        <v>4.5</v>
      </c>
      <c r="J120" s="150">
        <v>4.5</v>
      </c>
      <c r="K120" s="152">
        <v>4.4569999999999999E-2</v>
      </c>
      <c r="L120" s="150" t="s">
        <v>40</v>
      </c>
      <c r="M120" s="14" t="s">
        <v>76</v>
      </c>
      <c r="N120" s="151">
        <v>2.8E-3</v>
      </c>
      <c r="O120" s="18">
        <v>0.34499999999999997</v>
      </c>
      <c r="P120" s="152">
        <v>-1.2800000000000001E-2</v>
      </c>
      <c r="Q120" s="162">
        <v>0.55900000000000005</v>
      </c>
      <c r="R120" s="152">
        <v>-4.3E-3</v>
      </c>
      <c r="S120" s="152">
        <v>-4.3E-3</v>
      </c>
      <c r="T120" s="152">
        <v>-2.3999999999999998E-3</v>
      </c>
      <c r="U120" s="150">
        <v>38535</v>
      </c>
      <c r="V120" s="150">
        <v>-4</v>
      </c>
      <c r="W120" s="153">
        <v>0.21180555555555555</v>
      </c>
      <c r="X120" s="154">
        <v>42885</v>
      </c>
      <c r="Y120" s="21" t="s">
        <v>38</v>
      </c>
    </row>
    <row r="121" spans="1:25" ht="15.75" thickBot="1" x14ac:dyDescent="0.2">
      <c r="A121" s="7">
        <v>150186</v>
      </c>
      <c r="B121" s="144" t="s">
        <v>79</v>
      </c>
      <c r="C121" s="7">
        <v>1.014</v>
      </c>
      <c r="D121" s="145">
        <v>-3.8999999999999998E-3</v>
      </c>
      <c r="E121" s="144">
        <v>1693.94</v>
      </c>
      <c r="F121" s="7">
        <v>1.0035000000000001</v>
      </c>
      <c r="G121" s="146">
        <v>-1.0500000000000001E-2</v>
      </c>
      <c r="H121" s="146">
        <v>0.03</v>
      </c>
      <c r="I121" s="144">
        <v>4.5</v>
      </c>
      <c r="J121" s="144">
        <v>4.5</v>
      </c>
      <c r="K121" s="146">
        <v>4.453E-2</v>
      </c>
      <c r="L121" s="144" t="s">
        <v>40</v>
      </c>
      <c r="M121" s="7" t="s">
        <v>80</v>
      </c>
      <c r="N121" s="145">
        <v>-2.0000000000000001E-4</v>
      </c>
      <c r="O121" s="23">
        <v>0.35039999999999999</v>
      </c>
      <c r="P121" s="146">
        <v>-1.2800000000000001E-2</v>
      </c>
      <c r="Q121" s="160">
        <v>0.55469999999999997</v>
      </c>
      <c r="R121" s="146">
        <v>-2.9999999999999997E-4</v>
      </c>
      <c r="S121" s="146">
        <v>4.1000000000000003E-3</v>
      </c>
      <c r="T121" s="146">
        <v>-2.9999999999999997E-4</v>
      </c>
      <c r="U121" s="144">
        <v>46360</v>
      </c>
      <c r="V121" s="144">
        <v>170</v>
      </c>
      <c r="W121" s="148">
        <v>0.21180555555555555</v>
      </c>
      <c r="X121" s="149">
        <v>42940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1.032</v>
      </c>
      <c r="D122" s="156">
        <v>-2.8999999999999998E-3</v>
      </c>
      <c r="E122" s="150">
        <v>183.69</v>
      </c>
      <c r="F122" s="14">
        <v>1.0209999999999999</v>
      </c>
      <c r="G122" s="152">
        <v>-1.0800000000000001E-2</v>
      </c>
      <c r="H122" s="152">
        <v>0.03</v>
      </c>
      <c r="I122" s="150">
        <v>4.5</v>
      </c>
      <c r="J122" s="150">
        <v>4.5</v>
      </c>
      <c r="K122" s="152">
        <v>4.4510000000000001E-2</v>
      </c>
      <c r="L122" s="150" t="s">
        <v>40</v>
      </c>
      <c r="M122" s="14" t="s">
        <v>110</v>
      </c>
      <c r="N122" s="156">
        <v>-2.5999999999999999E-3</v>
      </c>
      <c r="O122" s="18">
        <v>0.47039999999999998</v>
      </c>
      <c r="P122" s="152">
        <v>-1.37E-2</v>
      </c>
      <c r="Q122" s="152">
        <v>0.25</v>
      </c>
      <c r="R122" s="152">
        <v>-1.6999999999999999E-3</v>
      </c>
      <c r="S122" s="152">
        <v>-5.0000000000000001E-3</v>
      </c>
      <c r="T122" s="152">
        <v>-6.1000000000000004E-3</v>
      </c>
      <c r="U122" s="150">
        <v>16299</v>
      </c>
      <c r="V122" s="150">
        <v>-270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150051</v>
      </c>
      <c r="B123" s="144" t="s">
        <v>87</v>
      </c>
      <c r="C123" s="7">
        <v>1.0369999999999999</v>
      </c>
      <c r="D123" s="145">
        <v>-1.9E-3</v>
      </c>
      <c r="E123" s="144">
        <v>1259.52</v>
      </c>
      <c r="F123" s="7">
        <v>1.026</v>
      </c>
      <c r="G123" s="146">
        <v>-1.0699999999999999E-2</v>
      </c>
      <c r="H123" s="146">
        <v>0.03</v>
      </c>
      <c r="I123" s="144">
        <v>4.5</v>
      </c>
      <c r="J123" s="144">
        <v>4.5</v>
      </c>
      <c r="K123" s="146">
        <v>4.4510000000000001E-2</v>
      </c>
      <c r="L123" s="144" t="s">
        <v>40</v>
      </c>
      <c r="M123" s="7" t="s">
        <v>88</v>
      </c>
      <c r="N123" s="147">
        <v>1.5E-3</v>
      </c>
      <c r="O123" s="23">
        <v>0.44979999999999998</v>
      </c>
      <c r="P123" s="146">
        <v>-1.3599999999999999E-2</v>
      </c>
      <c r="Q123" s="146">
        <v>0.29349999999999998</v>
      </c>
      <c r="R123" s="146">
        <v>-5.7000000000000002E-3</v>
      </c>
      <c r="S123" s="146">
        <v>-6.4999999999999997E-3</v>
      </c>
      <c r="T123" s="146">
        <v>-5.5999999999999999E-3</v>
      </c>
      <c r="U123" s="144">
        <v>32784</v>
      </c>
      <c r="V123" s="144">
        <v>-78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502004</v>
      </c>
      <c r="B124" s="150" t="s">
        <v>98</v>
      </c>
      <c r="C124" s="14">
        <v>1.0169999999999999</v>
      </c>
      <c r="D124" s="156">
        <v>-2.8999999999999998E-3</v>
      </c>
      <c r="E124" s="150">
        <v>1668.42</v>
      </c>
      <c r="F124" s="14">
        <v>1.0057</v>
      </c>
      <c r="G124" s="152">
        <v>-1.12E-2</v>
      </c>
      <c r="H124" s="152">
        <v>0.03</v>
      </c>
      <c r="I124" s="150">
        <v>4.5</v>
      </c>
      <c r="J124" s="150">
        <v>4.5</v>
      </c>
      <c r="K124" s="152">
        <v>4.4499999999999998E-2</v>
      </c>
      <c r="L124" s="150" t="s">
        <v>40</v>
      </c>
      <c r="M124" s="14" t="s">
        <v>80</v>
      </c>
      <c r="N124" s="156">
        <v>-2.0000000000000001E-4</v>
      </c>
      <c r="O124" s="18">
        <v>0.44140000000000001</v>
      </c>
      <c r="P124" s="152">
        <v>-1.38E-2</v>
      </c>
      <c r="Q124" s="152">
        <v>0.33450000000000002</v>
      </c>
      <c r="R124" s="152">
        <v>-4.0000000000000001E-3</v>
      </c>
      <c r="S124" s="152">
        <v>-2.8E-3</v>
      </c>
      <c r="T124" s="152">
        <v>-3.0999999999999999E-3</v>
      </c>
      <c r="U124" s="150">
        <v>36914</v>
      </c>
      <c r="V124" s="150">
        <v>59</v>
      </c>
      <c r="W124" s="153">
        <v>0.21180555555555555</v>
      </c>
      <c r="X124" s="154">
        <v>42923</v>
      </c>
      <c r="Y124" s="21" t="s">
        <v>38</v>
      </c>
    </row>
    <row r="125" spans="1:25" ht="15.75" thickBot="1" x14ac:dyDescent="0.2">
      <c r="A125" s="7">
        <v>502007</v>
      </c>
      <c r="B125" s="144" t="s">
        <v>47</v>
      </c>
      <c r="C125" s="7">
        <v>1.02</v>
      </c>
      <c r="D125" s="145">
        <v>-2E-3</v>
      </c>
      <c r="E125" s="144">
        <v>803.71</v>
      </c>
      <c r="F125" s="7">
        <v>1.0085</v>
      </c>
      <c r="G125" s="146">
        <v>-1.14E-2</v>
      </c>
      <c r="H125" s="146">
        <v>0.03</v>
      </c>
      <c r="I125" s="144">
        <v>4.5</v>
      </c>
      <c r="J125" s="144">
        <v>4.5</v>
      </c>
      <c r="K125" s="146">
        <v>4.4490000000000002E-2</v>
      </c>
      <c r="L125" s="144" t="s">
        <v>40</v>
      </c>
      <c r="M125" s="7" t="s">
        <v>48</v>
      </c>
      <c r="N125" s="145">
        <v>-6.9999999999999999E-4</v>
      </c>
      <c r="O125" s="23">
        <v>0.31069999999999998</v>
      </c>
      <c r="P125" s="146">
        <v>-1.38E-2</v>
      </c>
      <c r="Q125" s="146">
        <v>0.6431</v>
      </c>
      <c r="R125" s="146">
        <v>-3.2000000000000002E-3</v>
      </c>
      <c r="S125" s="146">
        <v>-2.2000000000000001E-3</v>
      </c>
      <c r="T125" s="146">
        <v>-2.9999999999999997E-4</v>
      </c>
      <c r="U125" s="144">
        <v>25349</v>
      </c>
      <c r="V125" s="144">
        <v>-76</v>
      </c>
      <c r="W125" s="148">
        <v>0.21180555555555555</v>
      </c>
      <c r="X125" s="149">
        <v>42900</v>
      </c>
      <c r="Y125" s="13" t="s">
        <v>38</v>
      </c>
    </row>
    <row r="126" spans="1:25" ht="15.75" thickBot="1" x14ac:dyDescent="0.2">
      <c r="A126" s="14">
        <v>150255</v>
      </c>
      <c r="B126" s="161" t="s">
        <v>112</v>
      </c>
      <c r="C126" s="14">
        <v>1.022</v>
      </c>
      <c r="D126" s="151">
        <v>1E-3</v>
      </c>
      <c r="E126" s="150">
        <v>48.09</v>
      </c>
      <c r="F126" s="14">
        <v>1.01</v>
      </c>
      <c r="G126" s="152">
        <v>-1.1900000000000001E-2</v>
      </c>
      <c r="H126" s="152">
        <v>0.03</v>
      </c>
      <c r="I126" s="150">
        <v>4.5</v>
      </c>
      <c r="J126" s="150">
        <v>4.5</v>
      </c>
      <c r="K126" s="152">
        <v>4.4470000000000003E-2</v>
      </c>
      <c r="L126" s="150" t="s">
        <v>40</v>
      </c>
      <c r="M126" s="14" t="s">
        <v>95</v>
      </c>
      <c r="N126" s="151">
        <v>2.5999999999999999E-3</v>
      </c>
      <c r="O126" s="18">
        <v>0.24299999999999999</v>
      </c>
      <c r="P126" s="152">
        <v>-1.47E-2</v>
      </c>
      <c r="Q126" s="152">
        <v>0.80230000000000001</v>
      </c>
      <c r="R126" s="152">
        <v>-5.7000000000000002E-3</v>
      </c>
      <c r="S126" s="152">
        <v>-6.8999999999999999E-3</v>
      </c>
      <c r="T126" s="152">
        <v>-5.3E-3</v>
      </c>
      <c r="U126" s="150">
        <v>3099</v>
      </c>
      <c r="V126" s="150">
        <v>-7</v>
      </c>
      <c r="W126" s="153">
        <v>0.21180555555555555</v>
      </c>
      <c r="X126" s="154">
        <v>42888</v>
      </c>
      <c r="Y126" s="21" t="s">
        <v>38</v>
      </c>
    </row>
    <row r="127" spans="1:25" ht="15.75" thickBot="1" x14ac:dyDescent="0.2">
      <c r="A127" s="7">
        <v>150207</v>
      </c>
      <c r="B127" s="144" t="s">
        <v>71</v>
      </c>
      <c r="C127" s="7">
        <v>1.0429999999999999</v>
      </c>
      <c r="D127" s="145">
        <v>-3.8E-3</v>
      </c>
      <c r="E127" s="144">
        <v>82.74</v>
      </c>
      <c r="F127" s="7">
        <v>1.0309999999999999</v>
      </c>
      <c r="G127" s="146">
        <v>-1.1599999999999999E-2</v>
      </c>
      <c r="H127" s="146">
        <v>0.03</v>
      </c>
      <c r="I127" s="144">
        <v>4.5</v>
      </c>
      <c r="J127" s="144">
        <v>4.5</v>
      </c>
      <c r="K127" s="146">
        <v>4.4470000000000003E-2</v>
      </c>
      <c r="L127" s="144" t="s">
        <v>40</v>
      </c>
      <c r="M127" s="7" t="s">
        <v>72</v>
      </c>
      <c r="N127" s="145">
        <v>-1.0200000000000001E-2</v>
      </c>
      <c r="O127" s="23">
        <v>0.17080000000000001</v>
      </c>
      <c r="P127" s="146">
        <v>-1.4500000000000001E-2</v>
      </c>
      <c r="Q127" s="146">
        <v>0.94189999999999996</v>
      </c>
      <c r="R127" s="146">
        <v>-3.8E-3</v>
      </c>
      <c r="S127" s="146">
        <v>-5.1000000000000004E-3</v>
      </c>
      <c r="T127" s="146">
        <v>-6.4000000000000003E-3</v>
      </c>
      <c r="U127" s="144">
        <v>13562</v>
      </c>
      <c r="V127" s="144">
        <v>-296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150217</v>
      </c>
      <c r="B128" s="150" t="s">
        <v>67</v>
      </c>
      <c r="C128" s="14">
        <v>1.0529999999999999</v>
      </c>
      <c r="D128" s="156">
        <v>-2.8E-3</v>
      </c>
      <c r="E128" s="150">
        <v>1310.75</v>
      </c>
      <c r="F128" s="14">
        <v>1.0369999999999999</v>
      </c>
      <c r="G128" s="152">
        <v>-1.54E-2</v>
      </c>
      <c r="H128" s="152">
        <v>0.03</v>
      </c>
      <c r="I128" s="150">
        <v>5.5</v>
      </c>
      <c r="J128" s="150">
        <v>4.5</v>
      </c>
      <c r="K128" s="152">
        <v>4.4450000000000003E-2</v>
      </c>
      <c r="L128" s="150" t="s">
        <v>40</v>
      </c>
      <c r="M128" s="14" t="s">
        <v>68</v>
      </c>
      <c r="N128" s="156">
        <v>-1.1999999999999999E-3</v>
      </c>
      <c r="O128" s="18">
        <v>0.26869999999999999</v>
      </c>
      <c r="P128" s="152">
        <v>-1.8200000000000001E-2</v>
      </c>
      <c r="Q128" s="152">
        <v>0.7046</v>
      </c>
      <c r="R128" s="152">
        <v>-6.7999999999999996E-3</v>
      </c>
      <c r="S128" s="152">
        <v>-4.4999999999999997E-3</v>
      </c>
      <c r="T128" s="152">
        <v>-7.3000000000000001E-3</v>
      </c>
      <c r="U128" s="150">
        <v>43661</v>
      </c>
      <c r="V128" s="150">
        <v>-583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150269</v>
      </c>
      <c r="B129" s="144" t="s">
        <v>57</v>
      </c>
      <c r="C129" s="7">
        <v>1.044</v>
      </c>
      <c r="D129" s="145">
        <v>-1.9E-3</v>
      </c>
      <c r="E129" s="144">
        <v>2226.08</v>
      </c>
      <c r="F129" s="7">
        <v>1.0309999999999999</v>
      </c>
      <c r="G129" s="146">
        <v>-1.26E-2</v>
      </c>
      <c r="H129" s="146">
        <v>0.03</v>
      </c>
      <c r="I129" s="144">
        <v>4.5</v>
      </c>
      <c r="J129" s="144">
        <v>4.5</v>
      </c>
      <c r="K129" s="146">
        <v>4.4420000000000001E-2</v>
      </c>
      <c r="L129" s="144" t="s">
        <v>40</v>
      </c>
      <c r="M129" s="7" t="s">
        <v>58</v>
      </c>
      <c r="N129" s="145">
        <v>-3.2000000000000002E-3</v>
      </c>
      <c r="O129" s="23">
        <v>0.35170000000000001</v>
      </c>
      <c r="P129" s="146">
        <v>-1.55E-2</v>
      </c>
      <c r="Q129" s="146">
        <v>0.51819999999999999</v>
      </c>
      <c r="R129" s="146">
        <v>-3.0000000000000001E-3</v>
      </c>
      <c r="S129" s="146">
        <v>-6.0000000000000001E-3</v>
      </c>
      <c r="T129" s="146">
        <v>-5.0000000000000001E-4</v>
      </c>
      <c r="U129" s="144">
        <v>54834</v>
      </c>
      <c r="V129" s="144">
        <v>1</v>
      </c>
      <c r="W129" s="148">
        <v>0.21180555555555555</v>
      </c>
      <c r="X129" s="149">
        <v>42719</v>
      </c>
      <c r="Y129" s="13" t="s">
        <v>38</v>
      </c>
    </row>
    <row r="130" spans="1:25" ht="15.75" thickBot="1" x14ac:dyDescent="0.2">
      <c r="A130" s="14">
        <v>150092</v>
      </c>
      <c r="B130" s="150" t="s">
        <v>138</v>
      </c>
      <c r="C130" s="14">
        <v>1.042</v>
      </c>
      <c r="D130" s="151">
        <v>1E-3</v>
      </c>
      <c r="E130" s="150">
        <v>0.26</v>
      </c>
      <c r="F130" s="14">
        <v>1.0289999999999999</v>
      </c>
      <c r="G130" s="152">
        <v>-1.26E-2</v>
      </c>
      <c r="H130" s="152">
        <v>0.03</v>
      </c>
      <c r="I130" s="150">
        <v>4.5</v>
      </c>
      <c r="J130" s="150">
        <v>4.5</v>
      </c>
      <c r="K130" s="152">
        <v>4.4420000000000001E-2</v>
      </c>
      <c r="L130" s="150" t="s">
        <v>40</v>
      </c>
      <c r="M130" s="14" t="s">
        <v>139</v>
      </c>
      <c r="N130" s="151">
        <v>1.6999999999999999E-3</v>
      </c>
      <c r="O130" s="18">
        <v>0.40720000000000001</v>
      </c>
      <c r="P130" s="152">
        <v>-1.55E-2</v>
      </c>
      <c r="Q130" s="152">
        <v>0.85399999999999998</v>
      </c>
      <c r="R130" s="152">
        <v>-9.4999999999999998E-3</v>
      </c>
      <c r="S130" s="152">
        <v>1.2500000000000001E-2</v>
      </c>
      <c r="T130" s="152">
        <v>1.3299999999999999E-2</v>
      </c>
      <c r="U130" s="150">
        <v>243</v>
      </c>
      <c r="V130" s="150">
        <v>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150227</v>
      </c>
      <c r="B131" s="155" t="s">
        <v>111</v>
      </c>
      <c r="C131" s="7">
        <v>1.05</v>
      </c>
      <c r="D131" s="145">
        <v>-3.8E-3</v>
      </c>
      <c r="E131" s="144">
        <v>8851.9699999999993</v>
      </c>
      <c r="F131" s="7">
        <v>1.036</v>
      </c>
      <c r="G131" s="146">
        <v>-1.35E-2</v>
      </c>
      <c r="H131" s="146">
        <v>0.03</v>
      </c>
      <c r="I131" s="144">
        <v>4.5</v>
      </c>
      <c r="J131" s="144">
        <v>4.5</v>
      </c>
      <c r="K131" s="146">
        <v>4.4380000000000003E-2</v>
      </c>
      <c r="L131" s="144" t="s">
        <v>40</v>
      </c>
      <c r="M131" s="7" t="s">
        <v>95</v>
      </c>
      <c r="N131" s="147">
        <v>2.5999999999999999E-3</v>
      </c>
      <c r="O131" s="23">
        <v>0.26779999999999998</v>
      </c>
      <c r="P131" s="146">
        <v>-1.6400000000000001E-2</v>
      </c>
      <c r="Q131" s="146">
        <v>0.70809999999999995</v>
      </c>
      <c r="R131" s="146">
        <v>-1.9E-3</v>
      </c>
      <c r="S131" s="146">
        <v>0</v>
      </c>
      <c r="T131" s="146">
        <v>1.1000000000000001E-3</v>
      </c>
      <c r="U131" s="144">
        <v>315422</v>
      </c>
      <c r="V131" s="144">
        <v>2981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150018</v>
      </c>
      <c r="B132" s="150" t="s">
        <v>122</v>
      </c>
      <c r="C132" s="14">
        <v>1.044</v>
      </c>
      <c r="D132" s="156">
        <v>-2.8999999999999998E-3</v>
      </c>
      <c r="E132" s="150">
        <v>2372.09</v>
      </c>
      <c r="F132" s="14">
        <v>1.0289999999999999</v>
      </c>
      <c r="G132" s="152">
        <v>-1.46E-2</v>
      </c>
      <c r="H132" s="152">
        <v>0.03</v>
      </c>
      <c r="I132" s="150">
        <v>4.5</v>
      </c>
      <c r="J132" s="150">
        <v>4.5</v>
      </c>
      <c r="K132" s="152">
        <v>4.4330000000000001E-2</v>
      </c>
      <c r="L132" s="150" t="s">
        <v>40</v>
      </c>
      <c r="M132" s="14" t="s">
        <v>123</v>
      </c>
      <c r="N132" s="151">
        <v>2.5000000000000001E-3</v>
      </c>
      <c r="O132" s="18">
        <v>0.33750000000000002</v>
      </c>
      <c r="P132" s="152">
        <v>-1.7399999999999999E-2</v>
      </c>
      <c r="Q132" s="152">
        <v>1.0719000000000001</v>
      </c>
      <c r="R132" s="152">
        <v>-3.3999999999999998E-3</v>
      </c>
      <c r="S132" s="152">
        <v>-2.5999999999999999E-3</v>
      </c>
      <c r="T132" s="152">
        <v>0</v>
      </c>
      <c r="U132" s="150">
        <v>329166</v>
      </c>
      <c r="V132" s="150">
        <v>-46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150100</v>
      </c>
      <c r="B133" s="144" t="s">
        <v>133</v>
      </c>
      <c r="C133" s="7">
        <v>1.046</v>
      </c>
      <c r="D133" s="145">
        <v>-2.8999999999999998E-3</v>
      </c>
      <c r="E133" s="144">
        <v>9.6300000000000008</v>
      </c>
      <c r="F133" s="7">
        <v>1.0289999999999999</v>
      </c>
      <c r="G133" s="146">
        <v>-1.6500000000000001E-2</v>
      </c>
      <c r="H133" s="146">
        <v>0.03</v>
      </c>
      <c r="I133" s="144">
        <v>4.5</v>
      </c>
      <c r="J133" s="144">
        <v>4.5</v>
      </c>
      <c r="K133" s="146">
        <v>4.4249999999999998E-2</v>
      </c>
      <c r="L133" s="144" t="s">
        <v>40</v>
      </c>
      <c r="M133" s="7" t="s">
        <v>134</v>
      </c>
      <c r="N133" s="145">
        <v>-1.8E-3</v>
      </c>
      <c r="O133" s="23">
        <v>0.4506</v>
      </c>
      <c r="P133" s="146">
        <v>-1.9300000000000001E-2</v>
      </c>
      <c r="Q133" s="146">
        <v>0.71819999999999995</v>
      </c>
      <c r="R133" s="146">
        <v>-7.3000000000000001E-3</v>
      </c>
      <c r="S133" s="146">
        <v>-3.3999999999999998E-3</v>
      </c>
      <c r="T133" s="146">
        <v>-6.3E-3</v>
      </c>
      <c r="U133" s="144">
        <v>14106</v>
      </c>
      <c r="V133" s="144">
        <v>0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150181</v>
      </c>
      <c r="B134" s="150" t="s">
        <v>98</v>
      </c>
      <c r="C134" s="14">
        <v>1.0429999999999999</v>
      </c>
      <c r="D134" s="156">
        <v>-4.7999999999999996E-3</v>
      </c>
      <c r="E134" s="150">
        <v>412.71</v>
      </c>
      <c r="F134" s="14">
        <v>1.0249999999999999</v>
      </c>
      <c r="G134" s="152">
        <v>-1.7600000000000001E-2</v>
      </c>
      <c r="H134" s="152">
        <v>0.03</v>
      </c>
      <c r="I134" s="150">
        <v>4.5</v>
      </c>
      <c r="J134" s="150">
        <v>4.5</v>
      </c>
      <c r="K134" s="152">
        <v>4.4200000000000003E-2</v>
      </c>
      <c r="L134" s="150" t="s">
        <v>40</v>
      </c>
      <c r="M134" s="14" t="s">
        <v>80</v>
      </c>
      <c r="N134" s="156">
        <v>-2.0000000000000001E-4</v>
      </c>
      <c r="O134" s="18">
        <v>0.43120000000000003</v>
      </c>
      <c r="P134" s="152">
        <v>-2.0299999999999999E-2</v>
      </c>
      <c r="Q134" s="152">
        <v>0.33829999999999999</v>
      </c>
      <c r="R134" s="152">
        <v>-1.1999999999999999E-3</v>
      </c>
      <c r="S134" s="152">
        <v>-8.9999999999999998E-4</v>
      </c>
      <c r="T134" s="152">
        <v>4.0000000000000002E-4</v>
      </c>
      <c r="U134" s="150">
        <v>306839</v>
      </c>
      <c r="V134" s="150">
        <v>496</v>
      </c>
      <c r="W134" s="153">
        <v>0.21180555555555555</v>
      </c>
      <c r="X134" s="154">
        <v>42719</v>
      </c>
      <c r="Y134" s="21" t="s">
        <v>38</v>
      </c>
    </row>
    <row r="135" spans="1:25" ht="15.75" thickBot="1" x14ac:dyDescent="0.2">
      <c r="A135" s="7">
        <v>150143</v>
      </c>
      <c r="B135" s="144" t="s">
        <v>137</v>
      </c>
      <c r="C135" s="7">
        <v>1.052</v>
      </c>
      <c r="D135" s="145">
        <v>-6.6E-3</v>
      </c>
      <c r="E135" s="144">
        <v>0.9</v>
      </c>
      <c r="F135" s="7">
        <v>1.0329999999999999</v>
      </c>
      <c r="G135" s="146">
        <v>-1.84E-2</v>
      </c>
      <c r="H135" s="146">
        <v>0.03</v>
      </c>
      <c r="I135" s="144">
        <v>4.5</v>
      </c>
      <c r="J135" s="144">
        <v>4.5</v>
      </c>
      <c r="K135" s="146">
        <v>4.4159999999999998E-2</v>
      </c>
      <c r="L135" s="144" t="s">
        <v>40</v>
      </c>
      <c r="M135" s="7" t="s">
        <v>62</v>
      </c>
      <c r="N135" s="145">
        <v>-4.8999999999999998E-3</v>
      </c>
      <c r="O135" s="23">
        <v>0.1283</v>
      </c>
      <c r="P135" s="146">
        <v>-1.95E-2</v>
      </c>
      <c r="Q135" s="146">
        <v>0.52380000000000004</v>
      </c>
      <c r="R135" s="146">
        <v>-4.1999999999999997E-3</v>
      </c>
      <c r="S135" s="146">
        <v>1E-4</v>
      </c>
      <c r="T135" s="146">
        <v>1.32E-2</v>
      </c>
      <c r="U135" s="144">
        <v>9041</v>
      </c>
      <c r="V135" s="144">
        <v>-1</v>
      </c>
      <c r="W135" s="148">
        <v>0.29375000000000001</v>
      </c>
      <c r="X135" s="149">
        <v>42705</v>
      </c>
      <c r="Y135" s="13" t="s">
        <v>38</v>
      </c>
    </row>
    <row r="136" spans="1:25" ht="15.75" thickBot="1" x14ac:dyDescent="0.2">
      <c r="A136" s="14">
        <v>150279</v>
      </c>
      <c r="B136" s="150" t="s">
        <v>126</v>
      </c>
      <c r="C136" s="14">
        <v>1.0780000000000001</v>
      </c>
      <c r="D136" s="156">
        <v>-2.8E-3</v>
      </c>
      <c r="E136" s="150">
        <v>4.6100000000000003</v>
      </c>
      <c r="F136" s="14">
        <v>1.056</v>
      </c>
      <c r="G136" s="152">
        <v>-2.0799999999999999E-2</v>
      </c>
      <c r="H136" s="152">
        <v>0.03</v>
      </c>
      <c r="I136" s="150">
        <v>5</v>
      </c>
      <c r="J136" s="150">
        <v>4.5</v>
      </c>
      <c r="K136" s="152">
        <v>4.4040000000000003E-2</v>
      </c>
      <c r="L136" s="150" t="s">
        <v>40</v>
      </c>
      <c r="M136" s="14" t="s">
        <v>127</v>
      </c>
      <c r="N136" s="156">
        <v>-1.1000000000000001E-3</v>
      </c>
      <c r="O136" s="18">
        <v>0.30609999999999998</v>
      </c>
      <c r="P136" s="152">
        <v>-2.35E-2</v>
      </c>
      <c r="Q136" s="152">
        <v>0.59399999999999997</v>
      </c>
      <c r="R136" s="152">
        <v>-9.1000000000000004E-3</v>
      </c>
      <c r="S136" s="152">
        <v>-5.3E-3</v>
      </c>
      <c r="T136" s="152">
        <v>4.1999999999999997E-3</v>
      </c>
      <c r="U136" s="150">
        <v>1230</v>
      </c>
      <c r="V136" s="150">
        <v>-7</v>
      </c>
      <c r="W136" s="153">
        <v>0.21180555555555555</v>
      </c>
      <c r="X136" s="154">
        <v>42614</v>
      </c>
      <c r="Y136" s="21" t="s">
        <v>38</v>
      </c>
    </row>
    <row r="137" spans="1:25" ht="15.75" thickBot="1" x14ac:dyDescent="0.2">
      <c r="A137" s="7">
        <v>150169</v>
      </c>
      <c r="B137" s="155" t="s">
        <v>116</v>
      </c>
      <c r="C137" s="7">
        <v>1.0509999999999999</v>
      </c>
      <c r="D137" s="147">
        <v>1E-3</v>
      </c>
      <c r="E137" s="144">
        <v>1200.8699999999999</v>
      </c>
      <c r="F137" s="7">
        <v>1.028</v>
      </c>
      <c r="G137" s="146">
        <v>-2.24E-2</v>
      </c>
      <c r="H137" s="146">
        <v>0.03</v>
      </c>
      <c r="I137" s="144">
        <v>4.5</v>
      </c>
      <c r="J137" s="144">
        <v>4.5</v>
      </c>
      <c r="K137" s="146">
        <v>4.3990000000000001E-2</v>
      </c>
      <c r="L137" s="144" t="s">
        <v>40</v>
      </c>
      <c r="M137" s="7" t="s">
        <v>117</v>
      </c>
      <c r="N137" s="157">
        <v>0</v>
      </c>
      <c r="O137" s="23">
        <v>0.36859999999999998</v>
      </c>
      <c r="P137" s="146">
        <v>-2.4899999999999999E-2</v>
      </c>
      <c r="Q137" s="146">
        <v>0.48220000000000002</v>
      </c>
      <c r="R137" s="146">
        <v>-1.14E-2</v>
      </c>
      <c r="S137" s="146">
        <v>-1.78E-2</v>
      </c>
      <c r="T137" s="146">
        <v>-3.0000000000000001E-3</v>
      </c>
      <c r="U137" s="144">
        <v>57090</v>
      </c>
      <c r="V137" s="144">
        <v>-377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1.052</v>
      </c>
      <c r="D138" s="156">
        <v>-8.9999999999999998E-4</v>
      </c>
      <c r="E138" s="150">
        <v>0.17</v>
      </c>
      <c r="F138" s="14">
        <v>1.0289999999999999</v>
      </c>
      <c r="G138" s="152">
        <v>-2.24E-2</v>
      </c>
      <c r="H138" s="152">
        <v>0.03</v>
      </c>
      <c r="I138" s="150">
        <v>4.5</v>
      </c>
      <c r="J138" s="150">
        <v>4.5</v>
      </c>
      <c r="K138" s="152">
        <v>4.3990000000000001E-2</v>
      </c>
      <c r="L138" s="150" t="s">
        <v>40</v>
      </c>
      <c r="M138" s="14" t="s">
        <v>88</v>
      </c>
      <c r="N138" s="151">
        <v>1.5E-3</v>
      </c>
      <c r="O138" s="18">
        <v>0.43309999999999998</v>
      </c>
      <c r="P138" s="152">
        <v>-2.47E-2</v>
      </c>
      <c r="Q138" s="152">
        <v>0.74580000000000002</v>
      </c>
      <c r="R138" s="152">
        <v>1.95E-2</v>
      </c>
      <c r="S138" s="152">
        <v>1.0500000000000001E-2</v>
      </c>
      <c r="T138" s="152">
        <v>-8.6999999999999994E-3</v>
      </c>
      <c r="U138" s="150">
        <v>291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150171</v>
      </c>
      <c r="B139" s="144" t="s">
        <v>101</v>
      </c>
      <c r="C139" s="7">
        <v>1.0449999999999999</v>
      </c>
      <c r="D139" s="145">
        <v>-1E-3</v>
      </c>
      <c r="E139" s="144">
        <v>1682.57</v>
      </c>
      <c r="F139" s="7">
        <v>1.0198</v>
      </c>
      <c r="G139" s="146">
        <v>-2.47E-2</v>
      </c>
      <c r="H139" s="146">
        <v>0.03</v>
      </c>
      <c r="I139" s="144">
        <v>4.5</v>
      </c>
      <c r="J139" s="144">
        <v>4.5</v>
      </c>
      <c r="K139" s="146">
        <v>4.3889999999999998E-2</v>
      </c>
      <c r="L139" s="144" t="s">
        <v>40</v>
      </c>
      <c r="M139" s="7" t="s">
        <v>102</v>
      </c>
      <c r="N139" s="147">
        <v>4.4000000000000003E-3</v>
      </c>
      <c r="O139" s="23">
        <v>0.45119999999999999</v>
      </c>
      <c r="P139" s="146">
        <v>-2.69E-2</v>
      </c>
      <c r="Q139" s="160">
        <v>0.29659999999999997</v>
      </c>
      <c r="R139" s="146">
        <v>-1.6999999999999999E-3</v>
      </c>
      <c r="S139" s="146">
        <v>8.0000000000000004E-4</v>
      </c>
      <c r="T139" s="146">
        <v>-2.5000000000000001E-3</v>
      </c>
      <c r="U139" s="144">
        <v>351167</v>
      </c>
      <c r="V139" s="144">
        <v>298</v>
      </c>
      <c r="W139" s="148">
        <v>0.21180555555555555</v>
      </c>
      <c r="X139" s="149">
        <v>42807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1.0720000000000001</v>
      </c>
      <c r="D140" s="156">
        <v>-1.2E-2</v>
      </c>
      <c r="E140" s="150">
        <v>0.73</v>
      </c>
      <c r="F140" s="14">
        <v>1.032</v>
      </c>
      <c r="G140" s="152">
        <v>-3.8800000000000001E-2</v>
      </c>
      <c r="H140" s="152">
        <v>0.03</v>
      </c>
      <c r="I140" s="150">
        <v>4.5</v>
      </c>
      <c r="J140" s="150">
        <v>4.5</v>
      </c>
      <c r="K140" s="152">
        <v>4.3270000000000003E-2</v>
      </c>
      <c r="L140" s="150" t="s">
        <v>40</v>
      </c>
      <c r="M140" s="14" t="s">
        <v>136</v>
      </c>
      <c r="N140" s="151">
        <v>1E-3</v>
      </c>
      <c r="O140" s="18">
        <v>0.37219999999999998</v>
      </c>
      <c r="P140" s="152">
        <v>-4.0300000000000002E-2</v>
      </c>
      <c r="Q140" s="152">
        <v>0.46920000000000001</v>
      </c>
      <c r="R140" s="152">
        <v>-7.7999999999999996E-3</v>
      </c>
      <c r="S140" s="152">
        <v>0</v>
      </c>
      <c r="T140" s="152">
        <v>-7.3000000000000001E-3</v>
      </c>
      <c r="U140" s="150">
        <v>1690</v>
      </c>
      <c r="V140" s="150">
        <v>0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150215</v>
      </c>
      <c r="B141" s="144" t="s">
        <v>140</v>
      </c>
      <c r="C141" s="7">
        <v>1.075</v>
      </c>
      <c r="D141" s="145">
        <v>-2.8E-3</v>
      </c>
      <c r="E141" s="144">
        <v>2.2599999999999998</v>
      </c>
      <c r="F141" s="7">
        <v>1.0285</v>
      </c>
      <c r="G141" s="146">
        <v>-4.5199999999999997E-2</v>
      </c>
      <c r="H141" s="146">
        <v>0.03</v>
      </c>
      <c r="I141" s="144">
        <v>4.5</v>
      </c>
      <c r="J141" s="144">
        <v>4.5</v>
      </c>
      <c r="K141" s="146">
        <v>4.2999999999999997E-2</v>
      </c>
      <c r="L141" s="144" t="s">
        <v>40</v>
      </c>
      <c r="M141" s="7" t="s">
        <v>141</v>
      </c>
      <c r="N141" s="147">
        <v>1E-3</v>
      </c>
      <c r="O141" s="23">
        <v>0.43759999999999999</v>
      </c>
      <c r="P141" s="146">
        <v>-4.5699999999999998E-2</v>
      </c>
      <c r="Q141" s="146">
        <v>0.3196</v>
      </c>
      <c r="R141" s="146">
        <v>-5.4000000000000003E-3</v>
      </c>
      <c r="S141" s="146">
        <v>-5.7999999999999996E-3</v>
      </c>
      <c r="T141" s="146">
        <v>-6.1999999999999998E-3</v>
      </c>
      <c r="U141" s="144">
        <v>2379</v>
      </c>
      <c r="V141" s="144">
        <v>-1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150192</v>
      </c>
      <c r="B142" s="150" t="s">
        <v>107</v>
      </c>
      <c r="C142" s="14">
        <v>1.077</v>
      </c>
      <c r="D142" s="151">
        <v>1.9E-3</v>
      </c>
      <c r="E142" s="150">
        <v>591.04999999999995</v>
      </c>
      <c r="F142" s="14">
        <v>1.0289999999999999</v>
      </c>
      <c r="G142" s="152">
        <v>-4.6600000000000003E-2</v>
      </c>
      <c r="H142" s="152">
        <v>0.03</v>
      </c>
      <c r="I142" s="150">
        <v>4.5</v>
      </c>
      <c r="J142" s="150">
        <v>4.5</v>
      </c>
      <c r="K142" s="152">
        <v>4.2939999999999999E-2</v>
      </c>
      <c r="L142" s="150" t="s">
        <v>40</v>
      </c>
      <c r="M142" s="14" t="s">
        <v>108</v>
      </c>
      <c r="N142" s="156">
        <v>-5.8999999999999999E-3</v>
      </c>
      <c r="O142" s="18">
        <v>0.39900000000000002</v>
      </c>
      <c r="P142" s="152">
        <v>-4.7500000000000001E-2</v>
      </c>
      <c r="Q142" s="152">
        <v>0.4098</v>
      </c>
      <c r="R142" s="152">
        <v>-7.4999999999999997E-3</v>
      </c>
      <c r="S142" s="152">
        <v>-7.4999999999999997E-3</v>
      </c>
      <c r="T142" s="152">
        <v>-7.9000000000000008E-3</v>
      </c>
      <c r="U142" s="150">
        <v>12012</v>
      </c>
      <c r="V142" s="150">
        <v>-700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1.073</v>
      </c>
      <c r="D143" s="147">
        <v>8.5000000000000006E-3</v>
      </c>
      <c r="E143" s="144">
        <v>0.28000000000000003</v>
      </c>
      <c r="F143" s="7">
        <v>1.0124</v>
      </c>
      <c r="G143" s="146">
        <v>-5.9900000000000002E-2</v>
      </c>
      <c r="H143" s="146">
        <v>0.03</v>
      </c>
      <c r="I143" s="144">
        <v>4.5</v>
      </c>
      <c r="J143" s="144">
        <v>4.5</v>
      </c>
      <c r="K143" s="146">
        <v>4.2430000000000002E-2</v>
      </c>
      <c r="L143" s="144" t="s">
        <v>40</v>
      </c>
      <c r="M143" s="7" t="s">
        <v>131</v>
      </c>
      <c r="N143" s="147">
        <v>2.7000000000000001E-3</v>
      </c>
      <c r="O143" s="23">
        <v>0.38479999999999998</v>
      </c>
      <c r="P143" s="146">
        <v>-5.9700000000000003E-2</v>
      </c>
      <c r="Q143" s="160">
        <v>0.46200000000000002</v>
      </c>
      <c r="R143" s="146">
        <v>0</v>
      </c>
      <c r="S143" s="146">
        <v>-3.3E-3</v>
      </c>
      <c r="T143" s="146">
        <v>-4.0000000000000001E-3</v>
      </c>
      <c r="U143" s="144">
        <v>3802</v>
      </c>
      <c r="V143" s="144">
        <v>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-1.9999999999999987E-3</v>
      </c>
      <c r="E144" s="36"/>
      <c r="F144" s="35"/>
      <c r="G144" s="43">
        <f>AVERAGE(G85:G143)</f>
        <v>-9.120338983050846E-3</v>
      </c>
      <c r="H144" s="43">
        <f>COUNTIF($D85:$D143,"&gt;0")/COUNT($D85:$D143)</f>
        <v>0.13559322033898305</v>
      </c>
      <c r="I144" s="270"/>
      <c r="J144" s="270"/>
      <c r="K144" s="43">
        <f>AVERAGE(K85:K143)</f>
        <v>4.4627627118644077E-2</v>
      </c>
      <c r="L144" s="36"/>
      <c r="M144" s="35"/>
      <c r="N144" s="38"/>
      <c r="O144" s="39"/>
      <c r="P144" s="43">
        <f>AVERAGE(P85:P143)</f>
        <v>-1.5058620689655168E-2</v>
      </c>
      <c r="Q144" s="37"/>
      <c r="R144" s="43">
        <f>AVERAGE(R85:R143)</f>
        <v>-2.7338983050847459E-3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0.92200000000000004</v>
      </c>
      <c r="D145" s="156">
        <v>-1.1000000000000001E-3</v>
      </c>
      <c r="E145" s="150">
        <v>2.31</v>
      </c>
      <c r="F145" s="14">
        <v>1.0189999999999999</v>
      </c>
      <c r="G145" s="152">
        <v>9.5200000000000007E-2</v>
      </c>
      <c r="H145" s="152">
        <v>1.4999999999999999E-2</v>
      </c>
      <c r="I145" s="150">
        <v>3</v>
      </c>
      <c r="J145" s="150">
        <v>3</v>
      </c>
      <c r="K145" s="152">
        <v>3.322E-2</v>
      </c>
      <c r="L145" s="150" t="s">
        <v>40</v>
      </c>
      <c r="M145" s="14" t="s">
        <v>41</v>
      </c>
      <c r="N145" s="159">
        <v>0</v>
      </c>
      <c r="O145" s="18">
        <v>0.22559999999999999</v>
      </c>
      <c r="P145" s="152">
        <v>6.0600000000000001E-2</v>
      </c>
      <c r="Q145" s="152">
        <v>0.109</v>
      </c>
      <c r="R145" s="152">
        <v>4.7000000000000002E-3</v>
      </c>
      <c r="S145" s="152">
        <v>2.5000000000000001E-3</v>
      </c>
      <c r="T145" s="152">
        <v>2.8E-3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1.0429999999999999</v>
      </c>
      <c r="D146" s="157">
        <v>0</v>
      </c>
      <c r="E146" s="144">
        <v>0</v>
      </c>
      <c r="F146" s="7">
        <v>1.0489999999999999</v>
      </c>
      <c r="G146" s="146">
        <v>5.7000000000000002E-3</v>
      </c>
      <c r="H146" s="144" t="s">
        <v>414</v>
      </c>
      <c r="I146" s="144">
        <v>3.7</v>
      </c>
      <c r="J146" s="144">
        <v>3.7</v>
      </c>
      <c r="K146" s="146">
        <v>4.4600000000000001E-2</v>
      </c>
      <c r="L146" s="144">
        <v>0.67</v>
      </c>
      <c r="M146" s="7" t="s">
        <v>415</v>
      </c>
      <c r="N146" s="157">
        <v>0</v>
      </c>
      <c r="O146" s="146">
        <v>0.23519999999999999</v>
      </c>
      <c r="P146" s="144" t="s">
        <v>37</v>
      </c>
      <c r="Q146" s="144" t="s">
        <v>37</v>
      </c>
      <c r="R146" s="146">
        <v>-4.4999999999999997E-3</v>
      </c>
      <c r="S146" s="146">
        <v>-5.7999999999999996E-3</v>
      </c>
      <c r="T146" s="146">
        <v>-1.4E-3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1.099</v>
      </c>
      <c r="D147" s="159">
        <v>0</v>
      </c>
      <c r="E147" s="150">
        <v>1.2</v>
      </c>
      <c r="F147" s="14">
        <v>1.087</v>
      </c>
      <c r="G147" s="152">
        <v>-1.0999999999999999E-2</v>
      </c>
      <c r="H147" s="150" t="s">
        <v>347</v>
      </c>
      <c r="I147" s="150">
        <v>4</v>
      </c>
      <c r="J147" s="150">
        <v>4</v>
      </c>
      <c r="K147" s="152">
        <v>2.3529999999999999E-2</v>
      </c>
      <c r="L147" s="150">
        <v>0.81</v>
      </c>
      <c r="M147" s="14" t="s">
        <v>236</v>
      </c>
      <c r="N147" s="159">
        <v>0</v>
      </c>
      <c r="O147" s="152">
        <v>0.34239999999999998</v>
      </c>
      <c r="P147" s="150" t="s">
        <v>37</v>
      </c>
      <c r="Q147" s="150" t="s">
        <v>37</v>
      </c>
      <c r="R147" s="152">
        <v>6.0000000000000001E-3</v>
      </c>
      <c r="S147" s="152">
        <v>1.4E-3</v>
      </c>
      <c r="T147" s="152">
        <v>-1E-4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150016</v>
      </c>
      <c r="B148" s="144" t="s">
        <v>34</v>
      </c>
      <c r="C148" s="7">
        <v>1.054</v>
      </c>
      <c r="D148" s="147">
        <v>8.9999999999999998E-4</v>
      </c>
      <c r="E148" s="144">
        <v>11.73</v>
      </c>
      <c r="F148" s="7">
        <v>1</v>
      </c>
      <c r="G148" s="146">
        <v>-5.3999999999999999E-2</v>
      </c>
      <c r="H148" s="144" t="s">
        <v>35</v>
      </c>
      <c r="I148" s="144">
        <v>0</v>
      </c>
      <c r="J148" s="144">
        <v>0</v>
      </c>
      <c r="K148" s="146">
        <v>-1.9619999999999999E-2</v>
      </c>
      <c r="L148" s="144">
        <v>2.65</v>
      </c>
      <c r="M148" s="7" t="s">
        <v>36</v>
      </c>
      <c r="N148" s="147">
        <v>1.5E-3</v>
      </c>
      <c r="O148" s="146">
        <v>0.55010000000000003</v>
      </c>
      <c r="P148" s="144" t="s">
        <v>37</v>
      </c>
      <c r="Q148" s="144" t="s">
        <v>37</v>
      </c>
      <c r="R148" s="146">
        <v>1.15E-2</v>
      </c>
      <c r="S148" s="146">
        <v>1.4500000000000001E-2</v>
      </c>
      <c r="T148" s="146">
        <v>1.2200000000000001E-2</v>
      </c>
      <c r="U148" s="144">
        <v>3134</v>
      </c>
      <c r="V148" s="144">
        <v>1</v>
      </c>
      <c r="W148" s="148">
        <v>0.17083333333333331</v>
      </c>
      <c r="X148" s="149">
        <v>43574</v>
      </c>
      <c r="Y148" s="13" t="s">
        <v>38</v>
      </c>
    </row>
    <row r="149" spans="1:25" ht="15.75" thickBot="1" x14ac:dyDescent="0.2">
      <c r="A149" s="14">
        <v>150188</v>
      </c>
      <c r="B149" s="150" t="s">
        <v>289</v>
      </c>
      <c r="C149" s="14">
        <v>1.073</v>
      </c>
      <c r="D149" s="156">
        <v>-8.9999999999999998E-4</v>
      </c>
      <c r="E149" s="150">
        <v>1.21</v>
      </c>
      <c r="F149" s="14">
        <v>1.038</v>
      </c>
      <c r="G149" s="152">
        <v>-3.3700000000000001E-2</v>
      </c>
      <c r="H149" s="150" t="s">
        <v>290</v>
      </c>
      <c r="I149" s="150">
        <v>5.5</v>
      </c>
      <c r="J149" s="150">
        <v>5.5</v>
      </c>
      <c r="K149" s="152">
        <v>-5.2729999999999999E-2</v>
      </c>
      <c r="L149" s="150">
        <v>0.31</v>
      </c>
      <c r="M149" s="14" t="s">
        <v>291</v>
      </c>
      <c r="N149" s="156">
        <v>-4.8999999999999998E-3</v>
      </c>
      <c r="O149" s="18">
        <v>0.1404</v>
      </c>
      <c r="P149" s="152">
        <v>-5.4199999999999998E-2</v>
      </c>
      <c r="Q149" s="152">
        <v>0.39679999999999999</v>
      </c>
      <c r="R149" s="152">
        <v>6.7999999999999996E-3</v>
      </c>
      <c r="S149" s="152">
        <v>1.2999999999999999E-3</v>
      </c>
      <c r="T149" s="152">
        <v>7.1999999999999998E-3</v>
      </c>
      <c r="U149" s="150">
        <v>29481</v>
      </c>
      <c r="V149" s="150">
        <v>0</v>
      </c>
      <c r="W149" s="153">
        <v>0.29375000000000001</v>
      </c>
      <c r="X149" s="154">
        <v>42719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7"/>
    <hyperlink ref="C17" r:id="rId64" display="http://finance.sina.com.cn/fund/quotes/150287/bc.shtml"/>
    <hyperlink ref="F17" r:id="rId65" display="http://www.cninfo.com.cn/information/fund/netvalue/150287.html"/>
    <hyperlink ref="M17" r:id="rId66" tooltip="399440" display="http://quote.eastmoney.com/zs399440.html"/>
    <hyperlink ref="O17" r:id="rId67" display="https://www.jisilu.cn/data/utils/lowcalc/150287"/>
    <hyperlink ref="Y17" r:id="rId68" tooltip="加【钢铁A】为自选A类" display="javascript:addOwnedFund('150287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323"/>
    <hyperlink ref="C21" r:id="rId88" display="http://finance.sina.com.cn/fund/quotes/150323/bc.shtml"/>
    <hyperlink ref="F21" r:id="rId89" display="http://www.cninfo.com.cn/information/fund/netvalue/150323.html"/>
    <hyperlink ref="M21" r:id="rId90" tooltip="000827" display="http://quote.eastmoney.com/zs000827.html"/>
    <hyperlink ref="O21" r:id="rId91" display="https://www.jisilu.cn/data/utils/lowcalc/150323"/>
    <hyperlink ref="Y21" r:id="rId92" tooltip="加【环保A端】为自选A类" display="javascript:addOwnedFund('150323');"/>
    <hyperlink ref="A22" r:id="rId93" display="https://www.jisilu.cn/data/sfnew/detail/150293"/>
    <hyperlink ref="C22" r:id="rId94" display="http://finance.sina.com.cn/fund/quotes/150293/bc.shtml"/>
    <hyperlink ref="F22" r:id="rId95" display="http://www.cninfo.com.cn/information/fund/netvalue/150293.html"/>
    <hyperlink ref="M22" r:id="rId96" tooltip="399807" display="http://quote.eastmoney.com/zs399807.html"/>
    <hyperlink ref="O22" r:id="rId97" display="https://www.jisilu.cn/data/utils/lowcalc/150293"/>
    <hyperlink ref="Y22" r:id="rId98" tooltip="加【高铁A级】为自选A类" display="javascript:addOwnedFund('150293');"/>
    <hyperlink ref="A23" r:id="rId99" display="https://www.jisilu.cn/data/sfnew/detail/150291"/>
    <hyperlink ref="C23" r:id="rId100" display="http://finance.sina.com.cn/fund/quotes/150291/bc.shtml"/>
    <hyperlink ref="F23" r:id="rId101" display="http://www.cninfo.com.cn/information/fund/netvalue/150291.html"/>
    <hyperlink ref="M23" r:id="rId102" tooltip="399986" display="http://quote.eastmoney.com/zs399986.html"/>
    <hyperlink ref="O23" r:id="rId103" display="https://www.jisilu.cn/data/utils/lowcalc/150291"/>
    <hyperlink ref="Y23" r:id="rId104" tooltip="将【银行A份】从自选中删除" display="javascript:delOwnedFund('150291');"/>
    <hyperlink ref="A24" r:id="rId105" display="https://www.jisilu.cn/data/sfnew/detail/150325"/>
    <hyperlink ref="C24" r:id="rId106" display="http://finance.sina.com.cn/fund/quotes/150325/bc.shtml"/>
    <hyperlink ref="F24" r:id="rId107" display="http://www.cninfo.com.cn/information/fund/netvalue/150325.html"/>
    <hyperlink ref="M24" r:id="rId108" tooltip="399807" display="http://quote.eastmoney.com/zs399807.html"/>
    <hyperlink ref="O24" r:id="rId109" display="https://www.jisilu.cn/data/utils/lowcalc/150325"/>
    <hyperlink ref="Y24" r:id="rId110" tooltip="加【高铁A端】为自选A类" display="javascript:addOwnedFund('150325');"/>
    <hyperlink ref="A25" r:id="rId111" display="https://www.jisilu.cn/data/sfnew/detail/150263"/>
    <hyperlink ref="C25" r:id="rId112" display="http://finance.sina.com.cn/fund/quotes/150263/bc.shtml"/>
    <hyperlink ref="F25" r:id="rId113" display="http://www.cninfo.com.cn/information/fund/netvalue/150263.html"/>
    <hyperlink ref="M25" r:id="rId114" tooltip="000852" display="http://quote.eastmoney.com/zs000852.html"/>
    <hyperlink ref="O25" r:id="rId115" display="https://www.jisilu.cn/data/utils/lowcalc/150263"/>
    <hyperlink ref="Y25" r:id="rId116" tooltip="加【1000A】为自选A类" display="javascript:addOwnedFund('150263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99"/>
    <hyperlink ref="C27" r:id="rId124" display="http://finance.sina.com.cn/fund/quotes/150299/bc.shtml"/>
    <hyperlink ref="F27" r:id="rId125" display="http://www.cninfo.com.cn/information/fund/netvalue/150299.html"/>
    <hyperlink ref="M27" r:id="rId126" tooltip="399986" display="http://quote.eastmoney.com/zs399986.html"/>
    <hyperlink ref="O27" r:id="rId127" display="https://www.jisilu.cn/data/utils/lowcalc/150299"/>
    <hyperlink ref="Y27" r:id="rId128" tooltip="将【银行股A】从自选中删除" display="javascript:delOwnedFund('150299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265"/>
    <hyperlink ref="C30" r:id="rId142" display="http://finance.sina.com.cn/fund/quotes/150265/bc.shtml"/>
    <hyperlink ref="F30" r:id="rId143" display="http://www.cninfo.com.cn/information/fund/netvalue/150265.html"/>
    <hyperlink ref="M30" r:id="rId144" tooltip="399991" display="http://quote.eastmoney.com/zs399991.html"/>
    <hyperlink ref="O30" r:id="rId145" display="https://www.jisilu.cn/data/utils/lowcalc/150265"/>
    <hyperlink ref="Y30" r:id="rId146" tooltip="将【一带A】从自选中删除" display="javascript:delOwnedFund('150265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17"/>
    <hyperlink ref="C34" r:id="rId166" display="http://finance.sina.com.cn/fund/quotes/150117/bc.shtml"/>
    <hyperlink ref="F34" r:id="rId167" display="http://www.cninfo.com.cn/information/fund/netvalue/150117.html"/>
    <hyperlink ref="M34" r:id="rId168" tooltip="399393" display="http://quote.eastmoney.com/zs399393.html"/>
    <hyperlink ref="O34" r:id="rId169" display="https://www.jisilu.cn/data/utils/lowcalc/150117"/>
    <hyperlink ref="Y34" r:id="rId170" tooltip="加【房地产A】为自选A类" display="javascript:addOwnedFund('150117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4"/>
    <hyperlink ref="C44" r:id="rId220" display="http://finance.sina.com.cn/fund/quotes/150094/bc.shtml"/>
    <hyperlink ref="F44" r:id="rId221" display="http://www.cninfo.com.cn/information/fund/netvalue/150094.html"/>
    <hyperlink ref="M44" r:id="rId222" tooltip="000966" display="http://quote.eastmoney.com/zs000966.html"/>
    <hyperlink ref="O44" r:id="rId223" display="https://www.jisilu.cn/data/utils/lowcalc/150094"/>
    <hyperlink ref="Y44" r:id="rId224" tooltip="加【泰信400A】为自选A类" display="javascript:addOwnedFund('150094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150053"/>
    <hyperlink ref="C48" r:id="rId244" display="http://finance.sina.com.cn/fund/quotes/150053/bc.shtml"/>
    <hyperlink ref="F48" r:id="rId245" display="http://www.cninfo.com.cn/information/fund/netvalue/150053.html"/>
    <hyperlink ref="M48" r:id="rId246" tooltip="399905" display="http://quote.eastmoney.com/zs399905.html"/>
    <hyperlink ref="O48" r:id="rId247" display="https://www.jisilu.cn/data/utils/lowcalc/150053"/>
    <hyperlink ref="Y48" r:id="rId248" tooltip="加【泰达500A】为自选A类" display="javascript:addOwnedFund('150053');"/>
    <hyperlink ref="A49" r:id="rId249" display="https://www.jisilu.cn/data/sfnew/detail/502031"/>
    <hyperlink ref="C49" r:id="rId250" display="http://finance.sina.com.cn/fund/quotes/502031/bc.shtml"/>
    <hyperlink ref="F49" r:id="rId251" display="http://www.cninfo.com.cn/information/fund/netvalue/502031.html"/>
    <hyperlink ref="M49" r:id="rId252" tooltip="399807" display="http://quote.eastmoney.com/zs399807.html"/>
    <hyperlink ref="O49" r:id="rId253" display="https://www.jisilu.cn/data/utils/lowcalc/502031"/>
    <hyperlink ref="Y49" r:id="rId254" tooltip="将【高铁A】从自选中删除" display="javascript:delOwnedFund('502031');"/>
    <hyperlink ref="A50" r:id="rId255" display="https://www.jisilu.cn/data/sfnew/detail/150064"/>
    <hyperlink ref="C50" r:id="rId256" display="http://finance.sina.com.cn/fund/quotes/150064/bc.shtml"/>
    <hyperlink ref="F50" r:id="rId257" display="http://www.cninfo.com.cn/information/fund/netvalue/150064.html"/>
    <hyperlink ref="M50" r:id="rId258" tooltip="399904" display="http://quote.eastmoney.com/zs399904.html"/>
    <hyperlink ref="O50" r:id="rId259" display="https://www.jisilu.cn/data/utils/lowcalc/150064"/>
    <hyperlink ref="Y50" r:id="rId260" tooltip="加【同瑞A】为自选A类" display="javascript:addOwnedFund('150064');"/>
    <hyperlink ref="A51" r:id="rId261" display="https://www.jisilu.cn/data/sfnew/detail/150036"/>
    <hyperlink ref="C51" r:id="rId262" display="http://finance.sina.com.cn/fund/quotes/150036/bc.shtml"/>
    <hyperlink ref="F51" r:id="rId263" display="http://www.cninfo.com.cn/information/fund/netvalue/150036.html"/>
    <hyperlink ref="M51" r:id="rId264" tooltip="399300" display="http://quote.eastmoney.com/zs399300.html"/>
    <hyperlink ref="O51" r:id="rId265" display="https://www.jisilu.cn/data/utils/lowcalc/150036"/>
    <hyperlink ref="Y51" r:id="rId266" tooltip="加【建信稳健】为自选A类" display="javascript:addOwnedFund('150036');"/>
    <hyperlink ref="A52" r:id="rId267" display="https://www.jisilu.cn/data/sfnew/detail/150121"/>
    <hyperlink ref="C52" r:id="rId268" display="http://finance.sina.com.cn/fund/quotes/150121/bc.shtml"/>
    <hyperlink ref="F52" r:id="rId269" display="http://www.cninfo.com.cn/information/fund/netvalue/150121.html"/>
    <hyperlink ref="M52" r:id="rId270" tooltip="399918" display="http://quote.eastmoney.com/zs399918.html"/>
    <hyperlink ref="O52" r:id="rId271" display="https://www.jisilu.cn/data/utils/lowcalc/150121"/>
    <hyperlink ref="Y52" r:id="rId272" tooltip="加【银河优先】为自选A类" display="javascript:addOwnedFund('150121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112"/>
    <hyperlink ref="C55" r:id="rId286" display="http://finance.sina.com.cn/fund/quotes/150112/bc.shtml"/>
    <hyperlink ref="F55" r:id="rId287" display="http://www.cninfo.com.cn/information/fund/netvalue/150112.html"/>
    <hyperlink ref="M55" r:id="rId288" tooltip="399330" display="http://quote.eastmoney.com/zs399330.html"/>
    <hyperlink ref="O55" r:id="rId289" display="https://www.jisilu.cn/data/utils/lowcalc/150112"/>
    <hyperlink ref="Y55" r:id="rId290" tooltip="加【深100A】为自选A类" display="javascript:addOwnedFund('150112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150073"/>
    <hyperlink ref="C57" r:id="rId298" display="http://finance.sina.com.cn/fund/quotes/150073/bc.shtml"/>
    <hyperlink ref="F57" r:id="rId299" display="http://www.cninfo.com.cn/information/fund/netvalue/150073.html"/>
    <hyperlink ref="M57" r:id="rId300" tooltip="399958" display="http://quote.eastmoney.com/zs399958.html"/>
    <hyperlink ref="O57" r:id="rId301" display="https://www.jisilu.cn/data/utils/lowcalc/150073"/>
    <hyperlink ref="Y57" r:id="rId302" tooltip="加【诺安稳健】为自选A类" display="javascript:addOwnedFund('150073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225"/>
    <hyperlink ref="C59" r:id="rId310" display="http://finance.sina.com.cn/fund/quotes/150225/bc.shtml"/>
    <hyperlink ref="F59" r:id="rId311" display="http://www.cninfo.com.cn/information/fund/netvalue/150225.html"/>
    <hyperlink ref="M59" r:id="rId312" tooltip="399966" display="http://quote.eastmoney.com/zs399966.html"/>
    <hyperlink ref="O59" r:id="rId313" display="https://www.jisilu.cn/data/utils/lowcalc/150225"/>
    <hyperlink ref="Y59" r:id="rId314" tooltip="加【证保A级】为自选A类" display="javascript:addOwnedFund('150225');"/>
    <hyperlink ref="A60" r:id="rId315" display="https://www.jisilu.cn/data/sfnew/detail/150055"/>
    <hyperlink ref="C60" r:id="rId316" display="http://finance.sina.com.cn/fund/quotes/150055/bc.shtml"/>
    <hyperlink ref="F60" r:id="rId317" display="http://www.cninfo.com.cn/information/fund/netvalue/150055.html"/>
    <hyperlink ref="M60" r:id="rId318" tooltip="399905" display="http://quote.eastmoney.com/zs399905.html"/>
    <hyperlink ref="O60" r:id="rId319" display="https://www.jisilu.cn/data/utils/lowcalc/150055"/>
    <hyperlink ref="Y60" r:id="rId320" tooltip="加【500A】为自选A类" display="javascript:addOwnedFund('150055');"/>
    <hyperlink ref="A61" r:id="rId321" display="https://www.jisilu.cn/data/sfnew/detail/150213"/>
    <hyperlink ref="C61" r:id="rId322" display="http://finance.sina.com.cn/fund/quotes/150213/bc.shtml"/>
    <hyperlink ref="F61" r:id="rId323" display="http://www.cninfo.com.cn/information/fund/netvalue/150213.html"/>
    <hyperlink ref="M61" r:id="rId324" tooltip="399958" display="http://quote.eastmoney.com/zs399958.html"/>
    <hyperlink ref="O61" r:id="rId325" display="https://www.jisilu.cn/data/utils/lowcalc/150213"/>
    <hyperlink ref="Y61" r:id="rId326" tooltip="加【成长A级】为自选A类" display="javascript:addOwnedFund('150213');"/>
    <hyperlink ref="A62" r:id="rId327" display="https://www.jisilu.cn/data/sfnew/detail/150167"/>
    <hyperlink ref="C62" r:id="rId328" display="http://finance.sina.com.cn/fund/quotes/150167/bc.shtml"/>
    <hyperlink ref="F62" r:id="rId329" display="http://www.cninfo.com.cn/information/fund/netvalue/150167.html"/>
    <hyperlink ref="M62" r:id="rId330" tooltip="399300" display="http://quote.eastmoney.com/zs399300.html"/>
    <hyperlink ref="O62" r:id="rId331" display="https://www.jisilu.cn/data/utils/lowcalc/150167"/>
    <hyperlink ref="Y62" r:id="rId332" tooltip="加【银华300A】为自选A类" display="javascript:addOwnedFund('150167');"/>
    <hyperlink ref="A63" r:id="rId333" display="https://www.jisilu.cn/data/sfnew/detail/150295"/>
    <hyperlink ref="C63" r:id="rId334" display="http://finance.sina.com.cn/fund/quotes/150295/bc.shtml"/>
    <hyperlink ref="F63" r:id="rId335" display="http://www.cninfo.com.cn/information/fund/netvalue/150295.html"/>
    <hyperlink ref="M63" r:id="rId336" tooltip="399974" display="http://quote.eastmoney.com/zs399974.html"/>
    <hyperlink ref="O63" r:id="rId337" display="https://www.jisilu.cn/data/utils/lowcalc/150295"/>
    <hyperlink ref="Y63" r:id="rId338" tooltip="加【改革A】为自选A类" display="javascript:addOwnedFund('150295');"/>
    <hyperlink ref="A64" r:id="rId339" display="https://www.jisilu.cn/data/sfnew/detail/150140"/>
    <hyperlink ref="C64" r:id="rId340" display="http://finance.sina.com.cn/fund/quotes/150140/bc.shtml"/>
    <hyperlink ref="F64" r:id="rId341" display="http://www.cninfo.com.cn/information/fund/netvalue/150140.html"/>
    <hyperlink ref="M64" r:id="rId342" tooltip="399300" display="http://quote.eastmoney.com/zs399300.html"/>
    <hyperlink ref="O64" r:id="rId343" display="https://www.jisilu.cn/data/utils/lowcalc/150140"/>
    <hyperlink ref="Y64" r:id="rId344" tooltip="加【国金300A】为自选A类" display="javascript:addOwnedFund('150140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150152"/>
    <hyperlink ref="C66" r:id="rId352" display="http://finance.sina.com.cn/fund/quotes/150152/bc.shtml"/>
    <hyperlink ref="F66" r:id="rId353" display="http://www.cninfo.com.cn/information/fund/netvalue/150152.html"/>
    <hyperlink ref="M66" r:id="rId354" tooltip="399006" display="http://quote.eastmoney.com/zs399006.html"/>
    <hyperlink ref="O66" r:id="rId355" display="https://www.jisilu.cn/data/utils/lowcalc/150152"/>
    <hyperlink ref="Y66" r:id="rId356" tooltip="加【创业板A】为自选A类" display="javascript:addOwnedFund('150152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502054"/>
    <hyperlink ref="C68" r:id="rId364" display="http://finance.sina.com.cn/fund/quotes/502054/bc.shtml"/>
    <hyperlink ref="F68" r:id="rId365" display="http://www.cninfo.com.cn/information/fund/netvalue/502054.html"/>
    <hyperlink ref="M68" r:id="rId366" tooltip="399975" display="http://quote.eastmoney.com/zs399975.html"/>
    <hyperlink ref="O68" r:id="rId367" display="https://www.jisilu.cn/data/utils/lowcalc/502054"/>
    <hyperlink ref="Y68" r:id="rId368" tooltip="加【券商A】为自选A类" display="javascript:addOwnedFund('502054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104"/>
    <hyperlink ref="C70" r:id="rId376" display="http://finance.sina.com.cn/fund/quotes/150104/bc.shtml"/>
    <hyperlink ref="F70" r:id="rId377" display="http://www.cninfo.com.cn/information/fund/netvalue/150104.html"/>
    <hyperlink ref="M70" r:id="rId378" tooltip="399300" display="http://quote.eastmoney.com/zs399300.html"/>
    <hyperlink ref="O70" r:id="rId379" display="https://www.jisilu.cn/data/utils/lowcalc/150104"/>
    <hyperlink ref="Y70" r:id="rId380" tooltip="加【HS300A】为自选A类" display="javascript:addOwnedFund('150104');"/>
    <hyperlink ref="A71" r:id="rId381" display="https://www.jisilu.cn/data/sfnew/detail/150090"/>
    <hyperlink ref="C71" r:id="rId382" display="http://finance.sina.com.cn/fund/quotes/150090/bc.shtml"/>
    <hyperlink ref="F71" r:id="rId383" display="http://www.cninfo.com.cn/information/fund/netvalue/150090.html"/>
    <hyperlink ref="M71" r:id="rId384" tooltip="399958" display="http://quote.eastmoney.com/zs399958.html"/>
    <hyperlink ref="O71" r:id="rId385" display="https://www.jisilu.cn/data/utils/lowcalc/150090"/>
    <hyperlink ref="Y71" r:id="rId386" tooltip="加【成长A】为自选A类" display="javascript:addOwnedFund('150090');"/>
    <hyperlink ref="A72" r:id="rId387" display="https://www.jisilu.cn/data/sfnew/detail/150030"/>
    <hyperlink ref="C72" r:id="rId388" display="http://finance.sina.com.cn/fund/quotes/150030/bc.shtml"/>
    <hyperlink ref="F72" r:id="rId389" display="http://www.cninfo.com.cn/information/fund/netvalue/150030.html"/>
    <hyperlink ref="M72" r:id="rId390" tooltip="000971" display="http://quote.eastmoney.com/zs000971.html"/>
    <hyperlink ref="O72" r:id="rId391" display="https://www.jisilu.cn/data/utils/lowcalc/150030"/>
    <hyperlink ref="Y72" r:id="rId392" tooltip="加【中证90A】为自选A类" display="javascript:addOwnedFund('150030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48"/>
    <hyperlink ref="C81" r:id="rId433" display="http://finance.sina.com.cn/fund/quotes/150148/bc.shtml"/>
    <hyperlink ref="F81" r:id="rId434" display="http://www.cninfo.com.cn/information/fund/netvalue/150148.html"/>
    <hyperlink ref="M81" r:id="rId435" tooltip="000841" display="http://quote.eastmoney.com/zs000841.html"/>
    <hyperlink ref="O81" r:id="rId436" display="https://www.jisilu.cn/data/utils/lowcalc/150148"/>
    <hyperlink ref="Y81" r:id="rId437" tooltip="加【医药800A】为自选A类" display="javascript:addOwnedFund('150148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57"/>
    <hyperlink ref="C83" r:id="rId445" display="http://finance.sina.com.cn/fund/quotes/150157/bc.shtml"/>
    <hyperlink ref="F83" r:id="rId446" display="http://www.cninfo.com.cn/information/fund/netvalue/150157.html"/>
    <hyperlink ref="M83" r:id="rId447" tooltip="000974" display="http://quote.eastmoney.com/zs000974.html"/>
    <hyperlink ref="O83" r:id="rId448" display="https://www.jisilu.cn/data/utils/lowcalc/150157"/>
    <hyperlink ref="Y83" r:id="rId449" tooltip="加【金融A】为自选A类" display="javascript:addOwnedFund('150157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05"/>
    <hyperlink ref="C86" r:id="rId457" display="http://finance.sina.com.cn/fund/quotes/150205/bc.shtml"/>
    <hyperlink ref="F86" r:id="rId458" display="http://www.cninfo.com.cn/information/fund/netvalue/150205.html"/>
    <hyperlink ref="M86" r:id="rId459" tooltip="399973" display="http://quote.eastmoney.com/zs399973.html"/>
    <hyperlink ref="O86" r:id="rId460" display="https://www.jisilu.cn/data/utils/lowcalc/150205"/>
    <hyperlink ref="Y86" r:id="rId461" tooltip="加【国防A】为自选A类" display="javascript:addOwnedFund('150205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29"/>
    <hyperlink ref="C89" r:id="rId475" display="http://finance.sina.com.cn/fund/quotes/150229/bc.shtml"/>
    <hyperlink ref="F89" r:id="rId476" display="http://www.cninfo.com.cn/information/fund/netvalue/150229.html"/>
    <hyperlink ref="M89" r:id="rId477" tooltip="399987" display="http://quote.eastmoney.com/zs399987.html"/>
    <hyperlink ref="O89" r:id="rId478" display="https://www.jisilu.cn/data/utils/lowcalc/150229"/>
    <hyperlink ref="Y89" r:id="rId479" tooltip="加【酒A】为自选A类" display="javascript:addOwnedFund('150229');"/>
    <hyperlink ref="A90" r:id="rId480" display="https://www.jisilu.cn/data/sfnew/detail/150277"/>
    <hyperlink ref="C90" r:id="rId481" display="http://finance.sina.com.cn/fund/quotes/150277/bc.shtml"/>
    <hyperlink ref="F90" r:id="rId482" display="http://www.cninfo.com.cn/information/fund/netvalue/150277.html"/>
    <hyperlink ref="M90" r:id="rId483" tooltip="399807" display="http://quote.eastmoney.com/zs399807.html"/>
    <hyperlink ref="O90" r:id="rId484" display="https://www.jisilu.cn/data/utils/lowcalc/150277"/>
    <hyperlink ref="Y90" r:id="rId485" tooltip="将【高铁A】从自选中删除" display="javascript:delOwnedFund('150277');"/>
    <hyperlink ref="A91" r:id="rId486" display="https://www.jisilu.cn/data/sfnew/detail/150200"/>
    <hyperlink ref="C91" r:id="rId487" display="http://finance.sina.com.cn/fund/quotes/150200/bc.shtml"/>
    <hyperlink ref="F91" r:id="rId488" display="http://www.cninfo.com.cn/information/fund/netvalue/150200.html"/>
    <hyperlink ref="M91" r:id="rId489" tooltip="399975" display="http://quote.eastmoney.com/zs399975.html"/>
    <hyperlink ref="O91" r:id="rId490" display="https://www.jisilu.cn/data/utils/lowcalc/150200"/>
    <hyperlink ref="Y91" r:id="rId491" tooltip="加【券商A】为自选A类" display="javascript:addOwnedFund('150200');"/>
    <hyperlink ref="A92" r:id="rId492" display="https://www.jisilu.cn/data/sfnew/detail/150164"/>
    <hyperlink ref="C92" r:id="rId493" display="http://finance.sina.com.cn/fund/quotes/150164/bc.shtml"/>
    <hyperlink ref="F92" r:id="rId494" display="http://www.cninfo.com.cn/information/fund/netvalue/150164.html"/>
    <hyperlink ref="M92" r:id="rId495" tooltip="000832" display="http://quote.eastmoney.com/zs000832.html"/>
    <hyperlink ref="O92" r:id="rId496" display="https://www.jisilu.cn/data/utils/lowcalc/150164"/>
    <hyperlink ref="Y92" r:id="rId497" tooltip="加【可转债A】为自选A类" display="javascript:addOwnedFund('150164');"/>
    <hyperlink ref="A93" r:id="rId498" display="https://www.jisilu.cn/data/sfnew/detail/150275"/>
    <hyperlink ref="C93" r:id="rId499" display="http://finance.sina.com.cn/fund/quotes/150275/bc.shtml"/>
    <hyperlink ref="F93" r:id="rId500" display="http://www.cninfo.com.cn/information/fund/netvalue/150275.html"/>
    <hyperlink ref="M93" r:id="rId501" tooltip="399991" display="http://quote.eastmoney.com/zs399991.html"/>
    <hyperlink ref="O93" r:id="rId502" display="https://www.jisilu.cn/data/utils/lowcalc/150275"/>
    <hyperlink ref="Y93" r:id="rId503" tooltip="将【一带一A】从自选中删除" display="javascript:delOwnedFund('150275');"/>
    <hyperlink ref="A94" r:id="rId504" display="https://www.jisilu.cn/data/sfnew/detail/150241"/>
    <hyperlink ref="C94" r:id="rId505" display="http://finance.sina.com.cn/fund/quotes/150241/bc.shtml"/>
    <hyperlink ref="F94" r:id="rId506" display="http://www.cninfo.com.cn/information/fund/netvalue/150241.html"/>
    <hyperlink ref="M94" r:id="rId507" tooltip="399986" display="http://quote.eastmoney.com/zs399986.html"/>
    <hyperlink ref="O94" r:id="rId508" display="https://www.jisilu.cn/data/utils/lowcalc/150241"/>
    <hyperlink ref="Y94" r:id="rId509" tooltip="将【银行A级】从自选中删除" display="javascript:delOwnedFund('150241');"/>
    <hyperlink ref="A95" r:id="rId510" display="https://www.jisilu.cn/data/sfnew/detail/150329"/>
    <hyperlink ref="C95" r:id="rId511" display="http://finance.sina.com.cn/fund/quotes/150329/bc.shtml"/>
    <hyperlink ref="F95" r:id="rId512" display="http://www.cninfo.com.cn/information/fund/netvalue/150329.html"/>
    <hyperlink ref="M95" r:id="rId513" tooltip="399809" display="http://quote.eastmoney.com/zs399809.html"/>
    <hyperlink ref="O95" r:id="rId514" display="https://www.jisilu.cn/data/utils/lowcalc/150329"/>
    <hyperlink ref="Y95" r:id="rId515" tooltip="加【保险A】为自选A类" display="javascript:addOwnedFund('150329');"/>
    <hyperlink ref="A96" r:id="rId516" display="https://www.jisilu.cn/data/sfnew/detail/502017"/>
    <hyperlink ref="C96" r:id="rId517" display="http://finance.sina.com.cn/fund/quotes/502017/bc.shtml"/>
    <hyperlink ref="F96" r:id="rId518" display="http://www.cninfo.com.cn/information/fund/netvalue/502017.html"/>
    <hyperlink ref="M96" r:id="rId519" tooltip="399991" display="http://quote.eastmoney.com/zs399991.html"/>
    <hyperlink ref="O96" r:id="rId520" display="https://www.jisilu.cn/data/utils/lowcalc/502017"/>
    <hyperlink ref="Y96" r:id="rId521" tooltip="加【带路A】为自选A类" display="javascript:addOwnedFund('502017');"/>
    <hyperlink ref="A97" r:id="rId522" display="https://www.jisilu.cn/data/sfnew/detail/502049"/>
    <hyperlink ref="C97" r:id="rId523" display="http://finance.sina.com.cn/fund/quotes/502049/bc.shtml"/>
    <hyperlink ref="F97" r:id="rId524" display="http://www.cninfo.com.cn/information/fund/netvalue/502049.html"/>
    <hyperlink ref="M97" r:id="rId525" tooltip="000016" display="http://quote.eastmoney.com/zs000016.html"/>
    <hyperlink ref="O97" r:id="rId526" display="https://www.jisilu.cn/data/utils/lowcalc/502049"/>
    <hyperlink ref="Y97" r:id="rId527" tooltip="加【上证50A】为自选A类" display="javascript:addOwnedFund('502049');"/>
    <hyperlink ref="A98" r:id="rId528" display="https://www.jisilu.cn/data/sfnew/detail/150179"/>
    <hyperlink ref="C98" r:id="rId529" display="http://finance.sina.com.cn/fund/quotes/150179/bc.shtml"/>
    <hyperlink ref="F98" r:id="rId530" display="http://www.cninfo.com.cn/information/fund/netvalue/150179.html"/>
    <hyperlink ref="M98" r:id="rId531" tooltip="399935" display="http://quote.eastmoney.com/zs399935.html"/>
    <hyperlink ref="O98" r:id="rId532" display="https://www.jisilu.cn/data/utils/lowcalc/150179"/>
    <hyperlink ref="Y98" r:id="rId533" tooltip="加【信息A】为自选A类" display="javascript:addOwnedFund('150179');"/>
    <hyperlink ref="A99" r:id="rId534" display="https://www.jisilu.cn/data/sfnew/detail/150243"/>
    <hyperlink ref="C99" r:id="rId535" display="http://finance.sina.com.cn/fund/quotes/150243/bc.shtml"/>
    <hyperlink ref="F99" r:id="rId536" display="http://www.cninfo.com.cn/information/fund/netvalue/150243.html"/>
    <hyperlink ref="M99" r:id="rId537" tooltip="399006" display="http://quote.eastmoney.com/zs399006.html"/>
    <hyperlink ref="O99" r:id="rId538" display="https://www.jisilu.cn/data/utils/lowcalc/150243"/>
    <hyperlink ref="Y99" r:id="rId539" tooltip="加【创业A】为自选A类" display="javascript:addOwnedFund('150243');"/>
    <hyperlink ref="A100" r:id="rId540" display="https://www.jisilu.cn/data/sfnew/detail/150315"/>
    <hyperlink ref="C100" r:id="rId541" display="http://finance.sina.com.cn/fund/quotes/150315/bc.shtml"/>
    <hyperlink ref="F100" r:id="rId542" display="http://www.cninfo.com.cn/information/fund/netvalue/150315.html"/>
    <hyperlink ref="M100" r:id="rId543" tooltip="399803" display="http://quote.eastmoney.com/zs399803.html"/>
    <hyperlink ref="O100" r:id="rId544" display="https://www.jisilu.cn/data/utils/lowcalc/150315"/>
    <hyperlink ref="Y100" r:id="rId545" tooltip="加【工业4A】为自选A类" display="javascript:addOwnedFund('150315');"/>
    <hyperlink ref="A101" r:id="rId546" display="https://www.jisilu.cn/data/sfnew/detail/150257"/>
    <hyperlink ref="C101" r:id="rId547" display="http://finance.sina.com.cn/fund/quotes/150257/bc.shtml"/>
    <hyperlink ref="F101" r:id="rId548" display="http://www.cninfo.com.cn/information/fund/netvalue/150257.html"/>
    <hyperlink ref="M101" r:id="rId549" tooltip="399993" display="http://quote.eastmoney.com/zs399993.html"/>
    <hyperlink ref="O101" r:id="rId550" display="https://www.jisilu.cn/data/utils/lowcalc/150257"/>
    <hyperlink ref="Y101" r:id="rId551" tooltip="加【生物A】为自选A类" display="javascript:addOwnedFund('150257');"/>
    <hyperlink ref="A102" r:id="rId552" display="https://www.jisilu.cn/data/sfnew/detail/150259"/>
    <hyperlink ref="C102" r:id="rId553" display="http://finance.sina.com.cn/fund/quotes/150259/bc.shtml"/>
    <hyperlink ref="F102" r:id="rId554" display="http://www.cninfo.com.cn/information/fund/netvalue/150259.html"/>
    <hyperlink ref="M102" r:id="rId555" tooltip="399992" display="http://quote.eastmoney.com/zs399992.html"/>
    <hyperlink ref="O102" r:id="rId556" display="https://www.jisilu.cn/data/utils/lowcalc/150259"/>
    <hyperlink ref="Y102" r:id="rId557" tooltip="加【重组A】为自选A类" display="javascript:addOwnedFund('150259');"/>
    <hyperlink ref="A103" r:id="rId558" display="https://www.jisilu.cn/data/sfnew/detail/150251"/>
    <hyperlink ref="C103" r:id="rId559" display="http://finance.sina.com.cn/fund/quotes/150251/bc.shtml"/>
    <hyperlink ref="F103" r:id="rId560" display="http://www.cninfo.com.cn/information/fund/netvalue/150251.html"/>
    <hyperlink ref="M103" r:id="rId561" tooltip="399990" display="http://quote.eastmoney.com/zs399990.html"/>
    <hyperlink ref="O103" r:id="rId562" display="https://www.jisilu.cn/data/utils/lowcalc/150251"/>
    <hyperlink ref="Y103" r:id="rId563" tooltip="加【煤炭A】为自选A类" display="javascript:addOwnedFund('150251');"/>
    <hyperlink ref="A104" r:id="rId564" display="https://www.jisilu.cn/data/sfnew/detail/150271"/>
    <hyperlink ref="C104" r:id="rId565" display="http://finance.sina.com.cn/fund/quotes/150271/bc.shtml"/>
    <hyperlink ref="F104" r:id="rId566" display="http://www.cninfo.com.cn/information/fund/netvalue/150271.html"/>
    <hyperlink ref="M104" r:id="rId567" tooltip="399441" display="http://quote.eastmoney.com/zs399441.html"/>
    <hyperlink ref="O104" r:id="rId568" display="https://www.jisilu.cn/data/utils/lowcalc/150271"/>
    <hyperlink ref="Y104" r:id="rId569" tooltip="加【生物药A】为自选A类" display="javascript:addOwnedFund('150271');"/>
    <hyperlink ref="A105" r:id="rId570" display="https://www.jisilu.cn/data/sfnew/detail/150173"/>
    <hyperlink ref="C105" r:id="rId571" display="http://finance.sina.com.cn/fund/quotes/150173/bc.shtml"/>
    <hyperlink ref="F105" r:id="rId572" display="http://www.cninfo.com.cn/information/fund/netvalue/150173.html"/>
    <hyperlink ref="M105" r:id="rId573" tooltip="000998" display="http://quote.eastmoney.com/zs000998.html"/>
    <hyperlink ref="O105" r:id="rId574" display="https://www.jisilu.cn/data/utils/lowcalc/150173"/>
    <hyperlink ref="Y105" r:id="rId575" tooltip="加【TMT中证A】为自选A类" display="javascript:addOwnedFund('150173');"/>
    <hyperlink ref="A106" r:id="rId576" display="https://www.jisilu.cn/data/sfnew/detail/150309"/>
    <hyperlink ref="C106" r:id="rId577" display="http://finance.sina.com.cn/fund/quotes/150309/bc.shtml"/>
    <hyperlink ref="F106" r:id="rId578" display="http://www.cninfo.com.cn/information/fund/netvalue/150309.html"/>
    <hyperlink ref="M106" r:id="rId579" tooltip="399994" display="http://quote.eastmoney.com/zs399994.html"/>
    <hyperlink ref="O106" r:id="rId580" display="https://www.jisilu.cn/data/utils/lowcalc/150309"/>
    <hyperlink ref="Y106" r:id="rId581" tooltip="加【信息安A】为自选A类" display="javascript:addOwnedFund('150309');"/>
    <hyperlink ref="A107" r:id="rId582" display="https://www.jisilu.cn/data/sfnew/detail/150305"/>
    <hyperlink ref="C107" r:id="rId583" display="http://finance.sina.com.cn/fund/quotes/150305/bc.shtml"/>
    <hyperlink ref="F107" r:id="rId584" display="http://www.cninfo.com.cn/information/fund/netvalue/150305.html"/>
    <hyperlink ref="M107" r:id="rId585" tooltip="399812" display="http://quote.eastmoney.com/zs399812.html"/>
    <hyperlink ref="O107" r:id="rId586" display="https://www.jisilu.cn/data/utils/lowcalc/150305"/>
    <hyperlink ref="Y107" r:id="rId587" tooltip="加【养老A】为自选A类" display="javascript:addOwnedFund('150305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77"/>
    <hyperlink ref="C109" r:id="rId595" display="http://finance.sina.com.cn/fund/quotes/150177/bc.shtml"/>
    <hyperlink ref="F109" r:id="rId596" display="http://www.cninfo.com.cn/information/fund/netvalue/150177.html"/>
    <hyperlink ref="M109" r:id="rId597" tooltip="399966" display="http://quote.eastmoney.com/zs399966.html"/>
    <hyperlink ref="O109" r:id="rId598" display="https://www.jisilu.cn/data/utils/lowcalc/150177"/>
    <hyperlink ref="Y109" r:id="rId599" tooltip="加【证保A】为自选A类" display="javascript:addOwnedFund('150177');"/>
    <hyperlink ref="A110" r:id="rId600" display="https://www.jisilu.cn/data/sfnew/detail/150194"/>
    <hyperlink ref="C110" r:id="rId601" display="http://finance.sina.com.cn/fund/quotes/150194/bc.shtml"/>
    <hyperlink ref="F110" r:id="rId602" display="http://www.cninfo.com.cn/information/fund/netvalue/150194.html"/>
    <hyperlink ref="M110" r:id="rId603" tooltip="399970" display="http://quote.eastmoney.com/zs399970.html"/>
    <hyperlink ref="O110" r:id="rId604" display="https://www.jisilu.cn/data/utils/lowcalc/150194"/>
    <hyperlink ref="Y110" r:id="rId605" tooltip="加【互联网A】为自选A类" display="javascript:addOwnedFund('150194');"/>
    <hyperlink ref="A111" r:id="rId606" display="https://www.jisilu.cn/data/sfnew/detail/150249"/>
    <hyperlink ref="C111" r:id="rId607" display="http://finance.sina.com.cn/fund/quotes/150249/bc.shtml"/>
    <hyperlink ref="F111" r:id="rId608" display="http://www.cninfo.com.cn/information/fund/netvalue/150249.html"/>
    <hyperlink ref="M111" r:id="rId609" tooltip="399986" display="http://quote.eastmoney.com/zs399986.html"/>
    <hyperlink ref="O111" r:id="rId610" display="https://www.jisilu.cn/data/utils/lowcalc/150249"/>
    <hyperlink ref="Y111" r:id="rId611" tooltip="将【银行A端】从自选中删除" display="javascript:delOwnedFund('150249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09"/>
    <hyperlink ref="C114" r:id="rId625" display="http://finance.sina.com.cn/fund/quotes/150209/bc.shtml"/>
    <hyperlink ref="F114" r:id="rId626" display="http://www.cninfo.com.cn/information/fund/netvalue/150209.html"/>
    <hyperlink ref="M114" r:id="rId627" tooltip="399974" display="http://quote.eastmoney.com/zs399974.html"/>
    <hyperlink ref="O114" r:id="rId628" display="https://www.jisilu.cn/data/utils/lowcalc/150209"/>
    <hyperlink ref="Y114" r:id="rId629" tooltip="加【国企改A】为自选A类" display="javascript:addOwnedFund('150209');"/>
    <hyperlink ref="A115" r:id="rId630" display="https://www.jisilu.cn/data/sfnew/detail/150307"/>
    <hyperlink ref="C115" r:id="rId631" display="http://finance.sina.com.cn/fund/quotes/150307/bc.shtml"/>
    <hyperlink ref="F115" r:id="rId632" display="http://www.cninfo.com.cn/information/fund/netvalue/150307.html"/>
    <hyperlink ref="M115" r:id="rId633" tooltip="399804" display="http://quote.eastmoney.com/zs399804.html"/>
    <hyperlink ref="O115" r:id="rId634" display="https://www.jisilu.cn/data/utils/lowcalc/150307"/>
    <hyperlink ref="Y115" r:id="rId635" tooltip="加【体育A】为自选A类" display="javascript:addOwnedFund('150307');"/>
    <hyperlink ref="A116" r:id="rId636" display="https://www.jisilu.cn/data/sfnew/detail/502024"/>
    <hyperlink ref="C116" r:id="rId637" display="http://finance.sina.com.cn/fund/quotes/502024/bc.shtml"/>
    <hyperlink ref="F116" r:id="rId638" display="http://www.cninfo.com.cn/information/fund/netvalue/502024.html"/>
    <hyperlink ref="M116" r:id="rId639" tooltip="399440" display="http://quote.eastmoney.com/zs399440.html"/>
    <hyperlink ref="O116" r:id="rId640" display="https://www.jisilu.cn/data/utils/lowcalc/502024"/>
    <hyperlink ref="Y116" r:id="rId641" tooltip="加【钢铁A】为自选A类" display="javascript:addOwnedFund('502024');"/>
    <hyperlink ref="A117" r:id="rId642" display="https://www.jisilu.cn/data/sfnew/detail/150283"/>
    <hyperlink ref="C117" r:id="rId643" display="http://finance.sina.com.cn/fund/quotes/150283/bc.shtml"/>
    <hyperlink ref="F117" r:id="rId644" display="http://www.cninfo.com.cn/information/fund/netvalue/150283.html"/>
    <hyperlink ref="M117" r:id="rId645" tooltip="000808" display="http://quote.eastmoney.com/zs000808.html"/>
    <hyperlink ref="O117" r:id="rId646" display="https://www.jisilu.cn/data/utils/lowcalc/150283"/>
    <hyperlink ref="Y117" r:id="rId647" tooltip="加【SW医药A】为自选A类" display="javascript:addOwnedFund('150283');"/>
    <hyperlink ref="A118" r:id="rId648" display="https://www.jisilu.cn/data/sfnew/detail/502011"/>
    <hyperlink ref="C118" r:id="rId649" display="http://finance.sina.com.cn/fund/quotes/502011/bc.shtml"/>
    <hyperlink ref="F118" r:id="rId650" display="http://www.cninfo.com.cn/information/fund/netvalue/502011.html"/>
    <hyperlink ref="M118" r:id="rId651" tooltip="399975" display="http://quote.eastmoney.com/zs399975.html"/>
    <hyperlink ref="O118" r:id="rId652" display="https://www.jisilu.cn/data/utils/lowcalc/502011"/>
    <hyperlink ref="Y118" r:id="rId653" tooltip="加【证券A】为自选A类" display="javascript:addOwnedFund('502011');"/>
    <hyperlink ref="A119" r:id="rId654" display="https://www.jisilu.cn/data/sfnew/detail/150245"/>
    <hyperlink ref="C119" r:id="rId655" display="http://finance.sina.com.cn/fund/quotes/150245/bc.shtml"/>
    <hyperlink ref="F119" r:id="rId656" display="http://www.cninfo.com.cn/information/fund/netvalue/150245.html"/>
    <hyperlink ref="M119" r:id="rId657" tooltip="399970" display="http://quote.eastmoney.com/zs399970.html"/>
    <hyperlink ref="O119" r:id="rId658" display="https://www.jisilu.cn/data/utils/lowcalc/150245"/>
    <hyperlink ref="Y119" r:id="rId659" tooltip="加【互联A】为自选A类" display="javascript:addOwnedFund('150245');"/>
    <hyperlink ref="A120" r:id="rId660" display="https://www.jisilu.cn/data/sfnew/detail/150184"/>
    <hyperlink ref="C120" r:id="rId661" display="http://finance.sina.com.cn/fund/quotes/150184/bc.shtml"/>
    <hyperlink ref="F120" r:id="rId662" display="http://www.cninfo.com.cn/information/fund/netvalue/150184.html"/>
    <hyperlink ref="M120" r:id="rId663" tooltip="000827" display="http://quote.eastmoney.com/zs000827.html"/>
    <hyperlink ref="O120" r:id="rId664" display="https://www.jisilu.cn/data/utils/lowcalc/150184"/>
    <hyperlink ref="Y120" r:id="rId665" tooltip="加【环保A】为自选A类" display="javascript:addOwnedFund('150184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051"/>
    <hyperlink ref="C123" r:id="rId679" display="http://finance.sina.com.cn/fund/quotes/150051/bc.shtml"/>
    <hyperlink ref="F123" r:id="rId680" display="http://www.cninfo.com.cn/information/fund/netvalue/150051.html"/>
    <hyperlink ref="M123" r:id="rId681" tooltip="399300" display="http://quote.eastmoney.com/zs399300.html"/>
    <hyperlink ref="O123" r:id="rId682" display="https://www.jisilu.cn/data/utils/lowcalc/150051"/>
    <hyperlink ref="Y123" r:id="rId683" tooltip="加【沪深300A】为自选A类" display="javascript:addOwnedFund('150051');"/>
    <hyperlink ref="A124" r:id="rId684" display="https://www.jisilu.cn/data/sfnew/detail/502004"/>
    <hyperlink ref="C124" r:id="rId685" display="http://finance.sina.com.cn/fund/quotes/502004/bc.shtml"/>
    <hyperlink ref="F124" r:id="rId686" display="http://www.cninfo.com.cn/information/fund/netvalue/502004.html"/>
    <hyperlink ref="M124" r:id="rId687" tooltip="399967" display="http://quote.eastmoney.com/zs399967.html"/>
    <hyperlink ref="O124" r:id="rId688" display="https://www.jisilu.cn/data/utils/lowcalc/502004"/>
    <hyperlink ref="Y124" r:id="rId689" tooltip="加【军工A】为自选A类" display="javascript:addOwnedFund('502004');"/>
    <hyperlink ref="A125" r:id="rId690" display="https://www.jisilu.cn/data/sfnew/detail/502007"/>
    <hyperlink ref="C125" r:id="rId691" display="http://finance.sina.com.cn/fund/quotes/502007/bc.shtml"/>
    <hyperlink ref="F125" r:id="rId692" display="http://www.cninfo.com.cn/information/fund/netvalue/502007.html"/>
    <hyperlink ref="M125" r:id="rId693" tooltip="399974" display="http://quote.eastmoney.com/zs399974.html"/>
    <hyperlink ref="O125" r:id="rId694" display="https://www.jisilu.cn/data/utils/lowcalc/502007"/>
    <hyperlink ref="Y125" r:id="rId695" tooltip="加【国企改A】为自选A类" display="javascript:addOwnedFund('502007');"/>
    <hyperlink ref="A126" r:id="rId696" display="https://www.jisilu.cn/data/sfnew/detail/150255"/>
    <hyperlink ref="C126" r:id="rId697" display="http://finance.sina.com.cn/fund/quotes/150255/bc.shtml"/>
    <hyperlink ref="F126" r:id="rId698" display="http://www.cninfo.com.cn/information/fund/netvalue/150255.html"/>
    <hyperlink ref="M126" r:id="rId699" tooltip="399986" display="http://quote.eastmoney.com/zs399986.html"/>
    <hyperlink ref="O126" r:id="rId700" display="https://www.jisilu.cn/data/utils/lowcalc/150255"/>
    <hyperlink ref="Y126" r:id="rId701" tooltip="将【银行业A】从自选中删除" display="javascript:delOwnedFund('150255');"/>
    <hyperlink ref="A127" r:id="rId702" display="https://www.jisilu.cn/data/sfnew/detail/150207"/>
    <hyperlink ref="C127" r:id="rId703" display="http://finance.sina.com.cn/fund/quotes/150207/bc.shtml"/>
    <hyperlink ref="F127" r:id="rId704" display="http://www.cninfo.com.cn/information/fund/netvalue/150207.html"/>
    <hyperlink ref="M127" r:id="rId705" tooltip="399983" display="http://quote.eastmoney.com/zs399983.html"/>
    <hyperlink ref="O127" r:id="rId706" display="https://www.jisilu.cn/data/utils/lowcalc/150207"/>
    <hyperlink ref="Y127" r:id="rId707" tooltip="加【地产A端】为自选A类" display="javascript:addOwnedFund('150207');"/>
    <hyperlink ref="A128" r:id="rId708" display="https://www.jisilu.cn/data/sfnew/detail/150217"/>
    <hyperlink ref="C128" r:id="rId709" display="http://finance.sina.com.cn/fund/quotes/150217/bc.shtml"/>
    <hyperlink ref="F128" r:id="rId710" display="http://www.cninfo.com.cn/information/fund/netvalue/150217.html"/>
    <hyperlink ref="M128" r:id="rId711" tooltip="399412" display="http://quote.eastmoney.com/zs399412.html"/>
    <hyperlink ref="O128" r:id="rId712" display="https://www.jisilu.cn/data/utils/lowcalc/150217"/>
    <hyperlink ref="Y128" r:id="rId713" tooltip="加【新能源A】为自选A类" display="javascript:addOwnedFund('150217');"/>
    <hyperlink ref="A129" r:id="rId714" display="https://www.jisilu.cn/data/sfnew/detail/150269"/>
    <hyperlink ref="C129" r:id="rId715" display="http://finance.sina.com.cn/fund/quotes/150269/bc.shtml"/>
    <hyperlink ref="F129" r:id="rId716" display="http://www.cninfo.com.cn/information/fund/netvalue/150269.html"/>
    <hyperlink ref="M129" r:id="rId717" tooltip="399997" display="http://quote.eastmoney.com/zs399997.html"/>
    <hyperlink ref="O129" r:id="rId718" display="https://www.jisilu.cn/data/utils/lowcalc/150269"/>
    <hyperlink ref="Y129" r:id="rId719" tooltip="加【白酒A】为自选A类" display="javascript:addOwnedFund('150269');"/>
    <hyperlink ref="A130" r:id="rId720" display="https://www.jisilu.cn/data/sfnew/detail/150092"/>
    <hyperlink ref="C130" r:id="rId721" display="http://finance.sina.com.cn/fund/quotes/150092/bc.shtml"/>
    <hyperlink ref="F130" r:id="rId722" display="http://www.cninfo.com.cn/information/fund/netvalue/150092.html"/>
    <hyperlink ref="M130" r:id="rId723" tooltip="399007" display="http://quote.eastmoney.com/zs399007.html"/>
    <hyperlink ref="O130" r:id="rId724" display="https://www.jisilu.cn/data/utils/lowcalc/150092"/>
    <hyperlink ref="Y130" r:id="rId725" tooltip="加【诺德300A】为自选A类" display="javascript:addOwnedFund('150092');"/>
    <hyperlink ref="A131" r:id="rId726" display="https://www.jisilu.cn/data/sfnew/detail/150227"/>
    <hyperlink ref="C131" r:id="rId727" display="http://finance.sina.com.cn/fund/quotes/150227/bc.shtml"/>
    <hyperlink ref="F131" r:id="rId728" display="http://www.cninfo.com.cn/information/fund/netvalue/150227.html"/>
    <hyperlink ref="M131" r:id="rId729" tooltip="399986" display="http://quote.eastmoney.com/zs399986.html"/>
    <hyperlink ref="O131" r:id="rId730" display="https://www.jisilu.cn/data/utils/lowcalc/150227"/>
    <hyperlink ref="Y131" r:id="rId731" tooltip="将【银行A】从自选中删除" display="javascript:delOwnedFund('150227');"/>
    <hyperlink ref="A132" r:id="rId732" display="https://www.jisilu.cn/data/sfnew/detail/150018"/>
    <hyperlink ref="C132" r:id="rId733" display="http://finance.sina.com.cn/fund/quotes/150018/bc.shtml"/>
    <hyperlink ref="F132" r:id="rId734" display="http://www.cninfo.com.cn/information/fund/netvalue/150018.html"/>
    <hyperlink ref="M132" r:id="rId735" tooltip="399004" display="http://quote.eastmoney.com/zs399004.html"/>
    <hyperlink ref="O132" r:id="rId736" display="https://www.jisilu.cn/data/utils/lowcalc/150018"/>
    <hyperlink ref="Y132" r:id="rId737" tooltip="加【银华稳进】为自选A类" display="javascript:addOwnedFund('150018');"/>
    <hyperlink ref="A133" r:id="rId738" display="https://www.jisilu.cn/data/sfnew/detail/150100"/>
    <hyperlink ref="C133" r:id="rId739" display="http://finance.sina.com.cn/fund/quotes/150100/bc.shtml"/>
    <hyperlink ref="F133" r:id="rId740" display="http://www.cninfo.com.cn/information/fund/netvalue/150100.html"/>
    <hyperlink ref="M133" r:id="rId741" tooltip="000805" display="http://quote.eastmoney.com/zs000805.html"/>
    <hyperlink ref="O133" r:id="rId742" display="https://www.jisilu.cn/data/utils/lowcalc/150100"/>
    <hyperlink ref="Y133" r:id="rId743" tooltip="加【资源A】为自选A类" display="javascript:addOwnedFund('150100');"/>
    <hyperlink ref="A134" r:id="rId744" display="https://www.jisilu.cn/data/sfnew/detail/150181"/>
    <hyperlink ref="C134" r:id="rId745" display="http://finance.sina.com.cn/fund/quotes/150181/bc.shtml"/>
    <hyperlink ref="F134" r:id="rId746" display="http://www.cninfo.com.cn/information/fund/netvalue/150181.html"/>
    <hyperlink ref="M134" r:id="rId747" tooltip="399967" display="http://quote.eastmoney.com/zs399967.html"/>
    <hyperlink ref="O134" r:id="rId748" display="https://www.jisilu.cn/data/utils/lowcalc/150181"/>
    <hyperlink ref="Y134" r:id="rId749" tooltip="加【军工A】为自选A类" display="javascript:addOwnedFund('150181');"/>
    <hyperlink ref="A135" r:id="rId750" display="https://www.jisilu.cn/data/sfnew/detail/150143"/>
    <hyperlink ref="C135" r:id="rId751" display="http://finance.sina.com.cn/fund/quotes/150143/bc.shtml"/>
    <hyperlink ref="F135" r:id="rId752" display="http://www.cninfo.com.cn/information/fund/netvalue/150143.html"/>
    <hyperlink ref="M135" r:id="rId753" tooltip="000832" display="http://quote.eastmoney.com/zs000832.html"/>
    <hyperlink ref="O135" r:id="rId754" display="https://www.jisilu.cn/data/utils/lowcalc/150143"/>
    <hyperlink ref="Y135" r:id="rId755" tooltip="加【转债A级】为自选A类" display="javascript:addOwnedFund('150143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169"/>
    <hyperlink ref="C137" r:id="rId763" display="http://finance.sina.com.cn/fund/quotes/150169/bc.shtml"/>
    <hyperlink ref="F137" r:id="rId764" display="http://www.cninfo.com.cn/information/fund/netvalue/150169.html"/>
    <hyperlink ref="M137" r:id="rId765" tooltip="HSI" display="http://quote.eastmoney.com/hk/zs110000.html"/>
    <hyperlink ref="O137" r:id="rId766" display="https://www.jisilu.cn/data/utils/lowcalc/150169"/>
    <hyperlink ref="Y137" r:id="rId767" tooltip="将【恒生A】从自选中删除" display="javascript:delOwnedFund('150169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39" r:id="rId774" display="https://www.jisilu.cn/data/sfnew/detail/150171"/>
    <hyperlink ref="C139" r:id="rId775" display="http://finance.sina.com.cn/fund/quotes/150171/bc.shtml"/>
    <hyperlink ref="F139" r:id="rId776" display="http://www.cninfo.com.cn/information/fund/netvalue/150171.html"/>
    <hyperlink ref="M139" r:id="rId777" tooltip="399707" display="http://quote.eastmoney.com/zs399707.html"/>
    <hyperlink ref="O139" r:id="rId778" display="https://www.jisilu.cn/data/utils/lowcalc/150171"/>
    <hyperlink ref="Y139" r:id="rId779" tooltip="加【证券A】为自选A类" display="javascript:addOwnedFund('150171');"/>
    <hyperlink ref="A140" r:id="rId780" display="https://www.jisilu.cn/data/sfnew/detail/150311"/>
    <hyperlink ref="C140" r:id="rId781" display="http://finance.sina.com.cn/fund/quotes/150311/bc.shtml"/>
    <hyperlink ref="F140" r:id="rId782" display="http://www.cninfo.com.cn/information/fund/netvalue/150311.html"/>
    <hyperlink ref="M140" r:id="rId783" tooltip="399996" display="http://quote.eastmoney.com/zs399996.html"/>
    <hyperlink ref="O140" r:id="rId784" display="https://www.jisilu.cn/data/utils/lowcalc/150311"/>
    <hyperlink ref="Y140" r:id="rId785" tooltip="加【智能A】为自选A类" display="javascript:addOwnedFund('150311');"/>
    <hyperlink ref="A141" r:id="rId786" display="https://www.jisilu.cn/data/sfnew/detail/150215"/>
    <hyperlink ref="C141" r:id="rId787" display="http://finance.sina.com.cn/fund/quotes/150215/bc.shtml"/>
    <hyperlink ref="F141" r:id="rId788" display="http://www.cninfo.com.cn/information/fund/netvalue/150215.html"/>
    <hyperlink ref="M141" r:id="rId789" tooltip="399610" display="http://quote.eastmoney.com/zs399610.html"/>
    <hyperlink ref="O141" r:id="rId790" display="https://www.jisilu.cn/data/utils/lowcalc/150215"/>
    <hyperlink ref="Y141" r:id="rId791" tooltip="加【TMT A】为自选A类" display="javascript:addOwnedFund('150215');"/>
    <hyperlink ref="A142" r:id="rId792" display="https://www.jisilu.cn/data/sfnew/detail/150192"/>
    <hyperlink ref="C142" r:id="rId793" display="http://finance.sina.com.cn/fund/quotes/150192/bc.shtml"/>
    <hyperlink ref="F142" r:id="rId794" display="http://www.cninfo.com.cn/information/fund/netvalue/150192.html"/>
    <hyperlink ref="M142" r:id="rId795" tooltip="399965" display="http://quote.eastmoney.com/zs399965.html"/>
    <hyperlink ref="O142" r:id="rId796" display="https://www.jisilu.cn/data/utils/lowcalc/150192"/>
    <hyperlink ref="Y142" r:id="rId797" tooltip="加【地产A】为自选A类" display="javascript:addOwnedFund('150192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016"/>
    <hyperlink ref="C148" r:id="rId821" display="http://finance.sina.com.cn/fund/quotes/150016/bc.shtml"/>
    <hyperlink ref="F148" r:id="rId822" display="http://www.cninfo.com.cn/information/fund/netvalue/150016.html"/>
    <hyperlink ref="M148" r:id="rId823" tooltip="399300" display="http://quote.eastmoney.com/zs399300.html"/>
    <hyperlink ref="Y148" r:id="rId824" tooltip="加【合润A】为自选A类" display="javascript:addOwnedFund('150016');"/>
    <hyperlink ref="A149" r:id="rId825" display="https://www.jisilu.cn/data/sfnew/detail/150188"/>
    <hyperlink ref="C149" r:id="rId826" display="http://finance.sina.com.cn/fund/quotes/150188/bc.shtml"/>
    <hyperlink ref="F149" r:id="rId827" display="http://www.cninfo.com.cn/information/fund/netvalue/150188.html"/>
    <hyperlink ref="M149" r:id="rId828" tooltip="000832" display="http://quote.eastmoney.com/zs000832.html"/>
    <hyperlink ref="O149" r:id="rId829" display="https://www.jisilu.cn/data/utils/lowcalc/150188"/>
    <hyperlink ref="Y149" r:id="rId830" tooltip="加【转债优先】为自选A类" display="javascript:addOwnedFund('150188');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B8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20160823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-1.9999999999999987E-3</v>
      </c>
      <c r="G3" s="48">
        <f t="shared" ref="G3:G8" ca="1" si="1">VLOOKUP($E3,INDIRECT($B$2 &amp; "!$A$3:$Y$207"),8,FALSE)</f>
        <v>0.13559322033898305</v>
      </c>
      <c r="H3" s="48">
        <f t="shared" ref="H3:H8" ca="1" si="2">VLOOKUP($E3,INDIRECT($B$2 &amp; "!$A$3:$Y$207"),7,FALSE)</f>
        <v>-9.120338983050846E-3</v>
      </c>
      <c r="I3" s="48">
        <f t="shared" ref="I3:I8" ca="1" si="3">VLOOKUP($E3,INDIRECT($B$2 &amp; "!$A$3:$Y$207"),11,FALSE)</f>
        <v>4.4627627118644077E-2</v>
      </c>
      <c r="J3" s="48">
        <f t="shared" ref="J3:J8" ca="1" si="4">VLOOKUP($E3,INDIRECT($B$2 &amp; "!$A$3:$Y$207"),16,FALSE)</f>
        <v>-1.5058620689655168E-2</v>
      </c>
      <c r="K3" s="48">
        <f t="shared" ref="K3:K8" ca="1" si="5">VLOOKUP($E3,INDIRECT($B$2 &amp; "!$A$3:$Y$207"),18,FALSE)</f>
        <v>-2.7338983050847459E-3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-1.5399999999999999E-3</v>
      </c>
      <c r="G4" s="48">
        <f t="shared" ca="1" si="1"/>
        <v>0</v>
      </c>
      <c r="H4" s="48">
        <f t="shared" ca="1" si="2"/>
        <v>-1.668E-2</v>
      </c>
      <c r="I4" s="48">
        <f t="shared" ca="1" si="3"/>
        <v>4.6207999999999999E-2</v>
      </c>
      <c r="J4" s="48">
        <f t="shared" ca="1" si="4"/>
        <v>-1.8319999999999999E-2</v>
      </c>
      <c r="K4" s="48">
        <f t="shared" ca="1" si="5"/>
        <v>-7.5999999999999983E-4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-2.0571428571428568E-3</v>
      </c>
      <c r="G5" s="87">
        <f t="shared" ca="1" si="1"/>
        <v>0.2</v>
      </c>
      <c r="H5" s="87">
        <f t="shared" ca="1" si="2"/>
        <v>-2.8059999999999991E-2</v>
      </c>
      <c r="I5" s="87">
        <f t="shared" ca="1" si="3"/>
        <v>4.4825428571428572E-2</v>
      </c>
      <c r="J5" s="87">
        <f t="shared" ca="1" si="4"/>
        <v>-2.8961290322580647E-2</v>
      </c>
      <c r="K5" s="87">
        <f t="shared" ca="1" si="5"/>
        <v>8.9428571428571454E-4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-2.5384615384615398E-4</v>
      </c>
      <c r="G6" s="87">
        <f t="shared" ca="1" si="1"/>
        <v>0.23076923076923078</v>
      </c>
      <c r="H6" s="87">
        <f t="shared" ca="1" si="2"/>
        <v>-7.251923076923078E-2</v>
      </c>
      <c r="I6" s="87">
        <f t="shared" ca="1" si="3"/>
        <v>5.1366538461538463E-2</v>
      </c>
      <c r="J6" s="87">
        <f t="shared" ca="1" si="4"/>
        <v>-5.9465384615384614E-2</v>
      </c>
      <c r="K6" s="87">
        <f t="shared" ca="1" si="5"/>
        <v>-3.434615384615384E-3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-3.3333333333333423E-5</v>
      </c>
      <c r="G7" s="48">
        <f t="shared" ca="1" si="1"/>
        <v>0.33333333333333331</v>
      </c>
      <c r="H7" s="48">
        <f t="shared" ca="1" si="2"/>
        <v>-0.14743333333333333</v>
      </c>
      <c r="I7" s="48">
        <f t="shared" ca="1" si="3"/>
        <v>5.2079999999999994E-2</v>
      </c>
      <c r="J7" s="48">
        <f t="shared" ca="1" si="4"/>
        <v>-0.11016666666666668</v>
      </c>
      <c r="K7" s="48">
        <f t="shared" ca="1" si="5"/>
        <v>-3.9666666666666661E-3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-1.3333333333333333E-3</v>
      </c>
      <c r="G8" s="48">
        <f t="shared" ca="1" si="1"/>
        <v>0</v>
      </c>
      <c r="H8" s="48">
        <f t="shared" ca="1" si="2"/>
        <v>-0.1343</v>
      </c>
      <c r="I8" s="48">
        <f t="shared" ca="1" si="3"/>
        <v>5.2449999999999997E-2</v>
      </c>
      <c r="J8" s="48">
        <f t="shared" ca="1" si="4"/>
        <v>-9.01E-2</v>
      </c>
      <c r="K8" s="48">
        <f t="shared" ca="1" si="5"/>
        <v>2.9333333333333334E-3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132.11000000000001</v>
      </c>
      <c r="I10" s="543">
        <v>0</v>
      </c>
      <c r="J10" s="74" t="s">
        <v>261</v>
      </c>
      <c r="K10" s="74">
        <v>131.76</v>
      </c>
      <c r="L10" s="544" t="s">
        <v>535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159.19999999999999</v>
      </c>
      <c r="I11" s="543">
        <v>0</v>
      </c>
      <c r="J11" s="74"/>
      <c r="K11" s="74"/>
      <c r="L11" s="544" t="s">
        <v>535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1487.4570000000001</v>
      </c>
      <c r="I12" s="507">
        <v>-2.7699999999999999E-3</v>
      </c>
      <c r="J12" s="74"/>
      <c r="K12" s="74"/>
      <c r="L12" s="544" t="s">
        <v>536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101.895</v>
      </c>
      <c r="I13" s="543">
        <v>-6.9999999999999999E-4</v>
      </c>
      <c r="J13" s="74"/>
      <c r="K13" s="74"/>
      <c r="L13" s="544" t="s">
        <v>499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101.53</v>
      </c>
      <c r="I14" s="507">
        <v>-2.7000000000000001E-3</v>
      </c>
      <c r="J14" s="74"/>
      <c r="K14" s="74"/>
      <c r="L14" s="544" t="s">
        <v>536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2.6800000000000001E-2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SUM(D21:D26)</f>
        <v>0.25930000000000003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548" t="s">
        <v>313</v>
      </c>
      <c r="J19" s="755" t="s">
        <v>315</v>
      </c>
      <c r="K19" s="755" t="s">
        <v>316</v>
      </c>
      <c r="L19" s="215" t="s">
        <v>318</v>
      </c>
      <c r="M19" s="548" t="s">
        <v>320</v>
      </c>
      <c r="N19" s="216" t="s">
        <v>321</v>
      </c>
      <c r="O19" s="216" t="s">
        <v>322</v>
      </c>
      <c r="P19" s="548" t="s">
        <v>324</v>
      </c>
      <c r="Q19" s="755" t="s">
        <v>326</v>
      </c>
      <c r="R19" s="548" t="s">
        <v>327</v>
      </c>
      <c r="S19" s="548" t="s">
        <v>329</v>
      </c>
      <c r="T19" s="216" t="s">
        <v>331</v>
      </c>
      <c r="U19" s="548" t="s">
        <v>333</v>
      </c>
      <c r="V19" s="216" t="s">
        <v>335</v>
      </c>
      <c r="W19" s="546" t="s">
        <v>337</v>
      </c>
      <c r="X19" s="546" t="s">
        <v>27</v>
      </c>
      <c r="Y19" s="546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547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547" t="s">
        <v>25</v>
      </c>
      <c r="Y20" s="547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487</v>
      </c>
      <c r="B21" s="309">
        <v>150297</v>
      </c>
      <c r="C21" s="309" t="str">
        <f t="shared" ref="C21:C27" ca="1" si="6">F21</f>
        <v>互联A级</v>
      </c>
      <c r="D21" s="310">
        <v>0.03</v>
      </c>
      <c r="E21" s="51">
        <f t="shared" ref="E21:AC27" ca="1" si="7">VLOOKUP($B21,INDIRECT($B$2 &amp; "!$A$3:$Y$207"),COLUMN()-4,0)</f>
        <v>150297</v>
      </c>
      <c r="F21" s="309" t="str">
        <f t="shared" ca="1" si="7"/>
        <v>互联A级</v>
      </c>
      <c r="G21" s="51">
        <f t="shared" ca="1" si="7"/>
        <v>1.107</v>
      </c>
      <c r="H21" s="310">
        <f t="shared" ca="1" si="7"/>
        <v>-2.7000000000000001E-3</v>
      </c>
      <c r="I21" s="309">
        <f t="shared" ca="1" si="7"/>
        <v>71.14</v>
      </c>
      <c r="J21" s="51">
        <f t="shared" ca="1" si="7"/>
        <v>1.0689</v>
      </c>
      <c r="K21" s="311">
        <f t="shared" ca="1" si="7"/>
        <v>-3.56E-2</v>
      </c>
      <c r="L21" s="311">
        <f t="shared" ca="1" si="7"/>
        <v>0.04</v>
      </c>
      <c r="M21" s="309">
        <f t="shared" ca="1" si="7"/>
        <v>6</v>
      </c>
      <c r="N21" s="309">
        <f t="shared" ca="1" si="7"/>
        <v>5.5</v>
      </c>
      <c r="O21" s="311">
        <f t="shared" ca="1" si="7"/>
        <v>5.305E-2</v>
      </c>
      <c r="P21" s="309" t="str">
        <f t="shared" ca="1" si="7"/>
        <v>永续</v>
      </c>
      <c r="Q21" s="51" t="str">
        <f t="shared" ca="1" si="7"/>
        <v>互联网</v>
      </c>
      <c r="R21" s="310">
        <f t="shared" ca="1" si="7"/>
        <v>1.6999999999999999E-3</v>
      </c>
      <c r="S21" s="56">
        <f t="shared" ca="1" si="7"/>
        <v>0.17599999999999999</v>
      </c>
      <c r="T21" s="311">
        <f t="shared" ca="1" si="7"/>
        <v>-2.9899999999999999E-2</v>
      </c>
      <c r="U21" s="311">
        <f t="shared" ca="1" si="7"/>
        <v>0.87429999999999997</v>
      </c>
      <c r="V21" s="311">
        <f t="shared" ca="1" si="7"/>
        <v>-6.6E-3</v>
      </c>
      <c r="W21" s="311">
        <f t="shared" ca="1" si="7"/>
        <v>-4.4000000000000003E-3</v>
      </c>
      <c r="X21" s="311">
        <f t="shared" ca="1" si="7"/>
        <v>-4.1999999999999997E-3</v>
      </c>
      <c r="Y21" s="309">
        <f t="shared" ca="1" si="7"/>
        <v>6151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482</v>
      </c>
      <c r="B22" s="309">
        <v>150177</v>
      </c>
      <c r="C22" s="309" t="str">
        <f t="shared" ca="1" si="6"/>
        <v>证保A</v>
      </c>
      <c r="D22" s="310">
        <v>2.0199999999999999E-2</v>
      </c>
      <c r="E22" s="51">
        <f t="shared" ca="1" si="7"/>
        <v>150177</v>
      </c>
      <c r="F22" s="309" t="str">
        <f t="shared" ca="1" si="7"/>
        <v>证保A</v>
      </c>
      <c r="G22" s="51">
        <f t="shared" ca="1" si="7"/>
        <v>1.0369999999999999</v>
      </c>
      <c r="H22" s="310">
        <f t="shared" ca="1" si="7"/>
        <v>-1E-3</v>
      </c>
      <c r="I22" s="309">
        <f t="shared" ca="1" si="7"/>
        <v>141.26</v>
      </c>
      <c r="J22" s="51">
        <f t="shared" ca="1" si="7"/>
        <v>1.0289999999999999</v>
      </c>
      <c r="K22" s="311">
        <f t="shared" ca="1" si="7"/>
        <v>-7.7999999999999996E-3</v>
      </c>
      <c r="L22" s="311">
        <f t="shared" ca="1" si="7"/>
        <v>0.03</v>
      </c>
      <c r="M22" s="309">
        <f t="shared" ca="1" si="7"/>
        <v>4.5</v>
      </c>
      <c r="N22" s="309">
        <f t="shared" ca="1" si="7"/>
        <v>4.5</v>
      </c>
      <c r="O22" s="311">
        <f t="shared" ca="1" si="7"/>
        <v>4.4639999999999999E-2</v>
      </c>
      <c r="P22" s="309" t="str">
        <f t="shared" ca="1" si="7"/>
        <v>永续</v>
      </c>
      <c r="Q22" s="51" t="str">
        <f t="shared" ca="1" si="7"/>
        <v>800证保</v>
      </c>
      <c r="R22" s="310">
        <f t="shared" ca="1" si="7"/>
        <v>5.4000000000000003E-3</v>
      </c>
      <c r="S22" s="56">
        <f t="shared" ca="1" si="7"/>
        <v>0.46889999999999998</v>
      </c>
      <c r="T22" s="311">
        <f t="shared" ca="1" si="7"/>
        <v>-1.0699999999999999E-2</v>
      </c>
      <c r="U22" s="311">
        <f t="shared" ca="1" si="7"/>
        <v>0.2457</v>
      </c>
      <c r="V22" s="311">
        <f t="shared" ca="1" si="7"/>
        <v>-2.5999999999999999E-3</v>
      </c>
      <c r="W22" s="311">
        <f t="shared" ca="1" si="7"/>
        <v>-4.0000000000000002E-4</v>
      </c>
      <c r="X22" s="311">
        <f t="shared" ca="1" si="7"/>
        <v>-4.8999999999999998E-3</v>
      </c>
      <c r="Y22" s="309">
        <f t="shared" ca="1" si="7"/>
        <v>22395</v>
      </c>
      <c r="Z22" s="309">
        <f t="shared" ca="1" si="7"/>
        <v>19</v>
      </c>
      <c r="AA22" s="312">
        <f t="shared" ca="1" si="7"/>
        <v>0.21180555555555555</v>
      </c>
      <c r="AB22" s="313">
        <f t="shared" ca="1" si="7"/>
        <v>42738</v>
      </c>
      <c r="AC22" s="59" t="str">
        <f t="shared" ca="1" si="7"/>
        <v>   </v>
      </c>
    </row>
    <row r="23" spans="1:29" s="60" customFormat="1" ht="18.75" thickBot="1" x14ac:dyDescent="0.2">
      <c r="A23" s="73" t="s">
        <v>507</v>
      </c>
      <c r="B23" s="309">
        <v>150145</v>
      </c>
      <c r="C23" s="309" t="str">
        <f t="shared" ca="1" si="6"/>
        <v>高贝塔A</v>
      </c>
      <c r="D23" s="310">
        <v>0.03</v>
      </c>
      <c r="E23" s="51">
        <f ca="1">VLOOKUP($B23,INDIRECT($B$2 &amp; "!$A$3:$Y$207"),COLUMN()-4,0)</f>
        <v>150145</v>
      </c>
      <c r="F23" s="309" t="str">
        <f t="shared" ca="1" si="7"/>
        <v>高贝塔A</v>
      </c>
      <c r="G23" s="51">
        <f t="shared" ca="1" si="7"/>
        <v>1.0469999999999999</v>
      </c>
      <c r="H23" s="310">
        <f t="shared" ca="1" si="7"/>
        <v>1E-3</v>
      </c>
      <c r="I23" s="309">
        <f t="shared" ca="1" si="7"/>
        <v>19.25</v>
      </c>
      <c r="J23" s="51">
        <f t="shared" ca="1" si="7"/>
        <v>1.034</v>
      </c>
      <c r="K23" s="311">
        <f t="shared" ca="1" si="7"/>
        <v>-1.26E-2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4.9360000000000001E-2</v>
      </c>
      <c r="P23" s="309" t="str">
        <f t="shared" ca="1" si="7"/>
        <v>永续</v>
      </c>
      <c r="Q23" s="51" t="str">
        <f t="shared" ca="1" si="7"/>
        <v>300高贝</v>
      </c>
      <c r="R23" s="310">
        <f t="shared" ca="1" si="7"/>
        <v>4.0000000000000002E-4</v>
      </c>
      <c r="S23" s="56">
        <f t="shared" ca="1" si="7"/>
        <v>0.18559999999999999</v>
      </c>
      <c r="T23" s="311">
        <f t="shared" ca="1" si="7"/>
        <v>-1.35E-2</v>
      </c>
      <c r="U23" s="311">
        <f t="shared" ca="1" si="7"/>
        <v>0.90280000000000005</v>
      </c>
      <c r="V23" s="311">
        <f t="shared" ca="1" si="7"/>
        <v>1.4800000000000001E-2</v>
      </c>
      <c r="W23" s="311">
        <f t="shared" ca="1" si="7"/>
        <v>1.14E-2</v>
      </c>
      <c r="X23" s="311">
        <f t="shared" ca="1" si="7"/>
        <v>1.1999999999999999E-3</v>
      </c>
      <c r="Y23" s="309">
        <f t="shared" ca="1" si="7"/>
        <v>1094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42719</v>
      </c>
      <c r="AC23" s="59" t="str">
        <f t="shared" ca="1" si="7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tr">
        <f t="shared" ca="1" si="6"/>
        <v>H股A</v>
      </c>
      <c r="D24" s="310">
        <v>0.10929999999999999</v>
      </c>
      <c r="E24" s="51">
        <f t="shared" ref="E24:T27" ca="1" si="8">VLOOKUP($B24,INDIRECT($B$2 &amp; "!$A$3:$Y$207"),COLUMN()-4,0)</f>
        <v>150175</v>
      </c>
      <c r="F24" s="309" t="str">
        <f t="shared" ca="1" si="7"/>
        <v>H股A</v>
      </c>
      <c r="G24" s="51">
        <f t="shared" ca="1" si="7"/>
        <v>0.99099999999999999</v>
      </c>
      <c r="H24" s="310">
        <f t="shared" ca="1" si="7"/>
        <v>1E-3</v>
      </c>
      <c r="I24" s="309">
        <f t="shared" ca="1" si="7"/>
        <v>9463.2000000000007</v>
      </c>
      <c r="J24" s="51">
        <f t="shared" ca="1" si="7"/>
        <v>1.0361</v>
      </c>
      <c r="K24" s="311">
        <f t="shared" ca="1" si="7"/>
        <v>4.3499999999999997E-2</v>
      </c>
      <c r="L24" s="311">
        <f t="shared" ca="1" si="7"/>
        <v>3.5000000000000003E-2</v>
      </c>
      <c r="M24" s="309">
        <f t="shared" ca="1" si="7"/>
        <v>5</v>
      </c>
      <c r="N24" s="309">
        <f t="shared" ca="1" si="7"/>
        <v>5</v>
      </c>
      <c r="O24" s="311">
        <f t="shared" ca="1" si="7"/>
        <v>5.2359999999999997E-2</v>
      </c>
      <c r="P24" s="309" t="str">
        <f t="shared" ca="1" si="7"/>
        <v>永续</v>
      </c>
      <c r="Q24" s="51" t="str">
        <f t="shared" ca="1" si="7"/>
        <v>恒生国企</v>
      </c>
      <c r="R24" s="310">
        <f t="shared" ca="1" si="7"/>
        <v>-1.6000000000000001E-3</v>
      </c>
      <c r="S24" s="56">
        <f t="shared" ca="1" si="7"/>
        <v>0.31309999999999999</v>
      </c>
      <c r="T24" s="311" t="str">
        <f t="shared" ca="1" si="7"/>
        <v>无下折</v>
      </c>
      <c r="U24" s="311">
        <f t="shared" ca="1" si="7"/>
        <v>0.66659999999999997</v>
      </c>
      <c r="V24" s="311">
        <f t="shared" ca="1" si="7"/>
        <v>-1.11E-2</v>
      </c>
      <c r="W24" s="311">
        <f t="shared" ca="1" si="7"/>
        <v>-1.43E-2</v>
      </c>
      <c r="X24" s="311">
        <f t="shared" ca="1" si="7"/>
        <v>-2.0000000000000001E-4</v>
      </c>
      <c r="Y24" s="309">
        <f t="shared" ca="1" si="7"/>
        <v>380176</v>
      </c>
      <c r="Z24" s="309">
        <f t="shared" ca="1" si="7"/>
        <v>-1584</v>
      </c>
      <c r="AA24" s="312">
        <f t="shared" ca="1" si="7"/>
        <v>0.21180555555555555</v>
      </c>
      <c r="AB24" s="313">
        <f t="shared" ca="1" si="7"/>
        <v>42705</v>
      </c>
      <c r="AC24" s="59" t="str">
        <f t="shared" ca="1" si="7"/>
        <v>   </v>
      </c>
    </row>
    <row r="25" spans="1:29" s="60" customFormat="1" ht="18.75" thickBot="1" x14ac:dyDescent="0.2">
      <c r="A25" s="73" t="s">
        <v>392</v>
      </c>
      <c r="B25" s="309">
        <v>150335</v>
      </c>
      <c r="C25" s="309" t="str">
        <f t="shared" ca="1" si="6"/>
        <v>军工股A</v>
      </c>
      <c r="D25" s="310">
        <v>2.9899999999999999E-2</v>
      </c>
      <c r="E25" s="51">
        <f t="shared" ca="1" si="8"/>
        <v>150335</v>
      </c>
      <c r="F25" s="309" t="str">
        <f t="shared" ca="1" si="8"/>
        <v>军工股A</v>
      </c>
      <c r="G25" s="51">
        <f t="shared" ca="1" si="8"/>
        <v>1.079</v>
      </c>
      <c r="H25" s="310">
        <f t="shared" ca="1" si="8"/>
        <v>-1.9E-3</v>
      </c>
      <c r="I25" s="309">
        <f t="shared" ca="1" si="8"/>
        <v>296.14</v>
      </c>
      <c r="J25" s="51">
        <f t="shared" ca="1" si="8"/>
        <v>1.038</v>
      </c>
      <c r="K25" s="311">
        <f t="shared" ca="1" si="8"/>
        <v>-3.95E-2</v>
      </c>
      <c r="L25" s="311">
        <f t="shared" ca="1" si="8"/>
        <v>0.04</v>
      </c>
      <c r="M25" s="309">
        <f t="shared" ca="1" si="8"/>
        <v>5.5</v>
      </c>
      <c r="N25" s="309">
        <f t="shared" ca="1" si="8"/>
        <v>5.5</v>
      </c>
      <c r="O25" s="311">
        <f t="shared" ca="1" si="8"/>
        <v>5.2830000000000002E-2</v>
      </c>
      <c r="P25" s="309" t="str">
        <f t="shared" ca="1" si="8"/>
        <v>永续</v>
      </c>
      <c r="Q25" s="51" t="str">
        <f t="shared" ca="1" si="8"/>
        <v>中证军工</v>
      </c>
      <c r="R25" s="310">
        <f t="shared" ca="1" si="8"/>
        <v>-2.0000000000000001E-4</v>
      </c>
      <c r="S25" s="56">
        <f t="shared" ca="1" si="8"/>
        <v>0.2422</v>
      </c>
      <c r="T25" s="311">
        <f t="shared" ca="1" si="8"/>
        <v>-3.3300000000000003E-2</v>
      </c>
      <c r="U25" s="311">
        <f t="shared" ca="1" si="7"/>
        <v>0.76500000000000001</v>
      </c>
      <c r="V25" s="311">
        <f t="shared" ca="1" si="7"/>
        <v>2.0000000000000001E-4</v>
      </c>
      <c r="W25" s="311">
        <f t="shared" ca="1" si="7"/>
        <v>4.7000000000000002E-3</v>
      </c>
      <c r="X25" s="311">
        <f t="shared" ca="1" si="7"/>
        <v>0</v>
      </c>
      <c r="Y25" s="309">
        <f t="shared" ca="1" si="7"/>
        <v>16912</v>
      </c>
      <c r="Z25" s="309">
        <f t="shared" ca="1" si="7"/>
        <v>0</v>
      </c>
      <c r="AA25" s="312">
        <f t="shared" ca="1" si="7"/>
        <v>0.21180555555555555</v>
      </c>
      <c r="AB25" s="313">
        <f t="shared" ca="1" si="7"/>
        <v>42719</v>
      </c>
      <c r="AC25" s="59" t="str">
        <f t="shared" ca="1" si="7"/>
        <v>   </v>
      </c>
    </row>
    <row r="26" spans="1:29" s="60" customFormat="1" ht="18.75" thickBot="1" x14ac:dyDescent="0.2">
      <c r="A26" s="73" t="s">
        <v>392</v>
      </c>
      <c r="B26" s="309">
        <v>150287</v>
      </c>
      <c r="C26" s="309" t="str">
        <f t="shared" ca="1" si="6"/>
        <v>钢铁A</v>
      </c>
      <c r="D26" s="310">
        <v>3.9899999999999998E-2</v>
      </c>
      <c r="E26" s="51">
        <f t="shared" ca="1" si="8"/>
        <v>150287</v>
      </c>
      <c r="F26" s="309" t="str">
        <f t="shared" ca="1" si="7"/>
        <v>钢铁A</v>
      </c>
      <c r="G26" s="51">
        <f t="shared" ca="1" si="7"/>
        <v>1.0780000000000001</v>
      </c>
      <c r="H26" s="310">
        <f t="shared" ca="1" si="7"/>
        <v>-8.9999999999999998E-4</v>
      </c>
      <c r="I26" s="309">
        <f t="shared" ca="1" si="7"/>
        <v>6322.73</v>
      </c>
      <c r="J26" s="51">
        <f t="shared" ca="1" si="7"/>
        <v>1.038</v>
      </c>
      <c r="K26" s="311">
        <f t="shared" ca="1" si="7"/>
        <v>-3.85E-2</v>
      </c>
      <c r="L26" s="311">
        <f t="shared" ca="1" si="7"/>
        <v>0.04</v>
      </c>
      <c r="M26" s="309">
        <f t="shared" ca="1" si="7"/>
        <v>5.5</v>
      </c>
      <c r="N26" s="309">
        <f t="shared" ca="1" si="7"/>
        <v>5.5</v>
      </c>
      <c r="O26" s="311">
        <f t="shared" ca="1" si="7"/>
        <v>5.2880000000000003E-2</v>
      </c>
      <c r="P26" s="309" t="str">
        <f t="shared" ca="1" si="7"/>
        <v>永续</v>
      </c>
      <c r="Q26" s="51" t="str">
        <f t="shared" ca="1" si="7"/>
        <v>国证钢铁</v>
      </c>
      <c r="R26" s="310">
        <f t="shared" ca="1" si="7"/>
        <v>1E-3</v>
      </c>
      <c r="S26" s="56">
        <f t="shared" ca="1" si="7"/>
        <v>0.20369999999999999</v>
      </c>
      <c r="T26" s="311">
        <f t="shared" ca="1" si="7"/>
        <v>-3.2399999999999998E-2</v>
      </c>
      <c r="U26" s="311">
        <f t="shared" ca="1" si="7"/>
        <v>0.85470000000000002</v>
      </c>
      <c r="V26" s="311">
        <f t="shared" ca="1" si="7"/>
        <v>2.0999999999999999E-3</v>
      </c>
      <c r="W26" s="311">
        <f t="shared" ca="1" si="7"/>
        <v>1.1999999999999999E-3</v>
      </c>
      <c r="X26" s="311">
        <f t="shared" ca="1" si="7"/>
        <v>3.0999999999999999E-3</v>
      </c>
      <c r="Y26" s="309">
        <f t="shared" ca="1" si="7"/>
        <v>118730</v>
      </c>
      <c r="Z26" s="309">
        <f t="shared" ca="1" si="7"/>
        <v>2445</v>
      </c>
      <c r="AA26" s="312">
        <f t="shared" ca="1" si="7"/>
        <v>0.21180555555555555</v>
      </c>
      <c r="AB26" s="313">
        <f t="shared" ca="1" si="7"/>
        <v>42719</v>
      </c>
      <c r="AC26" s="59" t="str">
        <f t="shared" ca="1" si="7"/>
        <v>   </v>
      </c>
    </row>
    <row r="27" spans="1:29" s="60" customFormat="1" ht="18" x14ac:dyDescent="0.15">
      <c r="A27" s="73"/>
      <c r="B27" s="566">
        <v>150329</v>
      </c>
      <c r="C27" s="566" t="str">
        <f t="shared" ca="1" si="6"/>
        <v>保险A</v>
      </c>
      <c r="D27" s="567">
        <v>0.03</v>
      </c>
      <c r="E27" s="568">
        <f t="shared" ca="1" si="8"/>
        <v>150329</v>
      </c>
      <c r="F27" s="566" t="str">
        <f t="shared" ca="1" si="8"/>
        <v>保险A</v>
      </c>
      <c r="G27" s="568">
        <f t="shared" ca="1" si="8"/>
        <v>1.0369999999999999</v>
      </c>
      <c r="H27" s="567">
        <f t="shared" ca="1" si="8"/>
        <v>-2.8999999999999998E-3</v>
      </c>
      <c r="I27" s="566">
        <f t="shared" ca="1" si="8"/>
        <v>392.21</v>
      </c>
      <c r="J27" s="568">
        <f t="shared" ca="1" si="8"/>
        <v>1.0309999999999999</v>
      </c>
      <c r="K27" s="569">
        <f t="shared" ca="1" si="8"/>
        <v>-5.7999999999999996E-3</v>
      </c>
      <c r="L27" s="569">
        <f t="shared" ca="1" si="8"/>
        <v>0.03</v>
      </c>
      <c r="M27" s="566">
        <f t="shared" ca="1" si="8"/>
        <v>4.5</v>
      </c>
      <c r="N27" s="566">
        <f t="shared" ca="1" si="8"/>
        <v>4.5</v>
      </c>
      <c r="O27" s="569">
        <f t="shared" ca="1" si="8"/>
        <v>4.4729999999999999E-2</v>
      </c>
      <c r="P27" s="566" t="str">
        <f t="shared" ca="1" si="8"/>
        <v>永续</v>
      </c>
      <c r="Q27" s="568" t="str">
        <f t="shared" ca="1" si="8"/>
        <v>保险主题</v>
      </c>
      <c r="R27" s="567">
        <f t="shared" ca="1" si="8"/>
        <v>6.1000000000000004E-3</v>
      </c>
      <c r="S27" s="570">
        <f t="shared" ca="1" si="8"/>
        <v>0.33729999999999999</v>
      </c>
      <c r="T27" s="569">
        <f t="shared" ca="1" si="8"/>
        <v>-8.8000000000000005E-3</v>
      </c>
      <c r="U27" s="569">
        <f t="shared" ca="1" si="7"/>
        <v>0.55189999999999995</v>
      </c>
      <c r="V27" s="569">
        <f t="shared" ca="1" si="7"/>
        <v>-5.7999999999999996E-3</v>
      </c>
      <c r="W27" s="569">
        <f t="shared" ca="1" si="7"/>
        <v>-4.1999999999999997E-3</v>
      </c>
      <c r="X27" s="569">
        <f t="shared" ca="1" si="7"/>
        <v>-1.6000000000000001E-3</v>
      </c>
      <c r="Y27" s="566">
        <f t="shared" ca="1" si="7"/>
        <v>14669</v>
      </c>
      <c r="Z27" s="566">
        <f t="shared" ca="1" si="7"/>
        <v>-135</v>
      </c>
      <c r="AA27" s="571">
        <f t="shared" ca="1" si="7"/>
        <v>0.21180555555555555</v>
      </c>
      <c r="AB27" s="572">
        <f t="shared" ca="1" si="7"/>
        <v>42719</v>
      </c>
      <c r="AC27" s="573" t="str">
        <f t="shared" ca="1" si="7"/>
        <v>   </v>
      </c>
    </row>
    <row r="29" spans="1:29" ht="14.25" thickBot="1" x14ac:dyDescent="0.2">
      <c r="A29" s="273" t="s">
        <v>302</v>
      </c>
    </row>
    <row r="30" spans="1:29" s="110" customFormat="1" ht="18.75" thickBot="1" x14ac:dyDescent="0.2">
      <c r="A30" s="431" t="s">
        <v>509</v>
      </c>
      <c r="B30" s="110">
        <v>150297</v>
      </c>
      <c r="C30" s="110" t="str">
        <f ca="1">F30</f>
        <v>互联A级</v>
      </c>
      <c r="D30" s="433">
        <v>0.01</v>
      </c>
      <c r="E30" s="437">
        <f t="shared" ref="E30:AC30" ca="1" si="9">VLOOKUP($B30,INDIRECT($B$2 &amp; "!$A$3:$Y$207"),COLUMN()-4,0)</f>
        <v>150297</v>
      </c>
      <c r="F30" s="438" t="str">
        <f t="shared" ca="1" si="9"/>
        <v>互联A级</v>
      </c>
      <c r="G30" s="437">
        <f t="shared" ca="1" si="9"/>
        <v>1.107</v>
      </c>
      <c r="H30" s="439">
        <f t="shared" ca="1" si="9"/>
        <v>-2.7000000000000001E-3</v>
      </c>
      <c r="I30" s="438">
        <f t="shared" ca="1" si="9"/>
        <v>71.14</v>
      </c>
      <c r="J30" s="437">
        <f t="shared" ca="1" si="9"/>
        <v>1.0689</v>
      </c>
      <c r="K30" s="440">
        <f t="shared" ca="1" si="9"/>
        <v>-3.56E-2</v>
      </c>
      <c r="L30" s="440">
        <f t="shared" ca="1" si="9"/>
        <v>0.04</v>
      </c>
      <c r="M30" s="438">
        <f t="shared" ca="1" si="9"/>
        <v>6</v>
      </c>
      <c r="N30" s="438">
        <f t="shared" ca="1" si="9"/>
        <v>5.5</v>
      </c>
      <c r="O30" s="440">
        <f t="shared" ca="1" si="9"/>
        <v>5.305E-2</v>
      </c>
      <c r="P30" s="438" t="str">
        <f t="shared" ca="1" si="9"/>
        <v>永续</v>
      </c>
      <c r="Q30" s="437" t="str">
        <f t="shared" ca="1" si="9"/>
        <v>互联网</v>
      </c>
      <c r="R30" s="439">
        <f t="shared" ca="1" si="9"/>
        <v>1.6999999999999999E-3</v>
      </c>
      <c r="S30" s="441">
        <f t="shared" ca="1" si="9"/>
        <v>0.17599999999999999</v>
      </c>
      <c r="T30" s="440">
        <f t="shared" ca="1" si="9"/>
        <v>-2.9899999999999999E-2</v>
      </c>
      <c r="U30" s="440">
        <f t="shared" ca="1" si="9"/>
        <v>0.87429999999999997</v>
      </c>
      <c r="V30" s="440">
        <f t="shared" ca="1" si="9"/>
        <v>-6.6E-3</v>
      </c>
      <c r="W30" s="440">
        <f t="shared" ca="1" si="9"/>
        <v>-4.4000000000000003E-3</v>
      </c>
      <c r="X30" s="440">
        <f t="shared" ca="1" si="9"/>
        <v>-4.1999999999999997E-3</v>
      </c>
      <c r="Y30" s="438">
        <f t="shared" ca="1" si="9"/>
        <v>6151</v>
      </c>
      <c r="Z30" s="438">
        <f t="shared" ca="1" si="9"/>
        <v>0</v>
      </c>
      <c r="AA30" s="442">
        <f t="shared" ca="1" si="9"/>
        <v>0.21180555555555555</v>
      </c>
      <c r="AB30" s="443">
        <f t="shared" ca="1" si="9"/>
        <v>42705</v>
      </c>
      <c r="AC30" s="444" t="str">
        <f t="shared" ca="1" si="9"/>
        <v>   </v>
      </c>
    </row>
    <row r="32" spans="1:29" ht="14.25" thickBot="1" x14ac:dyDescent="0.2">
      <c r="A32" s="273" t="s">
        <v>304</v>
      </c>
    </row>
    <row r="33" spans="1:29" s="206" customFormat="1" ht="18.75" thickBot="1" x14ac:dyDescent="0.2">
      <c r="A33" s="242" t="s">
        <v>504</v>
      </c>
      <c r="B33" s="206">
        <v>150200</v>
      </c>
      <c r="C33" s="206" t="str">
        <f ca="1">F33</f>
        <v>券商A</v>
      </c>
      <c r="D33" s="491">
        <v>0</v>
      </c>
      <c r="E33" s="197">
        <f t="shared" ref="E33:AC35" ca="1" si="10">VLOOKUP($B33,INDIRECT($B$2 &amp; "!$A$3:$Y$207"),COLUMN()-4,0)</f>
        <v>150200</v>
      </c>
      <c r="F33" s="377" t="str">
        <f t="shared" ca="1" si="10"/>
        <v>券商A</v>
      </c>
      <c r="G33" s="197">
        <f t="shared" ca="1" si="10"/>
        <v>1.036</v>
      </c>
      <c r="H33" s="378">
        <f t="shared" ca="1" si="10"/>
        <v>-2.8999999999999998E-3</v>
      </c>
      <c r="I33" s="377">
        <f t="shared" ca="1" si="10"/>
        <v>23878.51</v>
      </c>
      <c r="J33" s="197">
        <f t="shared" ca="1" si="10"/>
        <v>1.0309999999999999</v>
      </c>
      <c r="K33" s="379">
        <f t="shared" ca="1" si="10"/>
        <v>-4.7999999999999996E-3</v>
      </c>
      <c r="L33" s="379">
        <f t="shared" ca="1" si="10"/>
        <v>0.03</v>
      </c>
      <c r="M33" s="377">
        <f t="shared" ca="1" si="10"/>
        <v>4.5</v>
      </c>
      <c r="N33" s="377">
        <f t="shared" ca="1" si="10"/>
        <v>4.5</v>
      </c>
      <c r="O33" s="379">
        <f t="shared" ca="1" si="10"/>
        <v>4.478E-2</v>
      </c>
      <c r="P33" s="377" t="str">
        <f t="shared" ca="1" si="10"/>
        <v>永续</v>
      </c>
      <c r="Q33" s="197" t="str">
        <f t="shared" ca="1" si="10"/>
        <v>证券公司</v>
      </c>
      <c r="R33" s="378">
        <f t="shared" ca="1" si="10"/>
        <v>4.3E-3</v>
      </c>
      <c r="S33" s="202">
        <f t="shared" ca="1" si="10"/>
        <v>0.21249999999999999</v>
      </c>
      <c r="T33" s="379">
        <f t="shared" ca="1" si="10"/>
        <v>-7.9000000000000008E-3</v>
      </c>
      <c r="U33" s="379">
        <f t="shared" ca="1" si="10"/>
        <v>0.84430000000000005</v>
      </c>
      <c r="V33" s="379">
        <f t="shared" ca="1" si="10"/>
        <v>2.0999999999999999E-3</v>
      </c>
      <c r="W33" s="379">
        <f t="shared" ca="1" si="10"/>
        <v>2.5000000000000001E-3</v>
      </c>
      <c r="X33" s="379">
        <f t="shared" ca="1" si="10"/>
        <v>1.8E-3</v>
      </c>
      <c r="Y33" s="377">
        <f t="shared" ca="1" si="10"/>
        <v>972444</v>
      </c>
      <c r="Z33" s="377">
        <f t="shared" ca="1" si="10"/>
        <v>8817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42" t="s">
        <v>363</v>
      </c>
      <c r="B34" s="206">
        <v>150229</v>
      </c>
      <c r="C34" s="206" t="str">
        <f ca="1">F34</f>
        <v>酒A</v>
      </c>
      <c r="D34" s="491">
        <v>0</v>
      </c>
      <c r="E34" s="197">
        <f t="shared" ca="1" si="10"/>
        <v>150229</v>
      </c>
      <c r="F34" s="377" t="str">
        <f t="shared" ca="1" si="10"/>
        <v>酒A</v>
      </c>
      <c r="G34" s="197">
        <f t="shared" ca="1" si="10"/>
        <v>1.038</v>
      </c>
      <c r="H34" s="378">
        <f t="shared" ca="1" si="10"/>
        <v>-3.8E-3</v>
      </c>
      <c r="I34" s="377">
        <f t="shared" ca="1" si="10"/>
        <v>263.88</v>
      </c>
      <c r="J34" s="197">
        <f t="shared" ca="1" si="10"/>
        <v>1.0329999999999999</v>
      </c>
      <c r="K34" s="379">
        <f t="shared" ca="1" si="10"/>
        <v>-4.7999999999999996E-3</v>
      </c>
      <c r="L34" s="379">
        <f t="shared" ca="1" si="10"/>
        <v>0.03</v>
      </c>
      <c r="M34" s="377">
        <f t="shared" ca="1" si="10"/>
        <v>4.5</v>
      </c>
      <c r="N34" s="377">
        <f t="shared" ca="1" si="10"/>
        <v>4.5</v>
      </c>
      <c r="O34" s="379">
        <f t="shared" ca="1" si="10"/>
        <v>4.478E-2</v>
      </c>
      <c r="P34" s="377" t="str">
        <f t="shared" ca="1" si="10"/>
        <v>永续</v>
      </c>
      <c r="Q34" s="197" t="str">
        <f t="shared" ca="1" si="10"/>
        <v>中证酒</v>
      </c>
      <c r="R34" s="378">
        <f t="shared" ca="1" si="10"/>
        <v>-3.8999999999999998E-3</v>
      </c>
      <c r="S34" s="202">
        <f t="shared" ca="1" si="10"/>
        <v>0.28689999999999999</v>
      </c>
      <c r="T34" s="379">
        <f t="shared" ca="1" si="10"/>
        <v>-7.9000000000000008E-3</v>
      </c>
      <c r="U34" s="379">
        <f t="shared" ca="1" si="10"/>
        <v>0.6673</v>
      </c>
      <c r="V34" s="379">
        <f t="shared" ca="1" si="10"/>
        <v>-6.9999999999999999E-4</v>
      </c>
      <c r="W34" s="379">
        <f t="shared" ca="1" si="10"/>
        <v>5.9999999999999995E-4</v>
      </c>
      <c r="X34" s="379">
        <f t="shared" ca="1" si="10"/>
        <v>2.2000000000000001E-3</v>
      </c>
      <c r="Y34" s="377">
        <f t="shared" ca="1" si="10"/>
        <v>17145</v>
      </c>
      <c r="Z34" s="377">
        <f t="shared" ca="1" si="10"/>
        <v>224</v>
      </c>
      <c r="AA34" s="380">
        <f t="shared" ca="1" si="10"/>
        <v>0.21180555555555555</v>
      </c>
      <c r="AB34" s="381">
        <f t="shared" ca="1" si="10"/>
        <v>42705</v>
      </c>
      <c r="AC34" s="205" t="str">
        <f t="shared" ca="1" si="10"/>
        <v>   </v>
      </c>
    </row>
    <row r="35" spans="1:29" s="206" customFormat="1" ht="18" x14ac:dyDescent="0.15">
      <c r="A35" s="242" t="s">
        <v>510</v>
      </c>
      <c r="B35" s="206">
        <v>150299</v>
      </c>
      <c r="C35" s="206" t="str">
        <f ca="1">F35</f>
        <v>银行股A</v>
      </c>
      <c r="D35" s="491">
        <v>0</v>
      </c>
      <c r="E35" s="582">
        <f t="shared" ca="1" si="10"/>
        <v>150299</v>
      </c>
      <c r="F35" s="583" t="str">
        <f t="shared" ca="1" si="10"/>
        <v>银行股A</v>
      </c>
      <c r="G35" s="582">
        <f t="shared" ca="1" si="10"/>
        <v>1.0860000000000001</v>
      </c>
      <c r="H35" s="584">
        <f t="shared" ca="1" si="10"/>
        <v>-1.8E-3</v>
      </c>
      <c r="I35" s="583">
        <f t="shared" ca="1" si="10"/>
        <v>196.93</v>
      </c>
      <c r="J35" s="582">
        <f t="shared" ca="1" si="10"/>
        <v>1.0378000000000001</v>
      </c>
      <c r="K35" s="585">
        <f t="shared" ca="1" si="10"/>
        <v>-4.6399999999999997E-2</v>
      </c>
      <c r="L35" s="585">
        <f t="shared" ca="1" si="10"/>
        <v>0.04</v>
      </c>
      <c r="M35" s="583">
        <f t="shared" ca="1" si="10"/>
        <v>5.5</v>
      </c>
      <c r="N35" s="583">
        <f t="shared" ca="1" si="10"/>
        <v>5.5</v>
      </c>
      <c r="O35" s="585">
        <f t="shared" ca="1" si="10"/>
        <v>5.2470000000000003E-2</v>
      </c>
      <c r="P35" s="583" t="str">
        <f t="shared" ca="1" si="10"/>
        <v>永续</v>
      </c>
      <c r="Q35" s="582" t="str">
        <f t="shared" ca="1" si="10"/>
        <v>中证银行</v>
      </c>
      <c r="R35" s="584">
        <f t="shared" ca="1" si="10"/>
        <v>2.5999999999999999E-3</v>
      </c>
      <c r="S35" s="586">
        <f t="shared" ca="1" si="10"/>
        <v>0.2051</v>
      </c>
      <c r="T35" s="585">
        <f t="shared" ca="1" si="10"/>
        <v>-3.95E-2</v>
      </c>
      <c r="U35" s="585">
        <f t="shared" ca="1" si="10"/>
        <v>0.85189999999999999</v>
      </c>
      <c r="V35" s="585">
        <f t="shared" ca="1" si="10"/>
        <v>-2.5000000000000001E-3</v>
      </c>
      <c r="W35" s="585">
        <f t="shared" ca="1" si="10"/>
        <v>-2.5000000000000001E-3</v>
      </c>
      <c r="X35" s="585">
        <f t="shared" ca="1" si="10"/>
        <v>1.4E-3</v>
      </c>
      <c r="Y35" s="583">
        <f t="shared" ca="1" si="10"/>
        <v>43490</v>
      </c>
      <c r="Z35" s="583">
        <f t="shared" ca="1" si="10"/>
        <v>42</v>
      </c>
      <c r="AA35" s="587">
        <f t="shared" ca="1" si="10"/>
        <v>0.21180555555555555</v>
      </c>
      <c r="AB35" s="588">
        <f t="shared" ca="1" si="10"/>
        <v>42719</v>
      </c>
      <c r="AC35" s="589" t="str">
        <f t="shared" ca="1" si="10"/>
        <v>   </v>
      </c>
    </row>
    <row r="37" spans="1:29" x14ac:dyDescent="0.15">
      <c r="A37" s="273" t="s">
        <v>390</v>
      </c>
    </row>
    <row r="40" spans="1:29" ht="14.25" thickBot="1" x14ac:dyDescent="0.2">
      <c r="A40" s="100" t="s">
        <v>417</v>
      </c>
    </row>
    <row r="41" spans="1:29" ht="18.75" thickBot="1" x14ac:dyDescent="0.2">
      <c r="A41" t="s">
        <v>456</v>
      </c>
      <c r="B41">
        <v>150016</v>
      </c>
      <c r="C41" t="str">
        <f ca="1">F41</f>
        <v>合润A</v>
      </c>
      <c r="D41">
        <v>0</v>
      </c>
      <c r="E41">
        <f>VLOOKUP($B41,'20160803'!$A$3:$Y$207,COLUMN()-4,0)</f>
        <v>150016</v>
      </c>
      <c r="F41" t="str">
        <f ca="1">VLOOKUP($B41,INDIRECT($B$2 &amp; "!$A$3:$Y$207"),COLUMN()-4,0)</f>
        <v>合润A</v>
      </c>
      <c r="G41">
        <f t="shared" ref="G41:AC45" ca="1" si="11">VLOOKUP($B41,INDIRECT($B$2 &amp; "!$A$3:$Y$207"),COLUMN()-4,0)</f>
        <v>1.054</v>
      </c>
      <c r="H41" s="290">
        <f t="shared" ca="1" si="11"/>
        <v>8.9999999999999998E-4</v>
      </c>
      <c r="I41">
        <f t="shared" ca="1" si="11"/>
        <v>11.73</v>
      </c>
      <c r="J41">
        <f t="shared" ca="1" si="11"/>
        <v>1</v>
      </c>
      <c r="K41" s="291">
        <f t="shared" ca="1" si="11"/>
        <v>-5.3999999999999999E-2</v>
      </c>
      <c r="L41" t="str">
        <f t="shared" ca="1" si="11"/>
        <v>无约定</v>
      </c>
      <c r="M41">
        <f t="shared" ca="1" si="11"/>
        <v>0</v>
      </c>
      <c r="N41">
        <f t="shared" ca="1" si="11"/>
        <v>0</v>
      </c>
      <c r="O41" s="285">
        <f t="shared" ca="1" si="11"/>
        <v>-1.9619999999999999E-2</v>
      </c>
      <c r="P41">
        <f t="shared" ca="1" si="11"/>
        <v>2.65</v>
      </c>
      <c r="Q41" t="str">
        <f t="shared" ca="1" si="11"/>
        <v>主动基金</v>
      </c>
      <c r="R41" s="315">
        <f t="shared" ca="1" si="11"/>
        <v>1.5E-3</v>
      </c>
      <c r="S41" s="315">
        <f t="shared" ca="1" si="11"/>
        <v>0.55010000000000003</v>
      </c>
      <c r="T41" t="str">
        <f t="shared" ca="1" si="11"/>
        <v>-</v>
      </c>
      <c r="U41" t="str">
        <f t="shared" ca="1" si="11"/>
        <v>-</v>
      </c>
      <c r="V41">
        <f t="shared" ca="1" si="11"/>
        <v>1.15E-2</v>
      </c>
      <c r="W41">
        <f t="shared" ca="1" si="11"/>
        <v>1.4500000000000001E-2</v>
      </c>
      <c r="X41">
        <f t="shared" ca="1" si="11"/>
        <v>1.2200000000000001E-2</v>
      </c>
      <c r="Y41">
        <f t="shared" ca="1" si="11"/>
        <v>3134</v>
      </c>
      <c r="Z41">
        <f t="shared" ca="1" si="11"/>
        <v>1</v>
      </c>
      <c r="AA41">
        <f t="shared" ca="1" si="11"/>
        <v>0.17083333333333331</v>
      </c>
      <c r="AB41">
        <f t="shared" ca="1" si="11"/>
        <v>43574</v>
      </c>
      <c r="AC41" t="str">
        <f t="shared" ca="1" si="11"/>
        <v>   </v>
      </c>
    </row>
    <row r="42" spans="1:29" ht="18.75" thickBot="1" x14ac:dyDescent="0.2">
      <c r="A42" t="s">
        <v>456</v>
      </c>
      <c r="B42">
        <v>150188</v>
      </c>
      <c r="C42" t="str">
        <f ca="1">F42</f>
        <v>转债优先</v>
      </c>
      <c r="D42">
        <v>0</v>
      </c>
      <c r="E42">
        <f t="shared" ref="E42:F45" ca="1" si="12">VLOOKUP($B42,INDIRECT($B$2 &amp; "!$A$3:$Y$207"),COLUMN()-4,0)</f>
        <v>150188</v>
      </c>
      <c r="F42" t="str">
        <f t="shared" ca="1" si="12"/>
        <v>转债优先</v>
      </c>
      <c r="G42">
        <f t="shared" ca="1" si="11"/>
        <v>1.073</v>
      </c>
      <c r="H42" s="290">
        <f t="shared" ca="1" si="11"/>
        <v>-8.9999999999999998E-4</v>
      </c>
      <c r="I42">
        <f t="shared" ca="1" si="11"/>
        <v>1.21</v>
      </c>
      <c r="J42">
        <f t="shared" ca="1" si="11"/>
        <v>1.038</v>
      </c>
      <c r="K42" s="291">
        <f t="shared" ca="1" si="11"/>
        <v>-3.3700000000000001E-2</v>
      </c>
      <c r="L42" t="str">
        <f t="shared" ca="1" si="11"/>
        <v>其它</v>
      </c>
      <c r="M42">
        <f t="shared" ca="1" si="11"/>
        <v>5.5</v>
      </c>
      <c r="N42">
        <f t="shared" ca="1" si="11"/>
        <v>5.5</v>
      </c>
      <c r="O42" s="285">
        <f t="shared" ca="1" si="11"/>
        <v>-5.2729999999999999E-2</v>
      </c>
      <c r="P42">
        <f t="shared" ca="1" si="11"/>
        <v>0.31</v>
      </c>
      <c r="Q42" t="str">
        <f t="shared" ca="1" si="11"/>
        <v>标普转债</v>
      </c>
      <c r="R42" s="315">
        <f t="shared" ca="1" si="11"/>
        <v>-4.8999999999999998E-3</v>
      </c>
      <c r="S42" s="315">
        <f t="shared" ca="1" si="11"/>
        <v>0.1404</v>
      </c>
      <c r="T42">
        <f t="shared" ca="1" si="11"/>
        <v>-5.4199999999999998E-2</v>
      </c>
      <c r="U42">
        <f t="shared" ca="1" si="11"/>
        <v>0.39679999999999999</v>
      </c>
      <c r="V42">
        <f t="shared" ca="1" si="11"/>
        <v>6.7999999999999996E-3</v>
      </c>
      <c r="W42">
        <f t="shared" ca="1" si="11"/>
        <v>1.2999999999999999E-3</v>
      </c>
      <c r="X42">
        <f t="shared" ca="1" si="11"/>
        <v>7.1999999999999998E-3</v>
      </c>
      <c r="Y42">
        <f t="shared" ca="1" si="11"/>
        <v>29481</v>
      </c>
      <c r="Z42">
        <f t="shared" ca="1" si="11"/>
        <v>0</v>
      </c>
      <c r="AA42">
        <f t="shared" ca="1" si="11"/>
        <v>0.29375000000000001</v>
      </c>
      <c r="AB42">
        <f t="shared" ca="1" si="11"/>
        <v>42719</v>
      </c>
      <c r="AC42">
        <f>VLOOKUP($B42,'20160803'!$A$3:$Y$207,COLUMN()-4,0)</f>
        <v>0</v>
      </c>
    </row>
    <row r="43" spans="1:29" ht="18.75" thickBot="1" x14ac:dyDescent="0.2">
      <c r="A43" t="s">
        <v>421</v>
      </c>
      <c r="B43">
        <v>150096</v>
      </c>
      <c r="C43" t="str">
        <f ca="1">F43</f>
        <v>商品A</v>
      </c>
      <c r="D43">
        <v>0</v>
      </c>
      <c r="E43">
        <f t="shared" ca="1" si="12"/>
        <v>150096</v>
      </c>
      <c r="F43" t="str">
        <f t="shared" ca="1" si="12"/>
        <v>商品A</v>
      </c>
      <c r="G43">
        <f t="shared" ca="1" si="11"/>
        <v>1.1060000000000001</v>
      </c>
      <c r="H43" s="290">
        <f t="shared" ca="1" si="11"/>
        <v>-8.9999999999999998E-4</v>
      </c>
      <c r="I43">
        <f t="shared" ca="1" si="11"/>
        <v>3.46</v>
      </c>
      <c r="J43">
        <f t="shared" ca="1" si="11"/>
        <v>1.032</v>
      </c>
      <c r="K43" s="291">
        <f t="shared" ca="1" si="11"/>
        <v>-7.17E-2</v>
      </c>
      <c r="L43">
        <f t="shared" ca="1" si="11"/>
        <v>3.5000000000000003E-2</v>
      </c>
      <c r="M43">
        <f t="shared" ca="1" si="11"/>
        <v>5</v>
      </c>
      <c r="N43">
        <f t="shared" ca="1" si="11"/>
        <v>5</v>
      </c>
      <c r="O43" s="285">
        <f t="shared" ca="1" si="11"/>
        <v>-3.5159999999999997E-2</v>
      </c>
      <c r="P43">
        <f t="shared" ca="1" si="11"/>
        <v>0.85</v>
      </c>
      <c r="Q43" t="str">
        <f t="shared" ca="1" si="11"/>
        <v>大宗商品</v>
      </c>
      <c r="R43" s="315">
        <f t="shared" ca="1" si="11"/>
        <v>8.9999999999999998E-4</v>
      </c>
      <c r="S43" s="315">
        <f t="shared" ca="1" si="11"/>
        <v>0.36149999999999999</v>
      </c>
      <c r="T43" t="str">
        <f t="shared" ca="1" si="11"/>
        <v>-</v>
      </c>
      <c r="U43">
        <f t="shared" ca="1" si="11"/>
        <v>0.99229999999999996</v>
      </c>
      <c r="V43">
        <f t="shared" ca="1" si="11"/>
        <v>-9.7999999999999997E-3</v>
      </c>
      <c r="W43">
        <f t="shared" ca="1" si="11"/>
        <v>-0.01</v>
      </c>
      <c r="X43">
        <f t="shared" ca="1" si="11"/>
        <v>-6.4000000000000003E-3</v>
      </c>
      <c r="Y43">
        <f t="shared" ca="1" si="11"/>
        <v>12560</v>
      </c>
      <c r="Z43">
        <f t="shared" ca="1" si="11"/>
        <v>-252</v>
      </c>
      <c r="AA43">
        <f t="shared" ca="1" si="11"/>
        <v>0.21180555555555555</v>
      </c>
      <c r="AB43">
        <f t="shared" ca="1" si="11"/>
        <v>42738</v>
      </c>
      <c r="AC43" t="str">
        <f>VLOOKUP($B43,'20160803'!$A$3:$Y$207,COLUMN()-4,0)</f>
        <v>   </v>
      </c>
    </row>
    <row r="44" spans="1:29" ht="18.75" thickBot="1" x14ac:dyDescent="0.2">
      <c r="A44" t="s">
        <v>495</v>
      </c>
      <c r="B44">
        <v>150088</v>
      </c>
      <c r="C44" t="s">
        <v>537</v>
      </c>
      <c r="D44">
        <v>0</v>
      </c>
      <c r="E44" t="e">
        <f t="shared" ca="1" si="12"/>
        <v>#N/A</v>
      </c>
      <c r="F44" t="e">
        <f t="shared" ca="1" si="12"/>
        <v>#N/A</v>
      </c>
      <c r="G44" t="e">
        <f t="shared" ca="1" si="11"/>
        <v>#N/A</v>
      </c>
      <c r="H44" t="e">
        <f t="shared" ca="1" si="11"/>
        <v>#N/A</v>
      </c>
      <c r="I44" t="e">
        <f t="shared" ca="1" si="11"/>
        <v>#N/A</v>
      </c>
      <c r="J44" t="e">
        <f t="shared" ca="1" si="11"/>
        <v>#N/A</v>
      </c>
      <c r="K44" s="291" t="e">
        <f t="shared" ca="1" si="11"/>
        <v>#N/A</v>
      </c>
      <c r="L44" t="e">
        <f t="shared" ca="1" si="11"/>
        <v>#N/A</v>
      </c>
      <c r="M44" t="e">
        <f t="shared" ca="1" si="11"/>
        <v>#N/A</v>
      </c>
      <c r="N44" t="e">
        <f t="shared" ca="1" si="11"/>
        <v>#N/A</v>
      </c>
      <c r="O44" s="285" t="e">
        <f t="shared" ca="1" si="11"/>
        <v>#N/A</v>
      </c>
      <c r="P44" t="e">
        <f t="shared" ca="1" si="11"/>
        <v>#N/A</v>
      </c>
      <c r="Q44" t="e">
        <f t="shared" ca="1" si="11"/>
        <v>#N/A</v>
      </c>
      <c r="R44" t="e">
        <f t="shared" ca="1" si="11"/>
        <v>#N/A</v>
      </c>
      <c r="S44" t="e">
        <f t="shared" ca="1" si="11"/>
        <v>#N/A</v>
      </c>
      <c r="T44" t="e">
        <f t="shared" ca="1" si="11"/>
        <v>#N/A</v>
      </c>
      <c r="U44" t="e">
        <f t="shared" ca="1" si="11"/>
        <v>#N/A</v>
      </c>
      <c r="V44" t="e">
        <f t="shared" ca="1" si="11"/>
        <v>#N/A</v>
      </c>
      <c r="W44" t="e">
        <f t="shared" ca="1" si="11"/>
        <v>#N/A</v>
      </c>
      <c r="X44" t="e">
        <f t="shared" ca="1" si="11"/>
        <v>#N/A</v>
      </c>
      <c r="Y44" t="e">
        <f t="shared" ca="1" si="11"/>
        <v>#N/A</v>
      </c>
      <c r="Z44" t="e">
        <f t="shared" ca="1" si="11"/>
        <v>#N/A</v>
      </c>
      <c r="AA44" t="e">
        <f t="shared" ca="1" si="11"/>
        <v>#N/A</v>
      </c>
      <c r="AB44" t="e">
        <f t="shared" ca="1" si="11"/>
        <v>#N/A</v>
      </c>
      <c r="AC44" t="str">
        <f>VLOOKUP($B44,'20160803'!$A$3:$Y$207,COLUMN()-4,0)</f>
        <v>   </v>
      </c>
    </row>
    <row r="45" spans="1:29" ht="18" x14ac:dyDescent="0.15">
      <c r="A45" t="s">
        <v>496</v>
      </c>
      <c r="B45">
        <v>150108</v>
      </c>
      <c r="C45" t="str">
        <f ca="1">F45</f>
        <v>同辉100A</v>
      </c>
      <c r="D45">
        <v>0</v>
      </c>
      <c r="E45">
        <f t="shared" ca="1" si="12"/>
        <v>150108</v>
      </c>
      <c r="F45" t="str">
        <f t="shared" ca="1" si="12"/>
        <v>同辉100A</v>
      </c>
      <c r="G45" s="492">
        <f t="shared" ca="1" si="11"/>
        <v>1.1579999999999999</v>
      </c>
      <c r="H45" s="388">
        <f t="shared" ca="1" si="11"/>
        <v>1.7600000000000001E-2</v>
      </c>
      <c r="I45" s="492">
        <f t="shared" ca="1" si="11"/>
        <v>0.01</v>
      </c>
      <c r="J45" s="492">
        <f t="shared" ca="1" si="11"/>
        <v>1.0660000000000001</v>
      </c>
      <c r="K45" s="389">
        <f t="shared" ca="1" si="11"/>
        <v>-8.6300000000000002E-2</v>
      </c>
      <c r="L45" s="492">
        <f t="shared" ca="1" si="11"/>
        <v>7.0000000000000007E-2</v>
      </c>
      <c r="M45">
        <f t="shared" ca="1" si="11"/>
        <v>7</v>
      </c>
      <c r="N45" s="492">
        <f t="shared" ca="1" si="11"/>
        <v>7</v>
      </c>
      <c r="O45" s="493">
        <f t="shared" ca="1" si="11"/>
        <v>-1.537E-2</v>
      </c>
      <c r="P45" s="492">
        <f t="shared" ca="1" si="11"/>
        <v>1.06</v>
      </c>
      <c r="Q45" t="str">
        <f t="shared" ca="1" si="11"/>
        <v>深100EW</v>
      </c>
      <c r="R45" s="315">
        <f t="shared" ca="1" si="11"/>
        <v>2.0999999999999999E-3</v>
      </c>
      <c r="S45" s="315">
        <f t="shared" ca="1" si="11"/>
        <v>0.38969999999999999</v>
      </c>
      <c r="T45" t="str">
        <f t="shared" ca="1" si="11"/>
        <v>-</v>
      </c>
      <c r="U45">
        <f t="shared" ca="1" si="11"/>
        <v>0.85499999999999998</v>
      </c>
      <c r="V45">
        <f t="shared" ca="1" si="11"/>
        <v>-2.8999999999999998E-3</v>
      </c>
      <c r="W45">
        <f t="shared" ca="1" si="11"/>
        <v>-1.0200000000000001E-2</v>
      </c>
      <c r="X45">
        <f t="shared" ca="1" si="11"/>
        <v>-2.3E-3</v>
      </c>
      <c r="Y45">
        <f t="shared" ca="1" si="11"/>
        <v>917</v>
      </c>
      <c r="Z45">
        <f t="shared" ca="1" si="11"/>
        <v>0</v>
      </c>
      <c r="AA45">
        <f t="shared" ca="1" si="11"/>
        <v>0.21180555555555555</v>
      </c>
      <c r="AB45">
        <f t="shared" ca="1" si="11"/>
        <v>42626</v>
      </c>
    </row>
  </sheetData>
  <mergeCells count="14">
    <mergeCell ref="AB19:AB20"/>
    <mergeCell ref="AC19:AC20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3" r:id="rId1" display="https://www.jisilu.cn/data/sfnew/detail/150307"/>
    <hyperlink ref="G23" r:id="rId2" display="http://finance.sina.com.cn/fund/quotes/150307/bc.shtml"/>
    <hyperlink ref="J23" r:id="rId3" display="http://www.cninfo.com.cn/information/fund/netvalue/150307.html"/>
    <hyperlink ref="Q23" r:id="rId4" tooltip="399804" display="http://quote.eastmoney.com/zs399804.html"/>
    <hyperlink ref="S23" r:id="rId5" display="https://www.jisilu.cn/data/utils/lowcalc/150307"/>
    <hyperlink ref="AC23" r:id="rId6" tooltip="加【体育A】为自选A类" display="javascript:addOwnedFund('150307');"/>
    <hyperlink ref="E24" r:id="rId7" display="https://www.jisilu.cn/data/sfnew/detail/150307"/>
    <hyperlink ref="E26" r:id="rId8" display="https://www.jisilu.cn/data/sfnew/detail/150307"/>
    <hyperlink ref="G24" r:id="rId9" display="http://finance.sina.com.cn/fund/quotes/150307/bc.shtml"/>
    <hyperlink ref="G26" r:id="rId10" display="http://finance.sina.com.cn/fund/quotes/150307/bc.shtml"/>
    <hyperlink ref="J24" r:id="rId11" display="http://www.cninfo.com.cn/information/fund/netvalue/150307.html"/>
    <hyperlink ref="J26" r:id="rId12" display="http://www.cninfo.com.cn/information/fund/netvalue/150307.html"/>
    <hyperlink ref="Q24" r:id="rId13" tooltip="399804" display="http://quote.eastmoney.com/zs399804.html"/>
    <hyperlink ref="Q26" r:id="rId14" tooltip="399804" display="http://quote.eastmoney.com/zs399804.html"/>
    <hyperlink ref="S24" r:id="rId15" display="https://www.jisilu.cn/data/utils/lowcalc/150307"/>
    <hyperlink ref="S26" r:id="rId16" display="https://www.jisilu.cn/data/utils/lowcalc/150307"/>
    <hyperlink ref="AC24" r:id="rId17" tooltip="加【体育A】为自选A类" display="javascript:addOwnedFund('150307');"/>
    <hyperlink ref="AC26" r:id="rId18" tooltip="加【体育A】为自选A类" display="javascript:addOwnedFund('150307');"/>
    <hyperlink ref="E33" r:id="rId19" display="https://www.jisilu.cn/data/sfnew/detail/150205"/>
    <hyperlink ref="G33" r:id="rId20" display="http://finance.sina.com.cn/fund/quotes/150205/bc.shtml"/>
    <hyperlink ref="J33" r:id="rId21" display="http://www.cninfo.com.cn/information/fund/netvalue/150205.html"/>
    <hyperlink ref="Q33" r:id="rId22" tooltip="399973" display="http://quote.eastmoney.com/zs399973.html"/>
    <hyperlink ref="S33" r:id="rId23" display="https://www.jisilu.cn/data/utils/lowcalc/150205"/>
    <hyperlink ref="AC33" r:id="rId24" tooltip="加【国防A】为自选A类" display="javascript:addOwnedFund('150205');"/>
    <hyperlink ref="E34" r:id="rId25" display="https://www.jisilu.cn/data/sfnew/detail/150205"/>
    <hyperlink ref="G34" r:id="rId26" display="http://finance.sina.com.cn/fund/quotes/150205/bc.shtml"/>
    <hyperlink ref="J34" r:id="rId27" display="http://www.cninfo.com.cn/information/fund/netvalue/150205.html"/>
    <hyperlink ref="Q34" r:id="rId28" tooltip="399973" display="http://quote.eastmoney.com/zs399973.html"/>
    <hyperlink ref="S34" r:id="rId29" display="https://www.jisilu.cn/data/utils/lowcalc/150205"/>
    <hyperlink ref="AC34" r:id="rId30" tooltip="加【国防A】为自选A类" display="javascript:addOwnedFund('150205');"/>
  </hyperlinks>
  <pageMargins left="0.7" right="0.7" top="0.75" bottom="0.75" header="0.3" footer="0.3"/>
  <drawing r:id="rId3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sheetData>
    <row r="1" spans="1:25" x14ac:dyDescent="0.15">
      <c r="A1" s="831" t="s">
        <v>0</v>
      </c>
      <c r="B1" s="831" t="s">
        <v>1</v>
      </c>
      <c r="C1" s="831" t="s">
        <v>2</v>
      </c>
      <c r="D1" s="831" t="s">
        <v>3</v>
      </c>
      <c r="E1" s="616" t="s">
        <v>4</v>
      </c>
      <c r="F1" s="831" t="s">
        <v>6</v>
      </c>
      <c r="G1" s="831" t="s">
        <v>7</v>
      </c>
      <c r="H1" s="617" t="s">
        <v>8</v>
      </c>
      <c r="I1" s="616" t="s">
        <v>10</v>
      </c>
      <c r="J1" s="619" t="s">
        <v>11</v>
      </c>
      <c r="K1" s="619" t="s">
        <v>12</v>
      </c>
      <c r="L1" s="616" t="s">
        <v>14</v>
      </c>
      <c r="M1" s="831" t="s">
        <v>16</v>
      </c>
      <c r="N1" s="616" t="s">
        <v>17</v>
      </c>
      <c r="O1" s="616" t="s">
        <v>18</v>
      </c>
      <c r="P1" s="619" t="s">
        <v>20</v>
      </c>
      <c r="Q1" s="616" t="s">
        <v>22</v>
      </c>
      <c r="R1" s="619" t="s">
        <v>24</v>
      </c>
      <c r="S1" s="616" t="s">
        <v>26</v>
      </c>
      <c r="T1" s="616" t="s">
        <v>27</v>
      </c>
      <c r="U1" s="616" t="s">
        <v>28</v>
      </c>
      <c r="V1" s="619" t="s">
        <v>30</v>
      </c>
      <c r="W1" s="831" t="s">
        <v>31</v>
      </c>
      <c r="X1" s="831" t="s">
        <v>32</v>
      </c>
      <c r="Y1" s="833" t="s">
        <v>33</v>
      </c>
    </row>
    <row r="2" spans="1:25" ht="14.25" thickBot="1" x14ac:dyDescent="0.2">
      <c r="A2" s="832"/>
      <c r="B2" s="832"/>
      <c r="C2" s="832"/>
      <c r="D2" s="832"/>
      <c r="E2" s="618" t="s">
        <v>5</v>
      </c>
      <c r="F2" s="832"/>
      <c r="G2" s="832"/>
      <c r="H2" s="621" t="s">
        <v>9</v>
      </c>
      <c r="I2" s="618" t="s">
        <v>8</v>
      </c>
      <c r="J2" s="620" t="s">
        <v>8</v>
      </c>
      <c r="K2" s="620" t="s">
        <v>13</v>
      </c>
      <c r="L2" s="618" t="s">
        <v>15</v>
      </c>
      <c r="M2" s="832"/>
      <c r="N2" s="618" t="s">
        <v>3</v>
      </c>
      <c r="O2" s="618" t="s">
        <v>19</v>
      </c>
      <c r="P2" s="620" t="s">
        <v>21</v>
      </c>
      <c r="Q2" s="618" t="s">
        <v>23</v>
      </c>
      <c r="R2" s="620" t="s">
        <v>25</v>
      </c>
      <c r="S2" s="618" t="s">
        <v>25</v>
      </c>
      <c r="T2" s="618" t="s">
        <v>25</v>
      </c>
      <c r="U2" s="618" t="s">
        <v>29</v>
      </c>
      <c r="V2" s="620" t="s">
        <v>29</v>
      </c>
      <c r="W2" s="832"/>
      <c r="X2" s="832"/>
      <c r="Y2" s="834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57">
        <v>0</v>
      </c>
      <c r="E3" s="144">
        <v>259.05</v>
      </c>
      <c r="F3" s="7">
        <v>1.0650999999999999</v>
      </c>
      <c r="G3" s="146">
        <v>-9.3799999999999994E-2</v>
      </c>
      <c r="H3" s="146">
        <v>7.0000000000000007E-2</v>
      </c>
      <c r="I3" s="144">
        <v>7</v>
      </c>
      <c r="J3" s="144">
        <v>7</v>
      </c>
      <c r="K3" s="146">
        <v>3.5150000000000001E-2</v>
      </c>
      <c r="L3" s="144">
        <v>3.07</v>
      </c>
      <c r="M3" s="7" t="s">
        <v>189</v>
      </c>
      <c r="N3" s="147">
        <v>2.3E-3</v>
      </c>
      <c r="O3" s="146">
        <v>0.39029999999999998</v>
      </c>
      <c r="P3" s="144" t="s">
        <v>37</v>
      </c>
      <c r="Q3" s="146">
        <v>0.85429999999999995</v>
      </c>
      <c r="R3" s="146">
        <v>-6.4999999999999997E-3</v>
      </c>
      <c r="S3" s="146">
        <v>-7.1000000000000004E-3</v>
      </c>
      <c r="T3" s="146">
        <v>-6.4000000000000003E-3</v>
      </c>
      <c r="U3" s="144">
        <v>12475</v>
      </c>
      <c r="V3" s="144">
        <v>-52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63">
        <v>150108</v>
      </c>
      <c r="B4" s="166" t="s">
        <v>282</v>
      </c>
      <c r="C4" s="163">
        <v>1.1579999999999999</v>
      </c>
      <c r="D4" s="168">
        <v>0</v>
      </c>
      <c r="E4" s="166">
        <v>0</v>
      </c>
      <c r="F4" s="163">
        <v>1.0660000000000001</v>
      </c>
      <c r="G4" s="167">
        <v>-8.6300000000000002E-2</v>
      </c>
      <c r="H4" s="167">
        <v>7.0000000000000007E-2</v>
      </c>
      <c r="I4" s="166">
        <v>7</v>
      </c>
      <c r="J4" s="166">
        <v>7</v>
      </c>
      <c r="K4" s="167">
        <v>-1.5570000000000001E-2</v>
      </c>
      <c r="L4" s="166">
        <v>1.05</v>
      </c>
      <c r="M4" s="163" t="s">
        <v>283</v>
      </c>
      <c r="N4" s="184">
        <v>-6.9999999999999999E-4</v>
      </c>
      <c r="O4" s="167">
        <v>0.38919999999999999</v>
      </c>
      <c r="P4" s="166" t="s">
        <v>37</v>
      </c>
      <c r="Q4" s="167">
        <v>0.85650000000000004</v>
      </c>
      <c r="R4" s="167">
        <v>-2.5999999999999999E-3</v>
      </c>
      <c r="S4" s="167">
        <v>-2.8E-3</v>
      </c>
      <c r="T4" s="167">
        <v>-1.0200000000000001E-2</v>
      </c>
      <c r="U4" s="166">
        <v>917</v>
      </c>
      <c r="V4" s="166">
        <v>0</v>
      </c>
      <c r="W4" s="170">
        <v>0.21180555555555555</v>
      </c>
      <c r="X4" s="171">
        <v>42626</v>
      </c>
      <c r="Y4" s="172" t="s">
        <v>38</v>
      </c>
    </row>
    <row r="5" spans="1:25" ht="15.75" thickBot="1" x14ac:dyDescent="0.2">
      <c r="A5" s="7">
        <v>150223</v>
      </c>
      <c r="B5" s="155" t="s">
        <v>239</v>
      </c>
      <c r="C5" s="7">
        <v>1.202</v>
      </c>
      <c r="D5" s="145">
        <v>-8.3000000000000001E-3</v>
      </c>
      <c r="E5" s="144">
        <v>6783.35</v>
      </c>
      <c r="F5" s="7">
        <v>1.0409999999999999</v>
      </c>
      <c r="G5" s="146">
        <v>-0.1547</v>
      </c>
      <c r="H5" s="146">
        <v>0.06</v>
      </c>
      <c r="I5" s="144">
        <v>6</v>
      </c>
      <c r="J5" s="144">
        <v>6</v>
      </c>
      <c r="K5" s="146">
        <v>5.1679999999999997E-2</v>
      </c>
      <c r="L5" s="144" t="s">
        <v>40</v>
      </c>
      <c r="M5" s="7" t="s">
        <v>56</v>
      </c>
      <c r="N5" s="145">
        <v>-9.4000000000000004E-3</v>
      </c>
      <c r="O5" s="23">
        <v>0.41160000000000002</v>
      </c>
      <c r="P5" s="146">
        <v>-0.105</v>
      </c>
      <c r="Q5" s="146">
        <v>0.36720000000000003</v>
      </c>
      <c r="R5" s="146">
        <v>1.2999999999999999E-3</v>
      </c>
      <c r="S5" s="146">
        <v>-1.4E-3</v>
      </c>
      <c r="T5" s="146">
        <v>0</v>
      </c>
      <c r="U5" s="144">
        <v>169899</v>
      </c>
      <c r="V5" s="144">
        <v>337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1.171</v>
      </c>
      <c r="D6" s="151">
        <v>1.47E-2</v>
      </c>
      <c r="E6" s="150">
        <v>4.6399999999999997</v>
      </c>
      <c r="F6" s="14">
        <v>1.0329999999999999</v>
      </c>
      <c r="G6" s="152">
        <v>-0.1336</v>
      </c>
      <c r="H6" s="152">
        <v>5.8000000000000003E-2</v>
      </c>
      <c r="I6" s="144">
        <v>6</v>
      </c>
      <c r="J6" s="150">
        <v>5.8</v>
      </c>
      <c r="K6" s="152">
        <v>5.0970000000000001E-2</v>
      </c>
      <c r="L6" s="150" t="s">
        <v>40</v>
      </c>
      <c r="M6" s="14" t="s">
        <v>238</v>
      </c>
      <c r="N6" s="151">
        <v>3.0999999999999999E-3</v>
      </c>
      <c r="O6" s="18">
        <v>0.50480000000000003</v>
      </c>
      <c r="P6" s="152">
        <v>-9.2600000000000002E-2</v>
      </c>
      <c r="Q6" s="152">
        <v>0.75849999999999995</v>
      </c>
      <c r="R6" s="152">
        <v>2.2000000000000001E-3</v>
      </c>
      <c r="S6" s="152">
        <v>1.0200000000000001E-2</v>
      </c>
      <c r="T6" s="152">
        <v>1.55E-2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44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1.2230000000000001</v>
      </c>
      <c r="D8" s="145">
        <v>-5.7000000000000002E-3</v>
      </c>
      <c r="E8" s="144">
        <v>5671.32</v>
      </c>
      <c r="F8" s="7">
        <v>1.042</v>
      </c>
      <c r="G8" s="146">
        <v>-0.17369999999999999</v>
      </c>
      <c r="H8" s="146">
        <v>0.05</v>
      </c>
      <c r="I8" s="144">
        <v>6.5</v>
      </c>
      <c r="J8" s="144">
        <v>6.5</v>
      </c>
      <c r="K8" s="146">
        <v>5.5039999999999999E-2</v>
      </c>
      <c r="L8" s="144" t="s">
        <v>40</v>
      </c>
      <c r="M8" s="7" t="s">
        <v>233</v>
      </c>
      <c r="N8" s="147">
        <v>7.0000000000000001E-3</v>
      </c>
      <c r="O8" s="23">
        <v>0.33079999999999998</v>
      </c>
      <c r="P8" s="146">
        <v>-0.1157</v>
      </c>
      <c r="Q8" s="146">
        <v>0.55379999999999996</v>
      </c>
      <c r="R8" s="146">
        <v>-4.0000000000000001E-3</v>
      </c>
      <c r="S8" s="146">
        <v>2.0999999999999999E-3</v>
      </c>
      <c r="T8" s="146">
        <v>4.1999999999999997E-3</v>
      </c>
      <c r="U8" s="144">
        <v>358032</v>
      </c>
      <c r="V8" s="144">
        <v>89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1.252</v>
      </c>
      <c r="D9" s="156">
        <v>-8.6999999999999994E-3</v>
      </c>
      <c r="E9" s="150">
        <v>66.05</v>
      </c>
      <c r="F9" s="14">
        <v>1.0469999999999999</v>
      </c>
      <c r="G9" s="152">
        <v>-0.1958</v>
      </c>
      <c r="H9" s="152">
        <v>0.05</v>
      </c>
      <c r="I9" s="150">
        <v>6.5</v>
      </c>
      <c r="J9" s="150">
        <v>6.5</v>
      </c>
      <c r="K9" s="152">
        <v>5.3940000000000002E-2</v>
      </c>
      <c r="L9" s="150" t="s">
        <v>40</v>
      </c>
      <c r="M9" s="14" t="s">
        <v>197</v>
      </c>
      <c r="N9" s="156">
        <v>-2.5999999999999999E-3</v>
      </c>
      <c r="O9" s="18">
        <v>0.43669999999999998</v>
      </c>
      <c r="P9" s="152">
        <v>-0.13220000000000001</v>
      </c>
      <c r="Q9" s="152">
        <v>0.30299999999999999</v>
      </c>
      <c r="R9" s="152">
        <v>-4.8999999999999998E-3</v>
      </c>
      <c r="S9" s="152">
        <v>-3.5000000000000001E-3</v>
      </c>
      <c r="T9" s="152">
        <v>-5.1999999999999998E-3</v>
      </c>
      <c r="U9" s="150">
        <v>10358</v>
      </c>
      <c r="V9" s="150">
        <v>4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1.0349999999999999</v>
      </c>
      <c r="D10" s="145">
        <v>-1.9E-3</v>
      </c>
      <c r="E10" s="144">
        <v>30.76</v>
      </c>
      <c r="F10" s="7">
        <v>1.0206999999999999</v>
      </c>
      <c r="G10" s="146">
        <v>-1.4E-2</v>
      </c>
      <c r="H10" s="146">
        <v>0.05</v>
      </c>
      <c r="I10" s="144">
        <v>5</v>
      </c>
      <c r="J10" s="144">
        <v>5</v>
      </c>
      <c r="K10" s="146">
        <v>4.9299999999999997E-2</v>
      </c>
      <c r="L10" s="144" t="s">
        <v>40</v>
      </c>
      <c r="M10" s="7" t="s">
        <v>236</v>
      </c>
      <c r="N10" s="157">
        <v>0</v>
      </c>
      <c r="O10" s="23">
        <v>0.1217</v>
      </c>
      <c r="P10" s="146">
        <v>-1.11E-2</v>
      </c>
      <c r="Q10" s="144" t="s">
        <v>37</v>
      </c>
      <c r="R10" s="146">
        <v>7.4000000000000003E-3</v>
      </c>
      <c r="S10" s="146">
        <v>1.0200000000000001E-2</v>
      </c>
      <c r="T10" s="146">
        <v>1.2E-2</v>
      </c>
      <c r="U10" s="144">
        <v>2431</v>
      </c>
      <c r="V10" s="144">
        <v>5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-5.4333333333333326E-3</v>
      </c>
      <c r="E11" s="36"/>
      <c r="F11" s="35"/>
      <c r="G11" s="43">
        <f>AVERAGE(G8:G10)</f>
        <v>-0.12783333333333333</v>
      </c>
      <c r="H11" s="272">
        <f>COUNTIF($D8:$D10,"&gt;0")/COUNT($D8:$D10)</f>
        <v>0</v>
      </c>
      <c r="I11" s="36"/>
      <c r="J11" s="36"/>
      <c r="K11" s="43">
        <f>AVERAGE(K8:K10)</f>
        <v>5.2759999999999994E-2</v>
      </c>
      <c r="L11" s="36"/>
      <c r="M11" s="35"/>
      <c r="N11" s="38"/>
      <c r="O11" s="39"/>
      <c r="P11" s="43">
        <f>AVERAGE(P8:P10)</f>
        <v>-8.6333333333333331E-2</v>
      </c>
      <c r="Q11" s="37"/>
      <c r="R11" s="43">
        <f>AVERAGE(R8:R10)</f>
        <v>-4.999999999999999E-4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1.141</v>
      </c>
      <c r="D12" s="156">
        <v>-4.4000000000000003E-3</v>
      </c>
      <c r="E12" s="150">
        <v>1290.08</v>
      </c>
      <c r="F12" s="14">
        <v>1.0438000000000001</v>
      </c>
      <c r="G12" s="152">
        <v>-9.3100000000000002E-2</v>
      </c>
      <c r="H12" s="152">
        <v>4.4999999999999998E-2</v>
      </c>
      <c r="I12" s="150">
        <v>6</v>
      </c>
      <c r="J12" s="150">
        <v>6</v>
      </c>
      <c r="K12" s="152">
        <v>5.4679999999999999E-2</v>
      </c>
      <c r="L12" s="150" t="s">
        <v>40</v>
      </c>
      <c r="M12" s="14" t="s">
        <v>222</v>
      </c>
      <c r="N12" s="151">
        <v>1.2999999999999999E-3</v>
      </c>
      <c r="O12" s="18">
        <v>0.2319</v>
      </c>
      <c r="P12" s="152">
        <v>-6.8099999999999994E-2</v>
      </c>
      <c r="Q12" s="152">
        <v>0.78100000000000003</v>
      </c>
      <c r="R12" s="152">
        <v>-6.1999999999999998E-3</v>
      </c>
      <c r="S12" s="152">
        <v>-5.0000000000000001E-3</v>
      </c>
      <c r="T12" s="152">
        <v>-3.2000000000000002E-3</v>
      </c>
      <c r="U12" s="150">
        <v>51237</v>
      </c>
      <c r="V12" s="150">
        <v>485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1.2170000000000001</v>
      </c>
      <c r="D13" s="145">
        <v>-6.4999999999999997E-3</v>
      </c>
      <c r="E13" s="144">
        <v>140.66999999999999</v>
      </c>
      <c r="F13" s="7">
        <v>1.0387</v>
      </c>
      <c r="G13" s="146">
        <v>-0.17169999999999999</v>
      </c>
      <c r="H13" s="146">
        <v>4.4999999999999998E-2</v>
      </c>
      <c r="I13" s="144">
        <v>6</v>
      </c>
      <c r="J13" s="144">
        <v>6</v>
      </c>
      <c r="K13" s="146">
        <v>5.092E-2</v>
      </c>
      <c r="L13" s="144" t="s">
        <v>40</v>
      </c>
      <c r="M13" s="7" t="s">
        <v>231</v>
      </c>
      <c r="N13" s="145">
        <v>-1.6999999999999999E-3</v>
      </c>
      <c r="O13" s="23">
        <v>0.52449999999999997</v>
      </c>
      <c r="P13" s="146">
        <v>-0.13039999999999999</v>
      </c>
      <c r="Q13" s="146">
        <v>0.4758</v>
      </c>
      <c r="R13" s="146">
        <v>2.0000000000000001E-4</v>
      </c>
      <c r="S13" s="146">
        <v>4.0000000000000002E-4</v>
      </c>
      <c r="T13" s="146">
        <v>4.4999999999999997E-3</v>
      </c>
      <c r="U13" s="144">
        <v>9217</v>
      </c>
      <c r="V13" s="144">
        <v>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252">
        <v>150219</v>
      </c>
      <c r="B14" s="253" t="s">
        <v>228</v>
      </c>
      <c r="C14" s="252">
        <v>1.22</v>
      </c>
      <c r="D14" s="254">
        <v>8.3000000000000001E-3</v>
      </c>
      <c r="E14" s="253">
        <v>234.35</v>
      </c>
      <c r="F14" s="252">
        <v>1.0389999999999999</v>
      </c>
      <c r="G14" s="255">
        <v>-0.17419999999999999</v>
      </c>
      <c r="H14" s="255">
        <v>4.4999999999999998E-2</v>
      </c>
      <c r="I14" s="253">
        <v>6</v>
      </c>
      <c r="J14" s="253">
        <v>6</v>
      </c>
      <c r="K14" s="255">
        <v>5.0799999999999998E-2</v>
      </c>
      <c r="L14" s="253" t="s">
        <v>40</v>
      </c>
      <c r="M14" s="542" t="s">
        <v>229</v>
      </c>
      <c r="N14" s="254">
        <v>2.7000000000000001E-3</v>
      </c>
      <c r="O14" s="256">
        <v>0.38009999999999999</v>
      </c>
      <c r="P14" s="255">
        <v>-0.13250000000000001</v>
      </c>
      <c r="Q14" s="255">
        <v>0.44280000000000003</v>
      </c>
      <c r="R14" s="255">
        <v>-7.4000000000000003E-3</v>
      </c>
      <c r="S14" s="255">
        <v>-6.7999999999999996E-3</v>
      </c>
      <c r="T14" s="255">
        <v>-2.3999999999999998E-3</v>
      </c>
      <c r="U14" s="253">
        <v>45246</v>
      </c>
      <c r="V14" s="253">
        <v>-130</v>
      </c>
      <c r="W14" s="257">
        <v>0.21180555555555555</v>
      </c>
      <c r="X14" s="258">
        <v>42738</v>
      </c>
      <c r="Y14" s="259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-8.6666666666666663E-4</v>
      </c>
      <c r="E15" s="36"/>
      <c r="F15" s="35"/>
      <c r="G15" s="43">
        <f>AVERAGE(G12:G14)</f>
        <v>-0.14633333333333332</v>
      </c>
      <c r="H15" s="272">
        <f>COUNTIF($D12:$D14,"&gt;0")/COUNT($D12:$D14)</f>
        <v>0.33333333333333331</v>
      </c>
      <c r="I15" s="36"/>
      <c r="J15" s="36"/>
      <c r="K15" s="43">
        <f>AVERAGE(K12:K14)</f>
        <v>5.213333333333333E-2</v>
      </c>
      <c r="L15" s="36"/>
      <c r="M15" s="35"/>
      <c r="N15" s="38"/>
      <c r="O15" s="39"/>
      <c r="P15" s="43">
        <f>AVERAGE(P12:P14)</f>
        <v>-0.11033333333333332</v>
      </c>
      <c r="Q15" s="37"/>
      <c r="R15" s="43">
        <f>AVERAGE(R12:R14)</f>
        <v>-4.4666666666666665E-3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1.1020000000000001</v>
      </c>
      <c r="D16" s="145">
        <v>-4.4999999999999997E-3</v>
      </c>
      <c r="E16" s="144">
        <v>71.41</v>
      </c>
      <c r="F16" s="7">
        <v>1.069</v>
      </c>
      <c r="G16" s="146">
        <v>-3.09E-2</v>
      </c>
      <c r="H16" s="146">
        <v>0.04</v>
      </c>
      <c r="I16" s="144">
        <v>6</v>
      </c>
      <c r="J16" s="144">
        <v>5.5</v>
      </c>
      <c r="K16" s="146">
        <v>5.3310000000000003E-2</v>
      </c>
      <c r="L16" s="144" t="s">
        <v>40</v>
      </c>
      <c r="M16" s="158" t="s">
        <v>203</v>
      </c>
      <c r="N16" s="147">
        <v>1.6999999999999999E-3</v>
      </c>
      <c r="O16" s="23">
        <v>0.17730000000000001</v>
      </c>
      <c r="P16" s="146">
        <v>-2.6599999999999999E-2</v>
      </c>
      <c r="Q16" s="146">
        <v>0.87129999999999996</v>
      </c>
      <c r="R16" s="146">
        <v>-6.4000000000000003E-3</v>
      </c>
      <c r="S16" s="146">
        <v>-6.6E-3</v>
      </c>
      <c r="T16" s="146">
        <v>-4.4000000000000003E-3</v>
      </c>
      <c r="U16" s="144">
        <v>6139</v>
      </c>
      <c r="V16" s="144">
        <v>-12</v>
      </c>
      <c r="W16" s="148">
        <v>0.21180555555555555</v>
      </c>
      <c r="X16" s="149">
        <v>42705</v>
      </c>
      <c r="Y16" s="13" t="s">
        <v>38</v>
      </c>
    </row>
    <row r="17" spans="1:25" s="400" customFormat="1" ht="15.75" thickBot="1" x14ac:dyDescent="0.2">
      <c r="A17" s="35">
        <v>150287</v>
      </c>
      <c r="B17" s="574" t="s">
        <v>77</v>
      </c>
      <c r="C17" s="35">
        <v>1.071</v>
      </c>
      <c r="D17" s="575">
        <v>-6.4999999999999997E-3</v>
      </c>
      <c r="E17" s="574">
        <v>8090.9</v>
      </c>
      <c r="F17" s="35">
        <v>1.038</v>
      </c>
      <c r="G17" s="174">
        <v>-3.1800000000000002E-2</v>
      </c>
      <c r="H17" s="174">
        <v>0.04</v>
      </c>
      <c r="I17" s="574">
        <v>5.5</v>
      </c>
      <c r="J17" s="574">
        <v>5.5</v>
      </c>
      <c r="K17" s="174">
        <v>5.3240000000000003E-2</v>
      </c>
      <c r="L17" s="574" t="s">
        <v>40</v>
      </c>
      <c r="M17" s="35" t="s">
        <v>78</v>
      </c>
      <c r="N17" s="612">
        <v>3.8999999999999998E-3</v>
      </c>
      <c r="O17" s="39">
        <v>0.2069</v>
      </c>
      <c r="P17" s="174">
        <v>-2.7300000000000001E-2</v>
      </c>
      <c r="Q17" s="174">
        <v>0.84730000000000005</v>
      </c>
      <c r="R17" s="174">
        <v>-1.8E-3</v>
      </c>
      <c r="S17" s="174">
        <v>1.8E-3</v>
      </c>
      <c r="T17" s="174">
        <v>1.1999999999999999E-3</v>
      </c>
      <c r="U17" s="574">
        <v>121054</v>
      </c>
      <c r="V17" s="574">
        <v>2324</v>
      </c>
      <c r="W17" s="576">
        <v>0.21180555555555555</v>
      </c>
      <c r="X17" s="577">
        <v>42719</v>
      </c>
      <c r="Y17" s="42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1.071</v>
      </c>
      <c r="D18" s="145">
        <v>-6.4999999999999997E-3</v>
      </c>
      <c r="E18" s="144">
        <v>6181.65</v>
      </c>
      <c r="F18" s="7">
        <v>1.038</v>
      </c>
      <c r="G18" s="146">
        <v>-3.1800000000000002E-2</v>
      </c>
      <c r="H18" s="146">
        <v>0.04</v>
      </c>
      <c r="I18" s="144">
        <v>5.5</v>
      </c>
      <c r="J18" s="144">
        <v>5.5</v>
      </c>
      <c r="K18" s="146">
        <v>5.3240000000000003E-2</v>
      </c>
      <c r="L18" s="144" t="s">
        <v>40</v>
      </c>
      <c r="M18" s="7" t="s">
        <v>197</v>
      </c>
      <c r="N18" s="145">
        <v>-2.5999999999999999E-3</v>
      </c>
      <c r="O18" s="23">
        <v>0.17649999999999999</v>
      </c>
      <c r="P18" s="146">
        <v>-2.7300000000000001E-2</v>
      </c>
      <c r="Q18" s="146">
        <v>0.91800000000000004</v>
      </c>
      <c r="R18" s="146">
        <v>-1E-4</v>
      </c>
      <c r="S18" s="146">
        <v>5.9999999999999995E-4</v>
      </c>
      <c r="T18" s="146">
        <v>5.9999999999999995E-4</v>
      </c>
      <c r="U18" s="144">
        <v>78438</v>
      </c>
      <c r="V18" s="144">
        <v>1389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150335</v>
      </c>
      <c r="B19" s="150" t="s">
        <v>195</v>
      </c>
      <c r="C19" s="14">
        <v>1.0720000000000001</v>
      </c>
      <c r="D19" s="156">
        <v>-6.4999999999999997E-3</v>
      </c>
      <c r="E19" s="150">
        <v>317.33</v>
      </c>
      <c r="F19" s="14">
        <v>1.038</v>
      </c>
      <c r="G19" s="152">
        <v>-3.2800000000000003E-2</v>
      </c>
      <c r="H19" s="152">
        <v>0.04</v>
      </c>
      <c r="I19" s="150">
        <v>5.5</v>
      </c>
      <c r="J19" s="150">
        <v>5.5</v>
      </c>
      <c r="K19" s="152">
        <v>5.3190000000000001E-2</v>
      </c>
      <c r="L19" s="150" t="s">
        <v>40</v>
      </c>
      <c r="M19" s="14" t="s">
        <v>80</v>
      </c>
      <c r="N19" s="151">
        <v>7.0000000000000001E-3</v>
      </c>
      <c r="O19" s="18">
        <v>0.24740000000000001</v>
      </c>
      <c r="P19" s="152">
        <v>-2.8199999999999999E-2</v>
      </c>
      <c r="Q19" s="162">
        <v>0.753</v>
      </c>
      <c r="R19" s="152">
        <v>-5.4000000000000003E-3</v>
      </c>
      <c r="S19" s="152">
        <v>0</v>
      </c>
      <c r="T19" s="152">
        <v>4.7000000000000002E-3</v>
      </c>
      <c r="U19" s="150">
        <v>16912</v>
      </c>
      <c r="V19" s="150">
        <v>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150303</v>
      </c>
      <c r="B20" s="144" t="s">
        <v>200</v>
      </c>
      <c r="C20" s="7">
        <v>1.0740000000000001</v>
      </c>
      <c r="D20" s="145">
        <v>-5.5999999999999999E-3</v>
      </c>
      <c r="E20" s="144">
        <v>2282.17</v>
      </c>
      <c r="F20" s="7">
        <v>1.038</v>
      </c>
      <c r="G20" s="146">
        <v>-3.4700000000000002E-2</v>
      </c>
      <c r="H20" s="146">
        <v>0.04</v>
      </c>
      <c r="I20" s="144">
        <v>6</v>
      </c>
      <c r="J20" s="144">
        <v>5.5</v>
      </c>
      <c r="K20" s="146">
        <v>5.3170000000000002E-2</v>
      </c>
      <c r="L20" s="144" t="s">
        <v>40</v>
      </c>
      <c r="M20" s="7" t="s">
        <v>201</v>
      </c>
      <c r="N20" s="147">
        <v>7.9000000000000008E-3</v>
      </c>
      <c r="O20" s="23">
        <v>0.26100000000000001</v>
      </c>
      <c r="P20" s="146">
        <v>-0.03</v>
      </c>
      <c r="Q20" s="160">
        <v>0.72119999999999995</v>
      </c>
      <c r="R20" s="146">
        <v>-4.0000000000000001E-3</v>
      </c>
      <c r="S20" s="146">
        <v>-1.1999999999999999E-3</v>
      </c>
      <c r="T20" s="146">
        <v>-5.9999999999999995E-4</v>
      </c>
      <c r="U20" s="144">
        <v>39292</v>
      </c>
      <c r="V20" s="144">
        <v>97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150323</v>
      </c>
      <c r="B21" s="150" t="s">
        <v>194</v>
      </c>
      <c r="C21" s="14">
        <v>1.07</v>
      </c>
      <c r="D21" s="156">
        <v>-5.5999999999999999E-3</v>
      </c>
      <c r="E21" s="150">
        <v>17.84</v>
      </c>
      <c r="F21" s="14">
        <v>1.0348999999999999</v>
      </c>
      <c r="G21" s="152">
        <v>-3.39E-2</v>
      </c>
      <c r="H21" s="152">
        <v>0.04</v>
      </c>
      <c r="I21" s="150">
        <v>5.5</v>
      </c>
      <c r="J21" s="150">
        <v>5.5</v>
      </c>
      <c r="K21" s="152">
        <v>5.3129999999999997E-2</v>
      </c>
      <c r="L21" s="150" t="s">
        <v>40</v>
      </c>
      <c r="M21" s="14" t="s">
        <v>76</v>
      </c>
      <c r="N21" s="151">
        <v>2.2000000000000001E-3</v>
      </c>
      <c r="O21" s="18">
        <v>0.19339999999999999</v>
      </c>
      <c r="P21" s="152">
        <v>-2.9100000000000001E-2</v>
      </c>
      <c r="Q21" s="152">
        <v>0.88329999999999997</v>
      </c>
      <c r="R21" s="152">
        <v>-6.1999999999999998E-3</v>
      </c>
      <c r="S21" s="152">
        <v>-2.8999999999999998E-3</v>
      </c>
      <c r="T21" s="152">
        <v>-4.1999999999999997E-3</v>
      </c>
      <c r="U21" s="150">
        <v>3689</v>
      </c>
      <c r="V21" s="150">
        <v>7</v>
      </c>
      <c r="W21" s="153">
        <v>0.21180555555555555</v>
      </c>
      <c r="X21" s="154">
        <v>42738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1.0760000000000001</v>
      </c>
      <c r="D22" s="145">
        <v>-5.4999999999999997E-3</v>
      </c>
      <c r="E22" s="144">
        <v>92.51</v>
      </c>
      <c r="F22" s="7">
        <v>1.0348999999999999</v>
      </c>
      <c r="G22" s="146">
        <v>-3.9699999999999999E-2</v>
      </c>
      <c r="H22" s="146">
        <v>0.04</v>
      </c>
      <c r="I22" s="144">
        <v>5.5</v>
      </c>
      <c r="J22" s="144">
        <v>5.5</v>
      </c>
      <c r="K22" s="146">
        <v>5.2830000000000002E-2</v>
      </c>
      <c r="L22" s="144" t="s">
        <v>40</v>
      </c>
      <c r="M22" s="7" t="s">
        <v>110</v>
      </c>
      <c r="N22" s="147">
        <v>2E-3</v>
      </c>
      <c r="O22" s="23">
        <v>0.23960000000000001</v>
      </c>
      <c r="P22" s="146">
        <v>-3.4500000000000003E-2</v>
      </c>
      <c r="Q22" s="146">
        <v>0.77539999999999998</v>
      </c>
      <c r="R22" s="146">
        <v>-6.4000000000000003E-3</v>
      </c>
      <c r="S22" s="146">
        <v>-5.7000000000000002E-3</v>
      </c>
      <c r="T22" s="146">
        <v>-4.0000000000000001E-3</v>
      </c>
      <c r="U22" s="144">
        <v>20639</v>
      </c>
      <c r="V22" s="144">
        <v>-8</v>
      </c>
      <c r="W22" s="148">
        <v>0.21180555555555555</v>
      </c>
      <c r="X22" s="149">
        <v>42738</v>
      </c>
      <c r="Y22" s="13" t="s">
        <v>38</v>
      </c>
    </row>
    <row r="23" spans="1:25" ht="15.75" thickBot="1" x14ac:dyDescent="0.2">
      <c r="A23" s="14">
        <v>150291</v>
      </c>
      <c r="B23" s="161" t="s">
        <v>198</v>
      </c>
      <c r="C23" s="14">
        <v>1.079</v>
      </c>
      <c r="D23" s="156">
        <v>-3.7000000000000002E-3</v>
      </c>
      <c r="E23" s="150">
        <v>73.73</v>
      </c>
      <c r="F23" s="14">
        <v>1.038</v>
      </c>
      <c r="G23" s="152">
        <v>-3.95E-2</v>
      </c>
      <c r="H23" s="152">
        <v>0.04</v>
      </c>
      <c r="I23" s="150">
        <v>5.5</v>
      </c>
      <c r="J23" s="150">
        <v>5.5</v>
      </c>
      <c r="K23" s="152">
        <v>5.2830000000000002E-2</v>
      </c>
      <c r="L23" s="150" t="s">
        <v>40</v>
      </c>
      <c r="M23" s="14" t="s">
        <v>95</v>
      </c>
      <c r="N23" s="156">
        <v>-1.9E-3</v>
      </c>
      <c r="O23" s="18">
        <v>0.22919999999999999</v>
      </c>
      <c r="P23" s="152">
        <v>-3.4500000000000003E-2</v>
      </c>
      <c r="Q23" s="152">
        <v>0.7954</v>
      </c>
      <c r="R23" s="152">
        <v>-8.9999999999999993E-3</v>
      </c>
      <c r="S23" s="152">
        <v>-6.0000000000000001E-3</v>
      </c>
      <c r="T23" s="152">
        <v>-3.5999999999999999E-3</v>
      </c>
      <c r="U23" s="150">
        <v>19926</v>
      </c>
      <c r="V23" s="150">
        <v>0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150293</v>
      </c>
      <c r="B24" s="144" t="s">
        <v>204</v>
      </c>
      <c r="C24" s="7">
        <v>1.1060000000000001</v>
      </c>
      <c r="D24" s="145">
        <v>-2.7000000000000001E-3</v>
      </c>
      <c r="E24" s="144">
        <v>0.8</v>
      </c>
      <c r="F24" s="7">
        <v>1.0622</v>
      </c>
      <c r="G24" s="146">
        <v>-4.1200000000000001E-2</v>
      </c>
      <c r="H24" s="146">
        <v>0.04</v>
      </c>
      <c r="I24" s="144">
        <v>6.25</v>
      </c>
      <c r="J24" s="144">
        <v>5.5</v>
      </c>
      <c r="K24" s="146">
        <v>5.2789999999999997E-2</v>
      </c>
      <c r="L24" s="144" t="s">
        <v>40</v>
      </c>
      <c r="M24" s="7" t="s">
        <v>66</v>
      </c>
      <c r="N24" s="145">
        <v>-2.7000000000000001E-3</v>
      </c>
      <c r="O24" s="23">
        <v>0.34439999999999998</v>
      </c>
      <c r="P24" s="146">
        <v>-3.6400000000000002E-2</v>
      </c>
      <c r="Q24" s="146">
        <v>0.49890000000000001</v>
      </c>
      <c r="R24" s="146">
        <v>6.7999999999999996E-3</v>
      </c>
      <c r="S24" s="146">
        <v>6.7000000000000002E-3</v>
      </c>
      <c r="T24" s="146">
        <v>1.3899999999999999E-2</v>
      </c>
      <c r="U24" s="144">
        <v>1243</v>
      </c>
      <c r="V24" s="144">
        <v>2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150299</v>
      </c>
      <c r="B25" s="161" t="s">
        <v>199</v>
      </c>
      <c r="C25" s="14">
        <v>1.08</v>
      </c>
      <c r="D25" s="156">
        <v>-5.4999999999999997E-3</v>
      </c>
      <c r="E25" s="150">
        <v>631.19000000000005</v>
      </c>
      <c r="F25" s="14">
        <v>1.038</v>
      </c>
      <c r="G25" s="152">
        <v>-4.0500000000000001E-2</v>
      </c>
      <c r="H25" s="152">
        <v>0.04</v>
      </c>
      <c r="I25" s="150">
        <v>5.5</v>
      </c>
      <c r="J25" s="150">
        <v>5.5</v>
      </c>
      <c r="K25" s="152">
        <v>5.2780000000000001E-2</v>
      </c>
      <c r="L25" s="150" t="s">
        <v>40</v>
      </c>
      <c r="M25" s="14" t="s">
        <v>95</v>
      </c>
      <c r="N25" s="156">
        <v>-1.9E-3</v>
      </c>
      <c r="O25" s="18">
        <v>0.2034</v>
      </c>
      <c r="P25" s="152">
        <v>-3.5400000000000001E-2</v>
      </c>
      <c r="Q25" s="162">
        <v>0.85540000000000005</v>
      </c>
      <c r="R25" s="152">
        <v>-6.1000000000000004E-3</v>
      </c>
      <c r="S25" s="152">
        <v>-2.3E-3</v>
      </c>
      <c r="T25" s="152">
        <v>-2.5000000000000001E-3</v>
      </c>
      <c r="U25" s="150">
        <v>43506</v>
      </c>
      <c r="V25" s="150">
        <v>16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150325</v>
      </c>
      <c r="B26" s="144" t="s">
        <v>224</v>
      </c>
      <c r="C26" s="7">
        <v>1.0740000000000001</v>
      </c>
      <c r="D26" s="145">
        <v>-2.8E-3</v>
      </c>
      <c r="E26" s="144">
        <v>6.69</v>
      </c>
      <c r="F26" s="7">
        <v>1.0314000000000001</v>
      </c>
      <c r="G26" s="146">
        <v>-4.1300000000000003E-2</v>
      </c>
      <c r="H26" s="146">
        <v>0.04</v>
      </c>
      <c r="I26" s="144">
        <v>5.5</v>
      </c>
      <c r="J26" s="144">
        <v>5.5</v>
      </c>
      <c r="K26" s="146">
        <v>5.2749999999999998E-2</v>
      </c>
      <c r="L26" s="144" t="s">
        <v>40</v>
      </c>
      <c r="M26" s="7" t="s">
        <v>66</v>
      </c>
      <c r="N26" s="145">
        <v>-2.7000000000000001E-3</v>
      </c>
      <c r="O26" s="23">
        <v>0.36659999999999998</v>
      </c>
      <c r="P26" s="146">
        <v>-3.6499999999999998E-2</v>
      </c>
      <c r="Q26" s="160">
        <v>0.4829</v>
      </c>
      <c r="R26" s="146">
        <v>-6.4000000000000003E-3</v>
      </c>
      <c r="S26" s="146">
        <v>-9.4999999999999998E-3</v>
      </c>
      <c r="T26" s="146">
        <v>1.2999999999999999E-3</v>
      </c>
      <c r="U26" s="144">
        <v>1662</v>
      </c>
      <c r="V26" s="144">
        <v>1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502037</v>
      </c>
      <c r="B27" s="150" t="s">
        <v>221</v>
      </c>
      <c r="C27" s="14">
        <v>1.075</v>
      </c>
      <c r="D27" s="156">
        <v>-9.1999999999999998E-3</v>
      </c>
      <c r="E27" s="150">
        <v>16.350000000000001</v>
      </c>
      <c r="F27" s="14">
        <v>1.0313000000000001</v>
      </c>
      <c r="G27" s="152">
        <v>-4.24E-2</v>
      </c>
      <c r="H27" s="152">
        <v>0.04</v>
      </c>
      <c r="I27" s="150">
        <v>5.5</v>
      </c>
      <c r="J27" s="150">
        <v>5.5</v>
      </c>
      <c r="K27" s="152">
        <v>5.2699999999999997E-2</v>
      </c>
      <c r="L27" s="150" t="s">
        <v>40</v>
      </c>
      <c r="M27" s="14" t="s">
        <v>222</v>
      </c>
      <c r="N27" s="151">
        <v>1.2999999999999999E-3</v>
      </c>
      <c r="O27" s="18">
        <v>0.438</v>
      </c>
      <c r="P27" s="152">
        <v>-3.7400000000000003E-2</v>
      </c>
      <c r="Q27" s="152">
        <v>0.31590000000000001</v>
      </c>
      <c r="R27" s="152">
        <v>-2.0999999999999999E-3</v>
      </c>
      <c r="S27" s="152">
        <v>-3.5000000000000001E-3</v>
      </c>
      <c r="T27" s="152">
        <v>4.0000000000000002E-4</v>
      </c>
      <c r="U27" s="150">
        <v>568</v>
      </c>
      <c r="V27" s="150">
        <v>-2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1.0820000000000001</v>
      </c>
      <c r="D28" s="145">
        <v>-2.8E-3</v>
      </c>
      <c r="E28" s="144">
        <v>29.01</v>
      </c>
      <c r="F28" s="7">
        <v>1.0379</v>
      </c>
      <c r="G28" s="146">
        <v>-4.2500000000000003E-2</v>
      </c>
      <c r="H28" s="146">
        <v>0.04</v>
      </c>
      <c r="I28" s="144">
        <v>5.5</v>
      </c>
      <c r="J28" s="150">
        <v>5.5</v>
      </c>
      <c r="K28" s="146">
        <v>5.2679999999999998E-2</v>
      </c>
      <c r="L28" s="144" t="s">
        <v>40</v>
      </c>
      <c r="M28" s="7" t="s">
        <v>211</v>
      </c>
      <c r="N28" s="147">
        <v>3.3999999999999998E-3</v>
      </c>
      <c r="O28" s="23">
        <v>0.24560000000000001</v>
      </c>
      <c r="P28" s="146">
        <v>-3.7100000000000001E-2</v>
      </c>
      <c r="Q28" s="146">
        <v>0.75719999999999998</v>
      </c>
      <c r="R28" s="146">
        <v>-8.9999999999999993E-3</v>
      </c>
      <c r="S28" s="146">
        <v>-5.7999999999999996E-3</v>
      </c>
      <c r="T28" s="146">
        <v>-6.0000000000000001E-3</v>
      </c>
      <c r="U28" s="144">
        <v>1470</v>
      </c>
      <c r="V28" s="144">
        <v>-35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</v>
      </c>
      <c r="D29" s="156">
        <v>-3.7000000000000002E-3</v>
      </c>
      <c r="E29" s="150">
        <v>18198.330000000002</v>
      </c>
      <c r="F29" s="14">
        <v>1.0349999999999999</v>
      </c>
      <c r="G29" s="152">
        <v>-4.3499999999999997E-2</v>
      </c>
      <c r="H29" s="152">
        <v>0.04</v>
      </c>
      <c r="I29" s="150">
        <v>5.5</v>
      </c>
      <c r="J29" s="150">
        <v>5.5</v>
      </c>
      <c r="K29" s="152">
        <v>5.2630000000000003E-2</v>
      </c>
      <c r="L29" s="150" t="s">
        <v>40</v>
      </c>
      <c r="M29" s="14" t="s">
        <v>209</v>
      </c>
      <c r="N29" s="151">
        <v>4.0000000000000002E-4</v>
      </c>
      <c r="O29" s="18">
        <v>0.2114</v>
      </c>
      <c r="P29" s="152">
        <v>-3.8100000000000002E-2</v>
      </c>
      <c r="Q29" s="152">
        <v>0.84109999999999996</v>
      </c>
      <c r="R29" s="152">
        <v>-7.0000000000000001E-3</v>
      </c>
      <c r="S29" s="152">
        <v>-4.7999999999999996E-3</v>
      </c>
      <c r="T29" s="152">
        <v>-2.2000000000000001E-3</v>
      </c>
      <c r="U29" s="150">
        <v>492629</v>
      </c>
      <c r="V29" s="150">
        <v>10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1.0920000000000001</v>
      </c>
      <c r="D30" s="145">
        <v>-4.5999999999999999E-3</v>
      </c>
      <c r="E30" s="144">
        <v>13.63</v>
      </c>
      <c r="F30" s="7">
        <v>1.038</v>
      </c>
      <c r="G30" s="146">
        <v>-5.1999999999999998E-2</v>
      </c>
      <c r="H30" s="146">
        <v>0.04</v>
      </c>
      <c r="I30" s="144">
        <v>5.5</v>
      </c>
      <c r="J30" s="144">
        <v>5.5</v>
      </c>
      <c r="K30" s="146">
        <v>5.2179999999999997E-2</v>
      </c>
      <c r="L30" s="144" t="s">
        <v>40</v>
      </c>
      <c r="M30" s="7" t="s">
        <v>56</v>
      </c>
      <c r="N30" s="145">
        <v>-9.4000000000000004E-3</v>
      </c>
      <c r="O30" s="23">
        <v>0.437</v>
      </c>
      <c r="P30" s="146">
        <v>-4.5999999999999999E-2</v>
      </c>
      <c r="Q30" s="160">
        <v>0.31140000000000001</v>
      </c>
      <c r="R30" s="146">
        <v>5.9999999999999995E-4</v>
      </c>
      <c r="S30" s="146">
        <v>-3.5000000000000001E-3</v>
      </c>
      <c r="T30" s="146">
        <v>-1E-3</v>
      </c>
      <c r="U30" s="144">
        <v>5014</v>
      </c>
      <c r="V30" s="144">
        <v>5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1.087</v>
      </c>
      <c r="D31" s="156">
        <v>-2.8E-3</v>
      </c>
      <c r="E31" s="150">
        <v>394.37</v>
      </c>
      <c r="F31" s="14">
        <v>1.0309999999999999</v>
      </c>
      <c r="G31" s="152">
        <v>-5.4300000000000001E-2</v>
      </c>
      <c r="H31" s="152">
        <v>0.04</v>
      </c>
      <c r="I31" s="150">
        <v>5.5</v>
      </c>
      <c r="J31" s="150">
        <v>5.5</v>
      </c>
      <c r="K31" s="152">
        <v>5.2080000000000001E-2</v>
      </c>
      <c r="L31" s="150" t="s">
        <v>40</v>
      </c>
      <c r="M31" s="14" t="s">
        <v>46</v>
      </c>
      <c r="N31" s="156">
        <v>-1.5E-3</v>
      </c>
      <c r="O31" s="18">
        <v>0.42320000000000002</v>
      </c>
      <c r="P31" s="152">
        <v>-4.8000000000000001E-2</v>
      </c>
      <c r="Q31" s="152">
        <v>0.3508</v>
      </c>
      <c r="R31" s="152">
        <v>-8.8999999999999999E-3</v>
      </c>
      <c r="S31" s="152">
        <v>-4.4999999999999997E-3</v>
      </c>
      <c r="T31" s="152">
        <v>2.3E-3</v>
      </c>
      <c r="U31" s="150">
        <v>13625</v>
      </c>
      <c r="V31" s="150">
        <v>65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150117</v>
      </c>
      <c r="B32" s="144" t="s">
        <v>206</v>
      </c>
      <c r="C32" s="7">
        <v>1.0920000000000001</v>
      </c>
      <c r="D32" s="145">
        <v>-7.3000000000000001E-3</v>
      </c>
      <c r="E32" s="144">
        <v>6510.98</v>
      </c>
      <c r="F32" s="7">
        <v>1.0349999999999999</v>
      </c>
      <c r="G32" s="146">
        <v>-5.5100000000000003E-2</v>
      </c>
      <c r="H32" s="146">
        <v>0.04</v>
      </c>
      <c r="I32" s="144">
        <v>5.5</v>
      </c>
      <c r="J32" s="144">
        <v>5.5</v>
      </c>
      <c r="K32" s="146">
        <v>5.203E-2</v>
      </c>
      <c r="L32" s="144" t="s">
        <v>40</v>
      </c>
      <c r="M32" s="7" t="s">
        <v>207</v>
      </c>
      <c r="N32" s="145">
        <v>-8.9999999999999993E-3</v>
      </c>
      <c r="O32" s="23">
        <v>0.21690000000000001</v>
      </c>
      <c r="P32" s="146">
        <v>-4.87E-2</v>
      </c>
      <c r="Q32" s="146">
        <v>1.4378</v>
      </c>
      <c r="R32" s="146">
        <v>-7.1999999999999998E-3</v>
      </c>
      <c r="S32" s="146">
        <v>-6.7000000000000002E-3</v>
      </c>
      <c r="T32" s="146">
        <v>-6.1999999999999998E-3</v>
      </c>
      <c r="U32" s="144">
        <v>107862</v>
      </c>
      <c r="V32" s="144">
        <v>-2020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150198</v>
      </c>
      <c r="B33" s="150" t="s">
        <v>219</v>
      </c>
      <c r="C33" s="14">
        <v>1.095</v>
      </c>
      <c r="D33" s="159">
        <v>0</v>
      </c>
      <c r="E33" s="150">
        <v>2155.2399999999998</v>
      </c>
      <c r="F33" s="14">
        <v>1.0349999999999999</v>
      </c>
      <c r="G33" s="152">
        <v>-5.8000000000000003E-2</v>
      </c>
      <c r="H33" s="152">
        <v>0.04</v>
      </c>
      <c r="I33" s="150">
        <v>5.5</v>
      </c>
      <c r="J33" s="150">
        <v>5.5</v>
      </c>
      <c r="K33" s="152">
        <v>5.1889999999999999E-2</v>
      </c>
      <c r="L33" s="150" t="s">
        <v>40</v>
      </c>
      <c r="M33" s="14" t="s">
        <v>220</v>
      </c>
      <c r="N33" s="156">
        <v>-4.4000000000000003E-3</v>
      </c>
      <c r="O33" s="18">
        <v>0.26879999999999998</v>
      </c>
      <c r="P33" s="152">
        <v>-5.1299999999999998E-2</v>
      </c>
      <c r="Q33" s="152">
        <v>0.70699999999999996</v>
      </c>
      <c r="R33" s="152">
        <v>-1.4E-3</v>
      </c>
      <c r="S33" s="152">
        <v>-4.4000000000000003E-3</v>
      </c>
      <c r="T33" s="152">
        <v>-4.1000000000000003E-3</v>
      </c>
      <c r="U33" s="150">
        <v>50220</v>
      </c>
      <c r="V33" s="150">
        <v>-35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1.099</v>
      </c>
      <c r="D34" s="145">
        <v>-8.9999999999999998E-4</v>
      </c>
      <c r="E34" s="144">
        <v>4.53</v>
      </c>
      <c r="F34" s="7">
        <v>1.0349999999999999</v>
      </c>
      <c r="G34" s="146">
        <v>-6.1800000000000001E-2</v>
      </c>
      <c r="H34" s="146">
        <v>0.04</v>
      </c>
      <c r="I34" s="144">
        <v>5.5</v>
      </c>
      <c r="J34" s="144">
        <v>5.5</v>
      </c>
      <c r="K34" s="146">
        <v>5.169E-2</v>
      </c>
      <c r="L34" s="144" t="s">
        <v>40</v>
      </c>
      <c r="M34" s="7" t="s">
        <v>76</v>
      </c>
      <c r="N34" s="147">
        <v>2.2000000000000001E-3</v>
      </c>
      <c r="O34" s="23">
        <v>0.45200000000000001</v>
      </c>
      <c r="P34" s="146">
        <v>-5.4800000000000001E-2</v>
      </c>
      <c r="Q34" s="146">
        <v>0.27939999999999998</v>
      </c>
      <c r="R34" s="146">
        <v>-6.4000000000000003E-3</v>
      </c>
      <c r="S34" s="146">
        <v>-6.0000000000000001E-3</v>
      </c>
      <c r="T34" s="146">
        <v>-4.7000000000000002E-3</v>
      </c>
      <c r="U34" s="144">
        <v>5639</v>
      </c>
      <c r="V34" s="144">
        <v>-1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1.097</v>
      </c>
      <c r="D35" s="156">
        <v>-2.7000000000000001E-3</v>
      </c>
      <c r="E35" s="150">
        <v>207.7</v>
      </c>
      <c r="F35" s="14">
        <v>1.0310999999999999</v>
      </c>
      <c r="G35" s="152">
        <v>-6.3899999999999998E-2</v>
      </c>
      <c r="H35" s="152">
        <v>0.04</v>
      </c>
      <c r="I35" s="150">
        <v>5.5</v>
      </c>
      <c r="J35" s="150">
        <v>5.5</v>
      </c>
      <c r="K35" s="152">
        <v>5.16E-2</v>
      </c>
      <c r="L35" s="150" t="s">
        <v>40</v>
      </c>
      <c r="M35" s="14" t="s">
        <v>218</v>
      </c>
      <c r="N35" s="151">
        <v>1.1999999999999999E-3</v>
      </c>
      <c r="O35" s="18">
        <v>0.4375</v>
      </c>
      <c r="P35" s="152">
        <v>-5.67E-2</v>
      </c>
      <c r="Q35" s="152">
        <v>0.31719999999999998</v>
      </c>
      <c r="R35" s="152">
        <v>-6.8999999999999999E-3</v>
      </c>
      <c r="S35" s="152">
        <v>-5.7000000000000002E-3</v>
      </c>
      <c r="T35" s="152">
        <v>-1.5E-3</v>
      </c>
      <c r="U35" s="150">
        <v>15393</v>
      </c>
      <c r="V35" s="150">
        <v>-43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1.107</v>
      </c>
      <c r="D36" s="145">
        <v>-7.1999999999999998E-3</v>
      </c>
      <c r="E36" s="144">
        <v>1110.83</v>
      </c>
      <c r="F36" s="7">
        <v>1.0349999999999999</v>
      </c>
      <c r="G36" s="146">
        <v>-6.9599999999999995E-2</v>
      </c>
      <c r="H36" s="146">
        <v>0.04</v>
      </c>
      <c r="I36" s="144">
        <v>5.5</v>
      </c>
      <c r="J36" s="144">
        <v>5.5</v>
      </c>
      <c r="K36" s="146">
        <v>5.1310000000000001E-2</v>
      </c>
      <c r="L36" s="144" t="s">
        <v>40</v>
      </c>
      <c r="M36" s="7" t="s">
        <v>216</v>
      </c>
      <c r="N36" s="145">
        <v>-3.5000000000000001E-3</v>
      </c>
      <c r="O36" s="23">
        <v>0.43690000000000001</v>
      </c>
      <c r="P36" s="146">
        <v>-6.1600000000000002E-2</v>
      </c>
      <c r="Q36" s="146">
        <v>0.3145</v>
      </c>
      <c r="R36" s="146">
        <v>-5.3E-3</v>
      </c>
      <c r="S36" s="146">
        <v>-3.8E-3</v>
      </c>
      <c r="T36" s="146">
        <v>-4.4000000000000003E-3</v>
      </c>
      <c r="U36" s="144">
        <v>85726</v>
      </c>
      <c r="V36" s="144">
        <v>0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1.101</v>
      </c>
      <c r="D37" s="156">
        <v>-1.52E-2</v>
      </c>
      <c r="E37" s="150">
        <v>6.34</v>
      </c>
      <c r="F37" s="14">
        <v>1.026</v>
      </c>
      <c r="G37" s="152">
        <v>-7.3099999999999998E-2</v>
      </c>
      <c r="H37" s="152">
        <v>0.04</v>
      </c>
      <c r="I37" s="150">
        <v>5.5</v>
      </c>
      <c r="J37" s="150">
        <v>5.5</v>
      </c>
      <c r="K37" s="152">
        <v>5.1159999999999997E-2</v>
      </c>
      <c r="L37" s="150" t="s">
        <v>40</v>
      </c>
      <c r="M37" s="14" t="s">
        <v>56</v>
      </c>
      <c r="N37" s="156">
        <v>-9.4000000000000004E-3</v>
      </c>
      <c r="O37" s="18">
        <v>0.44790000000000002</v>
      </c>
      <c r="P37" s="152">
        <v>-6.4600000000000005E-2</v>
      </c>
      <c r="Q37" s="162">
        <v>0.29799999999999999</v>
      </c>
      <c r="R37" s="152">
        <v>-5.7000000000000002E-3</v>
      </c>
      <c r="S37" s="152">
        <v>-6.0000000000000001E-3</v>
      </c>
      <c r="T37" s="152">
        <v>-5.1999999999999998E-3</v>
      </c>
      <c r="U37" s="150">
        <v>5792</v>
      </c>
      <c r="V37" s="150">
        <v>-8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1.129</v>
      </c>
      <c r="D38" s="145">
        <v>-8.9999999999999998E-4</v>
      </c>
      <c r="E38" s="144">
        <v>1.1499999999999999</v>
      </c>
      <c r="F38" s="7">
        <v>1.0310999999999999</v>
      </c>
      <c r="G38" s="146">
        <v>-9.4899999999999998E-2</v>
      </c>
      <c r="H38" s="146">
        <v>0.04</v>
      </c>
      <c r="I38" s="144">
        <v>5.5</v>
      </c>
      <c r="J38" s="144">
        <v>5.5</v>
      </c>
      <c r="K38" s="146">
        <v>5.0099999999999999E-2</v>
      </c>
      <c r="L38" s="144" t="s">
        <v>40</v>
      </c>
      <c r="M38" s="7" t="s">
        <v>218</v>
      </c>
      <c r="N38" s="147">
        <v>1.1999999999999999E-3</v>
      </c>
      <c r="O38" s="23">
        <v>0.47049999999999997</v>
      </c>
      <c r="P38" s="146">
        <v>-8.3400000000000002E-2</v>
      </c>
      <c r="Q38" s="146">
        <v>0.2399</v>
      </c>
      <c r="R38" s="146">
        <v>-1.1000000000000001E-3</v>
      </c>
      <c r="S38" s="146">
        <v>-1.1999999999999999E-3</v>
      </c>
      <c r="T38" s="146">
        <v>8.6E-3</v>
      </c>
      <c r="U38" s="144">
        <v>1116</v>
      </c>
      <c r="V38" s="144">
        <v>1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1.147</v>
      </c>
      <c r="D39" s="159">
        <v>0</v>
      </c>
      <c r="E39" s="150">
        <v>0</v>
      </c>
      <c r="F39" s="14">
        <v>1.0310999999999999</v>
      </c>
      <c r="G39" s="152">
        <v>-0.1124</v>
      </c>
      <c r="H39" s="152">
        <v>0.04</v>
      </c>
      <c r="I39" s="150">
        <v>5.5</v>
      </c>
      <c r="J39" s="150">
        <v>5.5</v>
      </c>
      <c r="K39" s="152">
        <v>4.929E-2</v>
      </c>
      <c r="L39" s="150" t="s">
        <v>40</v>
      </c>
      <c r="M39" s="14" t="s">
        <v>127</v>
      </c>
      <c r="N39" s="151">
        <v>5.0000000000000001E-4</v>
      </c>
      <c r="O39" s="18">
        <v>0.47460000000000002</v>
      </c>
      <c r="P39" s="152">
        <v>-9.7799999999999998E-2</v>
      </c>
      <c r="Q39" s="152">
        <v>0.23019999999999999</v>
      </c>
      <c r="R39" s="152">
        <v>-5.9999999999999995E-4</v>
      </c>
      <c r="S39" s="152">
        <v>-3.0000000000000001E-3</v>
      </c>
      <c r="T39" s="152">
        <v>4.0000000000000002E-4</v>
      </c>
      <c r="U39" s="150">
        <v>797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1.1579999999999999</v>
      </c>
      <c r="D40" s="157">
        <v>0</v>
      </c>
      <c r="E40" s="144">
        <v>0</v>
      </c>
      <c r="F40" s="7">
        <v>1.0309999999999999</v>
      </c>
      <c r="G40" s="146">
        <v>-0.1232</v>
      </c>
      <c r="H40" s="146">
        <v>0.04</v>
      </c>
      <c r="I40" s="144">
        <v>5.5</v>
      </c>
      <c r="J40" s="144">
        <v>5.5</v>
      </c>
      <c r="K40" s="146">
        <v>4.8800000000000003E-2</v>
      </c>
      <c r="L40" s="144" t="s">
        <v>40</v>
      </c>
      <c r="M40" s="7" t="s">
        <v>222</v>
      </c>
      <c r="N40" s="147">
        <v>1.2999999999999999E-3</v>
      </c>
      <c r="O40" s="23">
        <v>0.43590000000000001</v>
      </c>
      <c r="P40" s="146">
        <v>-0.10639999999999999</v>
      </c>
      <c r="Q40" s="146">
        <v>0.3211</v>
      </c>
      <c r="R40" s="146">
        <v>-1.09E-2</v>
      </c>
      <c r="S40" s="146">
        <v>-7.9000000000000008E-3</v>
      </c>
      <c r="T40" s="146">
        <v>-6.1999999999999998E-3</v>
      </c>
      <c r="U40" s="144">
        <v>668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</v>
      </c>
      <c r="D41" s="151">
        <v>6.9999999999999999E-4</v>
      </c>
      <c r="E41" s="150">
        <v>67.209999999999994</v>
      </c>
      <c r="F41" s="14">
        <v>1.0349999999999999</v>
      </c>
      <c r="G41" s="152">
        <v>-0.42030000000000001</v>
      </c>
      <c r="H41" s="152">
        <v>0.04</v>
      </c>
      <c r="I41" s="150">
        <v>5.5</v>
      </c>
      <c r="J41" s="150">
        <v>5.5</v>
      </c>
      <c r="K41" s="152">
        <v>3.8330000000000003E-2</v>
      </c>
      <c r="L41" s="150" t="s">
        <v>40</v>
      </c>
      <c r="M41" s="14" t="s">
        <v>36</v>
      </c>
      <c r="N41" s="159">
        <v>0</v>
      </c>
      <c r="O41" s="18">
        <v>0.69299999999999995</v>
      </c>
      <c r="P41" s="152">
        <v>-0.29089999999999999</v>
      </c>
      <c r="Q41" s="150" t="s">
        <v>37</v>
      </c>
      <c r="R41" s="152">
        <v>2.5000000000000001E-3</v>
      </c>
      <c r="S41" s="152">
        <v>2.0000000000000001E-4</v>
      </c>
      <c r="T41" s="152">
        <v>-1.8E-3</v>
      </c>
      <c r="U41" s="150">
        <v>1487</v>
      </c>
      <c r="V41" s="150">
        <v>1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-4.3076923076923066E-3</v>
      </c>
      <c r="E42" s="36"/>
      <c r="F42" s="35"/>
      <c r="G42" s="43">
        <f>AVERAGE(G16:G41)</f>
        <v>-6.7888461538461536E-2</v>
      </c>
      <c r="H42" s="272">
        <f>COUNTIF($D16:$D41,"&gt;0")/COUNT($D16:$D41)</f>
        <v>3.8461538461538464E-2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-5.6484615384615383E-2</v>
      </c>
      <c r="Q42" s="37"/>
      <c r="R42" s="43">
        <f>AVERAGE(R16:R41)</f>
        <v>-4.4000000000000003E-3</v>
      </c>
      <c r="S42" s="37"/>
      <c r="T42" s="37"/>
      <c r="U42" s="36"/>
      <c r="V42" s="36"/>
      <c r="W42" s="40"/>
      <c r="X42" s="41"/>
      <c r="Y42" s="42"/>
    </row>
    <row r="43" spans="1:25" s="400" customFormat="1" ht="15.75" thickBot="1" x14ac:dyDescent="0.2">
      <c r="A43" s="35">
        <v>150175</v>
      </c>
      <c r="B43" s="578" t="s">
        <v>152</v>
      </c>
      <c r="C43" s="35">
        <v>0.97399999999999998</v>
      </c>
      <c r="D43" s="575">
        <v>-1.72E-2</v>
      </c>
      <c r="E43" s="574">
        <v>11109.99</v>
      </c>
      <c r="F43" s="35">
        <v>1.0362</v>
      </c>
      <c r="G43" s="174">
        <v>0.06</v>
      </c>
      <c r="H43" s="174">
        <v>3.5000000000000003E-2</v>
      </c>
      <c r="I43" s="574">
        <v>5</v>
      </c>
      <c r="J43" s="574">
        <v>5</v>
      </c>
      <c r="K43" s="174">
        <v>5.3319999999999999E-2</v>
      </c>
      <c r="L43" s="574" t="s">
        <v>40</v>
      </c>
      <c r="M43" s="35" t="s">
        <v>153</v>
      </c>
      <c r="N43" s="575">
        <v>-1.12E-2</v>
      </c>
      <c r="O43" s="39">
        <v>0.3049</v>
      </c>
      <c r="P43" s="578" t="s">
        <v>44</v>
      </c>
      <c r="Q43" s="174">
        <v>0.68630000000000002</v>
      </c>
      <c r="R43" s="174">
        <v>-7.9000000000000008E-3</v>
      </c>
      <c r="S43" s="174">
        <v>-0.01</v>
      </c>
      <c r="T43" s="174">
        <v>-1.43E-2</v>
      </c>
      <c r="U43" s="574">
        <v>375354</v>
      </c>
      <c r="V43" s="574">
        <v>-4821</v>
      </c>
      <c r="W43" s="576">
        <v>0.21180555555555555</v>
      </c>
      <c r="X43" s="579">
        <v>42705</v>
      </c>
      <c r="Y43" s="42" t="s">
        <v>38</v>
      </c>
    </row>
    <row r="44" spans="1:25" ht="15.75" thickBot="1" x14ac:dyDescent="0.2">
      <c r="A44" s="14">
        <v>150281</v>
      </c>
      <c r="B44" s="150" t="s">
        <v>168</v>
      </c>
      <c r="C44" s="14">
        <v>1.08</v>
      </c>
      <c r="D44" s="156">
        <v>-1.01E-2</v>
      </c>
      <c r="E44" s="150">
        <v>21.36</v>
      </c>
      <c r="F44" s="14">
        <v>1.0680000000000001</v>
      </c>
      <c r="G44" s="152">
        <v>-1.12E-2</v>
      </c>
      <c r="H44" s="152">
        <v>3.5000000000000003E-2</v>
      </c>
      <c r="I44" s="150">
        <v>5.75</v>
      </c>
      <c r="J44" s="150">
        <v>5</v>
      </c>
      <c r="K44" s="152">
        <v>4.9509999999999998E-2</v>
      </c>
      <c r="L44" s="150" t="s">
        <v>40</v>
      </c>
      <c r="M44" s="14" t="s">
        <v>169</v>
      </c>
      <c r="N44" s="156">
        <v>-6.8999999999999999E-3</v>
      </c>
      <c r="O44" s="18">
        <v>0.15709999999999999</v>
      </c>
      <c r="P44" s="152">
        <v>-1.24E-2</v>
      </c>
      <c r="Q44" s="162">
        <v>0.91849999999999998</v>
      </c>
      <c r="R44" s="152">
        <v>-4.3E-3</v>
      </c>
      <c r="S44" s="152">
        <v>5.9999999999999995E-4</v>
      </c>
      <c r="T44" s="152">
        <v>5.9999999999999995E-4</v>
      </c>
      <c r="U44" s="150">
        <v>5492</v>
      </c>
      <c r="V44" s="150">
        <v>0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1.0469999999999999</v>
      </c>
      <c r="D45" s="145">
        <v>-4.7999999999999996E-3</v>
      </c>
      <c r="E45" s="144">
        <v>1.26</v>
      </c>
      <c r="F45" s="7">
        <v>1.036</v>
      </c>
      <c r="G45" s="146">
        <v>-1.06E-2</v>
      </c>
      <c r="H45" s="146">
        <v>3.5000000000000003E-2</v>
      </c>
      <c r="I45" s="144">
        <v>5</v>
      </c>
      <c r="J45" s="144">
        <v>5</v>
      </c>
      <c r="K45" s="146">
        <v>4.9459999999999997E-2</v>
      </c>
      <c r="L45" s="144" t="s">
        <v>40</v>
      </c>
      <c r="M45" s="7" t="s">
        <v>182</v>
      </c>
      <c r="N45" s="145">
        <v>-2.9999999999999997E-4</v>
      </c>
      <c r="O45" s="23">
        <v>0.3851</v>
      </c>
      <c r="P45" s="146">
        <v>-1.1599999999999999E-2</v>
      </c>
      <c r="Q45" s="146">
        <v>0.43440000000000001</v>
      </c>
      <c r="R45" s="146">
        <v>-5.0000000000000001E-3</v>
      </c>
      <c r="S45" s="146">
        <v>-3.8E-3</v>
      </c>
      <c r="T45" s="146">
        <v>-1.01E-2</v>
      </c>
      <c r="U45" s="144">
        <v>258</v>
      </c>
      <c r="V45" s="144">
        <v>0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1.0549999999999999</v>
      </c>
      <c r="D46" s="156">
        <v>-2.8E-3</v>
      </c>
      <c r="E46" s="150">
        <v>74.319999999999993</v>
      </c>
      <c r="F46" s="14">
        <v>1.042</v>
      </c>
      <c r="G46" s="152">
        <v>-1.2500000000000001E-2</v>
      </c>
      <c r="H46" s="152">
        <v>3.5000000000000003E-2</v>
      </c>
      <c r="I46" s="150">
        <v>5.75</v>
      </c>
      <c r="J46" s="150">
        <v>5</v>
      </c>
      <c r="K46" s="152">
        <v>4.9459999999999997E-2</v>
      </c>
      <c r="L46" s="150" t="s">
        <v>40</v>
      </c>
      <c r="M46" s="14" t="s">
        <v>154</v>
      </c>
      <c r="N46" s="156">
        <v>-3.2000000000000002E-3</v>
      </c>
      <c r="O46" s="18">
        <v>0.15190000000000001</v>
      </c>
      <c r="P46" s="152">
        <v>-1.35E-2</v>
      </c>
      <c r="Q46" s="162">
        <v>0.96930000000000005</v>
      </c>
      <c r="R46" s="152">
        <v>-8.9999999999999998E-4</v>
      </c>
      <c r="S46" s="152">
        <v>1.2999999999999999E-3</v>
      </c>
      <c r="T46" s="152">
        <v>0</v>
      </c>
      <c r="U46" s="150">
        <v>17181</v>
      </c>
      <c r="V46" s="150">
        <v>22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150145</v>
      </c>
      <c r="B47" s="144" t="s">
        <v>156</v>
      </c>
      <c r="C47" s="7">
        <v>1.048</v>
      </c>
      <c r="D47" s="147">
        <v>1E-3</v>
      </c>
      <c r="E47" s="144">
        <v>30.09</v>
      </c>
      <c r="F47" s="7">
        <v>1.0349999999999999</v>
      </c>
      <c r="G47" s="146">
        <v>-1.26E-2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157</v>
      </c>
      <c r="N47" s="145">
        <v>-4.1000000000000003E-3</v>
      </c>
      <c r="O47" s="23">
        <v>0.1825</v>
      </c>
      <c r="P47" s="146">
        <v>-1.35E-2</v>
      </c>
      <c r="Q47" s="146">
        <v>0.90859999999999996</v>
      </c>
      <c r="R47" s="146">
        <v>1.7299999999999999E-2</v>
      </c>
      <c r="S47" s="146">
        <v>1.3899999999999999E-2</v>
      </c>
      <c r="T47" s="146">
        <v>1.14E-2</v>
      </c>
      <c r="U47" s="144">
        <v>1095</v>
      </c>
      <c r="V47" s="144">
        <v>1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502021</v>
      </c>
      <c r="B48" s="150" t="s">
        <v>344</v>
      </c>
      <c r="C48" s="14">
        <v>1.0469999999999999</v>
      </c>
      <c r="D48" s="156">
        <v>-6.6E-3</v>
      </c>
      <c r="E48" s="150">
        <v>9.64</v>
      </c>
      <c r="F48" s="14">
        <v>1.034</v>
      </c>
      <c r="G48" s="152">
        <v>-1.26E-2</v>
      </c>
      <c r="H48" s="152">
        <v>3.5000000000000003E-2</v>
      </c>
      <c r="I48" s="150">
        <v>5</v>
      </c>
      <c r="J48" s="150">
        <v>5</v>
      </c>
      <c r="K48" s="152">
        <v>4.9360000000000001E-2</v>
      </c>
      <c r="L48" s="150" t="s">
        <v>40</v>
      </c>
      <c r="M48" s="14" t="s">
        <v>91</v>
      </c>
      <c r="N48" s="156">
        <v>-4.3E-3</v>
      </c>
      <c r="O48" s="18">
        <v>0.45090000000000002</v>
      </c>
      <c r="P48" s="152">
        <v>-1.35E-2</v>
      </c>
      <c r="Q48" s="152">
        <v>0.28289999999999998</v>
      </c>
      <c r="R48" s="152">
        <v>-3.5999999999999999E-3</v>
      </c>
      <c r="S48" s="152">
        <v>-8.9999999999999998E-4</v>
      </c>
      <c r="T48" s="152">
        <v>-9.4000000000000004E-3</v>
      </c>
      <c r="U48" s="150">
        <v>372</v>
      </c>
      <c r="V48" s="150">
        <v>-2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150053</v>
      </c>
      <c r="B49" s="144" t="s">
        <v>170</v>
      </c>
      <c r="C49" s="7">
        <v>1.046</v>
      </c>
      <c r="D49" s="145">
        <v>-1.9E-3</v>
      </c>
      <c r="E49" s="144">
        <v>4.92</v>
      </c>
      <c r="F49" s="7">
        <v>1.032</v>
      </c>
      <c r="G49" s="146">
        <v>-1.3599999999999999E-2</v>
      </c>
      <c r="H49" s="146">
        <v>3.5000000000000003E-2</v>
      </c>
      <c r="I49" s="144">
        <v>5</v>
      </c>
      <c r="J49" s="144">
        <v>5</v>
      </c>
      <c r="K49" s="146">
        <v>4.931E-2</v>
      </c>
      <c r="L49" s="144" t="s">
        <v>40</v>
      </c>
      <c r="M49" s="7" t="s">
        <v>148</v>
      </c>
      <c r="N49" s="147">
        <v>1E-3</v>
      </c>
      <c r="O49" s="23">
        <v>0.44419999999999998</v>
      </c>
      <c r="P49" s="146">
        <v>-1.4500000000000001E-2</v>
      </c>
      <c r="Q49" s="146">
        <v>0.97519999999999996</v>
      </c>
      <c r="R49" s="146">
        <v>1.7000000000000001E-2</v>
      </c>
      <c r="S49" s="146">
        <v>2.7699999999999999E-2</v>
      </c>
      <c r="T49" s="146">
        <v>1.5100000000000001E-2</v>
      </c>
      <c r="U49" s="144">
        <v>536</v>
      </c>
      <c r="V49" s="144">
        <v>0</v>
      </c>
      <c r="W49" s="148">
        <v>0.17083333333333331</v>
      </c>
      <c r="X49" s="149">
        <v>42738</v>
      </c>
      <c r="Y49" s="13" t="s">
        <v>38</v>
      </c>
    </row>
    <row r="50" spans="1:25" ht="15.75" thickBot="1" x14ac:dyDescent="0.2">
      <c r="A50" s="14">
        <v>150036</v>
      </c>
      <c r="B50" s="150" t="s">
        <v>298</v>
      </c>
      <c r="C50" s="14">
        <v>1.0469999999999999</v>
      </c>
      <c r="D50" s="156">
        <v>-2.8999999999999998E-3</v>
      </c>
      <c r="E50" s="150">
        <v>0.02</v>
      </c>
      <c r="F50" s="14">
        <v>1.032</v>
      </c>
      <c r="G50" s="152">
        <v>-1.4500000000000001E-2</v>
      </c>
      <c r="H50" s="152">
        <v>3.5000000000000003E-2</v>
      </c>
      <c r="I50" s="150">
        <v>5</v>
      </c>
      <c r="J50" s="150">
        <v>5</v>
      </c>
      <c r="K50" s="152">
        <v>4.9259999999999998E-2</v>
      </c>
      <c r="L50" s="150" t="s">
        <v>40</v>
      </c>
      <c r="M50" s="14" t="s">
        <v>36</v>
      </c>
      <c r="N50" s="156">
        <v>-3.5999999999999999E-3</v>
      </c>
      <c r="O50" s="18">
        <v>0.59760000000000002</v>
      </c>
      <c r="P50" s="152">
        <v>-1.6199999999999999E-2</v>
      </c>
      <c r="Q50" s="152">
        <v>0.51039999999999996</v>
      </c>
      <c r="R50" s="152">
        <v>-2.3E-3</v>
      </c>
      <c r="S50" s="152">
        <v>-4.1999999999999997E-3</v>
      </c>
      <c r="T50" s="152">
        <v>-3.3E-3</v>
      </c>
      <c r="U50" s="150">
        <v>180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502001</v>
      </c>
      <c r="B51" s="144" t="s">
        <v>171</v>
      </c>
      <c r="C51" s="7">
        <v>1.0469999999999999</v>
      </c>
      <c r="D51" s="145">
        <v>-7.6E-3</v>
      </c>
      <c r="E51" s="144">
        <v>16.559999999999999</v>
      </c>
      <c r="F51" s="7">
        <v>1.032</v>
      </c>
      <c r="G51" s="146">
        <v>-1.4500000000000001E-2</v>
      </c>
      <c r="H51" s="146">
        <v>3.5000000000000003E-2</v>
      </c>
      <c r="I51" s="144">
        <v>5</v>
      </c>
      <c r="J51" s="144">
        <v>5</v>
      </c>
      <c r="K51" s="146">
        <v>4.9259999999999998E-2</v>
      </c>
      <c r="L51" s="144" t="s">
        <v>40</v>
      </c>
      <c r="M51" s="7" t="s">
        <v>172</v>
      </c>
      <c r="N51" s="147">
        <v>8.0000000000000004E-4</v>
      </c>
      <c r="O51" s="23">
        <v>0.37140000000000001</v>
      </c>
      <c r="P51" s="146">
        <v>-1.54E-2</v>
      </c>
      <c r="Q51" s="146">
        <v>0.47089999999999999</v>
      </c>
      <c r="R51" s="146">
        <v>-2.7000000000000001E-3</v>
      </c>
      <c r="S51" s="146">
        <v>1.5E-3</v>
      </c>
      <c r="T51" s="146">
        <v>1.4200000000000001E-2</v>
      </c>
      <c r="U51" s="144">
        <v>270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150073</v>
      </c>
      <c r="B52" s="150" t="s">
        <v>178</v>
      </c>
      <c r="C52" s="14">
        <v>1.0489999999999999</v>
      </c>
      <c r="D52" s="156">
        <v>-3.8E-3</v>
      </c>
      <c r="E52" s="150">
        <v>1.1599999999999999</v>
      </c>
      <c r="F52" s="14">
        <v>1.032</v>
      </c>
      <c r="G52" s="152">
        <v>-1.6500000000000001E-2</v>
      </c>
      <c r="H52" s="152">
        <v>3.5000000000000003E-2</v>
      </c>
      <c r="I52" s="150">
        <v>5</v>
      </c>
      <c r="J52" s="150">
        <v>5</v>
      </c>
      <c r="K52" s="152">
        <v>4.9160000000000002E-2</v>
      </c>
      <c r="L52" s="150" t="s">
        <v>40</v>
      </c>
      <c r="M52" s="14" t="s">
        <v>174</v>
      </c>
      <c r="N52" s="151">
        <v>3.5999999999999999E-3</v>
      </c>
      <c r="O52" s="18">
        <v>0.53339999999999999</v>
      </c>
      <c r="P52" s="152">
        <v>-1.7299999999999999E-2</v>
      </c>
      <c r="Q52" s="152">
        <v>0.65820000000000001</v>
      </c>
      <c r="R52" s="152">
        <v>-7.4000000000000003E-3</v>
      </c>
      <c r="S52" s="152">
        <v>-1.6999999999999999E-3</v>
      </c>
      <c r="T52" s="152">
        <v>1.6999999999999999E-3</v>
      </c>
      <c r="U52" s="150">
        <v>355</v>
      </c>
      <c r="V52" s="150">
        <v>0</v>
      </c>
      <c r="W52" s="153">
        <v>0.17083333333333331</v>
      </c>
      <c r="X52" s="154">
        <v>42738</v>
      </c>
      <c r="Y52" s="21" t="s">
        <v>38</v>
      </c>
    </row>
    <row r="53" spans="1:25" ht="15.75" thickBot="1" x14ac:dyDescent="0.2">
      <c r="A53" s="7">
        <v>502031</v>
      </c>
      <c r="B53" s="155" t="s">
        <v>65</v>
      </c>
      <c r="C53" s="7">
        <v>1.02</v>
      </c>
      <c r="D53" s="157">
        <v>0</v>
      </c>
      <c r="E53" s="144">
        <v>0.75</v>
      </c>
      <c r="F53" s="7">
        <v>1.0029999999999999</v>
      </c>
      <c r="G53" s="146">
        <v>-1.6899999999999998E-2</v>
      </c>
      <c r="H53" s="146">
        <v>3.5000000000000003E-2</v>
      </c>
      <c r="I53" s="144">
        <v>5</v>
      </c>
      <c r="J53" s="144">
        <v>5</v>
      </c>
      <c r="K53" s="146">
        <v>4.9160000000000002E-2</v>
      </c>
      <c r="L53" s="144" t="s">
        <v>40</v>
      </c>
      <c r="M53" s="7" t="s">
        <v>66</v>
      </c>
      <c r="N53" s="145">
        <v>-2.7000000000000001E-3</v>
      </c>
      <c r="O53" s="23">
        <v>0.37380000000000002</v>
      </c>
      <c r="P53" s="146">
        <v>-1.77E-2</v>
      </c>
      <c r="Q53" s="146">
        <v>0.49940000000000001</v>
      </c>
      <c r="R53" s="146">
        <v>1E-4</v>
      </c>
      <c r="S53" s="146">
        <v>-9.4999999999999998E-3</v>
      </c>
      <c r="T53" s="146">
        <v>0</v>
      </c>
      <c r="U53" s="144">
        <v>905</v>
      </c>
      <c r="V53" s="144">
        <v>9</v>
      </c>
      <c r="W53" s="148">
        <v>0.21180555555555555</v>
      </c>
      <c r="X53" s="149">
        <v>42947</v>
      </c>
      <c r="Y53" s="13" t="s">
        <v>38</v>
      </c>
    </row>
    <row r="54" spans="1:25" ht="15.75" thickBot="1" x14ac:dyDescent="0.2">
      <c r="A54" s="14">
        <v>150064</v>
      </c>
      <c r="B54" s="150" t="s">
        <v>165</v>
      </c>
      <c r="C54" s="14">
        <v>1.05</v>
      </c>
      <c r="D54" s="159">
        <v>0</v>
      </c>
      <c r="E54" s="150">
        <v>1.68</v>
      </c>
      <c r="F54" s="14">
        <v>1.032</v>
      </c>
      <c r="G54" s="152">
        <v>-1.7399999999999999E-2</v>
      </c>
      <c r="H54" s="152">
        <v>3.5000000000000003E-2</v>
      </c>
      <c r="I54" s="150">
        <v>5</v>
      </c>
      <c r="J54" s="150">
        <v>5</v>
      </c>
      <c r="K54" s="152">
        <v>4.9119999999999997E-2</v>
      </c>
      <c r="L54" s="150" t="s">
        <v>40</v>
      </c>
      <c r="M54" s="14" t="s">
        <v>166</v>
      </c>
      <c r="N54" s="156">
        <v>-1.6999999999999999E-3</v>
      </c>
      <c r="O54" s="18">
        <v>0.4657</v>
      </c>
      <c r="P54" s="152">
        <v>-1.8200000000000001E-2</v>
      </c>
      <c r="Q54" s="152">
        <v>0.89880000000000004</v>
      </c>
      <c r="R54" s="152">
        <v>2E-3</v>
      </c>
      <c r="S54" s="152">
        <v>-7.0000000000000001E-3</v>
      </c>
      <c r="T54" s="152">
        <v>-1.0999999999999999E-2</v>
      </c>
      <c r="U54" s="150">
        <v>264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150121</v>
      </c>
      <c r="B55" s="144" t="s">
        <v>159</v>
      </c>
      <c r="C55" s="7">
        <v>1.052</v>
      </c>
      <c r="D55" s="157">
        <v>0</v>
      </c>
      <c r="E55" s="144">
        <v>0.06</v>
      </c>
      <c r="F55" s="7">
        <v>1.032</v>
      </c>
      <c r="G55" s="146">
        <v>-1.9400000000000001E-2</v>
      </c>
      <c r="H55" s="146">
        <v>3.5000000000000003E-2</v>
      </c>
      <c r="I55" s="144">
        <v>5</v>
      </c>
      <c r="J55" s="144">
        <v>5</v>
      </c>
      <c r="K55" s="146">
        <v>4.9020000000000001E-2</v>
      </c>
      <c r="L55" s="144" t="s">
        <v>40</v>
      </c>
      <c r="M55" s="7" t="s">
        <v>160</v>
      </c>
      <c r="N55" s="145">
        <v>-3.8999999999999998E-3</v>
      </c>
      <c r="O55" s="23">
        <v>0.45240000000000002</v>
      </c>
      <c r="P55" s="146">
        <v>-2.01E-2</v>
      </c>
      <c r="Q55" s="146">
        <v>0.70850000000000002</v>
      </c>
      <c r="R55" s="146">
        <v>9.2999999999999992E-3</v>
      </c>
      <c r="S55" s="146">
        <v>2.2100000000000002E-2</v>
      </c>
      <c r="T55" s="146">
        <v>2.2599999999999999E-2</v>
      </c>
      <c r="U55" s="144">
        <v>437</v>
      </c>
      <c r="V55" s="144">
        <v>3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502041</v>
      </c>
      <c r="B56" s="150" t="s">
        <v>155</v>
      </c>
      <c r="C56" s="14">
        <v>1.079</v>
      </c>
      <c r="D56" s="159">
        <v>0</v>
      </c>
      <c r="E56" s="150">
        <v>0</v>
      </c>
      <c r="F56" s="14">
        <v>1.0569999999999999</v>
      </c>
      <c r="G56" s="152">
        <v>-2.0799999999999999E-2</v>
      </c>
      <c r="H56" s="152">
        <v>3.5000000000000003E-2</v>
      </c>
      <c r="I56" s="150">
        <v>5.5</v>
      </c>
      <c r="J56" s="150">
        <v>5</v>
      </c>
      <c r="K56" s="152">
        <v>4.8989999999999999E-2</v>
      </c>
      <c r="L56" s="150" t="s">
        <v>40</v>
      </c>
      <c r="M56" s="14" t="s">
        <v>91</v>
      </c>
      <c r="N56" s="156">
        <v>-4.3E-3</v>
      </c>
      <c r="O56" s="18">
        <v>0.29820000000000002</v>
      </c>
      <c r="P56" s="152">
        <v>-2.1600000000000001E-2</v>
      </c>
      <c r="Q56" s="162">
        <v>0.6109</v>
      </c>
      <c r="R56" s="152">
        <v>2.5000000000000001E-3</v>
      </c>
      <c r="S56" s="152">
        <v>1.6000000000000001E-3</v>
      </c>
      <c r="T56" s="152">
        <v>5.0000000000000001E-4</v>
      </c>
      <c r="U56" s="150">
        <v>1054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150112</v>
      </c>
      <c r="B57" s="144" t="s">
        <v>265</v>
      </c>
      <c r="C57" s="7">
        <v>1.0289999999999999</v>
      </c>
      <c r="D57" s="147">
        <v>1E-3</v>
      </c>
      <c r="E57" s="144">
        <v>7.55</v>
      </c>
      <c r="F57" s="7">
        <v>1.0072000000000001</v>
      </c>
      <c r="G57" s="146">
        <v>-2.1600000000000001E-2</v>
      </c>
      <c r="H57" s="146">
        <v>3.5000000000000003E-2</v>
      </c>
      <c r="I57" s="144">
        <v>5</v>
      </c>
      <c r="J57" s="144">
        <v>5</v>
      </c>
      <c r="K57" s="146">
        <v>4.8930000000000001E-2</v>
      </c>
      <c r="L57" s="144" t="s">
        <v>40</v>
      </c>
      <c r="M57" s="7" t="s">
        <v>266</v>
      </c>
      <c r="N57" s="145">
        <v>-3.0999999999999999E-3</v>
      </c>
      <c r="O57" s="23">
        <v>0.50009999999999999</v>
      </c>
      <c r="P57" s="146">
        <v>-2.24E-2</v>
      </c>
      <c r="Q57" s="146">
        <v>0.59060000000000001</v>
      </c>
      <c r="R57" s="146">
        <v>6.8999999999999999E-3</v>
      </c>
      <c r="S57" s="146">
        <v>1.5E-3</v>
      </c>
      <c r="T57" s="146">
        <v>1.1299999999999999E-2</v>
      </c>
      <c r="U57" s="144">
        <v>962</v>
      </c>
      <c r="V57" s="144">
        <v>0</v>
      </c>
      <c r="W57" s="148">
        <v>0.21180555555555555</v>
      </c>
      <c r="X57" s="149">
        <v>42919</v>
      </c>
      <c r="Y57" s="13" t="s">
        <v>38</v>
      </c>
    </row>
    <row r="58" spans="1:25" ht="15.75" thickBot="1" x14ac:dyDescent="0.2">
      <c r="A58" s="14">
        <v>150094</v>
      </c>
      <c r="B58" s="150" t="s">
        <v>162</v>
      </c>
      <c r="C58" s="14">
        <v>1.0549999999999999</v>
      </c>
      <c r="D58" s="151">
        <v>1.15E-2</v>
      </c>
      <c r="E58" s="150">
        <v>12.11</v>
      </c>
      <c r="F58" s="14">
        <v>1.032</v>
      </c>
      <c r="G58" s="152">
        <v>-2.23E-2</v>
      </c>
      <c r="H58" s="152">
        <v>3.5000000000000003E-2</v>
      </c>
      <c r="I58" s="150">
        <v>5</v>
      </c>
      <c r="J58" s="150">
        <v>5</v>
      </c>
      <c r="K58" s="152">
        <v>4.888E-2</v>
      </c>
      <c r="L58" s="150" t="s">
        <v>40</v>
      </c>
      <c r="M58" s="14" t="s">
        <v>163</v>
      </c>
      <c r="N58" s="156">
        <v>-1.6999999999999999E-3</v>
      </c>
      <c r="O58" s="18">
        <v>0.16830000000000001</v>
      </c>
      <c r="P58" s="152">
        <v>-2.29E-2</v>
      </c>
      <c r="Q58" s="152">
        <v>1.5949</v>
      </c>
      <c r="R58" s="152">
        <v>8.0999999999999996E-3</v>
      </c>
      <c r="S58" s="152">
        <v>-3.8999999999999998E-3</v>
      </c>
      <c r="T58" s="152">
        <v>1.04E-2</v>
      </c>
      <c r="U58" s="150">
        <v>959</v>
      </c>
      <c r="V58" s="150">
        <v>0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1.06</v>
      </c>
      <c r="D59" s="145">
        <v>-1.9E-3</v>
      </c>
      <c r="E59" s="144">
        <v>0.01</v>
      </c>
      <c r="F59" s="7">
        <v>1.0364</v>
      </c>
      <c r="G59" s="146">
        <v>-2.2800000000000001E-2</v>
      </c>
      <c r="H59" s="146">
        <v>3.5000000000000003E-2</v>
      </c>
      <c r="I59" s="144">
        <v>5</v>
      </c>
      <c r="J59" s="144">
        <v>5</v>
      </c>
      <c r="K59" s="146">
        <v>4.8849999999999998E-2</v>
      </c>
      <c r="L59" s="144" t="s">
        <v>40</v>
      </c>
      <c r="M59" s="7" t="s">
        <v>84</v>
      </c>
      <c r="N59" s="145">
        <v>-9.9000000000000008E-3</v>
      </c>
      <c r="O59" s="23">
        <v>0.42309999999999998</v>
      </c>
      <c r="P59" s="146">
        <v>-2.3800000000000002E-2</v>
      </c>
      <c r="Q59" s="146">
        <v>0.3453</v>
      </c>
      <c r="R59" s="146">
        <v>8.9999999999999998E-4</v>
      </c>
      <c r="S59" s="146">
        <v>-6.3E-3</v>
      </c>
      <c r="T59" s="146">
        <v>-2.2000000000000001E-3</v>
      </c>
      <c r="U59" s="144">
        <v>3039</v>
      </c>
      <c r="V59" s="144">
        <v>18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1.056</v>
      </c>
      <c r="D60" s="156">
        <v>-2.8E-3</v>
      </c>
      <c r="E60" s="150">
        <v>2376.4499999999998</v>
      </c>
      <c r="F60" s="14">
        <v>1.032</v>
      </c>
      <c r="G60" s="152">
        <v>-2.3300000000000001E-2</v>
      </c>
      <c r="H60" s="152">
        <v>3.5000000000000003E-2</v>
      </c>
      <c r="I60" s="150">
        <v>5</v>
      </c>
      <c r="J60" s="150">
        <v>5</v>
      </c>
      <c r="K60" s="152">
        <v>4.8829999999999998E-2</v>
      </c>
      <c r="L60" s="150" t="s">
        <v>40</v>
      </c>
      <c r="M60" s="14" t="s">
        <v>174</v>
      </c>
      <c r="N60" s="151">
        <v>3.5999999999999999E-3</v>
      </c>
      <c r="O60" s="18">
        <v>0.16059999999999999</v>
      </c>
      <c r="P60" s="152">
        <v>-2.3800000000000002E-2</v>
      </c>
      <c r="Q60" s="152">
        <v>1.6192</v>
      </c>
      <c r="R60" s="152">
        <v>-8.0000000000000002E-3</v>
      </c>
      <c r="S60" s="152">
        <v>-3.8999999999999998E-3</v>
      </c>
      <c r="T60" s="152">
        <v>-5.8999999999999999E-3</v>
      </c>
      <c r="U60" s="150">
        <v>91003</v>
      </c>
      <c r="V60" s="150">
        <v>-165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150167</v>
      </c>
      <c r="B61" s="144" t="s">
        <v>161</v>
      </c>
      <c r="C61" s="7">
        <v>1.06</v>
      </c>
      <c r="D61" s="145">
        <v>-3.8E-3</v>
      </c>
      <c r="E61" s="144">
        <v>10.47</v>
      </c>
      <c r="F61" s="7">
        <v>1.036</v>
      </c>
      <c r="G61" s="146">
        <v>-2.3199999999999998E-2</v>
      </c>
      <c r="H61" s="146">
        <v>3.5000000000000003E-2</v>
      </c>
      <c r="I61" s="144">
        <v>5</v>
      </c>
      <c r="J61" s="144">
        <v>5</v>
      </c>
      <c r="K61" s="146">
        <v>4.8829999999999998E-2</v>
      </c>
      <c r="L61" s="144" t="s">
        <v>40</v>
      </c>
      <c r="M61" s="7" t="s">
        <v>88</v>
      </c>
      <c r="N61" s="145">
        <v>-3.5999999999999999E-3</v>
      </c>
      <c r="O61" s="23">
        <v>0.25669999999999998</v>
      </c>
      <c r="P61" s="146">
        <v>-2.3800000000000002E-2</v>
      </c>
      <c r="Q61" s="146">
        <v>0.73399999999999999</v>
      </c>
      <c r="R61" s="146">
        <v>1.38E-2</v>
      </c>
      <c r="S61" s="146">
        <v>1.67E-2</v>
      </c>
      <c r="T61" s="146">
        <v>2.4799999999999999E-2</v>
      </c>
      <c r="U61" s="144">
        <v>2953</v>
      </c>
      <c r="V61" s="144">
        <v>5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1.0589999999999999</v>
      </c>
      <c r="D62" s="156">
        <v>-7.4999999999999997E-3</v>
      </c>
      <c r="E62" s="150">
        <v>1445.78</v>
      </c>
      <c r="F62" s="14">
        <v>1.034</v>
      </c>
      <c r="G62" s="152">
        <v>-2.4199999999999999E-2</v>
      </c>
      <c r="H62" s="152">
        <v>3.5000000000000003E-2</v>
      </c>
      <c r="I62" s="150">
        <v>5</v>
      </c>
      <c r="J62" s="150">
        <v>5</v>
      </c>
      <c r="K62" s="152">
        <v>4.8779999999999997E-2</v>
      </c>
      <c r="L62" s="150" t="s">
        <v>40</v>
      </c>
      <c r="M62" s="14" t="s">
        <v>176</v>
      </c>
      <c r="N62" s="151">
        <v>3.3999999999999998E-3</v>
      </c>
      <c r="O62" s="18">
        <v>0.31340000000000001</v>
      </c>
      <c r="P62" s="152">
        <v>-2.47E-2</v>
      </c>
      <c r="Q62" s="152">
        <v>0.60429999999999995</v>
      </c>
      <c r="R62" s="152">
        <v>-7.0000000000000001E-3</v>
      </c>
      <c r="S62" s="152">
        <v>-2.7000000000000001E-3</v>
      </c>
      <c r="T62" s="152">
        <v>-2.7000000000000001E-3</v>
      </c>
      <c r="U62" s="150">
        <v>114110</v>
      </c>
      <c r="V62" s="150">
        <v>0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150055</v>
      </c>
      <c r="B63" s="144" t="s">
        <v>184</v>
      </c>
      <c r="C63" s="7">
        <v>1.0580000000000001</v>
      </c>
      <c r="D63" s="157">
        <v>0</v>
      </c>
      <c r="E63" s="144">
        <v>0</v>
      </c>
      <c r="F63" s="7">
        <v>1.032</v>
      </c>
      <c r="G63" s="146">
        <v>-2.52E-2</v>
      </c>
      <c r="H63" s="146">
        <v>3.5000000000000003E-2</v>
      </c>
      <c r="I63" s="144">
        <v>5</v>
      </c>
      <c r="J63" s="144">
        <v>5</v>
      </c>
      <c r="K63" s="146">
        <v>4.8730000000000002E-2</v>
      </c>
      <c r="L63" s="144" t="s">
        <v>40</v>
      </c>
      <c r="M63" s="7" t="s">
        <v>148</v>
      </c>
      <c r="N63" s="147">
        <v>1E-3</v>
      </c>
      <c r="O63" s="23">
        <v>0.58660000000000001</v>
      </c>
      <c r="P63" s="146">
        <v>-2.5700000000000001E-2</v>
      </c>
      <c r="Q63" s="144" t="s">
        <v>37</v>
      </c>
      <c r="R63" s="146">
        <v>1.1599999999999999E-2</v>
      </c>
      <c r="S63" s="146">
        <v>1.43E-2</v>
      </c>
      <c r="T63" s="146">
        <v>1.6E-2</v>
      </c>
      <c r="U63" s="144">
        <v>312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1.0960000000000001</v>
      </c>
      <c r="D64" s="159">
        <v>0</v>
      </c>
      <c r="E64" s="150">
        <v>262.73</v>
      </c>
      <c r="F64" s="14">
        <v>1.0647</v>
      </c>
      <c r="G64" s="152">
        <v>-2.9399999999999999E-2</v>
      </c>
      <c r="H64" s="152">
        <v>3.5000000000000003E-2</v>
      </c>
      <c r="I64" s="150">
        <v>5.75</v>
      </c>
      <c r="J64" s="150">
        <v>5</v>
      </c>
      <c r="K64" s="152">
        <v>4.8579999999999998E-2</v>
      </c>
      <c r="L64" s="150" t="s">
        <v>40</v>
      </c>
      <c r="M64" s="14" t="s">
        <v>48</v>
      </c>
      <c r="N64" s="156">
        <v>-3.2000000000000002E-3</v>
      </c>
      <c r="O64" s="18">
        <v>0.26190000000000002</v>
      </c>
      <c r="P64" s="152">
        <v>-2.9499999999999998E-2</v>
      </c>
      <c r="Q64" s="152">
        <v>0.68430000000000002</v>
      </c>
      <c r="R64" s="152">
        <v>-3.5000000000000001E-3</v>
      </c>
      <c r="S64" s="152">
        <v>-5.4000000000000003E-3</v>
      </c>
      <c r="T64" s="152">
        <v>-3.0000000000000001E-3</v>
      </c>
      <c r="U64" s="150">
        <v>22517</v>
      </c>
      <c r="V64" s="150">
        <v>-1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1.0620000000000001</v>
      </c>
      <c r="D65" s="145">
        <v>-2.8E-3</v>
      </c>
      <c r="E65" s="144">
        <v>11566.56</v>
      </c>
      <c r="F65" s="7">
        <v>1.032</v>
      </c>
      <c r="G65" s="146">
        <v>-2.9100000000000001E-2</v>
      </c>
      <c r="H65" s="146">
        <v>3.5000000000000003E-2</v>
      </c>
      <c r="I65" s="144">
        <v>5</v>
      </c>
      <c r="J65" s="144">
        <v>5</v>
      </c>
      <c r="K65" s="146">
        <v>4.854E-2</v>
      </c>
      <c r="L65" s="144" t="s">
        <v>40</v>
      </c>
      <c r="M65" s="7" t="s">
        <v>129</v>
      </c>
      <c r="N65" s="147">
        <v>8.3000000000000001E-3</v>
      </c>
      <c r="O65" s="23">
        <v>0.36530000000000001</v>
      </c>
      <c r="P65" s="146">
        <v>-2.93E-2</v>
      </c>
      <c r="Q65" s="146">
        <v>0.48530000000000001</v>
      </c>
      <c r="R65" s="146">
        <v>-6.7999999999999996E-3</v>
      </c>
      <c r="S65" s="146">
        <v>-4.4999999999999997E-3</v>
      </c>
      <c r="T65" s="146">
        <v>-3.5000000000000001E-3</v>
      </c>
      <c r="U65" s="144">
        <v>359501</v>
      </c>
      <c r="V65" s="144">
        <v>-277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150140</v>
      </c>
      <c r="B66" s="150" t="s">
        <v>158</v>
      </c>
      <c r="C66" s="14">
        <v>1.0629999999999999</v>
      </c>
      <c r="D66" s="159">
        <v>0</v>
      </c>
      <c r="E66" s="150">
        <v>26.56</v>
      </c>
      <c r="F66" s="14">
        <v>1.0322</v>
      </c>
      <c r="G66" s="152">
        <v>-2.98E-2</v>
      </c>
      <c r="H66" s="152">
        <v>3.5000000000000003E-2</v>
      </c>
      <c r="I66" s="150">
        <v>5</v>
      </c>
      <c r="J66" s="150">
        <v>5</v>
      </c>
      <c r="K66" s="152">
        <v>4.8509999999999998E-2</v>
      </c>
      <c r="L66" s="150" t="s">
        <v>40</v>
      </c>
      <c r="M66" s="14" t="s">
        <v>88</v>
      </c>
      <c r="N66" s="156">
        <v>-3.5999999999999999E-3</v>
      </c>
      <c r="O66" s="18">
        <v>0.27</v>
      </c>
      <c r="P66" s="152">
        <v>-3.0300000000000001E-2</v>
      </c>
      <c r="Q66" s="152">
        <v>0.70809999999999995</v>
      </c>
      <c r="R66" s="152">
        <v>1.34E-2</v>
      </c>
      <c r="S66" s="152">
        <v>8.8999999999999999E-3</v>
      </c>
      <c r="T66" s="152">
        <v>1.01E-2</v>
      </c>
      <c r="U66" s="150">
        <v>633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150267</v>
      </c>
      <c r="B67" s="155" t="s">
        <v>164</v>
      </c>
      <c r="C67" s="7">
        <v>1.0680000000000001</v>
      </c>
      <c r="D67" s="145">
        <v>-8.9999999999999998E-4</v>
      </c>
      <c r="E67" s="144">
        <v>3.74</v>
      </c>
      <c r="F67" s="7">
        <v>1.0364</v>
      </c>
      <c r="G67" s="146">
        <v>-3.0499999999999999E-2</v>
      </c>
      <c r="H67" s="146">
        <v>3.5000000000000003E-2</v>
      </c>
      <c r="I67" s="144">
        <v>5</v>
      </c>
      <c r="J67" s="144">
        <v>5</v>
      </c>
      <c r="K67" s="146">
        <v>4.8469999999999999E-2</v>
      </c>
      <c r="L67" s="144" t="s">
        <v>40</v>
      </c>
      <c r="M67" s="7" t="s">
        <v>95</v>
      </c>
      <c r="N67" s="145">
        <v>-1.9E-3</v>
      </c>
      <c r="O67" s="23">
        <v>0.27129999999999999</v>
      </c>
      <c r="P67" s="146">
        <v>-3.1099999999999999E-2</v>
      </c>
      <c r="Q67" s="146">
        <v>0.69930000000000003</v>
      </c>
      <c r="R67" s="146">
        <v>-2.0000000000000001E-4</v>
      </c>
      <c r="S67" s="146">
        <v>8.0000000000000004E-4</v>
      </c>
      <c r="T67" s="146">
        <v>4.3E-3</v>
      </c>
      <c r="U67" s="144">
        <v>1975</v>
      </c>
      <c r="V67" s="144">
        <v>9</v>
      </c>
      <c r="W67" s="148">
        <v>0.21180555555555555</v>
      </c>
      <c r="X67" s="149">
        <v>42705</v>
      </c>
      <c r="Y67" s="13" t="s">
        <v>38</v>
      </c>
    </row>
    <row r="68" spans="1:25" ht="15.75" thickBot="1" x14ac:dyDescent="0.2">
      <c r="A68" s="14">
        <v>502054</v>
      </c>
      <c r="B68" s="150" t="s">
        <v>55</v>
      </c>
      <c r="C68" s="14">
        <v>1.093</v>
      </c>
      <c r="D68" s="159">
        <v>0</v>
      </c>
      <c r="E68" s="150">
        <v>10.01</v>
      </c>
      <c r="F68" s="14">
        <v>1.0569999999999999</v>
      </c>
      <c r="G68" s="152">
        <v>-3.4099999999999998E-2</v>
      </c>
      <c r="H68" s="152">
        <v>3.5000000000000003E-2</v>
      </c>
      <c r="I68" s="150">
        <v>5.5</v>
      </c>
      <c r="J68" s="150">
        <v>5</v>
      </c>
      <c r="K68" s="152">
        <v>4.8329999999999998E-2</v>
      </c>
      <c r="L68" s="150" t="s">
        <v>40</v>
      </c>
      <c r="M68" s="14" t="s">
        <v>56</v>
      </c>
      <c r="N68" s="156">
        <v>-9.4000000000000004E-3</v>
      </c>
      <c r="O68" s="18">
        <v>0.3962</v>
      </c>
      <c r="P68" s="152">
        <v>-3.4099999999999998E-2</v>
      </c>
      <c r="Q68" s="162">
        <v>0.38600000000000001</v>
      </c>
      <c r="R68" s="152">
        <v>6.1999999999999998E-3</v>
      </c>
      <c r="S68" s="152">
        <v>0</v>
      </c>
      <c r="T68" s="152">
        <v>5.4999999999999997E-3</v>
      </c>
      <c r="U68" s="150">
        <v>9145</v>
      </c>
      <c r="V68" s="150">
        <v>228</v>
      </c>
      <c r="W68" s="153">
        <v>0.21180555555555555</v>
      </c>
      <c r="X68" s="154">
        <v>42704</v>
      </c>
      <c r="Y68" s="21" t="s">
        <v>38</v>
      </c>
    </row>
    <row r="69" spans="1:25" ht="15.75" thickBot="1" x14ac:dyDescent="0.2">
      <c r="A69" s="7">
        <v>150083</v>
      </c>
      <c r="B69" s="144" t="s">
        <v>287</v>
      </c>
      <c r="C69" s="7">
        <v>1.069</v>
      </c>
      <c r="D69" s="147">
        <v>8.9999999999999998E-4</v>
      </c>
      <c r="E69" s="144">
        <v>0.19</v>
      </c>
      <c r="F69" s="7">
        <v>1.0322</v>
      </c>
      <c r="G69" s="146">
        <v>-3.5700000000000003E-2</v>
      </c>
      <c r="H69" s="146">
        <v>3.5000000000000003E-2</v>
      </c>
      <c r="I69" s="144">
        <v>5</v>
      </c>
      <c r="J69" s="144">
        <v>5</v>
      </c>
      <c r="K69" s="146">
        <v>4.8230000000000002E-2</v>
      </c>
      <c r="L69" s="144" t="s">
        <v>40</v>
      </c>
      <c r="M69" s="7" t="s">
        <v>266</v>
      </c>
      <c r="N69" s="145">
        <v>-3.0999999999999999E-3</v>
      </c>
      <c r="O69" s="23">
        <v>0.38500000000000001</v>
      </c>
      <c r="P69" s="146">
        <v>-3.5700000000000003E-2</v>
      </c>
      <c r="Q69" s="146">
        <v>0.91839999999999999</v>
      </c>
      <c r="R69" s="146">
        <v>2.8999999999999998E-3</v>
      </c>
      <c r="S69" s="146">
        <v>-6.7999999999999996E-3</v>
      </c>
      <c r="T69" s="146">
        <v>1.8200000000000001E-2</v>
      </c>
      <c r="U69" s="144">
        <v>698</v>
      </c>
      <c r="V69" s="144">
        <v>0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150090</v>
      </c>
      <c r="B70" s="150" t="s">
        <v>173</v>
      </c>
      <c r="C70" s="14">
        <v>1.0720000000000001</v>
      </c>
      <c r="D70" s="159">
        <v>0</v>
      </c>
      <c r="E70" s="150">
        <v>3.75</v>
      </c>
      <c r="F70" s="14">
        <v>1.0322</v>
      </c>
      <c r="G70" s="152">
        <v>-3.8600000000000002E-2</v>
      </c>
      <c r="H70" s="152">
        <v>3.5000000000000003E-2</v>
      </c>
      <c r="I70" s="150">
        <v>5</v>
      </c>
      <c r="J70" s="150">
        <v>5</v>
      </c>
      <c r="K70" s="152">
        <v>4.8090000000000001E-2</v>
      </c>
      <c r="L70" s="150" t="s">
        <v>40</v>
      </c>
      <c r="M70" s="14" t="s">
        <v>174</v>
      </c>
      <c r="N70" s="151">
        <v>3.5999999999999999E-3</v>
      </c>
      <c r="O70" s="18">
        <v>0.40629999999999999</v>
      </c>
      <c r="P70" s="152">
        <v>-3.8399999999999997E-2</v>
      </c>
      <c r="Q70" s="152">
        <v>0.85219999999999996</v>
      </c>
      <c r="R70" s="152">
        <v>3.8999999999999998E-3</v>
      </c>
      <c r="S70" s="152">
        <v>7.7999999999999996E-3</v>
      </c>
      <c r="T70" s="152">
        <v>8.6E-3</v>
      </c>
      <c r="U70" s="150">
        <v>1092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1.0740000000000001</v>
      </c>
      <c r="D71" s="145">
        <v>-4.5999999999999999E-3</v>
      </c>
      <c r="E71" s="144">
        <v>0.23</v>
      </c>
      <c r="F71" s="7">
        <v>1.032</v>
      </c>
      <c r="G71" s="146">
        <v>-4.07E-2</v>
      </c>
      <c r="H71" s="146">
        <v>3.5000000000000003E-2</v>
      </c>
      <c r="I71" s="144">
        <v>5</v>
      </c>
      <c r="J71" s="144">
        <v>5</v>
      </c>
      <c r="K71" s="146">
        <v>4.7980000000000002E-2</v>
      </c>
      <c r="L71" s="144" t="s">
        <v>40</v>
      </c>
      <c r="M71" s="7" t="s">
        <v>180</v>
      </c>
      <c r="N71" s="145">
        <v>-2.2000000000000001E-3</v>
      </c>
      <c r="O71" s="23">
        <v>0.39800000000000002</v>
      </c>
      <c r="P71" s="146">
        <v>-4.02E-2</v>
      </c>
      <c r="Q71" s="146">
        <v>0.87829999999999997</v>
      </c>
      <c r="R71" s="146">
        <v>-5.4000000000000003E-3</v>
      </c>
      <c r="S71" s="146">
        <v>-5.5999999999999999E-3</v>
      </c>
      <c r="T71" s="146">
        <v>3.8E-3</v>
      </c>
      <c r="U71" s="144">
        <v>3156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150104</v>
      </c>
      <c r="B72" s="150" t="s">
        <v>286</v>
      </c>
      <c r="C72" s="14">
        <v>1.075</v>
      </c>
      <c r="D72" s="151">
        <v>4.7000000000000002E-3</v>
      </c>
      <c r="E72" s="150">
        <v>3.98</v>
      </c>
      <c r="F72" s="14">
        <v>1.032</v>
      </c>
      <c r="G72" s="152">
        <v>-4.1700000000000001E-2</v>
      </c>
      <c r="H72" s="152">
        <v>3.5000000000000003E-2</v>
      </c>
      <c r="I72" s="150">
        <v>5</v>
      </c>
      <c r="J72" s="150">
        <v>5</v>
      </c>
      <c r="K72" s="152">
        <v>4.7940000000000003E-2</v>
      </c>
      <c r="L72" s="150" t="s">
        <v>40</v>
      </c>
      <c r="M72" s="14" t="s">
        <v>88</v>
      </c>
      <c r="N72" s="156">
        <v>-3.5999999999999999E-3</v>
      </c>
      <c r="O72" s="18">
        <v>0.43790000000000001</v>
      </c>
      <c r="P72" s="152">
        <v>-4.0300000000000002E-2</v>
      </c>
      <c r="Q72" s="152">
        <v>0.68789999999999996</v>
      </c>
      <c r="R72" s="152">
        <v>2.5999999999999999E-3</v>
      </c>
      <c r="S72" s="152">
        <v>2.5000000000000001E-3</v>
      </c>
      <c r="T72" s="152">
        <v>-2.8999999999999998E-3</v>
      </c>
      <c r="U72" s="150">
        <v>1037</v>
      </c>
      <c r="V72" s="150">
        <v>-3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1.042</v>
      </c>
      <c r="D73" s="147">
        <v>1E-3</v>
      </c>
      <c r="E73" s="144">
        <v>7.38</v>
      </c>
      <c r="F73" s="7">
        <v>1.018</v>
      </c>
      <c r="G73" s="146">
        <v>-2.3599999999999999E-2</v>
      </c>
      <c r="H73" s="144" t="s">
        <v>186</v>
      </c>
      <c r="I73" s="144">
        <v>5</v>
      </c>
      <c r="J73" s="144">
        <v>5</v>
      </c>
      <c r="K73" s="146">
        <v>4.6510000000000003E-2</v>
      </c>
      <c r="L73" s="144" t="s">
        <v>40</v>
      </c>
      <c r="M73" s="7" t="s">
        <v>187</v>
      </c>
      <c r="N73" s="145">
        <v>-4.7000000000000002E-3</v>
      </c>
      <c r="O73" s="23">
        <v>0.52480000000000004</v>
      </c>
      <c r="P73" s="146">
        <v>-2.3699999999999999E-2</v>
      </c>
      <c r="Q73" s="144" t="s">
        <v>37</v>
      </c>
      <c r="R73" s="146">
        <v>-4.1000000000000003E-3</v>
      </c>
      <c r="S73" s="146">
        <v>-3.8E-3</v>
      </c>
      <c r="T73" s="146">
        <v>-5.3E-3</v>
      </c>
      <c r="U73" s="144">
        <v>7979</v>
      </c>
      <c r="V73" s="144">
        <v>-2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1.046</v>
      </c>
      <c r="D74" s="156">
        <v>-1.9E-3</v>
      </c>
      <c r="E74" s="150">
        <v>9.56</v>
      </c>
      <c r="F74" s="14">
        <v>1.032</v>
      </c>
      <c r="G74" s="152">
        <v>-1.3599999999999999E-2</v>
      </c>
      <c r="H74" s="152">
        <v>3.5000000000000003E-2</v>
      </c>
      <c r="I74" s="150">
        <v>5</v>
      </c>
      <c r="J74" s="150">
        <v>5</v>
      </c>
      <c r="K74" s="152">
        <v>4.2229999999999997E-2</v>
      </c>
      <c r="L74" s="150">
        <v>3.59</v>
      </c>
      <c r="M74" s="14" t="s">
        <v>187</v>
      </c>
      <c r="N74" s="156">
        <v>-4.7000000000000002E-3</v>
      </c>
      <c r="O74" s="152">
        <v>0.19620000000000001</v>
      </c>
      <c r="P74" s="150" t="s">
        <v>37</v>
      </c>
      <c r="Q74" s="152">
        <v>1.5081</v>
      </c>
      <c r="R74" s="152">
        <v>9.4999999999999998E-3</v>
      </c>
      <c r="S74" s="152">
        <v>7.4999999999999997E-3</v>
      </c>
      <c r="T74" s="152">
        <v>8.0999999999999996E-3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1.218</v>
      </c>
      <c r="D75" s="147">
        <v>7.4000000000000003E-3</v>
      </c>
      <c r="E75" s="144">
        <v>2.91</v>
      </c>
      <c r="F75" s="7">
        <v>1.032</v>
      </c>
      <c r="G75" s="146">
        <v>-0.1802</v>
      </c>
      <c r="H75" s="146">
        <v>3.5000000000000003E-2</v>
      </c>
      <c r="I75" s="144">
        <v>5</v>
      </c>
      <c r="J75" s="144">
        <v>5</v>
      </c>
      <c r="K75" s="146">
        <v>4.2160000000000003E-2</v>
      </c>
      <c r="L75" s="144" t="s">
        <v>40</v>
      </c>
      <c r="M75" s="7" t="s">
        <v>191</v>
      </c>
      <c r="N75" s="145">
        <v>-2.5999999999999999E-3</v>
      </c>
      <c r="O75" s="23">
        <v>0.4824</v>
      </c>
      <c r="P75" s="146">
        <v>-0.1537</v>
      </c>
      <c r="Q75" s="146">
        <v>1.2992999999999999</v>
      </c>
      <c r="R75" s="146">
        <v>7.6E-3</v>
      </c>
      <c r="S75" s="146">
        <v>6.9999999999999999E-4</v>
      </c>
      <c r="T75" s="146">
        <v>-4.5999999999999999E-3</v>
      </c>
      <c r="U75" s="144">
        <v>4185</v>
      </c>
      <c r="V75" s="144">
        <v>0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</v>
      </c>
      <c r="D76" s="156">
        <v>-4.7999999999999996E-3</v>
      </c>
      <c r="E76" s="150">
        <v>13.5</v>
      </c>
      <c r="F76" s="14">
        <v>1.0145999999999999</v>
      </c>
      <c r="G76" s="152">
        <v>-2.5000000000000001E-2</v>
      </c>
      <c r="H76" s="152">
        <v>3.5000000000000003E-2</v>
      </c>
      <c r="I76" s="150">
        <v>5</v>
      </c>
      <c r="J76" s="150">
        <v>5</v>
      </c>
      <c r="K76" s="152">
        <v>1.355E-2</v>
      </c>
      <c r="L76" s="150">
        <v>0.7</v>
      </c>
      <c r="M76" s="14" t="s">
        <v>189</v>
      </c>
      <c r="N76" s="151">
        <v>2.3E-3</v>
      </c>
      <c r="O76" s="152">
        <v>0.40029999999999999</v>
      </c>
      <c r="P76" s="150" t="s">
        <v>37</v>
      </c>
      <c r="Q76" s="162">
        <v>0.89680000000000004</v>
      </c>
      <c r="R76" s="152">
        <v>-5.1000000000000004E-3</v>
      </c>
      <c r="S76" s="152">
        <v>-3.3999999999999998E-3</v>
      </c>
      <c r="T76" s="152">
        <v>-6.1000000000000004E-3</v>
      </c>
      <c r="U76" s="150">
        <v>19183</v>
      </c>
      <c r="V76" s="150">
        <v>-44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1.1100000000000001</v>
      </c>
      <c r="D77" s="147">
        <v>3.5999999999999999E-3</v>
      </c>
      <c r="E77" s="144">
        <v>0.17</v>
      </c>
      <c r="F77" s="7">
        <v>1.032</v>
      </c>
      <c r="G77" s="146">
        <v>-7.5600000000000001E-2</v>
      </c>
      <c r="H77" s="146">
        <v>3.5000000000000003E-2</v>
      </c>
      <c r="I77" s="144">
        <v>5</v>
      </c>
      <c r="J77" s="144">
        <v>5</v>
      </c>
      <c r="K77" s="146">
        <v>-3.95E-2</v>
      </c>
      <c r="L77" s="144">
        <v>0.84</v>
      </c>
      <c r="M77" s="7" t="s">
        <v>193</v>
      </c>
      <c r="N77" s="145">
        <v>-3.0000000000000001E-3</v>
      </c>
      <c r="O77" s="146">
        <v>0.35970000000000002</v>
      </c>
      <c r="P77" s="144" t="s">
        <v>37</v>
      </c>
      <c r="Q77" s="146">
        <v>0.99770000000000003</v>
      </c>
      <c r="R77" s="146">
        <v>-2.0999999999999999E-3</v>
      </c>
      <c r="S77" s="146">
        <v>-0.01</v>
      </c>
      <c r="T77" s="146">
        <v>-0.01</v>
      </c>
      <c r="U77" s="144">
        <v>12556</v>
      </c>
      <c r="V77" s="144">
        <v>-4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-1.6457142857142855E-3</v>
      </c>
      <c r="E78" s="36"/>
      <c r="F78" s="35"/>
      <c r="G78" s="43">
        <f>AVERAGE(G43:G77)</f>
        <v>-2.6379999999999997E-2</v>
      </c>
      <c r="H78" s="272">
        <f>COUNTIF($D43:$D77,"&gt;0")/COUNT($D43:$D77)</f>
        <v>0.22857142857142856</v>
      </c>
      <c r="I78" s="270"/>
      <c r="J78" s="270"/>
      <c r="K78" s="43">
        <f>AVERAGE(K43:K77)</f>
        <v>4.5005714285714281E-2</v>
      </c>
      <c r="L78" s="36"/>
      <c r="M78" s="35"/>
      <c r="N78" s="38"/>
      <c r="O78" s="39"/>
      <c r="P78" s="43">
        <f>AVERAGE(P43:P77)</f>
        <v>-2.7706451612903225E-2</v>
      </c>
      <c r="Q78" s="37"/>
      <c r="R78" s="43">
        <f>AVERAGE(R43:R77)</f>
        <v>1.6942857142857141E-3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1.028</v>
      </c>
      <c r="D79" s="156">
        <v>-1E-3</v>
      </c>
      <c r="E79" s="150">
        <v>46.3</v>
      </c>
      <c r="F79" s="14">
        <v>1.0209999999999999</v>
      </c>
      <c r="G79" s="152">
        <v>-6.8999999999999999E-3</v>
      </c>
      <c r="H79" s="152">
        <v>3.2000000000000001E-2</v>
      </c>
      <c r="I79" s="150">
        <v>4.7</v>
      </c>
      <c r="J79" s="150">
        <v>4.7</v>
      </c>
      <c r="K79" s="152">
        <v>4.6670000000000003E-2</v>
      </c>
      <c r="L79" s="150" t="s">
        <v>40</v>
      </c>
      <c r="M79" s="14" t="s">
        <v>36</v>
      </c>
      <c r="N79" s="159">
        <v>0</v>
      </c>
      <c r="O79" s="18">
        <v>0.51319999999999999</v>
      </c>
      <c r="P79" s="152">
        <v>-9.4000000000000004E-3</v>
      </c>
      <c r="Q79" s="150" t="s">
        <v>37</v>
      </c>
      <c r="R79" s="152">
        <v>1.44E-2</v>
      </c>
      <c r="S79" s="152">
        <v>1.4800000000000001E-2</v>
      </c>
      <c r="T79" s="152">
        <v>7.1999999999999998E-3</v>
      </c>
      <c r="U79" s="150">
        <v>1922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</v>
      </c>
      <c r="D80" s="145">
        <v>-3.8E-3</v>
      </c>
      <c r="E80" s="144">
        <v>123.38</v>
      </c>
      <c r="F80" s="7">
        <v>1.032</v>
      </c>
      <c r="G80" s="146">
        <v>-7.7999999999999996E-3</v>
      </c>
      <c r="H80" s="146">
        <v>3.2000000000000001E-2</v>
      </c>
      <c r="I80" s="144">
        <v>4.7</v>
      </c>
      <c r="J80" s="144">
        <v>4.7</v>
      </c>
      <c r="K80" s="146">
        <v>4.6629999999999998E-2</v>
      </c>
      <c r="L80" s="144" t="s">
        <v>40</v>
      </c>
      <c r="M80" s="7" t="s">
        <v>146</v>
      </c>
      <c r="N80" s="145">
        <v>-2.7000000000000001E-3</v>
      </c>
      <c r="O80" s="23">
        <v>0.3821</v>
      </c>
      <c r="P80" s="146">
        <v>-9.7999999999999997E-3</v>
      </c>
      <c r="Q80" s="146">
        <v>0.44600000000000001</v>
      </c>
      <c r="R80" s="146">
        <v>-5.5999999999999999E-3</v>
      </c>
      <c r="S80" s="146">
        <v>-6.7000000000000002E-3</v>
      </c>
      <c r="T80" s="146">
        <v>-3.8999999999999998E-3</v>
      </c>
      <c r="U80" s="144">
        <v>9302</v>
      </c>
      <c r="V80" s="144">
        <v>0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150028</v>
      </c>
      <c r="B81" s="150" t="s">
        <v>147</v>
      </c>
      <c r="C81" s="14">
        <v>1.0409999999999999</v>
      </c>
      <c r="D81" s="156">
        <v>-3.8E-3</v>
      </c>
      <c r="E81" s="150">
        <v>39.729999999999997</v>
      </c>
      <c r="F81" s="14">
        <v>1.026</v>
      </c>
      <c r="G81" s="152">
        <v>-1.46E-2</v>
      </c>
      <c r="H81" s="152">
        <v>3.2000000000000001E-2</v>
      </c>
      <c r="I81" s="150">
        <v>4.7</v>
      </c>
      <c r="J81" s="150">
        <v>4.7</v>
      </c>
      <c r="K81" s="152">
        <v>4.6309999999999997E-2</v>
      </c>
      <c r="L81" s="150" t="s">
        <v>40</v>
      </c>
      <c r="M81" s="14" t="s">
        <v>148</v>
      </c>
      <c r="N81" s="151">
        <v>1E-3</v>
      </c>
      <c r="O81" s="18">
        <v>0.55100000000000005</v>
      </c>
      <c r="P81" s="152">
        <v>-1.6500000000000001E-2</v>
      </c>
      <c r="Q81" s="152">
        <v>0.60229999999999995</v>
      </c>
      <c r="R81" s="152">
        <v>-8.3000000000000001E-3</v>
      </c>
      <c r="S81" s="152">
        <v>-6.6E-3</v>
      </c>
      <c r="T81" s="152">
        <v>-4.4999999999999997E-3</v>
      </c>
      <c r="U81" s="150">
        <v>4646</v>
      </c>
      <c r="V81" s="150">
        <v>-33</v>
      </c>
      <c r="W81" s="153">
        <v>0.17083333333333331</v>
      </c>
      <c r="X81" s="154">
        <v>42771</v>
      </c>
      <c r="Y81" s="21" t="s">
        <v>38</v>
      </c>
    </row>
    <row r="82" spans="1:25" ht="15.75" thickBot="1" x14ac:dyDescent="0.2">
      <c r="A82" s="7">
        <v>150148</v>
      </c>
      <c r="B82" s="144" t="s">
        <v>143</v>
      </c>
      <c r="C82" s="7">
        <v>1.048</v>
      </c>
      <c r="D82" s="145">
        <v>-1.9E-3</v>
      </c>
      <c r="E82" s="144">
        <v>61.51</v>
      </c>
      <c r="F82" s="7">
        <v>1.032</v>
      </c>
      <c r="G82" s="146">
        <v>-1.55E-2</v>
      </c>
      <c r="H82" s="146">
        <v>3.2000000000000001E-2</v>
      </c>
      <c r="I82" s="144">
        <v>4.7</v>
      </c>
      <c r="J82" s="144">
        <v>4.7</v>
      </c>
      <c r="K82" s="146">
        <v>4.6260000000000003E-2</v>
      </c>
      <c r="L82" s="144" t="s">
        <v>40</v>
      </c>
      <c r="M82" s="7" t="s">
        <v>144</v>
      </c>
      <c r="N82" s="145">
        <v>-2.0000000000000001E-4</v>
      </c>
      <c r="O82" s="23">
        <v>0.20949999999999999</v>
      </c>
      <c r="P82" s="146">
        <v>-1.7299999999999999E-2</v>
      </c>
      <c r="Q82" s="146">
        <v>0.84989999999999999</v>
      </c>
      <c r="R82" s="146">
        <v>-7.1999999999999998E-3</v>
      </c>
      <c r="S82" s="146">
        <v>-4.3E-3</v>
      </c>
      <c r="T82" s="146">
        <v>-4.3E-3</v>
      </c>
      <c r="U82" s="144">
        <v>12865</v>
      </c>
      <c r="V82" s="144">
        <v>-42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1.0529999999999999</v>
      </c>
      <c r="D83" s="156">
        <v>-7.4999999999999997E-3</v>
      </c>
      <c r="E83" s="150">
        <v>217.08</v>
      </c>
      <c r="F83" s="14">
        <v>1.032</v>
      </c>
      <c r="G83" s="152">
        <v>-2.0299999999999999E-2</v>
      </c>
      <c r="H83" s="152">
        <v>3.2000000000000001E-2</v>
      </c>
      <c r="I83" s="150">
        <v>4.7</v>
      </c>
      <c r="J83" s="150">
        <v>4.7</v>
      </c>
      <c r="K83" s="152">
        <v>4.6030000000000001E-2</v>
      </c>
      <c r="L83" s="150" t="s">
        <v>40</v>
      </c>
      <c r="M83" s="14" t="s">
        <v>150</v>
      </c>
      <c r="N83" s="156">
        <v>-6.0000000000000001E-3</v>
      </c>
      <c r="O83" s="18">
        <v>0.31709999999999999</v>
      </c>
      <c r="P83" s="152">
        <v>-2.1999999999999999E-2</v>
      </c>
      <c r="Q83" s="152">
        <v>0.59809999999999997</v>
      </c>
      <c r="R83" s="152">
        <v>-6.0000000000000001E-3</v>
      </c>
      <c r="S83" s="152">
        <v>-3.7000000000000002E-3</v>
      </c>
      <c r="T83" s="152">
        <v>-3.7000000000000002E-3</v>
      </c>
      <c r="U83" s="150">
        <v>116598</v>
      </c>
      <c r="V83" s="150">
        <v>2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-3.6000000000000003E-3</v>
      </c>
      <c r="E84" s="36"/>
      <c r="F84" s="35"/>
      <c r="G84" s="43">
        <f>AVERAGE(G79:G83)</f>
        <v>-1.3019999999999999E-2</v>
      </c>
      <c r="H84" s="272">
        <f>COUNTIF($D79:$D83,"&gt;0")/COUNT($D79:$D83)</f>
        <v>0</v>
      </c>
      <c r="I84" s="270">
        <f>COUNTIF($D79:$D83,"&lt;0")</f>
        <v>5</v>
      </c>
      <c r="J84" s="270">
        <f>COUNTIF($D79:$D83,"=0")</f>
        <v>0</v>
      </c>
      <c r="K84" s="43">
        <f>AVERAGE(K79:K83)</f>
        <v>4.6379999999999998E-2</v>
      </c>
      <c r="L84" s="36"/>
      <c r="M84" s="35"/>
      <c r="N84" s="38"/>
      <c r="O84" s="39"/>
      <c r="P84" s="43">
        <f>AVERAGE(P79:P83)</f>
        <v>-1.5000000000000003E-2</v>
      </c>
      <c r="Q84" s="37"/>
      <c r="R84" s="43">
        <f>AVERAGE(R79:R83)</f>
        <v>-2.5400000000000002E-3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</v>
      </c>
      <c r="D85" s="145">
        <v>-4.7000000000000002E-3</v>
      </c>
      <c r="E85" s="144">
        <v>10833.48</v>
      </c>
      <c r="F85" s="7">
        <v>1.0289999999999999</v>
      </c>
      <c r="G85" s="146">
        <v>0.1837</v>
      </c>
      <c r="H85" s="146">
        <v>0.03</v>
      </c>
      <c r="I85" s="144">
        <v>4.5</v>
      </c>
      <c r="J85" s="144">
        <v>4.5</v>
      </c>
      <c r="K85" s="146">
        <v>5.5489999999999998E-2</v>
      </c>
      <c r="L85" s="144" t="s">
        <v>40</v>
      </c>
      <c r="M85" s="7" t="s">
        <v>43</v>
      </c>
      <c r="N85" s="147">
        <v>8.9999999999999998E-4</v>
      </c>
      <c r="O85" s="23">
        <v>0.11169999999999999</v>
      </c>
      <c r="P85" s="155" t="s">
        <v>44</v>
      </c>
      <c r="Q85" s="160">
        <v>2.1469</v>
      </c>
      <c r="R85" s="146">
        <v>-6.4000000000000003E-3</v>
      </c>
      <c r="S85" s="146">
        <v>-5.4999999999999997E-3</v>
      </c>
      <c r="T85" s="146">
        <v>-3.5999999999999999E-3</v>
      </c>
      <c r="U85" s="144">
        <v>298447</v>
      </c>
      <c r="V85" s="144">
        <v>-1669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150237</v>
      </c>
      <c r="B86" s="150" t="s">
        <v>75</v>
      </c>
      <c r="C86" s="14">
        <v>1.044</v>
      </c>
      <c r="D86" s="156">
        <v>-3.8E-3</v>
      </c>
      <c r="E86" s="150">
        <v>9.26</v>
      </c>
      <c r="F86" s="14">
        <v>1.044</v>
      </c>
      <c r="G86" s="152">
        <v>0</v>
      </c>
      <c r="H86" s="152">
        <v>0.03</v>
      </c>
      <c r="I86" s="150">
        <v>4.75</v>
      </c>
      <c r="J86" s="150">
        <v>4.5</v>
      </c>
      <c r="K86" s="152">
        <v>4.5019999999999998E-2</v>
      </c>
      <c r="L86" s="150" t="s">
        <v>40</v>
      </c>
      <c r="M86" s="14" t="s">
        <v>76</v>
      </c>
      <c r="N86" s="151">
        <v>2.2000000000000001E-3</v>
      </c>
      <c r="O86" s="18">
        <v>0.41199999999999998</v>
      </c>
      <c r="P86" s="152">
        <v>-3.8E-3</v>
      </c>
      <c r="Q86" s="152">
        <v>0.36330000000000001</v>
      </c>
      <c r="R86" s="152">
        <v>-9.7999999999999997E-3</v>
      </c>
      <c r="S86" s="152">
        <v>-7.3000000000000001E-3</v>
      </c>
      <c r="T86" s="152">
        <v>3.5999999999999999E-3</v>
      </c>
      <c r="U86" s="150">
        <v>855</v>
      </c>
      <c r="V86" s="150">
        <v>0</v>
      </c>
      <c r="W86" s="153">
        <v>0.21180555555555555</v>
      </c>
      <c r="X86" s="154">
        <v>42675</v>
      </c>
      <c r="Y86" s="21" t="s">
        <v>38</v>
      </c>
    </row>
    <row r="87" spans="1:25" ht="15.75" thickBot="1" x14ac:dyDescent="0.2">
      <c r="A87" s="7">
        <v>150200</v>
      </c>
      <c r="B87" s="144" t="s">
        <v>55</v>
      </c>
      <c r="C87" s="7">
        <v>1.0309999999999999</v>
      </c>
      <c r="D87" s="145">
        <v>-4.7999999999999996E-3</v>
      </c>
      <c r="E87" s="144">
        <v>41614.18</v>
      </c>
      <c r="F87" s="7">
        <v>1.0309999999999999</v>
      </c>
      <c r="G87" s="146">
        <v>0</v>
      </c>
      <c r="H87" s="146">
        <v>0.03</v>
      </c>
      <c r="I87" s="144">
        <v>4.5</v>
      </c>
      <c r="J87" s="144">
        <v>4.5</v>
      </c>
      <c r="K87" s="146">
        <v>4.4999999999999998E-2</v>
      </c>
      <c r="L87" s="144" t="s">
        <v>40</v>
      </c>
      <c r="M87" s="7" t="s">
        <v>56</v>
      </c>
      <c r="N87" s="145">
        <v>-9.4000000000000004E-3</v>
      </c>
      <c r="O87" s="23">
        <v>0.20610000000000001</v>
      </c>
      <c r="P87" s="146">
        <v>-3.8E-3</v>
      </c>
      <c r="Q87" s="146">
        <v>0.85940000000000005</v>
      </c>
      <c r="R87" s="146">
        <v>2.8E-3</v>
      </c>
      <c r="S87" s="146">
        <v>1.1999999999999999E-3</v>
      </c>
      <c r="T87" s="146">
        <v>2.5000000000000001E-3</v>
      </c>
      <c r="U87" s="144">
        <v>983170</v>
      </c>
      <c r="V87" s="144">
        <v>10726</v>
      </c>
      <c r="W87" s="148">
        <v>0.21180555555555555</v>
      </c>
      <c r="X87" s="149">
        <v>42719</v>
      </c>
      <c r="Y87" s="13" t="s">
        <v>38</v>
      </c>
    </row>
    <row r="88" spans="1:25" s="400" customFormat="1" ht="15.75" thickBot="1" x14ac:dyDescent="0.2">
      <c r="A88" s="35">
        <v>150329</v>
      </c>
      <c r="B88" s="574" t="s">
        <v>99</v>
      </c>
      <c r="C88" s="35">
        <v>1.0309999999999999</v>
      </c>
      <c r="D88" s="575">
        <v>-5.7999999999999996E-3</v>
      </c>
      <c r="E88" s="574">
        <v>160.79</v>
      </c>
      <c r="F88" s="35">
        <v>1.0309999999999999</v>
      </c>
      <c r="G88" s="174">
        <v>0</v>
      </c>
      <c r="H88" s="174">
        <v>0.03</v>
      </c>
      <c r="I88" s="574">
        <v>4.5</v>
      </c>
      <c r="J88" s="574">
        <v>4.5</v>
      </c>
      <c r="K88" s="174">
        <v>4.4999999999999998E-2</v>
      </c>
      <c r="L88" s="574" t="s">
        <v>40</v>
      </c>
      <c r="M88" s="35" t="s">
        <v>100</v>
      </c>
      <c r="N88" s="575">
        <v>-9.2999999999999992E-3</v>
      </c>
      <c r="O88" s="39">
        <v>0.33100000000000002</v>
      </c>
      <c r="P88" s="174">
        <v>-3.8E-3</v>
      </c>
      <c r="Q88" s="174">
        <v>0.56659999999999999</v>
      </c>
      <c r="R88" s="174">
        <v>-5.7000000000000002E-3</v>
      </c>
      <c r="S88" s="174">
        <v>-5.1999999999999998E-3</v>
      </c>
      <c r="T88" s="174">
        <v>-4.1999999999999997E-3</v>
      </c>
      <c r="U88" s="574">
        <v>14300</v>
      </c>
      <c r="V88" s="574">
        <v>-369</v>
      </c>
      <c r="W88" s="576">
        <v>0.21180555555555555</v>
      </c>
      <c r="X88" s="577">
        <v>42719</v>
      </c>
      <c r="Y88" s="42" t="s">
        <v>38</v>
      </c>
    </row>
    <row r="89" spans="1:25" ht="15.75" thickBot="1" x14ac:dyDescent="0.2">
      <c r="A89" s="7">
        <v>502017</v>
      </c>
      <c r="B89" s="144" t="s">
        <v>45</v>
      </c>
      <c r="C89" s="7">
        <v>1.0309999999999999</v>
      </c>
      <c r="D89" s="145">
        <v>-5.7999999999999996E-3</v>
      </c>
      <c r="E89" s="144">
        <v>24.04</v>
      </c>
      <c r="F89" s="7">
        <v>1.0309999999999999</v>
      </c>
      <c r="G89" s="146">
        <v>0</v>
      </c>
      <c r="H89" s="146">
        <v>0.03</v>
      </c>
      <c r="I89" s="144">
        <v>4.5</v>
      </c>
      <c r="J89" s="144">
        <v>4.5</v>
      </c>
      <c r="K89" s="146">
        <v>4.4999999999999998E-2</v>
      </c>
      <c r="L89" s="144" t="s">
        <v>40</v>
      </c>
      <c r="M89" s="7" t="s">
        <v>46</v>
      </c>
      <c r="N89" s="145">
        <v>-1.5E-3</v>
      </c>
      <c r="O89" s="23">
        <v>0.36370000000000002</v>
      </c>
      <c r="P89" s="146">
        <v>-3.8E-3</v>
      </c>
      <c r="Q89" s="146">
        <v>0.49020000000000002</v>
      </c>
      <c r="R89" s="146">
        <v>-5.4999999999999997E-3</v>
      </c>
      <c r="S89" s="146">
        <v>8.3999999999999995E-3</v>
      </c>
      <c r="T89" s="146">
        <v>4.0000000000000001E-3</v>
      </c>
      <c r="U89" s="144">
        <v>247</v>
      </c>
      <c r="V89" s="144">
        <v>-2</v>
      </c>
      <c r="W89" s="148">
        <v>0.21180555555555555</v>
      </c>
      <c r="X89" s="149">
        <v>42719</v>
      </c>
      <c r="Y89" s="13" t="s">
        <v>38</v>
      </c>
    </row>
    <row r="90" spans="1:25" ht="15.75" thickBot="1" x14ac:dyDescent="0.2">
      <c r="A90" s="14">
        <v>150203</v>
      </c>
      <c r="B90" s="150" t="s">
        <v>109</v>
      </c>
      <c r="C90" s="14">
        <v>1.0229999999999999</v>
      </c>
      <c r="D90" s="156">
        <v>-8.6999999999999994E-3</v>
      </c>
      <c r="E90" s="150">
        <v>419.01</v>
      </c>
      <c r="F90" s="14">
        <v>1.022</v>
      </c>
      <c r="G90" s="152">
        <v>-1E-3</v>
      </c>
      <c r="H90" s="152">
        <v>0.03</v>
      </c>
      <c r="I90" s="150">
        <v>4.5</v>
      </c>
      <c r="J90" s="150">
        <v>4.5</v>
      </c>
      <c r="K90" s="152">
        <v>4.496E-2</v>
      </c>
      <c r="L90" s="150" t="s">
        <v>40</v>
      </c>
      <c r="M90" s="14" t="s">
        <v>110</v>
      </c>
      <c r="N90" s="151">
        <v>2E-3</v>
      </c>
      <c r="O90" s="18">
        <v>0.47099999999999997</v>
      </c>
      <c r="P90" s="152">
        <v>-4.7999999999999996E-3</v>
      </c>
      <c r="Q90" s="152">
        <v>0.24759999999999999</v>
      </c>
      <c r="R90" s="152">
        <v>-4.0000000000000001E-3</v>
      </c>
      <c r="S90" s="152">
        <v>-1.6999999999999999E-3</v>
      </c>
      <c r="T90" s="152">
        <v>-5.0000000000000001E-3</v>
      </c>
      <c r="U90" s="150">
        <v>16295</v>
      </c>
      <c r="V90" s="150">
        <v>-4</v>
      </c>
      <c r="W90" s="153">
        <v>0.21180555555555555</v>
      </c>
      <c r="X90" s="154">
        <v>42705</v>
      </c>
      <c r="Y90" s="21" t="s">
        <v>38</v>
      </c>
    </row>
    <row r="91" spans="1:25" ht="15.75" thickBot="1" x14ac:dyDescent="0.2">
      <c r="A91" s="7">
        <v>150205</v>
      </c>
      <c r="B91" s="144" t="s">
        <v>49</v>
      </c>
      <c r="C91" s="7">
        <v>1.0349999999999999</v>
      </c>
      <c r="D91" s="145">
        <v>-1.9E-3</v>
      </c>
      <c r="E91" s="144">
        <v>23419.13</v>
      </c>
      <c r="F91" s="7">
        <v>1.034</v>
      </c>
      <c r="G91" s="146">
        <v>-1E-3</v>
      </c>
      <c r="H91" s="146">
        <v>0.03</v>
      </c>
      <c r="I91" s="144">
        <v>4.5</v>
      </c>
      <c r="J91" s="144">
        <v>4.5</v>
      </c>
      <c r="K91" s="146">
        <v>4.496E-2</v>
      </c>
      <c r="L91" s="144" t="s">
        <v>40</v>
      </c>
      <c r="M91" s="7" t="s">
        <v>50</v>
      </c>
      <c r="N91" s="147">
        <v>8.8999999999999999E-3</v>
      </c>
      <c r="O91" s="23">
        <v>0.19309999999999999</v>
      </c>
      <c r="P91" s="146">
        <v>-4.7999999999999996E-3</v>
      </c>
      <c r="Q91" s="146">
        <v>0.88519999999999999</v>
      </c>
      <c r="R91" s="146">
        <v>-2.0999999999999999E-3</v>
      </c>
      <c r="S91" s="146">
        <v>0</v>
      </c>
      <c r="T91" s="146">
        <v>2.5000000000000001E-3</v>
      </c>
      <c r="U91" s="144">
        <v>585593</v>
      </c>
      <c r="V91" s="144">
        <v>1239</v>
      </c>
      <c r="W91" s="148">
        <v>0.21180555555555555</v>
      </c>
      <c r="X91" s="149">
        <v>42705</v>
      </c>
      <c r="Y91" s="13" t="s">
        <v>38</v>
      </c>
    </row>
    <row r="92" spans="1:25" ht="15.75" thickBot="1" x14ac:dyDescent="0.2">
      <c r="A92" s="14">
        <v>150229</v>
      </c>
      <c r="B92" s="150" t="s">
        <v>69</v>
      </c>
      <c r="C92" s="14">
        <v>1.034</v>
      </c>
      <c r="D92" s="156">
        <v>-3.8999999999999998E-3</v>
      </c>
      <c r="E92" s="150">
        <v>311.85000000000002</v>
      </c>
      <c r="F92" s="14">
        <v>1.0329999999999999</v>
      </c>
      <c r="G92" s="152">
        <v>-1E-3</v>
      </c>
      <c r="H92" s="152">
        <v>0.03</v>
      </c>
      <c r="I92" s="150">
        <v>4.5</v>
      </c>
      <c r="J92" s="150">
        <v>4.5</v>
      </c>
      <c r="K92" s="152">
        <v>4.496E-2</v>
      </c>
      <c r="L92" s="150" t="s">
        <v>40</v>
      </c>
      <c r="M92" s="14" t="s">
        <v>70</v>
      </c>
      <c r="N92" s="156">
        <v>-3.5000000000000001E-3</v>
      </c>
      <c r="O92" s="18">
        <v>0.2848</v>
      </c>
      <c r="P92" s="152">
        <v>-4.7999999999999996E-3</v>
      </c>
      <c r="Q92" s="152">
        <v>0.67220000000000002</v>
      </c>
      <c r="R92" s="152">
        <v>-5.9999999999999995E-4</v>
      </c>
      <c r="S92" s="152">
        <v>-1.1000000000000001E-3</v>
      </c>
      <c r="T92" s="152">
        <v>5.9999999999999995E-4</v>
      </c>
      <c r="U92" s="150">
        <v>17174</v>
      </c>
      <c r="V92" s="150">
        <v>29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150277</v>
      </c>
      <c r="B93" s="155" t="s">
        <v>65</v>
      </c>
      <c r="C93" s="7">
        <v>1.0580000000000001</v>
      </c>
      <c r="D93" s="145">
        <v>-3.8E-3</v>
      </c>
      <c r="E93" s="144">
        <v>2509.8200000000002</v>
      </c>
      <c r="F93" s="7">
        <v>1.0569999999999999</v>
      </c>
      <c r="G93" s="146">
        <v>-8.9999999999999998E-4</v>
      </c>
      <c r="H93" s="146">
        <v>0.03</v>
      </c>
      <c r="I93" s="144">
        <v>5</v>
      </c>
      <c r="J93" s="144">
        <v>4.5</v>
      </c>
      <c r="K93" s="146">
        <v>4.496E-2</v>
      </c>
      <c r="L93" s="144" t="s">
        <v>40</v>
      </c>
      <c r="M93" s="7" t="s">
        <v>66</v>
      </c>
      <c r="N93" s="145">
        <v>-2.7000000000000001E-3</v>
      </c>
      <c r="O93" s="23">
        <v>0.15570000000000001</v>
      </c>
      <c r="P93" s="146">
        <v>-4.7999999999999996E-3</v>
      </c>
      <c r="Q93" s="146">
        <v>0.93799999999999994</v>
      </c>
      <c r="R93" s="146">
        <v>-5.1999999999999998E-3</v>
      </c>
      <c r="S93" s="146">
        <v>-3.8999999999999998E-3</v>
      </c>
      <c r="T93" s="146">
        <v>1.2999999999999999E-3</v>
      </c>
      <c r="U93" s="144">
        <v>53772</v>
      </c>
      <c r="V93" s="144">
        <v>7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150209</v>
      </c>
      <c r="B94" s="150" t="s">
        <v>47</v>
      </c>
      <c r="C94" s="14">
        <v>1.032</v>
      </c>
      <c r="D94" s="156">
        <v>-7.7000000000000002E-3</v>
      </c>
      <c r="E94" s="150">
        <v>11937.72</v>
      </c>
      <c r="F94" s="14">
        <v>1.0309999999999999</v>
      </c>
      <c r="G94" s="152">
        <v>-1E-3</v>
      </c>
      <c r="H94" s="152">
        <v>0.03</v>
      </c>
      <c r="I94" s="150">
        <v>4.5</v>
      </c>
      <c r="J94" s="150">
        <v>4.5</v>
      </c>
      <c r="K94" s="152">
        <v>4.496E-2</v>
      </c>
      <c r="L94" s="150" t="s">
        <v>40</v>
      </c>
      <c r="M94" s="14" t="s">
        <v>48</v>
      </c>
      <c r="N94" s="156">
        <v>-3.2000000000000002E-3</v>
      </c>
      <c r="O94" s="18">
        <v>0.25640000000000002</v>
      </c>
      <c r="P94" s="152">
        <v>-4.7999999999999996E-3</v>
      </c>
      <c r="Q94" s="152">
        <v>0.74139999999999995</v>
      </c>
      <c r="R94" s="152">
        <v>-3.3E-3</v>
      </c>
      <c r="S94" s="152">
        <v>-1.6999999999999999E-3</v>
      </c>
      <c r="T94" s="152">
        <v>0</v>
      </c>
      <c r="U94" s="150">
        <v>443331</v>
      </c>
      <c r="V94" s="150">
        <v>173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150164</v>
      </c>
      <c r="B95" s="144" t="s">
        <v>61</v>
      </c>
      <c r="C95" s="7">
        <v>1.0289999999999999</v>
      </c>
      <c r="D95" s="145">
        <v>-3.8999999999999998E-3</v>
      </c>
      <c r="E95" s="144">
        <v>403.4</v>
      </c>
      <c r="F95" s="7">
        <v>1.028</v>
      </c>
      <c r="G95" s="146">
        <v>-1E-3</v>
      </c>
      <c r="H95" s="146">
        <v>0.03</v>
      </c>
      <c r="I95" s="144">
        <v>4.5</v>
      </c>
      <c r="J95" s="144">
        <v>4.5</v>
      </c>
      <c r="K95" s="146">
        <v>4.496E-2</v>
      </c>
      <c r="L95" s="144" t="s">
        <v>40</v>
      </c>
      <c r="M95" s="7" t="s">
        <v>62</v>
      </c>
      <c r="N95" s="145">
        <v>-1.9E-3</v>
      </c>
      <c r="O95" s="23">
        <v>0.11650000000000001</v>
      </c>
      <c r="P95" s="146">
        <v>-3.8E-3</v>
      </c>
      <c r="Q95" s="146">
        <v>0.44740000000000002</v>
      </c>
      <c r="R95" s="146">
        <v>1.14E-2</v>
      </c>
      <c r="S95" s="146">
        <v>1.03E-2</v>
      </c>
      <c r="T95" s="146">
        <v>8.6999999999999994E-3</v>
      </c>
      <c r="U95" s="144">
        <v>3491</v>
      </c>
      <c r="V95" s="144">
        <v>1</v>
      </c>
      <c r="W95" s="148">
        <v>0.29375000000000001</v>
      </c>
      <c r="X95" s="149">
        <v>42705</v>
      </c>
      <c r="Y95" s="13" t="s">
        <v>38</v>
      </c>
    </row>
    <row r="96" spans="1:25" ht="15.75" thickBot="1" x14ac:dyDescent="0.2">
      <c r="A96" s="14">
        <v>150275</v>
      </c>
      <c r="B96" s="161" t="s">
        <v>89</v>
      </c>
      <c r="C96" s="14">
        <v>1.032</v>
      </c>
      <c r="D96" s="156">
        <v>-3.8999999999999998E-3</v>
      </c>
      <c r="E96" s="150">
        <v>2958.76</v>
      </c>
      <c r="F96" s="14">
        <v>1.0309999999999999</v>
      </c>
      <c r="G96" s="152">
        <v>-1E-3</v>
      </c>
      <c r="H96" s="152">
        <v>0.03</v>
      </c>
      <c r="I96" s="150">
        <v>4.5</v>
      </c>
      <c r="J96" s="150">
        <v>4.5</v>
      </c>
      <c r="K96" s="152">
        <v>4.496E-2</v>
      </c>
      <c r="L96" s="150" t="s">
        <v>40</v>
      </c>
      <c r="M96" s="14" t="s">
        <v>46</v>
      </c>
      <c r="N96" s="156">
        <v>-1.5E-3</v>
      </c>
      <c r="O96" s="18">
        <v>0.14130000000000001</v>
      </c>
      <c r="P96" s="152">
        <v>-4.7999999999999996E-3</v>
      </c>
      <c r="Q96" s="152">
        <v>1.0108999999999999</v>
      </c>
      <c r="R96" s="152">
        <v>-1.1999999999999999E-3</v>
      </c>
      <c r="S96" s="152">
        <v>-6.9999999999999999E-4</v>
      </c>
      <c r="T96" s="152">
        <v>2.7000000000000001E-3</v>
      </c>
      <c r="U96" s="150">
        <v>63843</v>
      </c>
      <c r="V96" s="150">
        <v>2871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150273</v>
      </c>
      <c r="B97" s="144" t="s">
        <v>45</v>
      </c>
      <c r="C97" s="7">
        <v>1.0580000000000001</v>
      </c>
      <c r="D97" s="145">
        <v>-1.9E-3</v>
      </c>
      <c r="E97" s="144">
        <v>267.07</v>
      </c>
      <c r="F97" s="7">
        <v>1.056</v>
      </c>
      <c r="G97" s="146">
        <v>-1.9E-3</v>
      </c>
      <c r="H97" s="146">
        <v>0.03</v>
      </c>
      <c r="I97" s="144">
        <v>5</v>
      </c>
      <c r="J97" s="144">
        <v>4.5</v>
      </c>
      <c r="K97" s="146">
        <v>4.4920000000000002E-2</v>
      </c>
      <c r="L97" s="144" t="s">
        <v>40</v>
      </c>
      <c r="M97" s="7" t="s">
        <v>46</v>
      </c>
      <c r="N97" s="145">
        <v>-1.5E-3</v>
      </c>
      <c r="O97" s="23">
        <v>0.14849999999999999</v>
      </c>
      <c r="P97" s="146">
        <v>-5.7000000000000002E-3</v>
      </c>
      <c r="Q97" s="146">
        <v>0.95589999999999997</v>
      </c>
      <c r="R97" s="146">
        <v>-2.5000000000000001E-3</v>
      </c>
      <c r="S97" s="146">
        <v>-6.9999999999999999E-4</v>
      </c>
      <c r="T97" s="146">
        <v>2.5999999999999999E-3</v>
      </c>
      <c r="U97" s="144">
        <v>11017</v>
      </c>
      <c r="V97" s="144">
        <v>307</v>
      </c>
      <c r="W97" s="148">
        <v>0.21180555555555555</v>
      </c>
      <c r="X97" s="149">
        <v>42614</v>
      </c>
      <c r="Y97" s="13" t="s">
        <v>38</v>
      </c>
    </row>
    <row r="98" spans="1:25" ht="15.75" thickBot="1" x14ac:dyDescent="0.2">
      <c r="A98" s="14">
        <v>502049</v>
      </c>
      <c r="B98" s="150" t="s">
        <v>90</v>
      </c>
      <c r="C98" s="14">
        <v>1.018</v>
      </c>
      <c r="D98" s="156">
        <v>-3.8999999999999998E-3</v>
      </c>
      <c r="E98" s="150">
        <v>635.6</v>
      </c>
      <c r="F98" s="14">
        <v>1.0162</v>
      </c>
      <c r="G98" s="152">
        <v>-1.8E-3</v>
      </c>
      <c r="H98" s="152">
        <v>0.03</v>
      </c>
      <c r="I98" s="150">
        <v>4.5</v>
      </c>
      <c r="J98" s="150">
        <v>4.5</v>
      </c>
      <c r="K98" s="152">
        <v>4.4920000000000002E-2</v>
      </c>
      <c r="L98" s="150" t="s">
        <v>40</v>
      </c>
      <c r="M98" s="14" t="s">
        <v>91</v>
      </c>
      <c r="N98" s="156">
        <v>-4.3E-3</v>
      </c>
      <c r="O98" s="18">
        <v>0.42849999999999999</v>
      </c>
      <c r="P98" s="152">
        <v>-5.7000000000000002E-3</v>
      </c>
      <c r="Q98" s="152">
        <v>0.35410000000000003</v>
      </c>
      <c r="R98" s="152">
        <v>-6.1000000000000004E-3</v>
      </c>
      <c r="S98" s="152">
        <v>-2.5000000000000001E-3</v>
      </c>
      <c r="T98" s="152">
        <v>-1.2999999999999999E-3</v>
      </c>
      <c r="U98" s="150">
        <v>14385</v>
      </c>
      <c r="V98" s="150">
        <v>69</v>
      </c>
      <c r="W98" s="153">
        <v>0.21180555555555555</v>
      </c>
      <c r="X98" s="154">
        <v>42839</v>
      </c>
      <c r="Y98" s="21" t="s">
        <v>38</v>
      </c>
    </row>
    <row r="99" spans="1:25" ht="15.75" thickBot="1" x14ac:dyDescent="0.2">
      <c r="A99" s="7">
        <v>150177</v>
      </c>
      <c r="B99" s="144" t="s">
        <v>83</v>
      </c>
      <c r="C99" s="7">
        <v>1.0309999999999999</v>
      </c>
      <c r="D99" s="145">
        <v>-5.7999999999999996E-3</v>
      </c>
      <c r="E99" s="144">
        <v>144.74</v>
      </c>
      <c r="F99" s="7">
        <v>1.0289999999999999</v>
      </c>
      <c r="G99" s="146">
        <v>-1.9E-3</v>
      </c>
      <c r="H99" s="146">
        <v>0.03</v>
      </c>
      <c r="I99" s="144">
        <v>4.5</v>
      </c>
      <c r="J99" s="144">
        <v>4.5</v>
      </c>
      <c r="K99" s="146">
        <v>4.4909999999999999E-2</v>
      </c>
      <c r="L99" s="144" t="s">
        <v>40</v>
      </c>
      <c r="M99" s="7" t="s">
        <v>84</v>
      </c>
      <c r="N99" s="145">
        <v>-9.9000000000000008E-3</v>
      </c>
      <c r="O99" s="23">
        <v>0.46379999999999999</v>
      </c>
      <c r="P99" s="146">
        <v>-5.7000000000000002E-3</v>
      </c>
      <c r="Q99" s="146">
        <v>0.25769999999999998</v>
      </c>
      <c r="R99" s="146">
        <v>1.1000000000000001E-3</v>
      </c>
      <c r="S99" s="146">
        <v>-2.5000000000000001E-3</v>
      </c>
      <c r="T99" s="146">
        <v>-4.0000000000000002E-4</v>
      </c>
      <c r="U99" s="144">
        <v>22375</v>
      </c>
      <c r="V99" s="144">
        <v>-20</v>
      </c>
      <c r="W99" s="148">
        <v>0.21180555555555555</v>
      </c>
      <c r="X99" s="149">
        <v>42738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1.0329999999999999</v>
      </c>
      <c r="D100" s="156">
        <v>-5.7999999999999996E-3</v>
      </c>
      <c r="E100" s="150">
        <v>9376.85</v>
      </c>
      <c r="F100" s="14">
        <v>1.0309999999999999</v>
      </c>
      <c r="G100" s="152">
        <v>-1.9E-3</v>
      </c>
      <c r="H100" s="152">
        <v>0.03</v>
      </c>
      <c r="I100" s="150">
        <v>4.5</v>
      </c>
      <c r="J100" s="150">
        <v>4.5</v>
      </c>
      <c r="K100" s="152">
        <v>4.4909999999999999E-2</v>
      </c>
      <c r="L100" s="150" t="s">
        <v>40</v>
      </c>
      <c r="M100" s="14" t="s">
        <v>86</v>
      </c>
      <c r="N100" s="151">
        <v>4.5999999999999999E-3</v>
      </c>
      <c r="O100" s="18">
        <v>0.1653</v>
      </c>
      <c r="P100" s="152">
        <v>-5.7000000000000002E-3</v>
      </c>
      <c r="Q100" s="152">
        <v>0.95479999999999998</v>
      </c>
      <c r="R100" s="152">
        <v>-6.3E-3</v>
      </c>
      <c r="S100" s="152">
        <v>-3.8999999999999998E-3</v>
      </c>
      <c r="T100" s="152">
        <v>-3.3E-3</v>
      </c>
      <c r="U100" s="150">
        <v>460382</v>
      </c>
      <c r="V100" s="150">
        <v>442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150259</v>
      </c>
      <c r="B101" s="144" t="s">
        <v>92</v>
      </c>
      <c r="C101" s="7">
        <v>1.012</v>
      </c>
      <c r="D101" s="145">
        <v>-4.8999999999999998E-3</v>
      </c>
      <c r="E101" s="144">
        <v>164.62</v>
      </c>
      <c r="F101" s="7">
        <v>1.0101</v>
      </c>
      <c r="G101" s="146">
        <v>-1.9E-3</v>
      </c>
      <c r="H101" s="146">
        <v>0.03</v>
      </c>
      <c r="I101" s="144">
        <v>4.5</v>
      </c>
      <c r="J101" s="144">
        <v>4.5</v>
      </c>
      <c r="K101" s="146">
        <v>4.4909999999999999E-2</v>
      </c>
      <c r="L101" s="144" t="s">
        <v>40</v>
      </c>
      <c r="M101" s="7" t="s">
        <v>93</v>
      </c>
      <c r="N101" s="147">
        <v>1.2999999999999999E-3</v>
      </c>
      <c r="O101" s="23">
        <v>0.34110000000000001</v>
      </c>
      <c r="P101" s="146">
        <v>-5.7000000000000002E-3</v>
      </c>
      <c r="Q101" s="146">
        <v>0.56869999999999998</v>
      </c>
      <c r="R101" s="146">
        <v>-6.4999999999999997E-3</v>
      </c>
      <c r="S101" s="146">
        <v>-3.7000000000000002E-3</v>
      </c>
      <c r="T101" s="146">
        <v>-1.2999999999999999E-3</v>
      </c>
      <c r="U101" s="144">
        <v>10095</v>
      </c>
      <c r="V101" s="144">
        <v>3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150249</v>
      </c>
      <c r="B102" s="161" t="s">
        <v>103</v>
      </c>
      <c r="C102" s="14">
        <v>1.0329999999999999</v>
      </c>
      <c r="D102" s="156">
        <v>-5.7999999999999996E-3</v>
      </c>
      <c r="E102" s="150">
        <v>22.95</v>
      </c>
      <c r="F102" s="14">
        <v>1.0309999999999999</v>
      </c>
      <c r="G102" s="152">
        <v>-1.9E-3</v>
      </c>
      <c r="H102" s="152">
        <v>0.03</v>
      </c>
      <c r="I102" s="150">
        <v>4.5</v>
      </c>
      <c r="J102" s="150">
        <v>4.5</v>
      </c>
      <c r="K102" s="152">
        <v>4.4909999999999999E-2</v>
      </c>
      <c r="L102" s="150" t="s">
        <v>40</v>
      </c>
      <c r="M102" s="14" t="s">
        <v>95</v>
      </c>
      <c r="N102" s="156">
        <v>-1.9E-3</v>
      </c>
      <c r="O102" s="18">
        <v>0.2823</v>
      </c>
      <c r="P102" s="152">
        <v>-5.7000000000000002E-3</v>
      </c>
      <c r="Q102" s="152">
        <v>0.68089999999999995</v>
      </c>
      <c r="R102" s="152">
        <v>-8.8000000000000005E-3</v>
      </c>
      <c r="S102" s="152">
        <v>-7.3000000000000001E-3</v>
      </c>
      <c r="T102" s="152">
        <v>-5.5999999999999999E-3</v>
      </c>
      <c r="U102" s="150">
        <v>3852</v>
      </c>
      <c r="V102" s="150">
        <v>-71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502011</v>
      </c>
      <c r="B103" s="144" t="s">
        <v>101</v>
      </c>
      <c r="C103" s="7">
        <v>1.008</v>
      </c>
      <c r="D103" s="145">
        <v>-6.8999999999999999E-3</v>
      </c>
      <c r="E103" s="144">
        <v>298.2</v>
      </c>
      <c r="F103" s="7">
        <v>1.0058</v>
      </c>
      <c r="G103" s="146">
        <v>-2.2000000000000001E-3</v>
      </c>
      <c r="H103" s="146">
        <v>0.03</v>
      </c>
      <c r="I103" s="144">
        <v>4.5</v>
      </c>
      <c r="J103" s="144">
        <v>4.5</v>
      </c>
      <c r="K103" s="146">
        <v>4.4900000000000002E-2</v>
      </c>
      <c r="L103" s="144" t="s">
        <v>40</v>
      </c>
      <c r="M103" s="7" t="s">
        <v>56</v>
      </c>
      <c r="N103" s="145">
        <v>-9.4000000000000004E-3</v>
      </c>
      <c r="O103" s="23">
        <v>0.46750000000000003</v>
      </c>
      <c r="P103" s="146">
        <v>-5.7000000000000002E-3</v>
      </c>
      <c r="Q103" s="146">
        <v>0.2722</v>
      </c>
      <c r="R103" s="146">
        <v>-1E-4</v>
      </c>
      <c r="S103" s="146">
        <v>-2.3E-3</v>
      </c>
      <c r="T103" s="146">
        <v>-3.5000000000000001E-3</v>
      </c>
      <c r="U103" s="144">
        <v>15819</v>
      </c>
      <c r="V103" s="144">
        <v>265</v>
      </c>
      <c r="W103" s="148">
        <v>0.21180555555555555</v>
      </c>
      <c r="X103" s="149">
        <v>42923</v>
      </c>
      <c r="Y103" s="13" t="s">
        <v>38</v>
      </c>
    </row>
    <row r="104" spans="1:25" ht="15.75" thickBot="1" x14ac:dyDescent="0.2">
      <c r="A104" s="14">
        <v>150233</v>
      </c>
      <c r="B104" s="150" t="s">
        <v>81</v>
      </c>
      <c r="C104" s="14">
        <v>1.0129999999999999</v>
      </c>
      <c r="D104" s="156">
        <v>-5.8999999999999999E-3</v>
      </c>
      <c r="E104" s="150">
        <v>24.02</v>
      </c>
      <c r="F104" s="14">
        <v>1.0105</v>
      </c>
      <c r="G104" s="152">
        <v>-2.5000000000000001E-3</v>
      </c>
      <c r="H104" s="152">
        <v>0.03</v>
      </c>
      <c r="I104" s="150">
        <v>4.5</v>
      </c>
      <c r="J104" s="150">
        <v>4.5</v>
      </c>
      <c r="K104" s="152">
        <v>4.4889999999999999E-2</v>
      </c>
      <c r="L104" s="150" t="s">
        <v>40</v>
      </c>
      <c r="M104" s="14" t="s">
        <v>82</v>
      </c>
      <c r="N104" s="151">
        <v>1.6000000000000001E-3</v>
      </c>
      <c r="O104" s="18">
        <v>0.29420000000000002</v>
      </c>
      <c r="P104" s="152">
        <v>-5.7000000000000002E-3</v>
      </c>
      <c r="Q104" s="162">
        <v>0.67979999999999996</v>
      </c>
      <c r="R104" s="152">
        <v>-2.8E-3</v>
      </c>
      <c r="S104" s="152">
        <v>-7.4000000000000003E-3</v>
      </c>
      <c r="T104" s="152">
        <v>1E-3</v>
      </c>
      <c r="U104" s="150">
        <v>2703</v>
      </c>
      <c r="V104" s="150">
        <v>-3</v>
      </c>
      <c r="W104" s="153">
        <v>0.21180555555555555</v>
      </c>
      <c r="X104" s="154">
        <v>42884</v>
      </c>
      <c r="Y104" s="21" t="s">
        <v>38</v>
      </c>
    </row>
    <row r="105" spans="1:25" ht="15.75" thickBot="1" x14ac:dyDescent="0.2">
      <c r="A105" s="7">
        <v>150235</v>
      </c>
      <c r="B105" s="144" t="s">
        <v>115</v>
      </c>
      <c r="C105" s="7">
        <v>1.0309999999999999</v>
      </c>
      <c r="D105" s="145">
        <v>-5.7999999999999996E-3</v>
      </c>
      <c r="E105" s="144">
        <v>853.3</v>
      </c>
      <c r="F105" s="7">
        <v>1.028</v>
      </c>
      <c r="G105" s="146">
        <v>-2.8999999999999998E-3</v>
      </c>
      <c r="H105" s="146">
        <v>0.03</v>
      </c>
      <c r="I105" s="144">
        <v>4.5</v>
      </c>
      <c r="J105" s="144">
        <v>4.5</v>
      </c>
      <c r="K105" s="146">
        <v>4.487E-2</v>
      </c>
      <c r="L105" s="144" t="s">
        <v>40</v>
      </c>
      <c r="M105" s="7" t="s">
        <v>56</v>
      </c>
      <c r="N105" s="145">
        <v>-9.4000000000000004E-3</v>
      </c>
      <c r="O105" s="23">
        <v>0.36230000000000001</v>
      </c>
      <c r="P105" s="146">
        <v>-6.7000000000000002E-3</v>
      </c>
      <c r="Q105" s="146">
        <v>0.497</v>
      </c>
      <c r="R105" s="146">
        <v>2E-3</v>
      </c>
      <c r="S105" s="146">
        <v>-5.0000000000000001E-4</v>
      </c>
      <c r="T105" s="146">
        <v>1E-3</v>
      </c>
      <c r="U105" s="144">
        <v>31863</v>
      </c>
      <c r="V105" s="144">
        <v>0</v>
      </c>
      <c r="W105" s="148">
        <v>0.21180555555555555</v>
      </c>
      <c r="X105" s="149">
        <v>42675</v>
      </c>
      <c r="Y105" s="13" t="s">
        <v>38</v>
      </c>
    </row>
    <row r="106" spans="1:25" ht="15.75" thickBot="1" x14ac:dyDescent="0.2">
      <c r="A106" s="14">
        <v>150315</v>
      </c>
      <c r="B106" s="150" t="s">
        <v>118</v>
      </c>
      <c r="C106" s="14">
        <v>1.036</v>
      </c>
      <c r="D106" s="156">
        <v>-2.8999999999999998E-3</v>
      </c>
      <c r="E106" s="150">
        <v>300.41000000000003</v>
      </c>
      <c r="F106" s="14">
        <v>1.0329999999999999</v>
      </c>
      <c r="G106" s="152">
        <v>-2.8999999999999998E-3</v>
      </c>
      <c r="H106" s="152">
        <v>0.03</v>
      </c>
      <c r="I106" s="150">
        <v>4.5</v>
      </c>
      <c r="J106" s="150">
        <v>4.5</v>
      </c>
      <c r="K106" s="152">
        <v>4.487E-2</v>
      </c>
      <c r="L106" s="150" t="s">
        <v>40</v>
      </c>
      <c r="M106" s="14" t="s">
        <v>119</v>
      </c>
      <c r="N106" s="151">
        <v>8.0999999999999996E-3</v>
      </c>
      <c r="O106" s="18">
        <v>0.38009999999999999</v>
      </c>
      <c r="P106" s="152">
        <v>-6.7000000000000002E-3</v>
      </c>
      <c r="Q106" s="152">
        <v>0.44940000000000002</v>
      </c>
      <c r="R106" s="152">
        <v>-7.6E-3</v>
      </c>
      <c r="S106" s="152">
        <v>-5.4000000000000003E-3</v>
      </c>
      <c r="T106" s="152">
        <v>-2.3999999999999998E-3</v>
      </c>
      <c r="U106" s="150">
        <v>9214</v>
      </c>
      <c r="V106" s="150">
        <v>0</v>
      </c>
      <c r="W106" s="153">
        <v>0.21180555555555555</v>
      </c>
      <c r="X106" s="154">
        <v>42705</v>
      </c>
      <c r="Y106" s="21" t="s">
        <v>38</v>
      </c>
    </row>
    <row r="107" spans="1:25" ht="15.75" thickBot="1" x14ac:dyDescent="0.2">
      <c r="A107" s="7">
        <v>150257</v>
      </c>
      <c r="B107" s="144" t="s">
        <v>53</v>
      </c>
      <c r="C107" s="7">
        <v>1.0129999999999999</v>
      </c>
      <c r="D107" s="145">
        <v>-3.8999999999999998E-3</v>
      </c>
      <c r="E107" s="144">
        <v>3.52</v>
      </c>
      <c r="F107" s="7">
        <v>1.0101</v>
      </c>
      <c r="G107" s="146">
        <v>-2.8999999999999998E-3</v>
      </c>
      <c r="H107" s="146">
        <v>0.03</v>
      </c>
      <c r="I107" s="144">
        <v>4.5</v>
      </c>
      <c r="J107" s="144">
        <v>4.5</v>
      </c>
      <c r="K107" s="146">
        <v>4.487E-2</v>
      </c>
      <c r="L107" s="144" t="s">
        <v>40</v>
      </c>
      <c r="M107" s="7" t="s">
        <v>54</v>
      </c>
      <c r="N107" s="145">
        <v>-3.7000000000000002E-3</v>
      </c>
      <c r="O107" s="23">
        <v>0.41649999999999998</v>
      </c>
      <c r="P107" s="146">
        <v>-6.7000000000000002E-3</v>
      </c>
      <c r="Q107" s="146">
        <v>0.38929999999999998</v>
      </c>
      <c r="R107" s="146">
        <v>-6.1999999999999998E-3</v>
      </c>
      <c r="S107" s="146">
        <v>-6.0000000000000001E-3</v>
      </c>
      <c r="T107" s="146">
        <v>2E-3</v>
      </c>
      <c r="U107" s="144">
        <v>1595</v>
      </c>
      <c r="V107" s="144">
        <v>-6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150251</v>
      </c>
      <c r="B108" s="150" t="s">
        <v>96</v>
      </c>
      <c r="C108" s="14">
        <v>1.034</v>
      </c>
      <c r="D108" s="156">
        <v>-3.8999999999999998E-3</v>
      </c>
      <c r="E108" s="150">
        <v>189.95</v>
      </c>
      <c r="F108" s="14">
        <v>1.0309999999999999</v>
      </c>
      <c r="G108" s="152">
        <v>-2.8999999999999998E-3</v>
      </c>
      <c r="H108" s="152">
        <v>0.03</v>
      </c>
      <c r="I108" s="150">
        <v>4.5</v>
      </c>
      <c r="J108" s="150">
        <v>4.5</v>
      </c>
      <c r="K108" s="152">
        <v>4.487E-2</v>
      </c>
      <c r="L108" s="150" t="s">
        <v>40</v>
      </c>
      <c r="M108" s="14" t="s">
        <v>97</v>
      </c>
      <c r="N108" s="156">
        <v>-1.4E-3</v>
      </c>
      <c r="O108" s="18">
        <v>0.42270000000000002</v>
      </c>
      <c r="P108" s="152">
        <v>-6.7000000000000002E-3</v>
      </c>
      <c r="Q108" s="152">
        <v>0.35189999999999999</v>
      </c>
      <c r="R108" s="152">
        <v>1.8E-3</v>
      </c>
      <c r="S108" s="152">
        <v>1.4E-3</v>
      </c>
      <c r="T108" s="152">
        <v>3.5999999999999999E-3</v>
      </c>
      <c r="U108" s="150">
        <v>10133</v>
      </c>
      <c r="V108" s="150">
        <v>18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150269</v>
      </c>
      <c r="B109" s="144" t="s">
        <v>57</v>
      </c>
      <c r="C109" s="7">
        <v>1.034</v>
      </c>
      <c r="D109" s="145">
        <v>-9.5999999999999992E-3</v>
      </c>
      <c r="E109" s="144">
        <v>1371.69</v>
      </c>
      <c r="F109" s="7">
        <v>1.0309999999999999</v>
      </c>
      <c r="G109" s="146">
        <v>-2.8999999999999998E-3</v>
      </c>
      <c r="H109" s="146">
        <v>0.03</v>
      </c>
      <c r="I109" s="144">
        <v>4.5</v>
      </c>
      <c r="J109" s="144">
        <v>4.5</v>
      </c>
      <c r="K109" s="146">
        <v>4.487E-2</v>
      </c>
      <c r="L109" s="144" t="s">
        <v>40</v>
      </c>
      <c r="M109" s="7" t="s">
        <v>58</v>
      </c>
      <c r="N109" s="145">
        <v>-5.1999999999999998E-3</v>
      </c>
      <c r="O109" s="23">
        <v>0.34849999999999998</v>
      </c>
      <c r="P109" s="146">
        <v>-6.7000000000000002E-3</v>
      </c>
      <c r="Q109" s="146">
        <v>0.52580000000000005</v>
      </c>
      <c r="R109" s="146">
        <v>-5.1999999999999998E-3</v>
      </c>
      <c r="S109" s="146">
        <v>-3.0000000000000001E-3</v>
      </c>
      <c r="T109" s="146">
        <v>-6.0000000000000001E-3</v>
      </c>
      <c r="U109" s="144">
        <v>54626</v>
      </c>
      <c r="V109" s="144">
        <v>-208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150271</v>
      </c>
      <c r="B110" s="150" t="s">
        <v>59</v>
      </c>
      <c r="C110" s="14">
        <v>1.034</v>
      </c>
      <c r="D110" s="156">
        <v>-3.8999999999999998E-3</v>
      </c>
      <c r="E110" s="150">
        <v>117.72</v>
      </c>
      <c r="F110" s="14">
        <v>1.0309999999999999</v>
      </c>
      <c r="G110" s="152">
        <v>-2.8999999999999998E-3</v>
      </c>
      <c r="H110" s="152">
        <v>0.03</v>
      </c>
      <c r="I110" s="150">
        <v>4.5</v>
      </c>
      <c r="J110" s="150">
        <v>4.5</v>
      </c>
      <c r="K110" s="152">
        <v>4.487E-2</v>
      </c>
      <c r="L110" s="150" t="s">
        <v>40</v>
      </c>
      <c r="M110" s="14" t="s">
        <v>60</v>
      </c>
      <c r="N110" s="156">
        <v>-2.8E-3</v>
      </c>
      <c r="O110" s="18">
        <v>0.39979999999999999</v>
      </c>
      <c r="P110" s="152">
        <v>-6.7000000000000002E-3</v>
      </c>
      <c r="Q110" s="152">
        <v>0.40560000000000002</v>
      </c>
      <c r="R110" s="152">
        <v>-5.3E-3</v>
      </c>
      <c r="S110" s="152">
        <v>-5.5999999999999999E-3</v>
      </c>
      <c r="T110" s="152">
        <v>-4.7000000000000002E-3</v>
      </c>
      <c r="U110" s="150">
        <v>2331</v>
      </c>
      <c r="V110" s="150">
        <v>-12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150018</v>
      </c>
      <c r="B111" s="144" t="s">
        <v>122</v>
      </c>
      <c r="C111" s="7">
        <v>1.032</v>
      </c>
      <c r="D111" s="145">
        <v>-1.15E-2</v>
      </c>
      <c r="E111" s="144">
        <v>1914.16</v>
      </c>
      <c r="F111" s="7">
        <v>1.0289999999999999</v>
      </c>
      <c r="G111" s="146">
        <v>-2.8999999999999998E-3</v>
      </c>
      <c r="H111" s="146">
        <v>0.03</v>
      </c>
      <c r="I111" s="144">
        <v>4.5</v>
      </c>
      <c r="J111" s="144">
        <v>4.5</v>
      </c>
      <c r="K111" s="146">
        <v>4.487E-2</v>
      </c>
      <c r="L111" s="144" t="s">
        <v>40</v>
      </c>
      <c r="M111" s="7" t="s">
        <v>123</v>
      </c>
      <c r="N111" s="145">
        <v>-2.0999999999999999E-3</v>
      </c>
      <c r="O111" s="23">
        <v>0.33600000000000002</v>
      </c>
      <c r="P111" s="146">
        <v>-6.7000000000000002E-3</v>
      </c>
      <c r="Q111" s="146">
        <v>1.0767</v>
      </c>
      <c r="R111" s="146">
        <v>-6.3E-3</v>
      </c>
      <c r="S111" s="146">
        <v>-3.0999999999999999E-3</v>
      </c>
      <c r="T111" s="146">
        <v>-2.5999999999999999E-3</v>
      </c>
      <c r="U111" s="144">
        <v>330142</v>
      </c>
      <c r="V111" s="144">
        <v>978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150283</v>
      </c>
      <c r="B112" s="150" t="s">
        <v>63</v>
      </c>
      <c r="C112" s="14">
        <v>1.0109999999999999</v>
      </c>
      <c r="D112" s="156">
        <v>-5.8999999999999999E-3</v>
      </c>
      <c r="E112" s="150">
        <v>57.71</v>
      </c>
      <c r="F112" s="14">
        <v>1.0079</v>
      </c>
      <c r="G112" s="152">
        <v>-3.0999999999999999E-3</v>
      </c>
      <c r="H112" s="152">
        <v>0.03</v>
      </c>
      <c r="I112" s="150">
        <v>4.5</v>
      </c>
      <c r="J112" s="150">
        <v>4.5</v>
      </c>
      <c r="K112" s="152">
        <v>4.4859999999999997E-2</v>
      </c>
      <c r="L112" s="150" t="s">
        <v>40</v>
      </c>
      <c r="M112" s="14" t="s">
        <v>64</v>
      </c>
      <c r="N112" s="151">
        <v>6.9999999999999999E-4</v>
      </c>
      <c r="O112" s="18">
        <v>0.29470000000000002</v>
      </c>
      <c r="P112" s="152">
        <v>-6.7000000000000002E-3</v>
      </c>
      <c r="Q112" s="162">
        <v>0.68200000000000005</v>
      </c>
      <c r="R112" s="152">
        <v>-8.2000000000000007E-3</v>
      </c>
      <c r="S112" s="152">
        <v>-4.7000000000000002E-3</v>
      </c>
      <c r="T112" s="152">
        <v>-4.0000000000000001E-3</v>
      </c>
      <c r="U112" s="150">
        <v>9344</v>
      </c>
      <c r="V112" s="150">
        <v>-48</v>
      </c>
      <c r="W112" s="153">
        <v>0.21180555555555555</v>
      </c>
      <c r="X112" s="154">
        <v>42905</v>
      </c>
      <c r="Y112" s="21" t="s">
        <v>38</v>
      </c>
    </row>
    <row r="113" spans="1:25" ht="15.75" thickBot="1" x14ac:dyDescent="0.2">
      <c r="A113" s="7">
        <v>502004</v>
      </c>
      <c r="B113" s="144" t="s">
        <v>98</v>
      </c>
      <c r="C113" s="7">
        <v>1.0089999999999999</v>
      </c>
      <c r="D113" s="145">
        <v>-7.9000000000000008E-3</v>
      </c>
      <c r="E113" s="144">
        <v>1968.93</v>
      </c>
      <c r="F113" s="7">
        <v>1.0058</v>
      </c>
      <c r="G113" s="146">
        <v>-3.2000000000000002E-3</v>
      </c>
      <c r="H113" s="146">
        <v>0.03</v>
      </c>
      <c r="I113" s="144">
        <v>4.5</v>
      </c>
      <c r="J113" s="144">
        <v>4.5</v>
      </c>
      <c r="K113" s="146">
        <v>4.4859999999999997E-2</v>
      </c>
      <c r="L113" s="144" t="s">
        <v>40</v>
      </c>
      <c r="M113" s="7" t="s">
        <v>80</v>
      </c>
      <c r="N113" s="147">
        <v>7.0000000000000001E-3</v>
      </c>
      <c r="O113" s="23">
        <v>0.44519999999999998</v>
      </c>
      <c r="P113" s="146">
        <v>-6.7000000000000002E-3</v>
      </c>
      <c r="Q113" s="146">
        <v>0.32550000000000001</v>
      </c>
      <c r="R113" s="146">
        <v>-5.4999999999999997E-3</v>
      </c>
      <c r="S113" s="146">
        <v>-4.1999999999999997E-3</v>
      </c>
      <c r="T113" s="146">
        <v>-2.8E-3</v>
      </c>
      <c r="U113" s="144">
        <v>36866</v>
      </c>
      <c r="V113" s="144">
        <v>-48</v>
      </c>
      <c r="W113" s="148">
        <v>0.21180555555555555</v>
      </c>
      <c r="X113" s="149">
        <v>42923</v>
      </c>
      <c r="Y113" s="13" t="s">
        <v>38</v>
      </c>
    </row>
    <row r="114" spans="1:25" ht="15.75" thickBot="1" x14ac:dyDescent="0.2">
      <c r="A114" s="14">
        <v>150186</v>
      </c>
      <c r="B114" s="150" t="s">
        <v>79</v>
      </c>
      <c r="C114" s="14">
        <v>1.0069999999999999</v>
      </c>
      <c r="D114" s="156">
        <v>-6.8999999999999999E-3</v>
      </c>
      <c r="E114" s="150">
        <v>707.72</v>
      </c>
      <c r="F114" s="14">
        <v>1.0036</v>
      </c>
      <c r="G114" s="152">
        <v>-3.3999999999999998E-3</v>
      </c>
      <c r="H114" s="152">
        <v>0.03</v>
      </c>
      <c r="I114" s="150">
        <v>4.5</v>
      </c>
      <c r="J114" s="150">
        <v>4.5</v>
      </c>
      <c r="K114" s="152">
        <v>4.4850000000000001E-2</v>
      </c>
      <c r="L114" s="150" t="s">
        <v>40</v>
      </c>
      <c r="M114" s="14" t="s">
        <v>80</v>
      </c>
      <c r="N114" s="151">
        <v>7.0000000000000001E-3</v>
      </c>
      <c r="O114" s="18">
        <v>0.35460000000000003</v>
      </c>
      <c r="P114" s="152">
        <v>-6.7000000000000002E-3</v>
      </c>
      <c r="Q114" s="162">
        <v>0.54449999999999998</v>
      </c>
      <c r="R114" s="152">
        <v>-5.8999999999999999E-3</v>
      </c>
      <c r="S114" s="152">
        <v>-2.9999999999999997E-4</v>
      </c>
      <c r="T114" s="152">
        <v>4.1000000000000003E-3</v>
      </c>
      <c r="U114" s="150">
        <v>46406</v>
      </c>
      <c r="V114" s="150">
        <v>46</v>
      </c>
      <c r="W114" s="153">
        <v>0.21180555555555555</v>
      </c>
      <c r="X114" s="154">
        <v>42940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1.012</v>
      </c>
      <c r="D115" s="145">
        <v>-7.7999999999999996E-3</v>
      </c>
      <c r="E115" s="144">
        <v>606.35</v>
      </c>
      <c r="F115" s="7">
        <v>1.0085999999999999</v>
      </c>
      <c r="G115" s="146">
        <v>-3.3999999999999998E-3</v>
      </c>
      <c r="H115" s="146">
        <v>0.03</v>
      </c>
      <c r="I115" s="144">
        <v>4.5</v>
      </c>
      <c r="J115" s="144">
        <v>4.5</v>
      </c>
      <c r="K115" s="146">
        <v>4.4850000000000001E-2</v>
      </c>
      <c r="L115" s="144" t="s">
        <v>40</v>
      </c>
      <c r="M115" s="7" t="s">
        <v>48</v>
      </c>
      <c r="N115" s="145">
        <v>-3.2000000000000002E-3</v>
      </c>
      <c r="O115" s="23">
        <v>0.30869999999999997</v>
      </c>
      <c r="P115" s="146">
        <v>-6.7000000000000002E-3</v>
      </c>
      <c r="Q115" s="146">
        <v>0.64780000000000004</v>
      </c>
      <c r="R115" s="146">
        <v>-5.3E-3</v>
      </c>
      <c r="S115" s="146">
        <v>-3.3999999999999998E-3</v>
      </c>
      <c r="T115" s="146">
        <v>-2.2000000000000001E-3</v>
      </c>
      <c r="U115" s="144">
        <v>25094</v>
      </c>
      <c r="V115" s="144">
        <v>-255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150184</v>
      </c>
      <c r="B116" s="150" t="s">
        <v>106</v>
      </c>
      <c r="C116" s="14">
        <v>1.014</v>
      </c>
      <c r="D116" s="156">
        <v>-5.8999999999999999E-3</v>
      </c>
      <c r="E116" s="150">
        <v>232.55</v>
      </c>
      <c r="F116" s="14">
        <v>1.0105</v>
      </c>
      <c r="G116" s="152">
        <v>-3.5000000000000001E-3</v>
      </c>
      <c r="H116" s="152">
        <v>0.03</v>
      </c>
      <c r="I116" s="150">
        <v>4.5</v>
      </c>
      <c r="J116" s="150">
        <v>4.5</v>
      </c>
      <c r="K116" s="152">
        <v>4.4839999999999998E-2</v>
      </c>
      <c r="L116" s="150" t="s">
        <v>40</v>
      </c>
      <c r="M116" s="14" t="s">
        <v>76</v>
      </c>
      <c r="N116" s="151">
        <v>2.2000000000000001E-3</v>
      </c>
      <c r="O116" s="18">
        <v>0.34639999999999999</v>
      </c>
      <c r="P116" s="152">
        <v>-6.7000000000000002E-3</v>
      </c>
      <c r="Q116" s="162">
        <v>0.55569999999999997</v>
      </c>
      <c r="R116" s="152">
        <v>-2.3E-3</v>
      </c>
      <c r="S116" s="152">
        <v>-4.4000000000000003E-3</v>
      </c>
      <c r="T116" s="152">
        <v>-4.3E-3</v>
      </c>
      <c r="U116" s="150">
        <v>38452</v>
      </c>
      <c r="V116" s="150">
        <v>-83</v>
      </c>
      <c r="W116" s="153">
        <v>0.21180555555555555</v>
      </c>
      <c r="X116" s="154">
        <v>42885</v>
      </c>
      <c r="Y116" s="21" t="s">
        <v>38</v>
      </c>
    </row>
    <row r="117" spans="1:25" ht="15.75" thickBot="1" x14ac:dyDescent="0.2">
      <c r="A117" s="7">
        <v>502024</v>
      </c>
      <c r="B117" s="144" t="s">
        <v>77</v>
      </c>
      <c r="C117" s="7">
        <v>1.056</v>
      </c>
      <c r="D117" s="145">
        <v>-3.8E-3</v>
      </c>
      <c r="E117" s="144">
        <v>215.11</v>
      </c>
      <c r="F117" s="7">
        <v>1.052</v>
      </c>
      <c r="G117" s="146">
        <v>-3.8E-3</v>
      </c>
      <c r="H117" s="146">
        <v>0.03</v>
      </c>
      <c r="I117" s="144">
        <v>5</v>
      </c>
      <c r="J117" s="144">
        <v>4.5</v>
      </c>
      <c r="K117" s="146">
        <v>4.4830000000000002E-2</v>
      </c>
      <c r="L117" s="144" t="s">
        <v>40</v>
      </c>
      <c r="M117" s="7" t="s">
        <v>78</v>
      </c>
      <c r="N117" s="147">
        <v>3.8999999999999998E-3</v>
      </c>
      <c r="O117" s="23">
        <v>0.28170000000000001</v>
      </c>
      <c r="P117" s="146">
        <v>-7.6E-3</v>
      </c>
      <c r="Q117" s="146">
        <v>0.65500000000000003</v>
      </c>
      <c r="R117" s="146">
        <v>1.2999999999999999E-3</v>
      </c>
      <c r="S117" s="146">
        <v>2.2000000000000001E-3</v>
      </c>
      <c r="T117" s="146">
        <v>3.3E-3</v>
      </c>
      <c r="U117" s="144">
        <v>3190</v>
      </c>
      <c r="V117" s="144">
        <v>5</v>
      </c>
      <c r="W117" s="148">
        <v>0.21180555555555555</v>
      </c>
      <c r="X117" s="149">
        <v>42614</v>
      </c>
      <c r="Y117" s="13" t="s">
        <v>38</v>
      </c>
    </row>
    <row r="118" spans="1:25" ht="15.75" thickBot="1" x14ac:dyDescent="0.2">
      <c r="A118" s="14">
        <v>150179</v>
      </c>
      <c r="B118" s="150" t="s">
        <v>120</v>
      </c>
      <c r="C118" s="14">
        <v>1.0329999999999999</v>
      </c>
      <c r="D118" s="156">
        <v>-2.8999999999999998E-3</v>
      </c>
      <c r="E118" s="150">
        <v>76.38</v>
      </c>
      <c r="F118" s="14">
        <v>1.0289999999999999</v>
      </c>
      <c r="G118" s="152">
        <v>-3.8999999999999998E-3</v>
      </c>
      <c r="H118" s="152">
        <v>0.03</v>
      </c>
      <c r="I118" s="150">
        <v>4.5</v>
      </c>
      <c r="J118" s="150">
        <v>4.5</v>
      </c>
      <c r="K118" s="152">
        <v>4.4819999999999999E-2</v>
      </c>
      <c r="L118" s="150" t="s">
        <v>40</v>
      </c>
      <c r="M118" s="14" t="s">
        <v>121</v>
      </c>
      <c r="N118" s="151">
        <v>4.7000000000000002E-3</v>
      </c>
      <c r="O118" s="18">
        <v>0.4703</v>
      </c>
      <c r="P118" s="152">
        <v>-7.6E-3</v>
      </c>
      <c r="Q118" s="152">
        <v>0.2424</v>
      </c>
      <c r="R118" s="152">
        <v>-6.4999999999999997E-3</v>
      </c>
      <c r="S118" s="152">
        <v>-9.5999999999999992E-3</v>
      </c>
      <c r="T118" s="152">
        <v>-5.0000000000000001E-3</v>
      </c>
      <c r="U118" s="150">
        <v>6291</v>
      </c>
      <c r="V118" s="150">
        <v>-92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150243</v>
      </c>
      <c r="B119" s="144" t="s">
        <v>128</v>
      </c>
      <c r="C119" s="7">
        <v>1.032</v>
      </c>
      <c r="D119" s="145">
        <v>-1.9E-3</v>
      </c>
      <c r="E119" s="144">
        <v>357.44</v>
      </c>
      <c r="F119" s="7">
        <v>1.028</v>
      </c>
      <c r="G119" s="146">
        <v>-3.8999999999999998E-3</v>
      </c>
      <c r="H119" s="146">
        <v>0.03</v>
      </c>
      <c r="I119" s="144">
        <v>4.5</v>
      </c>
      <c r="J119" s="144">
        <v>4.5</v>
      </c>
      <c r="K119" s="146">
        <v>4.4819999999999999E-2</v>
      </c>
      <c r="L119" s="144" t="s">
        <v>40</v>
      </c>
      <c r="M119" s="7" t="s">
        <v>129</v>
      </c>
      <c r="N119" s="147">
        <v>8.3000000000000001E-3</v>
      </c>
      <c r="O119" s="23">
        <v>0.38090000000000002</v>
      </c>
      <c r="P119" s="146">
        <v>-7.6E-3</v>
      </c>
      <c r="Q119" s="146">
        <v>0.45340000000000003</v>
      </c>
      <c r="R119" s="146">
        <v>-6.8999999999999999E-3</v>
      </c>
      <c r="S119" s="146">
        <v>-5.4000000000000003E-3</v>
      </c>
      <c r="T119" s="146">
        <v>-3.8999999999999998E-3</v>
      </c>
      <c r="U119" s="144">
        <v>12428</v>
      </c>
      <c r="V119" s="144">
        <v>-27</v>
      </c>
      <c r="W119" s="148">
        <v>0.21180555555555555</v>
      </c>
      <c r="X119" s="149">
        <v>42705</v>
      </c>
      <c r="Y119" s="13" t="s">
        <v>38</v>
      </c>
    </row>
    <row r="120" spans="1:25" ht="15.75" thickBot="1" x14ac:dyDescent="0.2">
      <c r="A120" s="14">
        <v>150241</v>
      </c>
      <c r="B120" s="161" t="s">
        <v>94</v>
      </c>
      <c r="C120" s="14">
        <v>1.0349999999999999</v>
      </c>
      <c r="D120" s="156">
        <v>-1.9E-3</v>
      </c>
      <c r="E120" s="150">
        <v>137.49</v>
      </c>
      <c r="F120" s="14">
        <v>1.0309999999999999</v>
      </c>
      <c r="G120" s="152">
        <v>-3.8999999999999998E-3</v>
      </c>
      <c r="H120" s="152">
        <v>0.03</v>
      </c>
      <c r="I120" s="150">
        <v>4.5</v>
      </c>
      <c r="J120" s="150">
        <v>4.5</v>
      </c>
      <c r="K120" s="152">
        <v>4.4819999999999999E-2</v>
      </c>
      <c r="L120" s="150" t="s">
        <v>40</v>
      </c>
      <c r="M120" s="14" t="s">
        <v>95</v>
      </c>
      <c r="N120" s="156">
        <v>-1.9E-3</v>
      </c>
      <c r="O120" s="18">
        <v>0.31740000000000002</v>
      </c>
      <c r="P120" s="152">
        <v>-7.6E-3</v>
      </c>
      <c r="Q120" s="152">
        <v>0.59860000000000002</v>
      </c>
      <c r="R120" s="152">
        <v>-6.1999999999999998E-3</v>
      </c>
      <c r="S120" s="152">
        <v>-7.4000000000000003E-3</v>
      </c>
      <c r="T120" s="152">
        <v>-4.7999999999999996E-3</v>
      </c>
      <c r="U120" s="150">
        <v>8451</v>
      </c>
      <c r="V120" s="150">
        <v>-24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150307</v>
      </c>
      <c r="B121" s="144" t="s">
        <v>51</v>
      </c>
      <c r="C121" s="7">
        <v>1.0369999999999999</v>
      </c>
      <c r="D121" s="145">
        <v>-3.8E-3</v>
      </c>
      <c r="E121" s="144">
        <v>462.62</v>
      </c>
      <c r="F121" s="7">
        <v>1.0329999999999999</v>
      </c>
      <c r="G121" s="146">
        <v>-3.8999999999999998E-3</v>
      </c>
      <c r="H121" s="146">
        <v>0.03</v>
      </c>
      <c r="I121" s="144">
        <v>4.5</v>
      </c>
      <c r="J121" s="144">
        <v>4.5</v>
      </c>
      <c r="K121" s="146">
        <v>4.4819999999999999E-2</v>
      </c>
      <c r="L121" s="144" t="s">
        <v>40</v>
      </c>
      <c r="M121" s="7" t="s">
        <v>52</v>
      </c>
      <c r="N121" s="147">
        <v>4.0000000000000002E-4</v>
      </c>
      <c r="O121" s="23">
        <v>0.20830000000000001</v>
      </c>
      <c r="P121" s="146">
        <v>-7.6E-3</v>
      </c>
      <c r="Q121" s="146">
        <v>0.85109999999999997</v>
      </c>
      <c r="R121" s="146">
        <v>-6.6E-3</v>
      </c>
      <c r="S121" s="146">
        <v>-6.7999999999999996E-3</v>
      </c>
      <c r="T121" s="146">
        <v>-5.4999999999999997E-3</v>
      </c>
      <c r="U121" s="144">
        <v>19936</v>
      </c>
      <c r="V121" s="144">
        <v>-62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150051</v>
      </c>
      <c r="B122" s="150" t="s">
        <v>87</v>
      </c>
      <c r="C122" s="14">
        <v>1.03</v>
      </c>
      <c r="D122" s="156">
        <v>-6.7999999999999996E-3</v>
      </c>
      <c r="E122" s="150">
        <v>1011.67</v>
      </c>
      <c r="F122" s="14">
        <v>1.026</v>
      </c>
      <c r="G122" s="152">
        <v>-3.8999999999999998E-3</v>
      </c>
      <c r="H122" s="152">
        <v>0.03</v>
      </c>
      <c r="I122" s="150">
        <v>4.5</v>
      </c>
      <c r="J122" s="150">
        <v>4.5</v>
      </c>
      <c r="K122" s="152">
        <v>4.4819999999999999E-2</v>
      </c>
      <c r="L122" s="150" t="s">
        <v>40</v>
      </c>
      <c r="M122" s="14" t="s">
        <v>88</v>
      </c>
      <c r="N122" s="156">
        <v>-3.5999999999999999E-3</v>
      </c>
      <c r="O122" s="18">
        <v>0.4476</v>
      </c>
      <c r="P122" s="152">
        <v>-7.7000000000000002E-3</v>
      </c>
      <c r="Q122" s="152">
        <v>0.29870000000000002</v>
      </c>
      <c r="R122" s="152">
        <v>-5.7000000000000002E-3</v>
      </c>
      <c r="S122" s="152">
        <v>-5.1999999999999998E-3</v>
      </c>
      <c r="T122" s="152">
        <v>-6.4999999999999997E-3</v>
      </c>
      <c r="U122" s="150">
        <v>31563</v>
      </c>
      <c r="V122" s="150">
        <v>-1221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150173</v>
      </c>
      <c r="B123" s="144" t="s">
        <v>113</v>
      </c>
      <c r="C123" s="7">
        <v>1.0349999999999999</v>
      </c>
      <c r="D123" s="145">
        <v>-2.8999999999999998E-3</v>
      </c>
      <c r="E123" s="144">
        <v>396.75</v>
      </c>
      <c r="F123" s="7">
        <v>1.0309999999999999</v>
      </c>
      <c r="G123" s="146">
        <v>-3.8999999999999998E-3</v>
      </c>
      <c r="H123" s="146">
        <v>0.03</v>
      </c>
      <c r="I123" s="144">
        <v>4.5</v>
      </c>
      <c r="J123" s="144">
        <v>4.5</v>
      </c>
      <c r="K123" s="146">
        <v>4.4819999999999999E-2</v>
      </c>
      <c r="L123" s="144" t="s">
        <v>40</v>
      </c>
      <c r="M123" s="7" t="s">
        <v>114</v>
      </c>
      <c r="N123" s="147">
        <v>4.7999999999999996E-3</v>
      </c>
      <c r="O123" s="23">
        <v>0.28199999999999997</v>
      </c>
      <c r="P123" s="146">
        <v>-7.6E-3</v>
      </c>
      <c r="Q123" s="146">
        <v>0.68149999999999999</v>
      </c>
      <c r="R123" s="146">
        <v>-6.7999999999999996E-3</v>
      </c>
      <c r="S123" s="146">
        <v>-6.1999999999999998E-3</v>
      </c>
      <c r="T123" s="146">
        <v>-2.3E-3</v>
      </c>
      <c r="U123" s="144">
        <v>18872</v>
      </c>
      <c r="V123" s="144">
        <v>-14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150305</v>
      </c>
      <c r="B124" s="150" t="s">
        <v>104</v>
      </c>
      <c r="C124" s="14">
        <v>1.0349999999999999</v>
      </c>
      <c r="D124" s="156">
        <v>-2.8999999999999998E-3</v>
      </c>
      <c r="E124" s="150">
        <v>96.8</v>
      </c>
      <c r="F124" s="14">
        <v>1.0309999999999999</v>
      </c>
      <c r="G124" s="152">
        <v>-3.8999999999999998E-3</v>
      </c>
      <c r="H124" s="152">
        <v>0.03</v>
      </c>
      <c r="I124" s="150">
        <v>4.5</v>
      </c>
      <c r="J124" s="150">
        <v>4.5</v>
      </c>
      <c r="K124" s="152">
        <v>4.4819999999999999E-2</v>
      </c>
      <c r="L124" s="150" t="s">
        <v>40</v>
      </c>
      <c r="M124" s="14" t="s">
        <v>105</v>
      </c>
      <c r="N124" s="151">
        <v>1E-3</v>
      </c>
      <c r="O124" s="18">
        <v>0.2346</v>
      </c>
      <c r="P124" s="152">
        <v>-7.6E-3</v>
      </c>
      <c r="Q124" s="152">
        <v>0.79259999999999997</v>
      </c>
      <c r="R124" s="152">
        <v>-7.4999999999999997E-3</v>
      </c>
      <c r="S124" s="152">
        <v>-4.1999999999999997E-3</v>
      </c>
      <c r="T124" s="152">
        <v>-3.5999999999999999E-3</v>
      </c>
      <c r="U124" s="150">
        <v>2858</v>
      </c>
      <c r="V124" s="150">
        <v>-35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150207</v>
      </c>
      <c r="B125" s="144" t="s">
        <v>71</v>
      </c>
      <c r="C125" s="7">
        <v>1.036</v>
      </c>
      <c r="D125" s="145">
        <v>-6.7000000000000002E-3</v>
      </c>
      <c r="E125" s="144">
        <v>81.75</v>
      </c>
      <c r="F125" s="7">
        <v>1.0309999999999999</v>
      </c>
      <c r="G125" s="146">
        <v>-4.7999999999999996E-3</v>
      </c>
      <c r="H125" s="146">
        <v>0.03</v>
      </c>
      <c r="I125" s="144">
        <v>4.5</v>
      </c>
      <c r="J125" s="144">
        <v>4.5</v>
      </c>
      <c r="K125" s="146">
        <v>4.478E-2</v>
      </c>
      <c r="L125" s="144" t="s">
        <v>40</v>
      </c>
      <c r="M125" s="7" t="s">
        <v>72</v>
      </c>
      <c r="N125" s="145">
        <v>-1.0699999999999999E-2</v>
      </c>
      <c r="O125" s="23">
        <v>0.16289999999999999</v>
      </c>
      <c r="P125" s="146">
        <v>-8.6E-3</v>
      </c>
      <c r="Q125" s="146">
        <v>0.96040000000000003</v>
      </c>
      <c r="R125" s="146">
        <v>-4.7999999999999996E-3</v>
      </c>
      <c r="S125" s="146">
        <v>-4.4999999999999997E-3</v>
      </c>
      <c r="T125" s="146">
        <v>-5.1000000000000004E-3</v>
      </c>
      <c r="U125" s="144">
        <v>13557</v>
      </c>
      <c r="V125" s="144">
        <v>-5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502027</v>
      </c>
      <c r="B126" s="150" t="s">
        <v>124</v>
      </c>
      <c r="C126" s="14">
        <v>1.0569999999999999</v>
      </c>
      <c r="D126" s="156">
        <v>-1.9E-3</v>
      </c>
      <c r="E126" s="150">
        <v>239.93</v>
      </c>
      <c r="F126" s="14">
        <v>1.052</v>
      </c>
      <c r="G126" s="152">
        <v>-4.7999999999999996E-3</v>
      </c>
      <c r="H126" s="152">
        <v>0.03</v>
      </c>
      <c r="I126" s="150">
        <v>5</v>
      </c>
      <c r="J126" s="150">
        <v>4.5</v>
      </c>
      <c r="K126" s="152">
        <v>4.478E-2</v>
      </c>
      <c r="L126" s="150" t="s">
        <v>40</v>
      </c>
      <c r="M126" s="14" t="s">
        <v>125</v>
      </c>
      <c r="N126" s="151">
        <v>1.5E-3</v>
      </c>
      <c r="O126" s="18">
        <v>0.29110000000000003</v>
      </c>
      <c r="P126" s="152">
        <v>-8.5000000000000006E-3</v>
      </c>
      <c r="Q126" s="152">
        <v>0.63339999999999996</v>
      </c>
      <c r="R126" s="152">
        <v>5.1000000000000004E-3</v>
      </c>
      <c r="S126" s="152">
        <v>2.7300000000000001E-2</v>
      </c>
      <c r="T126" s="152">
        <v>7.7399999999999997E-2</v>
      </c>
      <c r="U126" s="150">
        <v>458</v>
      </c>
      <c r="V126" s="150">
        <v>147</v>
      </c>
      <c r="W126" s="153">
        <v>0.21180555555555555</v>
      </c>
      <c r="X126" s="154">
        <v>42614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1.0409999999999999</v>
      </c>
      <c r="D127" s="145">
        <v>-1.0500000000000001E-2</v>
      </c>
      <c r="E127" s="144">
        <v>14.95</v>
      </c>
      <c r="F127" s="7">
        <v>1.0329999999999999</v>
      </c>
      <c r="G127" s="146">
        <v>-7.7000000000000002E-3</v>
      </c>
      <c r="H127" s="146">
        <v>0.03</v>
      </c>
      <c r="I127" s="144">
        <v>4.5</v>
      </c>
      <c r="J127" s="144">
        <v>4.5</v>
      </c>
      <c r="K127" s="146">
        <v>4.4639999999999999E-2</v>
      </c>
      <c r="L127" s="144" t="s">
        <v>40</v>
      </c>
      <c r="M127" s="7" t="s">
        <v>62</v>
      </c>
      <c r="N127" s="145">
        <v>-1.9E-3</v>
      </c>
      <c r="O127" s="23">
        <v>0.12640000000000001</v>
      </c>
      <c r="P127" s="146">
        <v>-1.0500000000000001E-2</v>
      </c>
      <c r="Q127" s="146">
        <v>0.52710000000000001</v>
      </c>
      <c r="R127" s="146">
        <v>-1.01E-2</v>
      </c>
      <c r="S127" s="146">
        <v>-3.8E-3</v>
      </c>
      <c r="T127" s="146">
        <v>1E-4</v>
      </c>
      <c r="U127" s="144">
        <v>9041</v>
      </c>
      <c r="V127" s="144">
        <v>0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150227</v>
      </c>
      <c r="B128" s="161" t="s">
        <v>111</v>
      </c>
      <c r="C128" s="14">
        <v>1.046</v>
      </c>
      <c r="D128" s="156">
        <v>-3.8E-3</v>
      </c>
      <c r="E128" s="150">
        <v>7092.11</v>
      </c>
      <c r="F128" s="14">
        <v>1.0369999999999999</v>
      </c>
      <c r="G128" s="152">
        <v>-8.6999999999999994E-3</v>
      </c>
      <c r="H128" s="152">
        <v>0.03</v>
      </c>
      <c r="I128" s="150">
        <v>4.5</v>
      </c>
      <c r="J128" s="150">
        <v>4.5</v>
      </c>
      <c r="K128" s="152">
        <v>4.4600000000000001E-2</v>
      </c>
      <c r="L128" s="150" t="s">
        <v>40</v>
      </c>
      <c r="M128" s="14" t="s">
        <v>95</v>
      </c>
      <c r="N128" s="156">
        <v>-1.9E-3</v>
      </c>
      <c r="O128" s="18">
        <v>0.26579999999999998</v>
      </c>
      <c r="P128" s="152">
        <v>-1.24E-2</v>
      </c>
      <c r="Q128" s="152">
        <v>0.71150000000000002</v>
      </c>
      <c r="R128" s="152">
        <v>-5.0000000000000001E-3</v>
      </c>
      <c r="S128" s="152">
        <v>-1.6999999999999999E-3</v>
      </c>
      <c r="T128" s="152">
        <v>0</v>
      </c>
      <c r="U128" s="150">
        <v>316874</v>
      </c>
      <c r="V128" s="150">
        <v>1451</v>
      </c>
      <c r="W128" s="153">
        <v>0.21180555555555555</v>
      </c>
      <c r="X128" s="154">
        <v>42675</v>
      </c>
      <c r="Y128" s="21" t="s">
        <v>38</v>
      </c>
    </row>
    <row r="129" spans="1:25" ht="15.75" thickBot="1" x14ac:dyDescent="0.2">
      <c r="A129" s="7">
        <v>150181</v>
      </c>
      <c r="B129" s="144" t="s">
        <v>98</v>
      </c>
      <c r="C129" s="7">
        <v>1.034</v>
      </c>
      <c r="D129" s="145">
        <v>-8.6E-3</v>
      </c>
      <c r="E129" s="144">
        <v>2685.32</v>
      </c>
      <c r="F129" s="7">
        <v>1.0249999999999999</v>
      </c>
      <c r="G129" s="146">
        <v>-8.8000000000000005E-3</v>
      </c>
      <c r="H129" s="146">
        <v>0.03</v>
      </c>
      <c r="I129" s="144">
        <v>4.5</v>
      </c>
      <c r="J129" s="144">
        <v>4.5</v>
      </c>
      <c r="K129" s="146">
        <v>4.4600000000000001E-2</v>
      </c>
      <c r="L129" s="144" t="s">
        <v>40</v>
      </c>
      <c r="M129" s="7" t="s">
        <v>80</v>
      </c>
      <c r="N129" s="147">
        <v>7.0000000000000001E-3</v>
      </c>
      <c r="O129" s="23">
        <v>0.43509999999999999</v>
      </c>
      <c r="P129" s="146">
        <v>-1.2500000000000001E-2</v>
      </c>
      <c r="Q129" s="146">
        <v>0.32929999999999998</v>
      </c>
      <c r="R129" s="146">
        <v>-6.1999999999999998E-3</v>
      </c>
      <c r="S129" s="146">
        <v>-1.2999999999999999E-3</v>
      </c>
      <c r="T129" s="146">
        <v>-8.9999999999999998E-4</v>
      </c>
      <c r="U129" s="144">
        <v>306929</v>
      </c>
      <c r="V129" s="144">
        <v>89</v>
      </c>
      <c r="W129" s="148">
        <v>0.21180555555555555</v>
      </c>
      <c r="X129" s="149">
        <v>42719</v>
      </c>
      <c r="Y129" s="13" t="s">
        <v>38</v>
      </c>
    </row>
    <row r="130" spans="1:25" ht="15.75" thickBot="1" x14ac:dyDescent="0.2">
      <c r="A130" s="14">
        <v>150217</v>
      </c>
      <c r="B130" s="150" t="s">
        <v>67</v>
      </c>
      <c r="C130" s="14">
        <v>1.05</v>
      </c>
      <c r="D130" s="156">
        <v>-2.8E-3</v>
      </c>
      <c r="E130" s="150">
        <v>1034.0999999999999</v>
      </c>
      <c r="F130" s="14">
        <v>1.0369999999999999</v>
      </c>
      <c r="G130" s="152">
        <v>-1.2500000000000001E-2</v>
      </c>
      <c r="H130" s="152">
        <v>0.03</v>
      </c>
      <c r="I130" s="150">
        <v>5.5</v>
      </c>
      <c r="J130" s="150">
        <v>4.5</v>
      </c>
      <c r="K130" s="152">
        <v>4.4580000000000002E-2</v>
      </c>
      <c r="L130" s="150" t="s">
        <v>40</v>
      </c>
      <c r="M130" s="14" t="s">
        <v>68</v>
      </c>
      <c r="N130" s="151">
        <v>4.4999999999999997E-3</v>
      </c>
      <c r="O130" s="18">
        <v>0.27189999999999998</v>
      </c>
      <c r="P130" s="152">
        <v>-1.61E-2</v>
      </c>
      <c r="Q130" s="152">
        <v>0.69730000000000003</v>
      </c>
      <c r="R130" s="152">
        <v>-5.8999999999999999E-3</v>
      </c>
      <c r="S130" s="152">
        <v>-6.7999999999999996E-3</v>
      </c>
      <c r="T130" s="152">
        <v>-4.4999999999999997E-3</v>
      </c>
      <c r="U130" s="150">
        <v>43291</v>
      </c>
      <c r="V130" s="150">
        <v>-370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150245</v>
      </c>
      <c r="B131" s="144" t="s">
        <v>132</v>
      </c>
      <c r="C131" s="7">
        <v>1.0580000000000001</v>
      </c>
      <c r="D131" s="147">
        <v>8.9999999999999998E-4</v>
      </c>
      <c r="E131" s="144">
        <v>0.56999999999999995</v>
      </c>
      <c r="F131" s="7">
        <v>1.0469999999999999</v>
      </c>
      <c r="G131" s="146">
        <v>-1.0500000000000001E-2</v>
      </c>
      <c r="H131" s="146">
        <v>0.03</v>
      </c>
      <c r="I131" s="144">
        <v>4.75</v>
      </c>
      <c r="J131" s="144">
        <v>4.5</v>
      </c>
      <c r="K131" s="146">
        <v>4.453E-2</v>
      </c>
      <c r="L131" s="144" t="s">
        <v>40</v>
      </c>
      <c r="M131" s="7" t="s">
        <v>86</v>
      </c>
      <c r="N131" s="147">
        <v>4.5999999999999999E-3</v>
      </c>
      <c r="O131" s="23">
        <v>0.4214</v>
      </c>
      <c r="P131" s="146">
        <v>-1.4200000000000001E-2</v>
      </c>
      <c r="Q131" s="146">
        <v>0.3382</v>
      </c>
      <c r="R131" s="146">
        <v>-1.06E-2</v>
      </c>
      <c r="S131" s="146">
        <v>-6.7000000000000002E-3</v>
      </c>
      <c r="T131" s="146">
        <v>4.8999999999999998E-3</v>
      </c>
      <c r="U131" s="144">
        <v>1005</v>
      </c>
      <c r="V131" s="144">
        <v>0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150171</v>
      </c>
      <c r="B132" s="150" t="s">
        <v>101</v>
      </c>
      <c r="C132" s="14">
        <v>1.0309999999999999</v>
      </c>
      <c r="D132" s="156">
        <v>-1.34E-2</v>
      </c>
      <c r="E132" s="150">
        <v>3697.04</v>
      </c>
      <c r="F132" s="14">
        <v>1.02</v>
      </c>
      <c r="G132" s="152">
        <v>-1.0800000000000001E-2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102</v>
      </c>
      <c r="N132" s="156">
        <v>-9.5999999999999992E-3</v>
      </c>
      <c r="O132" s="18">
        <v>0.4461</v>
      </c>
      <c r="P132" s="152">
        <v>-1.44E-2</v>
      </c>
      <c r="Q132" s="162">
        <v>0.3085</v>
      </c>
      <c r="R132" s="152">
        <v>1E-4</v>
      </c>
      <c r="S132" s="152">
        <v>-1.6000000000000001E-3</v>
      </c>
      <c r="T132" s="152">
        <v>8.0000000000000004E-4</v>
      </c>
      <c r="U132" s="150">
        <v>351064</v>
      </c>
      <c r="V132" s="150">
        <v>-102</v>
      </c>
      <c r="W132" s="153">
        <v>0.21180555555555555</v>
      </c>
      <c r="X132" s="154">
        <v>42807</v>
      </c>
      <c r="Y132" s="21" t="s">
        <v>38</v>
      </c>
    </row>
    <row r="133" spans="1:25" ht="15.75" thickBot="1" x14ac:dyDescent="0.2">
      <c r="A133" s="7">
        <v>150255</v>
      </c>
      <c r="B133" s="155" t="s">
        <v>112</v>
      </c>
      <c r="C133" s="7">
        <v>1.022</v>
      </c>
      <c r="D133" s="157">
        <v>0</v>
      </c>
      <c r="E133" s="144">
        <v>15.91</v>
      </c>
      <c r="F133" s="7">
        <v>1.0101</v>
      </c>
      <c r="G133" s="146">
        <v>-1.18E-2</v>
      </c>
      <c r="H133" s="146">
        <v>0.03</v>
      </c>
      <c r="I133" s="144">
        <v>4.5</v>
      </c>
      <c r="J133" s="144">
        <v>4.5</v>
      </c>
      <c r="K133" s="146">
        <v>4.4470000000000003E-2</v>
      </c>
      <c r="L133" s="144" t="s">
        <v>40</v>
      </c>
      <c r="M133" s="7" t="s">
        <v>95</v>
      </c>
      <c r="N133" s="145">
        <v>-1.9E-3</v>
      </c>
      <c r="O133" s="23">
        <v>0.24179999999999999</v>
      </c>
      <c r="P133" s="146">
        <v>-1.55E-2</v>
      </c>
      <c r="Q133" s="146">
        <v>0.80510000000000004</v>
      </c>
      <c r="R133" s="146">
        <v>-7.1999999999999998E-3</v>
      </c>
      <c r="S133" s="146">
        <v>-6.0000000000000001E-3</v>
      </c>
      <c r="T133" s="146">
        <v>-6.8999999999999999E-3</v>
      </c>
      <c r="U133" s="144">
        <v>3021</v>
      </c>
      <c r="V133" s="144">
        <v>-78</v>
      </c>
      <c r="W133" s="148">
        <v>0.21180555555555555</v>
      </c>
      <c r="X133" s="149">
        <v>42888</v>
      </c>
      <c r="Y133" s="13" t="s">
        <v>38</v>
      </c>
    </row>
    <row r="134" spans="1:25" ht="15.75" thickBot="1" x14ac:dyDescent="0.2">
      <c r="A134" s="14">
        <v>150309</v>
      </c>
      <c r="B134" s="150" t="s">
        <v>73</v>
      </c>
      <c r="C134" s="14">
        <v>1.044</v>
      </c>
      <c r="D134" s="151">
        <v>4.7999999999999996E-3</v>
      </c>
      <c r="E134" s="150">
        <v>7.64</v>
      </c>
      <c r="F134" s="14">
        <v>1.032</v>
      </c>
      <c r="G134" s="152">
        <v>-1.1599999999999999E-2</v>
      </c>
      <c r="H134" s="152">
        <v>0.03</v>
      </c>
      <c r="I134" s="150">
        <v>4.5</v>
      </c>
      <c r="J134" s="150">
        <v>4.5</v>
      </c>
      <c r="K134" s="152">
        <v>4.4470000000000003E-2</v>
      </c>
      <c r="L134" s="150" t="s">
        <v>40</v>
      </c>
      <c r="M134" s="14" t="s">
        <v>74</v>
      </c>
      <c r="N134" s="151">
        <v>4.7999999999999996E-3</v>
      </c>
      <c r="O134" s="18">
        <v>0.35930000000000001</v>
      </c>
      <c r="P134" s="152">
        <v>-1.52E-2</v>
      </c>
      <c r="Q134" s="152">
        <v>0.49919999999999998</v>
      </c>
      <c r="R134" s="152">
        <v>-3.5000000000000001E-3</v>
      </c>
      <c r="S134" s="152">
        <v>-6.4999999999999997E-3</v>
      </c>
      <c r="T134" s="152">
        <v>-2E-3</v>
      </c>
      <c r="U134" s="150">
        <v>1380</v>
      </c>
      <c r="V134" s="150">
        <v>-1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150100</v>
      </c>
      <c r="B135" s="144" t="s">
        <v>133</v>
      </c>
      <c r="C135" s="7">
        <v>1.044</v>
      </c>
      <c r="D135" s="145">
        <v>-1.9E-3</v>
      </c>
      <c r="E135" s="144">
        <v>15.05</v>
      </c>
      <c r="F135" s="7">
        <v>1.0289999999999999</v>
      </c>
      <c r="G135" s="146">
        <v>-1.46E-2</v>
      </c>
      <c r="H135" s="146">
        <v>0.03</v>
      </c>
      <c r="I135" s="144">
        <v>4.5</v>
      </c>
      <c r="J135" s="144">
        <v>4.5</v>
      </c>
      <c r="K135" s="146">
        <v>4.4330000000000001E-2</v>
      </c>
      <c r="L135" s="144" t="s">
        <v>40</v>
      </c>
      <c r="M135" s="7" t="s">
        <v>134</v>
      </c>
      <c r="N135" s="145">
        <v>-2.2000000000000001E-3</v>
      </c>
      <c r="O135" s="23">
        <v>0.44950000000000001</v>
      </c>
      <c r="P135" s="146">
        <v>-1.8100000000000002E-2</v>
      </c>
      <c r="Q135" s="146">
        <v>0.7218</v>
      </c>
      <c r="R135" s="146">
        <v>-6.8999999999999999E-3</v>
      </c>
      <c r="S135" s="146">
        <v>-7.3000000000000001E-3</v>
      </c>
      <c r="T135" s="146">
        <v>-3.3999999999999998E-3</v>
      </c>
      <c r="U135" s="144">
        <v>14108</v>
      </c>
      <c r="V135" s="144">
        <v>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150279</v>
      </c>
      <c r="B136" s="150" t="s">
        <v>126</v>
      </c>
      <c r="C136" s="14">
        <v>1.0740000000000001</v>
      </c>
      <c r="D136" s="156">
        <v>-3.7000000000000002E-3</v>
      </c>
      <c r="E136" s="150">
        <v>0.27</v>
      </c>
      <c r="F136" s="14">
        <v>1.056</v>
      </c>
      <c r="G136" s="152">
        <v>-1.7000000000000001E-2</v>
      </c>
      <c r="H136" s="152">
        <v>0.03</v>
      </c>
      <c r="I136" s="150">
        <v>5</v>
      </c>
      <c r="J136" s="150">
        <v>4.5</v>
      </c>
      <c r="K136" s="152">
        <v>4.4209999999999999E-2</v>
      </c>
      <c r="L136" s="150" t="s">
        <v>40</v>
      </c>
      <c r="M136" s="14" t="s">
        <v>127</v>
      </c>
      <c r="N136" s="151">
        <v>5.0000000000000001E-4</v>
      </c>
      <c r="O136" s="18">
        <v>0.30640000000000001</v>
      </c>
      <c r="P136" s="152">
        <v>-2.0500000000000001E-2</v>
      </c>
      <c r="Q136" s="152">
        <v>0.59330000000000005</v>
      </c>
      <c r="R136" s="152">
        <v>-0.01</v>
      </c>
      <c r="S136" s="152">
        <v>-8.9999999999999993E-3</v>
      </c>
      <c r="T136" s="152">
        <v>-5.3E-3</v>
      </c>
      <c r="U136" s="150">
        <v>1221</v>
      </c>
      <c r="V136" s="150">
        <v>-9</v>
      </c>
      <c r="W136" s="153">
        <v>0.21180555555555555</v>
      </c>
      <c r="X136" s="154">
        <v>42614</v>
      </c>
      <c r="Y136" s="21" t="s">
        <v>38</v>
      </c>
    </row>
    <row r="137" spans="1:25" ht="15.75" thickBot="1" x14ac:dyDescent="0.2">
      <c r="A137" s="7">
        <v>150169</v>
      </c>
      <c r="B137" s="155" t="s">
        <v>116</v>
      </c>
      <c r="C137" s="7">
        <v>1.046</v>
      </c>
      <c r="D137" s="145">
        <v>-4.7999999999999996E-3</v>
      </c>
      <c r="E137" s="144">
        <v>1290.81</v>
      </c>
      <c r="F137" s="7">
        <v>1.028</v>
      </c>
      <c r="G137" s="146">
        <v>-1.7500000000000002E-2</v>
      </c>
      <c r="H137" s="146">
        <v>0.03</v>
      </c>
      <c r="I137" s="144">
        <v>4.5</v>
      </c>
      <c r="J137" s="144">
        <v>4.5</v>
      </c>
      <c r="K137" s="146">
        <v>4.4200000000000003E-2</v>
      </c>
      <c r="L137" s="144" t="s">
        <v>40</v>
      </c>
      <c r="M137" s="7" t="s">
        <v>117</v>
      </c>
      <c r="N137" s="145">
        <v>-8.6999999999999994E-3</v>
      </c>
      <c r="O137" s="23">
        <v>0.3634</v>
      </c>
      <c r="P137" s="146">
        <v>-2.0899999999999998E-2</v>
      </c>
      <c r="Q137" s="146">
        <v>0.49440000000000001</v>
      </c>
      <c r="R137" s="146">
        <v>-9.1999999999999998E-3</v>
      </c>
      <c r="S137" s="146">
        <v>-1.14E-2</v>
      </c>
      <c r="T137" s="146">
        <v>-1.78E-2</v>
      </c>
      <c r="U137" s="144">
        <v>56035</v>
      </c>
      <c r="V137" s="144">
        <v>-1055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1.052</v>
      </c>
      <c r="D138" s="159">
        <v>0</v>
      </c>
      <c r="E138" s="150">
        <v>0</v>
      </c>
      <c r="F138" s="14">
        <v>1.0289999999999999</v>
      </c>
      <c r="G138" s="152">
        <v>-2.24E-2</v>
      </c>
      <c r="H138" s="152">
        <v>0.03</v>
      </c>
      <c r="I138" s="150">
        <v>4.5</v>
      </c>
      <c r="J138" s="150">
        <v>4.5</v>
      </c>
      <c r="K138" s="152">
        <v>4.3990000000000001E-2</v>
      </c>
      <c r="L138" s="150" t="s">
        <v>40</v>
      </c>
      <c r="M138" s="14" t="s">
        <v>88</v>
      </c>
      <c r="N138" s="156">
        <v>-3.5999999999999999E-3</v>
      </c>
      <c r="O138" s="18">
        <v>0.43130000000000002</v>
      </c>
      <c r="P138" s="152">
        <v>-2.5499999999999998E-2</v>
      </c>
      <c r="Q138" s="152">
        <v>0.75119999999999998</v>
      </c>
      <c r="R138" s="152">
        <v>1.52E-2</v>
      </c>
      <c r="S138" s="152">
        <v>1.9199999999999998E-2</v>
      </c>
      <c r="T138" s="152">
        <v>1.0500000000000001E-2</v>
      </c>
      <c r="U138" s="150">
        <v>291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1.07</v>
      </c>
      <c r="D139" s="145">
        <v>-6.4999999999999997E-3</v>
      </c>
      <c r="E139" s="144">
        <v>417.31</v>
      </c>
      <c r="F139" s="7">
        <v>1.0289999999999999</v>
      </c>
      <c r="G139" s="146">
        <v>-3.9800000000000002E-2</v>
      </c>
      <c r="H139" s="146">
        <v>0.03</v>
      </c>
      <c r="I139" s="144">
        <v>4.5</v>
      </c>
      <c r="J139" s="144">
        <v>4.5</v>
      </c>
      <c r="K139" s="146">
        <v>4.3229999999999998E-2</v>
      </c>
      <c r="L139" s="144" t="s">
        <v>40</v>
      </c>
      <c r="M139" s="7" t="s">
        <v>108</v>
      </c>
      <c r="N139" s="145">
        <v>-8.0999999999999996E-3</v>
      </c>
      <c r="O139" s="23">
        <v>0.39429999999999998</v>
      </c>
      <c r="P139" s="146">
        <v>-4.2000000000000003E-2</v>
      </c>
      <c r="Q139" s="146">
        <v>0.42070000000000002</v>
      </c>
      <c r="R139" s="146">
        <v>-5.4999999999999997E-3</v>
      </c>
      <c r="S139" s="146">
        <v>-7.4999999999999997E-3</v>
      </c>
      <c r="T139" s="146">
        <v>-7.4999999999999997E-3</v>
      </c>
      <c r="U139" s="144">
        <v>11790</v>
      </c>
      <c r="V139" s="144">
        <v>-222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1.079</v>
      </c>
      <c r="D140" s="151">
        <v>6.4999999999999997E-3</v>
      </c>
      <c r="E140" s="150">
        <v>11.3</v>
      </c>
      <c r="F140" s="14">
        <v>1.032</v>
      </c>
      <c r="G140" s="152">
        <v>-4.5499999999999999E-2</v>
      </c>
      <c r="H140" s="152">
        <v>0.03</v>
      </c>
      <c r="I140" s="150">
        <v>4.5</v>
      </c>
      <c r="J140" s="150">
        <v>4.5</v>
      </c>
      <c r="K140" s="152">
        <v>4.2979999999999997E-2</v>
      </c>
      <c r="L140" s="150" t="s">
        <v>40</v>
      </c>
      <c r="M140" s="14" t="s">
        <v>136</v>
      </c>
      <c r="N140" s="151">
        <v>6.6E-3</v>
      </c>
      <c r="O140" s="18">
        <v>0.37609999999999999</v>
      </c>
      <c r="P140" s="152">
        <v>-4.7199999999999999E-2</v>
      </c>
      <c r="Q140" s="152">
        <v>0.46</v>
      </c>
      <c r="R140" s="152">
        <v>-6.7000000000000002E-3</v>
      </c>
      <c r="S140" s="152">
        <v>-7.7999999999999996E-3</v>
      </c>
      <c r="T140" s="152">
        <v>0</v>
      </c>
      <c r="U140" s="150">
        <v>1690</v>
      </c>
      <c r="V140" s="150">
        <v>0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150215</v>
      </c>
      <c r="B141" s="144" t="s">
        <v>140</v>
      </c>
      <c r="C141" s="7">
        <v>1.081</v>
      </c>
      <c r="D141" s="147">
        <v>5.5999999999999999E-3</v>
      </c>
      <c r="E141" s="144">
        <v>6.37</v>
      </c>
      <c r="F141" s="7">
        <v>1.0286</v>
      </c>
      <c r="G141" s="146">
        <v>-5.0900000000000001E-2</v>
      </c>
      <c r="H141" s="146">
        <v>0.03</v>
      </c>
      <c r="I141" s="144">
        <v>4.5</v>
      </c>
      <c r="J141" s="144">
        <v>4.5</v>
      </c>
      <c r="K141" s="146">
        <v>4.2759999999999999E-2</v>
      </c>
      <c r="L141" s="144" t="s">
        <v>40</v>
      </c>
      <c r="M141" s="7" t="s">
        <v>141</v>
      </c>
      <c r="N141" s="147">
        <v>6.0000000000000001E-3</v>
      </c>
      <c r="O141" s="23">
        <v>0.44080000000000003</v>
      </c>
      <c r="P141" s="146">
        <v>-5.1700000000000003E-2</v>
      </c>
      <c r="Q141" s="146">
        <v>0.31209999999999999</v>
      </c>
      <c r="R141" s="146">
        <v>-5.0000000000000001E-3</v>
      </c>
      <c r="S141" s="146">
        <v>-5.4999999999999997E-3</v>
      </c>
      <c r="T141" s="146">
        <v>-5.7999999999999996E-3</v>
      </c>
      <c r="U141" s="144">
        <v>2377</v>
      </c>
      <c r="V141" s="144">
        <v>-2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150092</v>
      </c>
      <c r="B142" s="150" t="s">
        <v>138</v>
      </c>
      <c r="C142" s="14">
        <v>1.085</v>
      </c>
      <c r="D142" s="151">
        <v>4.1300000000000003E-2</v>
      </c>
      <c r="E142" s="150">
        <v>6.08</v>
      </c>
      <c r="F142" s="14">
        <v>1.0289999999999999</v>
      </c>
      <c r="G142" s="152">
        <v>-5.4399999999999997E-2</v>
      </c>
      <c r="H142" s="152">
        <v>0.03</v>
      </c>
      <c r="I142" s="150">
        <v>4.5</v>
      </c>
      <c r="J142" s="150">
        <v>4.5</v>
      </c>
      <c r="K142" s="152">
        <v>4.2610000000000002E-2</v>
      </c>
      <c r="L142" s="150" t="s">
        <v>40</v>
      </c>
      <c r="M142" s="14" t="s">
        <v>139</v>
      </c>
      <c r="N142" s="156">
        <v>-1E-4</v>
      </c>
      <c r="O142" s="18">
        <v>0.4073</v>
      </c>
      <c r="P142" s="152">
        <v>-5.5199999999999999E-2</v>
      </c>
      <c r="Q142" s="152">
        <v>0.85370000000000001</v>
      </c>
      <c r="R142" s="152">
        <v>8.0000000000000002E-3</v>
      </c>
      <c r="S142" s="152">
        <v>-9.7000000000000003E-3</v>
      </c>
      <c r="T142" s="152">
        <v>1.2500000000000001E-2</v>
      </c>
      <c r="U142" s="150">
        <v>243</v>
      </c>
      <c r="V142" s="150">
        <v>0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1.069</v>
      </c>
      <c r="D143" s="145">
        <v>-3.7000000000000002E-3</v>
      </c>
      <c r="E143" s="144">
        <v>68.17</v>
      </c>
      <c r="F143" s="7">
        <v>1.0125</v>
      </c>
      <c r="G143" s="146">
        <v>-5.5800000000000002E-2</v>
      </c>
      <c r="H143" s="146">
        <v>0.03</v>
      </c>
      <c r="I143" s="144">
        <v>4.5</v>
      </c>
      <c r="J143" s="144">
        <v>4.5</v>
      </c>
      <c r="K143" s="146">
        <v>4.2590000000000003E-2</v>
      </c>
      <c r="L143" s="144" t="s">
        <v>40</v>
      </c>
      <c r="M143" s="7" t="s">
        <v>131</v>
      </c>
      <c r="N143" s="147">
        <v>8.2000000000000007E-3</v>
      </c>
      <c r="O143" s="23">
        <v>0.38950000000000001</v>
      </c>
      <c r="P143" s="146">
        <v>-5.6000000000000001E-2</v>
      </c>
      <c r="Q143" s="160">
        <v>0.45069999999999999</v>
      </c>
      <c r="R143" s="146">
        <v>-7.7000000000000002E-3</v>
      </c>
      <c r="S143" s="146">
        <v>0</v>
      </c>
      <c r="T143" s="146">
        <v>-3.3E-3</v>
      </c>
      <c r="U143" s="144">
        <v>3802</v>
      </c>
      <c r="V143" s="144">
        <v>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-3.5864406779661032E-3</v>
      </c>
      <c r="E144" s="36"/>
      <c r="F144" s="35"/>
      <c r="G144" s="43">
        <f>AVERAGE(G85:G143)</f>
        <v>-5.3745762711864438E-3</v>
      </c>
      <c r="H144" s="43">
        <f>COUNTIF($D85:$D143,"&gt;0")/COUNT($D85:$D143)</f>
        <v>8.4745762711864403E-2</v>
      </c>
      <c r="I144" s="270"/>
      <c r="J144" s="270"/>
      <c r="K144" s="43">
        <f>AVERAGE(K85:K143)</f>
        <v>4.4801355932203385E-2</v>
      </c>
      <c r="L144" s="36"/>
      <c r="M144" s="35"/>
      <c r="N144" s="38"/>
      <c r="O144" s="39"/>
      <c r="P144" s="43">
        <f>AVERAGE(P85:P143)</f>
        <v>-1.2063793103448277E-2</v>
      </c>
      <c r="Q144" s="37"/>
      <c r="R144" s="43">
        <f>AVERAGE(R85:R143)</f>
        <v>-4.0067796610169506E-3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0.92200000000000004</v>
      </c>
      <c r="D145" s="159">
        <v>0</v>
      </c>
      <c r="E145" s="150">
        <v>3.13</v>
      </c>
      <c r="F145" s="14">
        <v>1.0189999999999999</v>
      </c>
      <c r="G145" s="152">
        <v>9.5200000000000007E-2</v>
      </c>
      <c r="H145" s="152">
        <v>1.4999999999999999E-2</v>
      </c>
      <c r="I145" s="150">
        <v>3</v>
      </c>
      <c r="J145" s="150">
        <v>3</v>
      </c>
      <c r="K145" s="152">
        <v>3.322E-2</v>
      </c>
      <c r="L145" s="150" t="s">
        <v>40</v>
      </c>
      <c r="M145" s="14" t="s">
        <v>41</v>
      </c>
      <c r="N145" s="151">
        <v>2.0000000000000001E-4</v>
      </c>
      <c r="O145" s="18">
        <v>0.22500000000000001</v>
      </c>
      <c r="P145" s="152">
        <v>6.0600000000000001E-2</v>
      </c>
      <c r="Q145" s="152">
        <v>0.10979999999999999</v>
      </c>
      <c r="R145" s="152">
        <v>5.4000000000000003E-3</v>
      </c>
      <c r="S145" s="152">
        <v>5.5999999999999999E-3</v>
      </c>
      <c r="T145" s="152">
        <v>2.5000000000000001E-3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1.0429999999999999</v>
      </c>
      <c r="D146" s="157">
        <v>0</v>
      </c>
      <c r="E146" s="144">
        <v>0</v>
      </c>
      <c r="F146" s="7">
        <v>1.0489999999999999</v>
      </c>
      <c r="G146" s="146">
        <v>5.7000000000000002E-3</v>
      </c>
      <c r="H146" s="144" t="s">
        <v>414</v>
      </c>
      <c r="I146" s="144">
        <v>3.7</v>
      </c>
      <c r="J146" s="144">
        <v>3.7</v>
      </c>
      <c r="K146" s="146">
        <v>4.4790000000000003E-2</v>
      </c>
      <c r="L146" s="144">
        <v>0.67</v>
      </c>
      <c r="M146" s="7" t="s">
        <v>415</v>
      </c>
      <c r="N146" s="147">
        <v>4.0000000000000002E-4</v>
      </c>
      <c r="O146" s="146">
        <v>0.23549999999999999</v>
      </c>
      <c r="P146" s="144" t="s">
        <v>37</v>
      </c>
      <c r="Q146" s="144" t="s">
        <v>37</v>
      </c>
      <c r="R146" s="146">
        <v>-3.8E-3</v>
      </c>
      <c r="S146" s="146">
        <v>-4.4999999999999997E-3</v>
      </c>
      <c r="T146" s="146">
        <v>-5.7999999999999996E-3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1.095</v>
      </c>
      <c r="D147" s="156">
        <v>-3.5999999999999999E-3</v>
      </c>
      <c r="E147" s="150">
        <v>3.5</v>
      </c>
      <c r="F147" s="14">
        <v>1.0880000000000001</v>
      </c>
      <c r="G147" s="152">
        <v>-6.4000000000000003E-3</v>
      </c>
      <c r="H147" s="150" t="s">
        <v>347</v>
      </c>
      <c r="I147" s="150">
        <v>4</v>
      </c>
      <c r="J147" s="150">
        <v>4</v>
      </c>
      <c r="K147" s="152">
        <v>2.8230000000000002E-2</v>
      </c>
      <c r="L147" s="150">
        <v>0.81</v>
      </c>
      <c r="M147" s="14" t="s">
        <v>236</v>
      </c>
      <c r="N147" s="159">
        <v>0</v>
      </c>
      <c r="O147" s="152">
        <v>0.34189999999999998</v>
      </c>
      <c r="P147" s="150" t="s">
        <v>37</v>
      </c>
      <c r="Q147" s="150" t="s">
        <v>37</v>
      </c>
      <c r="R147" s="152">
        <v>-1.1999999999999999E-3</v>
      </c>
      <c r="S147" s="152">
        <v>6.0000000000000001E-3</v>
      </c>
      <c r="T147" s="152">
        <v>1.4E-3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-1.9599999999999999E-2</v>
      </c>
      <c r="E148" s="144">
        <v>0.12</v>
      </c>
      <c r="F148" s="7">
        <v>1.038</v>
      </c>
      <c r="G148" s="146">
        <v>-1.35E-2</v>
      </c>
      <c r="H148" s="144" t="s">
        <v>290</v>
      </c>
      <c r="I148" s="144">
        <v>5.5</v>
      </c>
      <c r="J148" s="144">
        <v>5.5</v>
      </c>
      <c r="K148" s="146">
        <v>9.2399999999999999E-3</v>
      </c>
      <c r="L148" s="144">
        <v>0.31</v>
      </c>
      <c r="M148" s="7" t="s">
        <v>291</v>
      </c>
      <c r="N148" s="145">
        <v>-1.9E-3</v>
      </c>
      <c r="O148" s="23">
        <v>0.1394</v>
      </c>
      <c r="P148" s="146">
        <v>-3.5400000000000001E-2</v>
      </c>
      <c r="Q148" s="146">
        <v>0.39829999999999999</v>
      </c>
      <c r="R148" s="146">
        <v>-5.3E-3</v>
      </c>
      <c r="S148" s="146">
        <v>6.1000000000000004E-3</v>
      </c>
      <c r="T148" s="146">
        <v>1.2999999999999999E-3</v>
      </c>
      <c r="U148" s="144">
        <v>29481</v>
      </c>
      <c r="V148" s="144">
        <v>0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</v>
      </c>
      <c r="D149" s="159">
        <v>0</v>
      </c>
      <c r="E149" s="150">
        <v>14.01</v>
      </c>
      <c r="F149" s="14">
        <v>1</v>
      </c>
      <c r="G149" s="152">
        <v>-5.3999999999999999E-2</v>
      </c>
      <c r="H149" s="150" t="s">
        <v>35</v>
      </c>
      <c r="I149" s="150">
        <v>0</v>
      </c>
      <c r="J149" s="150">
        <v>0</v>
      </c>
      <c r="K149" s="152">
        <v>-1.9640000000000001E-2</v>
      </c>
      <c r="L149" s="150">
        <v>2.65</v>
      </c>
      <c r="M149" s="14" t="s">
        <v>36</v>
      </c>
      <c r="N149" s="156">
        <v>-3.5999999999999999E-3</v>
      </c>
      <c r="O149" s="152">
        <v>0.55030000000000001</v>
      </c>
      <c r="P149" s="150" t="s">
        <v>37</v>
      </c>
      <c r="Q149" s="150" t="s">
        <v>37</v>
      </c>
      <c r="R149" s="152">
        <v>1.3899999999999999E-2</v>
      </c>
      <c r="S149" s="152">
        <v>8.2000000000000007E-3</v>
      </c>
      <c r="T149" s="152">
        <v>1.4500000000000001E-2</v>
      </c>
      <c r="U149" s="150">
        <v>3140</v>
      </c>
      <c r="V149" s="150">
        <v>6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7"/>
    <hyperlink ref="C17" r:id="rId64" display="http://finance.sina.com.cn/fund/quotes/150287/bc.shtml"/>
    <hyperlink ref="F17" r:id="rId65" display="http://www.cninfo.com.cn/information/fund/netvalue/150287.html"/>
    <hyperlink ref="M17" r:id="rId66" tooltip="399440" display="http://quote.eastmoney.com/zs399440.html"/>
    <hyperlink ref="O17" r:id="rId67" display="https://www.jisilu.cn/data/utils/lowcalc/150287"/>
    <hyperlink ref="Y17" r:id="rId68" tooltip="加【钢铁A】为自选A类" display="javascript:addOwnedFund('150287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35"/>
    <hyperlink ref="C19" r:id="rId76" display="http://finance.sina.com.cn/fund/quotes/150335/bc.shtml"/>
    <hyperlink ref="F19" r:id="rId77" display="http://www.cninfo.com.cn/information/fund/netvalue/150335.html"/>
    <hyperlink ref="M19" r:id="rId78" tooltip="399967" display="http://quote.eastmoney.com/zs399967.html"/>
    <hyperlink ref="O19" r:id="rId79" display="https://www.jisilu.cn/data/utils/lowcalc/150335"/>
    <hyperlink ref="Y19" r:id="rId80" tooltip="加【军工股A】为自选A类" display="javascript:addOwnedFund('150335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23"/>
    <hyperlink ref="C21" r:id="rId88" display="http://finance.sina.com.cn/fund/quotes/150323/bc.shtml"/>
    <hyperlink ref="F21" r:id="rId89" display="http://www.cninfo.com.cn/information/fund/netvalue/150323.html"/>
    <hyperlink ref="M21" r:id="rId90" tooltip="000827" display="http://quote.eastmoney.com/zs000827.html"/>
    <hyperlink ref="O21" r:id="rId91" display="https://www.jisilu.cn/data/utils/lowcalc/150323"/>
    <hyperlink ref="Y21" r:id="rId92" tooltip="加【环保A端】为自选A类" display="javascript:addOwnedFund('150323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91"/>
    <hyperlink ref="C23" r:id="rId100" display="http://finance.sina.com.cn/fund/quotes/150291/bc.shtml"/>
    <hyperlink ref="F23" r:id="rId101" display="http://www.cninfo.com.cn/information/fund/netvalue/150291.html"/>
    <hyperlink ref="M23" r:id="rId102" tooltip="399986" display="http://quote.eastmoney.com/zs399986.html"/>
    <hyperlink ref="O23" r:id="rId103" display="https://www.jisilu.cn/data/utils/lowcalc/150291"/>
    <hyperlink ref="Y23" r:id="rId104" tooltip="将【银行A份】从自选中删除" display="javascript:delOwnedFund('150291');"/>
    <hyperlink ref="A24" r:id="rId105" display="https://www.jisilu.cn/data/sfnew/detail/150293"/>
    <hyperlink ref="C24" r:id="rId106" display="http://finance.sina.com.cn/fund/quotes/150293/bc.shtml"/>
    <hyperlink ref="F24" r:id="rId107" display="http://www.cninfo.com.cn/information/fund/netvalue/150293.html"/>
    <hyperlink ref="M24" r:id="rId108" tooltip="399807" display="http://quote.eastmoney.com/zs399807.html"/>
    <hyperlink ref="O24" r:id="rId109" display="https://www.jisilu.cn/data/utils/lowcalc/150293"/>
    <hyperlink ref="Y24" r:id="rId110" tooltip="加【高铁A级】为自选A类" display="javascript:addOwnedFund('150293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325"/>
    <hyperlink ref="C26" r:id="rId118" display="http://finance.sina.com.cn/fund/quotes/150325/bc.shtml"/>
    <hyperlink ref="F26" r:id="rId119" display="http://www.cninfo.com.cn/information/fund/netvalue/150325.html"/>
    <hyperlink ref="M26" r:id="rId120" tooltip="399807" display="http://quote.eastmoney.com/zs399807.html"/>
    <hyperlink ref="O26" r:id="rId121" display="https://www.jisilu.cn/data/utils/lowcalc/150325"/>
    <hyperlink ref="Y26" r:id="rId122" tooltip="加【高铁A端】为自选A类" display="javascript:addOwnedFund('150325');"/>
    <hyperlink ref="A27" r:id="rId123" display="https://www.jisilu.cn/data/sfnew/detail/502037"/>
    <hyperlink ref="C27" r:id="rId124" display="http://finance.sina.com.cn/fund/quotes/502037/bc.shtml"/>
    <hyperlink ref="F27" r:id="rId125" display="http://www.cninfo.com.cn/information/fund/netvalue/502037.html"/>
    <hyperlink ref="M27" r:id="rId126" tooltip="399805" display="http://quote.eastmoney.com/zs399805.html"/>
    <hyperlink ref="O27" r:id="rId127" display="https://www.jisilu.cn/data/utils/lowcalc/502037"/>
    <hyperlink ref="Y27" r:id="rId128" tooltip="加【网金A】为自选A类" display="javascript:addOwnedFund('50203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17"/>
    <hyperlink ref="C32" r:id="rId154" display="http://finance.sina.com.cn/fund/quotes/150117/bc.shtml"/>
    <hyperlink ref="F32" r:id="rId155" display="http://www.cninfo.com.cn/information/fund/netvalue/150117.html"/>
    <hyperlink ref="M32" r:id="rId156" tooltip="399393" display="http://quote.eastmoney.com/zs399393.html"/>
    <hyperlink ref="O32" r:id="rId157" display="https://www.jisilu.cn/data/utils/lowcalc/150117"/>
    <hyperlink ref="Y32" r:id="rId158" tooltip="加【房地产A】为自选A类" display="javascript:addOwnedFund('150117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281"/>
    <hyperlink ref="C44" r:id="rId220" display="http://finance.sina.com.cn/fund/quotes/150281/bc.shtml"/>
    <hyperlink ref="F44" r:id="rId221" display="http://www.cninfo.com.cn/information/fund/netvalue/150281.html"/>
    <hyperlink ref="M44" r:id="rId222" tooltip="399934" display="http://quote.eastmoney.com/zs399934.html"/>
    <hyperlink ref="O44" r:id="rId223" display="https://www.jisilu.cn/data/utils/lowcalc/150281"/>
    <hyperlink ref="Y44" r:id="rId224" tooltip="加【金融地A】为自选A类" display="javascript:addOwnedFund('150281');"/>
    <hyperlink ref="A45" r:id="rId225" display="https://www.jisilu.cn/data/sfnew/detail/150138"/>
    <hyperlink ref="C45" r:id="rId226" display="http://finance.sina.com.cn/fund/quotes/150138/bc.shtml"/>
    <hyperlink ref="F45" r:id="rId227" display="http://www.cninfo.com.cn/information/fund/netvalue/150138.html"/>
    <hyperlink ref="M45" r:id="rId228" tooltip="000842" display="http://quote.eastmoney.com/zs000842.html"/>
    <hyperlink ref="O45" r:id="rId229" display="https://www.jisilu.cn/data/utils/lowcalc/150138"/>
    <hyperlink ref="Y45" r:id="rId230" tooltip="加【中证800A】为自选A类" display="javascript:addOwnedFund('150138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150145"/>
    <hyperlink ref="C47" r:id="rId238" display="http://finance.sina.com.cn/fund/quotes/150145/bc.shtml"/>
    <hyperlink ref="F47" r:id="rId239" display="http://www.cninfo.com.cn/information/fund/netvalue/150145.html"/>
    <hyperlink ref="M47" r:id="rId240" tooltip="000828" display="http://quote.eastmoney.com/zs000828.html"/>
    <hyperlink ref="O47" r:id="rId241" display="https://www.jisilu.cn/data/utils/lowcalc/150145"/>
    <hyperlink ref="Y47" r:id="rId242" tooltip="加【高贝塔A】为自选A类" display="javascript:addOwnedFund('150145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53"/>
    <hyperlink ref="C49" r:id="rId250" display="http://finance.sina.com.cn/fund/quotes/150053/bc.shtml"/>
    <hyperlink ref="F49" r:id="rId251" display="http://www.cninfo.com.cn/information/fund/netvalue/150053.html"/>
    <hyperlink ref="M49" r:id="rId252" tooltip="399905" display="http://quote.eastmoney.com/zs399905.html"/>
    <hyperlink ref="O49" r:id="rId253" display="https://www.jisilu.cn/data/utils/lowcalc/150053"/>
    <hyperlink ref="Y49" r:id="rId254" tooltip="加【泰达500A】为自选A类" display="javascript:addOwnedFund('150053');"/>
    <hyperlink ref="A50" r:id="rId255" display="https://www.jisilu.cn/data/sfnew/detail/150036"/>
    <hyperlink ref="C50" r:id="rId256" display="http://finance.sina.com.cn/fund/quotes/150036/bc.shtml"/>
    <hyperlink ref="F50" r:id="rId257" display="http://www.cninfo.com.cn/information/fund/netvalue/150036.html"/>
    <hyperlink ref="M50" r:id="rId258" tooltip="399300" display="http://quote.eastmoney.com/zs399300.html"/>
    <hyperlink ref="O50" r:id="rId259" display="https://www.jisilu.cn/data/utils/lowcalc/150036"/>
    <hyperlink ref="Y50" r:id="rId260" tooltip="加【建信稳健】为自选A类" display="javascript:addOwnedFund('150036');"/>
    <hyperlink ref="A51" r:id="rId261" display="https://www.jisilu.cn/data/sfnew/detail/502001"/>
    <hyperlink ref="C51" r:id="rId262" display="http://finance.sina.com.cn/fund/quotes/502001/bc.shtml"/>
    <hyperlink ref="F51" r:id="rId263" display="http://www.cninfo.com.cn/information/fund/netvalue/502001.html"/>
    <hyperlink ref="M51" r:id="rId264" tooltip="399982" display="http://quote.eastmoney.com/zs399982.html"/>
    <hyperlink ref="O51" r:id="rId265" display="https://www.jisilu.cn/data/utils/lowcalc/502001"/>
    <hyperlink ref="Y51" r:id="rId266" tooltip="加【500等权A】为自选A类" display="javascript:addOwnedFund('502001');"/>
    <hyperlink ref="A52" r:id="rId267" display="https://www.jisilu.cn/data/sfnew/detail/150073"/>
    <hyperlink ref="C52" r:id="rId268" display="http://finance.sina.com.cn/fund/quotes/150073/bc.shtml"/>
    <hyperlink ref="F52" r:id="rId269" display="http://www.cninfo.com.cn/information/fund/netvalue/150073.html"/>
    <hyperlink ref="M52" r:id="rId270" tooltip="399958" display="http://quote.eastmoney.com/zs399958.html"/>
    <hyperlink ref="O52" r:id="rId271" display="https://www.jisilu.cn/data/utils/lowcalc/150073"/>
    <hyperlink ref="Y52" r:id="rId272" tooltip="加【诺安稳健】为自选A类" display="javascript:addOwnedFund('150073');"/>
    <hyperlink ref="A53" r:id="rId273" display="https://www.jisilu.cn/data/sfnew/detail/502031"/>
    <hyperlink ref="C53" r:id="rId274" display="http://finance.sina.com.cn/fund/quotes/502031/bc.shtml"/>
    <hyperlink ref="F53" r:id="rId275" display="http://www.cninfo.com.cn/information/fund/netvalue/502031.html"/>
    <hyperlink ref="M53" r:id="rId276" tooltip="399807" display="http://quote.eastmoney.com/zs399807.html"/>
    <hyperlink ref="O53" r:id="rId277" display="https://www.jisilu.cn/data/utils/lowcalc/502031"/>
    <hyperlink ref="Y53" r:id="rId278" tooltip="将【高铁A】从自选中删除" display="javascript:delOwnedFund('502031');"/>
    <hyperlink ref="A54" r:id="rId279" display="https://www.jisilu.cn/data/sfnew/detail/150064"/>
    <hyperlink ref="C54" r:id="rId280" display="http://finance.sina.com.cn/fund/quotes/150064/bc.shtml"/>
    <hyperlink ref="F54" r:id="rId281" display="http://www.cninfo.com.cn/information/fund/netvalue/150064.html"/>
    <hyperlink ref="M54" r:id="rId282" tooltip="399904" display="http://quote.eastmoney.com/zs399904.html"/>
    <hyperlink ref="O54" r:id="rId283" display="https://www.jisilu.cn/data/utils/lowcalc/150064"/>
    <hyperlink ref="Y54" r:id="rId284" tooltip="加【同瑞A】为自选A类" display="javascript:addOwnedFund('150064');"/>
    <hyperlink ref="A55" r:id="rId285" display="https://www.jisilu.cn/data/sfnew/detail/150121"/>
    <hyperlink ref="C55" r:id="rId286" display="http://finance.sina.com.cn/fund/quotes/150121/bc.shtml"/>
    <hyperlink ref="F55" r:id="rId287" display="http://www.cninfo.com.cn/information/fund/netvalue/150121.html"/>
    <hyperlink ref="M55" r:id="rId288" tooltip="399918" display="http://quote.eastmoney.com/zs399918.html"/>
    <hyperlink ref="O55" r:id="rId289" display="https://www.jisilu.cn/data/utils/lowcalc/150121"/>
    <hyperlink ref="Y55" r:id="rId290" tooltip="加【银河优先】为自选A类" display="javascript:addOwnedFund('150121');"/>
    <hyperlink ref="A56" r:id="rId291" display="https://www.jisilu.cn/data/sfnew/detail/502041"/>
    <hyperlink ref="C56" r:id="rId292" display="http://finance.sina.com.cn/fund/quotes/502041/bc.shtml"/>
    <hyperlink ref="F56" r:id="rId293" display="http://www.cninfo.com.cn/information/fund/netvalue/502041.html"/>
    <hyperlink ref="M56" r:id="rId294" tooltip="000016" display="http://quote.eastmoney.com/zs000016.html"/>
    <hyperlink ref="O56" r:id="rId295" display="https://www.jisilu.cn/data/utils/lowcalc/502041"/>
    <hyperlink ref="Y56" r:id="rId296" tooltip="加【上50A】为自选A类" display="javascript:addOwnedFund('502041');"/>
    <hyperlink ref="A57" r:id="rId297" display="https://www.jisilu.cn/data/sfnew/detail/150112"/>
    <hyperlink ref="C57" r:id="rId298" display="http://finance.sina.com.cn/fund/quotes/150112/bc.shtml"/>
    <hyperlink ref="F57" r:id="rId299" display="http://www.cninfo.com.cn/information/fund/netvalue/150112.html"/>
    <hyperlink ref="M57" r:id="rId300" tooltip="399330" display="http://quote.eastmoney.com/zs399330.html"/>
    <hyperlink ref="O57" r:id="rId301" display="https://www.jisilu.cn/data/utils/lowcalc/150112"/>
    <hyperlink ref="Y57" r:id="rId302" tooltip="加【深100A】为自选A类" display="javascript:addOwnedFund('150112');"/>
    <hyperlink ref="A58" r:id="rId303" display="https://www.jisilu.cn/data/sfnew/detail/150094"/>
    <hyperlink ref="C58" r:id="rId304" display="http://finance.sina.com.cn/fund/quotes/150094/bc.shtml"/>
    <hyperlink ref="F58" r:id="rId305" display="http://www.cninfo.com.cn/information/fund/netvalue/150094.html"/>
    <hyperlink ref="M58" r:id="rId306" tooltip="000966" display="http://quote.eastmoney.com/zs000966.html"/>
    <hyperlink ref="O58" r:id="rId307" display="https://www.jisilu.cn/data/utils/lowcalc/150094"/>
    <hyperlink ref="Y58" r:id="rId308" tooltip="加【泰信400A】为自选A类" display="javascript:addOwnedFund('150094');"/>
    <hyperlink ref="A59" r:id="rId309" display="https://www.jisilu.cn/data/sfnew/detail/150225"/>
    <hyperlink ref="C59" r:id="rId310" display="http://finance.sina.com.cn/fund/quotes/150225/bc.shtml"/>
    <hyperlink ref="F59" r:id="rId311" display="http://www.cninfo.com.cn/information/fund/netvalue/150225.html"/>
    <hyperlink ref="M59" r:id="rId312" tooltip="399966" display="http://quote.eastmoney.com/zs399966.html"/>
    <hyperlink ref="O59" r:id="rId313" display="https://www.jisilu.cn/data/utils/lowcalc/150225"/>
    <hyperlink ref="Y59" r:id="rId314" tooltip="加【证保A级】为自选A类" display="javascript:addOwnedFund('15022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167"/>
    <hyperlink ref="C61" r:id="rId322" display="http://finance.sina.com.cn/fund/quotes/150167/bc.shtml"/>
    <hyperlink ref="F61" r:id="rId323" display="http://www.cninfo.com.cn/information/fund/netvalue/150167.html"/>
    <hyperlink ref="M61" r:id="rId324" tooltip="399300" display="http://quote.eastmoney.com/zs399300.html"/>
    <hyperlink ref="O61" r:id="rId325" display="https://www.jisilu.cn/data/utils/lowcalc/150167"/>
    <hyperlink ref="Y61" r:id="rId326" tooltip="加【银华300A】为自选A类" display="javascript:addOwnedFund('150167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55"/>
    <hyperlink ref="C63" r:id="rId334" display="http://finance.sina.com.cn/fund/quotes/150055/bc.shtml"/>
    <hyperlink ref="F63" r:id="rId335" display="http://www.cninfo.com.cn/information/fund/netvalue/150055.html"/>
    <hyperlink ref="M63" r:id="rId336" tooltip="399905" display="http://quote.eastmoney.com/zs399905.html"/>
    <hyperlink ref="O63" r:id="rId337" display="https://www.jisilu.cn/data/utils/lowcalc/150055"/>
    <hyperlink ref="Y63" r:id="rId338" tooltip="加【500A】为自选A类" display="javascript:addOwnedFund('150055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150140"/>
    <hyperlink ref="C66" r:id="rId352" display="http://finance.sina.com.cn/fund/quotes/150140/bc.shtml"/>
    <hyperlink ref="F66" r:id="rId353" display="http://www.cninfo.com.cn/information/fund/netvalue/150140.html"/>
    <hyperlink ref="M66" r:id="rId354" tooltip="399300" display="http://quote.eastmoney.com/zs399300.html"/>
    <hyperlink ref="O66" r:id="rId355" display="https://www.jisilu.cn/data/utils/lowcalc/150140"/>
    <hyperlink ref="Y66" r:id="rId356" tooltip="加【国金300A】为自选A类" display="javascript:addOwnedFund('150140');"/>
    <hyperlink ref="A67" r:id="rId357" display="https://www.jisilu.cn/data/sfnew/detail/150267"/>
    <hyperlink ref="C67" r:id="rId358" display="http://finance.sina.com.cn/fund/quotes/150267/bc.shtml"/>
    <hyperlink ref="F67" r:id="rId359" display="http://www.cninfo.com.cn/information/fund/netvalue/150267.html"/>
    <hyperlink ref="M67" r:id="rId360" tooltip="399986" display="http://quote.eastmoney.com/zs399986.html"/>
    <hyperlink ref="O67" r:id="rId361" display="https://www.jisilu.cn/data/utils/lowcalc/150267"/>
    <hyperlink ref="Y67" r:id="rId362" tooltip="将【银行A类】从自选中删除" display="javascript:delOwnedFund('150267');"/>
    <hyperlink ref="A68" r:id="rId363" display="https://www.jisilu.cn/data/sfnew/detail/502054"/>
    <hyperlink ref="C68" r:id="rId364" display="http://finance.sina.com.cn/fund/quotes/502054/bc.shtml"/>
    <hyperlink ref="F68" r:id="rId365" display="http://www.cninfo.com.cn/information/fund/netvalue/502054.html"/>
    <hyperlink ref="M68" r:id="rId366" tooltip="399975" display="http://quote.eastmoney.com/zs399975.html"/>
    <hyperlink ref="O68" r:id="rId367" display="https://www.jisilu.cn/data/utils/lowcalc/502054"/>
    <hyperlink ref="Y68" r:id="rId368" tooltip="加【券商A】为自选A类" display="javascript:addOwnedFund('502054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90"/>
    <hyperlink ref="C70" r:id="rId376" display="http://finance.sina.com.cn/fund/quotes/150090/bc.shtml"/>
    <hyperlink ref="F70" r:id="rId377" display="http://www.cninfo.com.cn/information/fund/netvalue/150090.html"/>
    <hyperlink ref="M70" r:id="rId378" tooltip="399958" display="http://quote.eastmoney.com/zs399958.html"/>
    <hyperlink ref="O70" r:id="rId379" display="https://www.jisilu.cn/data/utils/lowcalc/150090"/>
    <hyperlink ref="Y70" r:id="rId380" tooltip="加【成长A】为自选A类" display="javascript:addOwnedFund('150090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104"/>
    <hyperlink ref="C72" r:id="rId388" display="http://finance.sina.com.cn/fund/quotes/150104/bc.shtml"/>
    <hyperlink ref="F72" r:id="rId389" display="http://www.cninfo.com.cn/information/fund/netvalue/150104.html"/>
    <hyperlink ref="M72" r:id="rId390" tooltip="399300" display="http://quote.eastmoney.com/zs399300.html"/>
    <hyperlink ref="O72" r:id="rId391" display="https://www.jisilu.cn/data/utils/lowcalc/150104"/>
    <hyperlink ref="Y72" r:id="rId392" tooltip="加【HS300A】为自选A类" display="javascript:addOwnedFund('150104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2" r:id="rId438" display="https://www.jisilu.cn/data/sfnew/detail/150148"/>
    <hyperlink ref="C82" r:id="rId439" display="http://finance.sina.com.cn/fund/quotes/150148/bc.shtml"/>
    <hyperlink ref="F82" r:id="rId440" display="http://www.cninfo.com.cn/information/fund/netvalue/150148.html"/>
    <hyperlink ref="M82" r:id="rId441" tooltip="000841" display="http://quote.eastmoney.com/zs000841.html"/>
    <hyperlink ref="O82" r:id="rId442" display="https://www.jisilu.cn/data/utils/lowcalc/150148"/>
    <hyperlink ref="Y82" r:id="rId443" tooltip="加【医药800A】为自选A类" display="javascript:addOwnedFund('150148');"/>
    <hyperlink ref="A83" r:id="rId444" display="https://www.jisilu.cn/data/sfnew/detail/150157"/>
    <hyperlink ref="C83" r:id="rId445" display="http://finance.sina.com.cn/fund/quotes/150157/bc.shtml"/>
    <hyperlink ref="F83" r:id="rId446" display="http://www.cninfo.com.cn/information/fund/netvalue/150157.html"/>
    <hyperlink ref="M83" r:id="rId447" tooltip="000974" display="http://quote.eastmoney.com/zs000974.html"/>
    <hyperlink ref="O83" r:id="rId448" display="https://www.jisilu.cn/data/utils/lowcalc/150157"/>
    <hyperlink ref="Y83" r:id="rId449" tooltip="加【金融A】为自选A类" display="javascript:addOwnedFund('150157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150200"/>
    <hyperlink ref="C87" r:id="rId463" display="http://finance.sina.com.cn/fund/quotes/150200/bc.shtml"/>
    <hyperlink ref="F87" r:id="rId464" display="http://www.cninfo.com.cn/information/fund/netvalue/150200.html"/>
    <hyperlink ref="M87" r:id="rId465" tooltip="399975" display="http://quote.eastmoney.com/zs399975.html"/>
    <hyperlink ref="O87" r:id="rId466" display="https://www.jisilu.cn/data/utils/lowcalc/150200"/>
    <hyperlink ref="Y87" r:id="rId467" tooltip="加【券商A】为自选A类" display="javascript:addOwnedFund('150200');"/>
    <hyperlink ref="A88" r:id="rId468" display="https://www.jisilu.cn/data/sfnew/detail/150329"/>
    <hyperlink ref="C88" r:id="rId469" display="http://finance.sina.com.cn/fund/quotes/150329/bc.shtml"/>
    <hyperlink ref="F88" r:id="rId470" display="http://www.cninfo.com.cn/information/fund/netvalue/150329.html"/>
    <hyperlink ref="M88" r:id="rId471" tooltip="399809" display="http://quote.eastmoney.com/zs399809.html"/>
    <hyperlink ref="O88" r:id="rId472" display="https://www.jisilu.cn/data/utils/lowcalc/150329"/>
    <hyperlink ref="Y88" r:id="rId473" tooltip="加【保险A】为自选A类" display="javascript:addOwnedFund('150329');"/>
    <hyperlink ref="A89" r:id="rId474" display="https://www.jisilu.cn/data/sfnew/detail/502017"/>
    <hyperlink ref="C89" r:id="rId475" display="http://finance.sina.com.cn/fund/quotes/502017/bc.shtml"/>
    <hyperlink ref="F89" r:id="rId476" display="http://www.cninfo.com.cn/information/fund/netvalue/502017.html"/>
    <hyperlink ref="M89" r:id="rId477" tooltip="399991" display="http://quote.eastmoney.com/zs399991.html"/>
    <hyperlink ref="O89" r:id="rId478" display="https://www.jisilu.cn/data/utils/lowcalc/502017"/>
    <hyperlink ref="Y89" r:id="rId479" tooltip="加【带路A】为自选A类" display="javascript:addOwnedFund('502017');"/>
    <hyperlink ref="A90" r:id="rId480" display="https://www.jisilu.cn/data/sfnew/detail/150203"/>
    <hyperlink ref="C90" r:id="rId481" display="http://finance.sina.com.cn/fund/quotes/150203/bc.shtml"/>
    <hyperlink ref="F90" r:id="rId482" display="http://www.cninfo.com.cn/information/fund/netvalue/150203.html"/>
    <hyperlink ref="M90" r:id="rId483" tooltip="399971" display="http://quote.eastmoney.com/zs399971.html"/>
    <hyperlink ref="O90" r:id="rId484" display="https://www.jisilu.cn/data/utils/lowcalc/150203"/>
    <hyperlink ref="Y90" r:id="rId485" tooltip="加【传媒A】为自选A类" display="javascript:addOwnedFund('150203');"/>
    <hyperlink ref="A91" r:id="rId486" display="https://www.jisilu.cn/data/sfnew/detail/150205"/>
    <hyperlink ref="C91" r:id="rId487" display="http://finance.sina.com.cn/fund/quotes/150205/bc.shtml"/>
    <hyperlink ref="F91" r:id="rId488" display="http://www.cninfo.com.cn/information/fund/netvalue/150205.html"/>
    <hyperlink ref="M91" r:id="rId489" tooltip="399973" display="http://quote.eastmoney.com/zs399973.html"/>
    <hyperlink ref="O91" r:id="rId490" display="https://www.jisilu.cn/data/utils/lowcalc/150205"/>
    <hyperlink ref="Y91" r:id="rId491" tooltip="加【国防A】为自选A类" display="javascript:addOwnedFund('150205');"/>
    <hyperlink ref="A92" r:id="rId492" display="https://www.jisilu.cn/data/sfnew/detail/150229"/>
    <hyperlink ref="C92" r:id="rId493" display="http://finance.sina.com.cn/fund/quotes/150229/bc.shtml"/>
    <hyperlink ref="F92" r:id="rId494" display="http://www.cninfo.com.cn/information/fund/netvalue/150229.html"/>
    <hyperlink ref="M92" r:id="rId495" tooltip="399987" display="http://quote.eastmoney.com/zs399987.html"/>
    <hyperlink ref="O92" r:id="rId496" display="https://www.jisilu.cn/data/utils/lowcalc/150229"/>
    <hyperlink ref="Y92" r:id="rId497" tooltip="加【酒A】为自选A类" display="javascript:addOwnedFund('150229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209"/>
    <hyperlink ref="C94" r:id="rId505" display="http://finance.sina.com.cn/fund/quotes/150209/bc.shtml"/>
    <hyperlink ref="F94" r:id="rId506" display="http://www.cninfo.com.cn/information/fund/netvalue/150209.html"/>
    <hyperlink ref="M94" r:id="rId507" tooltip="399974" display="http://quote.eastmoney.com/zs399974.html"/>
    <hyperlink ref="O94" r:id="rId508" display="https://www.jisilu.cn/data/utils/lowcalc/150209"/>
    <hyperlink ref="Y94" r:id="rId509" tooltip="加【国企改A】为自选A类" display="javascript:addOwnedFund('150209');"/>
    <hyperlink ref="A95" r:id="rId510" display="https://www.jisilu.cn/data/sfnew/detail/150164"/>
    <hyperlink ref="C95" r:id="rId511" display="http://finance.sina.com.cn/fund/quotes/150164/bc.shtml"/>
    <hyperlink ref="F95" r:id="rId512" display="http://www.cninfo.com.cn/information/fund/netvalue/150164.html"/>
    <hyperlink ref="M95" r:id="rId513" tooltip="000832" display="http://quote.eastmoney.com/zs000832.html"/>
    <hyperlink ref="O95" r:id="rId514" display="https://www.jisilu.cn/data/utils/lowcalc/150164"/>
    <hyperlink ref="Y95" r:id="rId515" tooltip="加【可转债A】为自选A类" display="javascript:addOwnedFund('150164');"/>
    <hyperlink ref="A96" r:id="rId516" display="https://www.jisilu.cn/data/sfnew/detail/150275"/>
    <hyperlink ref="C96" r:id="rId517" display="http://finance.sina.com.cn/fund/quotes/150275/bc.shtml"/>
    <hyperlink ref="F96" r:id="rId518" display="http://www.cninfo.com.cn/information/fund/netvalue/150275.html"/>
    <hyperlink ref="M96" r:id="rId519" tooltip="399991" display="http://quote.eastmoney.com/zs399991.html"/>
    <hyperlink ref="O96" r:id="rId520" display="https://www.jisilu.cn/data/utils/lowcalc/150275"/>
    <hyperlink ref="Y96" r:id="rId521" tooltip="将【一带一A】从自选中删除" display="javascript:delOwnedFund('150275');"/>
    <hyperlink ref="A97" r:id="rId522" display="https://www.jisilu.cn/data/sfnew/detail/150273"/>
    <hyperlink ref="C97" r:id="rId523" display="http://finance.sina.com.cn/fund/quotes/150273/bc.shtml"/>
    <hyperlink ref="F97" r:id="rId524" display="http://www.cninfo.com.cn/information/fund/netvalue/150273.html"/>
    <hyperlink ref="M97" r:id="rId525" tooltip="399991" display="http://quote.eastmoney.com/zs399991.html"/>
    <hyperlink ref="O97" r:id="rId526" display="https://www.jisilu.cn/data/utils/lowcalc/150273"/>
    <hyperlink ref="Y97" r:id="rId527" tooltip="加【带路A】为自选A类" display="javascript:addOwnedFund('150273');"/>
    <hyperlink ref="A98" r:id="rId528" display="https://www.jisilu.cn/data/sfnew/detail/502049"/>
    <hyperlink ref="C98" r:id="rId529" display="http://finance.sina.com.cn/fund/quotes/502049/bc.shtml"/>
    <hyperlink ref="F98" r:id="rId530" display="http://www.cninfo.com.cn/information/fund/netvalue/502049.html"/>
    <hyperlink ref="M98" r:id="rId531" tooltip="000016" display="http://quote.eastmoney.com/zs000016.html"/>
    <hyperlink ref="O98" r:id="rId532" display="https://www.jisilu.cn/data/utils/lowcalc/502049"/>
    <hyperlink ref="Y98" r:id="rId533" tooltip="加【上证50A】为自选A类" display="javascript:addOwnedFund('502049');"/>
    <hyperlink ref="A99" r:id="rId534" display="https://www.jisilu.cn/data/sfnew/detail/150177"/>
    <hyperlink ref="C99" r:id="rId535" display="http://finance.sina.com.cn/fund/quotes/150177/bc.shtml"/>
    <hyperlink ref="F99" r:id="rId536" display="http://www.cninfo.com.cn/information/fund/netvalue/150177.html"/>
    <hyperlink ref="M99" r:id="rId537" tooltip="399966" display="http://quote.eastmoney.com/zs399966.html"/>
    <hyperlink ref="O99" r:id="rId538" display="https://www.jisilu.cn/data/utils/lowcalc/150177"/>
    <hyperlink ref="Y99" r:id="rId539" tooltip="加【证保A】为自选A类" display="javascript:addOwnedFund('150177');"/>
    <hyperlink ref="A100" r:id="rId540" display="https://www.jisilu.cn/data/sfnew/detail/150194"/>
    <hyperlink ref="C100" r:id="rId541" display="http://finance.sina.com.cn/fund/quotes/150194/bc.shtml"/>
    <hyperlink ref="F100" r:id="rId542" display="http://www.cninfo.com.cn/information/fund/netvalue/150194.html"/>
    <hyperlink ref="M100" r:id="rId543" tooltip="399970" display="http://quote.eastmoney.com/zs399970.html"/>
    <hyperlink ref="O100" r:id="rId544" display="https://www.jisilu.cn/data/utils/lowcalc/150194"/>
    <hyperlink ref="Y100" r:id="rId545" tooltip="加【互联网A】为自选A类" display="javascript:addOwnedFund('150194');"/>
    <hyperlink ref="A101" r:id="rId546" display="https://www.jisilu.cn/data/sfnew/detail/150259"/>
    <hyperlink ref="C101" r:id="rId547" display="http://finance.sina.com.cn/fund/quotes/150259/bc.shtml"/>
    <hyperlink ref="F101" r:id="rId548" display="http://www.cninfo.com.cn/information/fund/netvalue/150259.html"/>
    <hyperlink ref="M101" r:id="rId549" tooltip="399992" display="http://quote.eastmoney.com/zs399992.html"/>
    <hyperlink ref="O101" r:id="rId550" display="https://www.jisilu.cn/data/utils/lowcalc/150259"/>
    <hyperlink ref="Y101" r:id="rId551" tooltip="加【重组A】为自选A类" display="javascript:addOwnedFund('150259');"/>
    <hyperlink ref="A102" r:id="rId552" display="https://www.jisilu.cn/data/sfnew/detail/150249"/>
    <hyperlink ref="C102" r:id="rId553" display="http://finance.sina.com.cn/fund/quotes/150249/bc.shtml"/>
    <hyperlink ref="F102" r:id="rId554" display="http://www.cninfo.com.cn/information/fund/netvalue/150249.html"/>
    <hyperlink ref="M102" r:id="rId555" tooltip="399986" display="http://quote.eastmoney.com/zs399986.html"/>
    <hyperlink ref="O102" r:id="rId556" display="https://www.jisilu.cn/data/utils/lowcalc/150249"/>
    <hyperlink ref="Y102" r:id="rId557" tooltip="将【银行A端】从自选中删除" display="javascript:delOwnedFund('150249');"/>
    <hyperlink ref="A103" r:id="rId558" display="https://www.jisilu.cn/data/sfnew/detail/502011"/>
    <hyperlink ref="C103" r:id="rId559" display="http://finance.sina.com.cn/fund/quotes/502011/bc.shtml"/>
    <hyperlink ref="F103" r:id="rId560" display="http://www.cninfo.com.cn/information/fund/netvalue/502011.html"/>
    <hyperlink ref="M103" r:id="rId561" tooltip="399975" display="http://quote.eastmoney.com/zs399975.html"/>
    <hyperlink ref="O103" r:id="rId562" display="https://www.jisilu.cn/data/utils/lowcalc/502011"/>
    <hyperlink ref="Y103" r:id="rId563" tooltip="加【证券A】为自选A类" display="javascript:addOwnedFund('502011');"/>
    <hyperlink ref="A104" r:id="rId564" display="https://www.jisilu.cn/data/sfnew/detail/150233"/>
    <hyperlink ref="C104" r:id="rId565" display="http://finance.sina.com.cn/fund/quotes/150233/bc.shtml"/>
    <hyperlink ref="F104" r:id="rId566" display="http://www.cninfo.com.cn/information/fund/netvalue/150233.html"/>
    <hyperlink ref="M104" r:id="rId567" tooltip="399810" display="http://quote.eastmoney.com/zs399810.html"/>
    <hyperlink ref="O104" r:id="rId568" display="https://www.jisilu.cn/data/utils/lowcalc/150233"/>
    <hyperlink ref="Y104" r:id="rId569" tooltip="加【传媒业A】为自选A类" display="javascript:addOwnedFund('150233');"/>
    <hyperlink ref="A105" r:id="rId570" display="https://www.jisilu.cn/data/sfnew/detail/150235"/>
    <hyperlink ref="C105" r:id="rId571" display="http://finance.sina.com.cn/fund/quotes/150235/bc.shtml"/>
    <hyperlink ref="F105" r:id="rId572" display="http://www.cninfo.com.cn/information/fund/netvalue/150235.html"/>
    <hyperlink ref="M105" r:id="rId573" tooltip="399975" display="http://quote.eastmoney.com/zs399975.html"/>
    <hyperlink ref="O105" r:id="rId574" display="https://www.jisilu.cn/data/utils/lowcalc/150235"/>
    <hyperlink ref="Y105" r:id="rId575" tooltip="加【券商A级】为自选A类" display="javascript:addOwnedFund('150235');"/>
    <hyperlink ref="A106" r:id="rId576" display="https://www.jisilu.cn/data/sfnew/detail/150315"/>
    <hyperlink ref="C106" r:id="rId577" display="http://finance.sina.com.cn/fund/quotes/150315/bc.shtml"/>
    <hyperlink ref="F106" r:id="rId578" display="http://www.cninfo.com.cn/information/fund/netvalue/150315.html"/>
    <hyperlink ref="M106" r:id="rId579" tooltip="399803" display="http://quote.eastmoney.com/zs399803.html"/>
    <hyperlink ref="O106" r:id="rId580" display="https://www.jisilu.cn/data/utils/lowcalc/150315"/>
    <hyperlink ref="Y106" r:id="rId581" tooltip="加【工业4A】为自选A类" display="javascript:addOwnedFund('150315');"/>
    <hyperlink ref="A107" r:id="rId582" display="https://www.jisilu.cn/data/sfnew/detail/150257"/>
    <hyperlink ref="C107" r:id="rId583" display="http://finance.sina.com.cn/fund/quotes/150257/bc.shtml"/>
    <hyperlink ref="F107" r:id="rId584" display="http://www.cninfo.com.cn/information/fund/netvalue/150257.html"/>
    <hyperlink ref="M107" r:id="rId585" tooltip="399993" display="http://quote.eastmoney.com/zs399993.html"/>
    <hyperlink ref="O107" r:id="rId586" display="https://www.jisilu.cn/data/utils/lowcalc/150257"/>
    <hyperlink ref="Y107" r:id="rId587" tooltip="加【生物A】为自选A类" display="javascript:addOwnedFund('150257');"/>
    <hyperlink ref="A108" r:id="rId588" display="https://www.jisilu.cn/data/sfnew/detail/150251"/>
    <hyperlink ref="C108" r:id="rId589" display="http://finance.sina.com.cn/fund/quotes/150251/bc.shtml"/>
    <hyperlink ref="F108" r:id="rId590" display="http://www.cninfo.com.cn/information/fund/netvalue/150251.html"/>
    <hyperlink ref="M108" r:id="rId591" tooltip="399990" display="http://quote.eastmoney.com/zs399990.html"/>
    <hyperlink ref="O108" r:id="rId592" display="https://www.jisilu.cn/data/utils/lowcalc/150251"/>
    <hyperlink ref="Y108" r:id="rId593" tooltip="加【煤炭A】为自选A类" display="javascript:addOwnedFund('150251');"/>
    <hyperlink ref="A109" r:id="rId594" display="https://www.jisilu.cn/data/sfnew/detail/150269"/>
    <hyperlink ref="C109" r:id="rId595" display="http://finance.sina.com.cn/fund/quotes/150269/bc.shtml"/>
    <hyperlink ref="F109" r:id="rId596" display="http://www.cninfo.com.cn/information/fund/netvalue/150269.html"/>
    <hyperlink ref="M109" r:id="rId597" tooltip="399997" display="http://quote.eastmoney.com/zs399997.html"/>
    <hyperlink ref="O109" r:id="rId598" display="https://www.jisilu.cn/data/utils/lowcalc/150269"/>
    <hyperlink ref="Y109" r:id="rId599" tooltip="加【白酒A】为自选A类" display="javascript:addOwnedFund('150269');"/>
    <hyperlink ref="A110" r:id="rId600" display="https://www.jisilu.cn/data/sfnew/detail/150271"/>
    <hyperlink ref="C110" r:id="rId601" display="http://finance.sina.com.cn/fund/quotes/150271/bc.shtml"/>
    <hyperlink ref="F110" r:id="rId602" display="http://www.cninfo.com.cn/information/fund/netvalue/150271.html"/>
    <hyperlink ref="M110" r:id="rId603" tooltip="399441" display="http://quote.eastmoney.com/zs399441.html"/>
    <hyperlink ref="O110" r:id="rId604" display="https://www.jisilu.cn/data/utils/lowcalc/150271"/>
    <hyperlink ref="Y110" r:id="rId605" tooltip="加【生物药A】为自选A类" display="javascript:addOwnedFund('150271');"/>
    <hyperlink ref="A111" r:id="rId606" display="https://www.jisilu.cn/data/sfnew/detail/150018"/>
    <hyperlink ref="C111" r:id="rId607" display="http://finance.sina.com.cn/fund/quotes/150018/bc.shtml"/>
    <hyperlink ref="F111" r:id="rId608" display="http://www.cninfo.com.cn/information/fund/netvalue/150018.html"/>
    <hyperlink ref="M111" r:id="rId609" tooltip="399004" display="http://quote.eastmoney.com/zs399004.html"/>
    <hyperlink ref="O111" r:id="rId610" display="https://www.jisilu.cn/data/utils/lowcalc/150018"/>
    <hyperlink ref="Y111" r:id="rId611" tooltip="加【银华稳进】为自选A类" display="javascript:addOwnedFund('150018');"/>
    <hyperlink ref="A112" r:id="rId612" display="https://www.jisilu.cn/data/sfnew/detail/150283"/>
    <hyperlink ref="C112" r:id="rId613" display="http://finance.sina.com.cn/fund/quotes/150283/bc.shtml"/>
    <hyperlink ref="F112" r:id="rId614" display="http://www.cninfo.com.cn/information/fund/netvalue/150283.html"/>
    <hyperlink ref="M112" r:id="rId615" tooltip="000808" display="http://quote.eastmoney.com/zs000808.html"/>
    <hyperlink ref="O112" r:id="rId616" display="https://www.jisilu.cn/data/utils/lowcalc/150283"/>
    <hyperlink ref="Y112" r:id="rId617" tooltip="加【SW医药A】为自选A类" display="javascript:addOwnedFund('150283');"/>
    <hyperlink ref="A113" r:id="rId618" display="https://www.jisilu.cn/data/sfnew/detail/502004"/>
    <hyperlink ref="C113" r:id="rId619" display="http://finance.sina.com.cn/fund/quotes/502004/bc.shtml"/>
    <hyperlink ref="F113" r:id="rId620" display="http://www.cninfo.com.cn/information/fund/netvalue/502004.html"/>
    <hyperlink ref="M113" r:id="rId621" tooltip="399967" display="http://quote.eastmoney.com/zs399967.html"/>
    <hyperlink ref="O113" r:id="rId622" display="https://www.jisilu.cn/data/utils/lowcalc/502004"/>
    <hyperlink ref="Y113" r:id="rId623" tooltip="加【军工A】为自选A类" display="javascript:addOwnedFund('502004');"/>
    <hyperlink ref="A114" r:id="rId624" display="https://www.jisilu.cn/data/sfnew/detail/150186"/>
    <hyperlink ref="C114" r:id="rId625" display="http://finance.sina.com.cn/fund/quotes/150186/bc.shtml"/>
    <hyperlink ref="F114" r:id="rId626" display="http://www.cninfo.com.cn/information/fund/netvalue/150186.html"/>
    <hyperlink ref="M114" r:id="rId627" tooltip="399967" display="http://quote.eastmoney.com/zs399967.html"/>
    <hyperlink ref="O114" r:id="rId628" display="https://www.jisilu.cn/data/utils/lowcalc/150186"/>
    <hyperlink ref="Y114" r:id="rId629" tooltip="加【军工A级】为自选A类" display="javascript:addOwnedFund('150186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150184"/>
    <hyperlink ref="C116" r:id="rId637" display="http://finance.sina.com.cn/fund/quotes/150184/bc.shtml"/>
    <hyperlink ref="F116" r:id="rId638" display="http://www.cninfo.com.cn/information/fund/netvalue/150184.html"/>
    <hyperlink ref="M116" r:id="rId639" tooltip="000827" display="http://quote.eastmoney.com/zs000827.html"/>
    <hyperlink ref="O116" r:id="rId640" display="https://www.jisilu.cn/data/utils/lowcalc/150184"/>
    <hyperlink ref="Y116" r:id="rId641" tooltip="加【环保A】为自选A类" display="javascript:addOwnedFund('150184');"/>
    <hyperlink ref="A117" r:id="rId642" display="https://www.jisilu.cn/data/sfnew/detail/502024"/>
    <hyperlink ref="C117" r:id="rId643" display="http://finance.sina.com.cn/fund/quotes/502024/bc.shtml"/>
    <hyperlink ref="F117" r:id="rId644" display="http://www.cninfo.com.cn/information/fund/netvalue/502024.html"/>
    <hyperlink ref="M117" r:id="rId645" tooltip="399440" display="http://quote.eastmoney.com/zs399440.html"/>
    <hyperlink ref="O117" r:id="rId646" display="https://www.jisilu.cn/data/utils/lowcalc/502024"/>
    <hyperlink ref="Y117" r:id="rId647" tooltip="加【钢铁A】为自选A类" display="javascript:addOwnedFund('502024');"/>
    <hyperlink ref="A118" r:id="rId648" display="https://www.jisilu.cn/data/sfnew/detail/150179"/>
    <hyperlink ref="C118" r:id="rId649" display="http://finance.sina.com.cn/fund/quotes/150179/bc.shtml"/>
    <hyperlink ref="F118" r:id="rId650" display="http://www.cninfo.com.cn/information/fund/netvalue/150179.html"/>
    <hyperlink ref="M118" r:id="rId651" tooltip="399935" display="http://quote.eastmoney.com/zs399935.html"/>
    <hyperlink ref="O118" r:id="rId652" display="https://www.jisilu.cn/data/utils/lowcalc/150179"/>
    <hyperlink ref="Y118" r:id="rId653" tooltip="加【信息A】为自选A类" display="javascript:addOwnedFund('150179');"/>
    <hyperlink ref="A119" r:id="rId654" display="https://www.jisilu.cn/data/sfnew/detail/150243"/>
    <hyperlink ref="C119" r:id="rId655" display="http://finance.sina.com.cn/fund/quotes/150243/bc.shtml"/>
    <hyperlink ref="F119" r:id="rId656" display="http://www.cninfo.com.cn/information/fund/netvalue/150243.html"/>
    <hyperlink ref="M119" r:id="rId657" tooltip="399006" display="http://quote.eastmoney.com/zs399006.html"/>
    <hyperlink ref="O119" r:id="rId658" display="https://www.jisilu.cn/data/utils/lowcalc/150243"/>
    <hyperlink ref="Y119" r:id="rId659" tooltip="加【创业A】为自选A类" display="javascript:addOwnedFund('150243');"/>
    <hyperlink ref="A120" r:id="rId660" display="https://www.jisilu.cn/data/sfnew/detail/150241"/>
    <hyperlink ref="C120" r:id="rId661" display="http://finance.sina.com.cn/fund/quotes/150241/bc.shtml"/>
    <hyperlink ref="F120" r:id="rId662" display="http://www.cninfo.com.cn/information/fund/netvalue/150241.html"/>
    <hyperlink ref="M120" r:id="rId663" tooltip="399986" display="http://quote.eastmoney.com/zs399986.html"/>
    <hyperlink ref="O120" r:id="rId664" display="https://www.jisilu.cn/data/utils/lowcalc/150241"/>
    <hyperlink ref="Y120" r:id="rId665" tooltip="将【银行A级】从自选中删除" display="javascript:delOwnedFund('150241');"/>
    <hyperlink ref="A121" r:id="rId666" display="https://www.jisilu.cn/data/sfnew/detail/150307"/>
    <hyperlink ref="C121" r:id="rId667" display="http://finance.sina.com.cn/fund/quotes/150307/bc.shtml"/>
    <hyperlink ref="F121" r:id="rId668" display="http://www.cninfo.com.cn/information/fund/netvalue/150307.html"/>
    <hyperlink ref="M121" r:id="rId669" tooltip="399804" display="http://quote.eastmoney.com/zs399804.html"/>
    <hyperlink ref="O121" r:id="rId670" display="https://www.jisilu.cn/data/utils/lowcalc/150307"/>
    <hyperlink ref="Y121" r:id="rId671" tooltip="加【体育A】为自选A类" display="javascript:addOwnedFund('150307');"/>
    <hyperlink ref="A122" r:id="rId672" display="https://www.jisilu.cn/data/sfnew/detail/150051"/>
    <hyperlink ref="C122" r:id="rId673" display="http://finance.sina.com.cn/fund/quotes/150051/bc.shtml"/>
    <hyperlink ref="F122" r:id="rId674" display="http://www.cninfo.com.cn/information/fund/netvalue/150051.html"/>
    <hyperlink ref="M122" r:id="rId675" tooltip="399300" display="http://quote.eastmoney.com/zs399300.html"/>
    <hyperlink ref="O122" r:id="rId676" display="https://www.jisilu.cn/data/utils/lowcalc/150051"/>
    <hyperlink ref="Y122" r:id="rId677" tooltip="加【沪深300A】为自选A类" display="javascript:addOwnedFund('150051');"/>
    <hyperlink ref="A123" r:id="rId678" display="https://www.jisilu.cn/data/sfnew/detail/150173"/>
    <hyperlink ref="C123" r:id="rId679" display="http://finance.sina.com.cn/fund/quotes/150173/bc.shtml"/>
    <hyperlink ref="F123" r:id="rId680" display="http://www.cninfo.com.cn/information/fund/netvalue/150173.html"/>
    <hyperlink ref="M123" r:id="rId681" tooltip="000998" display="http://quote.eastmoney.com/zs000998.html"/>
    <hyperlink ref="O123" r:id="rId682" display="https://www.jisilu.cn/data/utils/lowcalc/150173"/>
    <hyperlink ref="Y123" r:id="rId683" tooltip="加【TMT中证A】为自选A类" display="javascript:addOwnedFund('150173');"/>
    <hyperlink ref="A124" r:id="rId684" display="https://www.jisilu.cn/data/sfnew/detail/150305"/>
    <hyperlink ref="C124" r:id="rId685" display="http://finance.sina.com.cn/fund/quotes/150305/bc.shtml"/>
    <hyperlink ref="F124" r:id="rId686" display="http://www.cninfo.com.cn/information/fund/netvalue/150305.html"/>
    <hyperlink ref="M124" r:id="rId687" tooltip="399812" display="http://quote.eastmoney.com/zs399812.html"/>
    <hyperlink ref="O124" r:id="rId688" display="https://www.jisilu.cn/data/utils/lowcalc/150305"/>
    <hyperlink ref="Y124" r:id="rId689" tooltip="加【养老A】为自选A类" display="javascript:addOwnedFund('150305');"/>
    <hyperlink ref="A125" r:id="rId690" display="https://www.jisilu.cn/data/sfnew/detail/150207"/>
    <hyperlink ref="C125" r:id="rId691" display="http://finance.sina.com.cn/fund/quotes/150207/bc.shtml"/>
    <hyperlink ref="F125" r:id="rId692" display="http://www.cninfo.com.cn/information/fund/netvalue/150207.html"/>
    <hyperlink ref="M125" r:id="rId693" tooltip="399983" display="http://quote.eastmoney.com/zs399983.html"/>
    <hyperlink ref="O125" r:id="rId694" display="https://www.jisilu.cn/data/utils/lowcalc/150207"/>
    <hyperlink ref="Y125" r:id="rId695" tooltip="加【地产A端】为自选A类" display="javascript:addOwnedFund('150207');"/>
    <hyperlink ref="A126" r:id="rId696" display="https://www.jisilu.cn/data/sfnew/detail/502027"/>
    <hyperlink ref="C126" r:id="rId697" display="http://finance.sina.com.cn/fund/quotes/502027/bc.shtml"/>
    <hyperlink ref="F126" r:id="rId698" display="http://www.cninfo.com.cn/information/fund/netvalue/502027.html"/>
    <hyperlink ref="M126" r:id="rId699" tooltip="399429" display="http://quote.eastmoney.com/zs399429.html"/>
    <hyperlink ref="O126" r:id="rId700" display="https://www.jisilu.cn/data/utils/lowcalc/502027"/>
    <hyperlink ref="Y126" r:id="rId701" tooltip="加【新丝路A】为自选A类" display="javascript:addOwnedFund('502027');"/>
    <hyperlink ref="A127" r:id="rId702" display="https://www.jisilu.cn/data/sfnew/detail/150143"/>
    <hyperlink ref="C127" r:id="rId703" display="http://finance.sina.com.cn/fund/quotes/150143/bc.shtml"/>
    <hyperlink ref="F127" r:id="rId704" display="http://www.cninfo.com.cn/information/fund/netvalue/150143.html"/>
    <hyperlink ref="M127" r:id="rId705" tooltip="000832" display="http://quote.eastmoney.com/zs000832.html"/>
    <hyperlink ref="O127" r:id="rId706" display="https://www.jisilu.cn/data/utils/lowcalc/150143"/>
    <hyperlink ref="Y127" r:id="rId707" tooltip="加【转债A级】为自选A类" display="javascript:addOwnedFund('150143');"/>
    <hyperlink ref="A128" r:id="rId708" display="https://www.jisilu.cn/data/sfnew/detail/150227"/>
    <hyperlink ref="C128" r:id="rId709" display="http://finance.sina.com.cn/fund/quotes/150227/bc.shtml"/>
    <hyperlink ref="F128" r:id="rId710" display="http://www.cninfo.com.cn/information/fund/netvalue/150227.html"/>
    <hyperlink ref="M128" r:id="rId711" tooltip="399986" display="http://quote.eastmoney.com/zs399986.html"/>
    <hyperlink ref="O128" r:id="rId712" display="https://www.jisilu.cn/data/utils/lowcalc/150227"/>
    <hyperlink ref="Y128" r:id="rId713" tooltip="将【银行A】从自选中删除" display="javascript:delOwnedFund('150227');"/>
    <hyperlink ref="A129" r:id="rId714" display="https://www.jisilu.cn/data/sfnew/detail/150181"/>
    <hyperlink ref="C129" r:id="rId715" display="http://finance.sina.com.cn/fund/quotes/150181/bc.shtml"/>
    <hyperlink ref="F129" r:id="rId716" display="http://www.cninfo.com.cn/information/fund/netvalue/150181.html"/>
    <hyperlink ref="M129" r:id="rId717" tooltip="399967" display="http://quote.eastmoney.com/zs399967.html"/>
    <hyperlink ref="O129" r:id="rId718" display="https://www.jisilu.cn/data/utils/lowcalc/150181"/>
    <hyperlink ref="Y129" r:id="rId719" tooltip="加【军工A】为自选A类" display="javascript:addOwnedFund('150181');"/>
    <hyperlink ref="A130" r:id="rId720" display="https://www.jisilu.cn/data/sfnew/detail/150217"/>
    <hyperlink ref="C130" r:id="rId721" display="http://finance.sina.com.cn/fund/quotes/150217/bc.shtml"/>
    <hyperlink ref="F130" r:id="rId722" display="http://www.cninfo.com.cn/information/fund/netvalue/150217.html"/>
    <hyperlink ref="M130" r:id="rId723" tooltip="399412" display="http://quote.eastmoney.com/zs399412.html"/>
    <hyperlink ref="O130" r:id="rId724" display="https://www.jisilu.cn/data/utils/lowcalc/150217"/>
    <hyperlink ref="Y130" r:id="rId725" tooltip="加【新能源A】为自选A类" display="javascript:addOwnedFund('150217');"/>
    <hyperlink ref="A131" r:id="rId726" display="https://www.jisilu.cn/data/sfnew/detail/150245"/>
    <hyperlink ref="C131" r:id="rId727" display="http://finance.sina.com.cn/fund/quotes/150245/bc.shtml"/>
    <hyperlink ref="F131" r:id="rId728" display="http://www.cninfo.com.cn/information/fund/netvalue/150245.html"/>
    <hyperlink ref="M131" r:id="rId729" tooltip="399970" display="http://quote.eastmoney.com/zs399970.html"/>
    <hyperlink ref="O131" r:id="rId730" display="https://www.jisilu.cn/data/utils/lowcalc/150245"/>
    <hyperlink ref="Y131" r:id="rId731" tooltip="加【互联A】为自选A类" display="javascript:addOwnedFund('150245');"/>
    <hyperlink ref="A132" r:id="rId732" display="https://www.jisilu.cn/data/sfnew/detail/150171"/>
    <hyperlink ref="C132" r:id="rId733" display="http://finance.sina.com.cn/fund/quotes/150171/bc.shtml"/>
    <hyperlink ref="F132" r:id="rId734" display="http://www.cninfo.com.cn/information/fund/netvalue/150171.html"/>
    <hyperlink ref="M132" r:id="rId735" tooltip="399707" display="http://quote.eastmoney.com/zs399707.html"/>
    <hyperlink ref="O132" r:id="rId736" display="https://www.jisilu.cn/data/utils/lowcalc/150171"/>
    <hyperlink ref="Y132" r:id="rId737" tooltip="加【证券A】为自选A类" display="javascript:addOwnedFund('150171');"/>
    <hyperlink ref="A133" r:id="rId738" display="https://www.jisilu.cn/data/sfnew/detail/150255"/>
    <hyperlink ref="C133" r:id="rId739" display="http://finance.sina.com.cn/fund/quotes/150255/bc.shtml"/>
    <hyperlink ref="F133" r:id="rId740" display="http://www.cninfo.com.cn/information/fund/netvalue/150255.html"/>
    <hyperlink ref="M133" r:id="rId741" tooltip="399986" display="http://quote.eastmoney.com/zs399986.html"/>
    <hyperlink ref="O133" r:id="rId742" display="https://www.jisilu.cn/data/utils/lowcalc/150255"/>
    <hyperlink ref="Y133" r:id="rId743" tooltip="将【银行业A】从自选中删除" display="javascript:delOwnedFund('150255');"/>
    <hyperlink ref="A134" r:id="rId744" display="https://www.jisilu.cn/data/sfnew/detail/150309"/>
    <hyperlink ref="C134" r:id="rId745" display="http://finance.sina.com.cn/fund/quotes/150309/bc.shtml"/>
    <hyperlink ref="F134" r:id="rId746" display="http://www.cninfo.com.cn/information/fund/netvalue/150309.html"/>
    <hyperlink ref="M134" r:id="rId747" tooltip="399994" display="http://quote.eastmoney.com/zs399994.html"/>
    <hyperlink ref="O134" r:id="rId748" display="https://www.jisilu.cn/data/utils/lowcalc/150309"/>
    <hyperlink ref="Y134" r:id="rId749" tooltip="加【信息安A】为自选A类" display="javascript:addOwnedFund('150309');"/>
    <hyperlink ref="A135" r:id="rId750" display="https://www.jisilu.cn/data/sfnew/detail/150100"/>
    <hyperlink ref="C135" r:id="rId751" display="http://finance.sina.com.cn/fund/quotes/150100/bc.shtml"/>
    <hyperlink ref="F135" r:id="rId752" display="http://www.cninfo.com.cn/information/fund/netvalue/150100.html"/>
    <hyperlink ref="M135" r:id="rId753" tooltip="000805" display="http://quote.eastmoney.com/zs000805.html"/>
    <hyperlink ref="O135" r:id="rId754" display="https://www.jisilu.cn/data/utils/lowcalc/150100"/>
    <hyperlink ref="Y135" r:id="rId755" tooltip="加【资源A】为自选A类" display="javascript:addOwnedFund('150100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169"/>
    <hyperlink ref="C137" r:id="rId763" display="http://finance.sina.com.cn/fund/quotes/150169/bc.shtml"/>
    <hyperlink ref="F137" r:id="rId764" display="http://www.cninfo.com.cn/information/fund/netvalue/150169.html"/>
    <hyperlink ref="M137" r:id="rId765" tooltip="HSI" display="http://quote.eastmoney.com/hk/zs110000.html"/>
    <hyperlink ref="O137" r:id="rId766" display="https://www.jisilu.cn/data/utils/lowcalc/150169"/>
    <hyperlink ref="Y137" r:id="rId767" tooltip="将【恒生A】从自选中删除" display="javascript:delOwnedFund('150169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39" r:id="rId774" display="https://www.jisilu.cn/data/sfnew/detail/150192"/>
    <hyperlink ref="C139" r:id="rId775" display="http://finance.sina.com.cn/fund/quotes/150192/bc.shtml"/>
    <hyperlink ref="F139" r:id="rId776" display="http://www.cninfo.com.cn/information/fund/netvalue/150192.html"/>
    <hyperlink ref="M139" r:id="rId777" tooltip="399965" display="http://quote.eastmoney.com/zs399965.html"/>
    <hyperlink ref="O139" r:id="rId778" display="https://www.jisilu.cn/data/utils/lowcalc/150192"/>
    <hyperlink ref="Y139" r:id="rId779" tooltip="加【地产A】为自选A类" display="javascript:addOwnedFund('150192');"/>
    <hyperlink ref="A140" r:id="rId780" display="https://www.jisilu.cn/data/sfnew/detail/150311"/>
    <hyperlink ref="C140" r:id="rId781" display="http://finance.sina.com.cn/fund/quotes/150311/bc.shtml"/>
    <hyperlink ref="F140" r:id="rId782" display="http://www.cninfo.com.cn/information/fund/netvalue/150311.html"/>
    <hyperlink ref="M140" r:id="rId783" tooltip="399996" display="http://quote.eastmoney.com/zs399996.html"/>
    <hyperlink ref="O140" r:id="rId784" display="https://www.jisilu.cn/data/utils/lowcalc/150311"/>
    <hyperlink ref="Y140" r:id="rId785" tooltip="加【智能A】为自选A类" display="javascript:addOwnedFund('150311');"/>
    <hyperlink ref="A141" r:id="rId786" display="https://www.jisilu.cn/data/sfnew/detail/150215"/>
    <hyperlink ref="C141" r:id="rId787" display="http://finance.sina.com.cn/fund/quotes/150215/bc.shtml"/>
    <hyperlink ref="F141" r:id="rId788" display="http://www.cninfo.com.cn/information/fund/netvalue/150215.html"/>
    <hyperlink ref="M141" r:id="rId789" tooltip="399610" display="http://quote.eastmoney.com/zs399610.html"/>
    <hyperlink ref="O141" r:id="rId790" display="https://www.jisilu.cn/data/utils/lowcalc/150215"/>
    <hyperlink ref="Y141" r:id="rId791" tooltip="加【TMT A】为自选A类" display="javascript:addOwnedFund('150215');"/>
    <hyperlink ref="A142" r:id="rId792" display="https://www.jisilu.cn/data/sfnew/detail/150092"/>
    <hyperlink ref="C142" r:id="rId793" display="http://finance.sina.com.cn/fund/quotes/150092/bc.shtml"/>
    <hyperlink ref="F142" r:id="rId794" display="http://www.cninfo.com.cn/information/fund/netvalue/150092.html"/>
    <hyperlink ref="M142" r:id="rId795" tooltip="399007" display="http://quote.eastmoney.com/zs399007.html"/>
    <hyperlink ref="O142" r:id="rId796" display="https://www.jisilu.cn/data/utils/lowcalc/150092"/>
    <hyperlink ref="Y142" r:id="rId797" tooltip="加【诺德300A】为自选A类" display="javascript:addOwnedFund('150092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8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4" max="24" width="11.875" bestFit="1" customWidth="1"/>
  </cols>
  <sheetData>
    <row r="1" spans="1:25" x14ac:dyDescent="0.15">
      <c r="A1" s="747" t="s">
        <v>0</v>
      </c>
      <c r="B1" s="747" t="s">
        <v>1</v>
      </c>
      <c r="C1" s="747" t="s">
        <v>2</v>
      </c>
      <c r="D1" s="747" t="s">
        <v>3</v>
      </c>
      <c r="E1" s="138" t="s">
        <v>4</v>
      </c>
      <c r="F1" s="747" t="s">
        <v>6</v>
      </c>
      <c r="G1" s="747" t="s">
        <v>7</v>
      </c>
      <c r="H1" s="140" t="s">
        <v>8</v>
      </c>
      <c r="I1" s="138" t="s">
        <v>10</v>
      </c>
      <c r="J1" s="142" t="s">
        <v>11</v>
      </c>
      <c r="K1" s="142" t="s">
        <v>12</v>
      </c>
      <c r="L1" s="138" t="s">
        <v>14</v>
      </c>
      <c r="M1" s="747" t="s">
        <v>16</v>
      </c>
      <c r="N1" s="138" t="s">
        <v>17</v>
      </c>
      <c r="O1" s="138" t="s">
        <v>18</v>
      </c>
      <c r="P1" s="142" t="s">
        <v>20</v>
      </c>
      <c r="Q1" s="138" t="s">
        <v>22</v>
      </c>
      <c r="R1" s="142" t="s">
        <v>24</v>
      </c>
      <c r="S1" s="138" t="s">
        <v>26</v>
      </c>
      <c r="T1" s="138" t="s">
        <v>27</v>
      </c>
      <c r="U1" s="138" t="s">
        <v>28</v>
      </c>
      <c r="V1" s="142" t="s">
        <v>30</v>
      </c>
      <c r="W1" s="747" t="s">
        <v>31</v>
      </c>
      <c r="X1" s="747" t="s">
        <v>32</v>
      </c>
      <c r="Y1" s="749" t="s">
        <v>33</v>
      </c>
    </row>
    <row r="2" spans="1:25" ht="14.25" thickBot="1" x14ac:dyDescent="0.2">
      <c r="A2" s="748"/>
      <c r="B2" s="748"/>
      <c r="C2" s="748"/>
      <c r="D2" s="748"/>
      <c r="E2" s="139" t="s">
        <v>5</v>
      </c>
      <c r="F2" s="748"/>
      <c r="G2" s="748"/>
      <c r="H2" s="141" t="s">
        <v>9</v>
      </c>
      <c r="I2" s="139" t="s">
        <v>8</v>
      </c>
      <c r="J2" s="143" t="s">
        <v>8</v>
      </c>
      <c r="K2" s="143" t="s">
        <v>13</v>
      </c>
      <c r="L2" s="139" t="s">
        <v>15</v>
      </c>
      <c r="M2" s="748"/>
      <c r="N2" s="139" t="s">
        <v>3</v>
      </c>
      <c r="O2" s="139" t="s">
        <v>19</v>
      </c>
      <c r="P2" s="143" t="s">
        <v>21</v>
      </c>
      <c r="Q2" s="139" t="s">
        <v>23</v>
      </c>
      <c r="R2" s="143" t="s">
        <v>25</v>
      </c>
      <c r="S2" s="139" t="s">
        <v>25</v>
      </c>
      <c r="T2" s="139" t="s">
        <v>25</v>
      </c>
      <c r="U2" s="139" t="s">
        <v>29</v>
      </c>
      <c r="V2" s="143" t="s">
        <v>29</v>
      </c>
      <c r="W2" s="748"/>
      <c r="X2" s="748"/>
      <c r="Y2" s="750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45">
        <v>-2.5999999999999999E-3</v>
      </c>
      <c r="E3" s="144">
        <v>43.72</v>
      </c>
      <c r="F3" s="7">
        <v>1.0588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3.16</v>
      </c>
      <c r="M3" s="7" t="s">
        <v>189</v>
      </c>
      <c r="N3" s="147">
        <v>8.9999999999999998E-4</v>
      </c>
      <c r="O3" s="146">
        <v>0.39579999999999999</v>
      </c>
      <c r="P3" s="144" t="s">
        <v>37</v>
      </c>
      <c r="Q3" s="146">
        <v>0.84650000000000003</v>
      </c>
      <c r="R3" s="146">
        <v>-4.3E-3</v>
      </c>
      <c r="S3" s="146">
        <v>-1E-4</v>
      </c>
      <c r="T3" s="146">
        <v>-1.6999999999999999E-3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1">
        <v>1.8E-3</v>
      </c>
      <c r="E4" s="150">
        <v>0.11</v>
      </c>
      <c r="F4" s="14">
        <v>1.06</v>
      </c>
      <c r="G4" s="152">
        <v>-7.7399999999999997E-2</v>
      </c>
      <c r="H4" s="152">
        <v>7.0000000000000007E-2</v>
      </c>
      <c r="I4" s="150">
        <v>7</v>
      </c>
      <c r="J4" s="150">
        <v>7</v>
      </c>
      <c r="K4" s="152">
        <v>-1.8E-3</v>
      </c>
      <c r="L4" s="150">
        <v>1.1399999999999999</v>
      </c>
      <c r="M4" s="14" t="s">
        <v>283</v>
      </c>
      <c r="N4" s="151">
        <v>4.0000000000000002E-4</v>
      </c>
      <c r="O4" s="152">
        <v>0.38300000000000001</v>
      </c>
      <c r="P4" s="150" t="s">
        <v>37</v>
      </c>
      <c r="Q4" s="152">
        <v>0.8841</v>
      </c>
      <c r="R4" s="152">
        <v>-6.1000000000000004E-3</v>
      </c>
      <c r="S4" s="152">
        <v>-4.1999999999999997E-3</v>
      </c>
      <c r="T4" s="152">
        <v>2.8E-3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</v>
      </c>
      <c r="D5" s="145">
        <v>-8.9999999999999998E-4</v>
      </c>
      <c r="E5" s="144">
        <v>1340.51</v>
      </c>
      <c r="F5" s="7">
        <v>1.036</v>
      </c>
      <c r="G5" s="146">
        <v>-0.1245</v>
      </c>
      <c r="H5" s="146">
        <v>0.06</v>
      </c>
      <c r="I5" s="144">
        <v>6</v>
      </c>
      <c r="J5" s="144">
        <v>6</v>
      </c>
      <c r="K5" s="146">
        <v>5.314E-2</v>
      </c>
      <c r="L5" s="144" t="s">
        <v>40</v>
      </c>
      <c r="M5" s="7" t="s">
        <v>56</v>
      </c>
      <c r="N5" s="145">
        <v>-2.8E-3</v>
      </c>
      <c r="O5" s="23">
        <v>0.40849999999999997</v>
      </c>
      <c r="P5" s="146">
        <v>-8.7300000000000003E-2</v>
      </c>
      <c r="Q5" s="146">
        <v>0.37980000000000003</v>
      </c>
      <c r="R5" s="146">
        <v>8.0000000000000004E-4</v>
      </c>
      <c r="S5" s="146">
        <v>2.3E-3</v>
      </c>
      <c r="T5" s="146">
        <v>4.5999999999999999E-3</v>
      </c>
      <c r="U5" s="144">
        <v>159912</v>
      </c>
      <c r="V5" s="144">
        <v>3199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1.1319999999999999</v>
      </c>
      <c r="D6" s="156">
        <v>-8.9999999999999998E-4</v>
      </c>
      <c r="E6" s="150">
        <v>0.25</v>
      </c>
      <c r="F6" s="14">
        <v>1.028</v>
      </c>
      <c r="G6" s="152">
        <v>-0.1012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-5.0000000000000001E-4</v>
      </c>
      <c r="O6" s="18">
        <v>0.51129999999999998</v>
      </c>
      <c r="P6" s="152">
        <v>-7.2999999999999995E-2</v>
      </c>
      <c r="Q6" s="152">
        <v>0.74150000000000005</v>
      </c>
      <c r="R6" s="152">
        <v>2.3999999999999998E-3</v>
      </c>
      <c r="S6" s="152">
        <v>-6.6E-3</v>
      </c>
      <c r="T6" s="152">
        <v>-6.7000000000000002E-3</v>
      </c>
      <c r="U6" s="150">
        <v>349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7">
        <v>150221</v>
      </c>
      <c r="B7" s="155" t="s">
        <v>232</v>
      </c>
      <c r="C7" s="7">
        <v>1.2250000000000001</v>
      </c>
      <c r="D7" s="145">
        <v>-1.6000000000000001E-3</v>
      </c>
      <c r="E7" s="144">
        <v>6236.7</v>
      </c>
      <c r="F7" s="7">
        <v>1.036</v>
      </c>
      <c r="G7" s="146">
        <v>-0.18240000000000001</v>
      </c>
      <c r="H7" s="146">
        <v>0.05</v>
      </c>
      <c r="I7" s="144">
        <v>6.5</v>
      </c>
      <c r="J7" s="144">
        <v>6.5</v>
      </c>
      <c r="K7" s="146">
        <v>5.4670000000000003E-2</v>
      </c>
      <c r="L7" s="144" t="s">
        <v>40</v>
      </c>
      <c r="M7" s="7" t="s">
        <v>233</v>
      </c>
      <c r="N7" s="145">
        <v>-6.8999999999999999E-3</v>
      </c>
      <c r="O7" s="23">
        <v>0.35470000000000002</v>
      </c>
      <c r="P7" s="146">
        <v>-0.12039999999999999</v>
      </c>
      <c r="Q7" s="146">
        <v>0.50539999999999996</v>
      </c>
      <c r="R7" s="146">
        <v>4.5999999999999999E-3</v>
      </c>
      <c r="S7" s="146">
        <v>4.4999999999999997E-3</v>
      </c>
      <c r="T7" s="146">
        <v>3.5000000000000001E-3</v>
      </c>
      <c r="U7" s="144">
        <v>297374</v>
      </c>
      <c r="V7" s="144">
        <v>1850</v>
      </c>
      <c r="W7" s="148">
        <v>0.21180555555555555</v>
      </c>
      <c r="X7" s="149">
        <v>42738</v>
      </c>
      <c r="Y7" s="13" t="s">
        <v>38</v>
      </c>
    </row>
    <row r="8" spans="1:25" ht="15.75" thickBot="1" x14ac:dyDescent="0.2">
      <c r="A8" s="14">
        <v>150321</v>
      </c>
      <c r="B8" s="150" t="s">
        <v>234</v>
      </c>
      <c r="C8" s="14">
        <v>1.2390000000000001</v>
      </c>
      <c r="D8" s="151">
        <v>2.3999999999999998E-3</v>
      </c>
      <c r="E8" s="150">
        <v>344.14</v>
      </c>
      <c r="F8" s="14">
        <v>1.0409999999999999</v>
      </c>
      <c r="G8" s="152">
        <v>-0.19020000000000001</v>
      </c>
      <c r="H8" s="152">
        <v>0.05</v>
      </c>
      <c r="I8" s="150">
        <v>6.5</v>
      </c>
      <c r="J8" s="150">
        <v>6.5</v>
      </c>
      <c r="K8" s="152">
        <v>5.4260000000000003E-2</v>
      </c>
      <c r="L8" s="150" t="s">
        <v>40</v>
      </c>
      <c r="M8" s="14" t="s">
        <v>197</v>
      </c>
      <c r="N8" s="151">
        <v>4.1999999999999997E-3</v>
      </c>
      <c r="O8" s="18">
        <v>0.42230000000000001</v>
      </c>
      <c r="P8" s="152">
        <v>-0.1263</v>
      </c>
      <c r="Q8" s="152">
        <v>0.34239999999999998</v>
      </c>
      <c r="R8" s="152">
        <v>-3.0999999999999999E-3</v>
      </c>
      <c r="S8" s="152">
        <v>0</v>
      </c>
      <c r="T8" s="152">
        <v>-3.5999999999999999E-3</v>
      </c>
      <c r="U8" s="150">
        <v>13497</v>
      </c>
      <c r="V8" s="150">
        <v>15</v>
      </c>
      <c r="W8" s="153">
        <v>0.21180555555555555</v>
      </c>
      <c r="X8" s="154">
        <v>42705</v>
      </c>
      <c r="Y8" s="21" t="s">
        <v>38</v>
      </c>
    </row>
    <row r="9" spans="1:25" ht="15.75" thickBot="1" x14ac:dyDescent="0.2">
      <c r="A9" s="7">
        <v>150032</v>
      </c>
      <c r="B9" s="144" t="s">
        <v>235</v>
      </c>
      <c r="C9" s="7">
        <v>1.0229999999999999</v>
      </c>
      <c r="D9" s="147">
        <v>1E-3</v>
      </c>
      <c r="E9" s="144">
        <v>68.290000000000006</v>
      </c>
      <c r="F9" s="7">
        <v>1.0163</v>
      </c>
      <c r="G9" s="146">
        <v>-6.6E-3</v>
      </c>
      <c r="H9" s="146">
        <v>0.05</v>
      </c>
      <c r="I9" s="144">
        <v>5</v>
      </c>
      <c r="J9" s="144">
        <v>5</v>
      </c>
      <c r="K9" s="146">
        <v>4.9669999999999999E-2</v>
      </c>
      <c r="L9" s="144" t="s">
        <v>40</v>
      </c>
      <c r="M9" s="7" t="s">
        <v>236</v>
      </c>
      <c r="N9" s="157">
        <v>0</v>
      </c>
      <c r="O9" s="23">
        <v>0.1196</v>
      </c>
      <c r="P9" s="146">
        <v>-7.1000000000000004E-3</v>
      </c>
      <c r="Q9" s="144" t="s">
        <v>37</v>
      </c>
      <c r="R9" s="146">
        <v>-2.7000000000000001E-3</v>
      </c>
      <c r="S9" s="146">
        <v>-3.3999999999999998E-3</v>
      </c>
      <c r="T9" s="146">
        <v>-2.8E-3</v>
      </c>
      <c r="U9" s="144">
        <v>1862</v>
      </c>
      <c r="V9" s="144">
        <v>66</v>
      </c>
      <c r="W9" s="148">
        <v>0.3347222222222222</v>
      </c>
      <c r="X9" s="149">
        <v>42821</v>
      </c>
      <c r="Y9" s="13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5.9999999999999995E-4</v>
      </c>
      <c r="E10" s="36"/>
      <c r="F10" s="35"/>
      <c r="G10" s="43">
        <f>AVERAGE(G7:G9)</f>
        <v>-0.12640000000000001</v>
      </c>
      <c r="H10" s="37"/>
      <c r="I10" s="36"/>
      <c r="J10" s="36"/>
      <c r="K10" s="43">
        <f>AVERAGE(K7:K9)</f>
        <v>5.2866666666666666E-2</v>
      </c>
      <c r="L10" s="36"/>
      <c r="M10" s="35"/>
      <c r="N10" s="38"/>
      <c r="O10" s="39"/>
      <c r="P10" s="43">
        <f>AVERAGE(P7:P9)</f>
        <v>-8.4599999999999995E-2</v>
      </c>
      <c r="Q10" s="37"/>
      <c r="R10" s="43">
        <f>AVERAGE(R7:R9)</f>
        <v>-4.0000000000000002E-4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14">
        <v>150331</v>
      </c>
      <c r="B11" s="150" t="s">
        <v>227</v>
      </c>
      <c r="C11" s="14">
        <v>1.131</v>
      </c>
      <c r="D11" s="151">
        <v>3.5000000000000001E-3</v>
      </c>
      <c r="E11" s="150">
        <v>1303.08</v>
      </c>
      <c r="F11" s="14">
        <v>1.0385</v>
      </c>
      <c r="G11" s="152">
        <v>-8.9099999999999999E-2</v>
      </c>
      <c r="H11" s="152">
        <v>4.4999999999999998E-2</v>
      </c>
      <c r="I11" s="150">
        <v>6</v>
      </c>
      <c r="J11" s="150">
        <v>6</v>
      </c>
      <c r="K11" s="152">
        <v>5.4919999999999997E-2</v>
      </c>
      <c r="L11" s="150" t="s">
        <v>40</v>
      </c>
      <c r="M11" s="14" t="s">
        <v>222</v>
      </c>
      <c r="N11" s="156">
        <v>-1E-3</v>
      </c>
      <c r="O11" s="18">
        <v>0.25219999999999998</v>
      </c>
      <c r="P11" s="152">
        <v>-6.5199999999999994E-2</v>
      </c>
      <c r="Q11" s="152">
        <v>0.74119999999999997</v>
      </c>
      <c r="R11" s="152">
        <v>-4.0000000000000001E-3</v>
      </c>
      <c r="S11" s="152">
        <v>-4.4000000000000003E-3</v>
      </c>
      <c r="T11" s="152">
        <v>-4.7999999999999996E-3</v>
      </c>
      <c r="U11" s="150">
        <v>47624</v>
      </c>
      <c r="V11" s="150">
        <v>-224</v>
      </c>
      <c r="W11" s="153">
        <v>0.21180555555555555</v>
      </c>
      <c r="X11" s="154">
        <v>42705</v>
      </c>
      <c r="Y11" s="21" t="s">
        <v>38</v>
      </c>
    </row>
    <row r="12" spans="1:25" ht="15.75" thickBot="1" x14ac:dyDescent="0.2">
      <c r="A12" s="7">
        <v>150219</v>
      </c>
      <c r="B12" s="144" t="s">
        <v>228</v>
      </c>
      <c r="C12" s="7">
        <v>1.2150000000000001</v>
      </c>
      <c r="D12" s="145">
        <v>-8.9999999999999993E-3</v>
      </c>
      <c r="E12" s="144">
        <v>243.41</v>
      </c>
      <c r="F12" s="7">
        <v>1.0329999999999999</v>
      </c>
      <c r="G12" s="146">
        <v>-0.1762</v>
      </c>
      <c r="H12" s="146">
        <v>4.4999999999999998E-2</v>
      </c>
      <c r="I12" s="144">
        <v>6</v>
      </c>
      <c r="J12" s="144">
        <v>6</v>
      </c>
      <c r="K12" s="146">
        <v>5.076E-2</v>
      </c>
      <c r="L12" s="144" t="s">
        <v>40</v>
      </c>
      <c r="M12" s="158" t="s">
        <v>229</v>
      </c>
      <c r="N12" s="147">
        <v>2.7000000000000001E-3</v>
      </c>
      <c r="O12" s="23">
        <v>0.36899999999999999</v>
      </c>
      <c r="P12" s="146">
        <v>-0.13469999999999999</v>
      </c>
      <c r="Q12" s="146">
        <v>0.47549999999999998</v>
      </c>
      <c r="R12" s="146">
        <v>-7.4999999999999997E-3</v>
      </c>
      <c r="S12" s="146">
        <v>-1E-3</v>
      </c>
      <c r="T12" s="146">
        <v>-6.4000000000000003E-3</v>
      </c>
      <c r="U12" s="144">
        <v>46521</v>
      </c>
      <c r="V12" s="144">
        <v>13</v>
      </c>
      <c r="W12" s="148">
        <v>0.21180555555555555</v>
      </c>
      <c r="X12" s="149">
        <v>42738</v>
      </c>
      <c r="Y12" s="13" t="s">
        <v>38</v>
      </c>
    </row>
    <row r="13" spans="1:25" ht="15.75" thickBot="1" x14ac:dyDescent="0.2">
      <c r="A13" s="14">
        <v>150123</v>
      </c>
      <c r="B13" s="150" t="s">
        <v>230</v>
      </c>
      <c r="C13" s="14">
        <v>1.256</v>
      </c>
      <c r="D13" s="159">
        <v>0</v>
      </c>
      <c r="E13" s="150">
        <v>0.39</v>
      </c>
      <c r="F13" s="14">
        <v>1.0334000000000001</v>
      </c>
      <c r="G13" s="152">
        <v>-0.21540000000000001</v>
      </c>
      <c r="H13" s="152">
        <v>4.4999999999999998E-2</v>
      </c>
      <c r="I13" s="150">
        <v>6</v>
      </c>
      <c r="J13" s="150">
        <v>6</v>
      </c>
      <c r="K13" s="152">
        <v>4.9079999999999999E-2</v>
      </c>
      <c r="L13" s="150" t="s">
        <v>40</v>
      </c>
      <c r="M13" s="14" t="s">
        <v>231</v>
      </c>
      <c r="N13" s="151">
        <v>1E-3</v>
      </c>
      <c r="O13" s="18">
        <v>0.5101</v>
      </c>
      <c r="P13" s="152">
        <v>-0.16289999999999999</v>
      </c>
      <c r="Q13" s="152">
        <v>0.52690000000000003</v>
      </c>
      <c r="R13" s="152">
        <v>-8.3000000000000001E-3</v>
      </c>
      <c r="S13" s="152">
        <v>-8.5000000000000006E-3</v>
      </c>
      <c r="T13" s="152">
        <v>-3.5999999999999999E-3</v>
      </c>
      <c r="U13" s="150">
        <v>6555</v>
      </c>
      <c r="V13" s="150">
        <v>0</v>
      </c>
      <c r="W13" s="153">
        <v>0.21180555555555555</v>
      </c>
      <c r="X13" s="154">
        <v>42738</v>
      </c>
      <c r="Y13" s="21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-1.8333333333333333E-3</v>
      </c>
      <c r="E14" s="36"/>
      <c r="F14" s="35"/>
      <c r="G14" s="43">
        <f>AVERAGE(G11:G13)</f>
        <v>-0.16023333333333334</v>
      </c>
      <c r="H14" s="37"/>
      <c r="I14" s="36"/>
      <c r="J14" s="36"/>
      <c r="K14" s="43">
        <f>AVERAGE(K11:K13)</f>
        <v>5.158666666666667E-2</v>
      </c>
      <c r="L14" s="36"/>
      <c r="M14" s="35"/>
      <c r="N14" s="38"/>
      <c r="O14" s="39"/>
      <c r="P14" s="43">
        <f>AVERAGE(P11:P13)</f>
        <v>-0.12093333333333332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7">
        <v>150323</v>
      </c>
      <c r="B15" s="144" t="s">
        <v>194</v>
      </c>
      <c r="C15" s="7">
        <v>1.052</v>
      </c>
      <c r="D15" s="147">
        <v>1E-3</v>
      </c>
      <c r="E15" s="144">
        <v>87.2</v>
      </c>
      <c r="F15" s="7">
        <v>1.0301</v>
      </c>
      <c r="G15" s="146">
        <v>-2.1299999999999999E-2</v>
      </c>
      <c r="H15" s="146">
        <v>0.04</v>
      </c>
      <c r="I15" s="144">
        <v>5.5</v>
      </c>
      <c r="J15" s="144">
        <v>5.5</v>
      </c>
      <c r="K15" s="146">
        <v>5.382E-2</v>
      </c>
      <c r="L15" s="144" t="s">
        <v>40</v>
      </c>
      <c r="M15" s="7" t="s">
        <v>76</v>
      </c>
      <c r="N15" s="147">
        <v>2.8E-3</v>
      </c>
      <c r="O15" s="23">
        <v>0.18859999999999999</v>
      </c>
      <c r="P15" s="146">
        <v>-1.9599999999999999E-2</v>
      </c>
      <c r="Q15" s="146">
        <v>0.90159999999999996</v>
      </c>
      <c r="R15" s="146">
        <v>-6.1000000000000004E-3</v>
      </c>
      <c r="S15" s="146">
        <v>-4.7000000000000002E-3</v>
      </c>
      <c r="T15" s="146">
        <v>-4.0000000000000001E-3</v>
      </c>
      <c r="U15" s="144">
        <v>3879</v>
      </c>
      <c r="V15" s="144">
        <v>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150289</v>
      </c>
      <c r="B16" s="150" t="s">
        <v>196</v>
      </c>
      <c r="C16" s="14">
        <v>1.0549999999999999</v>
      </c>
      <c r="D16" s="159">
        <v>0</v>
      </c>
      <c r="E16" s="150">
        <v>4556.66</v>
      </c>
      <c r="F16" s="14">
        <v>1.0329999999999999</v>
      </c>
      <c r="G16" s="152">
        <v>-2.1299999999999999E-2</v>
      </c>
      <c r="H16" s="152">
        <v>0.04</v>
      </c>
      <c r="I16" s="150">
        <v>5.5</v>
      </c>
      <c r="J16" s="150">
        <v>5.5</v>
      </c>
      <c r="K16" s="152">
        <v>5.382E-2</v>
      </c>
      <c r="L16" s="150" t="s">
        <v>40</v>
      </c>
      <c r="M16" s="14" t="s">
        <v>197</v>
      </c>
      <c r="N16" s="151">
        <v>4.1999999999999997E-3</v>
      </c>
      <c r="O16" s="18">
        <v>0.15590000000000001</v>
      </c>
      <c r="P16" s="152">
        <v>-1.9599999999999999E-2</v>
      </c>
      <c r="Q16" s="152">
        <v>0.97360000000000002</v>
      </c>
      <c r="R16" s="152">
        <v>3.8999999999999998E-3</v>
      </c>
      <c r="S16" s="152">
        <v>9.9000000000000008E-3</v>
      </c>
      <c r="T16" s="152">
        <v>1.11E-2</v>
      </c>
      <c r="U16" s="150">
        <v>45288</v>
      </c>
      <c r="V16" s="150">
        <v>4042</v>
      </c>
      <c r="W16" s="153">
        <v>0.21180555555555555</v>
      </c>
      <c r="X16" s="154">
        <v>42719</v>
      </c>
      <c r="Y16" s="21" t="s">
        <v>38</v>
      </c>
    </row>
    <row r="17" spans="1:25" ht="15.75" thickBot="1" x14ac:dyDescent="0.2">
      <c r="A17" s="7">
        <v>150303</v>
      </c>
      <c r="B17" s="144" t="s">
        <v>200</v>
      </c>
      <c r="C17" s="7">
        <v>1.0569999999999999</v>
      </c>
      <c r="D17" s="145">
        <v>-8.9999999999999998E-4</v>
      </c>
      <c r="E17" s="144">
        <v>554.64</v>
      </c>
      <c r="F17" s="7">
        <v>1.0327</v>
      </c>
      <c r="G17" s="146">
        <v>-2.35E-2</v>
      </c>
      <c r="H17" s="146">
        <v>0.04</v>
      </c>
      <c r="I17" s="144">
        <v>6</v>
      </c>
      <c r="J17" s="144">
        <v>5.5</v>
      </c>
      <c r="K17" s="146">
        <v>5.3800000000000001E-2</v>
      </c>
      <c r="L17" s="144" t="s">
        <v>40</v>
      </c>
      <c r="M17" s="7" t="s">
        <v>201</v>
      </c>
      <c r="N17" s="145">
        <v>-4.7999999999999996E-3</v>
      </c>
      <c r="O17" s="23">
        <v>0.28620000000000001</v>
      </c>
      <c r="P17" s="146">
        <v>-2.1399999999999999E-2</v>
      </c>
      <c r="Q17" s="160">
        <v>0.66949999999999998</v>
      </c>
      <c r="R17" s="146">
        <v>3.8999999999999998E-3</v>
      </c>
      <c r="S17" s="146">
        <v>4.8999999999999998E-3</v>
      </c>
      <c r="T17" s="146">
        <v>4.1999999999999997E-3</v>
      </c>
      <c r="U17" s="144">
        <v>27139</v>
      </c>
      <c r="V17" s="144">
        <v>250</v>
      </c>
      <c r="W17" s="148">
        <v>0.21180555555555555</v>
      </c>
      <c r="X17" s="149">
        <v>42719</v>
      </c>
      <c r="Y17" s="13" t="s">
        <v>38</v>
      </c>
    </row>
    <row r="18" spans="1:25" ht="15.75" thickBot="1" x14ac:dyDescent="0.2">
      <c r="A18" s="14">
        <v>150293</v>
      </c>
      <c r="B18" s="150" t="s">
        <v>204</v>
      </c>
      <c r="C18" s="14">
        <v>1.0820000000000001</v>
      </c>
      <c r="D18" s="156">
        <v>-8.9999999999999998E-4</v>
      </c>
      <c r="E18" s="150">
        <v>0.75</v>
      </c>
      <c r="F18" s="14">
        <v>1.0567</v>
      </c>
      <c r="G18" s="152">
        <v>-2.3900000000000001E-2</v>
      </c>
      <c r="H18" s="152">
        <v>0.04</v>
      </c>
      <c r="I18" s="150">
        <v>6.25</v>
      </c>
      <c r="J18" s="150">
        <v>5.5</v>
      </c>
      <c r="K18" s="152">
        <v>5.3780000000000001E-2</v>
      </c>
      <c r="L18" s="150" t="s">
        <v>40</v>
      </c>
      <c r="M18" s="14" t="s">
        <v>66</v>
      </c>
      <c r="N18" s="156">
        <v>-3.0999999999999999E-3</v>
      </c>
      <c r="O18" s="18">
        <v>0.33050000000000002</v>
      </c>
      <c r="P18" s="152">
        <v>-2.1999999999999999E-2</v>
      </c>
      <c r="Q18" s="152">
        <v>0.53700000000000003</v>
      </c>
      <c r="R18" s="152">
        <v>5.1999999999999998E-3</v>
      </c>
      <c r="S18" s="152">
        <v>4.4999999999999997E-3</v>
      </c>
      <c r="T18" s="152">
        <v>1.6999999999999999E-3</v>
      </c>
      <c r="U18" s="150">
        <v>1258</v>
      </c>
      <c r="V18" s="150">
        <v>0</v>
      </c>
      <c r="W18" s="153">
        <v>0.21180555555555555</v>
      </c>
      <c r="X18" s="154">
        <v>42705</v>
      </c>
      <c r="Y18" s="21" t="s">
        <v>38</v>
      </c>
    </row>
    <row r="19" spans="1:25" ht="15.75" thickBot="1" x14ac:dyDescent="0.2">
      <c r="A19" s="7">
        <v>150335</v>
      </c>
      <c r="B19" s="144" t="s">
        <v>195</v>
      </c>
      <c r="C19" s="7">
        <v>1.056</v>
      </c>
      <c r="D19" s="157">
        <v>0</v>
      </c>
      <c r="E19" s="144">
        <v>875.44</v>
      </c>
      <c r="F19" s="7">
        <v>1.0329999999999999</v>
      </c>
      <c r="G19" s="146">
        <v>-2.23E-2</v>
      </c>
      <c r="H19" s="146">
        <v>0.04</v>
      </c>
      <c r="I19" s="144">
        <v>5.5</v>
      </c>
      <c r="J19" s="144">
        <v>5.5</v>
      </c>
      <c r="K19" s="146">
        <v>5.3760000000000002E-2</v>
      </c>
      <c r="L19" s="144" t="s">
        <v>40</v>
      </c>
      <c r="M19" s="7" t="s">
        <v>80</v>
      </c>
      <c r="N19" s="145">
        <v>-9.2999999999999992E-3</v>
      </c>
      <c r="O19" s="23">
        <v>0.2712</v>
      </c>
      <c r="P19" s="146">
        <v>-2.0500000000000001E-2</v>
      </c>
      <c r="Q19" s="160">
        <v>0.70409999999999995</v>
      </c>
      <c r="R19" s="146">
        <v>1.2200000000000001E-2</v>
      </c>
      <c r="S19" s="146">
        <v>8.3999999999999995E-3</v>
      </c>
      <c r="T19" s="146">
        <v>3.8999999999999998E-3</v>
      </c>
      <c r="U19" s="144">
        <v>12246</v>
      </c>
      <c r="V19" s="144">
        <v>281</v>
      </c>
      <c r="W19" s="148">
        <v>0.21180555555555555</v>
      </c>
      <c r="X19" s="149">
        <v>42719</v>
      </c>
      <c r="Y19" s="13" t="s">
        <v>38</v>
      </c>
    </row>
    <row r="20" spans="1:25" ht="15.75" thickBot="1" x14ac:dyDescent="0.2">
      <c r="A20" s="14">
        <v>150291</v>
      </c>
      <c r="B20" s="161" t="s">
        <v>198</v>
      </c>
      <c r="C20" s="14">
        <v>1.056</v>
      </c>
      <c r="D20" s="159">
        <v>0</v>
      </c>
      <c r="E20" s="150">
        <v>173.48</v>
      </c>
      <c r="F20" s="14">
        <v>1.0329999999999999</v>
      </c>
      <c r="G20" s="152">
        <v>-2.23E-2</v>
      </c>
      <c r="H20" s="152">
        <v>0.04</v>
      </c>
      <c r="I20" s="150">
        <v>5.5</v>
      </c>
      <c r="J20" s="150">
        <v>5.5</v>
      </c>
      <c r="K20" s="152">
        <v>5.3760000000000002E-2</v>
      </c>
      <c r="L20" s="150" t="s">
        <v>40</v>
      </c>
      <c r="M20" s="14" t="s">
        <v>95</v>
      </c>
      <c r="N20" s="151">
        <v>1.1000000000000001E-3</v>
      </c>
      <c r="O20" s="18">
        <v>0.20100000000000001</v>
      </c>
      <c r="P20" s="152">
        <v>-2.0500000000000001E-2</v>
      </c>
      <c r="Q20" s="152">
        <v>0.86839999999999995</v>
      </c>
      <c r="R20" s="152">
        <v>1.4E-3</v>
      </c>
      <c r="S20" s="152">
        <v>0</v>
      </c>
      <c r="T20" s="152">
        <v>0</v>
      </c>
      <c r="U20" s="150">
        <v>19233</v>
      </c>
      <c r="V20" s="150">
        <v>17</v>
      </c>
      <c r="W20" s="153">
        <v>0.21180555555555555</v>
      </c>
      <c r="X20" s="154">
        <v>42719</v>
      </c>
      <c r="Y20" s="21" t="s">
        <v>38</v>
      </c>
    </row>
    <row r="21" spans="1:25" ht="15.75" thickBot="1" x14ac:dyDescent="0.2">
      <c r="A21" s="7">
        <v>150297</v>
      </c>
      <c r="B21" s="144" t="s">
        <v>202</v>
      </c>
      <c r="C21" s="7">
        <v>1.089</v>
      </c>
      <c r="D21" s="145">
        <v>-2.7000000000000001E-3</v>
      </c>
      <c r="E21" s="144">
        <v>66.28</v>
      </c>
      <c r="F21" s="7">
        <v>1.0638000000000001</v>
      </c>
      <c r="G21" s="146">
        <v>-2.3699999999999999E-2</v>
      </c>
      <c r="H21" s="146">
        <v>0.04</v>
      </c>
      <c r="I21" s="144">
        <v>6</v>
      </c>
      <c r="J21" s="144">
        <v>5.5</v>
      </c>
      <c r="K21" s="146">
        <v>5.3740000000000003E-2</v>
      </c>
      <c r="L21" s="144" t="s">
        <v>40</v>
      </c>
      <c r="M21" s="158" t="s">
        <v>203</v>
      </c>
      <c r="N21" s="147">
        <v>1.1000000000000001E-3</v>
      </c>
      <c r="O21" s="23">
        <v>0.18340000000000001</v>
      </c>
      <c r="P21" s="146">
        <v>-2.1899999999999999E-2</v>
      </c>
      <c r="Q21" s="146">
        <v>0.86460000000000004</v>
      </c>
      <c r="R21" s="146">
        <v>3.8E-3</v>
      </c>
      <c r="S21" s="146">
        <v>7.7999999999999996E-3</v>
      </c>
      <c r="T21" s="146">
        <v>-1.1999999999999999E-3</v>
      </c>
      <c r="U21" s="144">
        <v>6282</v>
      </c>
      <c r="V21" s="144">
        <v>0</v>
      </c>
      <c r="W21" s="148">
        <v>0.21180555555555555</v>
      </c>
      <c r="X21" s="149">
        <v>42705</v>
      </c>
      <c r="Y21" s="13" t="s">
        <v>38</v>
      </c>
    </row>
    <row r="22" spans="1:25" ht="15.75" thickBot="1" x14ac:dyDescent="0.2">
      <c r="A22" s="14">
        <v>150299</v>
      </c>
      <c r="B22" s="161" t="s">
        <v>199</v>
      </c>
      <c r="C22" s="14">
        <v>1.0569999999999999</v>
      </c>
      <c r="D22" s="159">
        <v>0</v>
      </c>
      <c r="E22" s="150">
        <v>603.66</v>
      </c>
      <c r="F22" s="14">
        <v>1.0331999999999999</v>
      </c>
      <c r="G22" s="152">
        <v>-2.3E-2</v>
      </c>
      <c r="H22" s="152">
        <v>0.04</v>
      </c>
      <c r="I22" s="150">
        <v>5.5</v>
      </c>
      <c r="J22" s="150">
        <v>5.5</v>
      </c>
      <c r="K22" s="152">
        <v>5.3719999999999997E-2</v>
      </c>
      <c r="L22" s="150" t="s">
        <v>40</v>
      </c>
      <c r="M22" s="14" t="s">
        <v>95</v>
      </c>
      <c r="N22" s="151">
        <v>1.1000000000000001E-3</v>
      </c>
      <c r="O22" s="18">
        <v>0.17480000000000001</v>
      </c>
      <c r="P22" s="152">
        <v>-2.1399999999999999E-2</v>
      </c>
      <c r="Q22" s="162">
        <v>0.92930000000000001</v>
      </c>
      <c r="R22" s="152">
        <v>3.2000000000000002E-3</v>
      </c>
      <c r="S22" s="152">
        <v>4.0000000000000001E-3</v>
      </c>
      <c r="T22" s="152">
        <v>2.2000000000000001E-3</v>
      </c>
      <c r="U22" s="150">
        <v>34016</v>
      </c>
      <c r="V22" s="150">
        <v>147</v>
      </c>
      <c r="W22" s="153">
        <v>0.21180555555555555</v>
      </c>
      <c r="X22" s="154">
        <v>42719</v>
      </c>
      <c r="Y22" s="21" t="s">
        <v>38</v>
      </c>
    </row>
    <row r="23" spans="1:25" ht="15.75" thickBot="1" x14ac:dyDescent="0.2">
      <c r="A23" s="7">
        <v>150247</v>
      </c>
      <c r="B23" s="144" t="s">
        <v>205</v>
      </c>
      <c r="C23" s="7">
        <v>1.054</v>
      </c>
      <c r="D23" s="145">
        <v>-8.9999999999999998E-4</v>
      </c>
      <c r="E23" s="144">
        <v>718.72</v>
      </c>
      <c r="F23" s="7">
        <v>1.0301</v>
      </c>
      <c r="G23" s="146">
        <v>-2.3199999999999998E-2</v>
      </c>
      <c r="H23" s="146">
        <v>0.04</v>
      </c>
      <c r="I23" s="144">
        <v>5.5</v>
      </c>
      <c r="J23" s="144">
        <v>5.5</v>
      </c>
      <c r="K23" s="146">
        <v>5.3719999999999997E-2</v>
      </c>
      <c r="L23" s="144" t="s">
        <v>40</v>
      </c>
      <c r="M23" s="7" t="s">
        <v>110</v>
      </c>
      <c r="N23" s="147">
        <v>4.0000000000000001E-3</v>
      </c>
      <c r="O23" s="23">
        <v>0.25390000000000001</v>
      </c>
      <c r="P23" s="146">
        <v>-2.1499999999999998E-2</v>
      </c>
      <c r="Q23" s="146">
        <v>0.74860000000000004</v>
      </c>
      <c r="R23" s="146">
        <v>-5.1000000000000004E-3</v>
      </c>
      <c r="S23" s="146">
        <v>-6.9999999999999999E-4</v>
      </c>
      <c r="T23" s="146">
        <v>5.1000000000000004E-3</v>
      </c>
      <c r="U23" s="144">
        <v>21932</v>
      </c>
      <c r="V23" s="144">
        <v>23</v>
      </c>
      <c r="W23" s="148">
        <v>0.21180555555555555</v>
      </c>
      <c r="X23" s="149">
        <v>42738</v>
      </c>
      <c r="Y23" s="13" t="s">
        <v>38</v>
      </c>
    </row>
    <row r="24" spans="1:25" ht="15.75" thickBot="1" x14ac:dyDescent="0.2">
      <c r="A24" s="14">
        <v>150287</v>
      </c>
      <c r="B24" s="150" t="s">
        <v>77</v>
      </c>
      <c r="C24" s="14">
        <v>1.0569999999999999</v>
      </c>
      <c r="D24" s="159">
        <v>0</v>
      </c>
      <c r="E24" s="150">
        <v>488.26</v>
      </c>
      <c r="F24" s="14">
        <v>1.0329999999999999</v>
      </c>
      <c r="G24" s="152">
        <v>-2.3199999999999998E-2</v>
      </c>
      <c r="H24" s="152">
        <v>0.04</v>
      </c>
      <c r="I24" s="150">
        <v>5.5</v>
      </c>
      <c r="J24" s="150">
        <v>5.5</v>
      </c>
      <c r="K24" s="152">
        <v>5.3710000000000001E-2</v>
      </c>
      <c r="L24" s="150" t="s">
        <v>40</v>
      </c>
      <c r="M24" s="14" t="s">
        <v>78</v>
      </c>
      <c r="N24" s="151">
        <v>2.9999999999999997E-4</v>
      </c>
      <c r="O24" s="18">
        <v>0.1943</v>
      </c>
      <c r="P24" s="152">
        <v>-2.1399999999999999E-2</v>
      </c>
      <c r="Q24" s="152">
        <v>0.88390000000000002</v>
      </c>
      <c r="R24" s="152">
        <v>-2.8E-3</v>
      </c>
      <c r="S24" s="152">
        <v>3.0999999999999999E-3</v>
      </c>
      <c r="T24" s="152">
        <v>1.9E-3</v>
      </c>
      <c r="U24" s="150">
        <v>51604</v>
      </c>
      <c r="V24" s="150">
        <v>222</v>
      </c>
      <c r="W24" s="153">
        <v>0.21180555555555555</v>
      </c>
      <c r="X24" s="154">
        <v>42719</v>
      </c>
      <c r="Y24" s="21" t="s">
        <v>38</v>
      </c>
    </row>
    <row r="25" spans="1:25" ht="15.75" thickBot="1" x14ac:dyDescent="0.2">
      <c r="A25" s="7">
        <v>150263</v>
      </c>
      <c r="B25" s="144" t="s">
        <v>210</v>
      </c>
      <c r="C25" s="7">
        <v>1.06</v>
      </c>
      <c r="D25" s="145">
        <v>-1.9E-3</v>
      </c>
      <c r="E25" s="144">
        <v>13.61</v>
      </c>
      <c r="F25" s="7">
        <v>1.0330999999999999</v>
      </c>
      <c r="G25" s="146">
        <v>-2.5999999999999999E-2</v>
      </c>
      <c r="H25" s="146">
        <v>0.04</v>
      </c>
      <c r="I25" s="144">
        <v>5.5</v>
      </c>
      <c r="J25" s="144">
        <v>5.5</v>
      </c>
      <c r="K25" s="146">
        <v>5.3560000000000003E-2</v>
      </c>
      <c r="L25" s="144" t="s">
        <v>40</v>
      </c>
      <c r="M25" s="7" t="s">
        <v>211</v>
      </c>
      <c r="N25" s="145">
        <v>-2E-3</v>
      </c>
      <c r="O25" s="23">
        <v>0.25390000000000001</v>
      </c>
      <c r="P25" s="146">
        <v>-2.4199999999999999E-2</v>
      </c>
      <c r="Q25" s="146">
        <v>0.74450000000000005</v>
      </c>
      <c r="R25" s="146">
        <v>-5.7000000000000002E-3</v>
      </c>
      <c r="S25" s="146">
        <v>-2.3E-3</v>
      </c>
      <c r="T25" s="146">
        <v>-5.7999999999999996E-3</v>
      </c>
      <c r="U25" s="144">
        <v>1603</v>
      </c>
      <c r="V25" s="144">
        <v>-8</v>
      </c>
      <c r="W25" s="148">
        <v>0.21180555555555555</v>
      </c>
      <c r="X25" s="149">
        <v>42719</v>
      </c>
      <c r="Y25" s="13" t="s">
        <v>38</v>
      </c>
    </row>
    <row r="26" spans="1:25" ht="15.75" thickBot="1" x14ac:dyDescent="0.2">
      <c r="A26" s="14">
        <v>150117</v>
      </c>
      <c r="B26" s="150" t="s">
        <v>206</v>
      </c>
      <c r="C26" s="14">
        <v>1.0580000000000001</v>
      </c>
      <c r="D26" s="151">
        <v>8.9999999999999998E-4</v>
      </c>
      <c r="E26" s="150">
        <v>3339.74</v>
      </c>
      <c r="F26" s="14">
        <v>1.0301</v>
      </c>
      <c r="G26" s="152">
        <v>-2.7099999999999999E-2</v>
      </c>
      <c r="H26" s="152">
        <v>0.04</v>
      </c>
      <c r="I26" s="150">
        <v>5.5</v>
      </c>
      <c r="J26" s="150">
        <v>5.5</v>
      </c>
      <c r="K26" s="152">
        <v>5.3510000000000002E-2</v>
      </c>
      <c r="L26" s="150" t="s">
        <v>40</v>
      </c>
      <c r="M26" s="14" t="s">
        <v>207</v>
      </c>
      <c r="N26" s="151">
        <v>4.8999999999999998E-3</v>
      </c>
      <c r="O26" s="18">
        <v>0.1474</v>
      </c>
      <c r="P26" s="152">
        <v>-2.52E-2</v>
      </c>
      <c r="Q26" s="152">
        <v>1.6639999999999999</v>
      </c>
      <c r="R26" s="152">
        <v>1E-3</v>
      </c>
      <c r="S26" s="152">
        <v>2.8E-3</v>
      </c>
      <c r="T26" s="152">
        <v>2.3E-3</v>
      </c>
      <c r="U26" s="150">
        <v>156969</v>
      </c>
      <c r="V26" s="150">
        <v>709</v>
      </c>
      <c r="W26" s="153">
        <v>0.21180555555555555</v>
      </c>
      <c r="X26" s="154">
        <v>42738</v>
      </c>
      <c r="Y26" s="21" t="s">
        <v>38</v>
      </c>
    </row>
    <row r="27" spans="1:25" ht="15.75" thickBot="1" x14ac:dyDescent="0.2">
      <c r="A27" s="7">
        <v>150130</v>
      </c>
      <c r="B27" s="144" t="s">
        <v>208</v>
      </c>
      <c r="C27" s="7">
        <v>1.0580000000000001</v>
      </c>
      <c r="D27" s="157">
        <v>0</v>
      </c>
      <c r="E27" s="144">
        <v>12463.39</v>
      </c>
      <c r="F27" s="7">
        <v>1.0301</v>
      </c>
      <c r="G27" s="146">
        <v>-2.7099999999999999E-2</v>
      </c>
      <c r="H27" s="146">
        <v>0.04</v>
      </c>
      <c r="I27" s="144">
        <v>5.5</v>
      </c>
      <c r="J27" s="144">
        <v>5.5</v>
      </c>
      <c r="K27" s="146">
        <v>5.3510000000000002E-2</v>
      </c>
      <c r="L27" s="144" t="s">
        <v>40</v>
      </c>
      <c r="M27" s="7" t="s">
        <v>209</v>
      </c>
      <c r="N27" s="147">
        <v>3.5999999999999999E-3</v>
      </c>
      <c r="O27" s="23">
        <v>0.1991</v>
      </c>
      <c r="P27" s="146">
        <v>-2.52E-2</v>
      </c>
      <c r="Q27" s="146">
        <v>0.877</v>
      </c>
      <c r="R27" s="146">
        <v>-2.0000000000000001E-4</v>
      </c>
      <c r="S27" s="146">
        <v>6.8999999999999999E-3</v>
      </c>
      <c r="T27" s="146">
        <v>3.0000000000000001E-3</v>
      </c>
      <c r="U27" s="144">
        <v>454001</v>
      </c>
      <c r="V27" s="144">
        <v>10511</v>
      </c>
      <c r="W27" s="148">
        <v>0.21180555555555555</v>
      </c>
      <c r="X27" s="149">
        <v>42738</v>
      </c>
      <c r="Y27" s="13" t="s">
        <v>38</v>
      </c>
    </row>
    <row r="28" spans="1:25" ht="15.75" thickBot="1" x14ac:dyDescent="0.2">
      <c r="A28" s="14">
        <v>150301</v>
      </c>
      <c r="B28" s="150" t="s">
        <v>212</v>
      </c>
      <c r="C28" s="14">
        <v>1.0669999999999999</v>
      </c>
      <c r="D28" s="156">
        <v>-8.9999999999999998E-4</v>
      </c>
      <c r="E28" s="150">
        <v>2.37</v>
      </c>
      <c r="F28" s="14">
        <v>1.0331999999999999</v>
      </c>
      <c r="G28" s="152">
        <v>-3.27E-2</v>
      </c>
      <c r="H28" s="152">
        <v>0.04</v>
      </c>
      <c r="I28" s="150">
        <v>5.5</v>
      </c>
      <c r="J28" s="150">
        <v>5.5</v>
      </c>
      <c r="K28" s="152">
        <v>5.3199999999999997E-2</v>
      </c>
      <c r="L28" s="150" t="s">
        <v>40</v>
      </c>
      <c r="M28" s="14" t="s">
        <v>56</v>
      </c>
      <c r="N28" s="156">
        <v>-2.8E-3</v>
      </c>
      <c r="O28" s="18">
        <v>0.43459999999999999</v>
      </c>
      <c r="P28" s="152">
        <v>-3.0599999999999999E-2</v>
      </c>
      <c r="Q28" s="162">
        <v>0.32200000000000001</v>
      </c>
      <c r="R28" s="152">
        <v>-3.7000000000000002E-3</v>
      </c>
      <c r="S28" s="152">
        <v>-3.3E-3</v>
      </c>
      <c r="T28" s="152">
        <v>-6.4999999999999997E-3</v>
      </c>
      <c r="U28" s="150">
        <v>5313</v>
      </c>
      <c r="V28" s="150">
        <v>0</v>
      </c>
      <c r="W28" s="153">
        <v>0.21180555555555555</v>
      </c>
      <c r="X28" s="154">
        <v>42719</v>
      </c>
      <c r="Y28" s="21" t="s">
        <v>38</v>
      </c>
    </row>
    <row r="29" spans="1:25" ht="15.75" thickBot="1" x14ac:dyDescent="0.2">
      <c r="A29" s="7">
        <v>150198</v>
      </c>
      <c r="B29" s="144" t="s">
        <v>219</v>
      </c>
      <c r="C29" s="7">
        <v>1.069</v>
      </c>
      <c r="D29" s="145">
        <v>-2.8E-3</v>
      </c>
      <c r="E29" s="144">
        <v>115.76</v>
      </c>
      <c r="F29" s="7">
        <v>1.0301</v>
      </c>
      <c r="G29" s="146">
        <v>-3.78E-2</v>
      </c>
      <c r="H29" s="146">
        <v>0.04</v>
      </c>
      <c r="I29" s="144">
        <v>5.5</v>
      </c>
      <c r="J29" s="144">
        <v>5.5</v>
      </c>
      <c r="K29" s="146">
        <v>5.2940000000000001E-2</v>
      </c>
      <c r="L29" s="144" t="s">
        <v>40</v>
      </c>
      <c r="M29" s="7" t="s">
        <v>220</v>
      </c>
      <c r="N29" s="147">
        <v>4.3E-3</v>
      </c>
      <c r="O29" s="23">
        <v>0.26640000000000003</v>
      </c>
      <c r="P29" s="146">
        <v>-3.5200000000000002E-2</v>
      </c>
      <c r="Q29" s="146">
        <v>0.71930000000000005</v>
      </c>
      <c r="R29" s="146">
        <v>1.8E-3</v>
      </c>
      <c r="S29" s="146">
        <v>2.5000000000000001E-3</v>
      </c>
      <c r="T29" s="146">
        <v>-1.1999999999999999E-3</v>
      </c>
      <c r="U29" s="144">
        <v>49127</v>
      </c>
      <c r="V29" s="144">
        <v>0</v>
      </c>
      <c r="W29" s="148">
        <v>0.21180555555555555</v>
      </c>
      <c r="X29" s="149">
        <v>42738</v>
      </c>
      <c r="Y29" s="13" t="s">
        <v>38</v>
      </c>
    </row>
    <row r="30" spans="1:25" ht="15.75" thickBot="1" x14ac:dyDescent="0.2">
      <c r="A30" s="14">
        <v>150190</v>
      </c>
      <c r="B30" s="150" t="s">
        <v>213</v>
      </c>
      <c r="C30" s="14">
        <v>1.0720000000000001</v>
      </c>
      <c r="D30" s="151">
        <v>3.7000000000000002E-3</v>
      </c>
      <c r="E30" s="150">
        <v>6.23</v>
      </c>
      <c r="F30" s="14">
        <v>1.03</v>
      </c>
      <c r="G30" s="152">
        <v>-4.0800000000000003E-2</v>
      </c>
      <c r="H30" s="152">
        <v>0.04</v>
      </c>
      <c r="I30" s="150">
        <v>5.5</v>
      </c>
      <c r="J30" s="150">
        <v>5.5</v>
      </c>
      <c r="K30" s="152">
        <v>5.2780000000000001E-2</v>
      </c>
      <c r="L30" s="150" t="s">
        <v>40</v>
      </c>
      <c r="M30" s="14" t="s">
        <v>76</v>
      </c>
      <c r="N30" s="151">
        <v>2.8E-3</v>
      </c>
      <c r="O30" s="18">
        <v>0.45019999999999999</v>
      </c>
      <c r="P30" s="152">
        <v>-3.7900000000000003E-2</v>
      </c>
      <c r="Q30" s="152">
        <v>0.28860000000000002</v>
      </c>
      <c r="R30" s="152">
        <v>-6.1000000000000004E-3</v>
      </c>
      <c r="S30" s="152">
        <v>-4.7000000000000002E-3</v>
      </c>
      <c r="T30" s="152">
        <v>-6.4000000000000003E-3</v>
      </c>
      <c r="U30" s="150">
        <v>5798</v>
      </c>
      <c r="V30" s="150">
        <v>-8</v>
      </c>
      <c r="W30" s="153">
        <v>0.21180555555555555</v>
      </c>
      <c r="X30" s="154">
        <v>42738</v>
      </c>
      <c r="Y30" s="21" t="s">
        <v>38</v>
      </c>
    </row>
    <row r="31" spans="1:25" ht="15.75" thickBot="1" x14ac:dyDescent="0.2">
      <c r="A31" s="163">
        <v>150265</v>
      </c>
      <c r="B31" s="164" t="s">
        <v>214</v>
      </c>
      <c r="C31" s="163">
        <v>1.0680000000000001</v>
      </c>
      <c r="D31" s="165">
        <v>2.8E-3</v>
      </c>
      <c r="E31" s="166">
        <v>207.12</v>
      </c>
      <c r="F31" s="163">
        <v>1.026</v>
      </c>
      <c r="G31" s="167">
        <v>-4.0899999999999999E-2</v>
      </c>
      <c r="H31" s="167">
        <v>0.04</v>
      </c>
      <c r="I31" s="166">
        <v>5.5</v>
      </c>
      <c r="J31" s="166">
        <v>5.5</v>
      </c>
      <c r="K31" s="167">
        <v>5.2780000000000001E-2</v>
      </c>
      <c r="L31" s="166" t="s">
        <v>40</v>
      </c>
      <c r="M31" s="163" t="s">
        <v>46</v>
      </c>
      <c r="N31" s="168">
        <v>0</v>
      </c>
      <c r="O31" s="169">
        <v>0.40600000000000003</v>
      </c>
      <c r="P31" s="167">
        <v>-3.7999999999999999E-2</v>
      </c>
      <c r="Q31" s="167">
        <v>0.39660000000000001</v>
      </c>
      <c r="R31" s="167">
        <v>-6.0000000000000001E-3</v>
      </c>
      <c r="S31" s="167">
        <v>-6.0000000000000001E-3</v>
      </c>
      <c r="T31" s="167">
        <v>-6.0000000000000001E-3</v>
      </c>
      <c r="U31" s="166">
        <v>14240</v>
      </c>
      <c r="V31" s="166">
        <v>-45</v>
      </c>
      <c r="W31" s="170">
        <v>0.21180555555555555</v>
      </c>
      <c r="X31" s="171">
        <v>42719</v>
      </c>
      <c r="Y31" s="172" t="s">
        <v>38</v>
      </c>
    </row>
    <row r="32" spans="1:25" ht="15.75" thickBot="1" x14ac:dyDescent="0.2">
      <c r="A32" s="14">
        <v>150261</v>
      </c>
      <c r="B32" s="150" t="s">
        <v>217</v>
      </c>
      <c r="C32" s="14">
        <v>1.069</v>
      </c>
      <c r="D32" s="151">
        <v>8.9999999999999998E-4</v>
      </c>
      <c r="E32" s="150">
        <v>123.1</v>
      </c>
      <c r="F32" s="14">
        <v>1.0263</v>
      </c>
      <c r="G32" s="152">
        <v>-4.1599999999999998E-2</v>
      </c>
      <c r="H32" s="152">
        <v>0.04</v>
      </c>
      <c r="I32" s="150">
        <v>5.5</v>
      </c>
      <c r="J32" s="150">
        <v>5.5</v>
      </c>
      <c r="K32" s="152">
        <v>5.2749999999999998E-2</v>
      </c>
      <c r="L32" s="150" t="s">
        <v>40</v>
      </c>
      <c r="M32" s="14" t="s">
        <v>218</v>
      </c>
      <c r="N32" s="156">
        <v>-1.1000000000000001E-3</v>
      </c>
      <c r="O32" s="18">
        <v>0.43640000000000001</v>
      </c>
      <c r="P32" s="152">
        <v>-3.8899999999999997E-2</v>
      </c>
      <c r="Q32" s="152">
        <v>0.32479999999999998</v>
      </c>
      <c r="R32" s="152">
        <v>-5.4999999999999997E-3</v>
      </c>
      <c r="S32" s="152">
        <v>-4.7999999999999996E-3</v>
      </c>
      <c r="T32" s="152">
        <v>-2.7000000000000001E-3</v>
      </c>
      <c r="U32" s="150">
        <v>16550</v>
      </c>
      <c r="V32" s="150">
        <v>-25</v>
      </c>
      <c r="W32" s="153">
        <v>0.21180555555555555</v>
      </c>
      <c r="X32" s="154">
        <v>42719</v>
      </c>
      <c r="Y32" s="21" t="s">
        <v>38</v>
      </c>
    </row>
    <row r="33" spans="1:25" ht="15.75" thickBot="1" x14ac:dyDescent="0.2">
      <c r="A33" s="7">
        <v>150196</v>
      </c>
      <c r="B33" s="144" t="s">
        <v>215</v>
      </c>
      <c r="C33" s="7">
        <v>1.0740000000000001</v>
      </c>
      <c r="D33" s="157">
        <v>0</v>
      </c>
      <c r="E33" s="144">
        <v>1785.94</v>
      </c>
      <c r="F33" s="7">
        <v>1.0301</v>
      </c>
      <c r="G33" s="146">
        <v>-4.2599999999999999E-2</v>
      </c>
      <c r="H33" s="146">
        <v>0.04</v>
      </c>
      <c r="I33" s="144">
        <v>5.5</v>
      </c>
      <c r="J33" s="144">
        <v>5.5</v>
      </c>
      <c r="K33" s="146">
        <v>5.2690000000000001E-2</v>
      </c>
      <c r="L33" s="144" t="s">
        <v>40</v>
      </c>
      <c r="M33" s="7" t="s">
        <v>216</v>
      </c>
      <c r="N33" s="145">
        <v>-1.5800000000000002E-2</v>
      </c>
      <c r="O33" s="23">
        <v>0.4551</v>
      </c>
      <c r="P33" s="146">
        <v>-3.9699999999999999E-2</v>
      </c>
      <c r="Q33" s="146">
        <v>0.27710000000000001</v>
      </c>
      <c r="R33" s="146">
        <v>-3.3999999999999998E-3</v>
      </c>
      <c r="S33" s="146">
        <v>2.7000000000000001E-3</v>
      </c>
      <c r="T33" s="146">
        <v>1.4E-3</v>
      </c>
      <c r="U33" s="144">
        <v>55068</v>
      </c>
      <c r="V33" s="144">
        <v>1498</v>
      </c>
      <c r="W33" s="148">
        <v>0.21180555555555555</v>
      </c>
      <c r="X33" s="149">
        <v>42738</v>
      </c>
      <c r="Y33" s="13" t="s">
        <v>38</v>
      </c>
    </row>
    <row r="34" spans="1:25" ht="15.75" thickBot="1" x14ac:dyDescent="0.2">
      <c r="A34" s="14">
        <v>502037</v>
      </c>
      <c r="B34" s="150" t="s">
        <v>221</v>
      </c>
      <c r="C34" s="14">
        <v>1.081</v>
      </c>
      <c r="D34" s="151">
        <v>4.5999999999999999E-3</v>
      </c>
      <c r="E34" s="150">
        <v>0.22</v>
      </c>
      <c r="F34" s="14">
        <v>1.0264</v>
      </c>
      <c r="G34" s="152">
        <v>-5.3199999999999997E-2</v>
      </c>
      <c r="H34" s="152">
        <v>0.04</v>
      </c>
      <c r="I34" s="150">
        <v>5.5</v>
      </c>
      <c r="J34" s="150">
        <v>5.5</v>
      </c>
      <c r="K34" s="152">
        <v>5.2150000000000002E-2</v>
      </c>
      <c r="L34" s="150" t="s">
        <v>40</v>
      </c>
      <c r="M34" s="14" t="s">
        <v>222</v>
      </c>
      <c r="N34" s="156">
        <v>-1E-3</v>
      </c>
      <c r="O34" s="18">
        <v>0.45290000000000002</v>
      </c>
      <c r="P34" s="152">
        <v>-4.9599999999999998E-2</v>
      </c>
      <c r="Q34" s="152">
        <v>0.28589999999999999</v>
      </c>
      <c r="R34" s="152">
        <v>-6.8999999999999999E-3</v>
      </c>
      <c r="S34" s="152">
        <v>4.5999999999999999E-3</v>
      </c>
      <c r="T34" s="152">
        <v>2.8999999999999998E-3</v>
      </c>
      <c r="U34" s="150">
        <v>610</v>
      </c>
      <c r="V34" s="150">
        <v>30</v>
      </c>
      <c r="W34" s="153">
        <v>0.21180555555555555</v>
      </c>
      <c r="X34" s="154">
        <v>42719</v>
      </c>
      <c r="Y34" s="21" t="s">
        <v>38</v>
      </c>
    </row>
    <row r="35" spans="1:25" ht="15.75" thickBot="1" x14ac:dyDescent="0.2">
      <c r="A35" s="7">
        <v>150325</v>
      </c>
      <c r="B35" s="144" t="s">
        <v>224</v>
      </c>
      <c r="C35" s="7">
        <v>1.0840000000000001</v>
      </c>
      <c r="D35" s="145">
        <v>-2.8E-3</v>
      </c>
      <c r="E35" s="144">
        <v>0.91</v>
      </c>
      <c r="F35" s="7">
        <v>1.0266</v>
      </c>
      <c r="G35" s="146">
        <v>-5.5899999999999998E-2</v>
      </c>
      <c r="H35" s="146">
        <v>0.04</v>
      </c>
      <c r="I35" s="144">
        <v>5.5</v>
      </c>
      <c r="J35" s="144">
        <v>5.5</v>
      </c>
      <c r="K35" s="146">
        <v>5.2010000000000001E-2</v>
      </c>
      <c r="L35" s="144" t="s">
        <v>40</v>
      </c>
      <c r="M35" s="7" t="s">
        <v>66</v>
      </c>
      <c r="N35" s="145">
        <v>-3.0999999999999999E-3</v>
      </c>
      <c r="O35" s="23">
        <v>0.35510000000000003</v>
      </c>
      <c r="P35" s="146">
        <v>-5.1299999999999998E-2</v>
      </c>
      <c r="Q35" s="160">
        <v>0.51549999999999996</v>
      </c>
      <c r="R35" s="146">
        <v>-2.9999999999999997E-4</v>
      </c>
      <c r="S35" s="146">
        <v>4.3E-3</v>
      </c>
      <c r="T35" s="146">
        <v>1.6299999999999999E-2</v>
      </c>
      <c r="U35" s="144">
        <v>1591</v>
      </c>
      <c r="V35" s="144">
        <v>0</v>
      </c>
      <c r="W35" s="148">
        <v>0.21180555555555555</v>
      </c>
      <c r="X35" s="149">
        <v>42738</v>
      </c>
      <c r="Y35" s="13" t="s">
        <v>38</v>
      </c>
    </row>
    <row r="36" spans="1:25" ht="15.75" thickBot="1" x14ac:dyDescent="0.2">
      <c r="A36" s="14">
        <v>150343</v>
      </c>
      <c r="B36" s="150" t="s">
        <v>223</v>
      </c>
      <c r="C36" s="14">
        <v>1.0820000000000001</v>
      </c>
      <c r="D36" s="151">
        <v>5.5999999999999999E-3</v>
      </c>
      <c r="E36" s="150">
        <v>35.92</v>
      </c>
      <c r="F36" s="14">
        <v>1.0209999999999999</v>
      </c>
      <c r="G36" s="152">
        <v>-5.9700000000000003E-2</v>
      </c>
      <c r="H36" s="152">
        <v>0.04</v>
      </c>
      <c r="I36" s="150">
        <v>5.5</v>
      </c>
      <c r="J36" s="150">
        <v>5.5</v>
      </c>
      <c r="K36" s="152">
        <v>5.1839999999999997E-2</v>
      </c>
      <c r="L36" s="150" t="s">
        <v>40</v>
      </c>
      <c r="M36" s="14" t="s">
        <v>56</v>
      </c>
      <c r="N36" s="156">
        <v>-2.8E-3</v>
      </c>
      <c r="O36" s="18">
        <v>0.44500000000000001</v>
      </c>
      <c r="P36" s="152">
        <v>-5.5100000000000003E-2</v>
      </c>
      <c r="Q36" s="162">
        <v>0.31009999999999999</v>
      </c>
      <c r="R36" s="152">
        <v>-4.7999999999999996E-3</v>
      </c>
      <c r="S36" s="152">
        <v>-7.7999999999999996E-3</v>
      </c>
      <c r="T36" s="152">
        <v>-6.0000000000000001E-3</v>
      </c>
      <c r="U36" s="150">
        <v>6604</v>
      </c>
      <c r="V36" s="150">
        <v>-3</v>
      </c>
      <c r="W36" s="153">
        <v>0.21180555555555555</v>
      </c>
      <c r="X36" s="154">
        <v>42719</v>
      </c>
      <c r="Y36" s="21" t="s">
        <v>38</v>
      </c>
    </row>
    <row r="37" spans="1:25" ht="15.75" thickBot="1" x14ac:dyDescent="0.2">
      <c r="A37" s="7">
        <v>150327</v>
      </c>
      <c r="B37" s="144" t="s">
        <v>284</v>
      </c>
      <c r="C37" s="7">
        <v>1.129</v>
      </c>
      <c r="D37" s="145">
        <v>-2.5000000000000001E-2</v>
      </c>
      <c r="E37" s="144">
        <v>0.32</v>
      </c>
      <c r="F37" s="7">
        <v>1.0263</v>
      </c>
      <c r="G37" s="146">
        <v>-0.10009999999999999</v>
      </c>
      <c r="H37" s="146">
        <v>0.04</v>
      </c>
      <c r="I37" s="144">
        <v>5.5</v>
      </c>
      <c r="J37" s="144">
        <v>5.5</v>
      </c>
      <c r="K37" s="146">
        <v>4.9880000000000001E-2</v>
      </c>
      <c r="L37" s="144" t="s">
        <v>40</v>
      </c>
      <c r="M37" s="7" t="s">
        <v>127</v>
      </c>
      <c r="N37" s="145">
        <v>-5.1000000000000004E-3</v>
      </c>
      <c r="O37" s="23">
        <v>0.48120000000000002</v>
      </c>
      <c r="P37" s="146">
        <v>-0.09</v>
      </c>
      <c r="Q37" s="146">
        <v>0.21940000000000001</v>
      </c>
      <c r="R37" s="146">
        <v>5.5999999999999999E-3</v>
      </c>
      <c r="S37" s="146">
        <v>1.29E-2</v>
      </c>
      <c r="T37" s="146">
        <v>2.5000000000000001E-2</v>
      </c>
      <c r="U37" s="144">
        <v>760</v>
      </c>
      <c r="V37" s="144">
        <v>0</v>
      </c>
      <c r="W37" s="148">
        <v>0.21180555555555555</v>
      </c>
      <c r="X37" s="149">
        <v>42738</v>
      </c>
      <c r="Y37" s="13" t="s">
        <v>38</v>
      </c>
    </row>
    <row r="38" spans="1:25" ht="15.75" thickBot="1" x14ac:dyDescent="0.2">
      <c r="A38" s="14">
        <v>502057</v>
      </c>
      <c r="B38" s="150" t="s">
        <v>217</v>
      </c>
      <c r="C38" s="14">
        <v>1.139</v>
      </c>
      <c r="D38" s="151">
        <v>4.2099999999999999E-2</v>
      </c>
      <c r="E38" s="150">
        <v>29.26</v>
      </c>
      <c r="F38" s="14">
        <v>1.0263</v>
      </c>
      <c r="G38" s="152">
        <v>-0.10979999999999999</v>
      </c>
      <c r="H38" s="152">
        <v>0.04</v>
      </c>
      <c r="I38" s="150">
        <v>5.5</v>
      </c>
      <c r="J38" s="150">
        <v>5.5</v>
      </c>
      <c r="K38" s="152">
        <v>4.9430000000000002E-2</v>
      </c>
      <c r="L38" s="150" t="s">
        <v>40</v>
      </c>
      <c r="M38" s="14" t="s">
        <v>218</v>
      </c>
      <c r="N38" s="156">
        <v>-1.1000000000000001E-3</v>
      </c>
      <c r="O38" s="18">
        <v>0.46679999999999999</v>
      </c>
      <c r="P38" s="152">
        <v>-9.8000000000000004E-2</v>
      </c>
      <c r="Q38" s="152">
        <v>0.25330000000000003</v>
      </c>
      <c r="R38" s="152">
        <v>1.43E-2</v>
      </c>
      <c r="S38" s="152">
        <v>-4.7000000000000002E-3</v>
      </c>
      <c r="T38" s="152">
        <v>-1.1999999999999999E-3</v>
      </c>
      <c r="U38" s="150">
        <v>1170</v>
      </c>
      <c r="V38" s="150">
        <v>0</v>
      </c>
      <c r="W38" s="153">
        <v>0.21180555555555555</v>
      </c>
      <c r="X38" s="154">
        <v>42719</v>
      </c>
      <c r="Y38" s="21" t="s">
        <v>38</v>
      </c>
    </row>
    <row r="39" spans="1:25" ht="15.75" thickBot="1" x14ac:dyDescent="0.2">
      <c r="A39" s="7">
        <v>150047</v>
      </c>
      <c r="B39" s="144" t="s">
        <v>226</v>
      </c>
      <c r="C39" s="7">
        <v>1.5109999999999999</v>
      </c>
      <c r="D39" s="147">
        <v>2.7000000000000001E-3</v>
      </c>
      <c r="E39" s="144">
        <v>148.55000000000001</v>
      </c>
      <c r="F39" s="7">
        <v>1.03</v>
      </c>
      <c r="G39" s="146">
        <v>-0.46700000000000003</v>
      </c>
      <c r="H39" s="146">
        <v>0.04</v>
      </c>
      <c r="I39" s="144">
        <v>5.5</v>
      </c>
      <c r="J39" s="144">
        <v>5.5</v>
      </c>
      <c r="K39" s="146">
        <v>3.7139999999999999E-2</v>
      </c>
      <c r="L39" s="144" t="s">
        <v>40</v>
      </c>
      <c r="M39" s="7" t="s">
        <v>36</v>
      </c>
      <c r="N39" s="157">
        <v>0</v>
      </c>
      <c r="O39" s="23">
        <v>0.69640000000000002</v>
      </c>
      <c r="P39" s="146">
        <v>-0.31569999999999998</v>
      </c>
      <c r="Q39" s="144" t="s">
        <v>37</v>
      </c>
      <c r="R39" s="146">
        <v>7.3000000000000001E-3</v>
      </c>
      <c r="S39" s="146">
        <v>9.4000000000000004E-3</v>
      </c>
      <c r="T39" s="146">
        <v>9.2999999999999992E-3</v>
      </c>
      <c r="U39" s="144">
        <v>1734</v>
      </c>
      <c r="V39" s="144">
        <v>0</v>
      </c>
      <c r="W39" s="148">
        <v>8.8888888888888892E-2</v>
      </c>
      <c r="X39" s="149">
        <v>42738</v>
      </c>
      <c r="Y39" s="13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1.0199999999999999E-3</v>
      </c>
      <c r="E40" s="36"/>
      <c r="F40" s="35"/>
      <c r="G40" s="43">
        <f>AVERAGE(G15:G39)</f>
        <v>-5.5599999999999997E-2</v>
      </c>
      <c r="H40" s="37"/>
      <c r="I40" s="36"/>
      <c r="J40" s="36"/>
      <c r="K40" s="43">
        <f>AVERAGE(K15:K39)</f>
        <v>5.2311999999999997E-2</v>
      </c>
      <c r="L40" s="36"/>
      <c r="M40" s="35"/>
      <c r="N40" s="38"/>
      <c r="O40" s="39"/>
      <c r="P40" s="43">
        <f>AVERAGE(P15:P39)</f>
        <v>-4.6575999999999992E-2</v>
      </c>
      <c r="Q40" s="37"/>
      <c r="R40" s="43">
        <f>AVERAGE(R15:R39)</f>
        <v>2.8000000000000008E-4</v>
      </c>
      <c r="S40" s="37"/>
      <c r="T40" s="37"/>
      <c r="U40" s="36"/>
      <c r="V40" s="36"/>
      <c r="W40" s="40"/>
      <c r="X40" s="41"/>
      <c r="Y40" s="42"/>
    </row>
    <row r="41" spans="1:25" ht="15.75" thickBot="1" x14ac:dyDescent="0.2">
      <c r="A41" s="14">
        <v>150088</v>
      </c>
      <c r="B41" s="150" t="s">
        <v>151</v>
      </c>
      <c r="C41" s="14">
        <v>1.026</v>
      </c>
      <c r="D41" s="156">
        <v>-1E-3</v>
      </c>
      <c r="E41" s="150">
        <v>1.67</v>
      </c>
      <c r="F41" s="14">
        <v>1.0279</v>
      </c>
      <c r="G41" s="152">
        <v>1.8E-3</v>
      </c>
      <c r="H41" s="152">
        <v>3.5000000000000003E-2</v>
      </c>
      <c r="I41" s="150">
        <v>5</v>
      </c>
      <c r="J41" s="150">
        <v>5</v>
      </c>
      <c r="K41" s="152">
        <v>7.3639999999999997E-2</v>
      </c>
      <c r="L41" s="150">
        <v>0.08</v>
      </c>
      <c r="M41" s="14" t="s">
        <v>148</v>
      </c>
      <c r="N41" s="151">
        <v>1.2999999999999999E-3</v>
      </c>
      <c r="O41" s="152">
        <v>0.42370000000000002</v>
      </c>
      <c r="P41" s="150" t="s">
        <v>37</v>
      </c>
      <c r="Q41" s="152">
        <v>0.80379999999999996</v>
      </c>
      <c r="R41" s="152">
        <v>1.1000000000000001E-3</v>
      </c>
      <c r="S41" s="152">
        <v>-4.4000000000000003E-3</v>
      </c>
      <c r="T41" s="152">
        <v>1.9E-3</v>
      </c>
      <c r="U41" s="150">
        <v>314</v>
      </c>
      <c r="V41" s="150">
        <v>0</v>
      </c>
      <c r="W41" s="153">
        <v>0.21180555555555555</v>
      </c>
      <c r="X41" s="154">
        <v>42605</v>
      </c>
      <c r="Y41" s="21" t="s">
        <v>38</v>
      </c>
    </row>
    <row r="42" spans="1:25" ht="15.75" thickBot="1" x14ac:dyDescent="0.2">
      <c r="A42" s="7">
        <v>150175</v>
      </c>
      <c r="B42" s="155" t="s">
        <v>152</v>
      </c>
      <c r="C42" s="7">
        <v>0.93799999999999994</v>
      </c>
      <c r="D42" s="147">
        <v>2.0999999999999999E-3</v>
      </c>
      <c r="E42" s="144">
        <v>5468.14</v>
      </c>
      <c r="F42" s="7">
        <v>1.0318000000000001</v>
      </c>
      <c r="G42" s="146">
        <v>9.0899999999999995E-2</v>
      </c>
      <c r="H42" s="146">
        <v>3.5000000000000003E-2</v>
      </c>
      <c r="I42" s="144">
        <v>5</v>
      </c>
      <c r="J42" s="144">
        <v>5</v>
      </c>
      <c r="K42" s="146">
        <v>5.518E-2</v>
      </c>
      <c r="L42" s="144" t="s">
        <v>40</v>
      </c>
      <c r="M42" s="7" t="s">
        <v>153</v>
      </c>
      <c r="N42" s="145">
        <v>-4.4999999999999997E-3</v>
      </c>
      <c r="O42" s="23">
        <v>0.2722</v>
      </c>
      <c r="P42" s="155" t="s">
        <v>44</v>
      </c>
      <c r="Q42" s="146">
        <v>0.77139999999999997</v>
      </c>
      <c r="R42" s="146">
        <v>-2.0999999999999999E-3</v>
      </c>
      <c r="S42" s="146">
        <v>-5.1999999999999998E-3</v>
      </c>
      <c r="T42" s="146">
        <v>-3.0000000000000001E-3</v>
      </c>
      <c r="U42" s="144">
        <v>414719</v>
      </c>
      <c r="V42" s="144">
        <v>-1131</v>
      </c>
      <c r="W42" s="148">
        <v>0.21180555555555555</v>
      </c>
      <c r="X42" s="173">
        <v>42705</v>
      </c>
      <c r="Y42" s="13" t="s">
        <v>38</v>
      </c>
    </row>
    <row r="43" spans="1:25" ht="15.75" thickBot="1" x14ac:dyDescent="0.2">
      <c r="A43" s="14">
        <v>150140</v>
      </c>
      <c r="B43" s="150" t="s">
        <v>158</v>
      </c>
      <c r="C43" s="14">
        <v>1.02</v>
      </c>
      <c r="D43" s="159">
        <v>0</v>
      </c>
      <c r="E43" s="150">
        <v>4.0999999999999996</v>
      </c>
      <c r="F43" s="14">
        <v>1.0279</v>
      </c>
      <c r="G43" s="152">
        <v>7.7000000000000002E-3</v>
      </c>
      <c r="H43" s="152">
        <v>3.5000000000000003E-2</v>
      </c>
      <c r="I43" s="150">
        <v>5</v>
      </c>
      <c r="J43" s="150">
        <v>5</v>
      </c>
      <c r="K43" s="152">
        <v>5.04E-2</v>
      </c>
      <c r="L43" s="150" t="s">
        <v>40</v>
      </c>
      <c r="M43" s="14" t="s">
        <v>88</v>
      </c>
      <c r="N43" s="151">
        <v>8.0000000000000004E-4</v>
      </c>
      <c r="O43" s="18">
        <v>0.24829999999999999</v>
      </c>
      <c r="P43" s="152">
        <v>2.0999999999999999E-3</v>
      </c>
      <c r="Q43" s="152">
        <v>0.76459999999999995</v>
      </c>
      <c r="R43" s="152">
        <v>-5.9999999999999995E-4</v>
      </c>
      <c r="S43" s="152">
        <v>-1.1000000000000001E-3</v>
      </c>
      <c r="T43" s="152">
        <v>5.4000000000000003E-3</v>
      </c>
      <c r="U43" s="150">
        <v>671</v>
      </c>
      <c r="V43" s="150">
        <v>-5</v>
      </c>
      <c r="W43" s="153">
        <v>0.21180555555555555</v>
      </c>
      <c r="X43" s="154">
        <v>42738</v>
      </c>
      <c r="Y43" s="21" t="s">
        <v>38</v>
      </c>
    </row>
    <row r="44" spans="1:25" ht="15.75" thickBot="1" x14ac:dyDescent="0.2">
      <c r="A44" s="7">
        <v>502041</v>
      </c>
      <c r="B44" s="144" t="s">
        <v>155</v>
      </c>
      <c r="C44" s="7">
        <v>1.046</v>
      </c>
      <c r="D44" s="145">
        <v>-1.9E-3</v>
      </c>
      <c r="E44" s="144">
        <v>59.21</v>
      </c>
      <c r="F44" s="7">
        <v>1.052</v>
      </c>
      <c r="G44" s="146">
        <v>5.7000000000000002E-3</v>
      </c>
      <c r="H44" s="146">
        <v>3.5000000000000003E-2</v>
      </c>
      <c r="I44" s="144">
        <v>5.5</v>
      </c>
      <c r="J44" s="144">
        <v>5</v>
      </c>
      <c r="K44" s="146">
        <v>5.0389999999999997E-2</v>
      </c>
      <c r="L44" s="144" t="s">
        <v>40</v>
      </c>
      <c r="M44" s="7" t="s">
        <v>91</v>
      </c>
      <c r="N44" s="147">
        <v>1E-4</v>
      </c>
      <c r="O44" s="23">
        <v>0.27750000000000002</v>
      </c>
      <c r="P44" s="146">
        <v>0</v>
      </c>
      <c r="Q44" s="160">
        <v>0.66469999999999996</v>
      </c>
      <c r="R44" s="146">
        <v>-1E-4</v>
      </c>
      <c r="S44" s="146">
        <v>2.0500000000000001E-2</v>
      </c>
      <c r="T44" s="146">
        <v>3.5799999999999998E-2</v>
      </c>
      <c r="U44" s="144">
        <v>876</v>
      </c>
      <c r="V44" s="144">
        <v>52</v>
      </c>
      <c r="W44" s="148">
        <v>0.21180555555555555</v>
      </c>
      <c r="X44" s="149">
        <v>42704</v>
      </c>
      <c r="Y44" s="13" t="s">
        <v>38</v>
      </c>
    </row>
    <row r="45" spans="1:25" ht="15.75" thickBot="1" x14ac:dyDescent="0.2">
      <c r="A45" s="14">
        <v>502014</v>
      </c>
      <c r="B45" s="150" t="s">
        <v>89</v>
      </c>
      <c r="C45" s="14">
        <v>1.0329999999999999</v>
      </c>
      <c r="D45" s="151">
        <v>1E-3</v>
      </c>
      <c r="E45" s="150">
        <v>1244.25</v>
      </c>
      <c r="F45" s="14">
        <v>1.0369999999999999</v>
      </c>
      <c r="G45" s="152">
        <v>3.8999999999999998E-3</v>
      </c>
      <c r="H45" s="152">
        <v>3.5000000000000003E-2</v>
      </c>
      <c r="I45" s="150">
        <v>5.75</v>
      </c>
      <c r="J45" s="150">
        <v>5</v>
      </c>
      <c r="K45" s="152">
        <v>5.033E-2</v>
      </c>
      <c r="L45" s="150" t="s">
        <v>40</v>
      </c>
      <c r="M45" s="14" t="s">
        <v>154</v>
      </c>
      <c r="N45" s="156">
        <v>-1E-3</v>
      </c>
      <c r="O45" s="18">
        <v>0.1177</v>
      </c>
      <c r="P45" s="152">
        <v>-1.9E-3</v>
      </c>
      <c r="Q45" s="162">
        <v>1.0567</v>
      </c>
      <c r="R45" s="152">
        <v>5.1000000000000004E-3</v>
      </c>
      <c r="S45" s="152">
        <v>9.5999999999999992E-3</v>
      </c>
      <c r="T45" s="152">
        <v>6.1000000000000004E-3</v>
      </c>
      <c r="U45" s="150">
        <v>17540</v>
      </c>
      <c r="V45" s="150">
        <v>79</v>
      </c>
      <c r="W45" s="153">
        <v>0.21180555555555555</v>
      </c>
      <c r="X45" s="154">
        <v>42704</v>
      </c>
      <c r="Y45" s="21" t="s">
        <v>38</v>
      </c>
    </row>
    <row r="46" spans="1:25" ht="15.75" thickBot="1" x14ac:dyDescent="0.2">
      <c r="A46" s="7">
        <v>150225</v>
      </c>
      <c r="B46" s="144" t="s">
        <v>285</v>
      </c>
      <c r="C46" s="7">
        <v>1.026</v>
      </c>
      <c r="D46" s="145">
        <v>-5.7999999999999996E-3</v>
      </c>
      <c r="E46" s="144">
        <v>0.37</v>
      </c>
      <c r="F46" s="7">
        <v>1.0321</v>
      </c>
      <c r="G46" s="146">
        <v>5.8999999999999999E-3</v>
      </c>
      <c r="H46" s="146">
        <v>3.5000000000000003E-2</v>
      </c>
      <c r="I46" s="144">
        <v>5</v>
      </c>
      <c r="J46" s="144">
        <v>5</v>
      </c>
      <c r="K46" s="146">
        <v>5.0310000000000001E-2</v>
      </c>
      <c r="L46" s="144" t="s">
        <v>40</v>
      </c>
      <c r="M46" s="7" t="s">
        <v>84</v>
      </c>
      <c r="N46" s="145">
        <v>-2.0999999999999999E-3</v>
      </c>
      <c r="O46" s="23">
        <v>0.41139999999999999</v>
      </c>
      <c r="P46" s="146">
        <v>1E-4</v>
      </c>
      <c r="Q46" s="146">
        <v>0.37740000000000001</v>
      </c>
      <c r="R46" s="146">
        <v>-5.4999999999999997E-3</v>
      </c>
      <c r="S46" s="146">
        <v>-1.6999999999999999E-3</v>
      </c>
      <c r="T46" s="146">
        <v>-4.0000000000000002E-4</v>
      </c>
      <c r="U46" s="144">
        <v>3012</v>
      </c>
      <c r="V46" s="144">
        <v>-1</v>
      </c>
      <c r="W46" s="148">
        <v>0.21180555555555555</v>
      </c>
      <c r="X46" s="149">
        <v>42705</v>
      </c>
      <c r="Y46" s="13" t="s">
        <v>38</v>
      </c>
    </row>
    <row r="47" spans="1:25" ht="15.75" thickBot="1" x14ac:dyDescent="0.2">
      <c r="A47" s="14">
        <v>150267</v>
      </c>
      <c r="B47" s="161" t="s">
        <v>164</v>
      </c>
      <c r="C47" s="14">
        <v>1.026</v>
      </c>
      <c r="D47" s="151">
        <v>1E-3</v>
      </c>
      <c r="E47" s="150">
        <v>1.1399999999999999</v>
      </c>
      <c r="F47" s="14">
        <v>1.0321</v>
      </c>
      <c r="G47" s="152">
        <v>5.8999999999999999E-3</v>
      </c>
      <c r="H47" s="152">
        <v>3.5000000000000003E-2</v>
      </c>
      <c r="I47" s="150">
        <v>5</v>
      </c>
      <c r="J47" s="150">
        <v>5</v>
      </c>
      <c r="K47" s="152">
        <v>5.0310000000000001E-2</v>
      </c>
      <c r="L47" s="150" t="s">
        <v>40</v>
      </c>
      <c r="M47" s="14" t="s">
        <v>95</v>
      </c>
      <c r="N47" s="151">
        <v>1.1000000000000001E-3</v>
      </c>
      <c r="O47" s="18">
        <v>0.24390000000000001</v>
      </c>
      <c r="P47" s="152">
        <v>1E-4</v>
      </c>
      <c r="Q47" s="152">
        <v>0.76919999999999999</v>
      </c>
      <c r="R47" s="152">
        <v>-4.0000000000000002E-4</v>
      </c>
      <c r="S47" s="152">
        <v>2.7000000000000001E-3</v>
      </c>
      <c r="T47" s="152">
        <v>-3.5999999999999999E-3</v>
      </c>
      <c r="U47" s="150">
        <v>1950</v>
      </c>
      <c r="V47" s="150">
        <v>0</v>
      </c>
      <c r="W47" s="153">
        <v>0.21180555555555555</v>
      </c>
      <c r="X47" s="154">
        <v>42705</v>
      </c>
      <c r="Y47" s="21" t="s">
        <v>38</v>
      </c>
    </row>
    <row r="48" spans="1:25" ht="15.75" thickBot="1" x14ac:dyDescent="0.2">
      <c r="A48" s="7">
        <v>150064</v>
      </c>
      <c r="B48" s="144" t="s">
        <v>165</v>
      </c>
      <c r="C48" s="7">
        <v>1.022</v>
      </c>
      <c r="D48" s="157">
        <v>0</v>
      </c>
      <c r="E48" s="144">
        <v>25.45</v>
      </c>
      <c r="F48" s="7">
        <v>1.028</v>
      </c>
      <c r="G48" s="146">
        <v>5.7999999999999996E-3</v>
      </c>
      <c r="H48" s="146">
        <v>3.5000000000000003E-2</v>
      </c>
      <c r="I48" s="144">
        <v>5</v>
      </c>
      <c r="J48" s="144">
        <v>5</v>
      </c>
      <c r="K48" s="146">
        <v>5.0299999999999997E-2</v>
      </c>
      <c r="L48" s="144" t="s">
        <v>40</v>
      </c>
      <c r="M48" s="7" t="s">
        <v>166</v>
      </c>
      <c r="N48" s="147">
        <v>2.3999999999999998E-3</v>
      </c>
      <c r="O48" s="23">
        <v>0.45800000000000002</v>
      </c>
      <c r="P48" s="146">
        <v>1E-4</v>
      </c>
      <c r="Q48" s="146">
        <v>0.93149999999999999</v>
      </c>
      <c r="R48" s="146">
        <v>-5.4999999999999997E-3</v>
      </c>
      <c r="S48" s="146">
        <v>6.7999999999999996E-3</v>
      </c>
      <c r="T48" s="146">
        <v>1.21E-2</v>
      </c>
      <c r="U48" s="144">
        <v>271</v>
      </c>
      <c r="V48" s="144">
        <v>0</v>
      </c>
      <c r="W48" s="148">
        <v>0.17083333333333331</v>
      </c>
      <c r="X48" s="149">
        <v>42738</v>
      </c>
      <c r="Y48" s="13" t="s">
        <v>38</v>
      </c>
    </row>
    <row r="49" spans="1:25" ht="15.75" thickBot="1" x14ac:dyDescent="0.2">
      <c r="A49" s="14">
        <v>150121</v>
      </c>
      <c r="B49" s="150" t="s">
        <v>159</v>
      </c>
      <c r="C49" s="14">
        <v>1.022</v>
      </c>
      <c r="D49" s="151">
        <v>2E-3</v>
      </c>
      <c r="E49" s="150">
        <v>3.46</v>
      </c>
      <c r="F49" s="14">
        <v>1.028</v>
      </c>
      <c r="G49" s="152">
        <v>5.7999999999999996E-3</v>
      </c>
      <c r="H49" s="152">
        <v>3.5000000000000003E-2</v>
      </c>
      <c r="I49" s="150">
        <v>5</v>
      </c>
      <c r="J49" s="150">
        <v>5</v>
      </c>
      <c r="K49" s="152">
        <v>5.0299999999999997E-2</v>
      </c>
      <c r="L49" s="150" t="s">
        <v>40</v>
      </c>
      <c r="M49" s="14" t="s">
        <v>160</v>
      </c>
      <c r="N49" s="151">
        <v>5.0000000000000001E-4</v>
      </c>
      <c r="O49" s="18">
        <v>0.4446</v>
      </c>
      <c r="P49" s="152">
        <v>1E-4</v>
      </c>
      <c r="Q49" s="152">
        <v>0.73829999999999996</v>
      </c>
      <c r="R49" s="152">
        <v>-5.7000000000000002E-3</v>
      </c>
      <c r="S49" s="152">
        <v>1.26E-2</v>
      </c>
      <c r="T49" s="152">
        <v>-4.3E-3</v>
      </c>
      <c r="U49" s="150">
        <v>454</v>
      </c>
      <c r="V49" s="150">
        <v>0</v>
      </c>
      <c r="W49" s="153">
        <v>0.21180555555555555</v>
      </c>
      <c r="X49" s="154">
        <v>42738</v>
      </c>
      <c r="Y49" s="21" t="s">
        <v>38</v>
      </c>
    </row>
    <row r="50" spans="1:25" ht="15.75" thickBot="1" x14ac:dyDescent="0.2">
      <c r="A50" s="7">
        <v>150145</v>
      </c>
      <c r="B50" s="144" t="s">
        <v>156</v>
      </c>
      <c r="C50" s="7">
        <v>1.024</v>
      </c>
      <c r="D50" s="157">
        <v>0</v>
      </c>
      <c r="E50" s="144">
        <v>0.85</v>
      </c>
      <c r="F50" s="7">
        <v>1.03</v>
      </c>
      <c r="G50" s="146">
        <v>5.7999999999999996E-3</v>
      </c>
      <c r="H50" s="146">
        <v>3.5000000000000003E-2</v>
      </c>
      <c r="I50" s="144">
        <v>5</v>
      </c>
      <c r="J50" s="144">
        <v>5</v>
      </c>
      <c r="K50" s="146">
        <v>5.0299999999999997E-2</v>
      </c>
      <c r="L50" s="144" t="s">
        <v>40</v>
      </c>
      <c r="M50" s="7" t="s">
        <v>157</v>
      </c>
      <c r="N50" s="147">
        <v>5.9999999999999995E-4</v>
      </c>
      <c r="O50" s="23">
        <v>0.1736</v>
      </c>
      <c r="P50" s="146">
        <v>1E-4</v>
      </c>
      <c r="Q50" s="146">
        <v>0.93689999999999996</v>
      </c>
      <c r="R50" s="146">
        <v>-2.5000000000000001E-3</v>
      </c>
      <c r="S50" s="146">
        <v>1.9E-3</v>
      </c>
      <c r="T50" s="146">
        <v>-1.9E-3</v>
      </c>
      <c r="U50" s="144">
        <v>1098</v>
      </c>
      <c r="V50" s="144">
        <v>0</v>
      </c>
      <c r="W50" s="148">
        <v>0.21180555555555555</v>
      </c>
      <c r="X50" s="149">
        <v>42719</v>
      </c>
      <c r="Y50" s="13" t="s">
        <v>38</v>
      </c>
    </row>
    <row r="51" spans="1:25" ht="15.75" thickBot="1" x14ac:dyDescent="0.2">
      <c r="A51" s="14">
        <v>150094</v>
      </c>
      <c r="B51" s="150" t="s">
        <v>162</v>
      </c>
      <c r="C51" s="14">
        <v>1.0229999999999999</v>
      </c>
      <c r="D51" s="151">
        <v>3.8999999999999998E-3</v>
      </c>
      <c r="E51" s="150">
        <v>5.17</v>
      </c>
      <c r="F51" s="14">
        <v>1.028</v>
      </c>
      <c r="G51" s="152">
        <v>4.8999999999999998E-3</v>
      </c>
      <c r="H51" s="152">
        <v>3.5000000000000003E-2</v>
      </c>
      <c r="I51" s="150">
        <v>5</v>
      </c>
      <c r="J51" s="150">
        <v>5</v>
      </c>
      <c r="K51" s="152">
        <v>5.0250000000000003E-2</v>
      </c>
      <c r="L51" s="150" t="s">
        <v>40</v>
      </c>
      <c r="M51" s="14" t="s">
        <v>163</v>
      </c>
      <c r="N51" s="151">
        <v>2.2000000000000001E-3</v>
      </c>
      <c r="O51" s="18">
        <v>0.152</v>
      </c>
      <c r="P51" s="152">
        <v>-8.9999999999999998E-4</v>
      </c>
      <c r="Q51" s="152">
        <v>1.6539999999999999</v>
      </c>
      <c r="R51" s="152">
        <v>-3.3999999999999998E-3</v>
      </c>
      <c r="S51" s="152">
        <v>-3.3E-3</v>
      </c>
      <c r="T51" s="152">
        <v>-5.3E-3</v>
      </c>
      <c r="U51" s="150">
        <v>973</v>
      </c>
      <c r="V51" s="150">
        <v>0</v>
      </c>
      <c r="W51" s="153">
        <v>0.21180555555555555</v>
      </c>
      <c r="X51" s="154">
        <v>42738</v>
      </c>
      <c r="Y51" s="21" t="s">
        <v>38</v>
      </c>
    </row>
    <row r="52" spans="1:25" ht="15.75" thickBot="1" x14ac:dyDescent="0.2">
      <c r="A52" s="7">
        <v>502054</v>
      </c>
      <c r="B52" s="144" t="s">
        <v>55</v>
      </c>
      <c r="C52" s="7">
        <v>1.0489999999999999</v>
      </c>
      <c r="D52" s="157">
        <v>0</v>
      </c>
      <c r="E52" s="144">
        <v>210.85</v>
      </c>
      <c r="F52" s="7">
        <v>1.052</v>
      </c>
      <c r="G52" s="146">
        <v>2.8999999999999998E-3</v>
      </c>
      <c r="H52" s="146">
        <v>3.5000000000000003E-2</v>
      </c>
      <c r="I52" s="144">
        <v>5.5</v>
      </c>
      <c r="J52" s="144">
        <v>5</v>
      </c>
      <c r="K52" s="146">
        <v>5.024E-2</v>
      </c>
      <c r="L52" s="144" t="s">
        <v>40</v>
      </c>
      <c r="M52" s="7" t="s">
        <v>56</v>
      </c>
      <c r="N52" s="145">
        <v>-2.8E-3</v>
      </c>
      <c r="O52" s="23">
        <v>0.39219999999999999</v>
      </c>
      <c r="P52" s="146">
        <v>-2.8999999999999998E-3</v>
      </c>
      <c r="Q52" s="160">
        <v>0.40039999999999998</v>
      </c>
      <c r="R52" s="146">
        <v>4.1000000000000003E-3</v>
      </c>
      <c r="S52" s="146">
        <v>5.1000000000000004E-3</v>
      </c>
      <c r="T52" s="146">
        <v>4.5999999999999999E-3</v>
      </c>
      <c r="U52" s="144">
        <v>8250</v>
      </c>
      <c r="V52" s="144">
        <v>-4</v>
      </c>
      <c r="W52" s="148">
        <v>0.21180555555555555</v>
      </c>
      <c r="X52" s="149">
        <v>42704</v>
      </c>
      <c r="Y52" s="13" t="s">
        <v>38</v>
      </c>
    </row>
    <row r="53" spans="1:25" ht="15.75" thickBot="1" x14ac:dyDescent="0.2">
      <c r="A53" s="14">
        <v>150167</v>
      </c>
      <c r="B53" s="150" t="s">
        <v>161</v>
      </c>
      <c r="C53" s="14">
        <v>1.03</v>
      </c>
      <c r="D53" s="151">
        <v>5.8999999999999999E-3</v>
      </c>
      <c r="E53" s="150">
        <v>0.77</v>
      </c>
      <c r="F53" s="14">
        <v>1.032</v>
      </c>
      <c r="G53" s="152">
        <v>1.9E-3</v>
      </c>
      <c r="H53" s="152">
        <v>3.5000000000000003E-2</v>
      </c>
      <c r="I53" s="150">
        <v>5</v>
      </c>
      <c r="J53" s="150">
        <v>5</v>
      </c>
      <c r="K53" s="152">
        <v>5.0099999999999999E-2</v>
      </c>
      <c r="L53" s="150" t="s">
        <v>40</v>
      </c>
      <c r="M53" s="14" t="s">
        <v>88</v>
      </c>
      <c r="N53" s="151">
        <v>8.0000000000000004E-4</v>
      </c>
      <c r="O53" s="18">
        <v>0.23480000000000001</v>
      </c>
      <c r="P53" s="152">
        <v>-3.8E-3</v>
      </c>
      <c r="Q53" s="152">
        <v>0.79079999999999995</v>
      </c>
      <c r="R53" s="152">
        <v>7.0000000000000001E-3</v>
      </c>
      <c r="S53" s="152">
        <v>5.4000000000000003E-3</v>
      </c>
      <c r="T53" s="152">
        <v>2.3999999999999998E-3</v>
      </c>
      <c r="U53" s="150">
        <v>2987</v>
      </c>
      <c r="V53" s="150">
        <v>0</v>
      </c>
      <c r="W53" s="153">
        <v>0.21180555555555555</v>
      </c>
      <c r="X53" s="154">
        <v>42705</v>
      </c>
      <c r="Y53" s="21" t="s">
        <v>38</v>
      </c>
    </row>
    <row r="54" spans="1:25" ht="15.75" thickBot="1" x14ac:dyDescent="0.2">
      <c r="A54" s="7">
        <v>150295</v>
      </c>
      <c r="B54" s="144" t="s">
        <v>167</v>
      </c>
      <c r="C54" s="7">
        <v>1.0609999999999999</v>
      </c>
      <c r="D54" s="147">
        <v>2.8E-3</v>
      </c>
      <c r="E54" s="144">
        <v>163.54</v>
      </c>
      <c r="F54" s="7">
        <v>1.0597000000000001</v>
      </c>
      <c r="G54" s="146">
        <v>-1.1999999999999999E-3</v>
      </c>
      <c r="H54" s="146">
        <v>3.5000000000000003E-2</v>
      </c>
      <c r="I54" s="144">
        <v>5.75</v>
      </c>
      <c r="J54" s="144">
        <v>5</v>
      </c>
      <c r="K54" s="146">
        <v>5.0070000000000003E-2</v>
      </c>
      <c r="L54" s="144" t="s">
        <v>40</v>
      </c>
      <c r="M54" s="7" t="s">
        <v>48</v>
      </c>
      <c r="N54" s="145">
        <v>-1.8E-3</v>
      </c>
      <c r="O54" s="23">
        <v>0.2462</v>
      </c>
      <c r="P54" s="146">
        <v>-6.6E-3</v>
      </c>
      <c r="Q54" s="146">
        <v>0.72660000000000002</v>
      </c>
      <c r="R54" s="146">
        <v>3.2000000000000002E-3</v>
      </c>
      <c r="S54" s="146">
        <v>-5.0000000000000001E-4</v>
      </c>
      <c r="T54" s="146">
        <v>5.0000000000000001E-4</v>
      </c>
      <c r="U54" s="144">
        <v>20985</v>
      </c>
      <c r="V54" s="144">
        <v>0</v>
      </c>
      <c r="W54" s="148">
        <v>0.21180555555555555</v>
      </c>
      <c r="X54" s="149">
        <v>42705</v>
      </c>
      <c r="Y54" s="13" t="s">
        <v>38</v>
      </c>
    </row>
    <row r="55" spans="1:25" ht="15.75" thickBot="1" x14ac:dyDescent="0.2">
      <c r="A55" s="14">
        <v>150073</v>
      </c>
      <c r="B55" s="150" t="s">
        <v>178</v>
      </c>
      <c r="C55" s="14">
        <v>1.0269999999999999</v>
      </c>
      <c r="D55" s="156">
        <v>-3.8999999999999998E-3</v>
      </c>
      <c r="E55" s="150">
        <v>2.37</v>
      </c>
      <c r="F55" s="14">
        <v>1.028</v>
      </c>
      <c r="G55" s="152">
        <v>1E-3</v>
      </c>
      <c r="H55" s="152">
        <v>3.5000000000000003E-2</v>
      </c>
      <c r="I55" s="150">
        <v>5</v>
      </c>
      <c r="J55" s="150">
        <v>5</v>
      </c>
      <c r="K55" s="152">
        <v>5.0049999999999997E-2</v>
      </c>
      <c r="L55" s="150" t="s">
        <v>40</v>
      </c>
      <c r="M55" s="14" t="s">
        <v>174</v>
      </c>
      <c r="N55" s="156">
        <v>-1E-3</v>
      </c>
      <c r="O55" s="18">
        <v>0.53420000000000001</v>
      </c>
      <c r="P55" s="152">
        <v>-4.7999999999999996E-3</v>
      </c>
      <c r="Q55" s="152">
        <v>0.66</v>
      </c>
      <c r="R55" s="152">
        <v>-2.2000000000000001E-3</v>
      </c>
      <c r="S55" s="152">
        <v>8.0999999999999996E-3</v>
      </c>
      <c r="T55" s="152">
        <v>1.0200000000000001E-2</v>
      </c>
      <c r="U55" s="150">
        <v>366</v>
      </c>
      <c r="V55" s="150">
        <v>0</v>
      </c>
      <c r="W55" s="153">
        <v>0.17083333333333331</v>
      </c>
      <c r="X55" s="154">
        <v>42738</v>
      </c>
      <c r="Y55" s="21" t="s">
        <v>38</v>
      </c>
    </row>
    <row r="56" spans="1:25" ht="15.75" thickBot="1" x14ac:dyDescent="0.2">
      <c r="A56" s="7">
        <v>150112</v>
      </c>
      <c r="B56" s="144" t="s">
        <v>265</v>
      </c>
      <c r="C56" s="7">
        <v>1.002</v>
      </c>
      <c r="D56" s="157">
        <v>0</v>
      </c>
      <c r="E56" s="144">
        <v>2.86</v>
      </c>
      <c r="F56" s="7">
        <v>1.0028999999999999</v>
      </c>
      <c r="G56" s="146">
        <v>8.9999999999999998E-4</v>
      </c>
      <c r="H56" s="146">
        <v>3.5000000000000003E-2</v>
      </c>
      <c r="I56" s="144">
        <v>5</v>
      </c>
      <c r="J56" s="144">
        <v>5</v>
      </c>
      <c r="K56" s="146">
        <v>5.0049999999999997E-2</v>
      </c>
      <c r="L56" s="144" t="s">
        <v>40</v>
      </c>
      <c r="M56" s="7" t="s">
        <v>266</v>
      </c>
      <c r="N56" s="147">
        <v>8.0000000000000004E-4</v>
      </c>
      <c r="O56" s="23">
        <v>0.49070000000000003</v>
      </c>
      <c r="P56" s="146">
        <v>-4.7999999999999996E-3</v>
      </c>
      <c r="Q56" s="146">
        <v>0.62580000000000002</v>
      </c>
      <c r="R56" s="146">
        <v>-8.2000000000000007E-3</v>
      </c>
      <c r="S56" s="146">
        <v>9.5999999999999992E-3</v>
      </c>
      <c r="T56" s="146">
        <v>7.0000000000000001E-3</v>
      </c>
      <c r="U56" s="144">
        <v>995</v>
      </c>
      <c r="V56" s="144">
        <v>0</v>
      </c>
      <c r="W56" s="148">
        <v>0.21180555555555555</v>
      </c>
      <c r="X56" s="149">
        <v>42919</v>
      </c>
      <c r="Y56" s="13" t="s">
        <v>38</v>
      </c>
    </row>
    <row r="57" spans="1:25" ht="15.75" thickBot="1" x14ac:dyDescent="0.2">
      <c r="A57" s="14">
        <v>150281</v>
      </c>
      <c r="B57" s="150" t="s">
        <v>168</v>
      </c>
      <c r="C57" s="14">
        <v>1.0649999999999999</v>
      </c>
      <c r="D57" s="151">
        <v>1.9E-3</v>
      </c>
      <c r="E57" s="150">
        <v>19.66</v>
      </c>
      <c r="F57" s="14">
        <v>1.0629999999999999</v>
      </c>
      <c r="G57" s="152">
        <v>-1.9E-3</v>
      </c>
      <c r="H57" s="152">
        <v>3.5000000000000003E-2</v>
      </c>
      <c r="I57" s="150">
        <v>5.75</v>
      </c>
      <c r="J57" s="150">
        <v>5</v>
      </c>
      <c r="K57" s="152">
        <v>5.0029999999999998E-2</v>
      </c>
      <c r="L57" s="150" t="s">
        <v>40</v>
      </c>
      <c r="M57" s="14" t="s">
        <v>169</v>
      </c>
      <c r="N57" s="151">
        <v>8.9999999999999998E-4</v>
      </c>
      <c r="O57" s="18">
        <v>0.1137</v>
      </c>
      <c r="P57" s="152">
        <v>-7.6E-3</v>
      </c>
      <c r="Q57" s="162">
        <v>1.0250999999999999</v>
      </c>
      <c r="R57" s="152">
        <v>6.4999999999999997E-3</v>
      </c>
      <c r="S57" s="152">
        <v>8.0999999999999996E-3</v>
      </c>
      <c r="T57" s="152">
        <v>4.0000000000000001E-3</v>
      </c>
      <c r="U57" s="150">
        <v>3703</v>
      </c>
      <c r="V57" s="150">
        <v>0</v>
      </c>
      <c r="W57" s="153">
        <v>0.21180555555555555</v>
      </c>
      <c r="X57" s="154">
        <v>42704</v>
      </c>
      <c r="Y57" s="21" t="s">
        <v>38</v>
      </c>
    </row>
    <row r="58" spans="1:25" ht="15.75" thickBot="1" x14ac:dyDescent="0.2">
      <c r="A58" s="7">
        <v>150090</v>
      </c>
      <c r="B58" s="144" t="s">
        <v>173</v>
      </c>
      <c r="C58" s="7">
        <v>1.028</v>
      </c>
      <c r="D58" s="157">
        <v>0</v>
      </c>
      <c r="E58" s="144">
        <v>11.07</v>
      </c>
      <c r="F58" s="7">
        <v>1.0279</v>
      </c>
      <c r="G58" s="146">
        <v>-1E-4</v>
      </c>
      <c r="H58" s="146">
        <v>3.5000000000000003E-2</v>
      </c>
      <c r="I58" s="144">
        <v>5</v>
      </c>
      <c r="J58" s="144">
        <v>5</v>
      </c>
      <c r="K58" s="146">
        <v>0.05</v>
      </c>
      <c r="L58" s="144" t="s">
        <v>40</v>
      </c>
      <c r="M58" s="7" t="s">
        <v>174</v>
      </c>
      <c r="N58" s="145">
        <v>-1E-3</v>
      </c>
      <c r="O58" s="23">
        <v>0.40799999999999997</v>
      </c>
      <c r="P58" s="146">
        <v>-5.7000000000000002E-3</v>
      </c>
      <c r="Q58" s="146">
        <v>0.85309999999999997</v>
      </c>
      <c r="R58" s="146">
        <v>1.1000000000000001E-3</v>
      </c>
      <c r="S58" s="146">
        <v>-1.6999999999999999E-3</v>
      </c>
      <c r="T58" s="146">
        <v>-3.5000000000000001E-3</v>
      </c>
      <c r="U58" s="144">
        <v>1156</v>
      </c>
      <c r="V58" s="144">
        <v>-17</v>
      </c>
      <c r="W58" s="148">
        <v>0.21180555555555555</v>
      </c>
      <c r="X58" s="149">
        <v>42738</v>
      </c>
      <c r="Y58" s="13" t="s">
        <v>38</v>
      </c>
    </row>
    <row r="59" spans="1:25" ht="15.75" thickBot="1" x14ac:dyDescent="0.2">
      <c r="A59" s="14">
        <v>150053</v>
      </c>
      <c r="B59" s="150" t="s">
        <v>170</v>
      </c>
      <c r="C59" s="14">
        <v>1.028</v>
      </c>
      <c r="D59" s="151">
        <v>5.8999999999999999E-3</v>
      </c>
      <c r="E59" s="150">
        <v>110.05</v>
      </c>
      <c r="F59" s="14">
        <v>1.0276000000000001</v>
      </c>
      <c r="G59" s="152">
        <v>-4.0000000000000002E-4</v>
      </c>
      <c r="H59" s="152">
        <v>3.5000000000000003E-2</v>
      </c>
      <c r="I59" s="150">
        <v>5</v>
      </c>
      <c r="J59" s="150">
        <v>5</v>
      </c>
      <c r="K59" s="152">
        <v>4.9979999999999997E-2</v>
      </c>
      <c r="L59" s="150" t="s">
        <v>40</v>
      </c>
      <c r="M59" s="14" t="s">
        <v>148</v>
      </c>
      <c r="N59" s="151">
        <v>1.2999999999999999E-3</v>
      </c>
      <c r="O59" s="18">
        <v>0.43709999999999999</v>
      </c>
      <c r="P59" s="152">
        <v>-5.7000000000000002E-3</v>
      </c>
      <c r="Q59" s="152">
        <v>1.0067999999999999</v>
      </c>
      <c r="R59" s="152">
        <v>2E-3</v>
      </c>
      <c r="S59" s="152">
        <v>-5.1999999999999998E-3</v>
      </c>
      <c r="T59" s="152">
        <v>-5.1000000000000004E-3</v>
      </c>
      <c r="U59" s="150">
        <v>535</v>
      </c>
      <c r="V59" s="150">
        <v>0</v>
      </c>
      <c r="W59" s="153">
        <v>0.17083333333333331</v>
      </c>
      <c r="X59" s="154">
        <v>42738</v>
      </c>
      <c r="Y59" s="21" t="s">
        <v>38</v>
      </c>
    </row>
    <row r="60" spans="1:25" ht="15.75" thickBot="1" x14ac:dyDescent="0.2">
      <c r="A60" s="7">
        <v>150138</v>
      </c>
      <c r="B60" s="144" t="s">
        <v>181</v>
      </c>
      <c r="C60" s="7">
        <v>1.0329999999999999</v>
      </c>
      <c r="D60" s="147">
        <v>1.9E-3</v>
      </c>
      <c r="E60" s="144">
        <v>1.05</v>
      </c>
      <c r="F60" s="7">
        <v>1.032</v>
      </c>
      <c r="G60" s="146">
        <v>-1E-3</v>
      </c>
      <c r="H60" s="146">
        <v>3.5000000000000003E-2</v>
      </c>
      <c r="I60" s="144">
        <v>5</v>
      </c>
      <c r="J60" s="144">
        <v>5</v>
      </c>
      <c r="K60" s="146">
        <v>4.9950000000000001E-2</v>
      </c>
      <c r="L60" s="144" t="s">
        <v>40</v>
      </c>
      <c r="M60" s="7" t="s">
        <v>182</v>
      </c>
      <c r="N60" s="147">
        <v>1.5E-3</v>
      </c>
      <c r="O60" s="23">
        <v>0.37919999999999998</v>
      </c>
      <c r="P60" s="146">
        <v>-6.7000000000000002E-3</v>
      </c>
      <c r="Q60" s="146">
        <v>0.45279999999999998</v>
      </c>
      <c r="R60" s="146">
        <v>-4.7999999999999996E-3</v>
      </c>
      <c r="S60" s="146">
        <v>-6.3E-3</v>
      </c>
      <c r="T60" s="146">
        <v>1E-3</v>
      </c>
      <c r="U60" s="144">
        <v>249</v>
      </c>
      <c r="V60" s="144">
        <v>-7</v>
      </c>
      <c r="W60" s="148">
        <v>0.21180555555555555</v>
      </c>
      <c r="X60" s="149">
        <v>42705</v>
      </c>
      <c r="Y60" s="13" t="s">
        <v>38</v>
      </c>
    </row>
    <row r="61" spans="1:25" ht="15.75" thickBot="1" x14ac:dyDescent="0.2">
      <c r="A61" s="14">
        <v>150211</v>
      </c>
      <c r="B61" s="150" t="s">
        <v>175</v>
      </c>
      <c r="C61" s="14">
        <v>1.038</v>
      </c>
      <c r="D61" s="159">
        <v>0</v>
      </c>
      <c r="E61" s="150">
        <v>978.39</v>
      </c>
      <c r="F61" s="14">
        <v>1.03</v>
      </c>
      <c r="G61" s="152">
        <v>-8.6999999999999994E-3</v>
      </c>
      <c r="H61" s="152">
        <v>3.5000000000000003E-2</v>
      </c>
      <c r="I61" s="150">
        <v>5</v>
      </c>
      <c r="J61" s="150">
        <v>5</v>
      </c>
      <c r="K61" s="152">
        <v>4.9549999999999997E-2</v>
      </c>
      <c r="L61" s="150" t="s">
        <v>40</v>
      </c>
      <c r="M61" s="14" t="s">
        <v>176</v>
      </c>
      <c r="N61" s="156">
        <v>-1.15E-2</v>
      </c>
      <c r="O61" s="18">
        <v>0.33489999999999998</v>
      </c>
      <c r="P61" s="152">
        <v>-1.34E-2</v>
      </c>
      <c r="Q61" s="152">
        <v>0.55879999999999996</v>
      </c>
      <c r="R61" s="152">
        <v>2.3E-3</v>
      </c>
      <c r="S61" s="152">
        <v>1.5E-3</v>
      </c>
      <c r="T61" s="152">
        <v>0</v>
      </c>
      <c r="U61" s="150">
        <v>95329</v>
      </c>
      <c r="V61" s="150">
        <v>102</v>
      </c>
      <c r="W61" s="153">
        <v>0.21180555555555555</v>
      </c>
      <c r="X61" s="154">
        <v>42719</v>
      </c>
      <c r="Y61" s="21" t="s">
        <v>38</v>
      </c>
    </row>
    <row r="62" spans="1:25" ht="15.75" thickBot="1" x14ac:dyDescent="0.2">
      <c r="A62" s="7">
        <v>150213</v>
      </c>
      <c r="B62" s="144" t="s">
        <v>177</v>
      </c>
      <c r="C62" s="7">
        <v>1.038</v>
      </c>
      <c r="D62" s="147">
        <v>1E-3</v>
      </c>
      <c r="E62" s="144">
        <v>232.14</v>
      </c>
      <c r="F62" s="7">
        <v>1.028</v>
      </c>
      <c r="G62" s="146">
        <v>-9.7000000000000003E-3</v>
      </c>
      <c r="H62" s="146">
        <v>3.5000000000000003E-2</v>
      </c>
      <c r="I62" s="144">
        <v>5</v>
      </c>
      <c r="J62" s="144">
        <v>5</v>
      </c>
      <c r="K62" s="146">
        <v>4.9500000000000002E-2</v>
      </c>
      <c r="L62" s="144" t="s">
        <v>40</v>
      </c>
      <c r="M62" s="7" t="s">
        <v>174</v>
      </c>
      <c r="N62" s="145">
        <v>-1E-3</v>
      </c>
      <c r="O62" s="23">
        <v>0.16059999999999999</v>
      </c>
      <c r="P62" s="146">
        <v>-1.5299999999999999E-2</v>
      </c>
      <c r="Q62" s="146">
        <v>1.6272</v>
      </c>
      <c r="R62" s="146">
        <v>-3.0000000000000001E-3</v>
      </c>
      <c r="S62" s="146">
        <v>-1.2999999999999999E-3</v>
      </c>
      <c r="T62" s="146">
        <v>-6.9999999999999999E-4</v>
      </c>
      <c r="U62" s="144">
        <v>101616</v>
      </c>
      <c r="V62" s="144">
        <v>0</v>
      </c>
      <c r="W62" s="148">
        <v>0.21180555555555555</v>
      </c>
      <c r="X62" s="149">
        <v>42738</v>
      </c>
      <c r="Y62" s="13" t="s">
        <v>38</v>
      </c>
    </row>
    <row r="63" spans="1:25" ht="15.75" thickBot="1" x14ac:dyDescent="0.2">
      <c r="A63" s="14">
        <v>150030</v>
      </c>
      <c r="B63" s="150" t="s">
        <v>179</v>
      </c>
      <c r="C63" s="14">
        <v>1.04</v>
      </c>
      <c r="D63" s="159">
        <v>0</v>
      </c>
      <c r="E63" s="150">
        <v>0.33</v>
      </c>
      <c r="F63" s="14">
        <v>1.028</v>
      </c>
      <c r="G63" s="152">
        <v>-1.17E-2</v>
      </c>
      <c r="H63" s="152">
        <v>3.5000000000000003E-2</v>
      </c>
      <c r="I63" s="150">
        <v>5</v>
      </c>
      <c r="J63" s="150">
        <v>5</v>
      </c>
      <c r="K63" s="152">
        <v>4.9410000000000003E-2</v>
      </c>
      <c r="L63" s="150" t="s">
        <v>40</v>
      </c>
      <c r="M63" s="14" t="s">
        <v>180</v>
      </c>
      <c r="N63" s="156">
        <v>-1.6000000000000001E-3</v>
      </c>
      <c r="O63" s="18">
        <v>0.38109999999999999</v>
      </c>
      <c r="P63" s="152">
        <v>-1.72E-2</v>
      </c>
      <c r="Q63" s="152">
        <v>0.93720000000000003</v>
      </c>
      <c r="R63" s="152">
        <v>-7.1999999999999998E-3</v>
      </c>
      <c r="S63" s="152">
        <v>-7.7000000000000002E-3</v>
      </c>
      <c r="T63" s="152">
        <v>-1.0999999999999999E-2</v>
      </c>
      <c r="U63" s="150">
        <v>3184</v>
      </c>
      <c r="V63" s="150">
        <v>0</v>
      </c>
      <c r="W63" s="153">
        <v>0.21180555555555555</v>
      </c>
      <c r="X63" s="154">
        <v>42738</v>
      </c>
      <c r="Y63" s="21" t="s">
        <v>38</v>
      </c>
    </row>
    <row r="64" spans="1:25" ht="15.75" thickBot="1" x14ac:dyDescent="0.2">
      <c r="A64" s="7">
        <v>150104</v>
      </c>
      <c r="B64" s="144" t="s">
        <v>286</v>
      </c>
      <c r="C64" s="7">
        <v>1.044</v>
      </c>
      <c r="D64" s="147">
        <v>1.3599999999999999E-2</v>
      </c>
      <c r="E64" s="144">
        <v>0.83</v>
      </c>
      <c r="F64" s="7">
        <v>1.028</v>
      </c>
      <c r="G64" s="146">
        <v>-1.5599999999999999E-2</v>
      </c>
      <c r="H64" s="146">
        <v>3.5000000000000003E-2</v>
      </c>
      <c r="I64" s="144">
        <v>5</v>
      </c>
      <c r="J64" s="144">
        <v>5</v>
      </c>
      <c r="K64" s="146">
        <v>4.9209999999999997E-2</v>
      </c>
      <c r="L64" s="144" t="s">
        <v>40</v>
      </c>
      <c r="M64" s="7" t="s">
        <v>88</v>
      </c>
      <c r="N64" s="147">
        <v>8.0000000000000004E-4</v>
      </c>
      <c r="O64" s="23">
        <v>0.42249999999999999</v>
      </c>
      <c r="P64" s="146">
        <v>-2.1100000000000001E-2</v>
      </c>
      <c r="Q64" s="146">
        <v>0.73929999999999996</v>
      </c>
      <c r="R64" s="146">
        <v>1.23E-2</v>
      </c>
      <c r="S64" s="146">
        <v>6.1000000000000004E-3</v>
      </c>
      <c r="T64" s="146">
        <v>4.7000000000000002E-3</v>
      </c>
      <c r="U64" s="144">
        <v>760</v>
      </c>
      <c r="V64" s="144">
        <v>0</v>
      </c>
      <c r="W64" s="148">
        <v>0.21180555555555555</v>
      </c>
      <c r="X64" s="149">
        <v>42738</v>
      </c>
      <c r="Y64" s="13" t="s">
        <v>38</v>
      </c>
    </row>
    <row r="65" spans="1:25" ht="15.75" thickBot="1" x14ac:dyDescent="0.2">
      <c r="A65" s="14">
        <v>150152</v>
      </c>
      <c r="B65" s="150" t="s">
        <v>183</v>
      </c>
      <c r="C65" s="14">
        <v>1.0509999999999999</v>
      </c>
      <c r="D65" s="151">
        <v>1.9E-3</v>
      </c>
      <c r="E65" s="150">
        <v>1393.82</v>
      </c>
      <c r="F65" s="14">
        <v>1.028</v>
      </c>
      <c r="G65" s="152">
        <v>-2.24E-2</v>
      </c>
      <c r="H65" s="152">
        <v>3.5000000000000003E-2</v>
      </c>
      <c r="I65" s="150">
        <v>5</v>
      </c>
      <c r="J65" s="150">
        <v>5</v>
      </c>
      <c r="K65" s="152">
        <v>4.888E-2</v>
      </c>
      <c r="L65" s="150" t="s">
        <v>40</v>
      </c>
      <c r="M65" s="14" t="s">
        <v>129</v>
      </c>
      <c r="N65" s="156">
        <v>-2.5999999999999999E-3</v>
      </c>
      <c r="O65" s="18">
        <v>0.38109999999999999</v>
      </c>
      <c r="P65" s="152">
        <v>-2.75E-2</v>
      </c>
      <c r="Q65" s="152">
        <v>0.45290000000000002</v>
      </c>
      <c r="R65" s="152">
        <v>-2.3999999999999998E-3</v>
      </c>
      <c r="S65" s="152">
        <v>-2.8999999999999998E-3</v>
      </c>
      <c r="T65" s="152">
        <v>-1.9E-3</v>
      </c>
      <c r="U65" s="150">
        <v>341571</v>
      </c>
      <c r="V65" s="150">
        <v>229</v>
      </c>
      <c r="W65" s="153">
        <v>0.21180555555555555</v>
      </c>
      <c r="X65" s="154">
        <v>42738</v>
      </c>
      <c r="Y65" s="21" t="s">
        <v>38</v>
      </c>
    </row>
    <row r="66" spans="1:25" ht="15.75" thickBot="1" x14ac:dyDescent="0.2">
      <c r="A66" s="7">
        <v>502031</v>
      </c>
      <c r="B66" s="155" t="s">
        <v>65</v>
      </c>
      <c r="C66" s="7">
        <v>1.0509999999999999</v>
      </c>
      <c r="D66" s="157">
        <v>0</v>
      </c>
      <c r="E66" s="144">
        <v>7.92</v>
      </c>
      <c r="F66" s="7">
        <v>1.026</v>
      </c>
      <c r="G66" s="146">
        <v>-2.4400000000000002E-2</v>
      </c>
      <c r="H66" s="146">
        <v>3.5000000000000003E-2</v>
      </c>
      <c r="I66" s="144">
        <v>5.5</v>
      </c>
      <c r="J66" s="144">
        <v>5</v>
      </c>
      <c r="K66" s="146">
        <v>4.8779999999999997E-2</v>
      </c>
      <c r="L66" s="144" t="s">
        <v>40</v>
      </c>
      <c r="M66" s="7" t="s">
        <v>66</v>
      </c>
      <c r="N66" s="145">
        <v>-3.0999999999999999E-3</v>
      </c>
      <c r="O66" s="23">
        <v>0.3543</v>
      </c>
      <c r="P66" s="146">
        <v>-2.9399999999999999E-2</v>
      </c>
      <c r="Q66" s="146">
        <v>0.5181</v>
      </c>
      <c r="R66" s="146">
        <v>4.0000000000000001E-3</v>
      </c>
      <c r="S66" s="146">
        <v>1.3100000000000001E-2</v>
      </c>
      <c r="T66" s="146">
        <v>1.6E-2</v>
      </c>
      <c r="U66" s="144">
        <v>868</v>
      </c>
      <c r="V66" s="144">
        <v>0</v>
      </c>
      <c r="W66" s="148">
        <v>0.21180555555555555</v>
      </c>
      <c r="X66" s="149">
        <v>42580</v>
      </c>
      <c r="Y66" s="13" t="s">
        <v>38</v>
      </c>
    </row>
    <row r="67" spans="1:25" ht="15.75" thickBot="1" x14ac:dyDescent="0.2">
      <c r="A67" s="14">
        <v>150055</v>
      </c>
      <c r="B67" s="150" t="s">
        <v>184</v>
      </c>
      <c r="C67" s="14">
        <v>1.0620000000000001</v>
      </c>
      <c r="D67" s="156">
        <v>-2.8E-3</v>
      </c>
      <c r="E67" s="150">
        <v>41.3</v>
      </c>
      <c r="F67" s="14">
        <v>1.0276000000000001</v>
      </c>
      <c r="G67" s="152">
        <v>-3.3500000000000002E-2</v>
      </c>
      <c r="H67" s="152">
        <v>3.5000000000000003E-2</v>
      </c>
      <c r="I67" s="150">
        <v>5</v>
      </c>
      <c r="J67" s="150">
        <v>5</v>
      </c>
      <c r="K67" s="152">
        <v>4.8340000000000001E-2</v>
      </c>
      <c r="L67" s="150" t="s">
        <v>40</v>
      </c>
      <c r="M67" s="14" t="s">
        <v>148</v>
      </c>
      <c r="N67" s="151">
        <v>1.2999999999999999E-3</v>
      </c>
      <c r="O67" s="18">
        <v>0.58699999999999997</v>
      </c>
      <c r="P67" s="152">
        <v>-3.7600000000000001E-2</v>
      </c>
      <c r="Q67" s="150" t="s">
        <v>37</v>
      </c>
      <c r="R67" s="152">
        <v>-9.7000000000000003E-3</v>
      </c>
      <c r="S67" s="152">
        <v>-8.0000000000000002E-3</v>
      </c>
      <c r="T67" s="152">
        <v>0</v>
      </c>
      <c r="U67" s="150">
        <v>331</v>
      </c>
      <c r="V67" s="150">
        <v>-1</v>
      </c>
      <c r="W67" s="153">
        <v>0.17083333333333331</v>
      </c>
      <c r="X67" s="154">
        <v>42738</v>
      </c>
      <c r="Y67" s="21" t="s">
        <v>38</v>
      </c>
    </row>
    <row r="68" spans="1:25" ht="15.75" thickBot="1" x14ac:dyDescent="0.2">
      <c r="A68" s="7">
        <v>150012</v>
      </c>
      <c r="B68" s="144" t="s">
        <v>185</v>
      </c>
      <c r="C68" s="7">
        <v>1.0229999999999999</v>
      </c>
      <c r="D68" s="145">
        <v>-1E-3</v>
      </c>
      <c r="E68" s="144">
        <v>20.27</v>
      </c>
      <c r="F68" s="7">
        <v>1.0129999999999999</v>
      </c>
      <c r="G68" s="146">
        <v>-9.9000000000000008E-3</v>
      </c>
      <c r="H68" s="144" t="s">
        <v>186</v>
      </c>
      <c r="I68" s="144">
        <v>5</v>
      </c>
      <c r="J68" s="144">
        <v>5</v>
      </c>
      <c r="K68" s="146">
        <v>4.7210000000000002E-2</v>
      </c>
      <c r="L68" s="144" t="s">
        <v>40</v>
      </c>
      <c r="M68" s="7" t="s">
        <v>187</v>
      </c>
      <c r="N68" s="145">
        <v>-2.9999999999999997E-4</v>
      </c>
      <c r="O68" s="23">
        <v>0.50960000000000005</v>
      </c>
      <c r="P68" s="146">
        <v>-1.2500000000000001E-2</v>
      </c>
      <c r="Q68" s="144" t="s">
        <v>37</v>
      </c>
      <c r="R68" s="146">
        <v>-3.5999999999999999E-3</v>
      </c>
      <c r="S68" s="146">
        <v>-1E-3</v>
      </c>
      <c r="T68" s="146">
        <v>-2E-3</v>
      </c>
      <c r="U68" s="144">
        <v>8122</v>
      </c>
      <c r="V68" s="144">
        <v>-1</v>
      </c>
      <c r="W68" s="148">
        <v>0.17083333333333331</v>
      </c>
      <c r="X68" s="149">
        <v>43570</v>
      </c>
      <c r="Y68" s="13" t="s">
        <v>38</v>
      </c>
    </row>
    <row r="69" spans="1:25" ht="15.75" thickBot="1" x14ac:dyDescent="0.2">
      <c r="A69" s="14">
        <v>150083</v>
      </c>
      <c r="B69" s="150" t="s">
        <v>287</v>
      </c>
      <c r="C69" s="14">
        <v>1.089</v>
      </c>
      <c r="D69" s="151">
        <v>1.8E-3</v>
      </c>
      <c r="E69" s="150">
        <v>1.05</v>
      </c>
      <c r="F69" s="14">
        <v>1.0279</v>
      </c>
      <c r="G69" s="152">
        <v>-5.9400000000000001E-2</v>
      </c>
      <c r="H69" s="152">
        <v>3.5000000000000003E-2</v>
      </c>
      <c r="I69" s="150">
        <v>5</v>
      </c>
      <c r="J69" s="150">
        <v>5</v>
      </c>
      <c r="K69" s="152">
        <v>4.7120000000000002E-2</v>
      </c>
      <c r="L69" s="150" t="s">
        <v>40</v>
      </c>
      <c r="M69" s="14" t="s">
        <v>266</v>
      </c>
      <c r="N69" s="151">
        <v>8.0000000000000004E-4</v>
      </c>
      <c r="O69" s="18">
        <v>0.3695</v>
      </c>
      <c r="P69" s="152">
        <v>-6.1400000000000003E-2</v>
      </c>
      <c r="Q69" s="152">
        <v>0.97360000000000002</v>
      </c>
      <c r="R69" s="152">
        <v>-8.3000000000000001E-3</v>
      </c>
      <c r="S69" s="152">
        <v>-5.8999999999999999E-3</v>
      </c>
      <c r="T69" s="152">
        <v>-1.8E-3</v>
      </c>
      <c r="U69" s="150">
        <v>693</v>
      </c>
      <c r="V69" s="150">
        <v>0</v>
      </c>
      <c r="W69" s="153">
        <v>0.21180555555555555</v>
      </c>
      <c r="X69" s="154">
        <v>42738</v>
      </c>
      <c r="Y69" s="21" t="s">
        <v>38</v>
      </c>
    </row>
    <row r="70" spans="1:25" ht="15.75" thickBot="1" x14ac:dyDescent="0.2">
      <c r="A70" s="7">
        <v>150085</v>
      </c>
      <c r="B70" s="144" t="s">
        <v>188</v>
      </c>
      <c r="C70" s="7">
        <v>1.014</v>
      </c>
      <c r="D70" s="157">
        <v>0</v>
      </c>
      <c r="E70" s="144">
        <v>172.35</v>
      </c>
      <c r="F70" s="7">
        <v>1.0102</v>
      </c>
      <c r="G70" s="146">
        <v>-3.8E-3</v>
      </c>
      <c r="H70" s="146">
        <v>3.5000000000000003E-2</v>
      </c>
      <c r="I70" s="144">
        <v>5</v>
      </c>
      <c r="J70" s="144">
        <v>5</v>
      </c>
      <c r="K70" s="146">
        <v>4.4769999999999997E-2</v>
      </c>
      <c r="L70" s="144">
        <v>0.79</v>
      </c>
      <c r="M70" s="7" t="s">
        <v>189</v>
      </c>
      <c r="N70" s="147">
        <v>8.9999999999999998E-4</v>
      </c>
      <c r="O70" s="146">
        <v>0.40539999999999998</v>
      </c>
      <c r="P70" s="144" t="s">
        <v>37</v>
      </c>
      <c r="Q70" s="160">
        <v>0.88729999999999998</v>
      </c>
      <c r="R70" s="146">
        <v>1.1999999999999999E-3</v>
      </c>
      <c r="S70" s="146">
        <v>5.0000000000000001E-3</v>
      </c>
      <c r="T70" s="146">
        <v>2E-3</v>
      </c>
      <c r="U70" s="144">
        <v>18833</v>
      </c>
      <c r="V70" s="144">
        <v>105</v>
      </c>
      <c r="W70" s="148">
        <v>0.21180555555555555</v>
      </c>
      <c r="X70" s="149">
        <v>42863</v>
      </c>
      <c r="Y70" s="13" t="s">
        <v>38</v>
      </c>
    </row>
    <row r="71" spans="1:25" ht="15.75" thickBot="1" x14ac:dyDescent="0.2">
      <c r="A71" s="14">
        <v>150059</v>
      </c>
      <c r="B71" s="150" t="s">
        <v>190</v>
      </c>
      <c r="C71" s="14">
        <v>1.196</v>
      </c>
      <c r="D71" s="156">
        <v>-9.1000000000000004E-3</v>
      </c>
      <c r="E71" s="150">
        <v>24.44</v>
      </c>
      <c r="F71" s="14">
        <v>1.028</v>
      </c>
      <c r="G71" s="152">
        <v>-0.16339999999999999</v>
      </c>
      <c r="H71" s="152">
        <v>3.5000000000000003E-2</v>
      </c>
      <c r="I71" s="150">
        <v>5</v>
      </c>
      <c r="J71" s="150">
        <v>5</v>
      </c>
      <c r="K71" s="152">
        <v>4.2810000000000001E-2</v>
      </c>
      <c r="L71" s="150" t="s">
        <v>40</v>
      </c>
      <c r="M71" s="14" t="s">
        <v>191</v>
      </c>
      <c r="N71" s="156">
        <v>-4.7000000000000002E-3</v>
      </c>
      <c r="O71" s="18">
        <v>0.49030000000000001</v>
      </c>
      <c r="P71" s="152">
        <v>-0.1454</v>
      </c>
      <c r="Q71" s="152">
        <v>1.2705</v>
      </c>
      <c r="R71" s="152">
        <v>-5.3E-3</v>
      </c>
      <c r="S71" s="152">
        <v>1.2999999999999999E-3</v>
      </c>
      <c r="T71" s="152">
        <v>1.6000000000000001E-3</v>
      </c>
      <c r="U71" s="150">
        <v>4262</v>
      </c>
      <c r="V71" s="150">
        <v>2</v>
      </c>
      <c r="W71" s="153">
        <v>0.17083333333333331</v>
      </c>
      <c r="X71" s="154">
        <v>42738</v>
      </c>
      <c r="Y71" s="21" t="s">
        <v>38</v>
      </c>
    </row>
    <row r="72" spans="1:25" ht="15.75" thickBot="1" x14ac:dyDescent="0.2">
      <c r="A72" s="7">
        <v>150096</v>
      </c>
      <c r="B72" s="144" t="s">
        <v>192</v>
      </c>
      <c r="C72" s="7">
        <v>1.119</v>
      </c>
      <c r="D72" s="147">
        <v>2.75E-2</v>
      </c>
      <c r="E72" s="144">
        <v>7.35</v>
      </c>
      <c r="F72" s="7">
        <v>1.028</v>
      </c>
      <c r="G72" s="146">
        <v>-8.8499999999999995E-2</v>
      </c>
      <c r="H72" s="146">
        <v>3.5000000000000003E-2</v>
      </c>
      <c r="I72" s="144">
        <v>5</v>
      </c>
      <c r="J72" s="144">
        <v>5</v>
      </c>
      <c r="K72" s="146">
        <v>-4.4549999999999999E-2</v>
      </c>
      <c r="L72" s="144">
        <v>0.93</v>
      </c>
      <c r="M72" s="7" t="s">
        <v>193</v>
      </c>
      <c r="N72" s="147">
        <v>6.9999999999999999E-4</v>
      </c>
      <c r="O72" s="146">
        <v>0.3569</v>
      </c>
      <c r="P72" s="144" t="s">
        <v>37</v>
      </c>
      <c r="Q72" s="146">
        <v>1.0127999999999999</v>
      </c>
      <c r="R72" s="146">
        <v>4.8999999999999998E-3</v>
      </c>
      <c r="S72" s="146">
        <v>-4.4999999999999997E-3</v>
      </c>
      <c r="T72" s="146">
        <v>5.0000000000000001E-4</v>
      </c>
      <c r="U72" s="144">
        <v>12398</v>
      </c>
      <c r="V72" s="144">
        <v>0</v>
      </c>
      <c r="W72" s="148">
        <v>0.21180555555555555</v>
      </c>
      <c r="X72" s="149">
        <v>42738</v>
      </c>
      <c r="Y72" s="13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AVERAGE(D41:D72)</f>
        <v>1.5218749999999998E-3</v>
      </c>
      <c r="E73" s="36"/>
      <c r="F73" s="35"/>
      <c r="G73" s="43">
        <f>AVERAGE(G41:G72)</f>
        <v>-9.5250000000000022E-3</v>
      </c>
      <c r="H73" s="37"/>
      <c r="I73" s="36"/>
      <c r="J73" s="36"/>
      <c r="K73" s="43">
        <f>AVERAGE(K41:K72)</f>
        <v>4.7287812500000012E-2</v>
      </c>
      <c r="L73" s="36"/>
      <c r="M73" s="35"/>
      <c r="N73" s="38"/>
      <c r="O73" s="39"/>
      <c r="P73" s="43">
        <f>AVERAGE(P41:P72)</f>
        <v>-1.5342857142857142E-2</v>
      </c>
      <c r="Q73" s="37"/>
      <c r="R73" s="43">
        <f>AVERAGE(R41:R72)</f>
        <v>-8.0312500000000002E-4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14">
        <v>150049</v>
      </c>
      <c r="B74" s="150" t="s">
        <v>142</v>
      </c>
      <c r="C74" s="14">
        <v>0.997</v>
      </c>
      <c r="D74" s="159">
        <v>0</v>
      </c>
      <c r="E74" s="150">
        <v>11.05</v>
      </c>
      <c r="F74" s="14">
        <v>1.0169999999999999</v>
      </c>
      <c r="G74" s="152">
        <v>1.9699999999999999E-2</v>
      </c>
      <c r="H74" s="152">
        <v>3.2000000000000001E-2</v>
      </c>
      <c r="I74" s="150">
        <v>4.7</v>
      </c>
      <c r="J74" s="150">
        <v>4.7</v>
      </c>
      <c r="K74" s="152">
        <v>4.7960000000000003E-2</v>
      </c>
      <c r="L74" s="150" t="s">
        <v>40</v>
      </c>
      <c r="M74" s="14" t="s">
        <v>36</v>
      </c>
      <c r="N74" s="159">
        <v>0</v>
      </c>
      <c r="O74" s="18">
        <v>0.51359999999999995</v>
      </c>
      <c r="P74" s="152">
        <v>1.2E-2</v>
      </c>
      <c r="Q74" s="150" t="s">
        <v>37</v>
      </c>
      <c r="R74" s="152">
        <v>-8.0000000000000004E-4</v>
      </c>
      <c r="S74" s="152">
        <v>6.0000000000000001E-3</v>
      </c>
      <c r="T74" s="152">
        <v>-5.4999999999999997E-3</v>
      </c>
      <c r="U74" s="150">
        <v>1937</v>
      </c>
      <c r="V74" s="150">
        <v>-5</v>
      </c>
      <c r="W74" s="153">
        <v>0.21180555555555555</v>
      </c>
      <c r="X74" s="154">
        <v>42807</v>
      </c>
      <c r="Y74" s="21" t="s">
        <v>38</v>
      </c>
    </row>
    <row r="75" spans="1:25" ht="15.75" thickBot="1" x14ac:dyDescent="0.2">
      <c r="A75" s="7">
        <v>150148</v>
      </c>
      <c r="B75" s="144" t="s">
        <v>143</v>
      </c>
      <c r="C75" s="7">
        <v>1.018</v>
      </c>
      <c r="D75" s="147">
        <v>3.0000000000000001E-3</v>
      </c>
      <c r="E75" s="144">
        <v>22.62</v>
      </c>
      <c r="F75" s="7">
        <v>1.028</v>
      </c>
      <c r="G75" s="146">
        <v>9.7000000000000003E-3</v>
      </c>
      <c r="H75" s="146">
        <v>3.2000000000000001E-2</v>
      </c>
      <c r="I75" s="144">
        <v>4.7</v>
      </c>
      <c r="J75" s="144">
        <v>4.7</v>
      </c>
      <c r="K75" s="146">
        <v>4.7469999999999998E-2</v>
      </c>
      <c r="L75" s="144" t="s">
        <v>40</v>
      </c>
      <c r="M75" s="7" t="s">
        <v>144</v>
      </c>
      <c r="N75" s="147">
        <v>5.4999999999999997E-3</v>
      </c>
      <c r="O75" s="23">
        <v>0.18290000000000001</v>
      </c>
      <c r="P75" s="146">
        <v>1.1000000000000001E-3</v>
      </c>
      <c r="Q75" s="146">
        <v>0.91800000000000004</v>
      </c>
      <c r="R75" s="146">
        <v>-5.1999999999999998E-3</v>
      </c>
      <c r="S75" s="146">
        <v>-1.9E-3</v>
      </c>
      <c r="T75" s="146">
        <v>-1.2999999999999999E-3</v>
      </c>
      <c r="U75" s="144">
        <v>13870</v>
      </c>
      <c r="V75" s="144">
        <v>28</v>
      </c>
      <c r="W75" s="148">
        <v>0.21180555555555555</v>
      </c>
      <c r="X75" s="149">
        <v>42719</v>
      </c>
      <c r="Y75" s="13" t="s">
        <v>38</v>
      </c>
    </row>
    <row r="76" spans="1:25" ht="15.75" thickBot="1" x14ac:dyDescent="0.2">
      <c r="A76" s="14">
        <v>150150</v>
      </c>
      <c r="B76" s="150" t="s">
        <v>145</v>
      </c>
      <c r="C76" s="14">
        <v>1.0249999999999999</v>
      </c>
      <c r="D76" s="151">
        <v>2E-3</v>
      </c>
      <c r="E76" s="150">
        <v>77.84</v>
      </c>
      <c r="F76" s="14">
        <v>1.028</v>
      </c>
      <c r="G76" s="152">
        <v>2.8999999999999998E-3</v>
      </c>
      <c r="H76" s="152">
        <v>3.2000000000000001E-2</v>
      </c>
      <c r="I76" s="150">
        <v>4.7</v>
      </c>
      <c r="J76" s="150">
        <v>4.7</v>
      </c>
      <c r="K76" s="152">
        <v>4.7140000000000001E-2</v>
      </c>
      <c r="L76" s="150" t="s">
        <v>40</v>
      </c>
      <c r="M76" s="14" t="s">
        <v>146</v>
      </c>
      <c r="N76" s="156">
        <v>-7.7999999999999996E-3</v>
      </c>
      <c r="O76" s="18">
        <v>0.40060000000000001</v>
      </c>
      <c r="P76" s="152">
        <v>-5.7000000000000002E-3</v>
      </c>
      <c r="Q76" s="152">
        <v>0.40710000000000002</v>
      </c>
      <c r="R76" s="152">
        <v>4.0000000000000002E-4</v>
      </c>
      <c r="S76" s="152">
        <v>2.8E-3</v>
      </c>
      <c r="T76" s="152">
        <v>-3.2000000000000002E-3</v>
      </c>
      <c r="U76" s="150">
        <v>9267</v>
      </c>
      <c r="V76" s="150">
        <v>88</v>
      </c>
      <c r="W76" s="153">
        <v>0.21180555555555555</v>
      </c>
      <c r="X76" s="154">
        <v>42719</v>
      </c>
      <c r="Y76" s="21" t="s">
        <v>38</v>
      </c>
    </row>
    <row r="77" spans="1:25" ht="15.75" thickBot="1" x14ac:dyDescent="0.2">
      <c r="A77" s="7">
        <v>150157</v>
      </c>
      <c r="B77" s="144" t="s">
        <v>149</v>
      </c>
      <c r="C77" s="7">
        <v>1.034</v>
      </c>
      <c r="D77" s="145">
        <v>-1E-3</v>
      </c>
      <c r="E77" s="144">
        <v>33.700000000000003</v>
      </c>
      <c r="F77" s="7">
        <v>1.028</v>
      </c>
      <c r="G77" s="146">
        <v>-5.7999999999999996E-3</v>
      </c>
      <c r="H77" s="146">
        <v>3.2000000000000001E-2</v>
      </c>
      <c r="I77" s="144">
        <v>4.7</v>
      </c>
      <c r="J77" s="144">
        <v>4.7</v>
      </c>
      <c r="K77" s="146">
        <v>4.6719999999999998E-2</v>
      </c>
      <c r="L77" s="144" t="s">
        <v>40</v>
      </c>
      <c r="M77" s="7" t="s">
        <v>150</v>
      </c>
      <c r="N77" s="145">
        <v>-5.0000000000000001E-4</v>
      </c>
      <c r="O77" s="23">
        <v>0.29509999999999997</v>
      </c>
      <c r="P77" s="146">
        <v>-1.44E-2</v>
      </c>
      <c r="Q77" s="146">
        <v>0.65459999999999996</v>
      </c>
      <c r="R77" s="146">
        <v>-3.8999999999999998E-3</v>
      </c>
      <c r="S77" s="146">
        <v>-3.8999999999999998E-3</v>
      </c>
      <c r="T77" s="146">
        <v>-4.8999999999999998E-3</v>
      </c>
      <c r="U77" s="144">
        <v>116468</v>
      </c>
      <c r="V77" s="144">
        <v>-176</v>
      </c>
      <c r="W77" s="148">
        <v>0.21180555555555555</v>
      </c>
      <c r="X77" s="149">
        <v>42719</v>
      </c>
      <c r="Y77" s="13" t="s">
        <v>38</v>
      </c>
    </row>
    <row r="78" spans="1:25" ht="15.75" thickBot="1" x14ac:dyDescent="0.2">
      <c r="A78" s="14">
        <v>150028</v>
      </c>
      <c r="B78" s="150" t="s">
        <v>147</v>
      </c>
      <c r="C78" s="14">
        <v>1.0309999999999999</v>
      </c>
      <c r="D78" s="151">
        <v>2.8999999999999998E-3</v>
      </c>
      <c r="E78" s="150">
        <v>13.14</v>
      </c>
      <c r="F78" s="14">
        <v>1.022</v>
      </c>
      <c r="G78" s="152">
        <v>-8.8000000000000005E-3</v>
      </c>
      <c r="H78" s="152">
        <v>3.2000000000000001E-2</v>
      </c>
      <c r="I78" s="150">
        <v>4.7</v>
      </c>
      <c r="J78" s="150">
        <v>4.7</v>
      </c>
      <c r="K78" s="152">
        <v>4.6580000000000003E-2</v>
      </c>
      <c r="L78" s="150" t="s">
        <v>40</v>
      </c>
      <c r="M78" s="14" t="s">
        <v>148</v>
      </c>
      <c r="N78" s="151">
        <v>1.2999999999999999E-3</v>
      </c>
      <c r="O78" s="18">
        <v>0.54659999999999997</v>
      </c>
      <c r="P78" s="152">
        <v>-1.7299999999999999E-2</v>
      </c>
      <c r="Q78" s="152">
        <v>0.62270000000000003</v>
      </c>
      <c r="R78" s="152">
        <v>-5.7999999999999996E-3</v>
      </c>
      <c r="S78" s="152">
        <v>-5.0000000000000001E-3</v>
      </c>
      <c r="T78" s="152">
        <v>-4.7000000000000002E-3</v>
      </c>
      <c r="U78" s="150">
        <v>5083</v>
      </c>
      <c r="V78" s="150">
        <v>-26</v>
      </c>
      <c r="W78" s="153">
        <v>0.17083333333333331</v>
      </c>
      <c r="X78" s="154">
        <v>42771</v>
      </c>
      <c r="Y78" s="21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1.3799999999999999E-3</v>
      </c>
      <c r="E79" s="36"/>
      <c r="F79" s="35"/>
      <c r="G79" s="43">
        <f>AVERAGE(G74:G78)</f>
        <v>3.5399999999999989E-3</v>
      </c>
      <c r="H79" s="37"/>
      <c r="I79" s="36"/>
      <c r="J79" s="36"/>
      <c r="K79" s="43">
        <f>AVERAGE(K74:K78)</f>
        <v>4.7174000000000008E-2</v>
      </c>
      <c r="L79" s="36"/>
      <c r="M79" s="35"/>
      <c r="N79" s="38"/>
      <c r="O79" s="39"/>
      <c r="P79" s="43">
        <f>AVERAGE(P74:P78)</f>
        <v>-4.8599999999999997E-3</v>
      </c>
      <c r="Q79" s="37"/>
      <c r="R79" s="43">
        <f>AVERAGE(R74:R78)</f>
        <v>-3.0599999999999998E-3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150022</v>
      </c>
      <c r="B80" s="155" t="s">
        <v>42</v>
      </c>
      <c r="C80" s="7">
        <v>0.82099999999999995</v>
      </c>
      <c r="D80" s="145">
        <v>-2.3999999999999998E-3</v>
      </c>
      <c r="E80" s="144">
        <v>1441.84</v>
      </c>
      <c r="F80" s="7">
        <v>1.0250999999999999</v>
      </c>
      <c r="G80" s="146">
        <v>0.1991</v>
      </c>
      <c r="H80" s="146">
        <v>0.03</v>
      </c>
      <c r="I80" s="144">
        <v>4.5</v>
      </c>
      <c r="J80" s="144">
        <v>4.5</v>
      </c>
      <c r="K80" s="146">
        <v>5.654E-2</v>
      </c>
      <c r="L80" s="144" t="s">
        <v>40</v>
      </c>
      <c r="M80" s="7" t="s">
        <v>43</v>
      </c>
      <c r="N80" s="147">
        <v>1E-4</v>
      </c>
      <c r="O80" s="23">
        <v>0.11409999999999999</v>
      </c>
      <c r="P80" s="155" t="s">
        <v>44</v>
      </c>
      <c r="Q80" s="160">
        <v>2.1488</v>
      </c>
      <c r="R80" s="146">
        <v>-1.8E-3</v>
      </c>
      <c r="S80" s="146">
        <v>-8.9999999999999998E-4</v>
      </c>
      <c r="T80" s="146">
        <v>-3.0999999999999999E-3</v>
      </c>
      <c r="U80" s="144">
        <v>222215</v>
      </c>
      <c r="V80" s="144">
        <v>432</v>
      </c>
      <c r="W80" s="148">
        <v>0.21180555555555555</v>
      </c>
      <c r="X80" s="173">
        <v>42738</v>
      </c>
      <c r="Y80" s="13" t="s">
        <v>38</v>
      </c>
    </row>
    <row r="81" spans="1:25" ht="15.75" thickBot="1" x14ac:dyDescent="0.2">
      <c r="A81" s="14">
        <v>150277</v>
      </c>
      <c r="B81" s="161" t="s">
        <v>65</v>
      </c>
      <c r="C81" s="14">
        <v>1.0289999999999999</v>
      </c>
      <c r="D81" s="151">
        <v>1E-3</v>
      </c>
      <c r="E81" s="150">
        <v>1865.83</v>
      </c>
      <c r="F81" s="14">
        <v>1.0529999999999999</v>
      </c>
      <c r="G81" s="152">
        <v>2.2800000000000001E-2</v>
      </c>
      <c r="H81" s="152">
        <v>0.03</v>
      </c>
      <c r="I81" s="150">
        <v>5</v>
      </c>
      <c r="J81" s="150">
        <v>4.5</v>
      </c>
      <c r="K81" s="152">
        <v>4.6129999999999997E-2</v>
      </c>
      <c r="L81" s="150" t="s">
        <v>40</v>
      </c>
      <c r="M81" s="14" t="s">
        <v>66</v>
      </c>
      <c r="N81" s="156">
        <v>-3.0999999999999999E-3</v>
      </c>
      <c r="O81" s="18">
        <v>0.1381</v>
      </c>
      <c r="P81" s="152">
        <v>1.3599999999999999E-2</v>
      </c>
      <c r="Q81" s="152">
        <v>0.98440000000000005</v>
      </c>
      <c r="R81" s="152">
        <v>4.1000000000000003E-3</v>
      </c>
      <c r="S81" s="152">
        <v>5.8999999999999999E-3</v>
      </c>
      <c r="T81" s="152">
        <v>5.1999999999999998E-3</v>
      </c>
      <c r="U81" s="150">
        <v>39590</v>
      </c>
      <c r="V81" s="150">
        <v>3043</v>
      </c>
      <c r="W81" s="153">
        <v>0.21180555555555555</v>
      </c>
      <c r="X81" s="154">
        <v>42614</v>
      </c>
      <c r="Y81" s="21" t="s">
        <v>38</v>
      </c>
    </row>
    <row r="82" spans="1:25" ht="15.75" thickBot="1" x14ac:dyDescent="0.2">
      <c r="A82" s="7">
        <v>150205</v>
      </c>
      <c r="B82" s="144" t="s">
        <v>49</v>
      </c>
      <c r="C82" s="7">
        <v>1.006</v>
      </c>
      <c r="D82" s="157">
        <v>0</v>
      </c>
      <c r="E82" s="144">
        <v>4006.45</v>
      </c>
      <c r="F82" s="7">
        <v>1.03</v>
      </c>
      <c r="G82" s="146">
        <v>2.3300000000000001E-2</v>
      </c>
      <c r="H82" s="146">
        <v>0.03</v>
      </c>
      <c r="I82" s="144">
        <v>4.5</v>
      </c>
      <c r="J82" s="144">
        <v>4.5</v>
      </c>
      <c r="K82" s="146">
        <v>4.6109999999999998E-2</v>
      </c>
      <c r="L82" s="144" t="s">
        <v>40</v>
      </c>
      <c r="M82" s="7" t="s">
        <v>50</v>
      </c>
      <c r="N82" s="145">
        <v>-5.7999999999999996E-3</v>
      </c>
      <c r="O82" s="23">
        <v>0.218</v>
      </c>
      <c r="P82" s="146">
        <v>1.4E-2</v>
      </c>
      <c r="Q82" s="146">
        <v>0.83289999999999997</v>
      </c>
      <c r="R82" s="146">
        <v>-1.1000000000000001E-3</v>
      </c>
      <c r="S82" s="146">
        <v>2.3999999999999998E-3</v>
      </c>
      <c r="T82" s="146">
        <v>1.8E-3</v>
      </c>
      <c r="U82" s="144">
        <v>382164</v>
      </c>
      <c r="V82" s="144">
        <v>4308</v>
      </c>
      <c r="W82" s="148">
        <v>0.21180555555555555</v>
      </c>
      <c r="X82" s="149">
        <v>42705</v>
      </c>
      <c r="Y82" s="13" t="s">
        <v>38</v>
      </c>
    </row>
    <row r="83" spans="1:25" ht="15.75" thickBot="1" x14ac:dyDescent="0.2">
      <c r="A83" s="14">
        <v>150229</v>
      </c>
      <c r="B83" s="150" t="s">
        <v>69</v>
      </c>
      <c r="C83" s="14">
        <v>1.0049999999999999</v>
      </c>
      <c r="D83" s="159">
        <v>0</v>
      </c>
      <c r="E83" s="150">
        <v>166.29</v>
      </c>
      <c r="F83" s="14">
        <v>1.0289999999999999</v>
      </c>
      <c r="G83" s="152">
        <v>2.3300000000000001E-2</v>
      </c>
      <c r="H83" s="152">
        <v>0.03</v>
      </c>
      <c r="I83" s="150">
        <v>4.5</v>
      </c>
      <c r="J83" s="150">
        <v>4.5</v>
      </c>
      <c r="K83" s="152">
        <v>4.6109999999999998E-2</v>
      </c>
      <c r="L83" s="150" t="s">
        <v>40</v>
      </c>
      <c r="M83" s="14" t="s">
        <v>70</v>
      </c>
      <c r="N83" s="151">
        <v>2.2000000000000001E-3</v>
      </c>
      <c r="O83" s="18">
        <v>0.29110000000000003</v>
      </c>
      <c r="P83" s="152">
        <v>1.4E-2</v>
      </c>
      <c r="Q83" s="152">
        <v>0.66290000000000004</v>
      </c>
      <c r="R83" s="152">
        <v>1.6000000000000001E-3</v>
      </c>
      <c r="S83" s="152">
        <v>3.3E-3</v>
      </c>
      <c r="T83" s="152">
        <v>1.6000000000000001E-3</v>
      </c>
      <c r="U83" s="150">
        <v>16594</v>
      </c>
      <c r="V83" s="150">
        <v>97</v>
      </c>
      <c r="W83" s="153">
        <v>0.21180555555555555</v>
      </c>
      <c r="X83" s="154">
        <v>42705</v>
      </c>
      <c r="Y83" s="21" t="s">
        <v>38</v>
      </c>
    </row>
    <row r="84" spans="1:25" ht="15.75" thickBot="1" x14ac:dyDescent="0.2">
      <c r="A84" s="7">
        <v>150307</v>
      </c>
      <c r="B84" s="144" t="s">
        <v>51</v>
      </c>
      <c r="C84" s="7">
        <v>1.0049999999999999</v>
      </c>
      <c r="D84" s="147">
        <v>2E-3</v>
      </c>
      <c r="E84" s="144">
        <v>170.83</v>
      </c>
      <c r="F84" s="7">
        <v>1.0289999999999999</v>
      </c>
      <c r="G84" s="146">
        <v>2.3300000000000001E-2</v>
      </c>
      <c r="H84" s="146">
        <v>0.03</v>
      </c>
      <c r="I84" s="144">
        <v>4.5</v>
      </c>
      <c r="J84" s="144">
        <v>4.5</v>
      </c>
      <c r="K84" s="146">
        <v>4.6109999999999998E-2</v>
      </c>
      <c r="L84" s="144" t="s">
        <v>40</v>
      </c>
      <c r="M84" s="7" t="s">
        <v>52</v>
      </c>
      <c r="N84" s="147">
        <v>4.7000000000000002E-3</v>
      </c>
      <c r="O84" s="23">
        <v>0.23469999999999999</v>
      </c>
      <c r="P84" s="146">
        <v>1.4E-2</v>
      </c>
      <c r="Q84" s="146">
        <v>0.79500000000000004</v>
      </c>
      <c r="R84" s="146">
        <v>-3.2000000000000002E-3</v>
      </c>
      <c r="S84" s="146">
        <v>1.8E-3</v>
      </c>
      <c r="T84" s="146">
        <v>0</v>
      </c>
      <c r="U84" s="144">
        <v>22512</v>
      </c>
      <c r="V84" s="144">
        <v>37</v>
      </c>
      <c r="W84" s="148">
        <v>0.21180555555555555</v>
      </c>
      <c r="X84" s="149">
        <v>42705</v>
      </c>
      <c r="Y84" s="13" t="s">
        <v>38</v>
      </c>
    </row>
    <row r="85" spans="1:25" ht="15.75" thickBot="1" x14ac:dyDescent="0.2">
      <c r="A85" s="14">
        <v>150200</v>
      </c>
      <c r="B85" s="150" t="s">
        <v>55</v>
      </c>
      <c r="C85" s="14">
        <v>1.0029999999999999</v>
      </c>
      <c r="D85" s="151">
        <v>1E-3</v>
      </c>
      <c r="E85" s="150">
        <v>23100.720000000001</v>
      </c>
      <c r="F85" s="14">
        <v>1.0269999999999999</v>
      </c>
      <c r="G85" s="152">
        <v>2.3400000000000001E-2</v>
      </c>
      <c r="H85" s="152">
        <v>0.03</v>
      </c>
      <c r="I85" s="150">
        <v>4.5</v>
      </c>
      <c r="J85" s="150">
        <v>4.5</v>
      </c>
      <c r="K85" s="152">
        <v>4.6109999999999998E-2</v>
      </c>
      <c r="L85" s="150" t="s">
        <v>40</v>
      </c>
      <c r="M85" s="14" t="s">
        <v>56</v>
      </c>
      <c r="N85" s="156">
        <v>-2.8E-3</v>
      </c>
      <c r="O85" s="18">
        <v>0.20269999999999999</v>
      </c>
      <c r="P85" s="152">
        <v>1.41E-2</v>
      </c>
      <c r="Q85" s="152">
        <v>0.873</v>
      </c>
      <c r="R85" s="152">
        <v>2.7000000000000001E-3</v>
      </c>
      <c r="S85" s="152">
        <v>2.5000000000000001E-3</v>
      </c>
      <c r="T85" s="152">
        <v>1.1999999999999999E-3</v>
      </c>
      <c r="U85" s="150">
        <v>901883</v>
      </c>
      <c r="V85" s="150">
        <v>4799</v>
      </c>
      <c r="W85" s="153">
        <v>0.21180555555555555</v>
      </c>
      <c r="X85" s="154">
        <v>42719</v>
      </c>
      <c r="Y85" s="21" t="s">
        <v>38</v>
      </c>
    </row>
    <row r="86" spans="1:25" ht="15.75" thickBot="1" x14ac:dyDescent="0.2">
      <c r="A86" s="7">
        <v>150269</v>
      </c>
      <c r="B86" s="144" t="s">
        <v>57</v>
      </c>
      <c r="C86" s="7">
        <v>1.0029999999999999</v>
      </c>
      <c r="D86" s="157">
        <v>0</v>
      </c>
      <c r="E86" s="144">
        <v>1001.64</v>
      </c>
      <c r="F86" s="7">
        <v>1.0269999999999999</v>
      </c>
      <c r="G86" s="146">
        <v>2.3400000000000001E-2</v>
      </c>
      <c r="H86" s="146">
        <v>0.03</v>
      </c>
      <c r="I86" s="144">
        <v>4.5</v>
      </c>
      <c r="J86" s="144">
        <v>4.5</v>
      </c>
      <c r="K86" s="146">
        <v>4.6109999999999998E-2</v>
      </c>
      <c r="L86" s="144" t="s">
        <v>40</v>
      </c>
      <c r="M86" s="7" t="s">
        <v>58</v>
      </c>
      <c r="N86" s="147">
        <v>3.8E-3</v>
      </c>
      <c r="O86" s="23">
        <v>0.35820000000000002</v>
      </c>
      <c r="P86" s="146">
        <v>1.41E-2</v>
      </c>
      <c r="Q86" s="146">
        <v>0.50770000000000004</v>
      </c>
      <c r="R86" s="146">
        <v>2.0999999999999999E-3</v>
      </c>
      <c r="S86" s="146">
        <v>5.5999999999999999E-3</v>
      </c>
      <c r="T86" s="146">
        <v>4.4000000000000003E-3</v>
      </c>
      <c r="U86" s="144">
        <v>42672</v>
      </c>
      <c r="V86" s="144">
        <v>1459</v>
      </c>
      <c r="W86" s="148">
        <v>0.21180555555555555</v>
      </c>
      <c r="X86" s="149">
        <v>42719</v>
      </c>
      <c r="Y86" s="13" t="s">
        <v>38</v>
      </c>
    </row>
    <row r="87" spans="1:25" ht="15.75" thickBot="1" x14ac:dyDescent="0.2">
      <c r="A87" s="14">
        <v>150164</v>
      </c>
      <c r="B87" s="150" t="s">
        <v>61</v>
      </c>
      <c r="C87" s="14">
        <v>1</v>
      </c>
      <c r="D87" s="159">
        <v>0</v>
      </c>
      <c r="E87" s="150">
        <v>19.059999999999999</v>
      </c>
      <c r="F87" s="14">
        <v>1.024</v>
      </c>
      <c r="G87" s="152">
        <v>2.3400000000000001E-2</v>
      </c>
      <c r="H87" s="152">
        <v>0.03</v>
      </c>
      <c r="I87" s="150">
        <v>4.5</v>
      </c>
      <c r="J87" s="150">
        <v>4.5</v>
      </c>
      <c r="K87" s="152">
        <v>4.6109999999999998E-2</v>
      </c>
      <c r="L87" s="150" t="s">
        <v>40</v>
      </c>
      <c r="M87" s="14" t="s">
        <v>62</v>
      </c>
      <c r="N87" s="156">
        <v>-3.5000000000000001E-3</v>
      </c>
      <c r="O87" s="18">
        <v>0.1032</v>
      </c>
      <c r="P87" s="152">
        <v>1.03E-2</v>
      </c>
      <c r="Q87" s="152">
        <v>0.47389999999999999</v>
      </c>
      <c r="R87" s="152">
        <v>-5.0000000000000001E-3</v>
      </c>
      <c r="S87" s="152">
        <v>-1E-3</v>
      </c>
      <c r="T87" s="152">
        <v>-3.3999999999999998E-3</v>
      </c>
      <c r="U87" s="150">
        <v>3416</v>
      </c>
      <c r="V87" s="150">
        <v>0</v>
      </c>
      <c r="W87" s="153">
        <v>0.29375000000000001</v>
      </c>
      <c r="X87" s="154">
        <v>42705</v>
      </c>
      <c r="Y87" s="21" t="s">
        <v>38</v>
      </c>
    </row>
    <row r="88" spans="1:25" ht="15.75" thickBot="1" x14ac:dyDescent="0.2">
      <c r="A88" s="7">
        <v>150273</v>
      </c>
      <c r="B88" s="144" t="s">
        <v>45</v>
      </c>
      <c r="C88" s="7">
        <v>1.0289999999999999</v>
      </c>
      <c r="D88" s="147">
        <v>1E-3</v>
      </c>
      <c r="E88" s="144">
        <v>81.48</v>
      </c>
      <c r="F88" s="7">
        <v>1.052</v>
      </c>
      <c r="G88" s="146">
        <v>2.1899999999999999E-2</v>
      </c>
      <c r="H88" s="146">
        <v>0.03</v>
      </c>
      <c r="I88" s="144">
        <v>5</v>
      </c>
      <c r="J88" s="144">
        <v>4.5</v>
      </c>
      <c r="K88" s="146">
        <v>4.6080000000000003E-2</v>
      </c>
      <c r="L88" s="144" t="s">
        <v>40</v>
      </c>
      <c r="M88" s="7" t="s">
        <v>46</v>
      </c>
      <c r="N88" s="157">
        <v>0</v>
      </c>
      <c r="O88" s="23">
        <v>0.1191</v>
      </c>
      <c r="P88" s="146">
        <v>1.26E-2</v>
      </c>
      <c r="Q88" s="146">
        <v>1.0298</v>
      </c>
      <c r="R88" s="146">
        <v>-6.1000000000000004E-3</v>
      </c>
      <c r="S88" s="146">
        <v>-3.3999999999999998E-3</v>
      </c>
      <c r="T88" s="146">
        <v>-4.7000000000000002E-3</v>
      </c>
      <c r="U88" s="144">
        <v>11301</v>
      </c>
      <c r="V88" s="144">
        <v>9</v>
      </c>
      <c r="W88" s="148">
        <v>0.21180555555555555</v>
      </c>
      <c r="X88" s="149">
        <v>42614</v>
      </c>
      <c r="Y88" s="13" t="s">
        <v>38</v>
      </c>
    </row>
    <row r="89" spans="1:25" ht="15.75" thickBot="1" x14ac:dyDescent="0.2">
      <c r="A89" s="14">
        <v>150259</v>
      </c>
      <c r="B89" s="150" t="s">
        <v>92</v>
      </c>
      <c r="C89" s="14">
        <v>0.98299999999999998</v>
      </c>
      <c r="D89" s="156">
        <v>-1E-3</v>
      </c>
      <c r="E89" s="150">
        <v>26.41</v>
      </c>
      <c r="F89" s="14">
        <v>1.0062</v>
      </c>
      <c r="G89" s="152">
        <v>2.3099999999999999E-2</v>
      </c>
      <c r="H89" s="152">
        <v>0.03</v>
      </c>
      <c r="I89" s="150">
        <v>4.5</v>
      </c>
      <c r="J89" s="150">
        <v>4.5</v>
      </c>
      <c r="K89" s="152">
        <v>4.607E-2</v>
      </c>
      <c r="L89" s="150" t="s">
        <v>40</v>
      </c>
      <c r="M89" s="14" t="s">
        <v>93</v>
      </c>
      <c r="N89" s="156">
        <v>-3.0000000000000001E-3</v>
      </c>
      <c r="O89" s="18">
        <v>0.33629999999999999</v>
      </c>
      <c r="P89" s="152">
        <v>1.34E-2</v>
      </c>
      <c r="Q89" s="152">
        <v>0.58489999999999998</v>
      </c>
      <c r="R89" s="152">
        <v>-5.7000000000000002E-3</v>
      </c>
      <c r="S89" s="152">
        <v>-5.4999999999999997E-3</v>
      </c>
      <c r="T89" s="152">
        <v>-3.0999999999999999E-3</v>
      </c>
      <c r="U89" s="150">
        <v>10118</v>
      </c>
      <c r="V89" s="150">
        <v>-5</v>
      </c>
      <c r="W89" s="153">
        <v>0.21180555555555555</v>
      </c>
      <c r="X89" s="154">
        <v>42888</v>
      </c>
      <c r="Y89" s="21" t="s">
        <v>38</v>
      </c>
    </row>
    <row r="90" spans="1:25" ht="15.75" thickBot="1" x14ac:dyDescent="0.2">
      <c r="A90" s="7">
        <v>150271</v>
      </c>
      <c r="B90" s="144" t="s">
        <v>59</v>
      </c>
      <c r="C90" s="7">
        <v>1.004</v>
      </c>
      <c r="D90" s="157">
        <v>0</v>
      </c>
      <c r="E90" s="144">
        <v>146.65</v>
      </c>
      <c r="F90" s="7">
        <v>1.0269999999999999</v>
      </c>
      <c r="G90" s="146">
        <v>2.24E-2</v>
      </c>
      <c r="H90" s="146">
        <v>0.03</v>
      </c>
      <c r="I90" s="144">
        <v>4.5</v>
      </c>
      <c r="J90" s="144">
        <v>4.5</v>
      </c>
      <c r="K90" s="146">
        <v>4.6059999999999997E-2</v>
      </c>
      <c r="L90" s="144" t="s">
        <v>40</v>
      </c>
      <c r="M90" s="7" t="s">
        <v>60</v>
      </c>
      <c r="N90" s="147">
        <v>2.8999999999999998E-3</v>
      </c>
      <c r="O90" s="23">
        <v>0.39750000000000002</v>
      </c>
      <c r="P90" s="146">
        <v>1.3100000000000001E-2</v>
      </c>
      <c r="Q90" s="146">
        <v>0.41549999999999998</v>
      </c>
      <c r="R90" s="146">
        <v>7.3000000000000001E-3</v>
      </c>
      <c r="S90" s="146">
        <v>6.1000000000000004E-3</v>
      </c>
      <c r="T90" s="146">
        <v>-2.8E-3</v>
      </c>
      <c r="U90" s="144">
        <v>2196</v>
      </c>
      <c r="V90" s="144">
        <v>2</v>
      </c>
      <c r="W90" s="148">
        <v>0.21180555555555555</v>
      </c>
      <c r="X90" s="149">
        <v>42719</v>
      </c>
      <c r="Y90" s="13" t="s">
        <v>38</v>
      </c>
    </row>
    <row r="91" spans="1:25" ht="15.75" thickBot="1" x14ac:dyDescent="0.2">
      <c r="A91" s="14">
        <v>150329</v>
      </c>
      <c r="B91" s="150" t="s">
        <v>99</v>
      </c>
      <c r="C91" s="14">
        <v>1.004</v>
      </c>
      <c r="D91" s="156">
        <v>-2E-3</v>
      </c>
      <c r="E91" s="150">
        <v>5.14</v>
      </c>
      <c r="F91" s="14">
        <v>1.0269999999999999</v>
      </c>
      <c r="G91" s="152">
        <v>2.24E-2</v>
      </c>
      <c r="H91" s="152">
        <v>0.03</v>
      </c>
      <c r="I91" s="150">
        <v>4.5</v>
      </c>
      <c r="J91" s="150">
        <v>4.5</v>
      </c>
      <c r="K91" s="152">
        <v>4.6059999999999997E-2</v>
      </c>
      <c r="L91" s="150" t="s">
        <v>40</v>
      </c>
      <c r="M91" s="14" t="s">
        <v>100</v>
      </c>
      <c r="N91" s="156">
        <v>-6.9999999999999999E-4</v>
      </c>
      <c r="O91" s="18">
        <v>0.31080000000000002</v>
      </c>
      <c r="P91" s="152">
        <v>1.3100000000000001E-2</v>
      </c>
      <c r="Q91" s="152">
        <v>0.61919999999999997</v>
      </c>
      <c r="R91" s="152">
        <v>2.3E-3</v>
      </c>
      <c r="S91" s="152">
        <v>3.8E-3</v>
      </c>
      <c r="T91" s="152">
        <v>4.7999999999999996E-3</v>
      </c>
      <c r="U91" s="150">
        <v>10111</v>
      </c>
      <c r="V91" s="150">
        <v>0</v>
      </c>
      <c r="W91" s="153">
        <v>0.21180555555555555</v>
      </c>
      <c r="X91" s="154">
        <v>42719</v>
      </c>
      <c r="Y91" s="21" t="s">
        <v>38</v>
      </c>
    </row>
    <row r="92" spans="1:25" ht="15.75" thickBot="1" x14ac:dyDescent="0.2">
      <c r="A92" s="7">
        <v>150283</v>
      </c>
      <c r="B92" s="144" t="s">
        <v>63</v>
      </c>
      <c r="C92" s="7">
        <v>0.98099999999999998</v>
      </c>
      <c r="D92" s="157">
        <v>0</v>
      </c>
      <c r="E92" s="144">
        <v>25.18</v>
      </c>
      <c r="F92" s="7">
        <v>1.0039</v>
      </c>
      <c r="G92" s="146">
        <v>2.2800000000000001E-2</v>
      </c>
      <c r="H92" s="146">
        <v>0.03</v>
      </c>
      <c r="I92" s="144">
        <v>4.5</v>
      </c>
      <c r="J92" s="144">
        <v>4.5</v>
      </c>
      <c r="K92" s="146">
        <v>4.6050000000000001E-2</v>
      </c>
      <c r="L92" s="144" t="s">
        <v>40</v>
      </c>
      <c r="M92" s="7" t="s">
        <v>64</v>
      </c>
      <c r="N92" s="147">
        <v>3.8E-3</v>
      </c>
      <c r="O92" s="23">
        <v>0.28160000000000002</v>
      </c>
      <c r="P92" s="146">
        <v>1.35E-2</v>
      </c>
      <c r="Q92" s="160">
        <v>0.71870000000000001</v>
      </c>
      <c r="R92" s="146">
        <v>-8.3000000000000001E-3</v>
      </c>
      <c r="S92" s="146">
        <v>2.2000000000000001E-3</v>
      </c>
      <c r="T92" s="146">
        <v>-3.0999999999999999E-3</v>
      </c>
      <c r="U92" s="144">
        <v>9577</v>
      </c>
      <c r="V92" s="144">
        <v>1</v>
      </c>
      <c r="W92" s="148">
        <v>0.21180555555555555</v>
      </c>
      <c r="X92" s="149">
        <v>42905</v>
      </c>
      <c r="Y92" s="13" t="s">
        <v>38</v>
      </c>
    </row>
    <row r="93" spans="1:25" ht="15.75" thickBot="1" x14ac:dyDescent="0.2">
      <c r="A93" s="14">
        <v>502007</v>
      </c>
      <c r="B93" s="150" t="s">
        <v>47</v>
      </c>
      <c r="C93" s="14">
        <v>0.98199999999999998</v>
      </c>
      <c r="D93" s="151">
        <v>1E-3</v>
      </c>
      <c r="E93" s="150">
        <v>532.80999999999995</v>
      </c>
      <c r="F93" s="14">
        <v>1.0046999999999999</v>
      </c>
      <c r="G93" s="152">
        <v>2.2599999999999999E-2</v>
      </c>
      <c r="H93" s="152">
        <v>0.03</v>
      </c>
      <c r="I93" s="150">
        <v>4.5</v>
      </c>
      <c r="J93" s="150">
        <v>4.5</v>
      </c>
      <c r="K93" s="152">
        <v>4.6050000000000001E-2</v>
      </c>
      <c r="L93" s="150" t="s">
        <v>40</v>
      </c>
      <c r="M93" s="14" t="s">
        <v>48</v>
      </c>
      <c r="N93" s="156">
        <v>-1.8E-3</v>
      </c>
      <c r="O93" s="18">
        <v>0.29449999999999998</v>
      </c>
      <c r="P93" s="152">
        <v>1.35E-2</v>
      </c>
      <c r="Q93" s="152">
        <v>0.68700000000000006</v>
      </c>
      <c r="R93" s="152">
        <v>-1.9E-3</v>
      </c>
      <c r="S93" s="152">
        <v>-4.1000000000000003E-3</v>
      </c>
      <c r="T93" s="152">
        <v>-2.8999999999999998E-3</v>
      </c>
      <c r="U93" s="150">
        <v>25612</v>
      </c>
      <c r="V93" s="150">
        <v>532</v>
      </c>
      <c r="W93" s="153">
        <v>0.21180555555555555</v>
      </c>
      <c r="X93" s="154">
        <v>42900</v>
      </c>
      <c r="Y93" s="21" t="s">
        <v>38</v>
      </c>
    </row>
    <row r="94" spans="1:25" ht="15.75" thickBot="1" x14ac:dyDescent="0.2">
      <c r="A94" s="7">
        <v>150186</v>
      </c>
      <c r="B94" s="144" t="s">
        <v>79</v>
      </c>
      <c r="C94" s="7">
        <v>1.0269999999999999</v>
      </c>
      <c r="D94" s="147">
        <v>2E-3</v>
      </c>
      <c r="E94" s="144">
        <v>1336.52</v>
      </c>
      <c r="F94" s="7">
        <v>1.0496000000000001</v>
      </c>
      <c r="G94" s="146">
        <v>2.1499999999999998E-2</v>
      </c>
      <c r="H94" s="146">
        <v>0.03</v>
      </c>
      <c r="I94" s="144">
        <v>5</v>
      </c>
      <c r="J94" s="144">
        <v>4.5</v>
      </c>
      <c r="K94" s="146">
        <v>4.6039999999999998E-2</v>
      </c>
      <c r="L94" s="144" t="s">
        <v>40</v>
      </c>
      <c r="M94" s="7" t="s">
        <v>80</v>
      </c>
      <c r="N94" s="145">
        <v>-9.2999999999999992E-3</v>
      </c>
      <c r="O94" s="23">
        <v>0.36609999999999998</v>
      </c>
      <c r="P94" s="146">
        <v>1.2699999999999999E-2</v>
      </c>
      <c r="Q94" s="160">
        <v>0.4632</v>
      </c>
      <c r="R94" s="146">
        <v>8.0999999999999996E-3</v>
      </c>
      <c r="S94" s="146">
        <v>5.5999999999999999E-3</v>
      </c>
      <c r="T94" s="146">
        <v>-1.6000000000000001E-3</v>
      </c>
      <c r="U94" s="144">
        <v>38339</v>
      </c>
      <c r="V94" s="144">
        <v>284</v>
      </c>
      <c r="W94" s="148">
        <v>0.21180555555555555</v>
      </c>
      <c r="X94" s="149">
        <v>42576</v>
      </c>
      <c r="Y94" s="13" t="s">
        <v>38</v>
      </c>
    </row>
    <row r="95" spans="1:25" ht="15.75" thickBot="1" x14ac:dyDescent="0.2">
      <c r="A95" s="14">
        <v>150257</v>
      </c>
      <c r="B95" s="150" t="s">
        <v>53</v>
      </c>
      <c r="C95" s="14">
        <v>0.98399999999999999</v>
      </c>
      <c r="D95" s="151">
        <v>1E-3</v>
      </c>
      <c r="E95" s="150">
        <v>13.73</v>
      </c>
      <c r="F95" s="14">
        <v>1.0062</v>
      </c>
      <c r="G95" s="152">
        <v>2.2100000000000002E-2</v>
      </c>
      <c r="H95" s="152">
        <v>0.03</v>
      </c>
      <c r="I95" s="150">
        <v>4.5</v>
      </c>
      <c r="J95" s="150">
        <v>4.5</v>
      </c>
      <c r="K95" s="152">
        <v>4.6019999999999998E-2</v>
      </c>
      <c r="L95" s="150" t="s">
        <v>40</v>
      </c>
      <c r="M95" s="14" t="s">
        <v>54</v>
      </c>
      <c r="N95" s="151">
        <v>3.7000000000000002E-3</v>
      </c>
      <c r="O95" s="18">
        <v>0.41610000000000003</v>
      </c>
      <c r="P95" s="152">
        <v>1.24E-2</v>
      </c>
      <c r="Q95" s="152">
        <v>0.39439999999999997</v>
      </c>
      <c r="R95" s="152">
        <v>-7.7000000000000002E-3</v>
      </c>
      <c r="S95" s="152">
        <v>-1E-3</v>
      </c>
      <c r="T95" s="152">
        <v>-4.1999999999999997E-3</v>
      </c>
      <c r="U95" s="150">
        <v>1633</v>
      </c>
      <c r="V95" s="150">
        <v>-3</v>
      </c>
      <c r="W95" s="153">
        <v>0.21180555555555555</v>
      </c>
      <c r="X95" s="154">
        <v>42888</v>
      </c>
      <c r="Y95" s="21" t="s">
        <v>38</v>
      </c>
    </row>
    <row r="96" spans="1:25" ht="15.75" thickBot="1" x14ac:dyDescent="0.2">
      <c r="A96" s="7">
        <v>150177</v>
      </c>
      <c r="B96" s="144" t="s">
        <v>83</v>
      </c>
      <c r="C96" s="7">
        <v>1.0029999999999999</v>
      </c>
      <c r="D96" s="157">
        <v>0</v>
      </c>
      <c r="E96" s="144">
        <v>9.23</v>
      </c>
      <c r="F96" s="7">
        <v>1.0249999999999999</v>
      </c>
      <c r="G96" s="146">
        <v>2.1499999999999998E-2</v>
      </c>
      <c r="H96" s="146">
        <v>0.03</v>
      </c>
      <c r="I96" s="144">
        <v>4.5</v>
      </c>
      <c r="J96" s="144">
        <v>4.5</v>
      </c>
      <c r="K96" s="146">
        <v>4.6010000000000002E-2</v>
      </c>
      <c r="L96" s="144" t="s">
        <v>40</v>
      </c>
      <c r="M96" s="7" t="s">
        <v>84</v>
      </c>
      <c r="N96" s="145">
        <v>-2.0999999999999999E-3</v>
      </c>
      <c r="O96" s="23">
        <v>0.4516</v>
      </c>
      <c r="P96" s="146">
        <v>1.21E-2</v>
      </c>
      <c r="Q96" s="146">
        <v>0.2903</v>
      </c>
      <c r="R96" s="146">
        <v>-3.8999999999999998E-3</v>
      </c>
      <c r="S96" s="146">
        <v>-7.3000000000000001E-3</v>
      </c>
      <c r="T96" s="146">
        <v>-4.7000000000000002E-3</v>
      </c>
      <c r="U96" s="144">
        <v>21948</v>
      </c>
      <c r="V96" s="144">
        <v>-7</v>
      </c>
      <c r="W96" s="148">
        <v>0.21180555555555555</v>
      </c>
      <c r="X96" s="149">
        <v>42738</v>
      </c>
      <c r="Y96" s="13" t="s">
        <v>38</v>
      </c>
    </row>
    <row r="97" spans="1:25" ht="15.75" thickBot="1" x14ac:dyDescent="0.2">
      <c r="A97" s="14">
        <v>150207</v>
      </c>
      <c r="B97" s="150" t="s">
        <v>71</v>
      </c>
      <c r="C97" s="14">
        <v>1.0049999999999999</v>
      </c>
      <c r="D97" s="151">
        <v>1E-3</v>
      </c>
      <c r="E97" s="150">
        <v>489.91</v>
      </c>
      <c r="F97" s="14">
        <v>1.0269999999999999</v>
      </c>
      <c r="G97" s="152">
        <v>2.1399999999999999E-2</v>
      </c>
      <c r="H97" s="152">
        <v>0.03</v>
      </c>
      <c r="I97" s="150">
        <v>4.5</v>
      </c>
      <c r="J97" s="150">
        <v>4.5</v>
      </c>
      <c r="K97" s="152">
        <v>4.6010000000000002E-2</v>
      </c>
      <c r="L97" s="150" t="s">
        <v>40</v>
      </c>
      <c r="M97" s="14" t="s">
        <v>72</v>
      </c>
      <c r="N97" s="151">
        <v>2.8E-3</v>
      </c>
      <c r="O97" s="18">
        <v>7.9600000000000004E-2</v>
      </c>
      <c r="P97" s="152">
        <v>1.21E-2</v>
      </c>
      <c r="Q97" s="152">
        <v>1.1623000000000001</v>
      </c>
      <c r="R97" s="152">
        <v>-1E-3</v>
      </c>
      <c r="S97" s="152">
        <v>3.5999999999999999E-3</v>
      </c>
      <c r="T97" s="152">
        <v>1.4E-3</v>
      </c>
      <c r="U97" s="150">
        <v>22139</v>
      </c>
      <c r="V97" s="150">
        <v>74</v>
      </c>
      <c r="W97" s="153">
        <v>0.21180555555555555</v>
      </c>
      <c r="X97" s="154">
        <v>42719</v>
      </c>
      <c r="Y97" s="21" t="s">
        <v>38</v>
      </c>
    </row>
    <row r="98" spans="1:25" ht="15.75" thickBot="1" x14ac:dyDescent="0.2">
      <c r="A98" s="7">
        <v>150309</v>
      </c>
      <c r="B98" s="144" t="s">
        <v>73</v>
      </c>
      <c r="C98" s="7">
        <v>1.006</v>
      </c>
      <c r="D98" s="157">
        <v>0</v>
      </c>
      <c r="E98" s="144">
        <v>6.91</v>
      </c>
      <c r="F98" s="7">
        <v>1.028</v>
      </c>
      <c r="G98" s="146">
        <v>2.1399999999999999E-2</v>
      </c>
      <c r="H98" s="146">
        <v>0.03</v>
      </c>
      <c r="I98" s="144">
        <v>4.5</v>
      </c>
      <c r="J98" s="144">
        <v>4.5</v>
      </c>
      <c r="K98" s="146">
        <v>4.6010000000000002E-2</v>
      </c>
      <c r="L98" s="144" t="s">
        <v>40</v>
      </c>
      <c r="M98" s="7" t="s">
        <v>74</v>
      </c>
      <c r="N98" s="145">
        <v>-5.7000000000000002E-3</v>
      </c>
      <c r="O98" s="23">
        <v>0.3846</v>
      </c>
      <c r="P98" s="146">
        <v>1.2E-2</v>
      </c>
      <c r="Q98" s="146">
        <v>0.4446</v>
      </c>
      <c r="R98" s="146">
        <v>-3.7000000000000002E-3</v>
      </c>
      <c r="S98" s="146">
        <v>1E-3</v>
      </c>
      <c r="T98" s="146">
        <v>-5.7000000000000002E-3</v>
      </c>
      <c r="U98" s="144">
        <v>1549</v>
      </c>
      <c r="V98" s="144">
        <v>-17</v>
      </c>
      <c r="W98" s="148">
        <v>0.21180555555555555</v>
      </c>
      <c r="X98" s="149">
        <v>42709</v>
      </c>
      <c r="Y98" s="13" t="s">
        <v>38</v>
      </c>
    </row>
    <row r="99" spans="1:25" ht="15.75" thickBot="1" x14ac:dyDescent="0.2">
      <c r="A99" s="14">
        <v>150217</v>
      </c>
      <c r="B99" s="150" t="s">
        <v>67</v>
      </c>
      <c r="C99" s="14">
        <v>1.0149999999999999</v>
      </c>
      <c r="D99" s="151">
        <v>2E-3</v>
      </c>
      <c r="E99" s="150">
        <v>1057.06</v>
      </c>
      <c r="F99" s="14">
        <v>1.032</v>
      </c>
      <c r="G99" s="152">
        <v>1.6500000000000001E-2</v>
      </c>
      <c r="H99" s="152">
        <v>0.03</v>
      </c>
      <c r="I99" s="150">
        <v>5.5</v>
      </c>
      <c r="J99" s="150">
        <v>4.5</v>
      </c>
      <c r="K99" s="152">
        <v>4.5990000000000003E-2</v>
      </c>
      <c r="L99" s="150" t="s">
        <v>40</v>
      </c>
      <c r="M99" s="14" t="s">
        <v>68</v>
      </c>
      <c r="N99" s="156">
        <v>-1.1000000000000001E-3</v>
      </c>
      <c r="O99" s="18">
        <v>0.2838</v>
      </c>
      <c r="P99" s="152">
        <v>7.0000000000000001E-3</v>
      </c>
      <c r="Q99" s="152">
        <v>0.67589999999999995</v>
      </c>
      <c r="R99" s="152">
        <v>-4.4999999999999997E-3</v>
      </c>
      <c r="S99" s="152">
        <v>-4.4999999999999997E-3</v>
      </c>
      <c r="T99" s="152">
        <v>-4.4000000000000003E-3</v>
      </c>
      <c r="U99" s="150">
        <v>50101</v>
      </c>
      <c r="V99" s="150">
        <v>-39</v>
      </c>
      <c r="W99" s="153">
        <v>0.21180555555555555</v>
      </c>
      <c r="X99" s="154">
        <v>42738</v>
      </c>
      <c r="Y99" s="21" t="s">
        <v>38</v>
      </c>
    </row>
    <row r="100" spans="1:25" ht="15.75" thickBot="1" x14ac:dyDescent="0.2">
      <c r="A100" s="7">
        <v>502024</v>
      </c>
      <c r="B100" s="144" t="s">
        <v>77</v>
      </c>
      <c r="C100" s="7">
        <v>1.026</v>
      </c>
      <c r="D100" s="147">
        <v>2.8999999999999998E-3</v>
      </c>
      <c r="E100" s="144">
        <v>54.73</v>
      </c>
      <c r="F100" s="7">
        <v>1.0469999999999999</v>
      </c>
      <c r="G100" s="146">
        <v>2.01E-2</v>
      </c>
      <c r="H100" s="146">
        <v>0.03</v>
      </c>
      <c r="I100" s="144">
        <v>5</v>
      </c>
      <c r="J100" s="144">
        <v>4.5</v>
      </c>
      <c r="K100" s="146">
        <v>4.5990000000000003E-2</v>
      </c>
      <c r="L100" s="144" t="s">
        <v>40</v>
      </c>
      <c r="M100" s="7" t="s">
        <v>78</v>
      </c>
      <c r="N100" s="147">
        <v>2.9999999999999997E-4</v>
      </c>
      <c r="O100" s="23">
        <v>0.2641</v>
      </c>
      <c r="P100" s="146">
        <v>1.0699999999999999E-2</v>
      </c>
      <c r="Q100" s="146">
        <v>0.70209999999999995</v>
      </c>
      <c r="R100" s="146">
        <v>-7.1000000000000004E-3</v>
      </c>
      <c r="S100" s="146">
        <v>-4.0000000000000001E-3</v>
      </c>
      <c r="T100" s="146">
        <v>-4.4999999999999997E-3</v>
      </c>
      <c r="U100" s="144">
        <v>1817</v>
      </c>
      <c r="V100" s="144">
        <v>-10</v>
      </c>
      <c r="W100" s="148">
        <v>0.21180555555555555</v>
      </c>
      <c r="X100" s="149">
        <v>42614</v>
      </c>
      <c r="Y100" s="13" t="s">
        <v>38</v>
      </c>
    </row>
    <row r="101" spans="1:25" ht="15.75" thickBot="1" x14ac:dyDescent="0.2">
      <c r="A101" s="14">
        <v>150181</v>
      </c>
      <c r="B101" s="150" t="s">
        <v>98</v>
      </c>
      <c r="C101" s="14">
        <v>1</v>
      </c>
      <c r="D101" s="151">
        <v>2E-3</v>
      </c>
      <c r="E101" s="150">
        <v>5187.88</v>
      </c>
      <c r="F101" s="14">
        <v>1.0209999999999999</v>
      </c>
      <c r="G101" s="152">
        <v>2.06E-2</v>
      </c>
      <c r="H101" s="152">
        <v>0.03</v>
      </c>
      <c r="I101" s="150">
        <v>4.5</v>
      </c>
      <c r="J101" s="150">
        <v>4.5</v>
      </c>
      <c r="K101" s="152">
        <v>4.5969999999999997E-2</v>
      </c>
      <c r="L101" s="150" t="s">
        <v>40</v>
      </c>
      <c r="M101" s="14" t="s">
        <v>80</v>
      </c>
      <c r="N101" s="156">
        <v>-9.2999999999999992E-3</v>
      </c>
      <c r="O101" s="18">
        <v>0.45300000000000001</v>
      </c>
      <c r="P101" s="152">
        <v>1.11E-2</v>
      </c>
      <c r="Q101" s="152">
        <v>0.29110000000000003</v>
      </c>
      <c r="R101" s="152">
        <v>1.18E-2</v>
      </c>
      <c r="S101" s="152">
        <v>4.7000000000000002E-3</v>
      </c>
      <c r="T101" s="152">
        <v>-8.9999999999999998E-4</v>
      </c>
      <c r="U101" s="150">
        <v>259739</v>
      </c>
      <c r="V101" s="150">
        <v>751</v>
      </c>
      <c r="W101" s="153">
        <v>0.21180555555555555</v>
      </c>
      <c r="X101" s="154">
        <v>42719</v>
      </c>
      <c r="Y101" s="21" t="s">
        <v>38</v>
      </c>
    </row>
    <row r="102" spans="1:25" ht="15.75" thickBot="1" x14ac:dyDescent="0.2">
      <c r="A102" s="7">
        <v>150194</v>
      </c>
      <c r="B102" s="144" t="s">
        <v>85</v>
      </c>
      <c r="C102" s="7">
        <v>1.006</v>
      </c>
      <c r="D102" s="147">
        <v>1E-3</v>
      </c>
      <c r="E102" s="144">
        <v>5255.6</v>
      </c>
      <c r="F102" s="7">
        <v>1.0269999999999999</v>
      </c>
      <c r="G102" s="146">
        <v>2.0400000000000001E-2</v>
      </c>
      <c r="H102" s="146">
        <v>0.03</v>
      </c>
      <c r="I102" s="144">
        <v>4.5</v>
      </c>
      <c r="J102" s="144">
        <v>4.5</v>
      </c>
      <c r="K102" s="146">
        <v>4.5969999999999997E-2</v>
      </c>
      <c r="L102" s="144" t="s">
        <v>40</v>
      </c>
      <c r="M102" s="7" t="s">
        <v>86</v>
      </c>
      <c r="N102" s="147">
        <v>1.1999999999999999E-3</v>
      </c>
      <c r="O102" s="23">
        <v>0.1875</v>
      </c>
      <c r="P102" s="146">
        <v>1.0999999999999999E-2</v>
      </c>
      <c r="Q102" s="146">
        <v>0.90880000000000005</v>
      </c>
      <c r="R102" s="146">
        <v>-4.8999999999999998E-3</v>
      </c>
      <c r="S102" s="146">
        <v>-3.2000000000000002E-3</v>
      </c>
      <c r="T102" s="146">
        <v>-1.9E-3</v>
      </c>
      <c r="U102" s="144">
        <v>433730</v>
      </c>
      <c r="V102" s="144">
        <v>35</v>
      </c>
      <c r="W102" s="148">
        <v>0.21180555555555555</v>
      </c>
      <c r="X102" s="149">
        <v>42719</v>
      </c>
      <c r="Y102" s="13" t="s">
        <v>38</v>
      </c>
    </row>
    <row r="103" spans="1:25" ht="15.75" thickBot="1" x14ac:dyDescent="0.2">
      <c r="A103" s="14">
        <v>150209</v>
      </c>
      <c r="B103" s="150" t="s">
        <v>47</v>
      </c>
      <c r="C103" s="14">
        <v>1.006</v>
      </c>
      <c r="D103" s="151">
        <v>2E-3</v>
      </c>
      <c r="E103" s="150">
        <v>4515.3900000000003</v>
      </c>
      <c r="F103" s="14">
        <v>1.0269999999999999</v>
      </c>
      <c r="G103" s="152">
        <v>2.0400000000000001E-2</v>
      </c>
      <c r="H103" s="152">
        <v>0.03</v>
      </c>
      <c r="I103" s="150">
        <v>4.5</v>
      </c>
      <c r="J103" s="150">
        <v>4.5</v>
      </c>
      <c r="K103" s="152">
        <v>4.5969999999999997E-2</v>
      </c>
      <c r="L103" s="150" t="s">
        <v>40</v>
      </c>
      <c r="M103" s="14" t="s">
        <v>48</v>
      </c>
      <c r="N103" s="156">
        <v>-1.8E-3</v>
      </c>
      <c r="O103" s="18">
        <v>0.24199999999999999</v>
      </c>
      <c r="P103" s="152">
        <v>1.0999999999999999E-2</v>
      </c>
      <c r="Q103" s="152">
        <v>0.78059999999999996</v>
      </c>
      <c r="R103" s="152">
        <v>2.5000000000000001E-3</v>
      </c>
      <c r="S103" s="152">
        <v>2.3999999999999998E-3</v>
      </c>
      <c r="T103" s="152">
        <v>3.5000000000000001E-3</v>
      </c>
      <c r="U103" s="150">
        <v>363277</v>
      </c>
      <c r="V103" s="150">
        <v>3276</v>
      </c>
      <c r="W103" s="153">
        <v>0.21180555555555555</v>
      </c>
      <c r="X103" s="154">
        <v>42719</v>
      </c>
      <c r="Y103" s="21" t="s">
        <v>38</v>
      </c>
    </row>
    <row r="104" spans="1:25" ht="15.75" thickBot="1" x14ac:dyDescent="0.2">
      <c r="A104" s="7">
        <v>150241</v>
      </c>
      <c r="B104" s="155" t="s">
        <v>94</v>
      </c>
      <c r="C104" s="7">
        <v>1.006</v>
      </c>
      <c r="D104" s="147">
        <v>2E-3</v>
      </c>
      <c r="E104" s="144">
        <v>14.31</v>
      </c>
      <c r="F104" s="7">
        <v>1.0269999999999999</v>
      </c>
      <c r="G104" s="146">
        <v>2.0400000000000001E-2</v>
      </c>
      <c r="H104" s="146">
        <v>0.03</v>
      </c>
      <c r="I104" s="144">
        <v>4.5</v>
      </c>
      <c r="J104" s="144">
        <v>4.5</v>
      </c>
      <c r="K104" s="146">
        <v>4.5969999999999997E-2</v>
      </c>
      <c r="L104" s="144" t="s">
        <v>40</v>
      </c>
      <c r="M104" s="7" t="s">
        <v>95</v>
      </c>
      <c r="N104" s="147">
        <v>1.1000000000000001E-3</v>
      </c>
      <c r="O104" s="23">
        <v>0.28949999999999998</v>
      </c>
      <c r="P104" s="146">
        <v>1.0999999999999999E-2</v>
      </c>
      <c r="Q104" s="146">
        <v>0.66910000000000003</v>
      </c>
      <c r="R104" s="146">
        <v>-4.1000000000000003E-3</v>
      </c>
      <c r="S104" s="146">
        <v>-6.1000000000000004E-3</v>
      </c>
      <c r="T104" s="146">
        <v>-4.4000000000000003E-3</v>
      </c>
      <c r="U104" s="144">
        <v>9021</v>
      </c>
      <c r="V104" s="144">
        <v>5</v>
      </c>
      <c r="W104" s="148">
        <v>0.21180555555555555</v>
      </c>
      <c r="X104" s="149">
        <v>42719</v>
      </c>
      <c r="Y104" s="13" t="s">
        <v>38</v>
      </c>
    </row>
    <row r="105" spans="1:25" ht="15.75" thickBot="1" x14ac:dyDescent="0.2">
      <c r="A105" s="14">
        <v>150051</v>
      </c>
      <c r="B105" s="150" t="s">
        <v>87</v>
      </c>
      <c r="C105" s="14">
        <v>1.0009999999999999</v>
      </c>
      <c r="D105" s="151">
        <v>1E-3</v>
      </c>
      <c r="E105" s="150">
        <v>57.76</v>
      </c>
      <c r="F105" s="14">
        <v>1.022</v>
      </c>
      <c r="G105" s="152">
        <v>2.0500000000000001E-2</v>
      </c>
      <c r="H105" s="152">
        <v>0.03</v>
      </c>
      <c r="I105" s="150">
        <v>4.5</v>
      </c>
      <c r="J105" s="150">
        <v>4.5</v>
      </c>
      <c r="K105" s="152">
        <v>4.5969999999999997E-2</v>
      </c>
      <c r="L105" s="150" t="s">
        <v>40</v>
      </c>
      <c r="M105" s="14" t="s">
        <v>88</v>
      </c>
      <c r="N105" s="151">
        <v>8.0000000000000004E-4</v>
      </c>
      <c r="O105" s="18">
        <v>0.43109999999999998</v>
      </c>
      <c r="P105" s="152">
        <v>1.11E-2</v>
      </c>
      <c r="Q105" s="152">
        <v>0.34189999999999998</v>
      </c>
      <c r="R105" s="152">
        <v>-4.3E-3</v>
      </c>
      <c r="S105" s="152">
        <v>-4.8999999999999998E-3</v>
      </c>
      <c r="T105" s="152">
        <v>-8.9999999999999998E-4</v>
      </c>
      <c r="U105" s="150">
        <v>16809</v>
      </c>
      <c r="V105" s="150">
        <v>8</v>
      </c>
      <c r="W105" s="153">
        <v>0.21180555555555555</v>
      </c>
      <c r="X105" s="154">
        <v>42719</v>
      </c>
      <c r="Y105" s="21" t="s">
        <v>38</v>
      </c>
    </row>
    <row r="106" spans="1:25" ht="15.75" thickBot="1" x14ac:dyDescent="0.2">
      <c r="A106" s="7">
        <v>150275</v>
      </c>
      <c r="B106" s="155" t="s">
        <v>89</v>
      </c>
      <c r="C106" s="7">
        <v>1.006</v>
      </c>
      <c r="D106" s="157">
        <v>0</v>
      </c>
      <c r="E106" s="144">
        <v>213.21</v>
      </c>
      <c r="F106" s="7">
        <v>1.0269999999999999</v>
      </c>
      <c r="G106" s="146">
        <v>2.0400000000000001E-2</v>
      </c>
      <c r="H106" s="146">
        <v>0.03</v>
      </c>
      <c r="I106" s="144">
        <v>4.5</v>
      </c>
      <c r="J106" s="144">
        <v>4.5</v>
      </c>
      <c r="K106" s="146">
        <v>4.5969999999999997E-2</v>
      </c>
      <c r="L106" s="144" t="s">
        <v>40</v>
      </c>
      <c r="M106" s="7" t="s">
        <v>46</v>
      </c>
      <c r="N106" s="157">
        <v>0</v>
      </c>
      <c r="O106" s="23">
        <v>0.1144</v>
      </c>
      <c r="P106" s="146">
        <v>1.0999999999999999E-2</v>
      </c>
      <c r="Q106" s="146">
        <v>1.0804</v>
      </c>
      <c r="R106" s="146">
        <v>-2.0999999999999999E-3</v>
      </c>
      <c r="S106" s="146">
        <v>1.4E-3</v>
      </c>
      <c r="T106" s="146">
        <v>-6.9999999999999999E-4</v>
      </c>
      <c r="U106" s="144">
        <v>54067</v>
      </c>
      <c r="V106" s="144">
        <v>0</v>
      </c>
      <c r="W106" s="148">
        <v>0.21180555555555555</v>
      </c>
      <c r="X106" s="149">
        <v>42719</v>
      </c>
      <c r="Y106" s="13" t="s">
        <v>38</v>
      </c>
    </row>
    <row r="107" spans="1:25" ht="15.75" thickBot="1" x14ac:dyDescent="0.2">
      <c r="A107" s="14">
        <v>502049</v>
      </c>
      <c r="B107" s="150" t="s">
        <v>90</v>
      </c>
      <c r="C107" s="14">
        <v>0.99099999999999999</v>
      </c>
      <c r="D107" s="159">
        <v>0</v>
      </c>
      <c r="E107" s="150">
        <v>9.14</v>
      </c>
      <c r="F107" s="14">
        <v>1.0122</v>
      </c>
      <c r="G107" s="152">
        <v>2.0899999999999998E-2</v>
      </c>
      <c r="H107" s="152">
        <v>0.03</v>
      </c>
      <c r="I107" s="150">
        <v>4.5</v>
      </c>
      <c r="J107" s="150">
        <v>4.5</v>
      </c>
      <c r="K107" s="152">
        <v>4.5969999999999997E-2</v>
      </c>
      <c r="L107" s="150" t="s">
        <v>40</v>
      </c>
      <c r="M107" s="14" t="s">
        <v>91</v>
      </c>
      <c r="N107" s="151">
        <v>1E-4</v>
      </c>
      <c r="O107" s="18">
        <v>0.41039999999999999</v>
      </c>
      <c r="P107" s="152">
        <v>1.1299999999999999E-2</v>
      </c>
      <c r="Q107" s="152">
        <v>0.40150000000000002</v>
      </c>
      <c r="R107" s="152">
        <v>-2.0999999999999999E-3</v>
      </c>
      <c r="S107" s="152">
        <v>6.9999999999999999E-4</v>
      </c>
      <c r="T107" s="152">
        <v>-1.2999999999999999E-3</v>
      </c>
      <c r="U107" s="150">
        <v>11979</v>
      </c>
      <c r="V107" s="150">
        <v>6</v>
      </c>
      <c r="W107" s="153">
        <v>0.21180555555555555</v>
      </c>
      <c r="X107" s="154">
        <v>42839</v>
      </c>
      <c r="Y107" s="21" t="s">
        <v>38</v>
      </c>
    </row>
    <row r="108" spans="1:25" ht="15.75" thickBot="1" x14ac:dyDescent="0.2">
      <c r="A108" s="7">
        <v>502004</v>
      </c>
      <c r="B108" s="144" t="s">
        <v>98</v>
      </c>
      <c r="C108" s="7">
        <v>0.98099999999999998</v>
      </c>
      <c r="D108" s="147">
        <v>2E-3</v>
      </c>
      <c r="E108" s="144">
        <v>2442.62</v>
      </c>
      <c r="F108" s="7">
        <v>1.0018</v>
      </c>
      <c r="G108" s="146">
        <v>2.0799999999999999E-2</v>
      </c>
      <c r="H108" s="146">
        <v>0.03</v>
      </c>
      <c r="I108" s="144">
        <v>4.5</v>
      </c>
      <c r="J108" s="144">
        <v>4.5</v>
      </c>
      <c r="K108" s="146">
        <v>4.5960000000000001E-2</v>
      </c>
      <c r="L108" s="144" t="s">
        <v>40</v>
      </c>
      <c r="M108" s="7" t="s">
        <v>80</v>
      </c>
      <c r="N108" s="145">
        <v>-9.2999999999999992E-3</v>
      </c>
      <c r="O108" s="23">
        <v>0.4632</v>
      </c>
      <c r="P108" s="146">
        <v>1.15E-2</v>
      </c>
      <c r="Q108" s="146">
        <v>0.28660000000000002</v>
      </c>
      <c r="R108" s="146">
        <v>-3.3999999999999998E-3</v>
      </c>
      <c r="S108" s="146">
        <v>2.0000000000000001E-4</v>
      </c>
      <c r="T108" s="146">
        <v>-3.3E-3</v>
      </c>
      <c r="U108" s="144">
        <v>39785</v>
      </c>
      <c r="V108" s="144">
        <v>1620</v>
      </c>
      <c r="W108" s="148">
        <v>0.21180555555555555</v>
      </c>
      <c r="X108" s="149">
        <v>42923</v>
      </c>
      <c r="Y108" s="13" t="s">
        <v>38</v>
      </c>
    </row>
    <row r="109" spans="1:25" ht="15.75" thickBot="1" x14ac:dyDescent="0.2">
      <c r="A109" s="14">
        <v>150233</v>
      </c>
      <c r="B109" s="150" t="s">
        <v>81</v>
      </c>
      <c r="C109" s="14">
        <v>0.98599999999999999</v>
      </c>
      <c r="D109" s="151">
        <v>3.0999999999999999E-3</v>
      </c>
      <c r="E109" s="150">
        <v>78.39</v>
      </c>
      <c r="F109" s="14">
        <v>1.0065</v>
      </c>
      <c r="G109" s="152">
        <v>2.0400000000000001E-2</v>
      </c>
      <c r="H109" s="152">
        <v>0.03</v>
      </c>
      <c r="I109" s="150">
        <v>4.5</v>
      </c>
      <c r="J109" s="150">
        <v>4.5</v>
      </c>
      <c r="K109" s="152">
        <v>4.5940000000000002E-2</v>
      </c>
      <c r="L109" s="150" t="s">
        <v>40</v>
      </c>
      <c r="M109" s="14" t="s">
        <v>82</v>
      </c>
      <c r="N109" s="151">
        <v>6.4000000000000003E-3</v>
      </c>
      <c r="O109" s="18">
        <v>0.31540000000000001</v>
      </c>
      <c r="P109" s="152">
        <v>1.14E-2</v>
      </c>
      <c r="Q109" s="162">
        <v>0.63460000000000005</v>
      </c>
      <c r="R109" s="152">
        <v>-5.1000000000000004E-3</v>
      </c>
      <c r="S109" s="152">
        <v>-5.1999999999999998E-3</v>
      </c>
      <c r="T109" s="152">
        <v>-2.5999999999999999E-3</v>
      </c>
      <c r="U109" s="150">
        <v>2928</v>
      </c>
      <c r="V109" s="150">
        <v>-45</v>
      </c>
      <c r="W109" s="153">
        <v>0.21180555555555555</v>
      </c>
      <c r="X109" s="154">
        <v>42884</v>
      </c>
      <c r="Y109" s="21" t="s">
        <v>38</v>
      </c>
    </row>
    <row r="110" spans="1:25" ht="15.75" thickBot="1" x14ac:dyDescent="0.2">
      <c r="A110" s="7">
        <v>150227</v>
      </c>
      <c r="B110" s="155" t="s">
        <v>111</v>
      </c>
      <c r="C110" s="7">
        <v>1.014</v>
      </c>
      <c r="D110" s="157">
        <v>0</v>
      </c>
      <c r="E110" s="144">
        <v>502.2</v>
      </c>
      <c r="F110" s="7">
        <v>1.0329999999999999</v>
      </c>
      <c r="G110" s="146">
        <v>1.84E-2</v>
      </c>
      <c r="H110" s="146">
        <v>0.03</v>
      </c>
      <c r="I110" s="144">
        <v>4.5</v>
      </c>
      <c r="J110" s="144">
        <v>4.5</v>
      </c>
      <c r="K110" s="146">
        <v>4.5870000000000001E-2</v>
      </c>
      <c r="L110" s="144" t="s">
        <v>40</v>
      </c>
      <c r="M110" s="7" t="s">
        <v>95</v>
      </c>
      <c r="N110" s="147">
        <v>1.1000000000000001E-3</v>
      </c>
      <c r="O110" s="23">
        <v>0.23780000000000001</v>
      </c>
      <c r="P110" s="146">
        <v>8.9999999999999993E-3</v>
      </c>
      <c r="Q110" s="146">
        <v>0.78220000000000001</v>
      </c>
      <c r="R110" s="146">
        <v>-2E-3</v>
      </c>
      <c r="S110" s="146">
        <v>-5.9999999999999995E-4</v>
      </c>
      <c r="T110" s="146">
        <v>-5.9999999999999995E-4</v>
      </c>
      <c r="U110" s="144">
        <v>250058</v>
      </c>
      <c r="V110" s="144">
        <v>723</v>
      </c>
      <c r="W110" s="148">
        <v>0.21180555555555555</v>
      </c>
      <c r="X110" s="149">
        <v>42675</v>
      </c>
      <c r="Y110" s="13" t="s">
        <v>38</v>
      </c>
    </row>
    <row r="111" spans="1:25" ht="15.75" thickBot="1" x14ac:dyDescent="0.2">
      <c r="A111" s="14">
        <v>150235</v>
      </c>
      <c r="B111" s="150" t="s">
        <v>115</v>
      </c>
      <c r="C111" s="14">
        <v>1.0049999999999999</v>
      </c>
      <c r="D111" s="156">
        <v>-3.0000000000000001E-3</v>
      </c>
      <c r="E111" s="150">
        <v>15.08</v>
      </c>
      <c r="F111" s="14">
        <v>1.024</v>
      </c>
      <c r="G111" s="152">
        <v>1.8599999999999998E-2</v>
      </c>
      <c r="H111" s="152">
        <v>0.03</v>
      </c>
      <c r="I111" s="150">
        <v>4.5</v>
      </c>
      <c r="J111" s="150">
        <v>4.5</v>
      </c>
      <c r="K111" s="152">
        <v>4.5870000000000001E-2</v>
      </c>
      <c r="L111" s="150" t="s">
        <v>40</v>
      </c>
      <c r="M111" s="14" t="s">
        <v>56</v>
      </c>
      <c r="N111" s="156">
        <v>-2.8E-3</v>
      </c>
      <c r="O111" s="18">
        <v>0.35809999999999997</v>
      </c>
      <c r="P111" s="152">
        <v>9.1000000000000004E-3</v>
      </c>
      <c r="Q111" s="152">
        <v>0.51160000000000005</v>
      </c>
      <c r="R111" s="152">
        <v>-4.8999999999999998E-3</v>
      </c>
      <c r="S111" s="152">
        <v>-2E-3</v>
      </c>
      <c r="T111" s="152">
        <v>-3.5000000000000001E-3</v>
      </c>
      <c r="U111" s="150">
        <v>31921</v>
      </c>
      <c r="V111" s="150">
        <v>110</v>
      </c>
      <c r="W111" s="153">
        <v>0.21180555555555555</v>
      </c>
      <c r="X111" s="154">
        <v>42675</v>
      </c>
      <c r="Y111" s="21" t="s">
        <v>38</v>
      </c>
    </row>
    <row r="112" spans="1:25" ht="15.75" thickBot="1" x14ac:dyDescent="0.2">
      <c r="A112" s="7">
        <v>150171</v>
      </c>
      <c r="B112" s="144" t="s">
        <v>101</v>
      </c>
      <c r="C112" s="7">
        <v>0.997</v>
      </c>
      <c r="D112" s="147">
        <v>2E-3</v>
      </c>
      <c r="E112" s="144">
        <v>4952.2</v>
      </c>
      <c r="F112" s="7">
        <v>1.016</v>
      </c>
      <c r="G112" s="146">
        <v>1.8700000000000001E-2</v>
      </c>
      <c r="H112" s="146">
        <v>0.03</v>
      </c>
      <c r="I112" s="144">
        <v>4.5</v>
      </c>
      <c r="J112" s="144">
        <v>4.5</v>
      </c>
      <c r="K112" s="146">
        <v>4.5870000000000001E-2</v>
      </c>
      <c r="L112" s="144" t="s">
        <v>40</v>
      </c>
      <c r="M112" s="7" t="s">
        <v>102</v>
      </c>
      <c r="N112" s="145">
        <v>-2.7000000000000001E-3</v>
      </c>
      <c r="O112" s="23">
        <v>0.4425</v>
      </c>
      <c r="P112" s="146">
        <v>9.1999999999999998E-3</v>
      </c>
      <c r="Q112" s="160">
        <v>0.32100000000000001</v>
      </c>
      <c r="R112" s="146">
        <v>5.0000000000000001E-4</v>
      </c>
      <c r="S112" s="146">
        <v>2.3E-3</v>
      </c>
      <c r="T112" s="146">
        <v>1.4E-3</v>
      </c>
      <c r="U112" s="144">
        <v>360975</v>
      </c>
      <c r="V112" s="144">
        <v>343</v>
      </c>
      <c r="W112" s="148">
        <v>0.21180555555555555</v>
      </c>
      <c r="X112" s="149">
        <v>42807</v>
      </c>
      <c r="Y112" s="13" t="s">
        <v>38</v>
      </c>
    </row>
    <row r="113" spans="1:25" ht="15.75" thickBot="1" x14ac:dyDescent="0.2">
      <c r="A113" s="14">
        <v>150184</v>
      </c>
      <c r="B113" s="150" t="s">
        <v>106</v>
      </c>
      <c r="C113" s="14">
        <v>0.98799999999999999</v>
      </c>
      <c r="D113" s="151">
        <v>1E-3</v>
      </c>
      <c r="E113" s="150">
        <v>71.28</v>
      </c>
      <c r="F113" s="14">
        <v>1.0065</v>
      </c>
      <c r="G113" s="152">
        <v>1.84E-2</v>
      </c>
      <c r="H113" s="152">
        <v>0.03</v>
      </c>
      <c r="I113" s="150">
        <v>4.5</v>
      </c>
      <c r="J113" s="150">
        <v>4.5</v>
      </c>
      <c r="K113" s="152">
        <v>4.5850000000000002E-2</v>
      </c>
      <c r="L113" s="150" t="s">
        <v>40</v>
      </c>
      <c r="M113" s="14" t="s">
        <v>76</v>
      </c>
      <c r="N113" s="151">
        <v>2.8E-3</v>
      </c>
      <c r="O113" s="18">
        <v>0.34110000000000001</v>
      </c>
      <c r="P113" s="152">
        <v>9.2999999999999992E-3</v>
      </c>
      <c r="Q113" s="162">
        <v>0.57330000000000003</v>
      </c>
      <c r="R113" s="152">
        <v>-4.7000000000000002E-3</v>
      </c>
      <c r="S113" s="152">
        <v>-2.5999999999999999E-3</v>
      </c>
      <c r="T113" s="152">
        <v>-2.3E-3</v>
      </c>
      <c r="U113" s="150">
        <v>38293</v>
      </c>
      <c r="V113" s="150">
        <v>-76</v>
      </c>
      <c r="W113" s="153">
        <v>0.21180555555555555</v>
      </c>
      <c r="X113" s="154">
        <v>42885</v>
      </c>
      <c r="Y113" s="21" t="s">
        <v>38</v>
      </c>
    </row>
    <row r="114" spans="1:25" ht="15.75" thickBot="1" x14ac:dyDescent="0.2">
      <c r="A114" s="7">
        <v>150255</v>
      </c>
      <c r="B114" s="155" t="s">
        <v>112</v>
      </c>
      <c r="C114" s="7">
        <v>0.98799999999999999</v>
      </c>
      <c r="D114" s="157">
        <v>0</v>
      </c>
      <c r="E114" s="144">
        <v>0.17</v>
      </c>
      <c r="F114" s="7">
        <v>1.0062</v>
      </c>
      <c r="G114" s="146">
        <v>1.8100000000000002E-2</v>
      </c>
      <c r="H114" s="146">
        <v>0.03</v>
      </c>
      <c r="I114" s="144">
        <v>4.5</v>
      </c>
      <c r="J114" s="144">
        <v>4.5</v>
      </c>
      <c r="K114" s="146">
        <v>4.5830000000000003E-2</v>
      </c>
      <c r="L114" s="144" t="s">
        <v>40</v>
      </c>
      <c r="M114" s="7" t="s">
        <v>95</v>
      </c>
      <c r="N114" s="147">
        <v>1.1000000000000001E-3</v>
      </c>
      <c r="O114" s="23">
        <v>0.21029999999999999</v>
      </c>
      <c r="P114" s="146">
        <v>8.3000000000000001E-3</v>
      </c>
      <c r="Q114" s="146">
        <v>0.88580000000000003</v>
      </c>
      <c r="R114" s="146">
        <v>-4.3E-3</v>
      </c>
      <c r="S114" s="146">
        <v>-3.5000000000000001E-3</v>
      </c>
      <c r="T114" s="146">
        <v>-6.6E-3</v>
      </c>
      <c r="U114" s="144">
        <v>2825</v>
      </c>
      <c r="V114" s="144">
        <v>0</v>
      </c>
      <c r="W114" s="148">
        <v>0.21180555555555555</v>
      </c>
      <c r="X114" s="149">
        <v>42888</v>
      </c>
      <c r="Y114" s="13" t="s">
        <v>38</v>
      </c>
    </row>
    <row r="115" spans="1:25" ht="15.75" thickBot="1" x14ac:dyDescent="0.2">
      <c r="A115" s="14">
        <v>150251</v>
      </c>
      <c r="B115" s="150" t="s">
        <v>96</v>
      </c>
      <c r="C115" s="14">
        <v>1.0089999999999999</v>
      </c>
      <c r="D115" s="151">
        <v>3.0000000000000001E-3</v>
      </c>
      <c r="E115" s="150">
        <v>60.59</v>
      </c>
      <c r="F115" s="14">
        <v>1.0269999999999999</v>
      </c>
      <c r="G115" s="152">
        <v>1.7500000000000002E-2</v>
      </c>
      <c r="H115" s="152">
        <v>0.03</v>
      </c>
      <c r="I115" s="150">
        <v>4.5</v>
      </c>
      <c r="J115" s="150">
        <v>4.5</v>
      </c>
      <c r="K115" s="152">
        <v>4.582E-2</v>
      </c>
      <c r="L115" s="150" t="s">
        <v>40</v>
      </c>
      <c r="M115" s="14" t="s">
        <v>97</v>
      </c>
      <c r="N115" s="151">
        <v>5.7000000000000002E-3</v>
      </c>
      <c r="O115" s="18">
        <v>0.40479999999999999</v>
      </c>
      <c r="P115" s="152">
        <v>8.0000000000000002E-3</v>
      </c>
      <c r="Q115" s="152">
        <v>0.3982</v>
      </c>
      <c r="R115" s="152">
        <v>-7.7000000000000002E-3</v>
      </c>
      <c r="S115" s="152">
        <v>-4.7000000000000002E-3</v>
      </c>
      <c r="T115" s="152">
        <v>-5.0000000000000001E-4</v>
      </c>
      <c r="U115" s="150">
        <v>8492</v>
      </c>
      <c r="V115" s="150">
        <v>-108</v>
      </c>
      <c r="W115" s="153">
        <v>0.21180555555555555</v>
      </c>
      <c r="X115" s="154">
        <v>42719</v>
      </c>
      <c r="Y115" s="21" t="s">
        <v>38</v>
      </c>
    </row>
    <row r="116" spans="1:25" ht="15.75" thickBot="1" x14ac:dyDescent="0.2">
      <c r="A116" s="7">
        <v>150192</v>
      </c>
      <c r="B116" s="144" t="s">
        <v>107</v>
      </c>
      <c r="C116" s="7">
        <v>1.0069999999999999</v>
      </c>
      <c r="D116" s="147">
        <v>2E-3</v>
      </c>
      <c r="E116" s="144">
        <v>786.96</v>
      </c>
      <c r="F116" s="7">
        <v>1.0249999999999999</v>
      </c>
      <c r="G116" s="146">
        <v>1.66E-2</v>
      </c>
      <c r="H116" s="146">
        <v>0.03</v>
      </c>
      <c r="I116" s="144">
        <v>4.5</v>
      </c>
      <c r="J116" s="144">
        <v>4.5</v>
      </c>
      <c r="K116" s="146">
        <v>4.5780000000000001E-2</v>
      </c>
      <c r="L116" s="144" t="s">
        <v>40</v>
      </c>
      <c r="M116" s="7" t="s">
        <v>108</v>
      </c>
      <c r="N116" s="147">
        <v>7.1000000000000004E-3</v>
      </c>
      <c r="O116" s="23">
        <v>0.33400000000000002</v>
      </c>
      <c r="P116" s="146">
        <v>8.0999999999999996E-3</v>
      </c>
      <c r="Q116" s="146">
        <v>0.56720000000000004</v>
      </c>
      <c r="R116" s="146">
        <v>-5.4000000000000003E-3</v>
      </c>
      <c r="S116" s="146">
        <v>-7.9000000000000008E-3</v>
      </c>
      <c r="T116" s="146">
        <v>-5.1999999999999998E-3</v>
      </c>
      <c r="U116" s="144">
        <v>24563</v>
      </c>
      <c r="V116" s="144">
        <v>449</v>
      </c>
      <c r="W116" s="148">
        <v>0.21180555555555555</v>
      </c>
      <c r="X116" s="149">
        <v>42738</v>
      </c>
      <c r="Y116" s="13" t="s">
        <v>38</v>
      </c>
    </row>
    <row r="117" spans="1:25" ht="15.75" thickBot="1" x14ac:dyDescent="0.2">
      <c r="A117" s="14">
        <v>150315</v>
      </c>
      <c r="B117" s="150" t="s">
        <v>118</v>
      </c>
      <c r="C117" s="14">
        <v>1.012</v>
      </c>
      <c r="D117" s="159">
        <v>0</v>
      </c>
      <c r="E117" s="150">
        <v>59.05</v>
      </c>
      <c r="F117" s="14">
        <v>1.0289999999999999</v>
      </c>
      <c r="G117" s="152">
        <v>1.6500000000000001E-2</v>
      </c>
      <c r="H117" s="152">
        <v>0.03</v>
      </c>
      <c r="I117" s="150">
        <v>4.5</v>
      </c>
      <c r="J117" s="150">
        <v>4.5</v>
      </c>
      <c r="K117" s="152">
        <v>4.5780000000000001E-2</v>
      </c>
      <c r="L117" s="150" t="s">
        <v>40</v>
      </c>
      <c r="M117" s="14" t="s">
        <v>119</v>
      </c>
      <c r="N117" s="156">
        <v>-4.1999999999999997E-3</v>
      </c>
      <c r="O117" s="18">
        <v>0.39140000000000003</v>
      </c>
      <c r="P117" s="152">
        <v>7.0000000000000001E-3</v>
      </c>
      <c r="Q117" s="152">
        <v>0.42759999999999998</v>
      </c>
      <c r="R117" s="152">
        <v>-4.0000000000000001E-3</v>
      </c>
      <c r="S117" s="152">
        <v>-4.7000000000000002E-3</v>
      </c>
      <c r="T117" s="152">
        <v>-5.7000000000000002E-3</v>
      </c>
      <c r="U117" s="150">
        <v>10878</v>
      </c>
      <c r="V117" s="150">
        <v>-43</v>
      </c>
      <c r="W117" s="153">
        <v>0.21180555555555555</v>
      </c>
      <c r="X117" s="154">
        <v>42705</v>
      </c>
      <c r="Y117" s="21" t="s">
        <v>38</v>
      </c>
    </row>
    <row r="118" spans="1:25" ht="15.75" thickBot="1" x14ac:dyDescent="0.2">
      <c r="A118" s="7">
        <v>150169</v>
      </c>
      <c r="B118" s="155" t="s">
        <v>116</v>
      </c>
      <c r="C118" s="7">
        <v>1.0069999999999999</v>
      </c>
      <c r="D118" s="147">
        <v>1E-3</v>
      </c>
      <c r="E118" s="144">
        <v>166.57</v>
      </c>
      <c r="F118" s="7">
        <v>1.024</v>
      </c>
      <c r="G118" s="146">
        <v>1.66E-2</v>
      </c>
      <c r="H118" s="146">
        <v>0.03</v>
      </c>
      <c r="I118" s="144">
        <v>4.5</v>
      </c>
      <c r="J118" s="144">
        <v>4.5</v>
      </c>
      <c r="K118" s="146">
        <v>4.5780000000000001E-2</v>
      </c>
      <c r="L118" s="144" t="s">
        <v>40</v>
      </c>
      <c r="M118" s="7" t="s">
        <v>117</v>
      </c>
      <c r="N118" s="145">
        <v>-1.6000000000000001E-3</v>
      </c>
      <c r="O118" s="23">
        <v>0.34160000000000001</v>
      </c>
      <c r="P118" s="146">
        <v>7.1000000000000004E-3</v>
      </c>
      <c r="Q118" s="146">
        <v>0.55049999999999999</v>
      </c>
      <c r="R118" s="146">
        <v>-4.5999999999999999E-3</v>
      </c>
      <c r="S118" s="146">
        <v>-5.1999999999999998E-3</v>
      </c>
      <c r="T118" s="146">
        <v>5.0000000000000001E-4</v>
      </c>
      <c r="U118" s="144">
        <v>64032</v>
      </c>
      <c r="V118" s="144">
        <v>17</v>
      </c>
      <c r="W118" s="148">
        <v>0.21180555555555555</v>
      </c>
      <c r="X118" s="149">
        <v>42738</v>
      </c>
      <c r="Y118" s="13" t="s">
        <v>38</v>
      </c>
    </row>
    <row r="119" spans="1:25" ht="15.75" thickBot="1" x14ac:dyDescent="0.2">
      <c r="A119" s="14">
        <v>150173</v>
      </c>
      <c r="B119" s="150" t="s">
        <v>113</v>
      </c>
      <c r="C119" s="14">
        <v>1.012</v>
      </c>
      <c r="D119" s="151">
        <v>1E-3</v>
      </c>
      <c r="E119" s="150">
        <v>289.77999999999997</v>
      </c>
      <c r="F119" s="14">
        <v>1.0269999999999999</v>
      </c>
      <c r="G119" s="152">
        <v>1.46E-2</v>
      </c>
      <c r="H119" s="152">
        <v>0.03</v>
      </c>
      <c r="I119" s="150">
        <v>4.5</v>
      </c>
      <c r="J119" s="150">
        <v>4.5</v>
      </c>
      <c r="K119" s="152">
        <v>4.5690000000000001E-2</v>
      </c>
      <c r="L119" s="150" t="s">
        <v>40</v>
      </c>
      <c r="M119" s="14" t="s">
        <v>114</v>
      </c>
      <c r="N119" s="151">
        <v>5.9999999999999995E-4</v>
      </c>
      <c r="O119" s="18">
        <v>0.30259999999999998</v>
      </c>
      <c r="P119" s="152">
        <v>5.1000000000000004E-3</v>
      </c>
      <c r="Q119" s="152">
        <v>0.63839999999999997</v>
      </c>
      <c r="R119" s="152">
        <v>-5.4999999999999997E-3</v>
      </c>
      <c r="S119" s="152">
        <v>-3.8E-3</v>
      </c>
      <c r="T119" s="152">
        <v>-4.3E-3</v>
      </c>
      <c r="U119" s="150">
        <v>17598</v>
      </c>
      <c r="V119" s="150">
        <v>-172</v>
      </c>
      <c r="W119" s="153">
        <v>0.21180555555555555</v>
      </c>
      <c r="X119" s="154">
        <v>42719</v>
      </c>
      <c r="Y119" s="21" t="s">
        <v>38</v>
      </c>
    </row>
    <row r="120" spans="1:25" ht="15.75" thickBot="1" x14ac:dyDescent="0.2">
      <c r="A120" s="7">
        <v>502011</v>
      </c>
      <c r="B120" s="144" t="s">
        <v>101</v>
      </c>
      <c r="C120" s="7">
        <v>0.98699999999999999</v>
      </c>
      <c r="D120" s="145">
        <v>-1E-3</v>
      </c>
      <c r="E120" s="144">
        <v>210.6</v>
      </c>
      <c r="F120" s="7">
        <v>1.0018</v>
      </c>
      <c r="G120" s="146">
        <v>1.4800000000000001E-2</v>
      </c>
      <c r="H120" s="146">
        <v>0.03</v>
      </c>
      <c r="I120" s="144">
        <v>4.5</v>
      </c>
      <c r="J120" s="144">
        <v>4.5</v>
      </c>
      <c r="K120" s="146">
        <v>4.5679999999999998E-2</v>
      </c>
      <c r="L120" s="144" t="s">
        <v>40</v>
      </c>
      <c r="M120" s="7" t="s">
        <v>56</v>
      </c>
      <c r="N120" s="145">
        <v>-2.8E-3</v>
      </c>
      <c r="O120" s="23">
        <v>0.46329999999999999</v>
      </c>
      <c r="P120" s="146">
        <v>5.3E-3</v>
      </c>
      <c r="Q120" s="146">
        <v>0.28610000000000002</v>
      </c>
      <c r="R120" s="146">
        <v>1.9E-3</v>
      </c>
      <c r="S120" s="146">
        <v>5.1999999999999998E-3</v>
      </c>
      <c r="T120" s="146">
        <v>4.0000000000000001E-3</v>
      </c>
      <c r="U120" s="144">
        <v>13861</v>
      </c>
      <c r="V120" s="144">
        <v>16</v>
      </c>
      <c r="W120" s="148">
        <v>0.21180555555555555</v>
      </c>
      <c r="X120" s="149">
        <v>42923</v>
      </c>
      <c r="Y120" s="13" t="s">
        <v>38</v>
      </c>
    </row>
    <row r="121" spans="1:25" ht="15.75" thickBot="1" x14ac:dyDescent="0.2">
      <c r="A121" s="14">
        <v>150305</v>
      </c>
      <c r="B121" s="150" t="s">
        <v>104</v>
      </c>
      <c r="C121" s="14">
        <v>1.0129999999999999</v>
      </c>
      <c r="D121" s="151">
        <v>2E-3</v>
      </c>
      <c r="E121" s="150">
        <v>49.28</v>
      </c>
      <c r="F121" s="14">
        <v>1.0269999999999999</v>
      </c>
      <c r="G121" s="152">
        <v>1.3599999999999999E-2</v>
      </c>
      <c r="H121" s="152">
        <v>0.03</v>
      </c>
      <c r="I121" s="150">
        <v>4.5</v>
      </c>
      <c r="J121" s="150">
        <v>4.5</v>
      </c>
      <c r="K121" s="152">
        <v>4.564E-2</v>
      </c>
      <c r="L121" s="150" t="s">
        <v>40</v>
      </c>
      <c r="M121" s="14" t="s">
        <v>105</v>
      </c>
      <c r="N121" s="151">
        <v>4.3E-3</v>
      </c>
      <c r="O121" s="18">
        <v>0.2311</v>
      </c>
      <c r="P121" s="152">
        <v>4.1000000000000003E-3</v>
      </c>
      <c r="Q121" s="152">
        <v>0.80640000000000001</v>
      </c>
      <c r="R121" s="152">
        <v>-6.4999999999999997E-3</v>
      </c>
      <c r="S121" s="152">
        <v>-3.5999999999999999E-3</v>
      </c>
      <c r="T121" s="152">
        <v>-4.1999999999999997E-3</v>
      </c>
      <c r="U121" s="150">
        <v>3444</v>
      </c>
      <c r="V121" s="150">
        <v>-38</v>
      </c>
      <c r="W121" s="153">
        <v>0.21180555555555555</v>
      </c>
      <c r="X121" s="154">
        <v>42719</v>
      </c>
      <c r="Y121" s="21" t="s">
        <v>38</v>
      </c>
    </row>
    <row r="122" spans="1:25" ht="15.75" thickBot="1" x14ac:dyDescent="0.2">
      <c r="A122" s="7">
        <v>150203</v>
      </c>
      <c r="B122" s="144" t="s">
        <v>109</v>
      </c>
      <c r="C122" s="7">
        <v>1.0049999999999999</v>
      </c>
      <c r="D122" s="147">
        <v>4.0000000000000001E-3</v>
      </c>
      <c r="E122" s="144">
        <v>578.51</v>
      </c>
      <c r="F122" s="7">
        <v>1.018</v>
      </c>
      <c r="G122" s="146">
        <v>1.2800000000000001E-2</v>
      </c>
      <c r="H122" s="146">
        <v>0.03</v>
      </c>
      <c r="I122" s="144">
        <v>4.5</v>
      </c>
      <c r="J122" s="144">
        <v>4.5</v>
      </c>
      <c r="K122" s="146">
        <v>4.5589999999999999E-2</v>
      </c>
      <c r="L122" s="144" t="s">
        <v>40</v>
      </c>
      <c r="M122" s="7" t="s">
        <v>110</v>
      </c>
      <c r="N122" s="147">
        <v>4.0000000000000001E-3</v>
      </c>
      <c r="O122" s="23">
        <v>0.48049999999999998</v>
      </c>
      <c r="P122" s="146">
        <v>3.0999999999999999E-3</v>
      </c>
      <c r="Q122" s="146">
        <v>0.22900000000000001</v>
      </c>
      <c r="R122" s="146">
        <v>-5.7000000000000002E-3</v>
      </c>
      <c r="S122" s="146">
        <v>-6.6E-3</v>
      </c>
      <c r="T122" s="146">
        <v>-4.8999999999999998E-3</v>
      </c>
      <c r="U122" s="144">
        <v>25280</v>
      </c>
      <c r="V122" s="144">
        <v>-167</v>
      </c>
      <c r="W122" s="148">
        <v>0.21180555555555555</v>
      </c>
      <c r="X122" s="149">
        <v>42705</v>
      </c>
      <c r="Y122" s="13" t="s">
        <v>38</v>
      </c>
    </row>
    <row r="123" spans="1:25" ht="15.75" thickBot="1" x14ac:dyDescent="0.2">
      <c r="A123" s="14">
        <v>150018</v>
      </c>
      <c r="B123" s="150" t="s">
        <v>122</v>
      </c>
      <c r="C123" s="14">
        <v>1.0129999999999999</v>
      </c>
      <c r="D123" s="159">
        <v>0</v>
      </c>
      <c r="E123" s="150">
        <v>595</v>
      </c>
      <c r="F123" s="14">
        <v>1.0249999999999999</v>
      </c>
      <c r="G123" s="152">
        <v>1.17E-2</v>
      </c>
      <c r="H123" s="152">
        <v>0.03</v>
      </c>
      <c r="I123" s="150">
        <v>4.5</v>
      </c>
      <c r="J123" s="150">
        <v>4.5</v>
      </c>
      <c r="K123" s="152">
        <v>4.555E-2</v>
      </c>
      <c r="L123" s="150" t="s">
        <v>40</v>
      </c>
      <c r="M123" s="14" t="s">
        <v>123</v>
      </c>
      <c r="N123" s="151">
        <v>1.4E-3</v>
      </c>
      <c r="O123" s="18">
        <v>0.32279999999999998</v>
      </c>
      <c r="P123" s="152">
        <v>2.0999999999999999E-3</v>
      </c>
      <c r="Q123" s="152">
        <v>1.1246</v>
      </c>
      <c r="R123" s="152">
        <v>-8.9999999999999998E-4</v>
      </c>
      <c r="S123" s="152">
        <v>2.7000000000000001E-3</v>
      </c>
      <c r="T123" s="152">
        <v>1.6000000000000001E-3</v>
      </c>
      <c r="U123" s="150">
        <v>328356</v>
      </c>
      <c r="V123" s="150">
        <v>1354</v>
      </c>
      <c r="W123" s="153">
        <v>0.21180555555555555</v>
      </c>
      <c r="X123" s="154">
        <v>42738</v>
      </c>
      <c r="Y123" s="21" t="s">
        <v>38</v>
      </c>
    </row>
    <row r="124" spans="1:25" ht="15.75" thickBot="1" x14ac:dyDescent="0.2">
      <c r="A124" s="7">
        <v>150179</v>
      </c>
      <c r="B124" s="144" t="s">
        <v>120</v>
      </c>
      <c r="C124" s="7">
        <v>1.018</v>
      </c>
      <c r="D124" s="147">
        <v>3.0000000000000001E-3</v>
      </c>
      <c r="E124" s="144">
        <v>91.37</v>
      </c>
      <c r="F124" s="7">
        <v>1.0249999999999999</v>
      </c>
      <c r="G124" s="146">
        <v>6.7999999999999996E-3</v>
      </c>
      <c r="H124" s="146">
        <v>0.03</v>
      </c>
      <c r="I124" s="144">
        <v>4.5</v>
      </c>
      <c r="J124" s="144">
        <v>4.5</v>
      </c>
      <c r="K124" s="146">
        <v>4.5319999999999999E-2</v>
      </c>
      <c r="L124" s="144" t="s">
        <v>40</v>
      </c>
      <c r="M124" s="7" t="s">
        <v>121</v>
      </c>
      <c r="N124" s="147">
        <v>8.9999999999999998E-4</v>
      </c>
      <c r="O124" s="23">
        <v>0.48</v>
      </c>
      <c r="P124" s="146">
        <v>-2.8E-3</v>
      </c>
      <c r="Q124" s="146">
        <v>0.22339999999999999</v>
      </c>
      <c r="R124" s="146">
        <v>-7.0000000000000001E-3</v>
      </c>
      <c r="S124" s="146">
        <v>-5.3E-3</v>
      </c>
      <c r="T124" s="146">
        <v>-5.3E-3</v>
      </c>
      <c r="U124" s="144">
        <v>6966</v>
      </c>
      <c r="V124" s="144">
        <v>-45</v>
      </c>
      <c r="W124" s="148">
        <v>0.21180555555555555</v>
      </c>
      <c r="X124" s="149">
        <v>42738</v>
      </c>
      <c r="Y124" s="13" t="s">
        <v>38</v>
      </c>
    </row>
    <row r="125" spans="1:25" ht="15.75" thickBot="1" x14ac:dyDescent="0.2">
      <c r="A125" s="14">
        <v>150243</v>
      </c>
      <c r="B125" s="150" t="s">
        <v>128</v>
      </c>
      <c r="C125" s="14">
        <v>1.018</v>
      </c>
      <c r="D125" s="151">
        <v>1E-3</v>
      </c>
      <c r="E125" s="150">
        <v>82.82</v>
      </c>
      <c r="F125" s="14">
        <v>1.024</v>
      </c>
      <c r="G125" s="152">
        <v>5.8999999999999999E-3</v>
      </c>
      <c r="H125" s="152">
        <v>0.03</v>
      </c>
      <c r="I125" s="150">
        <v>4.5</v>
      </c>
      <c r="J125" s="150">
        <v>4.5</v>
      </c>
      <c r="K125" s="152">
        <v>4.5269999999999998E-2</v>
      </c>
      <c r="L125" s="150" t="s">
        <v>40</v>
      </c>
      <c r="M125" s="14" t="s">
        <v>129</v>
      </c>
      <c r="N125" s="156">
        <v>-2.5999999999999999E-3</v>
      </c>
      <c r="O125" s="18">
        <v>0.39529999999999998</v>
      </c>
      <c r="P125" s="152">
        <v>-3.8E-3</v>
      </c>
      <c r="Q125" s="152">
        <v>0.42399999999999999</v>
      </c>
      <c r="R125" s="152">
        <v>-4.1999999999999997E-3</v>
      </c>
      <c r="S125" s="152">
        <v>-1.9E-3</v>
      </c>
      <c r="T125" s="152">
        <v>-3.3E-3</v>
      </c>
      <c r="U125" s="150">
        <v>11531</v>
      </c>
      <c r="V125" s="150">
        <v>-7</v>
      </c>
      <c r="W125" s="153">
        <v>0.21180555555555555</v>
      </c>
      <c r="X125" s="154">
        <v>42705</v>
      </c>
      <c r="Y125" s="21" t="s">
        <v>38</v>
      </c>
    </row>
    <row r="126" spans="1:25" ht="15.75" thickBot="1" x14ac:dyDescent="0.2">
      <c r="A126" s="7">
        <v>150279</v>
      </c>
      <c r="B126" s="144" t="s">
        <v>126</v>
      </c>
      <c r="C126" s="7">
        <v>1.05</v>
      </c>
      <c r="D126" s="157">
        <v>0</v>
      </c>
      <c r="E126" s="144">
        <v>0.14000000000000001</v>
      </c>
      <c r="F126" s="7">
        <v>1.052</v>
      </c>
      <c r="G126" s="146">
        <v>1.9E-3</v>
      </c>
      <c r="H126" s="146">
        <v>0.03</v>
      </c>
      <c r="I126" s="144">
        <v>5</v>
      </c>
      <c r="J126" s="144">
        <v>4.5</v>
      </c>
      <c r="K126" s="146">
        <v>4.5109999999999997E-2</v>
      </c>
      <c r="L126" s="144" t="s">
        <v>40</v>
      </c>
      <c r="M126" s="7" t="s">
        <v>127</v>
      </c>
      <c r="N126" s="145">
        <v>-5.1000000000000004E-3</v>
      </c>
      <c r="O126" s="23">
        <v>0.31059999999999999</v>
      </c>
      <c r="P126" s="146">
        <v>-7.6E-3</v>
      </c>
      <c r="Q126" s="146">
        <v>0.58850000000000002</v>
      </c>
      <c r="R126" s="146">
        <v>-4.0000000000000001E-3</v>
      </c>
      <c r="S126" s="146">
        <v>-5.3E-3</v>
      </c>
      <c r="T126" s="146">
        <v>-6.3E-3</v>
      </c>
      <c r="U126" s="144">
        <v>1280</v>
      </c>
      <c r="V126" s="144">
        <v>-2</v>
      </c>
      <c r="W126" s="148">
        <v>0.21180555555555555</v>
      </c>
      <c r="X126" s="149">
        <v>42614</v>
      </c>
      <c r="Y126" s="13" t="s">
        <v>38</v>
      </c>
    </row>
    <row r="127" spans="1:25" ht="15.75" thickBot="1" x14ac:dyDescent="0.2">
      <c r="A127" s="14">
        <v>502027</v>
      </c>
      <c r="B127" s="150" t="s">
        <v>124</v>
      </c>
      <c r="C127" s="14">
        <v>1.0489999999999999</v>
      </c>
      <c r="D127" s="156">
        <v>-1E-3</v>
      </c>
      <c r="E127" s="150">
        <v>10.6</v>
      </c>
      <c r="F127" s="14">
        <v>1.0469999999999999</v>
      </c>
      <c r="G127" s="152">
        <v>-1.9E-3</v>
      </c>
      <c r="H127" s="152">
        <v>0.03</v>
      </c>
      <c r="I127" s="150">
        <v>5</v>
      </c>
      <c r="J127" s="150">
        <v>4.5</v>
      </c>
      <c r="K127" s="152">
        <v>4.4929999999999998E-2</v>
      </c>
      <c r="L127" s="150" t="s">
        <v>40</v>
      </c>
      <c r="M127" s="14" t="s">
        <v>125</v>
      </c>
      <c r="N127" s="151">
        <v>7.4000000000000003E-3</v>
      </c>
      <c r="O127" s="18">
        <v>0.29849999999999999</v>
      </c>
      <c r="P127" s="152">
        <v>-1.14E-2</v>
      </c>
      <c r="Q127" s="152">
        <v>0.62260000000000004</v>
      </c>
      <c r="R127" s="152">
        <v>-2.7000000000000001E-3</v>
      </c>
      <c r="S127" s="152">
        <v>5.4999999999999997E-3</v>
      </c>
      <c r="T127" s="152">
        <v>-3.8E-3</v>
      </c>
      <c r="U127" s="150">
        <v>127</v>
      </c>
      <c r="V127" s="150">
        <v>0</v>
      </c>
      <c r="W127" s="153">
        <v>0.21180555555555555</v>
      </c>
      <c r="X127" s="154">
        <v>42614</v>
      </c>
      <c r="Y127" s="21" t="s">
        <v>38</v>
      </c>
    </row>
    <row r="128" spans="1:25" ht="15.75" thickBot="1" x14ac:dyDescent="0.2">
      <c r="A128" s="7">
        <v>150143</v>
      </c>
      <c r="B128" s="144" t="s">
        <v>137</v>
      </c>
      <c r="C128" s="7">
        <v>1.032</v>
      </c>
      <c r="D128" s="145">
        <v>-1.9E-3</v>
      </c>
      <c r="E128" s="144">
        <v>1.03</v>
      </c>
      <c r="F128" s="7">
        <v>1.0289999999999999</v>
      </c>
      <c r="G128" s="146">
        <v>-2.8999999999999998E-3</v>
      </c>
      <c r="H128" s="146">
        <v>0.03</v>
      </c>
      <c r="I128" s="144">
        <v>4.5</v>
      </c>
      <c r="J128" s="144">
        <v>4.5</v>
      </c>
      <c r="K128" s="146">
        <v>4.487E-2</v>
      </c>
      <c r="L128" s="144" t="s">
        <v>40</v>
      </c>
      <c r="M128" s="7" t="s">
        <v>62</v>
      </c>
      <c r="N128" s="145">
        <v>-3.5000000000000001E-3</v>
      </c>
      <c r="O128" s="23">
        <v>0.11070000000000001</v>
      </c>
      <c r="P128" s="146">
        <v>-1.6199999999999999E-2</v>
      </c>
      <c r="Q128" s="146">
        <v>0.55959999999999999</v>
      </c>
      <c r="R128" s="146">
        <v>-6.4999999999999997E-3</v>
      </c>
      <c r="S128" s="146">
        <v>-7.1000000000000004E-3</v>
      </c>
      <c r="T128" s="146">
        <v>5.7000000000000002E-3</v>
      </c>
      <c r="U128" s="144">
        <v>9884</v>
      </c>
      <c r="V128" s="144">
        <v>-3</v>
      </c>
      <c r="W128" s="148">
        <v>0.29375000000000001</v>
      </c>
      <c r="X128" s="149">
        <v>42705</v>
      </c>
      <c r="Y128" s="13" t="s">
        <v>38</v>
      </c>
    </row>
    <row r="129" spans="1:25" ht="15.75" thickBot="1" x14ac:dyDescent="0.2">
      <c r="A129" s="14">
        <v>150311</v>
      </c>
      <c r="B129" s="150" t="s">
        <v>135</v>
      </c>
      <c r="C129" s="14">
        <v>1.0429999999999999</v>
      </c>
      <c r="D129" s="151">
        <v>2.8999999999999998E-3</v>
      </c>
      <c r="E129" s="150">
        <v>55.79</v>
      </c>
      <c r="F129" s="14">
        <v>1.028</v>
      </c>
      <c r="G129" s="152">
        <v>-1.46E-2</v>
      </c>
      <c r="H129" s="152">
        <v>0.03</v>
      </c>
      <c r="I129" s="150">
        <v>4.5</v>
      </c>
      <c r="J129" s="150">
        <v>4.5</v>
      </c>
      <c r="K129" s="152">
        <v>4.4330000000000001E-2</v>
      </c>
      <c r="L129" s="150" t="s">
        <v>40</v>
      </c>
      <c r="M129" s="14" t="s">
        <v>136</v>
      </c>
      <c r="N129" s="156">
        <v>-4.0000000000000002E-4</v>
      </c>
      <c r="O129" s="18">
        <v>0.39979999999999999</v>
      </c>
      <c r="P129" s="152">
        <v>-2.3900000000000001E-2</v>
      </c>
      <c r="Q129" s="152">
        <v>0.40899999999999997</v>
      </c>
      <c r="R129" s="152">
        <v>-7.6E-3</v>
      </c>
      <c r="S129" s="152">
        <v>-3.8E-3</v>
      </c>
      <c r="T129" s="152">
        <v>-1.9E-3</v>
      </c>
      <c r="U129" s="150">
        <v>1809</v>
      </c>
      <c r="V129" s="150">
        <v>-4</v>
      </c>
      <c r="W129" s="153">
        <v>0.21180555555555555</v>
      </c>
      <c r="X129" s="154">
        <v>42709</v>
      </c>
      <c r="Y129" s="21" t="s">
        <v>38</v>
      </c>
    </row>
    <row r="130" spans="1:25" ht="15.75" thickBot="1" x14ac:dyDescent="0.2">
      <c r="A130" s="7">
        <v>150231</v>
      </c>
      <c r="B130" s="144" t="s">
        <v>130</v>
      </c>
      <c r="C130" s="7">
        <v>1.0269999999999999</v>
      </c>
      <c r="D130" s="147">
        <v>5.8999999999999999E-3</v>
      </c>
      <c r="E130" s="144">
        <v>0.59</v>
      </c>
      <c r="F130" s="7">
        <v>1.0085999999999999</v>
      </c>
      <c r="G130" s="146">
        <v>-1.8200000000000001E-2</v>
      </c>
      <c r="H130" s="146">
        <v>0.03</v>
      </c>
      <c r="I130" s="144">
        <v>4.5</v>
      </c>
      <c r="J130" s="144">
        <v>4.5</v>
      </c>
      <c r="K130" s="146">
        <v>4.419E-2</v>
      </c>
      <c r="L130" s="144" t="s">
        <v>40</v>
      </c>
      <c r="M130" s="7" t="s">
        <v>131</v>
      </c>
      <c r="N130" s="147">
        <v>5.0000000000000001E-3</v>
      </c>
      <c r="O130" s="23">
        <v>0.40029999999999999</v>
      </c>
      <c r="P130" s="146">
        <v>-2.7099999999999999E-2</v>
      </c>
      <c r="Q130" s="160">
        <v>0.4294</v>
      </c>
      <c r="R130" s="146">
        <v>-4.5999999999999999E-3</v>
      </c>
      <c r="S130" s="146">
        <v>-5.0000000000000001E-4</v>
      </c>
      <c r="T130" s="146">
        <v>-3.8999999999999998E-3</v>
      </c>
      <c r="U130" s="144">
        <v>4103</v>
      </c>
      <c r="V130" s="144">
        <v>5</v>
      </c>
      <c r="W130" s="148">
        <v>0.21180555555555555</v>
      </c>
      <c r="X130" s="149">
        <v>42869</v>
      </c>
      <c r="Y130" s="13" t="s">
        <v>38</v>
      </c>
    </row>
    <row r="131" spans="1:25" ht="15.75" thickBot="1" x14ac:dyDescent="0.2">
      <c r="A131" s="14">
        <v>150245</v>
      </c>
      <c r="B131" s="150" t="s">
        <v>132</v>
      </c>
      <c r="C131" s="14">
        <v>1.0649999999999999</v>
      </c>
      <c r="D131" s="151">
        <v>8.9999999999999998E-4</v>
      </c>
      <c r="E131" s="150">
        <v>14.87</v>
      </c>
      <c r="F131" s="14">
        <v>1.0429999999999999</v>
      </c>
      <c r="G131" s="152">
        <v>-2.1100000000000001E-2</v>
      </c>
      <c r="H131" s="152">
        <v>0.03</v>
      </c>
      <c r="I131" s="150">
        <v>4.75</v>
      </c>
      <c r="J131" s="150">
        <v>4.5</v>
      </c>
      <c r="K131" s="152">
        <v>4.4060000000000002E-2</v>
      </c>
      <c r="L131" s="150" t="s">
        <v>40</v>
      </c>
      <c r="M131" s="14" t="s">
        <v>86</v>
      </c>
      <c r="N131" s="151">
        <v>1.1999999999999999E-3</v>
      </c>
      <c r="O131" s="18">
        <v>0.435</v>
      </c>
      <c r="P131" s="152">
        <v>-0.03</v>
      </c>
      <c r="Q131" s="152">
        <v>0.311</v>
      </c>
      <c r="R131" s="152">
        <v>-5.0000000000000001E-3</v>
      </c>
      <c r="S131" s="152">
        <v>-2.2000000000000001E-3</v>
      </c>
      <c r="T131" s="152">
        <v>-5.1999999999999998E-3</v>
      </c>
      <c r="U131" s="150">
        <v>1071</v>
      </c>
      <c r="V131" s="150">
        <v>-4</v>
      </c>
      <c r="W131" s="153">
        <v>0.21180555555555555</v>
      </c>
      <c r="X131" s="154">
        <v>42675</v>
      </c>
      <c r="Y131" s="21" t="s">
        <v>38</v>
      </c>
    </row>
    <row r="132" spans="1:25" ht="15.75" thickBot="1" x14ac:dyDescent="0.2">
      <c r="A132" s="7">
        <v>150100</v>
      </c>
      <c r="B132" s="144" t="s">
        <v>133</v>
      </c>
      <c r="C132" s="7">
        <v>1.0469999999999999</v>
      </c>
      <c r="D132" s="147">
        <v>1.1599999999999999E-2</v>
      </c>
      <c r="E132" s="144">
        <v>10.46</v>
      </c>
      <c r="F132" s="7">
        <v>1.0249999999999999</v>
      </c>
      <c r="G132" s="146">
        <v>-2.1499999999999998E-2</v>
      </c>
      <c r="H132" s="146">
        <v>0.03</v>
      </c>
      <c r="I132" s="144">
        <v>4.5</v>
      </c>
      <c r="J132" s="144">
        <v>4.5</v>
      </c>
      <c r="K132" s="146">
        <v>4.403E-2</v>
      </c>
      <c r="L132" s="144" t="s">
        <v>40</v>
      </c>
      <c r="M132" s="7" t="s">
        <v>134</v>
      </c>
      <c r="N132" s="145">
        <v>-1.9E-3</v>
      </c>
      <c r="O132" s="23">
        <v>0.4536</v>
      </c>
      <c r="P132" s="146">
        <v>-3.04E-2</v>
      </c>
      <c r="Q132" s="146">
        <v>0.71409999999999996</v>
      </c>
      <c r="R132" s="146">
        <v>-3.2000000000000002E-3</v>
      </c>
      <c r="S132" s="146">
        <v>-1.6999999999999999E-3</v>
      </c>
      <c r="T132" s="146">
        <v>-4.1999999999999997E-3</v>
      </c>
      <c r="U132" s="144">
        <v>14134</v>
      </c>
      <c r="V132" s="144">
        <v>-2</v>
      </c>
      <c r="W132" s="148">
        <v>0.21180555555555555</v>
      </c>
      <c r="X132" s="149">
        <v>42738</v>
      </c>
      <c r="Y132" s="13" t="s">
        <v>38</v>
      </c>
    </row>
    <row r="133" spans="1:25" ht="15.75" thickBot="1" x14ac:dyDescent="0.2">
      <c r="A133" s="14">
        <v>150215</v>
      </c>
      <c r="B133" s="150" t="s">
        <v>140</v>
      </c>
      <c r="C133" s="14">
        <v>1.0580000000000001</v>
      </c>
      <c r="D133" s="151">
        <v>1.44E-2</v>
      </c>
      <c r="E133" s="150">
        <v>57.71</v>
      </c>
      <c r="F133" s="14">
        <v>1.0246999999999999</v>
      </c>
      <c r="G133" s="152">
        <v>-3.2500000000000001E-2</v>
      </c>
      <c r="H133" s="152">
        <v>0.03</v>
      </c>
      <c r="I133" s="150">
        <v>4.5</v>
      </c>
      <c r="J133" s="150">
        <v>4.5</v>
      </c>
      <c r="K133" s="152">
        <v>4.3549999999999998E-2</v>
      </c>
      <c r="L133" s="150" t="s">
        <v>40</v>
      </c>
      <c r="M133" s="14" t="s">
        <v>141</v>
      </c>
      <c r="N133" s="151">
        <v>3.5999999999999999E-3</v>
      </c>
      <c r="O133" s="18">
        <v>0.45240000000000002</v>
      </c>
      <c r="P133" s="152">
        <v>-4.0500000000000001E-2</v>
      </c>
      <c r="Q133" s="152">
        <v>0.28870000000000001</v>
      </c>
      <c r="R133" s="152">
        <v>-7.3000000000000001E-3</v>
      </c>
      <c r="S133" s="152">
        <v>-1.2200000000000001E-2</v>
      </c>
      <c r="T133" s="152">
        <v>-4.3E-3</v>
      </c>
      <c r="U133" s="150">
        <v>2508</v>
      </c>
      <c r="V133" s="150">
        <v>0</v>
      </c>
      <c r="W133" s="153">
        <v>0.21180555555555555</v>
      </c>
      <c r="X133" s="154">
        <v>42738</v>
      </c>
      <c r="Y133" s="21" t="s">
        <v>38</v>
      </c>
    </row>
    <row r="134" spans="1:25" ht="15.75" thickBot="1" x14ac:dyDescent="0.2">
      <c r="A134" s="7">
        <v>150076</v>
      </c>
      <c r="B134" s="144" t="s">
        <v>288</v>
      </c>
      <c r="C134" s="7">
        <v>1.0620000000000001</v>
      </c>
      <c r="D134" s="147">
        <v>8.9999999999999998E-4</v>
      </c>
      <c r="E134" s="144">
        <v>0.31</v>
      </c>
      <c r="F134" s="7">
        <v>1.0249999999999999</v>
      </c>
      <c r="G134" s="146">
        <v>-3.61E-2</v>
      </c>
      <c r="H134" s="146">
        <v>0.03</v>
      </c>
      <c r="I134" s="144">
        <v>4.5</v>
      </c>
      <c r="J134" s="144">
        <v>4.5</v>
      </c>
      <c r="K134" s="146">
        <v>4.3389999999999998E-2</v>
      </c>
      <c r="L134" s="144" t="s">
        <v>40</v>
      </c>
      <c r="M134" s="7" t="s">
        <v>88</v>
      </c>
      <c r="N134" s="147">
        <v>8.0000000000000004E-4</v>
      </c>
      <c r="O134" s="23">
        <v>0.41449999999999998</v>
      </c>
      <c r="P134" s="146">
        <v>-4.4499999999999998E-2</v>
      </c>
      <c r="Q134" s="146">
        <v>0.80859999999999999</v>
      </c>
      <c r="R134" s="146">
        <v>-2.9999999999999997E-4</v>
      </c>
      <c r="S134" s="146">
        <v>0</v>
      </c>
      <c r="T134" s="146">
        <v>-8.5000000000000006E-3</v>
      </c>
      <c r="U134" s="144">
        <v>293</v>
      </c>
      <c r="V134" s="144">
        <v>0</v>
      </c>
      <c r="W134" s="148">
        <v>0.21180555555555555</v>
      </c>
      <c r="X134" s="149">
        <v>42738</v>
      </c>
      <c r="Y134" s="13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AVERAGE(D80:D134)</f>
        <v>1.3145454545454545E-3</v>
      </c>
      <c r="E135" s="36"/>
      <c r="F135" s="35"/>
      <c r="G135" s="43">
        <f>AVERAGE(G80:G134)</f>
        <v>1.6712727272727265E-2</v>
      </c>
      <c r="H135" s="37"/>
      <c r="I135" s="36"/>
      <c r="J135" s="36"/>
      <c r="K135" s="43">
        <f>AVERAGE(K80:K134)</f>
        <v>4.5838363636363642E-2</v>
      </c>
      <c r="L135" s="36"/>
      <c r="M135" s="35"/>
      <c r="N135" s="38"/>
      <c r="O135" s="39"/>
      <c r="P135" s="43">
        <f>AVERAGE(P80:P134)</f>
        <v>3.8759259259259268E-3</v>
      </c>
      <c r="Q135" s="37"/>
      <c r="R135" s="43">
        <f>AVERAGE(R80:R134)</f>
        <v>-2.7400000000000007E-3</v>
      </c>
      <c r="S135" s="37"/>
      <c r="T135" s="37"/>
      <c r="U135" s="36"/>
      <c r="V135" s="36"/>
      <c r="W135" s="40"/>
      <c r="X135" s="41"/>
      <c r="Y135" s="42"/>
    </row>
    <row r="136" spans="1:25" ht="15.75" thickBot="1" x14ac:dyDescent="0.2">
      <c r="A136" s="14">
        <v>150066</v>
      </c>
      <c r="B136" s="150" t="s">
        <v>39</v>
      </c>
      <c r="C136" s="14">
        <v>0.91200000000000003</v>
      </c>
      <c r="D136" s="151">
        <v>1.1000000000000001E-3</v>
      </c>
      <c r="E136" s="150">
        <v>11.5</v>
      </c>
      <c r="F136" s="14">
        <v>1.016</v>
      </c>
      <c r="G136" s="152">
        <v>0.1024</v>
      </c>
      <c r="H136" s="152">
        <v>1.4999999999999999E-2</v>
      </c>
      <c r="I136" s="150">
        <v>3</v>
      </c>
      <c r="J136" s="150">
        <v>3</v>
      </c>
      <c r="K136" s="152">
        <v>3.3480000000000003E-2</v>
      </c>
      <c r="L136" s="150" t="s">
        <v>40</v>
      </c>
      <c r="M136" s="14" t="s">
        <v>41</v>
      </c>
      <c r="N136" s="159">
        <v>0</v>
      </c>
      <c r="O136" s="18">
        <v>0.21729999999999999</v>
      </c>
      <c r="P136" s="152">
        <v>6.59E-2</v>
      </c>
      <c r="Q136" s="152">
        <v>0.1217</v>
      </c>
      <c r="R136" s="152">
        <v>-1.6999999999999999E-3</v>
      </c>
      <c r="S136" s="152">
        <v>-4.1000000000000003E-3</v>
      </c>
      <c r="T136" s="152">
        <v>-3.7000000000000002E-3</v>
      </c>
      <c r="U136" s="150">
        <v>859</v>
      </c>
      <c r="V136" s="150">
        <v>0</v>
      </c>
      <c r="W136" s="153">
        <v>0.29375000000000001</v>
      </c>
      <c r="X136" s="154">
        <v>42738</v>
      </c>
      <c r="Y136" s="21" t="s">
        <v>38</v>
      </c>
    </row>
    <row r="137" spans="1:25" ht="15.75" thickBot="1" x14ac:dyDescent="0.2">
      <c r="A137" s="7">
        <v>150188</v>
      </c>
      <c r="B137" s="144" t="s">
        <v>289</v>
      </c>
      <c r="C137" s="7">
        <v>1.052</v>
      </c>
      <c r="D137" s="147">
        <v>1.9E-3</v>
      </c>
      <c r="E137" s="144">
        <v>0.84</v>
      </c>
      <c r="F137" s="7">
        <v>1.0329999999999999</v>
      </c>
      <c r="G137" s="146">
        <v>-1.84E-2</v>
      </c>
      <c r="H137" s="144" t="s">
        <v>290</v>
      </c>
      <c r="I137" s="144">
        <v>5.5</v>
      </c>
      <c r="J137" s="144">
        <v>5.5</v>
      </c>
      <c r="K137" s="146">
        <v>7.2899999999999996E-3</v>
      </c>
      <c r="L137" s="144">
        <v>0.39</v>
      </c>
      <c r="M137" s="7" t="s">
        <v>291</v>
      </c>
      <c r="N137" s="145">
        <v>-3.5000000000000001E-3</v>
      </c>
      <c r="O137" s="23">
        <v>0.1215</v>
      </c>
      <c r="P137" s="146">
        <v>-4.0099999999999997E-2</v>
      </c>
      <c r="Q137" s="146">
        <v>0.43330000000000002</v>
      </c>
      <c r="R137" s="146">
        <v>-2.2000000000000001E-3</v>
      </c>
      <c r="S137" s="146">
        <v>-3.3E-3</v>
      </c>
      <c r="T137" s="146">
        <v>-3.3E-3</v>
      </c>
      <c r="U137" s="144">
        <v>29933</v>
      </c>
      <c r="V137" s="144">
        <v>-5</v>
      </c>
      <c r="W137" s="148">
        <v>0.29375000000000001</v>
      </c>
      <c r="X137" s="149">
        <v>42719</v>
      </c>
      <c r="Y137" s="13" t="s">
        <v>38</v>
      </c>
    </row>
    <row r="138" spans="1:25" ht="15.75" thickBot="1" x14ac:dyDescent="0.2">
      <c r="A138" s="14">
        <v>150016</v>
      </c>
      <c r="B138" s="150" t="s">
        <v>34</v>
      </c>
      <c r="C138" s="14">
        <v>1.05</v>
      </c>
      <c r="D138" s="151">
        <v>1.9E-3</v>
      </c>
      <c r="E138" s="150">
        <v>45.7</v>
      </c>
      <c r="F138" s="14">
        <v>1</v>
      </c>
      <c r="G138" s="152">
        <v>-0.05</v>
      </c>
      <c r="H138" s="150" t="s">
        <v>35</v>
      </c>
      <c r="I138" s="150">
        <v>0</v>
      </c>
      <c r="J138" s="150">
        <v>0</v>
      </c>
      <c r="K138" s="152">
        <v>-1.7690000000000001E-2</v>
      </c>
      <c r="L138" s="150">
        <v>2.73</v>
      </c>
      <c r="M138" s="14" t="s">
        <v>36</v>
      </c>
      <c r="N138" s="151">
        <v>8.0000000000000004E-4</v>
      </c>
      <c r="O138" s="152">
        <v>0.54720000000000002</v>
      </c>
      <c r="P138" s="150" t="s">
        <v>37</v>
      </c>
      <c r="Q138" s="150" t="s">
        <v>37</v>
      </c>
      <c r="R138" s="152">
        <v>9.4999999999999998E-3</v>
      </c>
      <c r="S138" s="152">
        <v>0.01</v>
      </c>
      <c r="T138" s="152">
        <v>8.0000000000000002E-3</v>
      </c>
      <c r="U138" s="150">
        <v>2959</v>
      </c>
      <c r="V138" s="150">
        <v>9</v>
      </c>
      <c r="W138" s="153">
        <v>0.17083333333333331</v>
      </c>
      <c r="X138" s="154">
        <v>43574</v>
      </c>
      <c r="Y138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7" r:id="rId23" display="https://www.jisilu.cn/data/sfnew/detail/150221"/>
    <hyperlink ref="C7" r:id="rId24" display="http://finance.sina.com.cn/fund/quotes/150221/bc.shtml"/>
    <hyperlink ref="F7" r:id="rId25" display="http://www.cninfo.com.cn/information/fund/netvalue/150221.html"/>
    <hyperlink ref="M7" r:id="rId26" tooltip="399959" display="http://quote.eastmoney.com/zs399959.html"/>
    <hyperlink ref="O7" r:id="rId27" display="https://www.jisilu.cn/data/utils/lowcalc/150221"/>
    <hyperlink ref="Y7" r:id="rId28" tooltip="将【中航军A】从自选中删除" display="javascript:delOwnedFund('150221');"/>
    <hyperlink ref="A8" r:id="rId29" display="https://www.jisilu.cn/data/sfnew/detail/150321"/>
    <hyperlink ref="C8" r:id="rId30" display="http://finance.sina.com.cn/fund/quotes/150321/bc.shtml"/>
    <hyperlink ref="F8" r:id="rId31" display="http://www.cninfo.com.cn/information/fund/netvalue/150321.html"/>
    <hyperlink ref="M8" r:id="rId32" tooltip="399998" display="http://quote.eastmoney.com/zs399998.html"/>
    <hyperlink ref="O8" r:id="rId33" display="https://www.jisilu.cn/data/utils/lowcalc/150321"/>
    <hyperlink ref="Y8" r:id="rId34" tooltip="加【煤炭A基】为自选A类" display="javascript:addOwnedFund('150321');"/>
    <hyperlink ref="A9" r:id="rId35" display="https://www.jisilu.cn/data/sfnew/detail/150032"/>
    <hyperlink ref="C9" r:id="rId36" display="http://finance.sina.com.cn/fund/quotes/150032/bc.shtml"/>
    <hyperlink ref="F9" r:id="rId37" display="http://www.cninfo.com.cn/information/fund/netvalue/150032.html"/>
    <hyperlink ref="M9" r:id="rId38" tooltip="399923" display="http://quote.eastmoney.com/zs399923.html"/>
    <hyperlink ref="O9" r:id="rId39" display="https://www.jisilu.cn/data/utils/lowcalc/150032"/>
    <hyperlink ref="Y9" r:id="rId40" tooltip="加【多利优先】为自选A类" display="javascript:addOwnedFund('150032');"/>
    <hyperlink ref="A11" r:id="rId41" display="https://www.jisilu.cn/data/sfnew/detail/150331"/>
    <hyperlink ref="C11" r:id="rId42" display="http://finance.sina.com.cn/fund/quotes/150331/bc.shtml"/>
    <hyperlink ref="F11" r:id="rId43" display="http://www.cninfo.com.cn/information/fund/netvalue/150331.html"/>
    <hyperlink ref="M11" r:id="rId44" tooltip="399805" display="http://quote.eastmoney.com/zs399805.html"/>
    <hyperlink ref="O11" r:id="rId45" display="https://www.jisilu.cn/data/utils/lowcalc/150331"/>
    <hyperlink ref="Y11" r:id="rId46" tooltip="加【网金融A】为自选A类" display="javascript:addOwnedFund('150331');"/>
    <hyperlink ref="A12" r:id="rId47" display="https://www.jisilu.cn/data/sfnew/detail/150219"/>
    <hyperlink ref="C12" r:id="rId48" display="http://finance.sina.com.cn/fund/quotes/150219/bc.shtml"/>
    <hyperlink ref="F12" r:id="rId49" display="http://www.cninfo.com.cn/information/fund/netvalue/150219.html"/>
    <hyperlink ref="O12" r:id="rId50" display="https://www.jisilu.cn/data/utils/lowcalc/150219"/>
    <hyperlink ref="Y12" r:id="rId51" tooltip="加【健康A】为自选A类" display="javascript:addOwnedFund('150219');"/>
    <hyperlink ref="A13" r:id="rId52" display="https://www.jisilu.cn/data/sfnew/detail/150123"/>
    <hyperlink ref="C13" r:id="rId53" display="http://finance.sina.com.cn/fund/quotes/150123/bc.shtml"/>
    <hyperlink ref="F13" r:id="rId54" display="http://www.cninfo.com.cn/information/fund/netvalue/150123.html"/>
    <hyperlink ref="M13" r:id="rId55" tooltip="399550" display="http://quote.eastmoney.com/zs399550.html"/>
    <hyperlink ref="O13" r:id="rId56" display="https://www.jisilu.cn/data/utils/lowcalc/150123"/>
    <hyperlink ref="Y13" r:id="rId57" tooltip="加【建信50A】为自选A类" display="javascript:addOwnedFund('150123');"/>
    <hyperlink ref="A15" r:id="rId58" display="https://www.jisilu.cn/data/sfnew/detail/150323"/>
    <hyperlink ref="C15" r:id="rId59" display="http://finance.sina.com.cn/fund/quotes/150323/bc.shtml"/>
    <hyperlink ref="F15" r:id="rId60" display="http://www.cninfo.com.cn/information/fund/netvalue/150323.html"/>
    <hyperlink ref="M15" r:id="rId61" tooltip="000827" display="http://quote.eastmoney.com/zs000827.html"/>
    <hyperlink ref="O15" r:id="rId62" display="https://www.jisilu.cn/data/utils/lowcalc/150323"/>
    <hyperlink ref="Y15" r:id="rId63" tooltip="加【环保A端】为自选A类" display="javascript:addOwnedFund('150323');"/>
    <hyperlink ref="A16" r:id="rId64" display="https://www.jisilu.cn/data/sfnew/detail/150289"/>
    <hyperlink ref="C16" r:id="rId65" display="http://finance.sina.com.cn/fund/quotes/150289/bc.shtml"/>
    <hyperlink ref="F16" r:id="rId66" display="http://www.cninfo.com.cn/information/fund/netvalue/150289.html"/>
    <hyperlink ref="M16" r:id="rId67" tooltip="399998" display="http://quote.eastmoney.com/zs399998.html"/>
    <hyperlink ref="O16" r:id="rId68" display="https://www.jisilu.cn/data/utils/lowcalc/150289"/>
    <hyperlink ref="Y16" r:id="rId69" tooltip="加【煤炭A级】为自选A类" display="javascript:addOwnedFund('150289');"/>
    <hyperlink ref="A17" r:id="rId70" display="https://www.jisilu.cn/data/sfnew/detail/150303"/>
    <hyperlink ref="C17" r:id="rId71" display="http://finance.sina.com.cn/fund/quotes/150303/bc.shtml"/>
    <hyperlink ref="F17" r:id="rId72" display="http://www.cninfo.com.cn/information/fund/netvalue/150303.html"/>
    <hyperlink ref="M17" r:id="rId73" tooltip="399673" display="http://quote.eastmoney.com/zs399673.html"/>
    <hyperlink ref="O17" r:id="rId74" display="https://www.jisilu.cn/data/utils/lowcalc/150303"/>
    <hyperlink ref="Y17" r:id="rId75" tooltip="加【创业股A】为自选A类" display="javascript:addOwnedFund('150303');"/>
    <hyperlink ref="A18" r:id="rId76" display="https://www.jisilu.cn/data/sfnew/detail/150293"/>
    <hyperlink ref="C18" r:id="rId77" display="http://finance.sina.com.cn/fund/quotes/150293/bc.shtml"/>
    <hyperlink ref="F18" r:id="rId78" display="http://www.cninfo.com.cn/information/fund/netvalue/150293.html"/>
    <hyperlink ref="M18" r:id="rId79" tooltip="399807" display="http://quote.eastmoney.com/zs399807.html"/>
    <hyperlink ref="O18" r:id="rId80" display="https://www.jisilu.cn/data/utils/lowcalc/150293"/>
    <hyperlink ref="Y18" r:id="rId81" tooltip="加【高铁A级】为自选A类" display="javascript:addOwnedFund('150293');"/>
    <hyperlink ref="A19" r:id="rId82" display="https://www.jisilu.cn/data/sfnew/detail/150335"/>
    <hyperlink ref="C19" r:id="rId83" display="http://finance.sina.com.cn/fund/quotes/150335/bc.shtml"/>
    <hyperlink ref="F19" r:id="rId84" display="http://www.cninfo.com.cn/information/fund/netvalue/150335.html"/>
    <hyperlink ref="M19" r:id="rId85" tooltip="399967" display="http://quote.eastmoney.com/zs399967.html"/>
    <hyperlink ref="O19" r:id="rId86" display="https://www.jisilu.cn/data/utils/lowcalc/150335"/>
    <hyperlink ref="Y19" r:id="rId87" tooltip="加【军工股A】为自选A类" display="javascript:addOwnedFund('150335');"/>
    <hyperlink ref="A20" r:id="rId88" display="https://www.jisilu.cn/data/sfnew/detail/150291"/>
    <hyperlink ref="C20" r:id="rId89" display="http://finance.sina.com.cn/fund/quotes/150291/bc.shtml"/>
    <hyperlink ref="F20" r:id="rId90" display="http://www.cninfo.com.cn/information/fund/netvalue/150291.html"/>
    <hyperlink ref="M20" r:id="rId91" tooltip="399986" display="http://quote.eastmoney.com/zs399986.html"/>
    <hyperlink ref="O20" r:id="rId92" display="https://www.jisilu.cn/data/utils/lowcalc/150291"/>
    <hyperlink ref="Y20" r:id="rId93" tooltip="将【银行A份】从自选中删除" display="javascript:delOwnedFund('150291');"/>
    <hyperlink ref="A21" r:id="rId94" display="https://www.jisilu.cn/data/sfnew/detail/150297"/>
    <hyperlink ref="C21" r:id="rId95" display="http://finance.sina.com.cn/fund/quotes/150297/bc.shtml"/>
    <hyperlink ref="F21" r:id="rId96" display="http://www.cninfo.com.cn/information/fund/netvalue/150297.html"/>
    <hyperlink ref="O21" r:id="rId97" display="https://www.jisilu.cn/data/utils/lowcalc/150297"/>
    <hyperlink ref="Y21" r:id="rId98" tooltip="加【互联A级】为自选A类" display="javascript:addOwnedFund('150297');"/>
    <hyperlink ref="A22" r:id="rId99" display="https://www.jisilu.cn/data/sfnew/detail/150299"/>
    <hyperlink ref="C22" r:id="rId100" display="http://finance.sina.com.cn/fund/quotes/150299/bc.shtml"/>
    <hyperlink ref="F22" r:id="rId101" display="http://www.cninfo.com.cn/information/fund/netvalue/150299.html"/>
    <hyperlink ref="M22" r:id="rId102" tooltip="399986" display="http://quote.eastmoney.com/zs399986.html"/>
    <hyperlink ref="O22" r:id="rId103" display="https://www.jisilu.cn/data/utils/lowcalc/150299"/>
    <hyperlink ref="Y22" r:id="rId104" tooltip="将【银行股A】从自选中删除" display="javascript:delOwnedFund('150299');"/>
    <hyperlink ref="A23" r:id="rId105" display="https://www.jisilu.cn/data/sfnew/detail/150247"/>
    <hyperlink ref="C23" r:id="rId106" display="http://finance.sina.com.cn/fund/quotes/150247/bc.shtml"/>
    <hyperlink ref="F23" r:id="rId107" display="http://www.cninfo.com.cn/information/fund/netvalue/150247.html"/>
    <hyperlink ref="M23" r:id="rId108" tooltip="399971" display="http://quote.eastmoney.com/zs399971.html"/>
    <hyperlink ref="O23" r:id="rId109" display="https://www.jisilu.cn/data/utils/lowcalc/150247"/>
    <hyperlink ref="Y23" r:id="rId110" tooltip="加【传媒A级】为自选A类" display="javascript:addOwnedFund('150247');"/>
    <hyperlink ref="A24" r:id="rId111" display="https://www.jisilu.cn/data/sfnew/detail/150287"/>
    <hyperlink ref="C24" r:id="rId112" display="http://finance.sina.com.cn/fund/quotes/150287/bc.shtml"/>
    <hyperlink ref="F24" r:id="rId113" display="http://www.cninfo.com.cn/information/fund/netvalue/150287.html"/>
    <hyperlink ref="M24" r:id="rId114" tooltip="399440" display="http://quote.eastmoney.com/zs399440.html"/>
    <hyperlink ref="O24" r:id="rId115" display="https://www.jisilu.cn/data/utils/lowcalc/150287"/>
    <hyperlink ref="Y24" r:id="rId116" tooltip="加【钢铁A】为自选A类" display="javascript:addOwnedFund('150287');"/>
    <hyperlink ref="A25" r:id="rId117" display="https://www.jisilu.cn/data/sfnew/detail/150263"/>
    <hyperlink ref="C25" r:id="rId118" display="http://finance.sina.com.cn/fund/quotes/150263/bc.shtml"/>
    <hyperlink ref="F25" r:id="rId119" display="http://www.cninfo.com.cn/information/fund/netvalue/150263.html"/>
    <hyperlink ref="M25" r:id="rId120" tooltip="000852" display="http://quote.eastmoney.com/zs000852.html"/>
    <hyperlink ref="O25" r:id="rId121" display="https://www.jisilu.cn/data/utils/lowcalc/150263"/>
    <hyperlink ref="Y25" r:id="rId122" tooltip="加【1000A】为自选A类" display="javascript:addOwnedFund('150263');"/>
    <hyperlink ref="A26" r:id="rId123" display="https://www.jisilu.cn/data/sfnew/detail/150117"/>
    <hyperlink ref="C26" r:id="rId124" display="http://finance.sina.com.cn/fund/quotes/150117/bc.shtml"/>
    <hyperlink ref="F26" r:id="rId125" display="http://www.cninfo.com.cn/information/fund/netvalue/150117.html"/>
    <hyperlink ref="M26" r:id="rId126" tooltip="399393" display="http://quote.eastmoney.com/zs399393.html"/>
    <hyperlink ref="O26" r:id="rId127" display="https://www.jisilu.cn/data/utils/lowcalc/150117"/>
    <hyperlink ref="Y26" r:id="rId128" tooltip="加【房地产A】为自选A类" display="javascript:addOwnedFund('150117');"/>
    <hyperlink ref="A27" r:id="rId129" display="https://www.jisilu.cn/data/sfnew/detail/150130"/>
    <hyperlink ref="C27" r:id="rId130" display="http://finance.sina.com.cn/fund/quotes/150130/bc.shtml"/>
    <hyperlink ref="F27" r:id="rId131" display="http://www.cninfo.com.cn/information/fund/netvalue/150130.html"/>
    <hyperlink ref="M27" r:id="rId132" tooltip="399394" display="http://quote.eastmoney.com/zs399394.html"/>
    <hyperlink ref="O27" r:id="rId133" display="https://www.jisilu.cn/data/utils/lowcalc/150130"/>
    <hyperlink ref="Y27" r:id="rId134" tooltip="加【医药A】为自选A类" display="javascript:addOwnedFund('150130');"/>
    <hyperlink ref="A28" r:id="rId135" display="https://www.jisilu.cn/data/sfnew/detail/150301"/>
    <hyperlink ref="C28" r:id="rId136" display="http://finance.sina.com.cn/fund/quotes/150301/bc.shtml"/>
    <hyperlink ref="F28" r:id="rId137" display="http://www.cninfo.com.cn/information/fund/netvalue/150301.html"/>
    <hyperlink ref="M28" r:id="rId138" tooltip="399975" display="http://quote.eastmoney.com/zs399975.html"/>
    <hyperlink ref="O28" r:id="rId139" display="https://www.jisilu.cn/data/utils/lowcalc/150301"/>
    <hyperlink ref="Y28" r:id="rId140" tooltip="加【证券股A】为自选A类" display="javascript:addOwnedFund('150301');"/>
    <hyperlink ref="A29" r:id="rId141" display="https://www.jisilu.cn/data/sfnew/detail/150198"/>
    <hyperlink ref="C29" r:id="rId142" display="http://finance.sina.com.cn/fund/quotes/150198/bc.shtml"/>
    <hyperlink ref="F29" r:id="rId143" display="http://www.cninfo.com.cn/information/fund/netvalue/150198.html"/>
    <hyperlink ref="M29" r:id="rId144" tooltip="399396" display="http://quote.eastmoney.com/zs399396.html"/>
    <hyperlink ref="O29" r:id="rId145" display="https://www.jisilu.cn/data/utils/lowcalc/150198"/>
    <hyperlink ref="Y29" r:id="rId146" tooltip="加【食品A】为自选A类" display="javascript:addOwnedFund('150198');"/>
    <hyperlink ref="A30" r:id="rId147" display="https://www.jisilu.cn/data/sfnew/detail/150190"/>
    <hyperlink ref="C30" r:id="rId148" display="http://finance.sina.com.cn/fund/quotes/150190/bc.shtml"/>
    <hyperlink ref="F30" r:id="rId149" display="http://www.cninfo.com.cn/information/fund/netvalue/150190.html"/>
    <hyperlink ref="M30" r:id="rId150" tooltip="000827" display="http://quote.eastmoney.com/zs000827.html"/>
    <hyperlink ref="O30" r:id="rId151" display="https://www.jisilu.cn/data/utils/lowcalc/150190"/>
    <hyperlink ref="Y30" r:id="rId152" tooltip="加【NCF环保A】为自选A类" display="javascript:addOwnedFund('150190');"/>
    <hyperlink ref="A31" r:id="rId153" display="https://www.jisilu.cn/data/sfnew/detail/150265"/>
    <hyperlink ref="C31" r:id="rId154" display="http://finance.sina.com.cn/fund/quotes/150265/bc.shtml"/>
    <hyperlink ref="F31" r:id="rId155" display="http://www.cninfo.com.cn/information/fund/netvalue/150265.html"/>
    <hyperlink ref="M31" r:id="rId156" tooltip="399991" display="http://quote.eastmoney.com/zs399991.html"/>
    <hyperlink ref="O31" r:id="rId157" display="https://www.jisilu.cn/data/utils/lowcalc/150265"/>
    <hyperlink ref="Y31" r:id="rId158" tooltip="将【一带A】从自选中删除" display="javascript:delOwnedFund('150265');"/>
    <hyperlink ref="A32" r:id="rId159" display="https://www.jisilu.cn/data/sfnew/detail/150261"/>
    <hyperlink ref="C32" r:id="rId160" display="http://finance.sina.com.cn/fund/quotes/150261/bc.shtml"/>
    <hyperlink ref="F32" r:id="rId161" display="http://www.cninfo.com.cn/information/fund/netvalue/150261.html"/>
    <hyperlink ref="M32" r:id="rId162" tooltip="399989" display="http://quote.eastmoney.com/zs399989.html"/>
    <hyperlink ref="O32" r:id="rId163" display="https://www.jisilu.cn/data/utils/lowcalc/150261"/>
    <hyperlink ref="Y32" r:id="rId164" tooltip="加【医疗A】为自选A类" display="javascript:addOwnedFund('150261');"/>
    <hyperlink ref="A33" r:id="rId165" display="https://www.jisilu.cn/data/sfnew/detail/150196"/>
    <hyperlink ref="C33" r:id="rId166" display="http://finance.sina.com.cn/fund/quotes/150196/bc.shtml"/>
    <hyperlink ref="F33" r:id="rId167" display="http://www.cninfo.com.cn/information/fund/netvalue/150196.html"/>
    <hyperlink ref="M33" r:id="rId168" tooltip="399395" display="http://quote.eastmoney.com/zs399395.html"/>
    <hyperlink ref="O33" r:id="rId169" display="https://www.jisilu.cn/data/utils/lowcalc/150196"/>
    <hyperlink ref="Y33" r:id="rId170" tooltip="加【有色A】为自选A类" display="javascript:addOwnedFund('150196');"/>
    <hyperlink ref="A34" r:id="rId171" display="https://www.jisilu.cn/data/sfnew/detail/502037"/>
    <hyperlink ref="C34" r:id="rId172" display="http://finance.sina.com.cn/fund/quotes/502037/bc.shtml"/>
    <hyperlink ref="F34" r:id="rId173" display="http://www.cninfo.com.cn/information/fund/netvalue/502037.html"/>
    <hyperlink ref="M34" r:id="rId174" tooltip="399805" display="http://quote.eastmoney.com/zs399805.html"/>
    <hyperlink ref="O34" r:id="rId175" display="https://www.jisilu.cn/data/utils/lowcalc/502037"/>
    <hyperlink ref="Y34" r:id="rId176" tooltip="加【网金A】为自选A类" display="javascript:addOwnedFund('502037');"/>
    <hyperlink ref="A35" r:id="rId177" display="https://www.jisilu.cn/data/sfnew/detail/150325"/>
    <hyperlink ref="C35" r:id="rId178" display="http://finance.sina.com.cn/fund/quotes/150325/bc.shtml"/>
    <hyperlink ref="F35" r:id="rId179" display="http://www.cninfo.com.cn/information/fund/netvalue/150325.html"/>
    <hyperlink ref="M35" r:id="rId180" tooltip="399807" display="http://quote.eastmoney.com/zs399807.html"/>
    <hyperlink ref="O35" r:id="rId181" display="https://www.jisilu.cn/data/utils/lowcalc/150325"/>
    <hyperlink ref="Y35" r:id="rId182" tooltip="加【高铁A端】为自选A类" display="javascript:addOwnedFund('150325');"/>
    <hyperlink ref="A36" r:id="rId183" display="https://www.jisilu.cn/data/sfnew/detail/150343"/>
    <hyperlink ref="C36" r:id="rId184" display="http://finance.sina.com.cn/fund/quotes/150343/bc.shtml"/>
    <hyperlink ref="F36" r:id="rId185" display="http://www.cninfo.com.cn/information/fund/netvalue/150343.html"/>
    <hyperlink ref="M36" r:id="rId186" tooltip="399975" display="http://quote.eastmoney.com/zs399975.html"/>
    <hyperlink ref="O36" r:id="rId187" display="https://www.jisilu.cn/data/utils/lowcalc/150343"/>
    <hyperlink ref="Y36" r:id="rId188" tooltip="加【证券A基】为自选A类" display="javascript:addOwnedFund('150343');"/>
    <hyperlink ref="A37" r:id="rId189" display="https://www.jisilu.cn/data/sfnew/detail/150327"/>
    <hyperlink ref="C37" r:id="rId190" display="http://finance.sina.com.cn/fund/quotes/150327/bc.shtml"/>
    <hyperlink ref="F37" r:id="rId191" display="http://www.cninfo.com.cn/information/fund/netvalue/150327.html"/>
    <hyperlink ref="M37" r:id="rId192" tooltip="399808" display="http://quote.eastmoney.com/zs399808.html"/>
    <hyperlink ref="O37" r:id="rId193" display="https://www.jisilu.cn/data/utils/lowcalc/150327"/>
    <hyperlink ref="Y37" r:id="rId194" tooltip="加【新能A级】为自选A类" display="javascript:addOwnedFund('150327');"/>
    <hyperlink ref="A38" r:id="rId195" display="https://www.jisilu.cn/data/sfnew/detail/502057"/>
    <hyperlink ref="C38" r:id="rId196" display="http://finance.sina.com.cn/fund/quotes/502057/bc.shtml"/>
    <hyperlink ref="F38" r:id="rId197" display="http://www.cninfo.com.cn/information/fund/netvalue/502057.html"/>
    <hyperlink ref="M38" r:id="rId198" tooltip="399989" display="http://quote.eastmoney.com/zs399989.html"/>
    <hyperlink ref="O38" r:id="rId199" display="https://www.jisilu.cn/data/utils/lowcalc/502057"/>
    <hyperlink ref="Y38" r:id="rId200" tooltip="加【医疗A】为自选A类" display="javascript:addOwnedFund('502057');"/>
    <hyperlink ref="A39" r:id="rId201" display="https://www.jisilu.cn/data/sfnew/detail/150047"/>
    <hyperlink ref="C39" r:id="rId202" display="http://finance.sina.com.cn/fund/quotes/150047/bc.shtml"/>
    <hyperlink ref="F39" r:id="rId203" display="http://www.cninfo.com.cn/information/fund/netvalue/150047.html"/>
    <hyperlink ref="M39" r:id="rId204" tooltip="399942" display="http://quote.eastmoney.com/zs399942.html"/>
    <hyperlink ref="O39" r:id="rId205" display="https://www.jisilu.cn/data/utils/lowcalc/150047"/>
    <hyperlink ref="Y39" r:id="rId206" tooltip="加【消费A】为自选A类" display="javascript:addOwnedFund('150047');"/>
    <hyperlink ref="A41" r:id="rId207" display="https://www.jisilu.cn/data/sfnew/detail/150088"/>
    <hyperlink ref="C41" r:id="rId208" display="http://finance.sina.com.cn/fund/quotes/150088/bc.shtml"/>
    <hyperlink ref="F41" r:id="rId209" display="http://www.cninfo.com.cn/information/fund/netvalue/150088.html"/>
    <hyperlink ref="M41" r:id="rId210" tooltip="399905" display="http://quote.eastmoney.com/zs399905.html"/>
    <hyperlink ref="Y41" r:id="rId211" tooltip="加【金鹰500A】为自选A类" display="javascript:addOwnedFund('150088');"/>
    <hyperlink ref="A42" r:id="rId212" display="https://www.jisilu.cn/data/sfnew/detail/150175"/>
    <hyperlink ref="C42" r:id="rId213" display="http://finance.sina.com.cn/fund/quotes/150175/bc.shtml"/>
    <hyperlink ref="F42" r:id="rId214" display="http://www.cninfo.com.cn/information/fund/netvalue/150175.html"/>
    <hyperlink ref="M42" r:id="rId215" tooltip="HSCEI" display="http://quote.eastmoney.com/hk/zs110010.html"/>
    <hyperlink ref="O42" r:id="rId216" display="https://www.jisilu.cn/data/utils/lowcalc/150175"/>
    <hyperlink ref="Y42" r:id="rId217" tooltip="将【H股A】从自选中删除" display="javascript:delOwnedFund('150175');"/>
    <hyperlink ref="A43" r:id="rId218" display="https://www.jisilu.cn/data/sfnew/detail/150140"/>
    <hyperlink ref="C43" r:id="rId219" display="http://finance.sina.com.cn/fund/quotes/150140/bc.shtml"/>
    <hyperlink ref="F43" r:id="rId220" display="http://www.cninfo.com.cn/information/fund/netvalue/150140.html"/>
    <hyperlink ref="M43" r:id="rId221" tooltip="399300" display="http://quote.eastmoney.com/zs399300.html"/>
    <hyperlink ref="O43" r:id="rId222" display="https://www.jisilu.cn/data/utils/lowcalc/150140"/>
    <hyperlink ref="Y43" r:id="rId223" tooltip="加【国金300A】为自选A类" display="javascript:addOwnedFund('150140');"/>
    <hyperlink ref="A44" r:id="rId224" display="https://www.jisilu.cn/data/sfnew/detail/502041"/>
    <hyperlink ref="C44" r:id="rId225" display="http://finance.sina.com.cn/fund/quotes/502041/bc.shtml"/>
    <hyperlink ref="F44" r:id="rId226" display="http://www.cninfo.com.cn/information/fund/netvalue/502041.html"/>
    <hyperlink ref="M44" r:id="rId227" tooltip="000016" display="http://quote.eastmoney.com/zs000016.html"/>
    <hyperlink ref="O44" r:id="rId228" display="https://www.jisilu.cn/data/utils/lowcalc/502041"/>
    <hyperlink ref="Y44" r:id="rId229" tooltip="加【上50A】为自选A类" display="javascript:addOwnedFund('502041');"/>
    <hyperlink ref="A45" r:id="rId230" display="https://www.jisilu.cn/data/sfnew/detail/502014"/>
    <hyperlink ref="C45" r:id="rId231" display="http://finance.sina.com.cn/fund/quotes/502014/bc.shtml"/>
    <hyperlink ref="F45" r:id="rId232" display="http://www.cninfo.com.cn/information/fund/netvalue/502014.html"/>
    <hyperlink ref="M45" r:id="rId233" tooltip="000853" display="http://quote.eastmoney.com/zs000853.html"/>
    <hyperlink ref="O45" r:id="rId234" display="https://www.jisilu.cn/data/utils/lowcalc/502014"/>
    <hyperlink ref="Y45" r:id="rId235" tooltip="加【一带一A】为自选A类" display="javascript:addOwnedFund('502014');"/>
    <hyperlink ref="A46" r:id="rId236" display="https://www.jisilu.cn/data/sfnew/detail/150225"/>
    <hyperlink ref="C46" r:id="rId237" display="http://finance.sina.com.cn/fund/quotes/150225/bc.shtml"/>
    <hyperlink ref="F46" r:id="rId238" display="http://www.cninfo.com.cn/information/fund/netvalue/150225.html"/>
    <hyperlink ref="M46" r:id="rId239" tooltip="399966" display="http://quote.eastmoney.com/zs399966.html"/>
    <hyperlink ref="O46" r:id="rId240" display="https://www.jisilu.cn/data/utils/lowcalc/150225"/>
    <hyperlink ref="Y46" r:id="rId241" tooltip="加【证保A级】为自选A类" display="javascript:addOwnedFund('150225');"/>
    <hyperlink ref="A47" r:id="rId242" display="https://www.jisilu.cn/data/sfnew/detail/150267"/>
    <hyperlink ref="C47" r:id="rId243" display="http://finance.sina.com.cn/fund/quotes/150267/bc.shtml"/>
    <hyperlink ref="F47" r:id="rId244" display="http://www.cninfo.com.cn/information/fund/netvalue/150267.html"/>
    <hyperlink ref="M47" r:id="rId245" tooltip="399986" display="http://quote.eastmoney.com/zs399986.html"/>
    <hyperlink ref="O47" r:id="rId246" display="https://www.jisilu.cn/data/utils/lowcalc/150267"/>
    <hyperlink ref="Y47" r:id="rId247" tooltip="将【银行A类】从自选中删除" display="javascript:delOwnedFund('150267');"/>
    <hyperlink ref="A48" r:id="rId248" display="https://www.jisilu.cn/data/sfnew/detail/150064"/>
    <hyperlink ref="C48" r:id="rId249" display="http://finance.sina.com.cn/fund/quotes/150064/bc.shtml"/>
    <hyperlink ref="F48" r:id="rId250" display="http://www.cninfo.com.cn/information/fund/netvalue/150064.html"/>
    <hyperlink ref="M48" r:id="rId251" tooltip="399904" display="http://quote.eastmoney.com/zs399904.html"/>
    <hyperlink ref="O48" r:id="rId252" display="https://www.jisilu.cn/data/utils/lowcalc/150064"/>
    <hyperlink ref="Y48" r:id="rId253" tooltip="加【同瑞A】为自选A类" display="javascript:addOwnedFund('150064');"/>
    <hyperlink ref="A49" r:id="rId254" display="https://www.jisilu.cn/data/sfnew/detail/150121"/>
    <hyperlink ref="C49" r:id="rId255" display="http://finance.sina.com.cn/fund/quotes/150121/bc.shtml"/>
    <hyperlink ref="F49" r:id="rId256" display="http://www.cninfo.com.cn/information/fund/netvalue/150121.html"/>
    <hyperlink ref="M49" r:id="rId257" tooltip="399918" display="http://quote.eastmoney.com/zs399918.html"/>
    <hyperlink ref="O49" r:id="rId258" display="https://www.jisilu.cn/data/utils/lowcalc/150121"/>
    <hyperlink ref="Y49" r:id="rId259" tooltip="加【银河优先】为自选A类" display="javascript:addOwnedFund('150121');"/>
    <hyperlink ref="A50" r:id="rId260" display="https://www.jisilu.cn/data/sfnew/detail/150145"/>
    <hyperlink ref="C50" r:id="rId261" display="http://finance.sina.com.cn/fund/quotes/150145/bc.shtml"/>
    <hyperlink ref="F50" r:id="rId262" display="http://www.cninfo.com.cn/information/fund/netvalue/150145.html"/>
    <hyperlink ref="M50" r:id="rId263" tooltip="000828" display="http://quote.eastmoney.com/zs000828.html"/>
    <hyperlink ref="O50" r:id="rId264" display="https://www.jisilu.cn/data/utils/lowcalc/150145"/>
    <hyperlink ref="Y50" r:id="rId265" tooltip="加【高贝塔A】为自选A类" display="javascript:addOwnedFund('150145');"/>
    <hyperlink ref="A51" r:id="rId266" display="https://www.jisilu.cn/data/sfnew/detail/150094"/>
    <hyperlink ref="C51" r:id="rId267" display="http://finance.sina.com.cn/fund/quotes/150094/bc.shtml"/>
    <hyperlink ref="F51" r:id="rId268" display="http://www.cninfo.com.cn/information/fund/netvalue/150094.html"/>
    <hyperlink ref="M51" r:id="rId269" tooltip="000966" display="http://quote.eastmoney.com/zs000966.html"/>
    <hyperlink ref="O51" r:id="rId270" display="https://www.jisilu.cn/data/utils/lowcalc/150094"/>
    <hyperlink ref="Y51" r:id="rId271" tooltip="加【泰信400A】为自选A类" display="javascript:addOwnedFund('150094');"/>
    <hyperlink ref="A52" r:id="rId272" display="https://www.jisilu.cn/data/sfnew/detail/502054"/>
    <hyperlink ref="C52" r:id="rId273" display="http://finance.sina.com.cn/fund/quotes/502054/bc.shtml"/>
    <hyperlink ref="F52" r:id="rId274" display="http://www.cninfo.com.cn/information/fund/netvalue/502054.html"/>
    <hyperlink ref="M52" r:id="rId275" tooltip="399975" display="http://quote.eastmoney.com/zs399975.html"/>
    <hyperlink ref="O52" r:id="rId276" display="https://www.jisilu.cn/data/utils/lowcalc/502054"/>
    <hyperlink ref="Y52" r:id="rId277" tooltip="加【券商A】为自选A类" display="javascript:addOwnedFund('502054');"/>
    <hyperlink ref="A53" r:id="rId278" display="https://www.jisilu.cn/data/sfnew/detail/150167"/>
    <hyperlink ref="C53" r:id="rId279" display="http://finance.sina.com.cn/fund/quotes/150167/bc.shtml"/>
    <hyperlink ref="F53" r:id="rId280" display="http://www.cninfo.com.cn/information/fund/netvalue/150167.html"/>
    <hyperlink ref="M53" r:id="rId281" tooltip="399300" display="http://quote.eastmoney.com/zs399300.html"/>
    <hyperlink ref="O53" r:id="rId282" display="https://www.jisilu.cn/data/utils/lowcalc/150167"/>
    <hyperlink ref="Y53" r:id="rId283" tooltip="加【银华300A】为自选A类" display="javascript:addOwnedFund('150167');"/>
    <hyperlink ref="A54" r:id="rId284" display="https://www.jisilu.cn/data/sfnew/detail/150295"/>
    <hyperlink ref="C54" r:id="rId285" display="http://finance.sina.com.cn/fund/quotes/150295/bc.shtml"/>
    <hyperlink ref="F54" r:id="rId286" display="http://www.cninfo.com.cn/information/fund/netvalue/150295.html"/>
    <hyperlink ref="M54" r:id="rId287" tooltip="399974" display="http://quote.eastmoney.com/zs399974.html"/>
    <hyperlink ref="O54" r:id="rId288" display="https://www.jisilu.cn/data/utils/lowcalc/150295"/>
    <hyperlink ref="Y54" r:id="rId289" tooltip="加【改革A】为自选A类" display="javascript:addOwnedFund('150295');"/>
    <hyperlink ref="A55" r:id="rId290" display="https://www.jisilu.cn/data/sfnew/detail/150073"/>
    <hyperlink ref="C55" r:id="rId291" display="http://finance.sina.com.cn/fund/quotes/150073/bc.shtml"/>
    <hyperlink ref="F55" r:id="rId292" display="http://www.cninfo.com.cn/information/fund/netvalue/150073.html"/>
    <hyperlink ref="M55" r:id="rId293" tooltip="399958" display="http://quote.eastmoney.com/zs399958.html"/>
    <hyperlink ref="O55" r:id="rId294" display="https://www.jisilu.cn/data/utils/lowcalc/150073"/>
    <hyperlink ref="Y55" r:id="rId295" tooltip="加【诺安稳健】为自选A类" display="javascript:addOwnedFund('150073');"/>
    <hyperlink ref="A56" r:id="rId296" display="https://www.jisilu.cn/data/sfnew/detail/150112"/>
    <hyperlink ref="C56" r:id="rId297" display="http://finance.sina.com.cn/fund/quotes/150112/bc.shtml"/>
    <hyperlink ref="F56" r:id="rId298" display="http://www.cninfo.com.cn/information/fund/netvalue/150112.html"/>
    <hyperlink ref="M56" r:id="rId299" tooltip="399330" display="http://quote.eastmoney.com/zs399330.html"/>
    <hyperlink ref="O56" r:id="rId300" display="https://www.jisilu.cn/data/utils/lowcalc/150112"/>
    <hyperlink ref="Y56" r:id="rId301" tooltip="加【深100A】为自选A类" display="javascript:addOwnedFund('150112');"/>
    <hyperlink ref="A57" r:id="rId302" display="https://www.jisilu.cn/data/sfnew/detail/150281"/>
    <hyperlink ref="C57" r:id="rId303" display="http://finance.sina.com.cn/fund/quotes/150281/bc.shtml"/>
    <hyperlink ref="F57" r:id="rId304" display="http://www.cninfo.com.cn/information/fund/netvalue/150281.html"/>
    <hyperlink ref="M57" r:id="rId305" tooltip="399934" display="http://quote.eastmoney.com/zs399934.html"/>
    <hyperlink ref="O57" r:id="rId306" display="https://www.jisilu.cn/data/utils/lowcalc/150281"/>
    <hyperlink ref="Y57" r:id="rId307" tooltip="加【金融地A】为自选A类" display="javascript:addOwnedFund('150281');"/>
    <hyperlink ref="A58" r:id="rId308" display="https://www.jisilu.cn/data/sfnew/detail/150090"/>
    <hyperlink ref="C58" r:id="rId309" display="http://finance.sina.com.cn/fund/quotes/150090/bc.shtml"/>
    <hyperlink ref="F58" r:id="rId310" display="http://www.cninfo.com.cn/information/fund/netvalue/150090.html"/>
    <hyperlink ref="M58" r:id="rId311" tooltip="399958" display="http://quote.eastmoney.com/zs399958.html"/>
    <hyperlink ref="O58" r:id="rId312" display="https://www.jisilu.cn/data/utils/lowcalc/150090"/>
    <hyperlink ref="Y58" r:id="rId313" tooltip="加【成长A】为自选A类" display="javascript:addOwnedFund('150090');"/>
    <hyperlink ref="A59" r:id="rId314" display="https://www.jisilu.cn/data/sfnew/detail/150053"/>
    <hyperlink ref="C59" r:id="rId315" display="http://finance.sina.com.cn/fund/quotes/150053/bc.shtml"/>
    <hyperlink ref="F59" r:id="rId316" display="http://www.cninfo.com.cn/information/fund/netvalue/150053.html"/>
    <hyperlink ref="M59" r:id="rId317" tooltip="399905" display="http://quote.eastmoney.com/zs399905.html"/>
    <hyperlink ref="O59" r:id="rId318" display="https://www.jisilu.cn/data/utils/lowcalc/150053"/>
    <hyperlink ref="Y59" r:id="rId319" tooltip="加【泰达500A】为自选A类" display="javascript:addOwnedFund('150053');"/>
    <hyperlink ref="A60" r:id="rId320" display="https://www.jisilu.cn/data/sfnew/detail/150138"/>
    <hyperlink ref="C60" r:id="rId321" display="http://finance.sina.com.cn/fund/quotes/150138/bc.shtml"/>
    <hyperlink ref="F60" r:id="rId322" display="http://www.cninfo.com.cn/information/fund/netvalue/150138.html"/>
    <hyperlink ref="M60" r:id="rId323" tooltip="000842" display="http://quote.eastmoney.com/zs000842.html"/>
    <hyperlink ref="O60" r:id="rId324" display="https://www.jisilu.cn/data/utils/lowcalc/150138"/>
    <hyperlink ref="Y60" r:id="rId325" tooltip="加【中证800A】为自选A类" display="javascript:addOwnedFund('150138');"/>
    <hyperlink ref="A61" r:id="rId326" display="https://www.jisilu.cn/data/sfnew/detail/150211"/>
    <hyperlink ref="C61" r:id="rId327" display="http://finance.sina.com.cn/fund/quotes/150211/bc.shtml"/>
    <hyperlink ref="F61" r:id="rId328" display="http://www.cninfo.com.cn/information/fund/netvalue/150211.html"/>
    <hyperlink ref="M61" r:id="rId329" tooltip="399976" display="http://quote.eastmoney.com/zs399976.html"/>
    <hyperlink ref="O61" r:id="rId330" display="https://www.jisilu.cn/data/utils/lowcalc/150211"/>
    <hyperlink ref="Y61" r:id="rId331" tooltip="加【新能车A】为自选A类" display="javascript:addOwnedFund('150211');"/>
    <hyperlink ref="A62" r:id="rId332" display="https://www.jisilu.cn/data/sfnew/detail/150213"/>
    <hyperlink ref="C62" r:id="rId333" display="http://finance.sina.com.cn/fund/quotes/150213/bc.shtml"/>
    <hyperlink ref="F62" r:id="rId334" display="http://www.cninfo.com.cn/information/fund/netvalue/150213.html"/>
    <hyperlink ref="M62" r:id="rId335" tooltip="399958" display="http://quote.eastmoney.com/zs399958.html"/>
    <hyperlink ref="O62" r:id="rId336" display="https://www.jisilu.cn/data/utils/lowcalc/150213"/>
    <hyperlink ref="Y62" r:id="rId337" tooltip="加【成长A级】为自选A类" display="javascript:addOwnedFund('150213');"/>
    <hyperlink ref="A63" r:id="rId338" display="https://www.jisilu.cn/data/sfnew/detail/150030"/>
    <hyperlink ref="C63" r:id="rId339" display="http://finance.sina.com.cn/fund/quotes/150030/bc.shtml"/>
    <hyperlink ref="F63" r:id="rId340" display="http://www.cninfo.com.cn/information/fund/netvalue/150030.html"/>
    <hyperlink ref="M63" r:id="rId341" tooltip="000971" display="http://quote.eastmoney.com/zs000971.html"/>
    <hyperlink ref="O63" r:id="rId342" display="https://www.jisilu.cn/data/utils/lowcalc/150030"/>
    <hyperlink ref="Y63" r:id="rId343" tooltip="加【中证90A】为自选A类" display="javascript:addOwnedFund('150030');"/>
    <hyperlink ref="A64" r:id="rId344" display="https://www.jisilu.cn/data/sfnew/detail/150104"/>
    <hyperlink ref="C64" r:id="rId345" display="http://finance.sina.com.cn/fund/quotes/150104/bc.shtml"/>
    <hyperlink ref="F64" r:id="rId346" display="http://www.cninfo.com.cn/information/fund/netvalue/150104.html"/>
    <hyperlink ref="M64" r:id="rId347" tooltip="399300" display="http://quote.eastmoney.com/zs399300.html"/>
    <hyperlink ref="O64" r:id="rId348" display="https://www.jisilu.cn/data/utils/lowcalc/150104"/>
    <hyperlink ref="Y64" r:id="rId349" tooltip="加【HS300A】为自选A类" display="javascript:addOwnedFund('150104');"/>
    <hyperlink ref="A65" r:id="rId350" display="https://www.jisilu.cn/data/sfnew/detail/150152"/>
    <hyperlink ref="C65" r:id="rId351" display="http://finance.sina.com.cn/fund/quotes/150152/bc.shtml"/>
    <hyperlink ref="F65" r:id="rId352" display="http://www.cninfo.com.cn/information/fund/netvalue/150152.html"/>
    <hyperlink ref="M65" r:id="rId353" tooltip="399006" display="http://quote.eastmoney.com/zs399006.html"/>
    <hyperlink ref="O65" r:id="rId354" display="https://www.jisilu.cn/data/utils/lowcalc/150152"/>
    <hyperlink ref="Y65" r:id="rId355" tooltip="加【创业板A】为自选A类" display="javascript:addOwnedFund('150152');"/>
    <hyperlink ref="A66" r:id="rId356" display="https://www.jisilu.cn/data/sfnew/detail/502031"/>
    <hyperlink ref="C66" r:id="rId357" display="http://finance.sina.com.cn/fund/quotes/502031/bc.shtml"/>
    <hyperlink ref="F66" r:id="rId358" display="http://www.cninfo.com.cn/information/fund/netvalue/502031.html"/>
    <hyperlink ref="M66" r:id="rId359" tooltip="399807" display="http://quote.eastmoney.com/zs399807.html"/>
    <hyperlink ref="O66" r:id="rId360" display="https://www.jisilu.cn/data/utils/lowcalc/502031"/>
    <hyperlink ref="Y66" r:id="rId361" tooltip="将【高铁A】从自选中删除" display="javascript:delOwnedFund('502031');"/>
    <hyperlink ref="A67" r:id="rId362" display="https://www.jisilu.cn/data/sfnew/detail/150055"/>
    <hyperlink ref="C67" r:id="rId363" display="http://finance.sina.com.cn/fund/quotes/150055/bc.shtml"/>
    <hyperlink ref="F67" r:id="rId364" display="http://www.cninfo.com.cn/information/fund/netvalue/150055.html"/>
    <hyperlink ref="M67" r:id="rId365" tooltip="399905" display="http://quote.eastmoney.com/zs399905.html"/>
    <hyperlink ref="O67" r:id="rId366" display="https://www.jisilu.cn/data/utils/lowcalc/150055"/>
    <hyperlink ref="Y67" r:id="rId367" tooltip="加【500A】为自选A类" display="javascript:addOwnedFund('150055');"/>
    <hyperlink ref="A68" r:id="rId368" display="https://www.jisilu.cn/data/sfnew/detail/150012"/>
    <hyperlink ref="C68" r:id="rId369" display="http://finance.sina.com.cn/fund/quotes/150012/bc.shtml"/>
    <hyperlink ref="F68" r:id="rId370" display="http://www.cninfo.com.cn/information/fund/netvalue/150012.html"/>
    <hyperlink ref="M68" r:id="rId371" tooltip="399903" display="http://quote.eastmoney.com/zs399903.html"/>
    <hyperlink ref="O68" r:id="rId372" display="https://www.jisilu.cn/data/utils/lowcalc/150012"/>
    <hyperlink ref="Y68" r:id="rId373" tooltip="加【中证100A】为自选A类" display="javascript:addOwnedFund('150012');"/>
    <hyperlink ref="A69" r:id="rId374" display="https://www.jisilu.cn/data/sfnew/detail/150083"/>
    <hyperlink ref="C69" r:id="rId375" display="http://finance.sina.com.cn/fund/quotes/150083/bc.shtml"/>
    <hyperlink ref="F69" r:id="rId376" display="http://www.cninfo.com.cn/information/fund/netvalue/150083.html"/>
    <hyperlink ref="M69" r:id="rId377" tooltip="399330" display="http://quote.eastmoney.com/zs399330.html"/>
    <hyperlink ref="O69" r:id="rId378" display="https://www.jisilu.cn/data/utils/lowcalc/150083"/>
    <hyperlink ref="Y69" r:id="rId379" tooltip="加【深证100A】为自选A类" display="javascript:addOwnedFund('150083');"/>
    <hyperlink ref="A70" r:id="rId380" display="https://www.jisilu.cn/data/sfnew/detail/150085"/>
    <hyperlink ref="C70" r:id="rId381" display="http://finance.sina.com.cn/fund/quotes/150085/bc.shtml"/>
    <hyperlink ref="F70" r:id="rId382" display="http://www.cninfo.com.cn/information/fund/netvalue/150085.html"/>
    <hyperlink ref="M70" r:id="rId383" tooltip="399005" display="http://quote.eastmoney.com/zs399005.html"/>
    <hyperlink ref="Y70" r:id="rId384" tooltip="加【中小板A】为自选A类" display="javascript:addOwnedFund('150085');"/>
    <hyperlink ref="A71" r:id="rId385" display="https://www.jisilu.cn/data/sfnew/detail/150059"/>
    <hyperlink ref="C71" r:id="rId386" display="http://finance.sina.com.cn/fund/quotes/150059/bc.shtml"/>
    <hyperlink ref="F71" r:id="rId387" display="http://www.cninfo.com.cn/information/fund/netvalue/150059.html"/>
    <hyperlink ref="M71" r:id="rId388" tooltip="399944" display="http://quote.eastmoney.com/zs399944.html"/>
    <hyperlink ref="O71" r:id="rId389" display="https://www.jisilu.cn/data/utils/lowcalc/150059"/>
    <hyperlink ref="Y71" r:id="rId390" tooltip="加【资源A级】为自选A类" display="javascript:addOwnedFund('150059');"/>
    <hyperlink ref="A72" r:id="rId391" display="https://www.jisilu.cn/data/sfnew/detail/150096"/>
    <hyperlink ref="C72" r:id="rId392" display="http://finance.sina.com.cn/fund/quotes/150096/bc.shtml"/>
    <hyperlink ref="F72" r:id="rId393" display="http://www.cninfo.com.cn/information/fund/netvalue/150096.html"/>
    <hyperlink ref="M72" r:id="rId394" tooltip="000979" display="http://quote.eastmoney.com/zs000979.html"/>
    <hyperlink ref="Y72" r:id="rId395" tooltip="加【商品A】为自选A类" display="javascript:addOwnedFund('150096');"/>
    <hyperlink ref="A74" r:id="rId396" display="https://www.jisilu.cn/data/sfnew/detail/150049"/>
    <hyperlink ref="C74" r:id="rId397" display="http://finance.sina.com.cn/fund/quotes/150049/bc.shtml"/>
    <hyperlink ref="F74" r:id="rId398" display="http://www.cninfo.com.cn/information/fund/netvalue/150049.html"/>
    <hyperlink ref="M74" r:id="rId399" tooltip="399942" display="http://quote.eastmoney.com/zs399942.html"/>
    <hyperlink ref="O74" r:id="rId400" display="https://www.jisilu.cn/data/utils/lowcalc/150049"/>
    <hyperlink ref="Y74" r:id="rId401" tooltip="加【消费收益】为自选A类" display="javascript:addOwnedFund('150049');"/>
    <hyperlink ref="A75" r:id="rId402" display="https://www.jisilu.cn/data/sfnew/detail/150148"/>
    <hyperlink ref="C75" r:id="rId403" display="http://finance.sina.com.cn/fund/quotes/150148/bc.shtml"/>
    <hyperlink ref="F75" r:id="rId404" display="http://www.cninfo.com.cn/information/fund/netvalue/150148.html"/>
    <hyperlink ref="M75" r:id="rId405" tooltip="000841" display="http://quote.eastmoney.com/zs000841.html"/>
    <hyperlink ref="O75" r:id="rId406" display="https://www.jisilu.cn/data/utils/lowcalc/150148"/>
    <hyperlink ref="Y75" r:id="rId407" tooltip="加【医药800A】为自选A类" display="javascript:addOwnedFund('150148');"/>
    <hyperlink ref="A76" r:id="rId408" display="https://www.jisilu.cn/data/sfnew/detail/150150"/>
    <hyperlink ref="C76" r:id="rId409" display="http://finance.sina.com.cn/fund/quotes/150150/bc.shtml"/>
    <hyperlink ref="F76" r:id="rId410" display="http://www.cninfo.com.cn/information/fund/netvalue/150150.html"/>
    <hyperlink ref="M76" r:id="rId411" tooltip="000823" display="http://quote.eastmoney.com/zs000823.html"/>
    <hyperlink ref="O76" r:id="rId412" display="https://www.jisilu.cn/data/utils/lowcalc/150150"/>
    <hyperlink ref="Y76" r:id="rId413" tooltip="加【有色800A】为自选A类" display="javascript:addOwnedFund('150150');"/>
    <hyperlink ref="A77" r:id="rId414" display="https://www.jisilu.cn/data/sfnew/detail/150157"/>
    <hyperlink ref="C77" r:id="rId415" display="http://finance.sina.com.cn/fund/quotes/150157/bc.shtml"/>
    <hyperlink ref="F77" r:id="rId416" display="http://www.cninfo.com.cn/information/fund/netvalue/150157.html"/>
    <hyperlink ref="M77" r:id="rId417" tooltip="000974" display="http://quote.eastmoney.com/zs000974.html"/>
    <hyperlink ref="O77" r:id="rId418" display="https://www.jisilu.cn/data/utils/lowcalc/150157"/>
    <hyperlink ref="Y77" r:id="rId419" tooltip="加【金融A】为自选A类" display="javascript:addOwnedFund('150157');"/>
    <hyperlink ref="A78" r:id="rId420" display="https://www.jisilu.cn/data/sfnew/detail/150028"/>
    <hyperlink ref="C78" r:id="rId421" display="http://finance.sina.com.cn/fund/quotes/150028/bc.shtml"/>
    <hyperlink ref="F78" r:id="rId422" display="http://www.cninfo.com.cn/information/fund/netvalue/150028.html"/>
    <hyperlink ref="M78" r:id="rId423" tooltip="399905" display="http://quote.eastmoney.com/zs399905.html"/>
    <hyperlink ref="O78" r:id="rId424" display="https://www.jisilu.cn/data/utils/lowcalc/150028"/>
    <hyperlink ref="Y78" r:id="rId425" tooltip="加【中证500A】为自选A类" display="javascript:addOwnedFund('150028');"/>
    <hyperlink ref="A80" r:id="rId426" display="https://www.jisilu.cn/data/sfnew/detail/150022"/>
    <hyperlink ref="C80" r:id="rId427" display="http://finance.sina.com.cn/fund/quotes/150022/bc.shtml"/>
    <hyperlink ref="F80" r:id="rId428" display="http://www.cninfo.com.cn/information/fund/netvalue/150022.html"/>
    <hyperlink ref="M80" r:id="rId429" tooltip="399001" display="http://quote.eastmoney.com/zs399001.html"/>
    <hyperlink ref="O80" r:id="rId430" display="https://www.jisilu.cn/data/utils/lowcalc/150022"/>
    <hyperlink ref="Y80" r:id="rId431" tooltip="将【深成指A】从自选中删除" display="javascript:delOwnedFund('150022');"/>
    <hyperlink ref="A81" r:id="rId432" display="https://www.jisilu.cn/data/sfnew/detail/150277"/>
    <hyperlink ref="C81" r:id="rId433" display="http://finance.sina.com.cn/fund/quotes/150277/bc.shtml"/>
    <hyperlink ref="F81" r:id="rId434" display="http://www.cninfo.com.cn/information/fund/netvalue/150277.html"/>
    <hyperlink ref="M81" r:id="rId435" tooltip="399807" display="http://quote.eastmoney.com/zs399807.html"/>
    <hyperlink ref="O81" r:id="rId436" display="https://www.jisilu.cn/data/utils/lowcalc/150277"/>
    <hyperlink ref="Y81" r:id="rId437" tooltip="将【高铁A】从自选中删除" display="javascript:delOwnedFund('150277');"/>
    <hyperlink ref="A82" r:id="rId438" display="https://www.jisilu.cn/data/sfnew/detail/150205"/>
    <hyperlink ref="C82" r:id="rId439" display="http://finance.sina.com.cn/fund/quotes/150205/bc.shtml"/>
    <hyperlink ref="F82" r:id="rId440" display="http://www.cninfo.com.cn/information/fund/netvalue/150205.html"/>
    <hyperlink ref="M82" r:id="rId441" tooltip="399973" display="http://quote.eastmoney.com/zs399973.html"/>
    <hyperlink ref="O82" r:id="rId442" display="https://www.jisilu.cn/data/utils/lowcalc/150205"/>
    <hyperlink ref="Y82" r:id="rId443" tooltip="加【国防A】为自选A类" display="javascript:addOwnedFund('150205');"/>
    <hyperlink ref="A83" r:id="rId444" display="https://www.jisilu.cn/data/sfnew/detail/150229"/>
    <hyperlink ref="C83" r:id="rId445" display="http://finance.sina.com.cn/fund/quotes/150229/bc.shtml"/>
    <hyperlink ref="F83" r:id="rId446" display="http://www.cninfo.com.cn/information/fund/netvalue/150229.html"/>
    <hyperlink ref="M83" r:id="rId447" tooltip="399987" display="http://quote.eastmoney.com/zs399987.html"/>
    <hyperlink ref="O83" r:id="rId448" display="https://www.jisilu.cn/data/utils/lowcalc/150229"/>
    <hyperlink ref="Y83" r:id="rId449" tooltip="加【酒A】为自选A类" display="javascript:addOwnedFund('150229');"/>
    <hyperlink ref="A84" r:id="rId450" display="https://www.jisilu.cn/data/sfnew/detail/150307"/>
    <hyperlink ref="C84" r:id="rId451" display="http://finance.sina.com.cn/fund/quotes/150307/bc.shtml"/>
    <hyperlink ref="F84" r:id="rId452" display="http://www.cninfo.com.cn/information/fund/netvalue/150307.html"/>
    <hyperlink ref="M84" r:id="rId453" tooltip="399804" display="http://quote.eastmoney.com/zs399804.html"/>
    <hyperlink ref="O84" r:id="rId454" display="https://www.jisilu.cn/data/utils/lowcalc/150307"/>
    <hyperlink ref="Y84" r:id="rId455" tooltip="加【体育A】为自选A类" display="javascript:addOwnedFund('150307');"/>
    <hyperlink ref="A85" r:id="rId456" display="https://www.jisilu.cn/data/sfnew/detail/150200"/>
    <hyperlink ref="C85" r:id="rId457" display="http://finance.sina.com.cn/fund/quotes/150200/bc.shtml"/>
    <hyperlink ref="F85" r:id="rId458" display="http://www.cninfo.com.cn/information/fund/netvalue/150200.html"/>
    <hyperlink ref="M85" r:id="rId459" tooltip="399975" display="http://quote.eastmoney.com/zs399975.html"/>
    <hyperlink ref="O85" r:id="rId460" display="https://www.jisilu.cn/data/utils/lowcalc/150200"/>
    <hyperlink ref="Y85" r:id="rId461" tooltip="加【券商A】为自选A类" display="javascript:addOwnedFund('150200');"/>
    <hyperlink ref="A86" r:id="rId462" display="https://www.jisilu.cn/data/sfnew/detail/150269"/>
    <hyperlink ref="C86" r:id="rId463" display="http://finance.sina.com.cn/fund/quotes/150269/bc.shtml"/>
    <hyperlink ref="F86" r:id="rId464" display="http://www.cninfo.com.cn/information/fund/netvalue/150269.html"/>
    <hyperlink ref="M86" r:id="rId465" tooltip="399997" display="http://quote.eastmoney.com/zs399997.html"/>
    <hyperlink ref="O86" r:id="rId466" display="https://www.jisilu.cn/data/utils/lowcalc/150269"/>
    <hyperlink ref="Y86" r:id="rId467" tooltip="加【白酒A】为自选A类" display="javascript:addOwnedFund('150269');"/>
    <hyperlink ref="A87" r:id="rId468" display="https://www.jisilu.cn/data/sfnew/detail/150164"/>
    <hyperlink ref="C87" r:id="rId469" display="http://finance.sina.com.cn/fund/quotes/150164/bc.shtml"/>
    <hyperlink ref="F87" r:id="rId470" display="http://www.cninfo.com.cn/information/fund/netvalue/150164.html"/>
    <hyperlink ref="M87" r:id="rId471" tooltip="000832" display="http://quote.eastmoney.com/zs000832.html"/>
    <hyperlink ref="O87" r:id="rId472" display="https://www.jisilu.cn/data/utils/lowcalc/150164"/>
    <hyperlink ref="Y87" r:id="rId473" tooltip="加【可转债A】为自选A类" display="javascript:addOwnedFund('150164');"/>
    <hyperlink ref="A88" r:id="rId474" display="https://www.jisilu.cn/data/sfnew/detail/150273"/>
    <hyperlink ref="C88" r:id="rId475" display="http://finance.sina.com.cn/fund/quotes/150273/bc.shtml"/>
    <hyperlink ref="F88" r:id="rId476" display="http://www.cninfo.com.cn/information/fund/netvalue/150273.html"/>
    <hyperlink ref="M88" r:id="rId477" tooltip="399991" display="http://quote.eastmoney.com/zs399991.html"/>
    <hyperlink ref="O88" r:id="rId478" display="https://www.jisilu.cn/data/utils/lowcalc/150273"/>
    <hyperlink ref="Y88" r:id="rId479" tooltip="加【带路A】为自选A类" display="javascript:addOwnedFund('150273');"/>
    <hyperlink ref="A89" r:id="rId480" display="https://www.jisilu.cn/data/sfnew/detail/150259"/>
    <hyperlink ref="C89" r:id="rId481" display="http://finance.sina.com.cn/fund/quotes/150259/bc.shtml"/>
    <hyperlink ref="F89" r:id="rId482" display="http://www.cninfo.com.cn/information/fund/netvalue/150259.html"/>
    <hyperlink ref="M89" r:id="rId483" tooltip="399992" display="http://quote.eastmoney.com/zs399992.html"/>
    <hyperlink ref="O89" r:id="rId484" display="https://www.jisilu.cn/data/utils/lowcalc/150259"/>
    <hyperlink ref="Y89" r:id="rId485" tooltip="加【重组A】为自选A类" display="javascript:addOwnedFund('150259');"/>
    <hyperlink ref="A90" r:id="rId486" display="https://www.jisilu.cn/data/sfnew/detail/150271"/>
    <hyperlink ref="C90" r:id="rId487" display="http://finance.sina.com.cn/fund/quotes/150271/bc.shtml"/>
    <hyperlink ref="F90" r:id="rId488" display="http://www.cninfo.com.cn/information/fund/netvalue/150271.html"/>
    <hyperlink ref="M90" r:id="rId489" tooltip="399441" display="http://quote.eastmoney.com/zs399441.html"/>
    <hyperlink ref="O90" r:id="rId490" display="https://www.jisilu.cn/data/utils/lowcalc/150271"/>
    <hyperlink ref="Y90" r:id="rId491" tooltip="加【生物药A】为自选A类" display="javascript:addOwnedFund('150271');"/>
    <hyperlink ref="A91" r:id="rId492" display="https://www.jisilu.cn/data/sfnew/detail/150329"/>
    <hyperlink ref="C91" r:id="rId493" display="http://finance.sina.com.cn/fund/quotes/150329/bc.shtml"/>
    <hyperlink ref="F91" r:id="rId494" display="http://www.cninfo.com.cn/information/fund/netvalue/150329.html"/>
    <hyperlink ref="M91" r:id="rId495" tooltip="399809" display="http://quote.eastmoney.com/zs399809.html"/>
    <hyperlink ref="O91" r:id="rId496" display="https://www.jisilu.cn/data/utils/lowcalc/150329"/>
    <hyperlink ref="Y91" r:id="rId497" tooltip="加【保险A】为自选A类" display="javascript:addOwnedFund('150329');"/>
    <hyperlink ref="A92" r:id="rId498" display="https://www.jisilu.cn/data/sfnew/detail/150283"/>
    <hyperlink ref="C92" r:id="rId499" display="http://finance.sina.com.cn/fund/quotes/150283/bc.shtml"/>
    <hyperlink ref="F92" r:id="rId500" display="http://www.cninfo.com.cn/information/fund/netvalue/150283.html"/>
    <hyperlink ref="M92" r:id="rId501" tooltip="000808" display="http://quote.eastmoney.com/zs000808.html"/>
    <hyperlink ref="O92" r:id="rId502" display="https://www.jisilu.cn/data/utils/lowcalc/150283"/>
    <hyperlink ref="Y92" r:id="rId503" tooltip="加【SW医药A】为自选A类" display="javascript:addOwnedFund('150283');"/>
    <hyperlink ref="A93" r:id="rId504" display="https://www.jisilu.cn/data/sfnew/detail/502007"/>
    <hyperlink ref="C93" r:id="rId505" display="http://finance.sina.com.cn/fund/quotes/502007/bc.shtml"/>
    <hyperlink ref="F93" r:id="rId506" display="http://www.cninfo.com.cn/information/fund/netvalue/502007.html"/>
    <hyperlink ref="M93" r:id="rId507" tooltip="399974" display="http://quote.eastmoney.com/zs399974.html"/>
    <hyperlink ref="O93" r:id="rId508" display="https://www.jisilu.cn/data/utils/lowcalc/502007"/>
    <hyperlink ref="Y93" r:id="rId509" tooltip="加【国企改A】为自选A类" display="javascript:addOwnedFund('502007');"/>
    <hyperlink ref="A94" r:id="rId510" display="https://www.jisilu.cn/data/sfnew/detail/150186"/>
    <hyperlink ref="C94" r:id="rId511" display="http://finance.sina.com.cn/fund/quotes/150186/bc.shtml"/>
    <hyperlink ref="F94" r:id="rId512" display="http://www.cninfo.com.cn/information/fund/netvalue/150186.html"/>
    <hyperlink ref="M94" r:id="rId513" tooltip="399967" display="http://quote.eastmoney.com/zs399967.html"/>
    <hyperlink ref="O94" r:id="rId514" display="https://www.jisilu.cn/data/utils/lowcalc/150186"/>
    <hyperlink ref="Y94" r:id="rId515" tooltip="加【军工A级】为自选A类" display="javascript:addOwnedFund('150186');"/>
    <hyperlink ref="A95" r:id="rId516" display="https://www.jisilu.cn/data/sfnew/detail/150257"/>
    <hyperlink ref="C95" r:id="rId517" display="http://finance.sina.com.cn/fund/quotes/150257/bc.shtml"/>
    <hyperlink ref="F95" r:id="rId518" display="http://www.cninfo.com.cn/information/fund/netvalue/150257.html"/>
    <hyperlink ref="M95" r:id="rId519" tooltip="399993" display="http://quote.eastmoney.com/zs399993.html"/>
    <hyperlink ref="O95" r:id="rId520" display="https://www.jisilu.cn/data/utils/lowcalc/150257"/>
    <hyperlink ref="Y95" r:id="rId521" tooltip="加【生物A】为自选A类" display="javascript:addOwnedFund('150257');"/>
    <hyperlink ref="A96" r:id="rId522" display="https://www.jisilu.cn/data/sfnew/detail/150177"/>
    <hyperlink ref="C96" r:id="rId523" display="http://finance.sina.com.cn/fund/quotes/150177/bc.shtml"/>
    <hyperlink ref="F96" r:id="rId524" display="http://www.cninfo.com.cn/information/fund/netvalue/150177.html"/>
    <hyperlink ref="M96" r:id="rId525" tooltip="399966" display="http://quote.eastmoney.com/zs399966.html"/>
    <hyperlink ref="O96" r:id="rId526" display="https://www.jisilu.cn/data/utils/lowcalc/150177"/>
    <hyperlink ref="Y96" r:id="rId527" tooltip="加【证保A】为自选A类" display="javascript:addOwnedFund('150177');"/>
    <hyperlink ref="A97" r:id="rId528" display="https://www.jisilu.cn/data/sfnew/detail/150207"/>
    <hyperlink ref="C97" r:id="rId529" display="http://finance.sina.com.cn/fund/quotes/150207/bc.shtml"/>
    <hyperlink ref="F97" r:id="rId530" display="http://www.cninfo.com.cn/information/fund/netvalue/150207.html"/>
    <hyperlink ref="M97" r:id="rId531" tooltip="399983" display="http://quote.eastmoney.com/zs399983.html"/>
    <hyperlink ref="O97" r:id="rId532" display="https://www.jisilu.cn/data/utils/lowcalc/150207"/>
    <hyperlink ref="Y97" r:id="rId533" tooltip="加【地产A端】为自选A类" display="javascript:addOwnedFund('150207');"/>
    <hyperlink ref="A98" r:id="rId534" display="https://www.jisilu.cn/data/sfnew/detail/150309"/>
    <hyperlink ref="C98" r:id="rId535" display="http://finance.sina.com.cn/fund/quotes/150309/bc.shtml"/>
    <hyperlink ref="F98" r:id="rId536" display="http://www.cninfo.com.cn/information/fund/netvalue/150309.html"/>
    <hyperlink ref="M98" r:id="rId537" tooltip="399994" display="http://quote.eastmoney.com/zs399994.html"/>
    <hyperlink ref="O98" r:id="rId538" display="https://www.jisilu.cn/data/utils/lowcalc/150309"/>
    <hyperlink ref="Y98" r:id="rId539" tooltip="加【信息安A】为自选A类" display="javascript:addOwnedFund('150309');"/>
    <hyperlink ref="A99" r:id="rId540" display="https://www.jisilu.cn/data/sfnew/detail/150217"/>
    <hyperlink ref="C99" r:id="rId541" display="http://finance.sina.com.cn/fund/quotes/150217/bc.shtml"/>
    <hyperlink ref="F99" r:id="rId542" display="http://www.cninfo.com.cn/information/fund/netvalue/150217.html"/>
    <hyperlink ref="M99" r:id="rId543" tooltip="399412" display="http://quote.eastmoney.com/zs399412.html"/>
    <hyperlink ref="O99" r:id="rId544" display="https://www.jisilu.cn/data/utils/lowcalc/150217"/>
    <hyperlink ref="Y99" r:id="rId545" tooltip="加【新能源A】为自选A类" display="javascript:addOwnedFund('150217');"/>
    <hyperlink ref="A100" r:id="rId546" display="https://www.jisilu.cn/data/sfnew/detail/502024"/>
    <hyperlink ref="C100" r:id="rId547" display="http://finance.sina.com.cn/fund/quotes/502024/bc.shtml"/>
    <hyperlink ref="F100" r:id="rId548" display="http://www.cninfo.com.cn/information/fund/netvalue/502024.html"/>
    <hyperlink ref="M100" r:id="rId549" tooltip="399440" display="http://quote.eastmoney.com/zs399440.html"/>
    <hyperlink ref="O100" r:id="rId550" display="https://www.jisilu.cn/data/utils/lowcalc/502024"/>
    <hyperlink ref="Y100" r:id="rId551" tooltip="加【钢铁A】为自选A类" display="javascript:addOwnedFund('502024');"/>
    <hyperlink ref="A101" r:id="rId552" display="https://www.jisilu.cn/data/sfnew/detail/150181"/>
    <hyperlink ref="C101" r:id="rId553" display="http://finance.sina.com.cn/fund/quotes/150181/bc.shtml"/>
    <hyperlink ref="F101" r:id="rId554" display="http://www.cninfo.com.cn/information/fund/netvalue/150181.html"/>
    <hyperlink ref="M101" r:id="rId555" tooltip="399967" display="http://quote.eastmoney.com/zs399967.html"/>
    <hyperlink ref="O101" r:id="rId556" display="https://www.jisilu.cn/data/utils/lowcalc/150181"/>
    <hyperlink ref="Y101" r:id="rId557" tooltip="加【军工A】为自选A类" display="javascript:addOwnedFund('150181');"/>
    <hyperlink ref="A102" r:id="rId558" display="https://www.jisilu.cn/data/sfnew/detail/150194"/>
    <hyperlink ref="C102" r:id="rId559" display="http://finance.sina.com.cn/fund/quotes/150194/bc.shtml"/>
    <hyperlink ref="F102" r:id="rId560" display="http://www.cninfo.com.cn/information/fund/netvalue/150194.html"/>
    <hyperlink ref="M102" r:id="rId561" tooltip="399970" display="http://quote.eastmoney.com/zs399970.html"/>
    <hyperlink ref="O102" r:id="rId562" display="https://www.jisilu.cn/data/utils/lowcalc/150194"/>
    <hyperlink ref="Y102" r:id="rId563" tooltip="加【互联网A】为自选A类" display="javascript:addOwnedFund('150194');"/>
    <hyperlink ref="A103" r:id="rId564" display="https://www.jisilu.cn/data/sfnew/detail/150209"/>
    <hyperlink ref="C103" r:id="rId565" display="http://finance.sina.com.cn/fund/quotes/150209/bc.shtml"/>
    <hyperlink ref="F103" r:id="rId566" display="http://www.cninfo.com.cn/information/fund/netvalue/150209.html"/>
    <hyperlink ref="M103" r:id="rId567" tooltip="399974" display="http://quote.eastmoney.com/zs399974.html"/>
    <hyperlink ref="O103" r:id="rId568" display="https://www.jisilu.cn/data/utils/lowcalc/150209"/>
    <hyperlink ref="Y103" r:id="rId569" tooltip="加【国企改A】为自选A类" display="javascript:addOwnedFund('150209');"/>
    <hyperlink ref="A104" r:id="rId570" display="https://www.jisilu.cn/data/sfnew/detail/150241"/>
    <hyperlink ref="C104" r:id="rId571" display="http://finance.sina.com.cn/fund/quotes/150241/bc.shtml"/>
    <hyperlink ref="F104" r:id="rId572" display="http://www.cninfo.com.cn/information/fund/netvalue/150241.html"/>
    <hyperlink ref="M104" r:id="rId573" tooltip="399986" display="http://quote.eastmoney.com/zs399986.html"/>
    <hyperlink ref="O104" r:id="rId574" display="https://www.jisilu.cn/data/utils/lowcalc/150241"/>
    <hyperlink ref="Y104" r:id="rId575" tooltip="将【银行A级】从自选中删除" display="javascript:delOwnedFund('150241');"/>
    <hyperlink ref="A105" r:id="rId576" display="https://www.jisilu.cn/data/sfnew/detail/150051"/>
    <hyperlink ref="C105" r:id="rId577" display="http://finance.sina.com.cn/fund/quotes/150051/bc.shtml"/>
    <hyperlink ref="F105" r:id="rId578" display="http://www.cninfo.com.cn/information/fund/netvalue/150051.html"/>
    <hyperlink ref="M105" r:id="rId579" tooltip="399300" display="http://quote.eastmoney.com/zs399300.html"/>
    <hyperlink ref="O105" r:id="rId580" display="https://www.jisilu.cn/data/utils/lowcalc/150051"/>
    <hyperlink ref="Y105" r:id="rId581" tooltip="加【沪深300A】为自选A类" display="javascript:addOwnedFund('150051');"/>
    <hyperlink ref="A106" r:id="rId582" display="https://www.jisilu.cn/data/sfnew/detail/150275"/>
    <hyperlink ref="C106" r:id="rId583" display="http://finance.sina.com.cn/fund/quotes/150275/bc.shtml"/>
    <hyperlink ref="F106" r:id="rId584" display="http://www.cninfo.com.cn/information/fund/netvalue/150275.html"/>
    <hyperlink ref="M106" r:id="rId585" tooltip="399991" display="http://quote.eastmoney.com/zs399991.html"/>
    <hyperlink ref="O106" r:id="rId586" display="https://www.jisilu.cn/data/utils/lowcalc/150275"/>
    <hyperlink ref="Y106" r:id="rId587" tooltip="将【一带一A】从自选中删除" display="javascript:delOwnedFund('150275');"/>
    <hyperlink ref="A107" r:id="rId588" display="https://www.jisilu.cn/data/sfnew/detail/502049"/>
    <hyperlink ref="C107" r:id="rId589" display="http://finance.sina.com.cn/fund/quotes/502049/bc.shtml"/>
    <hyperlink ref="F107" r:id="rId590" display="http://www.cninfo.com.cn/information/fund/netvalue/502049.html"/>
    <hyperlink ref="M107" r:id="rId591" tooltip="000016" display="http://quote.eastmoney.com/zs000016.html"/>
    <hyperlink ref="O107" r:id="rId592" display="https://www.jisilu.cn/data/utils/lowcalc/502049"/>
    <hyperlink ref="Y107" r:id="rId593" tooltip="加【上证50A】为自选A类" display="javascript:addOwnedFund('502049');"/>
    <hyperlink ref="A108" r:id="rId594" display="https://www.jisilu.cn/data/sfnew/detail/502004"/>
    <hyperlink ref="C108" r:id="rId595" display="http://finance.sina.com.cn/fund/quotes/502004/bc.shtml"/>
    <hyperlink ref="F108" r:id="rId596" display="http://www.cninfo.com.cn/information/fund/netvalue/502004.html"/>
    <hyperlink ref="M108" r:id="rId597" tooltip="399967" display="http://quote.eastmoney.com/zs399967.html"/>
    <hyperlink ref="O108" r:id="rId598" display="https://www.jisilu.cn/data/utils/lowcalc/502004"/>
    <hyperlink ref="Y108" r:id="rId599" tooltip="加【军工A】为自选A类" display="javascript:addOwnedFund('502004');"/>
    <hyperlink ref="A109" r:id="rId600" display="https://www.jisilu.cn/data/sfnew/detail/150233"/>
    <hyperlink ref="C109" r:id="rId601" display="http://finance.sina.com.cn/fund/quotes/150233/bc.shtml"/>
    <hyperlink ref="F109" r:id="rId602" display="http://www.cninfo.com.cn/information/fund/netvalue/150233.html"/>
    <hyperlink ref="M109" r:id="rId603" tooltip="399810" display="http://quote.eastmoney.com/zs399810.html"/>
    <hyperlink ref="O109" r:id="rId604" display="https://www.jisilu.cn/data/utils/lowcalc/150233"/>
    <hyperlink ref="Y109" r:id="rId605" tooltip="加【传媒业A】为自选A类" display="javascript:addOwnedFund('150233');"/>
    <hyperlink ref="A110" r:id="rId606" display="https://www.jisilu.cn/data/sfnew/detail/150227"/>
    <hyperlink ref="C110" r:id="rId607" display="http://finance.sina.com.cn/fund/quotes/150227/bc.shtml"/>
    <hyperlink ref="F110" r:id="rId608" display="http://www.cninfo.com.cn/information/fund/netvalue/150227.html"/>
    <hyperlink ref="M110" r:id="rId609" tooltip="399986" display="http://quote.eastmoney.com/zs399986.html"/>
    <hyperlink ref="O110" r:id="rId610" display="https://www.jisilu.cn/data/utils/lowcalc/150227"/>
    <hyperlink ref="Y110" r:id="rId611" tooltip="将【银行A】从自选中删除" display="javascript:delOwnedFund('150227');"/>
    <hyperlink ref="A111" r:id="rId612" display="https://www.jisilu.cn/data/sfnew/detail/150235"/>
    <hyperlink ref="C111" r:id="rId613" display="http://finance.sina.com.cn/fund/quotes/150235/bc.shtml"/>
    <hyperlink ref="F111" r:id="rId614" display="http://www.cninfo.com.cn/information/fund/netvalue/150235.html"/>
    <hyperlink ref="M111" r:id="rId615" tooltip="399975" display="http://quote.eastmoney.com/zs399975.html"/>
    <hyperlink ref="O111" r:id="rId616" display="https://www.jisilu.cn/data/utils/lowcalc/150235"/>
    <hyperlink ref="Y111" r:id="rId617" tooltip="加【券商A级】为自选A类" display="javascript:addOwnedFund('150235');"/>
    <hyperlink ref="A112" r:id="rId618" display="https://www.jisilu.cn/data/sfnew/detail/150171"/>
    <hyperlink ref="C112" r:id="rId619" display="http://finance.sina.com.cn/fund/quotes/150171/bc.shtml"/>
    <hyperlink ref="F112" r:id="rId620" display="http://www.cninfo.com.cn/information/fund/netvalue/150171.html"/>
    <hyperlink ref="M112" r:id="rId621" tooltip="399707" display="http://quote.eastmoney.com/zs399707.html"/>
    <hyperlink ref="O112" r:id="rId622" display="https://www.jisilu.cn/data/utils/lowcalc/150171"/>
    <hyperlink ref="Y112" r:id="rId623" tooltip="加【证券A】为自选A类" display="javascript:addOwnedFund('150171');"/>
    <hyperlink ref="A113" r:id="rId624" display="https://www.jisilu.cn/data/sfnew/detail/150184"/>
    <hyperlink ref="C113" r:id="rId625" display="http://finance.sina.com.cn/fund/quotes/150184/bc.shtml"/>
    <hyperlink ref="F113" r:id="rId626" display="http://www.cninfo.com.cn/information/fund/netvalue/150184.html"/>
    <hyperlink ref="M113" r:id="rId627" tooltip="000827" display="http://quote.eastmoney.com/zs000827.html"/>
    <hyperlink ref="O113" r:id="rId628" display="https://www.jisilu.cn/data/utils/lowcalc/150184"/>
    <hyperlink ref="Y113" r:id="rId629" tooltip="加【环保A】为自选A类" display="javascript:addOwnedFund('150184');"/>
    <hyperlink ref="A114" r:id="rId630" display="https://www.jisilu.cn/data/sfnew/detail/150255"/>
    <hyperlink ref="C114" r:id="rId631" display="http://finance.sina.com.cn/fund/quotes/150255/bc.shtml"/>
    <hyperlink ref="F114" r:id="rId632" display="http://www.cninfo.com.cn/information/fund/netvalue/150255.html"/>
    <hyperlink ref="M114" r:id="rId633" tooltip="399986" display="http://quote.eastmoney.com/zs399986.html"/>
    <hyperlink ref="O114" r:id="rId634" display="https://www.jisilu.cn/data/utils/lowcalc/150255"/>
    <hyperlink ref="Y114" r:id="rId635" tooltip="将【银行业A】从自选中删除" display="javascript:delOwnedFund('150255');"/>
    <hyperlink ref="A115" r:id="rId636" display="https://www.jisilu.cn/data/sfnew/detail/150251"/>
    <hyperlink ref="C115" r:id="rId637" display="http://finance.sina.com.cn/fund/quotes/150251/bc.shtml"/>
    <hyperlink ref="F115" r:id="rId638" display="http://www.cninfo.com.cn/information/fund/netvalue/150251.html"/>
    <hyperlink ref="M115" r:id="rId639" tooltip="399990" display="http://quote.eastmoney.com/zs399990.html"/>
    <hyperlink ref="O115" r:id="rId640" display="https://www.jisilu.cn/data/utils/lowcalc/150251"/>
    <hyperlink ref="Y115" r:id="rId641" tooltip="加【煤炭A】为自选A类" display="javascript:addOwnedFund('150251');"/>
    <hyperlink ref="A116" r:id="rId642" display="https://www.jisilu.cn/data/sfnew/detail/150192"/>
    <hyperlink ref="C116" r:id="rId643" display="http://finance.sina.com.cn/fund/quotes/150192/bc.shtml"/>
    <hyperlink ref="F116" r:id="rId644" display="http://www.cninfo.com.cn/information/fund/netvalue/150192.html"/>
    <hyperlink ref="M116" r:id="rId645" tooltip="399965" display="http://quote.eastmoney.com/zs399965.html"/>
    <hyperlink ref="O116" r:id="rId646" display="https://www.jisilu.cn/data/utils/lowcalc/150192"/>
    <hyperlink ref="Y116" r:id="rId647" tooltip="加【地产A】为自选A类" display="javascript:addOwnedFund('150192');"/>
    <hyperlink ref="A117" r:id="rId648" display="https://www.jisilu.cn/data/sfnew/detail/150315"/>
    <hyperlink ref="C117" r:id="rId649" display="http://finance.sina.com.cn/fund/quotes/150315/bc.shtml"/>
    <hyperlink ref="F117" r:id="rId650" display="http://www.cninfo.com.cn/information/fund/netvalue/150315.html"/>
    <hyperlink ref="M117" r:id="rId651" tooltip="399803" display="http://quote.eastmoney.com/zs399803.html"/>
    <hyperlink ref="O117" r:id="rId652" display="https://www.jisilu.cn/data/utils/lowcalc/150315"/>
    <hyperlink ref="Y117" r:id="rId653" tooltip="加【工业4A】为自选A类" display="javascript:addOwnedFund('150315');"/>
    <hyperlink ref="A118" r:id="rId654" display="https://www.jisilu.cn/data/sfnew/detail/150169"/>
    <hyperlink ref="C118" r:id="rId655" display="http://finance.sina.com.cn/fund/quotes/150169/bc.shtml"/>
    <hyperlink ref="F118" r:id="rId656" display="http://www.cninfo.com.cn/information/fund/netvalue/150169.html"/>
    <hyperlink ref="M118" r:id="rId657" tooltip="HSI" display="http://quote.eastmoney.com/hk/zs110000.html"/>
    <hyperlink ref="O118" r:id="rId658" display="https://www.jisilu.cn/data/utils/lowcalc/150169"/>
    <hyperlink ref="Y118" r:id="rId659" tooltip="将【恒生A】从自选中删除" display="javascript:delOwnedFund('150169');"/>
    <hyperlink ref="A119" r:id="rId660" display="https://www.jisilu.cn/data/sfnew/detail/150173"/>
    <hyperlink ref="C119" r:id="rId661" display="http://finance.sina.com.cn/fund/quotes/150173/bc.shtml"/>
    <hyperlink ref="F119" r:id="rId662" display="http://www.cninfo.com.cn/information/fund/netvalue/150173.html"/>
    <hyperlink ref="M119" r:id="rId663" tooltip="000998" display="http://quote.eastmoney.com/zs000998.html"/>
    <hyperlink ref="O119" r:id="rId664" display="https://www.jisilu.cn/data/utils/lowcalc/150173"/>
    <hyperlink ref="Y119" r:id="rId665" tooltip="加【TMT中证A】为自选A类" display="javascript:addOwnedFund('150173');"/>
    <hyperlink ref="A120" r:id="rId666" display="https://www.jisilu.cn/data/sfnew/detail/502011"/>
    <hyperlink ref="C120" r:id="rId667" display="http://finance.sina.com.cn/fund/quotes/502011/bc.shtml"/>
    <hyperlink ref="F120" r:id="rId668" display="http://www.cninfo.com.cn/information/fund/netvalue/502011.html"/>
    <hyperlink ref="M120" r:id="rId669" tooltip="399975" display="http://quote.eastmoney.com/zs399975.html"/>
    <hyperlink ref="O120" r:id="rId670" display="https://www.jisilu.cn/data/utils/lowcalc/502011"/>
    <hyperlink ref="Y120" r:id="rId671" tooltip="加【证券A】为自选A类" display="javascript:addOwnedFund('502011');"/>
    <hyperlink ref="A121" r:id="rId672" display="https://www.jisilu.cn/data/sfnew/detail/150305"/>
    <hyperlink ref="C121" r:id="rId673" display="http://finance.sina.com.cn/fund/quotes/150305/bc.shtml"/>
    <hyperlink ref="F121" r:id="rId674" display="http://www.cninfo.com.cn/information/fund/netvalue/150305.html"/>
    <hyperlink ref="M121" r:id="rId675" tooltip="399812" display="http://quote.eastmoney.com/zs399812.html"/>
    <hyperlink ref="O121" r:id="rId676" display="https://www.jisilu.cn/data/utils/lowcalc/150305"/>
    <hyperlink ref="Y121" r:id="rId677" tooltip="加【养老A】为自选A类" display="javascript:addOwnedFund('150305');"/>
    <hyperlink ref="A122" r:id="rId678" display="https://www.jisilu.cn/data/sfnew/detail/150203"/>
    <hyperlink ref="C122" r:id="rId679" display="http://finance.sina.com.cn/fund/quotes/150203/bc.shtml"/>
    <hyperlink ref="F122" r:id="rId680" display="http://www.cninfo.com.cn/information/fund/netvalue/150203.html"/>
    <hyperlink ref="M122" r:id="rId681" tooltip="399971" display="http://quote.eastmoney.com/zs399971.html"/>
    <hyperlink ref="O122" r:id="rId682" display="https://www.jisilu.cn/data/utils/lowcalc/150203"/>
    <hyperlink ref="Y122" r:id="rId683" tooltip="加【传媒A】为自选A类" display="javascript:addOwnedFund('150203');"/>
    <hyperlink ref="A123" r:id="rId684" display="https://www.jisilu.cn/data/sfnew/detail/150018"/>
    <hyperlink ref="C123" r:id="rId685" display="http://finance.sina.com.cn/fund/quotes/150018/bc.shtml"/>
    <hyperlink ref="F123" r:id="rId686" display="http://www.cninfo.com.cn/information/fund/netvalue/150018.html"/>
    <hyperlink ref="M123" r:id="rId687" tooltip="399004" display="http://quote.eastmoney.com/zs399004.html"/>
    <hyperlink ref="O123" r:id="rId688" display="https://www.jisilu.cn/data/utils/lowcalc/150018"/>
    <hyperlink ref="Y123" r:id="rId689" tooltip="加【银华稳进】为自选A类" display="javascript:addOwnedFund('150018');"/>
    <hyperlink ref="A124" r:id="rId690" display="https://www.jisilu.cn/data/sfnew/detail/150179"/>
    <hyperlink ref="C124" r:id="rId691" display="http://finance.sina.com.cn/fund/quotes/150179/bc.shtml"/>
    <hyperlink ref="F124" r:id="rId692" display="http://www.cninfo.com.cn/information/fund/netvalue/150179.html"/>
    <hyperlink ref="M124" r:id="rId693" tooltip="399935" display="http://quote.eastmoney.com/zs399935.html"/>
    <hyperlink ref="O124" r:id="rId694" display="https://www.jisilu.cn/data/utils/lowcalc/150179"/>
    <hyperlink ref="Y124" r:id="rId695" tooltip="加【信息A】为自选A类" display="javascript:addOwnedFund('150179');"/>
    <hyperlink ref="A125" r:id="rId696" display="https://www.jisilu.cn/data/sfnew/detail/150243"/>
    <hyperlink ref="C125" r:id="rId697" display="http://finance.sina.com.cn/fund/quotes/150243/bc.shtml"/>
    <hyperlink ref="F125" r:id="rId698" display="http://www.cninfo.com.cn/information/fund/netvalue/150243.html"/>
    <hyperlink ref="M125" r:id="rId699" tooltip="399006" display="http://quote.eastmoney.com/zs399006.html"/>
    <hyperlink ref="O125" r:id="rId700" display="https://www.jisilu.cn/data/utils/lowcalc/150243"/>
    <hyperlink ref="Y125" r:id="rId701" tooltip="加【创业A】为自选A类" display="javascript:addOwnedFund('150243');"/>
    <hyperlink ref="A126" r:id="rId702" display="https://www.jisilu.cn/data/sfnew/detail/150279"/>
    <hyperlink ref="C126" r:id="rId703" display="http://finance.sina.com.cn/fund/quotes/150279/bc.shtml"/>
    <hyperlink ref="F126" r:id="rId704" display="http://www.cninfo.com.cn/information/fund/netvalue/150279.html"/>
    <hyperlink ref="M126" r:id="rId705" tooltip="399808" display="http://quote.eastmoney.com/zs399808.html"/>
    <hyperlink ref="O126" r:id="rId706" display="https://www.jisilu.cn/data/utils/lowcalc/150279"/>
    <hyperlink ref="Y126" r:id="rId707" tooltip="加【新能A】为自选A类" display="javascript:addOwnedFund('150279');"/>
    <hyperlink ref="A127" r:id="rId708" display="https://www.jisilu.cn/data/sfnew/detail/502027"/>
    <hyperlink ref="C127" r:id="rId709" display="http://finance.sina.com.cn/fund/quotes/502027/bc.shtml"/>
    <hyperlink ref="F127" r:id="rId710" display="http://www.cninfo.com.cn/information/fund/netvalue/502027.html"/>
    <hyperlink ref="M127" r:id="rId711" tooltip="399429" display="http://quote.eastmoney.com/zs399429.html"/>
    <hyperlink ref="O127" r:id="rId712" display="https://www.jisilu.cn/data/utils/lowcalc/502027"/>
    <hyperlink ref="Y127" r:id="rId713" tooltip="加【新丝路A】为自选A类" display="javascript:addOwnedFund('502027');"/>
    <hyperlink ref="A128" r:id="rId714" display="https://www.jisilu.cn/data/sfnew/detail/150143"/>
    <hyperlink ref="C128" r:id="rId715" display="http://finance.sina.com.cn/fund/quotes/150143/bc.shtml"/>
    <hyperlink ref="F128" r:id="rId716" display="http://www.cninfo.com.cn/information/fund/netvalue/150143.html"/>
    <hyperlink ref="M128" r:id="rId717" tooltip="000832" display="http://quote.eastmoney.com/zs000832.html"/>
    <hyperlink ref="O128" r:id="rId718" display="https://www.jisilu.cn/data/utils/lowcalc/150143"/>
    <hyperlink ref="Y128" r:id="rId719" tooltip="加【转债A级】为自选A类" display="javascript:addOwnedFund('150143');"/>
    <hyperlink ref="A129" r:id="rId720" display="https://www.jisilu.cn/data/sfnew/detail/150311"/>
    <hyperlink ref="C129" r:id="rId721" display="http://finance.sina.com.cn/fund/quotes/150311/bc.shtml"/>
    <hyperlink ref="F129" r:id="rId722" display="http://www.cninfo.com.cn/information/fund/netvalue/150311.html"/>
    <hyperlink ref="M129" r:id="rId723" tooltip="399996" display="http://quote.eastmoney.com/zs399996.html"/>
    <hyperlink ref="O129" r:id="rId724" display="https://www.jisilu.cn/data/utils/lowcalc/150311"/>
    <hyperlink ref="Y129" r:id="rId725" tooltip="加【智能A】为自选A类" display="javascript:addOwnedFund('150311');"/>
    <hyperlink ref="A130" r:id="rId726" display="https://www.jisilu.cn/data/sfnew/detail/150231"/>
    <hyperlink ref="C130" r:id="rId727" display="http://finance.sina.com.cn/fund/quotes/150231/bc.shtml"/>
    <hyperlink ref="F130" r:id="rId728" display="http://www.cninfo.com.cn/information/fund/netvalue/150231.html"/>
    <hyperlink ref="M130" r:id="rId729" tooltip="399811" display="http://quote.eastmoney.com/zs399811.html"/>
    <hyperlink ref="O130" r:id="rId730" display="https://www.jisilu.cn/data/utils/lowcalc/150231"/>
    <hyperlink ref="Y130" r:id="rId731" tooltip="加【电子A】为自选A类" display="javascript:addOwnedFund('150231');"/>
    <hyperlink ref="A131" r:id="rId732" display="https://www.jisilu.cn/data/sfnew/detail/150245"/>
    <hyperlink ref="C131" r:id="rId733" display="http://finance.sina.com.cn/fund/quotes/150245/bc.shtml"/>
    <hyperlink ref="F131" r:id="rId734" display="http://www.cninfo.com.cn/information/fund/netvalue/150245.html"/>
    <hyperlink ref="M131" r:id="rId735" tooltip="399970" display="http://quote.eastmoney.com/zs399970.html"/>
    <hyperlink ref="O131" r:id="rId736" display="https://www.jisilu.cn/data/utils/lowcalc/150245"/>
    <hyperlink ref="Y131" r:id="rId737" tooltip="加【互联A】为自选A类" display="javascript:addOwnedFund('150245');"/>
    <hyperlink ref="A132" r:id="rId738" display="https://www.jisilu.cn/data/sfnew/detail/150100"/>
    <hyperlink ref="C132" r:id="rId739" display="http://finance.sina.com.cn/fund/quotes/150100/bc.shtml"/>
    <hyperlink ref="F132" r:id="rId740" display="http://www.cninfo.com.cn/information/fund/netvalue/150100.html"/>
    <hyperlink ref="M132" r:id="rId741" tooltip="000805" display="http://quote.eastmoney.com/zs000805.html"/>
    <hyperlink ref="O132" r:id="rId742" display="https://www.jisilu.cn/data/utils/lowcalc/150100"/>
    <hyperlink ref="Y132" r:id="rId743" tooltip="加【资源A】为自选A类" display="javascript:addOwnedFund('150100');"/>
    <hyperlink ref="A133" r:id="rId744" display="https://www.jisilu.cn/data/sfnew/detail/150215"/>
    <hyperlink ref="C133" r:id="rId745" display="http://finance.sina.com.cn/fund/quotes/150215/bc.shtml"/>
    <hyperlink ref="F133" r:id="rId746" display="http://www.cninfo.com.cn/information/fund/netvalue/150215.html"/>
    <hyperlink ref="M133" r:id="rId747" tooltip="399610" display="http://quote.eastmoney.com/zs399610.html"/>
    <hyperlink ref="O133" r:id="rId748" display="https://www.jisilu.cn/data/utils/lowcalc/150215"/>
    <hyperlink ref="Y133" r:id="rId749" tooltip="加【TMT A】为自选A类" display="javascript:addOwnedFund('150215');"/>
    <hyperlink ref="A134" r:id="rId750" display="https://www.jisilu.cn/data/sfnew/detail/150076"/>
    <hyperlink ref="C134" r:id="rId751" display="http://finance.sina.com.cn/fund/quotes/150076/bc.shtml"/>
    <hyperlink ref="F134" r:id="rId752" display="http://www.cninfo.com.cn/information/fund/netvalue/150076.html"/>
    <hyperlink ref="M134" r:id="rId753" tooltip="399300" display="http://quote.eastmoney.com/zs399300.html"/>
    <hyperlink ref="O134" r:id="rId754" display="https://www.jisilu.cn/data/utils/lowcalc/150076"/>
    <hyperlink ref="Y134" r:id="rId755" tooltip="加【浙商稳健】为自选A类" display="javascript:addOwnedFund('150076');"/>
    <hyperlink ref="A136" r:id="rId756" display="https://www.jisilu.cn/data/sfnew/detail/150066"/>
    <hyperlink ref="C136" r:id="rId757" display="http://finance.sina.com.cn/fund/quotes/150066/bc.shtml"/>
    <hyperlink ref="F136" r:id="rId758" display="http://www.cninfo.com.cn/information/fund/netvalue/150066.html"/>
    <hyperlink ref="M136" r:id="rId759" tooltip="399481" display="http://quote.eastmoney.com/zs399481.html"/>
    <hyperlink ref="O136" r:id="rId760" display="https://www.jisilu.cn/data/utils/lowcalc/150066"/>
    <hyperlink ref="Y136" r:id="rId761" tooltip="加【互利A】为自选A类" display="javascript:addOwnedFund('150066');"/>
    <hyperlink ref="A137" r:id="rId762" display="https://www.jisilu.cn/data/sfnew/detail/150188"/>
    <hyperlink ref="C137" r:id="rId763" display="http://finance.sina.com.cn/fund/quotes/150188/bc.shtml"/>
    <hyperlink ref="F137" r:id="rId764" display="http://www.cninfo.com.cn/information/fund/netvalue/150188.html"/>
    <hyperlink ref="M137" r:id="rId765" tooltip="000832" display="http://quote.eastmoney.com/zs000832.html"/>
    <hyperlink ref="O137" r:id="rId766" display="https://www.jisilu.cn/data/utils/lowcalc/150188"/>
    <hyperlink ref="Y137" r:id="rId767" tooltip="加【转债优先】为自选A类" display="javascript:addOwnedFund('150188');"/>
    <hyperlink ref="A138" r:id="rId768" display="https://www.jisilu.cn/data/sfnew/detail/150016"/>
    <hyperlink ref="C138" r:id="rId769" display="http://finance.sina.com.cn/fund/quotes/150016/bc.shtml"/>
    <hyperlink ref="F138" r:id="rId770" display="http://www.cninfo.com.cn/information/fund/netvalue/150016.html"/>
    <hyperlink ref="M138" r:id="rId771" tooltip="399300" display="http://quote.eastmoney.com/zs399300.html"/>
    <hyperlink ref="Y138" r:id="rId772" tooltip="加【合润A】为自选A类" display="javascript:addOwnedFund('150016');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B10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-3.5864406779661032E-3</v>
      </c>
      <c r="G3" s="48">
        <f t="shared" ref="G3:G8" ca="1" si="1">VLOOKUP($E3,INDIRECT($B$2 &amp; "!$A$3:$Y$207"),8,FALSE)</f>
        <v>8.4745762711864403E-2</v>
      </c>
      <c r="H3" s="48">
        <f t="shared" ref="H3:H8" ca="1" si="2">VLOOKUP($E3,INDIRECT($B$2 &amp; "!$A$3:$Y$207"),7,FALSE)</f>
        <v>-5.3745762711864438E-3</v>
      </c>
      <c r="I3" s="48">
        <f t="shared" ref="I3:I8" ca="1" si="3">VLOOKUP($E3,INDIRECT($B$2 &amp; "!$A$3:$Y$207"),11,FALSE)</f>
        <v>4.4801355932203385E-2</v>
      </c>
      <c r="J3" s="48">
        <f t="shared" ref="J3:J8" ca="1" si="4">VLOOKUP($E3,INDIRECT($B$2 &amp; "!$A$3:$Y$207"),16,FALSE)</f>
        <v>-1.2063793103448277E-2</v>
      </c>
      <c r="K3" s="48">
        <f t="shared" ref="K3:K8" ca="1" si="5">VLOOKUP($E3,INDIRECT($B$2 &amp; "!$A$3:$Y$207"),18,FALSE)</f>
        <v>-4.0067796610169506E-3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-3.6000000000000003E-3</v>
      </c>
      <c r="G4" s="48">
        <f t="shared" ca="1" si="1"/>
        <v>0</v>
      </c>
      <c r="H4" s="48">
        <f t="shared" ca="1" si="2"/>
        <v>-1.3019999999999999E-2</v>
      </c>
      <c r="I4" s="48">
        <f t="shared" ca="1" si="3"/>
        <v>4.6379999999999998E-2</v>
      </c>
      <c r="J4" s="48">
        <f t="shared" ca="1" si="4"/>
        <v>-1.5000000000000003E-2</v>
      </c>
      <c r="K4" s="48">
        <f t="shared" ca="1" si="5"/>
        <v>-2.5400000000000002E-3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-1.6457142857142855E-3</v>
      </c>
      <c r="G5" s="87">
        <f t="shared" ca="1" si="1"/>
        <v>0.22857142857142856</v>
      </c>
      <c r="H5" s="87">
        <f t="shared" ca="1" si="2"/>
        <v>-2.6379999999999997E-2</v>
      </c>
      <c r="I5" s="87">
        <f t="shared" ca="1" si="3"/>
        <v>4.5005714285714281E-2</v>
      </c>
      <c r="J5" s="87">
        <f t="shared" ca="1" si="4"/>
        <v>-2.7706451612903225E-2</v>
      </c>
      <c r="K5" s="87">
        <f t="shared" ca="1" si="5"/>
        <v>1.6942857142857141E-3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-4.3076923076923066E-3</v>
      </c>
      <c r="G6" s="87">
        <f t="shared" ca="1" si="1"/>
        <v>3.8461538461538464E-2</v>
      </c>
      <c r="H6" s="87">
        <f t="shared" ca="1" si="2"/>
        <v>-6.7888461538461536E-2</v>
      </c>
      <c r="I6" s="87">
        <f t="shared" ca="1" si="3"/>
        <v>5.1605000000000005E-2</v>
      </c>
      <c r="J6" s="87">
        <f t="shared" ca="1" si="4"/>
        <v>-5.6484615384615383E-2</v>
      </c>
      <c r="K6" s="87">
        <f t="shared" ca="1" si="5"/>
        <v>-4.4000000000000003E-3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-8.6666666666666663E-4</v>
      </c>
      <c r="G7" s="48">
        <f t="shared" ca="1" si="1"/>
        <v>0.33333333333333331</v>
      </c>
      <c r="H7" s="48">
        <f t="shared" ca="1" si="2"/>
        <v>-0.14633333333333332</v>
      </c>
      <c r="I7" s="48">
        <f t="shared" ca="1" si="3"/>
        <v>5.213333333333333E-2</v>
      </c>
      <c r="J7" s="48">
        <f t="shared" ca="1" si="4"/>
        <v>-0.11033333333333332</v>
      </c>
      <c r="K7" s="48">
        <f t="shared" ca="1" si="5"/>
        <v>-4.4666666666666665E-3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-5.4333333333333326E-3</v>
      </c>
      <c r="G8" s="48">
        <f t="shared" ca="1" si="1"/>
        <v>0</v>
      </c>
      <c r="H8" s="48">
        <f t="shared" ca="1" si="2"/>
        <v>-0.12783333333333333</v>
      </c>
      <c r="I8" s="48">
        <f t="shared" ca="1" si="3"/>
        <v>5.2759999999999994E-2</v>
      </c>
      <c r="J8" s="48">
        <f t="shared" ca="1" si="4"/>
        <v>-8.6333333333333331E-2</v>
      </c>
      <c r="K8" s="48">
        <f t="shared" ca="1" si="5"/>
        <v>-4.999999999999999E-4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132.13999999999999</v>
      </c>
      <c r="I10" s="543">
        <v>2.0000000000000001E-4</v>
      </c>
      <c r="J10" s="74" t="s">
        <v>261</v>
      </c>
      <c r="K10" s="74">
        <v>131.76</v>
      </c>
      <c r="L10" s="544" t="s">
        <v>538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159.15</v>
      </c>
      <c r="I11" s="543">
        <v>-2.9999999999999997E-4</v>
      </c>
      <c r="J11" s="74"/>
      <c r="K11" s="74"/>
      <c r="L11" s="544" t="s">
        <v>535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1478.5350000000001</v>
      </c>
      <c r="I12" s="507">
        <v>-6.0000000000000001E-3</v>
      </c>
      <c r="J12" s="74"/>
      <c r="K12" s="74"/>
      <c r="L12" s="544" t="s">
        <v>536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101.855</v>
      </c>
      <c r="I13" s="543">
        <v>-2.9999999999999997E-4</v>
      </c>
      <c r="J13" s="74"/>
      <c r="K13" s="74"/>
      <c r="L13" s="544" t="s">
        <v>499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101.455</v>
      </c>
      <c r="I14" s="507">
        <v>-6.9999999999999999E-4</v>
      </c>
      <c r="J14" s="74"/>
      <c r="K14" s="74"/>
      <c r="L14" s="544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2.6800000000000001E-2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SUM(D21:D23)</f>
        <v>0.1585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557" t="s">
        <v>313</v>
      </c>
      <c r="J19" s="755" t="s">
        <v>315</v>
      </c>
      <c r="K19" s="755" t="s">
        <v>316</v>
      </c>
      <c r="L19" s="215" t="s">
        <v>318</v>
      </c>
      <c r="M19" s="557" t="s">
        <v>320</v>
      </c>
      <c r="N19" s="216" t="s">
        <v>321</v>
      </c>
      <c r="O19" s="216" t="s">
        <v>322</v>
      </c>
      <c r="P19" s="557" t="s">
        <v>324</v>
      </c>
      <c r="Q19" s="755" t="s">
        <v>326</v>
      </c>
      <c r="R19" s="557" t="s">
        <v>327</v>
      </c>
      <c r="S19" s="557" t="s">
        <v>329</v>
      </c>
      <c r="T19" s="216" t="s">
        <v>331</v>
      </c>
      <c r="U19" s="557" t="s">
        <v>333</v>
      </c>
      <c r="V19" s="216" t="s">
        <v>335</v>
      </c>
      <c r="W19" s="555" t="s">
        <v>337</v>
      </c>
      <c r="X19" s="555" t="s">
        <v>27</v>
      </c>
      <c r="Y19" s="555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556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556" t="s">
        <v>25</v>
      </c>
      <c r="Y20" s="556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8.8800000000000004E-2</v>
      </c>
      <c r="E21" s="51">
        <f ca="1">VLOOKUP($B21,INDIRECT($B$2 &amp; "!$A$3:$Y$207"),COLUMN()-4,0)</f>
        <v>150175</v>
      </c>
      <c r="F21" s="309" t="str">
        <f t="shared" ref="F21:AC23" ca="1" si="6">VLOOKUP($B21,INDIRECT($B$2 &amp; "!$A$3:$Y$207"),COLUMN()-4,0)</f>
        <v>H股A</v>
      </c>
      <c r="G21" s="51">
        <f t="shared" ca="1" si="6"/>
        <v>0.97399999999999998</v>
      </c>
      <c r="H21" s="310">
        <f t="shared" ca="1" si="6"/>
        <v>-1.72E-2</v>
      </c>
      <c r="I21" s="309">
        <f t="shared" ca="1" si="6"/>
        <v>11109.99</v>
      </c>
      <c r="J21" s="51">
        <f t="shared" ca="1" si="6"/>
        <v>1.0362</v>
      </c>
      <c r="K21" s="311">
        <f t="shared" ca="1" si="6"/>
        <v>0.06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5.3319999999999999E-2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-1.12E-2</v>
      </c>
      <c r="S21" s="56">
        <f t="shared" ca="1" si="6"/>
        <v>0.3049</v>
      </c>
      <c r="T21" s="311" t="str">
        <f t="shared" ca="1" si="6"/>
        <v>无下折</v>
      </c>
      <c r="U21" s="311">
        <f t="shared" ca="1" si="6"/>
        <v>0.68630000000000002</v>
      </c>
      <c r="V21" s="311">
        <f t="shared" ca="1" si="6"/>
        <v>-7.9000000000000008E-3</v>
      </c>
      <c r="W21" s="311">
        <f t="shared" ca="1" si="6"/>
        <v>-0.01</v>
      </c>
      <c r="X21" s="311">
        <f t="shared" ca="1" si="6"/>
        <v>-1.43E-2</v>
      </c>
      <c r="Y21" s="309">
        <f t="shared" ca="1" si="6"/>
        <v>375354</v>
      </c>
      <c r="Z21" s="309">
        <f t="shared" ca="1" si="6"/>
        <v>-4821</v>
      </c>
      <c r="AA21" s="312">
        <f t="shared" ca="1" si="6"/>
        <v>0.21180555555555555</v>
      </c>
      <c r="AB21" s="313">
        <f t="shared" ca="1" si="6"/>
        <v>42705</v>
      </c>
      <c r="AC21" s="59" t="str">
        <f t="shared" ca="1" si="6"/>
        <v>   </v>
      </c>
    </row>
    <row r="22" spans="1:29" s="60" customFormat="1" ht="18.75" thickBot="1" x14ac:dyDescent="0.2">
      <c r="A22" s="73" t="s">
        <v>392</v>
      </c>
      <c r="B22" s="309">
        <v>150287</v>
      </c>
      <c r="C22" s="309" t="str">
        <f ca="1">F22</f>
        <v>钢铁A</v>
      </c>
      <c r="D22" s="310">
        <v>3.9800000000000002E-2</v>
      </c>
      <c r="E22" s="51">
        <f ca="1">VLOOKUP($B22,INDIRECT($B$2 &amp; "!$A$3:$Y$207"),COLUMN()-4,0)</f>
        <v>150287</v>
      </c>
      <c r="F22" s="309" t="str">
        <f t="shared" ca="1" si="6"/>
        <v>钢铁A</v>
      </c>
      <c r="G22" s="51">
        <f t="shared" ca="1" si="6"/>
        <v>1.071</v>
      </c>
      <c r="H22" s="310">
        <f t="shared" ca="1" si="6"/>
        <v>-6.4999999999999997E-3</v>
      </c>
      <c r="I22" s="309">
        <f t="shared" ca="1" si="6"/>
        <v>8090.9</v>
      </c>
      <c r="J22" s="51">
        <f t="shared" ca="1" si="6"/>
        <v>1.038</v>
      </c>
      <c r="K22" s="311">
        <f t="shared" ca="1" si="6"/>
        <v>-3.1800000000000002E-2</v>
      </c>
      <c r="L22" s="311">
        <f t="shared" ca="1" si="6"/>
        <v>0.04</v>
      </c>
      <c r="M22" s="309">
        <f t="shared" ca="1" si="6"/>
        <v>5.5</v>
      </c>
      <c r="N22" s="309">
        <f t="shared" ca="1" si="6"/>
        <v>5.5</v>
      </c>
      <c r="O22" s="311">
        <f t="shared" ca="1" si="6"/>
        <v>5.3240000000000003E-2</v>
      </c>
      <c r="P22" s="309" t="str">
        <f t="shared" ca="1" si="6"/>
        <v>永续</v>
      </c>
      <c r="Q22" s="51" t="str">
        <f t="shared" ca="1" si="6"/>
        <v>国证钢铁</v>
      </c>
      <c r="R22" s="310">
        <f t="shared" ca="1" si="6"/>
        <v>3.8999999999999998E-3</v>
      </c>
      <c r="S22" s="56">
        <f t="shared" ca="1" si="6"/>
        <v>0.2069</v>
      </c>
      <c r="T22" s="311">
        <f t="shared" ca="1" si="6"/>
        <v>-2.7300000000000001E-2</v>
      </c>
      <c r="U22" s="311">
        <f t="shared" ca="1" si="6"/>
        <v>0.84730000000000005</v>
      </c>
      <c r="V22" s="311">
        <f t="shared" ca="1" si="6"/>
        <v>-1.8E-3</v>
      </c>
      <c r="W22" s="311">
        <f t="shared" ca="1" si="6"/>
        <v>1.8E-3</v>
      </c>
      <c r="X22" s="311">
        <f t="shared" ca="1" si="6"/>
        <v>1.1999999999999999E-3</v>
      </c>
      <c r="Y22" s="309">
        <f t="shared" ca="1" si="6"/>
        <v>121054</v>
      </c>
      <c r="Z22" s="309">
        <f t="shared" ca="1" si="6"/>
        <v>2324</v>
      </c>
      <c r="AA22" s="312">
        <f t="shared" ca="1" si="6"/>
        <v>0.21180555555555555</v>
      </c>
      <c r="AB22" s="313">
        <f t="shared" ca="1" si="6"/>
        <v>42719</v>
      </c>
      <c r="AC22" s="59" t="str">
        <f t="shared" ca="1" si="6"/>
        <v>   </v>
      </c>
    </row>
    <row r="23" spans="1:29" s="60" customFormat="1" ht="18" x14ac:dyDescent="0.15">
      <c r="A23" s="73"/>
      <c r="B23" s="566">
        <v>150329</v>
      </c>
      <c r="C23" s="566" t="str">
        <f ca="1">F23</f>
        <v>保险A</v>
      </c>
      <c r="D23" s="567">
        <v>2.9899999999999999E-2</v>
      </c>
      <c r="E23" s="568">
        <f ca="1">VLOOKUP($B23,INDIRECT($B$2 &amp; "!$A$3:$Y$207"),COLUMN()-4,0)</f>
        <v>150329</v>
      </c>
      <c r="F23" s="566" t="str">
        <f t="shared" ref="F23:T23" ca="1" si="7">VLOOKUP($B23,INDIRECT($B$2 &amp; "!$A$3:$Y$207"),COLUMN()-4,0)</f>
        <v>保险A</v>
      </c>
      <c r="G23" s="568">
        <f t="shared" ca="1" si="7"/>
        <v>1.0309999999999999</v>
      </c>
      <c r="H23" s="567">
        <f t="shared" ca="1" si="7"/>
        <v>-5.7999999999999996E-3</v>
      </c>
      <c r="I23" s="566">
        <f t="shared" ca="1" si="7"/>
        <v>160.79</v>
      </c>
      <c r="J23" s="568">
        <f t="shared" ca="1" si="7"/>
        <v>1.0309999999999999</v>
      </c>
      <c r="K23" s="569">
        <f t="shared" ca="1" si="7"/>
        <v>0</v>
      </c>
      <c r="L23" s="569">
        <f t="shared" ca="1" si="7"/>
        <v>0.03</v>
      </c>
      <c r="M23" s="566">
        <f t="shared" ca="1" si="7"/>
        <v>4.5</v>
      </c>
      <c r="N23" s="566">
        <f t="shared" ca="1" si="7"/>
        <v>4.5</v>
      </c>
      <c r="O23" s="569">
        <f t="shared" ca="1" si="7"/>
        <v>4.4999999999999998E-2</v>
      </c>
      <c r="P23" s="566" t="str">
        <f t="shared" ca="1" si="7"/>
        <v>永续</v>
      </c>
      <c r="Q23" s="568" t="str">
        <f t="shared" ca="1" si="7"/>
        <v>保险主题</v>
      </c>
      <c r="R23" s="567">
        <f t="shared" ca="1" si="7"/>
        <v>-9.2999999999999992E-3</v>
      </c>
      <c r="S23" s="570">
        <f t="shared" ca="1" si="7"/>
        <v>0.33100000000000002</v>
      </c>
      <c r="T23" s="569">
        <f t="shared" ca="1" si="7"/>
        <v>-3.8E-3</v>
      </c>
      <c r="U23" s="569">
        <f t="shared" ca="1" si="6"/>
        <v>0.56659999999999999</v>
      </c>
      <c r="V23" s="569">
        <f t="shared" ca="1" si="6"/>
        <v>-5.7000000000000002E-3</v>
      </c>
      <c r="W23" s="569">
        <f t="shared" ca="1" si="6"/>
        <v>-5.1999999999999998E-3</v>
      </c>
      <c r="X23" s="569">
        <f t="shared" ca="1" si="6"/>
        <v>-4.1999999999999997E-3</v>
      </c>
      <c r="Y23" s="566">
        <f t="shared" ca="1" si="6"/>
        <v>14300</v>
      </c>
      <c r="Z23" s="566">
        <f t="shared" ca="1" si="6"/>
        <v>-369</v>
      </c>
      <c r="AA23" s="571">
        <f t="shared" ca="1" si="6"/>
        <v>0.21180555555555555</v>
      </c>
      <c r="AB23" s="572">
        <f t="shared" ca="1" si="6"/>
        <v>42719</v>
      </c>
      <c r="AC23" s="573" t="str">
        <f t="shared" ca="1" si="6"/>
        <v>   </v>
      </c>
    </row>
    <row r="25" spans="1:29" x14ac:dyDescent="0.15">
      <c r="A25" s="273" t="s">
        <v>302</v>
      </c>
      <c r="B25" s="835" t="s">
        <v>539</v>
      </c>
      <c r="C25" s="835"/>
      <c r="D25" s="835"/>
      <c r="E25" s="835"/>
      <c r="F25" s="835"/>
      <c r="G25" s="835"/>
      <c r="H25" s="835"/>
    </row>
    <row r="27" spans="1:29" x14ac:dyDescent="0.15">
      <c r="A27" s="273" t="s">
        <v>304</v>
      </c>
    </row>
    <row r="29" spans="1:29" x14ac:dyDescent="0.15">
      <c r="A29" s="273" t="s">
        <v>390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456</v>
      </c>
      <c r="B33">
        <v>150016</v>
      </c>
      <c r="C33" t="str">
        <f ca="1">F33</f>
        <v>合润A</v>
      </c>
      <c r="D33">
        <v>0</v>
      </c>
      <c r="E33">
        <f>VLOOKUP($B33,'20160803'!$A$3:$Y$207,COLUMN()-4,0)</f>
        <v>150016</v>
      </c>
      <c r="F33" t="str">
        <f ca="1">VLOOKUP($B33,INDIRECT($B$2 &amp; "!$A$3:$Y$207"),COLUMN()-4,0)</f>
        <v>合润A</v>
      </c>
      <c r="G33">
        <f t="shared" ref="G33:AC37" ca="1" si="8">VLOOKUP($B33,INDIRECT($B$2 &amp; "!$A$3:$Y$207"),COLUMN()-4,0)</f>
        <v>1.054</v>
      </c>
      <c r="H33" s="290">
        <f t="shared" ca="1" si="8"/>
        <v>0</v>
      </c>
      <c r="I33">
        <f t="shared" ca="1" si="8"/>
        <v>14.01</v>
      </c>
      <c r="J33">
        <f t="shared" ca="1" si="8"/>
        <v>1</v>
      </c>
      <c r="K33" s="291">
        <f t="shared" ca="1" si="8"/>
        <v>-5.3999999999999999E-2</v>
      </c>
      <c r="L33" t="str">
        <f t="shared" ca="1" si="8"/>
        <v>无约定</v>
      </c>
      <c r="M33">
        <f t="shared" ca="1" si="8"/>
        <v>0</v>
      </c>
      <c r="N33">
        <f t="shared" ca="1" si="8"/>
        <v>0</v>
      </c>
      <c r="O33" s="285">
        <f t="shared" ca="1" si="8"/>
        <v>-1.9640000000000001E-2</v>
      </c>
      <c r="P33">
        <f t="shared" ca="1" si="8"/>
        <v>2.65</v>
      </c>
      <c r="Q33" t="str">
        <f t="shared" ca="1" si="8"/>
        <v>主动基金</v>
      </c>
      <c r="R33" s="315">
        <f t="shared" ca="1" si="8"/>
        <v>-3.5999999999999999E-3</v>
      </c>
      <c r="S33" s="315">
        <f t="shared" ca="1" si="8"/>
        <v>0.55030000000000001</v>
      </c>
      <c r="T33" t="str">
        <f t="shared" ca="1" si="8"/>
        <v>-</v>
      </c>
      <c r="U33" t="str">
        <f t="shared" ca="1" si="8"/>
        <v>-</v>
      </c>
      <c r="V33">
        <f t="shared" ca="1" si="8"/>
        <v>1.3899999999999999E-2</v>
      </c>
      <c r="W33">
        <f t="shared" ca="1" si="8"/>
        <v>8.2000000000000007E-3</v>
      </c>
      <c r="X33">
        <f t="shared" ca="1" si="8"/>
        <v>1.4500000000000001E-2</v>
      </c>
      <c r="Y33">
        <f t="shared" ca="1" si="8"/>
        <v>3140</v>
      </c>
      <c r="Z33">
        <f t="shared" ca="1" si="8"/>
        <v>6</v>
      </c>
      <c r="AA33">
        <f t="shared" ca="1" si="8"/>
        <v>0.17083333333333331</v>
      </c>
      <c r="AB33">
        <f t="shared" ca="1" si="8"/>
        <v>43574</v>
      </c>
      <c r="AC33" t="str">
        <f t="shared" ca="1" si="8"/>
        <v>   </v>
      </c>
    </row>
    <row r="34" spans="1:29" ht="18.75" thickBot="1" x14ac:dyDescent="0.2">
      <c r="A34" t="s">
        <v>456</v>
      </c>
      <c r="B34">
        <v>150188</v>
      </c>
      <c r="C34" t="str">
        <f ca="1">F34</f>
        <v>转债优先</v>
      </c>
      <c r="D34">
        <v>0</v>
      </c>
      <c r="E34">
        <f t="shared" ref="E34:F37" ca="1" si="9">VLOOKUP($B34,INDIRECT($B$2 &amp; "!$A$3:$Y$207"),COLUMN()-4,0)</f>
        <v>150188</v>
      </c>
      <c r="F34" t="str">
        <f t="shared" ca="1" si="9"/>
        <v>转债优先</v>
      </c>
      <c r="G34">
        <f t="shared" ca="1" si="8"/>
        <v>1.052</v>
      </c>
      <c r="H34" s="290">
        <f t="shared" ca="1" si="8"/>
        <v>-1.9599999999999999E-2</v>
      </c>
      <c r="I34">
        <f t="shared" ca="1" si="8"/>
        <v>0.12</v>
      </c>
      <c r="J34">
        <f t="shared" ca="1" si="8"/>
        <v>1.038</v>
      </c>
      <c r="K34" s="291">
        <f t="shared" ca="1" si="8"/>
        <v>-1.35E-2</v>
      </c>
      <c r="L34" t="str">
        <f t="shared" ca="1" si="8"/>
        <v>其它</v>
      </c>
      <c r="M34">
        <f t="shared" ca="1" si="8"/>
        <v>5.5</v>
      </c>
      <c r="N34">
        <f t="shared" ca="1" si="8"/>
        <v>5.5</v>
      </c>
      <c r="O34" s="285">
        <f t="shared" ca="1" si="8"/>
        <v>9.2399999999999999E-3</v>
      </c>
      <c r="P34">
        <f t="shared" ca="1" si="8"/>
        <v>0.31</v>
      </c>
      <c r="Q34" t="str">
        <f t="shared" ca="1" si="8"/>
        <v>标普转债</v>
      </c>
      <c r="R34" s="315">
        <f t="shared" ca="1" si="8"/>
        <v>-1.9E-3</v>
      </c>
      <c r="S34" s="315">
        <f t="shared" ca="1" si="8"/>
        <v>0.1394</v>
      </c>
      <c r="T34">
        <f t="shared" ca="1" si="8"/>
        <v>-3.5400000000000001E-2</v>
      </c>
      <c r="U34">
        <f t="shared" ca="1" si="8"/>
        <v>0.39829999999999999</v>
      </c>
      <c r="V34">
        <f t="shared" ca="1" si="8"/>
        <v>-5.3E-3</v>
      </c>
      <c r="W34">
        <f t="shared" ca="1" si="8"/>
        <v>6.1000000000000004E-3</v>
      </c>
      <c r="X34">
        <f t="shared" ca="1" si="8"/>
        <v>1.2999999999999999E-3</v>
      </c>
      <c r="Y34">
        <f t="shared" ca="1" si="8"/>
        <v>29481</v>
      </c>
      <c r="Z34">
        <f t="shared" ca="1" si="8"/>
        <v>0</v>
      </c>
      <c r="AA34">
        <f t="shared" ca="1" si="8"/>
        <v>0.29375000000000001</v>
      </c>
      <c r="AB34">
        <f t="shared" ca="1" si="8"/>
        <v>42719</v>
      </c>
      <c r="AC34">
        <f>VLOOKUP($B34,'20160803'!$A$3:$Y$207,COLUMN()-4,0)</f>
        <v>0</v>
      </c>
    </row>
    <row r="35" spans="1:29" ht="18.75" thickBot="1" x14ac:dyDescent="0.2">
      <c r="A35" t="s">
        <v>421</v>
      </c>
      <c r="B35">
        <v>150096</v>
      </c>
      <c r="C35" t="str">
        <f ca="1">F35</f>
        <v>商品A</v>
      </c>
      <c r="D35">
        <v>0</v>
      </c>
      <c r="E35">
        <f t="shared" ca="1" si="9"/>
        <v>150096</v>
      </c>
      <c r="F35" t="str">
        <f t="shared" ca="1" si="9"/>
        <v>商品A</v>
      </c>
      <c r="G35">
        <f t="shared" ca="1" si="8"/>
        <v>1.1100000000000001</v>
      </c>
      <c r="H35" s="290">
        <f t="shared" ca="1" si="8"/>
        <v>3.5999999999999999E-3</v>
      </c>
      <c r="I35">
        <f t="shared" ca="1" si="8"/>
        <v>0.17</v>
      </c>
      <c r="J35">
        <f t="shared" ca="1" si="8"/>
        <v>1.032</v>
      </c>
      <c r="K35" s="291">
        <f t="shared" ca="1" si="8"/>
        <v>-7.5600000000000001E-2</v>
      </c>
      <c r="L35">
        <f t="shared" ca="1" si="8"/>
        <v>3.5000000000000003E-2</v>
      </c>
      <c r="M35">
        <f t="shared" ca="1" si="8"/>
        <v>5</v>
      </c>
      <c r="N35">
        <f t="shared" ca="1" si="8"/>
        <v>5</v>
      </c>
      <c r="O35" s="285">
        <f t="shared" ca="1" si="8"/>
        <v>-3.95E-2</v>
      </c>
      <c r="P35">
        <f t="shared" ca="1" si="8"/>
        <v>0.84</v>
      </c>
      <c r="Q35" t="str">
        <f t="shared" ca="1" si="8"/>
        <v>大宗商品</v>
      </c>
      <c r="R35" s="315">
        <f t="shared" ca="1" si="8"/>
        <v>-3.0000000000000001E-3</v>
      </c>
      <c r="S35" s="315">
        <f t="shared" ca="1" si="8"/>
        <v>0.35970000000000002</v>
      </c>
      <c r="T35" t="str">
        <f t="shared" ca="1" si="8"/>
        <v>-</v>
      </c>
      <c r="U35">
        <f t="shared" ca="1" si="8"/>
        <v>0.99770000000000003</v>
      </c>
      <c r="V35">
        <f t="shared" ca="1" si="8"/>
        <v>-2.0999999999999999E-3</v>
      </c>
      <c r="W35">
        <f t="shared" ca="1" si="8"/>
        <v>-0.01</v>
      </c>
      <c r="X35">
        <f t="shared" ca="1" si="8"/>
        <v>-0.01</v>
      </c>
      <c r="Y35">
        <f t="shared" ca="1" si="8"/>
        <v>12556</v>
      </c>
      <c r="Z35">
        <f t="shared" ca="1" si="8"/>
        <v>-4</v>
      </c>
      <c r="AA35">
        <f t="shared" ca="1" si="8"/>
        <v>0.21180555555555555</v>
      </c>
      <c r="AB35">
        <f t="shared" ca="1" si="8"/>
        <v>42738</v>
      </c>
      <c r="AC35" t="str">
        <f>VLOOKUP($B35,'20160803'!$A$3:$Y$207,COLUMN()-4,0)</f>
        <v>   </v>
      </c>
    </row>
    <row r="36" spans="1:29" ht="18.75" thickBot="1" x14ac:dyDescent="0.2">
      <c r="A36" t="s">
        <v>495</v>
      </c>
      <c r="B36">
        <v>150088</v>
      </c>
      <c r="C36" t="s">
        <v>537</v>
      </c>
      <c r="D36">
        <v>0</v>
      </c>
      <c r="E36" t="e">
        <f t="shared" ca="1" si="9"/>
        <v>#N/A</v>
      </c>
      <c r="F36" t="e">
        <f t="shared" ca="1" si="9"/>
        <v>#N/A</v>
      </c>
      <c r="G36" t="e">
        <f t="shared" ca="1" si="8"/>
        <v>#N/A</v>
      </c>
      <c r="H36" t="e">
        <f t="shared" ca="1" si="8"/>
        <v>#N/A</v>
      </c>
      <c r="I36" t="e">
        <f t="shared" ca="1" si="8"/>
        <v>#N/A</v>
      </c>
      <c r="J36" t="e">
        <f t="shared" ca="1" si="8"/>
        <v>#N/A</v>
      </c>
      <c r="K36" s="291" t="e">
        <f t="shared" ca="1" si="8"/>
        <v>#N/A</v>
      </c>
      <c r="L36" t="e">
        <f t="shared" ca="1" si="8"/>
        <v>#N/A</v>
      </c>
      <c r="M36" t="e">
        <f t="shared" ca="1" si="8"/>
        <v>#N/A</v>
      </c>
      <c r="N36" t="e">
        <f t="shared" ca="1" si="8"/>
        <v>#N/A</v>
      </c>
      <c r="O36" s="285" t="e">
        <f t="shared" ca="1" si="8"/>
        <v>#N/A</v>
      </c>
      <c r="P36" t="e">
        <f t="shared" ca="1" si="8"/>
        <v>#N/A</v>
      </c>
      <c r="Q36" t="e">
        <f t="shared" ca="1" si="8"/>
        <v>#N/A</v>
      </c>
      <c r="R36" t="e">
        <f t="shared" ca="1" si="8"/>
        <v>#N/A</v>
      </c>
      <c r="S36" t="e">
        <f t="shared" ca="1" si="8"/>
        <v>#N/A</v>
      </c>
      <c r="T36" t="e">
        <f t="shared" ca="1" si="8"/>
        <v>#N/A</v>
      </c>
      <c r="U36" t="e">
        <f t="shared" ca="1" si="8"/>
        <v>#N/A</v>
      </c>
      <c r="V36" t="e">
        <f t="shared" ca="1" si="8"/>
        <v>#N/A</v>
      </c>
      <c r="W36" t="e">
        <f t="shared" ca="1" si="8"/>
        <v>#N/A</v>
      </c>
      <c r="X36" t="e">
        <f t="shared" ca="1" si="8"/>
        <v>#N/A</v>
      </c>
      <c r="Y36" t="e">
        <f t="shared" ca="1" si="8"/>
        <v>#N/A</v>
      </c>
      <c r="Z36" t="e">
        <f t="shared" ca="1" si="8"/>
        <v>#N/A</v>
      </c>
      <c r="AA36" t="e">
        <f t="shared" ca="1" si="8"/>
        <v>#N/A</v>
      </c>
      <c r="AB36" t="e">
        <f t="shared" ca="1" si="8"/>
        <v>#N/A</v>
      </c>
      <c r="AC36" t="str">
        <f>VLOOKUP($B36,'20160803'!$A$3:$Y$207,COLUMN()-4,0)</f>
        <v>   </v>
      </c>
    </row>
    <row r="37" spans="1:29" ht="18" x14ac:dyDescent="0.15">
      <c r="A37" t="s">
        <v>496</v>
      </c>
      <c r="B37">
        <v>150108</v>
      </c>
      <c r="C37" t="str">
        <f ca="1">F37</f>
        <v>同辉100A</v>
      </c>
      <c r="D37">
        <v>0</v>
      </c>
      <c r="E37">
        <f t="shared" ca="1" si="9"/>
        <v>150108</v>
      </c>
      <c r="F37" t="str">
        <f t="shared" ca="1" si="9"/>
        <v>同辉100A</v>
      </c>
      <c r="G37" s="492">
        <f t="shared" ca="1" si="8"/>
        <v>1.1579999999999999</v>
      </c>
      <c r="H37" s="388">
        <f t="shared" ca="1" si="8"/>
        <v>0</v>
      </c>
      <c r="I37" s="492">
        <f t="shared" ca="1" si="8"/>
        <v>0</v>
      </c>
      <c r="J37" s="492">
        <f t="shared" ca="1" si="8"/>
        <v>1.0660000000000001</v>
      </c>
      <c r="K37" s="389">
        <f t="shared" ca="1" si="8"/>
        <v>-8.6300000000000002E-2</v>
      </c>
      <c r="L37" s="492">
        <f t="shared" ca="1" si="8"/>
        <v>7.0000000000000007E-2</v>
      </c>
      <c r="M37">
        <f t="shared" ca="1" si="8"/>
        <v>7</v>
      </c>
      <c r="N37" s="492">
        <f t="shared" ca="1" si="8"/>
        <v>7</v>
      </c>
      <c r="O37" s="493">
        <f t="shared" ca="1" si="8"/>
        <v>-1.5570000000000001E-2</v>
      </c>
      <c r="P37" s="492">
        <f t="shared" ca="1" si="8"/>
        <v>1.05</v>
      </c>
      <c r="Q37" t="str">
        <f t="shared" ca="1" si="8"/>
        <v>深100EW</v>
      </c>
      <c r="R37" s="315">
        <f t="shared" ca="1" si="8"/>
        <v>-6.9999999999999999E-4</v>
      </c>
      <c r="S37" s="315">
        <f t="shared" ca="1" si="8"/>
        <v>0.38919999999999999</v>
      </c>
      <c r="T37" t="str">
        <f t="shared" ca="1" si="8"/>
        <v>-</v>
      </c>
      <c r="U37">
        <f t="shared" ca="1" si="8"/>
        <v>0.85650000000000004</v>
      </c>
      <c r="V37">
        <f t="shared" ca="1" si="8"/>
        <v>-2.5999999999999999E-3</v>
      </c>
      <c r="W37">
        <f t="shared" ca="1" si="8"/>
        <v>-2.8E-3</v>
      </c>
      <c r="X37">
        <f t="shared" ca="1" si="8"/>
        <v>-1.0200000000000001E-2</v>
      </c>
      <c r="Y37">
        <f t="shared" ca="1" si="8"/>
        <v>917</v>
      </c>
      <c r="Z37">
        <f t="shared" ca="1" si="8"/>
        <v>0</v>
      </c>
      <c r="AA37">
        <f t="shared" ca="1" si="8"/>
        <v>0.21180555555555555</v>
      </c>
      <c r="AB37">
        <f t="shared" ca="1" si="8"/>
        <v>42626</v>
      </c>
    </row>
  </sheetData>
  <mergeCells count="15">
    <mergeCell ref="A19:A20"/>
    <mergeCell ref="B19:B20"/>
    <mergeCell ref="C19:C20"/>
    <mergeCell ref="D19:D20"/>
    <mergeCell ref="E19:E20"/>
    <mergeCell ref="AB19:AB20"/>
    <mergeCell ref="AC19:AC20"/>
    <mergeCell ref="B25:H25"/>
    <mergeCell ref="G19:G20"/>
    <mergeCell ref="H19:H20"/>
    <mergeCell ref="J19:J20"/>
    <mergeCell ref="K19:K20"/>
    <mergeCell ref="Q19:Q20"/>
    <mergeCell ref="AA19:AA20"/>
    <mergeCell ref="F19:F20"/>
  </mergeCells>
  <phoneticPr fontId="10" type="noConversion"/>
  <hyperlinks>
    <hyperlink ref="E21" r:id="rId1" display="https://www.jisilu.cn/data/sfnew/detail/150307"/>
    <hyperlink ref="E22" r:id="rId2" display="https://www.jisilu.cn/data/sfnew/detail/150307"/>
    <hyperlink ref="G21" r:id="rId3" display="http://finance.sina.com.cn/fund/quotes/150307/bc.shtml"/>
    <hyperlink ref="G22" r:id="rId4" display="http://finance.sina.com.cn/fund/quotes/150307/bc.shtml"/>
    <hyperlink ref="J21" r:id="rId5" display="http://www.cninfo.com.cn/information/fund/netvalue/150307.html"/>
    <hyperlink ref="J22" r:id="rId6" display="http://www.cninfo.com.cn/information/fund/netvalue/150307.html"/>
    <hyperlink ref="Q21" r:id="rId7" tooltip="399804" display="http://quote.eastmoney.com/zs399804.html"/>
    <hyperlink ref="Q22" r:id="rId8" tooltip="399804" display="http://quote.eastmoney.com/zs399804.html"/>
    <hyperlink ref="S21" r:id="rId9" display="https://www.jisilu.cn/data/utils/lowcalc/150307"/>
    <hyperlink ref="S22" r:id="rId10" display="https://www.jisilu.cn/data/utils/lowcalc/150307"/>
    <hyperlink ref="AC21" r:id="rId11" tooltip="加【体育A】为自选A类" display="javascript:addOwnedFund('150307');"/>
    <hyperlink ref="AC22" r:id="rId12" tooltip="加【体育A】为自选A类" display="javascript:addOwnedFund('150307');"/>
  </hyperlinks>
  <pageMargins left="0.7" right="0.7" top="0.75" bottom="0.75" header="0.3" footer="0.3"/>
  <drawing r:id="rId1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A11" sqref="A11:XFD11"/>
    </sheetView>
  </sheetViews>
  <sheetFormatPr defaultRowHeight="13.5" x14ac:dyDescent="0.15"/>
  <sheetData>
    <row r="1" spans="1:25" x14ac:dyDescent="0.15">
      <c r="A1" s="836" t="s">
        <v>0</v>
      </c>
      <c r="B1" s="836" t="s">
        <v>1</v>
      </c>
      <c r="C1" s="836" t="s">
        <v>2</v>
      </c>
      <c r="D1" s="836" t="s">
        <v>3</v>
      </c>
      <c r="E1" s="625" t="s">
        <v>4</v>
      </c>
      <c r="F1" s="836" t="s">
        <v>6</v>
      </c>
      <c r="G1" s="836" t="s">
        <v>7</v>
      </c>
      <c r="H1" s="627" t="s">
        <v>8</v>
      </c>
      <c r="I1" s="625" t="s">
        <v>10</v>
      </c>
      <c r="J1" s="629" t="s">
        <v>11</v>
      </c>
      <c r="K1" s="629" t="s">
        <v>12</v>
      </c>
      <c r="L1" s="625" t="s">
        <v>14</v>
      </c>
      <c r="M1" s="836" t="s">
        <v>16</v>
      </c>
      <c r="N1" s="625" t="s">
        <v>17</v>
      </c>
      <c r="O1" s="625" t="s">
        <v>18</v>
      </c>
      <c r="P1" s="629" t="s">
        <v>20</v>
      </c>
      <c r="Q1" s="625" t="s">
        <v>22</v>
      </c>
      <c r="R1" s="629" t="s">
        <v>24</v>
      </c>
      <c r="S1" s="625" t="s">
        <v>26</v>
      </c>
      <c r="T1" s="625" t="s">
        <v>27</v>
      </c>
      <c r="U1" s="625" t="s">
        <v>28</v>
      </c>
      <c r="V1" s="629" t="s">
        <v>30</v>
      </c>
      <c r="W1" s="836" t="s">
        <v>31</v>
      </c>
      <c r="X1" s="836" t="s">
        <v>32</v>
      </c>
      <c r="Y1" s="838" t="s">
        <v>33</v>
      </c>
    </row>
    <row r="2" spans="1:25" ht="14.25" thickBot="1" x14ac:dyDescent="0.2">
      <c r="A2" s="837"/>
      <c r="B2" s="837"/>
      <c r="C2" s="837"/>
      <c r="D2" s="837"/>
      <c r="E2" s="626" t="s">
        <v>5</v>
      </c>
      <c r="F2" s="837"/>
      <c r="G2" s="837"/>
      <c r="H2" s="628" t="s">
        <v>9</v>
      </c>
      <c r="I2" s="626" t="s">
        <v>8</v>
      </c>
      <c r="J2" s="630" t="s">
        <v>8</v>
      </c>
      <c r="K2" s="630" t="s">
        <v>13</v>
      </c>
      <c r="L2" s="626" t="s">
        <v>15</v>
      </c>
      <c r="M2" s="837"/>
      <c r="N2" s="626" t="s">
        <v>3</v>
      </c>
      <c r="O2" s="626" t="s">
        <v>19</v>
      </c>
      <c r="P2" s="630" t="s">
        <v>21</v>
      </c>
      <c r="Q2" s="626" t="s">
        <v>23</v>
      </c>
      <c r="R2" s="630" t="s">
        <v>25</v>
      </c>
      <c r="S2" s="626" t="s">
        <v>25</v>
      </c>
      <c r="T2" s="626" t="s">
        <v>25</v>
      </c>
      <c r="U2" s="626" t="s">
        <v>29</v>
      </c>
      <c r="V2" s="630" t="s">
        <v>29</v>
      </c>
      <c r="W2" s="837"/>
      <c r="X2" s="837"/>
      <c r="Y2" s="839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57">
        <v>0</v>
      </c>
      <c r="E3" s="144">
        <v>136.24</v>
      </c>
      <c r="F3" s="7">
        <v>1.0652999999999999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3.5180000000000003E-2</v>
      </c>
      <c r="L3" s="144">
        <v>3.07</v>
      </c>
      <c r="M3" s="7" t="s">
        <v>189</v>
      </c>
      <c r="N3" s="145">
        <v>-6.1999999999999998E-3</v>
      </c>
      <c r="O3" s="146">
        <v>0.38669999999999999</v>
      </c>
      <c r="P3" s="144" t="s">
        <v>37</v>
      </c>
      <c r="Q3" s="146">
        <v>0.86519999999999997</v>
      </c>
      <c r="R3" s="146">
        <v>-4.0000000000000001E-3</v>
      </c>
      <c r="S3" s="146">
        <v>-6.6E-3</v>
      </c>
      <c r="T3" s="146">
        <v>-7.1000000000000004E-3</v>
      </c>
      <c r="U3" s="144">
        <v>12427</v>
      </c>
      <c r="V3" s="144">
        <v>-48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1.1579999999999999</v>
      </c>
      <c r="D4" s="159">
        <v>0</v>
      </c>
      <c r="E4" s="150">
        <v>0</v>
      </c>
      <c r="F4" s="14">
        <v>1.0660000000000001</v>
      </c>
      <c r="G4" s="152">
        <v>-8.6300000000000002E-2</v>
      </c>
      <c r="H4" s="152">
        <v>7.0000000000000007E-2</v>
      </c>
      <c r="I4" s="150">
        <v>7</v>
      </c>
      <c r="J4" s="150">
        <v>7</v>
      </c>
      <c r="K4" s="152">
        <v>-1.5779999999999999E-2</v>
      </c>
      <c r="L4" s="150">
        <v>1.05</v>
      </c>
      <c r="M4" s="14" t="s">
        <v>283</v>
      </c>
      <c r="N4" s="156">
        <v>-7.7999999999999996E-3</v>
      </c>
      <c r="O4" s="152">
        <v>0.38450000000000001</v>
      </c>
      <c r="P4" s="150" t="s">
        <v>37</v>
      </c>
      <c r="Q4" s="152">
        <v>0.87090000000000001</v>
      </c>
      <c r="R4" s="152">
        <v>6.1000000000000004E-3</v>
      </c>
      <c r="S4" s="152">
        <v>-2.3E-3</v>
      </c>
      <c r="T4" s="152">
        <v>-2.8E-3</v>
      </c>
      <c r="U4" s="150">
        <v>917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1.204</v>
      </c>
      <c r="D5" s="147">
        <v>1.6999999999999999E-3</v>
      </c>
      <c r="E5" s="144">
        <v>2654.98</v>
      </c>
      <c r="F5" s="7">
        <v>1.0409999999999999</v>
      </c>
      <c r="G5" s="146">
        <v>-0.15659999999999999</v>
      </c>
      <c r="H5" s="146">
        <v>0.06</v>
      </c>
      <c r="I5" s="144">
        <v>6</v>
      </c>
      <c r="J5" s="144">
        <v>6</v>
      </c>
      <c r="K5" s="146">
        <v>5.1589999999999997E-2</v>
      </c>
      <c r="L5" s="144" t="s">
        <v>40</v>
      </c>
      <c r="M5" s="7" t="s">
        <v>56</v>
      </c>
      <c r="N5" s="147">
        <v>5.3E-3</v>
      </c>
      <c r="O5" s="23">
        <v>0.41610000000000003</v>
      </c>
      <c r="P5" s="146">
        <v>-0.1061</v>
      </c>
      <c r="Q5" s="146">
        <v>0.35680000000000001</v>
      </c>
      <c r="R5" s="146">
        <v>-1.8E-3</v>
      </c>
      <c r="S5" s="146">
        <v>-1.4E-3</v>
      </c>
      <c r="T5" s="146">
        <v>-1.4E-3</v>
      </c>
      <c r="U5" s="144">
        <v>169790</v>
      </c>
      <c r="V5" s="144">
        <v>-109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1.19</v>
      </c>
      <c r="D6" s="151">
        <v>1.6199999999999999E-2</v>
      </c>
      <c r="E6" s="150">
        <v>3.65</v>
      </c>
      <c r="F6" s="14">
        <v>1.0329999999999999</v>
      </c>
      <c r="G6" s="152">
        <v>-0.152</v>
      </c>
      <c r="H6" s="152">
        <v>5.8000000000000003E-2</v>
      </c>
      <c r="I6" s="150">
        <v>5.8</v>
      </c>
      <c r="J6" s="150">
        <v>5.8</v>
      </c>
      <c r="K6" s="152">
        <v>5.0130000000000001E-2</v>
      </c>
      <c r="L6" s="150" t="s">
        <v>40</v>
      </c>
      <c r="M6" s="14" t="s">
        <v>238</v>
      </c>
      <c r="N6" s="156">
        <v>-6.8999999999999999E-3</v>
      </c>
      <c r="O6" s="18">
        <v>0.50139999999999996</v>
      </c>
      <c r="P6" s="152">
        <v>-0.1033</v>
      </c>
      <c r="Q6" s="152">
        <v>0.77059999999999995</v>
      </c>
      <c r="R6" s="152">
        <v>5.3499999999999999E-2</v>
      </c>
      <c r="S6" s="152">
        <v>2.5000000000000001E-3</v>
      </c>
      <c r="T6" s="152">
        <v>1.0200000000000001E-2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7">
        <v>1.6000000000000001E-3</v>
      </c>
      <c r="E8" s="144">
        <v>9282.1</v>
      </c>
      <c r="F8" s="7">
        <v>1.042</v>
      </c>
      <c r="G8" s="146">
        <v>-0.17560000000000001</v>
      </c>
      <c r="H8" s="146">
        <v>0.05</v>
      </c>
      <c r="I8" s="144">
        <v>6.5</v>
      </c>
      <c r="J8" s="144">
        <v>6.5</v>
      </c>
      <c r="K8" s="146">
        <v>5.4949999999999999E-2</v>
      </c>
      <c r="L8" s="144" t="s">
        <v>40</v>
      </c>
      <c r="M8" s="7" t="s">
        <v>233</v>
      </c>
      <c r="N8" s="145">
        <v>-9.7999999999999997E-3</v>
      </c>
      <c r="O8" s="23">
        <v>0.32500000000000001</v>
      </c>
      <c r="P8" s="146">
        <v>-0.1167</v>
      </c>
      <c r="Q8" s="146">
        <v>0.56740000000000002</v>
      </c>
      <c r="R8" s="146">
        <v>1E-3</v>
      </c>
      <c r="S8" s="146">
        <v>-4.7000000000000002E-3</v>
      </c>
      <c r="T8" s="146">
        <v>2.0999999999999999E-3</v>
      </c>
      <c r="U8" s="144">
        <v>360605</v>
      </c>
      <c r="V8" s="144">
        <v>2574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252">
        <v>150321</v>
      </c>
      <c r="B9" s="253" t="s">
        <v>234</v>
      </c>
      <c r="C9" s="252">
        <v>1.252</v>
      </c>
      <c r="D9" s="506">
        <v>0</v>
      </c>
      <c r="E9" s="253">
        <v>751.09</v>
      </c>
      <c r="F9" s="252">
        <v>1.0469999999999999</v>
      </c>
      <c r="G9" s="255">
        <v>-0.1958</v>
      </c>
      <c r="H9" s="255">
        <v>0.05</v>
      </c>
      <c r="I9" s="253">
        <v>6.5</v>
      </c>
      <c r="J9" s="253">
        <v>6.5</v>
      </c>
      <c r="K9" s="255">
        <v>5.3940000000000002E-2</v>
      </c>
      <c r="L9" s="253" t="s">
        <v>40</v>
      </c>
      <c r="M9" s="252" t="s">
        <v>197</v>
      </c>
      <c r="N9" s="539">
        <v>-5.1000000000000004E-3</v>
      </c>
      <c r="O9" s="256">
        <v>0.43380000000000002</v>
      </c>
      <c r="P9" s="255">
        <v>-0.1318</v>
      </c>
      <c r="Q9" s="255">
        <v>0.30959999999999999</v>
      </c>
      <c r="R9" s="255">
        <v>2.7000000000000001E-3</v>
      </c>
      <c r="S9" s="255">
        <v>-4.7999999999999996E-3</v>
      </c>
      <c r="T9" s="255">
        <v>-3.5000000000000001E-3</v>
      </c>
      <c r="U9" s="253">
        <v>10358</v>
      </c>
      <c r="V9" s="253">
        <v>0</v>
      </c>
      <c r="W9" s="257">
        <v>0.21180555555555555</v>
      </c>
      <c r="X9" s="258">
        <v>42705</v>
      </c>
      <c r="Y9" s="259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1.0349999999999999</v>
      </c>
      <c r="D10" s="157">
        <v>0</v>
      </c>
      <c r="E10" s="144">
        <v>1.1399999999999999</v>
      </c>
      <c r="F10" s="7">
        <v>1.0207999999999999</v>
      </c>
      <c r="G10" s="146">
        <v>-1.3899999999999999E-2</v>
      </c>
      <c r="H10" s="146">
        <v>0.05</v>
      </c>
      <c r="I10" s="144">
        <v>5</v>
      </c>
      <c r="J10" s="144">
        <v>5</v>
      </c>
      <c r="K10" s="146">
        <v>4.9299999999999997E-2</v>
      </c>
      <c r="L10" s="144" t="s">
        <v>40</v>
      </c>
      <c r="M10" s="7" t="s">
        <v>236</v>
      </c>
      <c r="N10" s="157">
        <v>0</v>
      </c>
      <c r="O10" s="23">
        <v>0.122</v>
      </c>
      <c r="P10" s="146">
        <v>-1.11E-2</v>
      </c>
      <c r="Q10" s="144" t="s">
        <v>37</v>
      </c>
      <c r="R10" s="146">
        <v>8.0000000000000002E-3</v>
      </c>
      <c r="S10" s="146">
        <v>7.0000000000000001E-3</v>
      </c>
      <c r="T10" s="146">
        <v>1.0200000000000001E-2</v>
      </c>
      <c r="U10" s="144">
        <v>2432</v>
      </c>
      <c r="V10" s="144">
        <v>1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5.3333333333333336E-4</v>
      </c>
      <c r="E11" s="36"/>
      <c r="F11" s="35"/>
      <c r="G11" s="43">
        <f>AVERAGE(G8:G10)</f>
        <v>-0.12843333333333334</v>
      </c>
      <c r="H11" s="272">
        <f>COUNTIF($D8:$D10,"&gt;0")/COUNT($D8:$D10)</f>
        <v>0.33333333333333331</v>
      </c>
      <c r="I11" s="36"/>
      <c r="J11" s="36"/>
      <c r="K11" s="43">
        <f>AVERAGE(K8:K10)</f>
        <v>5.2729999999999999E-2</v>
      </c>
      <c r="L11" s="36"/>
      <c r="M11" s="35"/>
      <c r="N11" s="38"/>
      <c r="O11" s="39"/>
      <c r="P11" s="43">
        <f>AVERAGE(P8:P10)</f>
        <v>-8.6533333333333337E-2</v>
      </c>
      <c r="Q11" s="37"/>
      <c r="R11" s="43">
        <f>AVERAGE(R8:R10)</f>
        <v>3.9000000000000003E-3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1.141</v>
      </c>
      <c r="D12" s="159">
        <v>0</v>
      </c>
      <c r="E12" s="150">
        <v>383.8</v>
      </c>
      <c r="F12" s="14">
        <v>1.0439000000000001</v>
      </c>
      <c r="G12" s="152">
        <v>-9.2999999999999999E-2</v>
      </c>
      <c r="H12" s="152">
        <v>4.4999999999999998E-2</v>
      </c>
      <c r="I12" s="150">
        <v>6</v>
      </c>
      <c r="J12" s="150">
        <v>6</v>
      </c>
      <c r="K12" s="152">
        <v>5.4690000000000003E-2</v>
      </c>
      <c r="L12" s="150" t="s">
        <v>40</v>
      </c>
      <c r="M12" s="14" t="s">
        <v>222</v>
      </c>
      <c r="N12" s="156">
        <v>-8.0999999999999996E-3</v>
      </c>
      <c r="O12" s="18">
        <v>0.2258</v>
      </c>
      <c r="P12" s="152">
        <v>-6.8099999999999994E-2</v>
      </c>
      <c r="Q12" s="152">
        <v>0.79510000000000003</v>
      </c>
      <c r="R12" s="152">
        <v>-4.8999999999999998E-3</v>
      </c>
      <c r="S12" s="152">
        <v>-6.1000000000000004E-3</v>
      </c>
      <c r="T12" s="152">
        <v>-5.0000000000000001E-3</v>
      </c>
      <c r="U12" s="150">
        <v>50747</v>
      </c>
      <c r="V12" s="150">
        <v>-490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1.218</v>
      </c>
      <c r="D13" s="147">
        <v>8.0000000000000004E-4</v>
      </c>
      <c r="E13" s="144">
        <v>392.27</v>
      </c>
      <c r="F13" s="7">
        <v>1.0388999999999999</v>
      </c>
      <c r="G13" s="146">
        <v>-0.1724</v>
      </c>
      <c r="H13" s="146">
        <v>4.4999999999999998E-2</v>
      </c>
      <c r="I13" s="144">
        <v>6</v>
      </c>
      <c r="J13" s="144">
        <v>6</v>
      </c>
      <c r="K13" s="146">
        <v>5.0889999999999998E-2</v>
      </c>
      <c r="L13" s="144" t="s">
        <v>40</v>
      </c>
      <c r="M13" s="7" t="s">
        <v>231</v>
      </c>
      <c r="N13" s="145">
        <v>-5.3E-3</v>
      </c>
      <c r="O13" s="23">
        <v>0.52229999999999999</v>
      </c>
      <c r="P13" s="146">
        <v>-0.13109999999999999</v>
      </c>
      <c r="Q13" s="146">
        <v>0.48259999999999997</v>
      </c>
      <c r="R13" s="146">
        <v>1.5E-3</v>
      </c>
      <c r="S13" s="146">
        <v>-2.0000000000000001E-4</v>
      </c>
      <c r="T13" s="146">
        <v>4.0000000000000002E-4</v>
      </c>
      <c r="U13" s="144">
        <v>9223</v>
      </c>
      <c r="V13" s="144">
        <v>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1.226</v>
      </c>
      <c r="D14" s="151">
        <v>4.8999999999999998E-3</v>
      </c>
      <c r="E14" s="150">
        <v>42.28</v>
      </c>
      <c r="F14" s="14">
        <v>1.0389999999999999</v>
      </c>
      <c r="G14" s="152">
        <v>-0.18</v>
      </c>
      <c r="H14" s="152">
        <v>4.4999999999999998E-2</v>
      </c>
      <c r="I14" s="150">
        <v>6</v>
      </c>
      <c r="J14" s="150">
        <v>6</v>
      </c>
      <c r="K14" s="152">
        <v>5.0549999999999998E-2</v>
      </c>
      <c r="L14" s="150" t="s">
        <v>40</v>
      </c>
      <c r="M14" s="269" t="s">
        <v>229</v>
      </c>
      <c r="N14" s="156">
        <v>-6.4000000000000003E-3</v>
      </c>
      <c r="O14" s="18">
        <v>0.37590000000000001</v>
      </c>
      <c r="P14" s="152">
        <v>-0.1368</v>
      </c>
      <c r="Q14" s="152">
        <v>0.45250000000000001</v>
      </c>
      <c r="R14" s="152">
        <v>-6.0000000000000001E-3</v>
      </c>
      <c r="S14" s="152">
        <v>-6.7000000000000002E-3</v>
      </c>
      <c r="T14" s="152">
        <v>-6.7999999999999996E-3</v>
      </c>
      <c r="U14" s="150">
        <v>44964</v>
      </c>
      <c r="V14" s="150">
        <v>-282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1.9E-3</v>
      </c>
      <c r="E15" s="36"/>
      <c r="F15" s="35"/>
      <c r="G15" s="43">
        <f>AVERAGE(G12:G14)</f>
        <v>-0.14846666666666666</v>
      </c>
      <c r="H15" s="272">
        <f>COUNTIF($D12:$D14,"&gt;0")/COUNT($D12:$D14)</f>
        <v>0.66666666666666663</v>
      </c>
      <c r="I15" s="36"/>
      <c r="J15" s="36"/>
      <c r="K15" s="43">
        <f>AVERAGE(K12:K14)</f>
        <v>5.204333333333333E-2</v>
      </c>
      <c r="L15" s="36"/>
      <c r="M15" s="35"/>
      <c r="N15" s="38"/>
      <c r="O15" s="39"/>
      <c r="P15" s="43">
        <f>AVERAGE(P12:P14)</f>
        <v>-0.11199999999999999</v>
      </c>
      <c r="Q15" s="37"/>
      <c r="R15" s="43">
        <f>AVERAGE(R12:R14)</f>
        <v>-3.1333333333333335E-3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1.1020000000000001</v>
      </c>
      <c r="D16" s="157">
        <v>0</v>
      </c>
      <c r="E16" s="144">
        <v>31.7</v>
      </c>
      <c r="F16" s="7">
        <v>1.0691999999999999</v>
      </c>
      <c r="G16" s="146">
        <v>-3.0700000000000002E-2</v>
      </c>
      <c r="H16" s="146">
        <v>0.04</v>
      </c>
      <c r="I16" s="144">
        <v>6</v>
      </c>
      <c r="J16" s="144">
        <v>5.5</v>
      </c>
      <c r="K16" s="146">
        <v>5.3319999999999999E-2</v>
      </c>
      <c r="L16" s="144" t="s">
        <v>40</v>
      </c>
      <c r="M16" s="158" t="s">
        <v>203</v>
      </c>
      <c r="N16" s="145">
        <v>-7.7999999999999996E-3</v>
      </c>
      <c r="O16" s="23">
        <v>0.1709</v>
      </c>
      <c r="P16" s="146">
        <v>-2.6599999999999999E-2</v>
      </c>
      <c r="Q16" s="146">
        <v>0.88549999999999995</v>
      </c>
      <c r="R16" s="146">
        <v>-3.8999999999999998E-3</v>
      </c>
      <c r="S16" s="146">
        <v>-6.1999999999999998E-3</v>
      </c>
      <c r="T16" s="146">
        <v>-6.6E-3</v>
      </c>
      <c r="U16" s="144">
        <v>6069</v>
      </c>
      <c r="V16" s="144">
        <v>-70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</v>
      </c>
      <c r="D17" s="159">
        <v>0</v>
      </c>
      <c r="E17" s="150">
        <v>3.62</v>
      </c>
      <c r="F17" s="14">
        <v>1.0349999999999999</v>
      </c>
      <c r="G17" s="152">
        <v>-3.3799999999999997E-2</v>
      </c>
      <c r="H17" s="152">
        <v>0.04</v>
      </c>
      <c r="I17" s="150">
        <v>5.5</v>
      </c>
      <c r="J17" s="150">
        <v>5.5</v>
      </c>
      <c r="K17" s="152">
        <v>5.314E-2</v>
      </c>
      <c r="L17" s="150" t="s">
        <v>40</v>
      </c>
      <c r="M17" s="14" t="s">
        <v>76</v>
      </c>
      <c r="N17" s="156">
        <v>-6.7000000000000002E-3</v>
      </c>
      <c r="O17" s="18">
        <v>0.18820000000000001</v>
      </c>
      <c r="P17" s="152">
        <v>-2.9100000000000001E-2</v>
      </c>
      <c r="Q17" s="152">
        <v>0.89529999999999998</v>
      </c>
      <c r="R17" s="152">
        <v>-6.1999999999999998E-3</v>
      </c>
      <c r="S17" s="152">
        <v>-6.3E-3</v>
      </c>
      <c r="T17" s="152">
        <v>-2.8999999999999998E-3</v>
      </c>
      <c r="U17" s="150">
        <v>3649</v>
      </c>
      <c r="V17" s="150">
        <v>-40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1.073</v>
      </c>
      <c r="D18" s="147">
        <v>1.9E-3</v>
      </c>
      <c r="E18" s="144">
        <v>3408.68</v>
      </c>
      <c r="F18" s="7">
        <v>1.038</v>
      </c>
      <c r="G18" s="146">
        <v>-3.3700000000000001E-2</v>
      </c>
      <c r="H18" s="146">
        <v>0.04</v>
      </c>
      <c r="I18" s="144">
        <v>5.5</v>
      </c>
      <c r="J18" s="144">
        <v>5.5</v>
      </c>
      <c r="K18" s="146">
        <v>5.314E-2</v>
      </c>
      <c r="L18" s="144" t="s">
        <v>40</v>
      </c>
      <c r="M18" s="7" t="s">
        <v>197</v>
      </c>
      <c r="N18" s="145">
        <v>-5.1000000000000004E-3</v>
      </c>
      <c r="O18" s="23">
        <v>0.17249999999999999</v>
      </c>
      <c r="P18" s="146">
        <v>-2.9100000000000001E-2</v>
      </c>
      <c r="Q18" s="146">
        <v>0.92749999999999999</v>
      </c>
      <c r="R18" s="146">
        <v>4.0000000000000002E-4</v>
      </c>
      <c r="S18" s="146">
        <v>0</v>
      </c>
      <c r="T18" s="146">
        <v>5.9999999999999995E-4</v>
      </c>
      <c r="U18" s="144">
        <v>79831</v>
      </c>
      <c r="V18" s="144">
        <v>1393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150335</v>
      </c>
      <c r="B19" s="150" t="s">
        <v>195</v>
      </c>
      <c r="C19" s="14">
        <v>1.0740000000000001</v>
      </c>
      <c r="D19" s="151">
        <v>1.9E-3</v>
      </c>
      <c r="E19" s="150">
        <v>453.14</v>
      </c>
      <c r="F19" s="14">
        <v>1.038</v>
      </c>
      <c r="G19" s="152">
        <v>-3.4700000000000002E-2</v>
      </c>
      <c r="H19" s="152">
        <v>0.04</v>
      </c>
      <c r="I19" s="150">
        <v>5.5</v>
      </c>
      <c r="J19" s="150">
        <v>5.5</v>
      </c>
      <c r="K19" s="152">
        <v>5.3089999999999998E-2</v>
      </c>
      <c r="L19" s="150" t="s">
        <v>40</v>
      </c>
      <c r="M19" s="14" t="s">
        <v>80</v>
      </c>
      <c r="N19" s="156">
        <v>-9.1000000000000004E-3</v>
      </c>
      <c r="O19" s="18">
        <v>0.24110000000000001</v>
      </c>
      <c r="P19" s="152">
        <v>-0.03</v>
      </c>
      <c r="Q19" s="162">
        <v>0.76759999999999995</v>
      </c>
      <c r="R19" s="152">
        <v>-2.5000000000000001E-3</v>
      </c>
      <c r="S19" s="152">
        <v>-5.7999999999999996E-3</v>
      </c>
      <c r="T19" s="152">
        <v>0</v>
      </c>
      <c r="U19" s="150">
        <v>16912</v>
      </c>
      <c r="V19" s="150">
        <v>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1.0740000000000001</v>
      </c>
      <c r="D20" s="147">
        <v>2.8E-3</v>
      </c>
      <c r="E20" s="144">
        <v>3321.54</v>
      </c>
      <c r="F20" s="7">
        <v>1.038</v>
      </c>
      <c r="G20" s="146">
        <v>-3.4700000000000002E-2</v>
      </c>
      <c r="H20" s="146">
        <v>0.04</v>
      </c>
      <c r="I20" s="144">
        <v>5.5</v>
      </c>
      <c r="J20" s="144">
        <v>5.5</v>
      </c>
      <c r="K20" s="146">
        <v>5.3089999999999998E-2</v>
      </c>
      <c r="L20" s="144" t="s">
        <v>40</v>
      </c>
      <c r="M20" s="7" t="s">
        <v>78</v>
      </c>
      <c r="N20" s="147">
        <v>3.5999999999999999E-3</v>
      </c>
      <c r="O20" s="23">
        <v>0.20960000000000001</v>
      </c>
      <c r="P20" s="146">
        <v>-0.03</v>
      </c>
      <c r="Q20" s="146">
        <v>0.84099999999999997</v>
      </c>
      <c r="R20" s="146">
        <v>8.9999999999999998E-4</v>
      </c>
      <c r="S20" s="146">
        <v>-1.8E-3</v>
      </c>
      <c r="T20" s="146">
        <v>1.8E-3</v>
      </c>
      <c r="U20" s="144">
        <v>122482</v>
      </c>
      <c r="V20" s="144">
        <v>1428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1.0760000000000001</v>
      </c>
      <c r="D21" s="151">
        <v>1.9E-3</v>
      </c>
      <c r="E21" s="150">
        <v>712.05</v>
      </c>
      <c r="F21" s="14">
        <v>1.0381</v>
      </c>
      <c r="G21" s="152">
        <v>-3.6499999999999998E-2</v>
      </c>
      <c r="H21" s="152">
        <v>0.04</v>
      </c>
      <c r="I21" s="150">
        <v>6</v>
      </c>
      <c r="J21" s="150">
        <v>5.5</v>
      </c>
      <c r="K21" s="152">
        <v>5.3069999999999999E-2</v>
      </c>
      <c r="L21" s="150" t="s">
        <v>40</v>
      </c>
      <c r="M21" s="14" t="s">
        <v>201</v>
      </c>
      <c r="N21" s="156">
        <v>-8.9999999999999993E-3</v>
      </c>
      <c r="O21" s="18">
        <v>0.25440000000000002</v>
      </c>
      <c r="P21" s="152">
        <v>-3.1800000000000002E-2</v>
      </c>
      <c r="Q21" s="162">
        <v>0.73640000000000005</v>
      </c>
      <c r="R21" s="152">
        <v>2.5000000000000001E-3</v>
      </c>
      <c r="S21" s="152">
        <v>-3.8E-3</v>
      </c>
      <c r="T21" s="152">
        <v>-1.1999999999999999E-3</v>
      </c>
      <c r="U21" s="150">
        <v>38690</v>
      </c>
      <c r="V21" s="150">
        <v>-602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1.0740000000000001</v>
      </c>
      <c r="D22" s="145">
        <v>-1.9E-3</v>
      </c>
      <c r="E22" s="144">
        <v>97.98</v>
      </c>
      <c r="F22" s="7">
        <v>1.0349999999999999</v>
      </c>
      <c r="G22" s="146">
        <v>-3.7699999999999997E-2</v>
      </c>
      <c r="H22" s="146">
        <v>0.04</v>
      </c>
      <c r="I22" s="144">
        <v>5.5</v>
      </c>
      <c r="J22" s="144">
        <v>5.5</v>
      </c>
      <c r="K22" s="146">
        <v>5.2940000000000001E-2</v>
      </c>
      <c r="L22" s="144" t="s">
        <v>40</v>
      </c>
      <c r="M22" s="7" t="s">
        <v>110</v>
      </c>
      <c r="N22" s="145">
        <v>-9.1999999999999998E-3</v>
      </c>
      <c r="O22" s="23">
        <v>0.2329</v>
      </c>
      <c r="P22" s="146">
        <v>-3.2800000000000003E-2</v>
      </c>
      <c r="Q22" s="146">
        <v>0.79100000000000004</v>
      </c>
      <c r="R22" s="146">
        <v>-7.1999999999999998E-3</v>
      </c>
      <c r="S22" s="146">
        <v>-6.4000000000000003E-3</v>
      </c>
      <c r="T22" s="146">
        <v>-5.7000000000000002E-3</v>
      </c>
      <c r="U22" s="144">
        <v>20576</v>
      </c>
      <c r="V22" s="144">
        <v>-63</v>
      </c>
      <c r="W22" s="148">
        <v>0.21180555555555555</v>
      </c>
      <c r="X22" s="149">
        <v>42738</v>
      </c>
      <c r="Y22" s="13" t="s">
        <v>38</v>
      </c>
    </row>
    <row r="23" spans="1:25" ht="15.75" thickBot="1" x14ac:dyDescent="0.2">
      <c r="A23" s="14">
        <v>150325</v>
      </c>
      <c r="B23" s="150" t="s">
        <v>224</v>
      </c>
      <c r="C23" s="14">
        <v>1.0740000000000001</v>
      </c>
      <c r="D23" s="159">
        <v>0</v>
      </c>
      <c r="E23" s="150">
        <v>0.64</v>
      </c>
      <c r="F23" s="14">
        <v>1.0316000000000001</v>
      </c>
      <c r="G23" s="152">
        <v>-4.1099999999999998E-2</v>
      </c>
      <c r="H23" s="152">
        <v>0.04</v>
      </c>
      <c r="I23" s="150">
        <v>5.5</v>
      </c>
      <c r="J23" s="150">
        <v>5.5</v>
      </c>
      <c r="K23" s="152">
        <v>5.2760000000000001E-2</v>
      </c>
      <c r="L23" s="150" t="s">
        <v>40</v>
      </c>
      <c r="M23" s="14" t="s">
        <v>66</v>
      </c>
      <c r="N23" s="156">
        <v>-1.3100000000000001E-2</v>
      </c>
      <c r="O23" s="18">
        <v>0.3584</v>
      </c>
      <c r="P23" s="152">
        <v>-3.5499999999999997E-2</v>
      </c>
      <c r="Q23" s="162">
        <v>0.50180000000000002</v>
      </c>
      <c r="R23" s="152">
        <v>-2.3E-3</v>
      </c>
      <c r="S23" s="152">
        <v>-6.3E-3</v>
      </c>
      <c r="T23" s="152">
        <v>-9.4999999999999998E-3</v>
      </c>
      <c r="U23" s="150">
        <v>1659</v>
      </c>
      <c r="V23" s="150">
        <v>-3</v>
      </c>
      <c r="W23" s="153">
        <v>0.21180555555555555</v>
      </c>
      <c r="X23" s="154">
        <v>42738</v>
      </c>
      <c r="Y23" s="21" t="s">
        <v>38</v>
      </c>
    </row>
    <row r="24" spans="1:25" ht="15.75" thickBot="1" x14ac:dyDescent="0.2">
      <c r="A24" s="7">
        <v>150293</v>
      </c>
      <c r="B24" s="144" t="s">
        <v>204</v>
      </c>
      <c r="C24" s="7">
        <v>1.1080000000000001</v>
      </c>
      <c r="D24" s="147">
        <v>1.8E-3</v>
      </c>
      <c r="E24" s="144">
        <v>13.48</v>
      </c>
      <c r="F24" s="7">
        <v>1.0623</v>
      </c>
      <c r="G24" s="146">
        <v>-4.2999999999999997E-2</v>
      </c>
      <c r="H24" s="146">
        <v>0.04</v>
      </c>
      <c r="I24" s="144">
        <v>6.25</v>
      </c>
      <c r="J24" s="144">
        <v>5.5</v>
      </c>
      <c r="K24" s="146">
        <v>5.2699999999999997E-2</v>
      </c>
      <c r="L24" s="144" t="s">
        <v>40</v>
      </c>
      <c r="M24" s="7" t="s">
        <v>66</v>
      </c>
      <c r="N24" s="145">
        <v>-1.3100000000000001E-2</v>
      </c>
      <c r="O24" s="23">
        <v>0.3362</v>
      </c>
      <c r="P24" s="146">
        <v>-3.8199999999999998E-2</v>
      </c>
      <c r="Q24" s="146">
        <v>0.51749999999999996</v>
      </c>
      <c r="R24" s="146">
        <v>1.5699999999999999E-2</v>
      </c>
      <c r="S24" s="146">
        <v>6.6E-3</v>
      </c>
      <c r="T24" s="146">
        <v>6.7000000000000002E-3</v>
      </c>
      <c r="U24" s="144">
        <v>1246</v>
      </c>
      <c r="V24" s="144">
        <v>3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150299</v>
      </c>
      <c r="B25" s="161" t="s">
        <v>199</v>
      </c>
      <c r="C25" s="14">
        <v>1.0820000000000001</v>
      </c>
      <c r="D25" s="151">
        <v>1.9E-3</v>
      </c>
      <c r="E25" s="150">
        <v>191.41</v>
      </c>
      <c r="F25" s="14">
        <v>1.0381</v>
      </c>
      <c r="G25" s="152">
        <v>-4.2299999999999997E-2</v>
      </c>
      <c r="H25" s="152">
        <v>0.04</v>
      </c>
      <c r="I25" s="150">
        <v>5.5</v>
      </c>
      <c r="J25" s="150">
        <v>5.5</v>
      </c>
      <c r="K25" s="152">
        <v>5.2690000000000001E-2</v>
      </c>
      <c r="L25" s="150" t="s">
        <v>40</v>
      </c>
      <c r="M25" s="14" t="s">
        <v>95</v>
      </c>
      <c r="N25" s="156">
        <v>-1.2999999999999999E-3</v>
      </c>
      <c r="O25" s="18">
        <v>0.20230000000000001</v>
      </c>
      <c r="P25" s="152">
        <v>-3.7100000000000001E-2</v>
      </c>
      <c r="Q25" s="162">
        <v>0.85780000000000001</v>
      </c>
      <c r="R25" s="152">
        <v>-3.0000000000000001E-3</v>
      </c>
      <c r="S25" s="152">
        <v>-6.1000000000000004E-3</v>
      </c>
      <c r="T25" s="152">
        <v>-2.3E-3</v>
      </c>
      <c r="U25" s="150">
        <v>43184</v>
      </c>
      <c r="V25" s="150">
        <v>-322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1.0840000000000001</v>
      </c>
      <c r="D26" s="147">
        <v>4.5999999999999999E-3</v>
      </c>
      <c r="E26" s="144">
        <v>21.61</v>
      </c>
      <c r="F26" s="7">
        <v>1.038</v>
      </c>
      <c r="G26" s="146">
        <v>-4.4299999999999999E-2</v>
      </c>
      <c r="H26" s="146">
        <v>0.04</v>
      </c>
      <c r="I26" s="144">
        <v>5.5</v>
      </c>
      <c r="J26" s="144">
        <v>5.5</v>
      </c>
      <c r="K26" s="146">
        <v>5.2580000000000002E-2</v>
      </c>
      <c r="L26" s="144" t="s">
        <v>40</v>
      </c>
      <c r="M26" s="7" t="s">
        <v>95</v>
      </c>
      <c r="N26" s="145">
        <v>-1.2999999999999999E-3</v>
      </c>
      <c r="O26" s="23">
        <v>0.2278</v>
      </c>
      <c r="P26" s="146">
        <v>-3.8899999999999997E-2</v>
      </c>
      <c r="Q26" s="146">
        <v>0.79859999999999998</v>
      </c>
      <c r="R26" s="146">
        <v>-2.3999999999999998E-3</v>
      </c>
      <c r="S26" s="146">
        <v>-8.3999999999999995E-3</v>
      </c>
      <c r="T26" s="146">
        <v>-6.0000000000000001E-3</v>
      </c>
      <c r="U26" s="144">
        <v>19916</v>
      </c>
      <c r="V26" s="144">
        <v>-10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1.0840000000000001</v>
      </c>
      <c r="D27" s="151">
        <v>3.7000000000000002E-3</v>
      </c>
      <c r="E27" s="150">
        <v>11339.22</v>
      </c>
      <c r="F27" s="14">
        <v>1.0350999999999999</v>
      </c>
      <c r="G27" s="152">
        <v>-4.7199999999999999E-2</v>
      </c>
      <c r="H27" s="152">
        <v>0.04</v>
      </c>
      <c r="I27" s="150">
        <v>5.5</v>
      </c>
      <c r="J27" s="150">
        <v>5.5</v>
      </c>
      <c r="K27" s="152">
        <v>5.2440000000000001E-2</v>
      </c>
      <c r="L27" s="150" t="s">
        <v>40</v>
      </c>
      <c r="M27" s="14" t="s">
        <v>209</v>
      </c>
      <c r="N27" s="156">
        <v>-1E-4</v>
      </c>
      <c r="O27" s="18">
        <v>0.2112</v>
      </c>
      <c r="P27" s="152">
        <v>-4.1700000000000001E-2</v>
      </c>
      <c r="Q27" s="152">
        <v>0.84130000000000005</v>
      </c>
      <c r="R27" s="152">
        <v>-5.1000000000000004E-3</v>
      </c>
      <c r="S27" s="152">
        <v>-7.0000000000000001E-3</v>
      </c>
      <c r="T27" s="152">
        <v>-4.7999999999999996E-3</v>
      </c>
      <c r="U27" s="150">
        <v>484275</v>
      </c>
      <c r="V27" s="150">
        <v>-8355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150117</v>
      </c>
      <c r="B28" s="144" t="s">
        <v>206</v>
      </c>
      <c r="C28" s="7">
        <v>1.087</v>
      </c>
      <c r="D28" s="145">
        <v>-4.5999999999999999E-3</v>
      </c>
      <c r="E28" s="144">
        <v>5872.68</v>
      </c>
      <c r="F28" s="7">
        <v>1.0350999999999999</v>
      </c>
      <c r="G28" s="146">
        <v>-5.0099999999999999E-2</v>
      </c>
      <c r="H28" s="146">
        <v>0.04</v>
      </c>
      <c r="I28" s="144">
        <v>5.5</v>
      </c>
      <c r="J28" s="144">
        <v>5.5</v>
      </c>
      <c r="K28" s="146">
        <v>5.2290000000000003E-2</v>
      </c>
      <c r="L28" s="144" t="s">
        <v>40</v>
      </c>
      <c r="M28" s="7" t="s">
        <v>207</v>
      </c>
      <c r="N28" s="145">
        <v>-1.83E-2</v>
      </c>
      <c r="O28" s="23">
        <v>0.20269999999999999</v>
      </c>
      <c r="P28" s="146">
        <v>-4.4299999999999999E-2</v>
      </c>
      <c r="Q28" s="146">
        <v>1.4816</v>
      </c>
      <c r="R28" s="146">
        <v>-1.8E-3</v>
      </c>
      <c r="S28" s="146">
        <v>-6.8999999999999999E-3</v>
      </c>
      <c r="T28" s="146">
        <v>-6.7000000000000002E-3</v>
      </c>
      <c r="U28" s="144">
        <v>103592</v>
      </c>
      <c r="V28" s="144">
        <v>-4270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1.0900000000000001</v>
      </c>
      <c r="D29" s="156">
        <v>-1.8E-3</v>
      </c>
      <c r="E29" s="150">
        <v>35.11</v>
      </c>
      <c r="F29" s="14">
        <v>1.0381</v>
      </c>
      <c r="G29" s="152">
        <v>-0.05</v>
      </c>
      <c r="H29" s="152">
        <v>0.04</v>
      </c>
      <c r="I29" s="150">
        <v>5.5</v>
      </c>
      <c r="J29" s="150">
        <v>5.5</v>
      </c>
      <c r="K29" s="152">
        <v>5.2290000000000003E-2</v>
      </c>
      <c r="L29" s="150" t="s">
        <v>40</v>
      </c>
      <c r="M29" s="14" t="s">
        <v>56</v>
      </c>
      <c r="N29" s="151">
        <v>5.3E-3</v>
      </c>
      <c r="O29" s="18">
        <v>0.44119999999999998</v>
      </c>
      <c r="P29" s="152">
        <v>-4.4200000000000003E-2</v>
      </c>
      <c r="Q29" s="162">
        <v>0.30149999999999999</v>
      </c>
      <c r="R29" s="152">
        <v>-4.3E-3</v>
      </c>
      <c r="S29" s="152">
        <v>-1.9E-3</v>
      </c>
      <c r="T29" s="152">
        <v>-3.5000000000000001E-3</v>
      </c>
      <c r="U29" s="150">
        <v>5014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502037</v>
      </c>
      <c r="B30" s="144" t="s">
        <v>221</v>
      </c>
      <c r="C30" s="7">
        <v>1.0840000000000001</v>
      </c>
      <c r="D30" s="147">
        <v>8.3999999999999995E-3</v>
      </c>
      <c r="E30" s="144">
        <v>1.03</v>
      </c>
      <c r="F30" s="7">
        <v>1.0314000000000001</v>
      </c>
      <c r="G30" s="146">
        <v>-5.0999999999999997E-2</v>
      </c>
      <c r="H30" s="146">
        <v>0.04</v>
      </c>
      <c r="I30" s="144">
        <v>5.5</v>
      </c>
      <c r="J30" s="144">
        <v>5.5</v>
      </c>
      <c r="K30" s="146">
        <v>5.2249999999999998E-2</v>
      </c>
      <c r="L30" s="144" t="s">
        <v>40</v>
      </c>
      <c r="M30" s="7" t="s">
        <v>222</v>
      </c>
      <c r="N30" s="145">
        <v>-8.0999999999999996E-3</v>
      </c>
      <c r="O30" s="23">
        <v>0.43359999999999999</v>
      </c>
      <c r="P30" s="146">
        <v>-4.53E-2</v>
      </c>
      <c r="Q30" s="146">
        <v>0.3261</v>
      </c>
      <c r="R30" s="146">
        <v>3.8999999999999998E-3</v>
      </c>
      <c r="S30" s="146">
        <v>-2.0999999999999999E-3</v>
      </c>
      <c r="T30" s="146">
        <v>-3.5000000000000001E-3</v>
      </c>
      <c r="U30" s="144">
        <v>566</v>
      </c>
      <c r="V30" s="144">
        <v>-2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1.0840000000000001</v>
      </c>
      <c r="D31" s="156">
        <v>-2.8E-3</v>
      </c>
      <c r="E31" s="150">
        <v>114.65</v>
      </c>
      <c r="F31" s="14">
        <v>1.0309999999999999</v>
      </c>
      <c r="G31" s="152">
        <v>-5.1400000000000001E-2</v>
      </c>
      <c r="H31" s="152">
        <v>0.04</v>
      </c>
      <c r="I31" s="150">
        <v>5.5</v>
      </c>
      <c r="J31" s="150">
        <v>5.5</v>
      </c>
      <c r="K31" s="152">
        <v>5.2229999999999999E-2</v>
      </c>
      <c r="L31" s="150" t="s">
        <v>40</v>
      </c>
      <c r="M31" s="14" t="s">
        <v>46</v>
      </c>
      <c r="N31" s="156">
        <v>-1.34E-2</v>
      </c>
      <c r="O31" s="18">
        <v>0.41610000000000003</v>
      </c>
      <c r="P31" s="152">
        <v>-4.53E-2</v>
      </c>
      <c r="Q31" s="152">
        <v>0.36749999999999999</v>
      </c>
      <c r="R31" s="152">
        <v>-4.8999999999999998E-3</v>
      </c>
      <c r="S31" s="152">
        <v>-9.4000000000000004E-3</v>
      </c>
      <c r="T31" s="152">
        <v>-4.4999999999999997E-3</v>
      </c>
      <c r="U31" s="150">
        <v>13548</v>
      </c>
      <c r="V31" s="150">
        <v>-77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150263</v>
      </c>
      <c r="B32" s="144" t="s">
        <v>210</v>
      </c>
      <c r="C32" s="7">
        <v>1.0920000000000001</v>
      </c>
      <c r="D32" s="147">
        <v>9.1999999999999998E-3</v>
      </c>
      <c r="E32" s="144">
        <v>7.48</v>
      </c>
      <c r="F32" s="7">
        <v>1.038</v>
      </c>
      <c r="G32" s="146">
        <v>-5.1999999999999998E-2</v>
      </c>
      <c r="H32" s="146">
        <v>0.04</v>
      </c>
      <c r="I32" s="144">
        <v>5.5</v>
      </c>
      <c r="J32" s="144">
        <v>5.5</v>
      </c>
      <c r="K32" s="146">
        <v>5.2179999999999997E-2</v>
      </c>
      <c r="L32" s="144" t="s">
        <v>40</v>
      </c>
      <c r="M32" s="7" t="s">
        <v>211</v>
      </c>
      <c r="N32" s="145">
        <v>-7.4000000000000003E-3</v>
      </c>
      <c r="O32" s="23">
        <v>0.2402</v>
      </c>
      <c r="P32" s="146">
        <v>-4.5999999999999999E-2</v>
      </c>
      <c r="Q32" s="146">
        <v>0.76970000000000005</v>
      </c>
      <c r="R32" s="146">
        <v>-1E-4</v>
      </c>
      <c r="S32" s="146">
        <v>-8.8999999999999999E-3</v>
      </c>
      <c r="T32" s="146">
        <v>-5.7999999999999996E-3</v>
      </c>
      <c r="U32" s="144">
        <v>1439</v>
      </c>
      <c r="V32" s="144">
        <v>-31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150198</v>
      </c>
      <c r="B33" s="150" t="s">
        <v>219</v>
      </c>
      <c r="C33" s="14">
        <v>1.093</v>
      </c>
      <c r="D33" s="156">
        <v>-1.8E-3</v>
      </c>
      <c r="E33" s="150">
        <v>64.7</v>
      </c>
      <c r="F33" s="14">
        <v>1.0350999999999999</v>
      </c>
      <c r="G33" s="152">
        <v>-5.5899999999999998E-2</v>
      </c>
      <c r="H33" s="152">
        <v>0.04</v>
      </c>
      <c r="I33" s="150">
        <v>5.5</v>
      </c>
      <c r="J33" s="150">
        <v>5.5</v>
      </c>
      <c r="K33" s="152">
        <v>5.1990000000000001E-2</v>
      </c>
      <c r="L33" s="150" t="s">
        <v>40</v>
      </c>
      <c r="M33" s="14" t="s">
        <v>220</v>
      </c>
      <c r="N33" s="156">
        <v>-7.7999999999999996E-3</v>
      </c>
      <c r="O33" s="18">
        <v>0.26319999999999999</v>
      </c>
      <c r="P33" s="152">
        <v>-4.9599999999999998E-2</v>
      </c>
      <c r="Q33" s="152">
        <v>0.72</v>
      </c>
      <c r="R33" s="152">
        <v>-6.9999999999999999E-4</v>
      </c>
      <c r="S33" s="152">
        <v>-1.1999999999999999E-3</v>
      </c>
      <c r="T33" s="152">
        <v>-4.4000000000000003E-3</v>
      </c>
      <c r="U33" s="150">
        <v>50290</v>
      </c>
      <c r="V33" s="150">
        <v>70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1.095</v>
      </c>
      <c r="D34" s="145">
        <v>-3.5999999999999999E-3</v>
      </c>
      <c r="E34" s="144">
        <v>5.23</v>
      </c>
      <c r="F34" s="7">
        <v>1.0349999999999999</v>
      </c>
      <c r="G34" s="146">
        <v>-5.8000000000000003E-2</v>
      </c>
      <c r="H34" s="146">
        <v>0.04</v>
      </c>
      <c r="I34" s="144">
        <v>5.5</v>
      </c>
      <c r="J34" s="144">
        <v>5.5</v>
      </c>
      <c r="K34" s="146">
        <v>5.1889999999999999E-2</v>
      </c>
      <c r="L34" s="144" t="s">
        <v>40</v>
      </c>
      <c r="M34" s="7" t="s">
        <v>76</v>
      </c>
      <c r="N34" s="145">
        <v>-6.7000000000000002E-3</v>
      </c>
      <c r="O34" s="23">
        <v>0.44829999999999998</v>
      </c>
      <c r="P34" s="146">
        <v>-5.1299999999999998E-2</v>
      </c>
      <c r="Q34" s="146">
        <v>0.28810000000000002</v>
      </c>
      <c r="R34" s="146">
        <v>-6.0000000000000001E-3</v>
      </c>
      <c r="S34" s="146">
        <v>-6.0000000000000001E-3</v>
      </c>
      <c r="T34" s="146">
        <v>-6.0000000000000001E-3</v>
      </c>
      <c r="U34" s="144">
        <v>5638</v>
      </c>
      <c r="V34" s="144">
        <v>-1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150196</v>
      </c>
      <c r="B35" s="150" t="s">
        <v>215</v>
      </c>
      <c r="C35" s="14">
        <v>1.1080000000000001</v>
      </c>
      <c r="D35" s="151">
        <v>8.9999999999999998E-4</v>
      </c>
      <c r="E35" s="150">
        <v>578.26</v>
      </c>
      <c r="F35" s="14">
        <v>1.0350999999999999</v>
      </c>
      <c r="G35" s="152">
        <v>-7.0400000000000004E-2</v>
      </c>
      <c r="H35" s="152">
        <v>0.04</v>
      </c>
      <c r="I35" s="150">
        <v>5.5</v>
      </c>
      <c r="J35" s="150">
        <v>5.5</v>
      </c>
      <c r="K35" s="152">
        <v>5.126E-2</v>
      </c>
      <c r="L35" s="150" t="s">
        <v>40</v>
      </c>
      <c r="M35" s="14" t="s">
        <v>216</v>
      </c>
      <c r="N35" s="156">
        <v>-1.49E-2</v>
      </c>
      <c r="O35" s="18">
        <v>0.42880000000000001</v>
      </c>
      <c r="P35" s="152">
        <v>-6.2399999999999997E-2</v>
      </c>
      <c r="Q35" s="152">
        <v>0.33350000000000002</v>
      </c>
      <c r="R35" s="152">
        <v>-5.1999999999999998E-3</v>
      </c>
      <c r="S35" s="152">
        <v>-5.3E-3</v>
      </c>
      <c r="T35" s="152">
        <v>-3.8E-3</v>
      </c>
      <c r="U35" s="150">
        <v>85658</v>
      </c>
      <c r="V35" s="150">
        <v>-68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150261</v>
      </c>
      <c r="B36" s="144" t="s">
        <v>217</v>
      </c>
      <c r="C36" s="7">
        <v>1.1100000000000001</v>
      </c>
      <c r="D36" s="147">
        <v>1.1900000000000001E-2</v>
      </c>
      <c r="E36" s="144">
        <v>162.27000000000001</v>
      </c>
      <c r="F36" s="7">
        <v>1.0313000000000001</v>
      </c>
      <c r="G36" s="146">
        <v>-7.6300000000000007E-2</v>
      </c>
      <c r="H36" s="146">
        <v>0.04</v>
      </c>
      <c r="I36" s="144">
        <v>5.5</v>
      </c>
      <c r="J36" s="144">
        <v>5.5</v>
      </c>
      <c r="K36" s="146">
        <v>5.0990000000000001E-2</v>
      </c>
      <c r="L36" s="144" t="s">
        <v>40</v>
      </c>
      <c r="M36" s="7" t="s">
        <v>218</v>
      </c>
      <c r="N36" s="145">
        <v>-1E-3</v>
      </c>
      <c r="O36" s="23">
        <v>0.43690000000000001</v>
      </c>
      <c r="P36" s="146">
        <v>-6.7699999999999996E-2</v>
      </c>
      <c r="Q36" s="146">
        <v>0.31840000000000002</v>
      </c>
      <c r="R36" s="146">
        <v>-2.3999999999999998E-3</v>
      </c>
      <c r="S36" s="146">
        <v>-6.8999999999999999E-3</v>
      </c>
      <c r="T36" s="146">
        <v>-5.7000000000000002E-3</v>
      </c>
      <c r="U36" s="144">
        <v>15217</v>
      </c>
      <c r="V36" s="144">
        <v>-176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1.1080000000000001</v>
      </c>
      <c r="D37" s="151">
        <v>6.4000000000000003E-3</v>
      </c>
      <c r="E37" s="150">
        <v>0.08</v>
      </c>
      <c r="F37" s="14">
        <v>1.026</v>
      </c>
      <c r="G37" s="152">
        <v>-7.9899999999999999E-2</v>
      </c>
      <c r="H37" s="152">
        <v>0.04</v>
      </c>
      <c r="I37" s="150">
        <v>5.5</v>
      </c>
      <c r="J37" s="150">
        <v>5.5</v>
      </c>
      <c r="K37" s="152">
        <v>5.083E-2</v>
      </c>
      <c r="L37" s="150" t="s">
        <v>40</v>
      </c>
      <c r="M37" s="14" t="s">
        <v>56</v>
      </c>
      <c r="N37" s="151">
        <v>5.3E-3</v>
      </c>
      <c r="O37" s="18">
        <v>0.45179999999999998</v>
      </c>
      <c r="P37" s="152">
        <v>-7.0499999999999993E-2</v>
      </c>
      <c r="Q37" s="162">
        <v>0.2888</v>
      </c>
      <c r="R37" s="152">
        <v>-5.8999999999999999E-3</v>
      </c>
      <c r="S37" s="152">
        <v>-7.7999999999999996E-3</v>
      </c>
      <c r="T37" s="152">
        <v>-6.0000000000000001E-3</v>
      </c>
      <c r="U37" s="150">
        <v>5787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1.1259999999999999</v>
      </c>
      <c r="D38" s="145">
        <v>-2.7000000000000001E-3</v>
      </c>
      <c r="E38" s="144">
        <v>1.28</v>
      </c>
      <c r="F38" s="7">
        <v>1.0313000000000001</v>
      </c>
      <c r="G38" s="146">
        <v>-9.1800000000000007E-2</v>
      </c>
      <c r="H38" s="146">
        <v>0.04</v>
      </c>
      <c r="I38" s="144">
        <v>5.5</v>
      </c>
      <c r="J38" s="144">
        <v>5.5</v>
      </c>
      <c r="K38" s="146">
        <v>5.024E-2</v>
      </c>
      <c r="L38" s="144" t="s">
        <v>40</v>
      </c>
      <c r="M38" s="7" t="s">
        <v>218</v>
      </c>
      <c r="N38" s="145">
        <v>-1E-3</v>
      </c>
      <c r="O38" s="23">
        <v>0.47010000000000002</v>
      </c>
      <c r="P38" s="146">
        <v>-8.1000000000000003E-2</v>
      </c>
      <c r="Q38" s="146">
        <v>0.24060000000000001</v>
      </c>
      <c r="R38" s="146">
        <v>-4.1999999999999997E-3</v>
      </c>
      <c r="S38" s="146">
        <v>-1.4E-3</v>
      </c>
      <c r="T38" s="146">
        <v>-1.1999999999999999E-3</v>
      </c>
      <c r="U38" s="144">
        <v>1116</v>
      </c>
      <c r="V38" s="144">
        <v>0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1.147</v>
      </c>
      <c r="D39" s="159">
        <v>0</v>
      </c>
      <c r="E39" s="150">
        <v>0</v>
      </c>
      <c r="F39" s="14">
        <v>1.0313000000000001</v>
      </c>
      <c r="G39" s="152">
        <v>-0.11219999999999999</v>
      </c>
      <c r="H39" s="152">
        <v>0.04</v>
      </c>
      <c r="I39" s="150">
        <v>5.5</v>
      </c>
      <c r="J39" s="150">
        <v>5.5</v>
      </c>
      <c r="K39" s="152">
        <v>4.9299999999999997E-2</v>
      </c>
      <c r="L39" s="150" t="s">
        <v>40</v>
      </c>
      <c r="M39" s="14" t="s">
        <v>127</v>
      </c>
      <c r="N39" s="156">
        <v>-9.7999999999999997E-3</v>
      </c>
      <c r="O39" s="18">
        <v>0.46960000000000002</v>
      </c>
      <c r="P39" s="152">
        <v>-9.7799999999999998E-2</v>
      </c>
      <c r="Q39" s="152">
        <v>0.24179999999999999</v>
      </c>
      <c r="R39" s="152">
        <v>4.1999999999999997E-3</v>
      </c>
      <c r="S39" s="152">
        <v>-6.9999999999999999E-4</v>
      </c>
      <c r="T39" s="152">
        <v>-3.0000000000000001E-3</v>
      </c>
      <c r="U39" s="150">
        <v>795</v>
      </c>
      <c r="V39" s="150">
        <v>-2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1.1579999999999999</v>
      </c>
      <c r="D40" s="157">
        <v>0</v>
      </c>
      <c r="E40" s="144">
        <v>0.06</v>
      </c>
      <c r="F40" s="7">
        <v>1.0309999999999999</v>
      </c>
      <c r="G40" s="146">
        <v>-0.1232</v>
      </c>
      <c r="H40" s="146">
        <v>0.04</v>
      </c>
      <c r="I40" s="144">
        <v>5.5</v>
      </c>
      <c r="J40" s="144">
        <v>5.5</v>
      </c>
      <c r="K40" s="146">
        <v>4.8800000000000003E-2</v>
      </c>
      <c r="L40" s="144" t="s">
        <v>40</v>
      </c>
      <c r="M40" s="7" t="s">
        <v>222</v>
      </c>
      <c r="N40" s="145">
        <v>-8.0999999999999996E-3</v>
      </c>
      <c r="O40" s="23">
        <v>0.43130000000000002</v>
      </c>
      <c r="P40" s="146">
        <v>-0.10639999999999999</v>
      </c>
      <c r="Q40" s="146">
        <v>0.33179999999999998</v>
      </c>
      <c r="R40" s="146">
        <v>-9.1000000000000004E-3</v>
      </c>
      <c r="S40" s="146">
        <v>-1.06E-2</v>
      </c>
      <c r="T40" s="146">
        <v>-7.9000000000000008E-3</v>
      </c>
      <c r="U40" s="144">
        <v>667</v>
      </c>
      <c r="V40" s="144">
        <v>-1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1.4650000000000001</v>
      </c>
      <c r="D41" s="156">
        <v>-3.3999999999999998E-3</v>
      </c>
      <c r="E41" s="150">
        <v>73.45</v>
      </c>
      <c r="F41" s="14">
        <v>1.0349999999999999</v>
      </c>
      <c r="G41" s="152">
        <v>-0.41549999999999998</v>
      </c>
      <c r="H41" s="152">
        <v>0.04</v>
      </c>
      <c r="I41" s="150">
        <v>5.5</v>
      </c>
      <c r="J41" s="150">
        <v>5.5</v>
      </c>
      <c r="K41" s="152">
        <v>3.8460000000000001E-2</v>
      </c>
      <c r="L41" s="150" t="s">
        <v>40</v>
      </c>
      <c r="M41" s="14" t="s">
        <v>36</v>
      </c>
      <c r="N41" s="159">
        <v>0</v>
      </c>
      <c r="O41" s="18">
        <v>0.69140000000000001</v>
      </c>
      <c r="P41" s="152">
        <v>-0.28839999999999999</v>
      </c>
      <c r="Q41" s="150" t="s">
        <v>37</v>
      </c>
      <c r="R41" s="152">
        <v>-2.0000000000000001E-4</v>
      </c>
      <c r="S41" s="152">
        <v>7.7999999999999996E-3</v>
      </c>
      <c r="T41" s="152">
        <v>2.0000000000000001E-4</v>
      </c>
      <c r="U41" s="150">
        <v>1268</v>
      </c>
      <c r="V41" s="150">
        <v>-219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1.3346153846153846E-3</v>
      </c>
      <c r="E42" s="36"/>
      <c r="F42" s="35"/>
      <c r="G42" s="43">
        <f>AVERAGE(G16:G41)</f>
        <v>-6.9130769230769246E-2</v>
      </c>
      <c r="H42" s="272">
        <f>COUNTIF($D16:$D41,"&gt;0")/COUNT($D16:$D41)</f>
        <v>0.5</v>
      </c>
      <c r="I42" s="36"/>
      <c r="J42" s="36"/>
      <c r="K42" s="43">
        <f>AVERAGE(K16:K41)</f>
        <v>5.153692307692307E-2</v>
      </c>
      <c r="L42" s="36"/>
      <c r="M42" s="35"/>
      <c r="N42" s="38"/>
      <c r="O42" s="39"/>
      <c r="P42" s="43">
        <f>AVERAGE(P16:P41)</f>
        <v>-5.7730769230769224E-2</v>
      </c>
      <c r="Q42" s="37"/>
      <c r="R42" s="43">
        <f>AVERAGE(R16:R41)</f>
        <v>-1.9153846153846155E-3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0.97699999999999998</v>
      </c>
      <c r="D43" s="147">
        <v>3.0999999999999999E-3</v>
      </c>
      <c r="E43" s="144">
        <v>8223.69</v>
      </c>
      <c r="F43" s="7">
        <v>1.0364</v>
      </c>
      <c r="G43" s="146">
        <v>5.7299999999999997E-2</v>
      </c>
      <c r="H43" s="146">
        <v>3.5000000000000003E-2</v>
      </c>
      <c r="I43" s="144">
        <v>5</v>
      </c>
      <c r="J43" s="144">
        <v>5</v>
      </c>
      <c r="K43" s="146">
        <v>5.3159999999999999E-2</v>
      </c>
      <c r="L43" s="144" t="s">
        <v>40</v>
      </c>
      <c r="M43" s="7" t="s">
        <v>153</v>
      </c>
      <c r="N43" s="147">
        <v>1E-4</v>
      </c>
      <c r="O43" s="23">
        <v>0.30480000000000002</v>
      </c>
      <c r="P43" s="155" t="s">
        <v>44</v>
      </c>
      <c r="Q43" s="146">
        <v>0.6865</v>
      </c>
      <c r="R43" s="146">
        <v>-1.6000000000000001E-3</v>
      </c>
      <c r="S43" s="146">
        <v>-7.4000000000000003E-3</v>
      </c>
      <c r="T43" s="146">
        <v>-0.01</v>
      </c>
      <c r="U43" s="144">
        <v>371581</v>
      </c>
      <c r="V43" s="144">
        <v>-3772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150138</v>
      </c>
      <c r="B44" s="150" t="s">
        <v>181</v>
      </c>
      <c r="C44" s="14">
        <v>1.04</v>
      </c>
      <c r="D44" s="156">
        <v>-6.7000000000000002E-3</v>
      </c>
      <c r="E44" s="150">
        <v>14.12</v>
      </c>
      <c r="F44" s="14">
        <v>1.036</v>
      </c>
      <c r="G44" s="152">
        <v>-3.8999999999999998E-3</v>
      </c>
      <c r="H44" s="152">
        <v>3.5000000000000003E-2</v>
      </c>
      <c r="I44" s="150">
        <v>5</v>
      </c>
      <c r="J44" s="150">
        <v>5</v>
      </c>
      <c r="K44" s="152">
        <v>4.9799999999999997E-2</v>
      </c>
      <c r="L44" s="150" t="s">
        <v>40</v>
      </c>
      <c r="M44" s="14" t="s">
        <v>182</v>
      </c>
      <c r="N44" s="156">
        <v>-7.7999999999999996E-3</v>
      </c>
      <c r="O44" s="18">
        <v>0.38009999999999999</v>
      </c>
      <c r="P44" s="152">
        <v>-6.7000000000000002E-3</v>
      </c>
      <c r="Q44" s="152">
        <v>0.4461</v>
      </c>
      <c r="R44" s="152">
        <v>-7.4999999999999997E-3</v>
      </c>
      <c r="S44" s="152">
        <v>-4.3E-3</v>
      </c>
      <c r="T44" s="152">
        <v>-3.8E-3</v>
      </c>
      <c r="U44" s="150">
        <v>251</v>
      </c>
      <c r="V44" s="150">
        <v>-7</v>
      </c>
      <c r="W44" s="153">
        <v>0.21180555555555555</v>
      </c>
      <c r="X44" s="154">
        <v>42705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1.038</v>
      </c>
      <c r="D45" s="145">
        <v>-1.3299999999999999E-2</v>
      </c>
      <c r="E45" s="144">
        <v>0.01</v>
      </c>
      <c r="F45" s="7">
        <v>1.032</v>
      </c>
      <c r="G45" s="146">
        <v>-5.7999999999999996E-3</v>
      </c>
      <c r="H45" s="146">
        <v>3.5000000000000003E-2</v>
      </c>
      <c r="I45" s="144">
        <v>5</v>
      </c>
      <c r="J45" s="144">
        <v>5</v>
      </c>
      <c r="K45" s="146">
        <v>4.9700000000000001E-2</v>
      </c>
      <c r="L45" s="144" t="s">
        <v>40</v>
      </c>
      <c r="M45" s="7" t="s">
        <v>160</v>
      </c>
      <c r="N45" s="145">
        <v>-4.1999999999999997E-3</v>
      </c>
      <c r="O45" s="23">
        <v>0.45090000000000002</v>
      </c>
      <c r="P45" s="146">
        <v>-8.6E-3</v>
      </c>
      <c r="Q45" s="146">
        <v>0.71330000000000005</v>
      </c>
      <c r="R45" s="146">
        <v>-1.01E-2</v>
      </c>
      <c r="S45" s="146">
        <v>8.0999999999999996E-3</v>
      </c>
      <c r="T45" s="146">
        <v>2.2100000000000002E-2</v>
      </c>
      <c r="U45" s="144">
        <v>439</v>
      </c>
      <c r="V45" s="144">
        <v>2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150064</v>
      </c>
      <c r="B46" s="150" t="s">
        <v>165</v>
      </c>
      <c r="C46" s="14">
        <v>1.04</v>
      </c>
      <c r="D46" s="156">
        <v>-9.4999999999999998E-3</v>
      </c>
      <c r="E46" s="150">
        <v>0.01</v>
      </c>
      <c r="F46" s="14">
        <v>1.032</v>
      </c>
      <c r="G46" s="152">
        <v>-7.7999999999999996E-3</v>
      </c>
      <c r="H46" s="152">
        <v>3.5000000000000003E-2</v>
      </c>
      <c r="I46" s="150">
        <v>5</v>
      </c>
      <c r="J46" s="150">
        <v>5</v>
      </c>
      <c r="K46" s="152">
        <v>4.9599999999999998E-2</v>
      </c>
      <c r="L46" s="150" t="s">
        <v>40</v>
      </c>
      <c r="M46" s="14" t="s">
        <v>166</v>
      </c>
      <c r="N46" s="156">
        <v>-7.6E-3</v>
      </c>
      <c r="O46" s="18">
        <v>0.46160000000000001</v>
      </c>
      <c r="P46" s="152">
        <v>-1.0500000000000001E-2</v>
      </c>
      <c r="Q46" s="152">
        <v>0.91310000000000002</v>
      </c>
      <c r="R46" s="152">
        <v>1.1999999999999999E-3</v>
      </c>
      <c r="S46" s="152">
        <v>2.3E-3</v>
      </c>
      <c r="T46" s="152">
        <v>-7.0000000000000001E-3</v>
      </c>
      <c r="U46" s="150">
        <v>264</v>
      </c>
      <c r="V46" s="150">
        <v>0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150225</v>
      </c>
      <c r="B47" s="144" t="s">
        <v>285</v>
      </c>
      <c r="C47" s="7">
        <v>1.046</v>
      </c>
      <c r="D47" s="145">
        <v>-1.32E-2</v>
      </c>
      <c r="E47" s="144">
        <v>0.01</v>
      </c>
      <c r="F47" s="7">
        <v>1.0366</v>
      </c>
      <c r="G47" s="146">
        <v>-9.1000000000000004E-3</v>
      </c>
      <c r="H47" s="146">
        <v>3.5000000000000003E-2</v>
      </c>
      <c r="I47" s="144">
        <v>5</v>
      </c>
      <c r="J47" s="144">
        <v>5</v>
      </c>
      <c r="K47" s="146">
        <v>4.9529999999999998E-2</v>
      </c>
      <c r="L47" s="144" t="s">
        <v>40</v>
      </c>
      <c r="M47" s="7" t="s">
        <v>84</v>
      </c>
      <c r="N47" s="147">
        <v>1.2999999999999999E-3</v>
      </c>
      <c r="O47" s="23">
        <v>0.42470000000000002</v>
      </c>
      <c r="P47" s="146">
        <v>-1.14E-2</v>
      </c>
      <c r="Q47" s="146">
        <v>0.34129999999999999</v>
      </c>
      <c r="R47" s="146">
        <v>-1.1900000000000001E-2</v>
      </c>
      <c r="S47" s="146">
        <v>-8.0000000000000004E-4</v>
      </c>
      <c r="T47" s="146">
        <v>-6.3E-3</v>
      </c>
      <c r="U47" s="144">
        <v>3039</v>
      </c>
      <c r="V47" s="144">
        <v>0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502014</v>
      </c>
      <c r="B48" s="150" t="s">
        <v>89</v>
      </c>
      <c r="C48" s="14">
        <v>1.056</v>
      </c>
      <c r="D48" s="151">
        <v>8.9999999999999998E-4</v>
      </c>
      <c r="E48" s="150">
        <v>55.1</v>
      </c>
      <c r="F48" s="14">
        <v>1.042</v>
      </c>
      <c r="G48" s="152">
        <v>-1.34E-2</v>
      </c>
      <c r="H48" s="152">
        <v>3.5000000000000003E-2</v>
      </c>
      <c r="I48" s="150">
        <v>5.75</v>
      </c>
      <c r="J48" s="150">
        <v>5</v>
      </c>
      <c r="K48" s="152">
        <v>4.9410000000000003E-2</v>
      </c>
      <c r="L48" s="150" t="s">
        <v>40</v>
      </c>
      <c r="M48" s="14" t="s">
        <v>154</v>
      </c>
      <c r="N48" s="156">
        <v>-1.43E-2</v>
      </c>
      <c r="O48" s="18">
        <v>0.1394</v>
      </c>
      <c r="P48" s="152">
        <v>-1.61E-2</v>
      </c>
      <c r="Q48" s="162">
        <v>0.99819999999999998</v>
      </c>
      <c r="R48" s="152">
        <v>3.8E-3</v>
      </c>
      <c r="S48" s="152">
        <v>0</v>
      </c>
      <c r="T48" s="152">
        <v>1.2999999999999999E-3</v>
      </c>
      <c r="U48" s="150">
        <v>17189</v>
      </c>
      <c r="V48" s="150">
        <v>8</v>
      </c>
      <c r="W48" s="153">
        <v>0.21180555555555555</v>
      </c>
      <c r="X48" s="154">
        <v>42704</v>
      </c>
      <c r="Y48" s="21" t="s">
        <v>38</v>
      </c>
    </row>
    <row r="49" spans="1:25" ht="15.75" thickBot="1" x14ac:dyDescent="0.2">
      <c r="A49" s="7">
        <v>150281</v>
      </c>
      <c r="B49" s="144" t="s">
        <v>168</v>
      </c>
      <c r="C49" s="7">
        <v>1.083</v>
      </c>
      <c r="D49" s="147">
        <v>2.8E-3</v>
      </c>
      <c r="E49" s="144">
        <v>11.92</v>
      </c>
      <c r="F49" s="7">
        <v>1.0680000000000001</v>
      </c>
      <c r="G49" s="146">
        <v>-1.4E-2</v>
      </c>
      <c r="H49" s="146">
        <v>3.5000000000000003E-2</v>
      </c>
      <c r="I49" s="144">
        <v>5.75</v>
      </c>
      <c r="J49" s="144">
        <v>5</v>
      </c>
      <c r="K49" s="146">
        <v>4.9360000000000001E-2</v>
      </c>
      <c r="L49" s="144" t="s">
        <v>40</v>
      </c>
      <c r="M49" s="7" t="s">
        <v>169</v>
      </c>
      <c r="N49" s="145">
        <v>-4.0000000000000001E-3</v>
      </c>
      <c r="O49" s="23">
        <v>0.1552</v>
      </c>
      <c r="P49" s="146">
        <v>-1.67E-2</v>
      </c>
      <c r="Q49" s="160">
        <v>0.92300000000000004</v>
      </c>
      <c r="R49" s="146">
        <v>-6.4000000000000003E-3</v>
      </c>
      <c r="S49" s="146">
        <v>-5.7000000000000002E-3</v>
      </c>
      <c r="T49" s="146">
        <v>5.9999999999999995E-4</v>
      </c>
      <c r="U49" s="144">
        <v>5492</v>
      </c>
      <c r="V49" s="144">
        <v>0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150145</v>
      </c>
      <c r="B50" s="150" t="s">
        <v>156</v>
      </c>
      <c r="C50" s="14">
        <v>1.048</v>
      </c>
      <c r="D50" s="159">
        <v>0</v>
      </c>
      <c r="E50" s="150">
        <v>0</v>
      </c>
      <c r="F50" s="14">
        <v>1.0349999999999999</v>
      </c>
      <c r="G50" s="152">
        <v>-1.26E-2</v>
      </c>
      <c r="H50" s="152">
        <v>3.5000000000000003E-2</v>
      </c>
      <c r="I50" s="150">
        <v>5</v>
      </c>
      <c r="J50" s="150">
        <v>5</v>
      </c>
      <c r="K50" s="152">
        <v>4.9360000000000001E-2</v>
      </c>
      <c r="L50" s="150" t="s">
        <v>40</v>
      </c>
      <c r="M50" s="14" t="s">
        <v>157</v>
      </c>
      <c r="N50" s="156">
        <v>-6.4000000000000003E-3</v>
      </c>
      <c r="O50" s="18">
        <v>0.17760000000000001</v>
      </c>
      <c r="P50" s="152">
        <v>-1.52E-2</v>
      </c>
      <c r="Q50" s="152">
        <v>0.92010000000000003</v>
      </c>
      <c r="R50" s="152">
        <v>1.2500000000000001E-2</v>
      </c>
      <c r="S50" s="152">
        <v>1.72E-2</v>
      </c>
      <c r="T50" s="152">
        <v>1.3899999999999999E-2</v>
      </c>
      <c r="U50" s="150">
        <v>1095</v>
      </c>
      <c r="V50" s="150">
        <v>0</v>
      </c>
      <c r="W50" s="153">
        <v>0.21180555555555555</v>
      </c>
      <c r="X50" s="154">
        <v>42719</v>
      </c>
      <c r="Y50" s="21" t="s">
        <v>38</v>
      </c>
    </row>
    <row r="51" spans="1:25" ht="15.75" thickBot="1" x14ac:dyDescent="0.2">
      <c r="A51" s="7">
        <v>502021</v>
      </c>
      <c r="B51" s="144" t="s">
        <v>344</v>
      </c>
      <c r="C51" s="7">
        <v>1.048</v>
      </c>
      <c r="D51" s="147">
        <v>1E-3</v>
      </c>
      <c r="E51" s="144">
        <v>2.75</v>
      </c>
      <c r="F51" s="7">
        <v>1.0349999999999999</v>
      </c>
      <c r="G51" s="146">
        <v>-1.26E-2</v>
      </c>
      <c r="H51" s="146">
        <v>3.5000000000000003E-2</v>
      </c>
      <c r="I51" s="144">
        <v>5</v>
      </c>
      <c r="J51" s="144">
        <v>5</v>
      </c>
      <c r="K51" s="146">
        <v>4.9360000000000001E-2</v>
      </c>
      <c r="L51" s="144" t="s">
        <v>40</v>
      </c>
      <c r="M51" s="7" t="s">
        <v>91</v>
      </c>
      <c r="N51" s="145">
        <v>-4.4999999999999997E-3</v>
      </c>
      <c r="O51" s="23">
        <v>0.4476</v>
      </c>
      <c r="P51" s="146">
        <v>-1.52E-2</v>
      </c>
      <c r="Q51" s="146">
        <v>0.2898</v>
      </c>
      <c r="R51" s="146">
        <v>-4.0000000000000002E-4</v>
      </c>
      <c r="S51" s="146">
        <v>-2.5999999999999999E-3</v>
      </c>
      <c r="T51" s="146">
        <v>-8.9999999999999998E-4</v>
      </c>
      <c r="U51" s="144">
        <v>369</v>
      </c>
      <c r="V51" s="144">
        <v>-3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150053</v>
      </c>
      <c r="B52" s="150" t="s">
        <v>170</v>
      </c>
      <c r="C52" s="14">
        <v>1.046</v>
      </c>
      <c r="D52" s="159">
        <v>0</v>
      </c>
      <c r="E52" s="150">
        <v>0.08</v>
      </c>
      <c r="F52" s="14">
        <v>1.0321</v>
      </c>
      <c r="G52" s="152">
        <v>-1.35E-2</v>
      </c>
      <c r="H52" s="152">
        <v>3.5000000000000003E-2</v>
      </c>
      <c r="I52" s="150">
        <v>5</v>
      </c>
      <c r="J52" s="150">
        <v>5</v>
      </c>
      <c r="K52" s="152">
        <v>4.931E-2</v>
      </c>
      <c r="L52" s="150" t="s">
        <v>40</v>
      </c>
      <c r="M52" s="14" t="s">
        <v>148</v>
      </c>
      <c r="N52" s="156">
        <v>-8.2000000000000007E-3</v>
      </c>
      <c r="O52" s="18">
        <v>0.43969999999999998</v>
      </c>
      <c r="P52" s="152">
        <v>-1.6199999999999999E-2</v>
      </c>
      <c r="Q52" s="152">
        <v>0.99080000000000001</v>
      </c>
      <c r="R52" s="152">
        <v>2.3300000000000001E-2</v>
      </c>
      <c r="S52" s="152">
        <v>1.7100000000000001E-2</v>
      </c>
      <c r="T52" s="152">
        <v>2.7699999999999999E-2</v>
      </c>
      <c r="U52" s="150">
        <v>540</v>
      </c>
      <c r="V52" s="150">
        <v>4</v>
      </c>
      <c r="W52" s="153">
        <v>0.17083333333333331</v>
      </c>
      <c r="X52" s="154">
        <v>42738</v>
      </c>
      <c r="Y52" s="21" t="s">
        <v>38</v>
      </c>
    </row>
    <row r="53" spans="1:25" ht="15.75" thickBot="1" x14ac:dyDescent="0.2">
      <c r="A53" s="7">
        <v>150036</v>
      </c>
      <c r="B53" s="144" t="s">
        <v>298</v>
      </c>
      <c r="C53" s="7">
        <v>1.0469999999999999</v>
      </c>
      <c r="D53" s="157">
        <v>0</v>
      </c>
      <c r="E53" s="144">
        <v>0.1</v>
      </c>
      <c r="F53" s="7">
        <v>1.032</v>
      </c>
      <c r="G53" s="146">
        <v>-1.4500000000000001E-2</v>
      </c>
      <c r="H53" s="146">
        <v>3.5000000000000003E-2</v>
      </c>
      <c r="I53" s="144">
        <v>5</v>
      </c>
      <c r="J53" s="144">
        <v>5</v>
      </c>
      <c r="K53" s="146">
        <v>4.9259999999999998E-2</v>
      </c>
      <c r="L53" s="144" t="s">
        <v>40</v>
      </c>
      <c r="M53" s="7" t="s">
        <v>36</v>
      </c>
      <c r="N53" s="145">
        <v>-6.3E-3</v>
      </c>
      <c r="O53" s="23">
        <v>0.59650000000000003</v>
      </c>
      <c r="P53" s="146">
        <v>-1.7500000000000002E-2</v>
      </c>
      <c r="Q53" s="146">
        <v>0.51480000000000004</v>
      </c>
      <c r="R53" s="146">
        <v>6.9999999999999999E-4</v>
      </c>
      <c r="S53" s="146">
        <v>-4.4000000000000003E-3</v>
      </c>
      <c r="T53" s="146">
        <v>-4.1999999999999997E-3</v>
      </c>
      <c r="U53" s="144">
        <v>180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150073</v>
      </c>
      <c r="B54" s="150" t="s">
        <v>178</v>
      </c>
      <c r="C54" s="14">
        <v>1.0489999999999999</v>
      </c>
      <c r="D54" s="159">
        <v>0</v>
      </c>
      <c r="E54" s="150">
        <v>0.99</v>
      </c>
      <c r="F54" s="14">
        <v>1.032</v>
      </c>
      <c r="G54" s="152">
        <v>-1.6500000000000001E-2</v>
      </c>
      <c r="H54" s="152">
        <v>3.5000000000000003E-2</v>
      </c>
      <c r="I54" s="150">
        <v>5</v>
      </c>
      <c r="J54" s="150">
        <v>5</v>
      </c>
      <c r="K54" s="152">
        <v>4.9160000000000002E-2</v>
      </c>
      <c r="L54" s="150" t="s">
        <v>40</v>
      </c>
      <c r="M54" s="14" t="s">
        <v>174</v>
      </c>
      <c r="N54" s="156">
        <v>-5.4000000000000003E-3</v>
      </c>
      <c r="O54" s="18">
        <v>0.53090000000000004</v>
      </c>
      <c r="P54" s="152">
        <v>-1.9E-2</v>
      </c>
      <c r="Q54" s="152">
        <v>0.66690000000000005</v>
      </c>
      <c r="R54" s="152">
        <v>-2.0000000000000001E-4</v>
      </c>
      <c r="S54" s="152">
        <v>-7.3000000000000001E-3</v>
      </c>
      <c r="T54" s="152">
        <v>-1.6999999999999999E-3</v>
      </c>
      <c r="U54" s="150">
        <v>351</v>
      </c>
      <c r="V54" s="150">
        <v>-4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502031</v>
      </c>
      <c r="B55" s="155" t="s">
        <v>65</v>
      </c>
      <c r="C55" s="7">
        <v>1.02</v>
      </c>
      <c r="D55" s="157">
        <v>0</v>
      </c>
      <c r="E55" s="144">
        <v>0.72</v>
      </c>
      <c r="F55" s="7">
        <v>1.0029999999999999</v>
      </c>
      <c r="G55" s="146">
        <v>-1.6899999999999998E-2</v>
      </c>
      <c r="H55" s="146">
        <v>3.5000000000000003E-2</v>
      </c>
      <c r="I55" s="144">
        <v>5</v>
      </c>
      <c r="J55" s="144">
        <v>5</v>
      </c>
      <c r="K55" s="146">
        <v>4.9160000000000002E-2</v>
      </c>
      <c r="L55" s="144" t="s">
        <v>40</v>
      </c>
      <c r="M55" s="7" t="s">
        <v>66</v>
      </c>
      <c r="N55" s="145">
        <v>-1.3100000000000001E-2</v>
      </c>
      <c r="O55" s="23">
        <v>0.36559999999999998</v>
      </c>
      <c r="P55" s="146">
        <v>-1.9400000000000001E-2</v>
      </c>
      <c r="Q55" s="146">
        <v>0.51890000000000003</v>
      </c>
      <c r="R55" s="146">
        <v>-2.5999999999999999E-3</v>
      </c>
      <c r="S55" s="146">
        <v>5.0000000000000001E-4</v>
      </c>
      <c r="T55" s="146">
        <v>-9.4999999999999998E-3</v>
      </c>
      <c r="U55" s="144">
        <v>905</v>
      </c>
      <c r="V55" s="144">
        <v>0</v>
      </c>
      <c r="W55" s="148">
        <v>0.21180555555555555</v>
      </c>
      <c r="X55" s="149">
        <v>42947</v>
      </c>
      <c r="Y55" s="13" t="s">
        <v>38</v>
      </c>
    </row>
    <row r="56" spans="1:25" ht="15.75" thickBot="1" x14ac:dyDescent="0.2">
      <c r="A56" s="14">
        <v>502001</v>
      </c>
      <c r="B56" s="150" t="s">
        <v>171</v>
      </c>
      <c r="C56" s="14">
        <v>1.05</v>
      </c>
      <c r="D56" s="151">
        <v>2.8999999999999998E-3</v>
      </c>
      <c r="E56" s="150">
        <v>0.32</v>
      </c>
      <c r="F56" s="14">
        <v>1.032</v>
      </c>
      <c r="G56" s="152">
        <v>-1.7399999999999999E-2</v>
      </c>
      <c r="H56" s="152">
        <v>3.5000000000000003E-2</v>
      </c>
      <c r="I56" s="150">
        <v>5</v>
      </c>
      <c r="J56" s="150">
        <v>5</v>
      </c>
      <c r="K56" s="152">
        <v>4.9119999999999997E-2</v>
      </c>
      <c r="L56" s="150" t="s">
        <v>40</v>
      </c>
      <c r="M56" s="14" t="s">
        <v>172</v>
      </c>
      <c r="N56" s="156">
        <v>-7.7000000000000002E-3</v>
      </c>
      <c r="O56" s="18">
        <v>0.3669</v>
      </c>
      <c r="P56" s="152">
        <v>-1.9900000000000001E-2</v>
      </c>
      <c r="Q56" s="152">
        <v>0.48139999999999999</v>
      </c>
      <c r="R56" s="152">
        <v>-1.09E-2</v>
      </c>
      <c r="S56" s="152">
        <v>-2.8999999999999998E-3</v>
      </c>
      <c r="T56" s="152">
        <v>1.5E-3</v>
      </c>
      <c r="U56" s="150">
        <v>272</v>
      </c>
      <c r="V56" s="150">
        <v>2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150112</v>
      </c>
      <c r="B57" s="144" t="s">
        <v>265</v>
      </c>
      <c r="C57" s="7">
        <v>1.028</v>
      </c>
      <c r="D57" s="145">
        <v>-1E-3</v>
      </c>
      <c r="E57" s="144">
        <v>0.35</v>
      </c>
      <c r="F57" s="7">
        <v>1.0074000000000001</v>
      </c>
      <c r="G57" s="146">
        <v>-2.0400000000000001E-2</v>
      </c>
      <c r="H57" s="146">
        <v>3.5000000000000003E-2</v>
      </c>
      <c r="I57" s="144">
        <v>5</v>
      </c>
      <c r="J57" s="144">
        <v>5</v>
      </c>
      <c r="K57" s="146">
        <v>4.8989999999999999E-2</v>
      </c>
      <c r="L57" s="144" t="s">
        <v>40</v>
      </c>
      <c r="M57" s="7" t="s">
        <v>266</v>
      </c>
      <c r="N57" s="145">
        <v>-6.6E-3</v>
      </c>
      <c r="O57" s="23">
        <v>0.49740000000000001</v>
      </c>
      <c r="P57" s="146">
        <v>-2.3099999999999999E-2</v>
      </c>
      <c r="Q57" s="146">
        <v>0.59899999999999998</v>
      </c>
      <c r="R57" s="146">
        <v>-1.4E-3</v>
      </c>
      <c r="S57" s="146">
        <v>5.7999999999999996E-3</v>
      </c>
      <c r="T57" s="146">
        <v>1.5E-3</v>
      </c>
      <c r="U57" s="144">
        <v>957</v>
      </c>
      <c r="V57" s="144">
        <v>-5</v>
      </c>
      <c r="W57" s="148">
        <v>0.21180555555555555</v>
      </c>
      <c r="X57" s="149">
        <v>42919</v>
      </c>
      <c r="Y57" s="13" t="s">
        <v>38</v>
      </c>
    </row>
    <row r="58" spans="1:25" ht="15.75" thickBot="1" x14ac:dyDescent="0.2">
      <c r="A58" s="14">
        <v>502041</v>
      </c>
      <c r="B58" s="150" t="s">
        <v>155</v>
      </c>
      <c r="C58" s="14">
        <v>1.079</v>
      </c>
      <c r="D58" s="159">
        <v>0</v>
      </c>
      <c r="E58" s="150">
        <v>0</v>
      </c>
      <c r="F58" s="14">
        <v>1.0569999999999999</v>
      </c>
      <c r="G58" s="152">
        <v>-2.0799999999999999E-2</v>
      </c>
      <c r="H58" s="152">
        <v>3.5000000000000003E-2</v>
      </c>
      <c r="I58" s="150">
        <v>5.5</v>
      </c>
      <c r="J58" s="150">
        <v>5</v>
      </c>
      <c r="K58" s="152">
        <v>4.8989999999999999E-2</v>
      </c>
      <c r="L58" s="150" t="s">
        <v>40</v>
      </c>
      <c r="M58" s="14" t="s">
        <v>91</v>
      </c>
      <c r="N58" s="156">
        <v>-4.4999999999999997E-3</v>
      </c>
      <c r="O58" s="18">
        <v>0.29509999999999997</v>
      </c>
      <c r="P58" s="152">
        <v>-2.3199999999999998E-2</v>
      </c>
      <c r="Q58" s="162">
        <v>0.61809999999999998</v>
      </c>
      <c r="R58" s="152">
        <v>4.7999999999999996E-3</v>
      </c>
      <c r="S58" s="152">
        <v>2.7000000000000001E-3</v>
      </c>
      <c r="T58" s="152">
        <v>1.6000000000000001E-3</v>
      </c>
      <c r="U58" s="150">
        <v>1054</v>
      </c>
      <c r="V58" s="150">
        <v>0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150094</v>
      </c>
      <c r="B59" s="144" t="s">
        <v>162</v>
      </c>
      <c r="C59" s="7">
        <v>1.0549999999999999</v>
      </c>
      <c r="D59" s="157">
        <v>0</v>
      </c>
      <c r="E59" s="144">
        <v>0</v>
      </c>
      <c r="F59" s="7">
        <v>1.032</v>
      </c>
      <c r="G59" s="146">
        <v>-2.23E-2</v>
      </c>
      <c r="H59" s="146">
        <v>3.5000000000000003E-2</v>
      </c>
      <c r="I59" s="144">
        <v>5</v>
      </c>
      <c r="J59" s="144">
        <v>5</v>
      </c>
      <c r="K59" s="146">
        <v>4.888E-2</v>
      </c>
      <c r="L59" s="144" t="s">
        <v>40</v>
      </c>
      <c r="M59" s="7" t="s">
        <v>163</v>
      </c>
      <c r="N59" s="145">
        <v>-6.8999999999999999E-3</v>
      </c>
      <c r="O59" s="23">
        <v>0.16200000000000001</v>
      </c>
      <c r="P59" s="146">
        <v>-2.46E-2</v>
      </c>
      <c r="Q59" s="146">
        <v>1.6145</v>
      </c>
      <c r="R59" s="146">
        <v>5.8999999999999999E-3</v>
      </c>
      <c r="S59" s="146">
        <v>9.1000000000000004E-3</v>
      </c>
      <c r="T59" s="146">
        <v>-3.8999999999999998E-3</v>
      </c>
      <c r="U59" s="144">
        <v>953</v>
      </c>
      <c r="V59" s="144">
        <v>-6</v>
      </c>
      <c r="W59" s="148">
        <v>0.21180555555555555</v>
      </c>
      <c r="X59" s="149">
        <v>42738</v>
      </c>
      <c r="Y59" s="13" t="s">
        <v>38</v>
      </c>
    </row>
    <row r="60" spans="1:25" ht="15.75" thickBot="1" x14ac:dyDescent="0.2">
      <c r="A60" s="14">
        <v>150167</v>
      </c>
      <c r="B60" s="150" t="s">
        <v>161</v>
      </c>
      <c r="C60" s="14">
        <v>1.06</v>
      </c>
      <c r="D60" s="159">
        <v>0</v>
      </c>
      <c r="E60" s="150">
        <v>2.0099999999999998</v>
      </c>
      <c r="F60" s="14">
        <v>1.036</v>
      </c>
      <c r="G60" s="152">
        <v>-2.3199999999999998E-2</v>
      </c>
      <c r="H60" s="152">
        <v>3.5000000000000003E-2</v>
      </c>
      <c r="I60" s="150">
        <v>5</v>
      </c>
      <c r="J60" s="150">
        <v>5</v>
      </c>
      <c r="K60" s="152">
        <v>4.8829999999999998E-2</v>
      </c>
      <c r="L60" s="150" t="s">
        <v>40</v>
      </c>
      <c r="M60" s="14" t="s">
        <v>88</v>
      </c>
      <c r="N60" s="156">
        <v>-6.3E-3</v>
      </c>
      <c r="O60" s="18">
        <v>0.25219999999999998</v>
      </c>
      <c r="P60" s="152">
        <v>-2.5399999999999999E-2</v>
      </c>
      <c r="Q60" s="152">
        <v>0.74450000000000005</v>
      </c>
      <c r="R60" s="152">
        <v>2.35E-2</v>
      </c>
      <c r="S60" s="152">
        <v>1.3899999999999999E-2</v>
      </c>
      <c r="T60" s="152">
        <v>1.67E-2</v>
      </c>
      <c r="U60" s="150">
        <v>2953</v>
      </c>
      <c r="V60" s="150">
        <v>0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150295</v>
      </c>
      <c r="B61" s="144" t="s">
        <v>167</v>
      </c>
      <c r="C61" s="7">
        <v>1.091</v>
      </c>
      <c r="D61" s="145">
        <v>-4.5999999999999999E-3</v>
      </c>
      <c r="E61" s="144">
        <v>315.35000000000002</v>
      </c>
      <c r="F61" s="7">
        <v>1.0649</v>
      </c>
      <c r="G61" s="146">
        <v>-2.4500000000000001E-2</v>
      </c>
      <c r="H61" s="146">
        <v>3.5000000000000003E-2</v>
      </c>
      <c r="I61" s="144">
        <v>5.75</v>
      </c>
      <c r="J61" s="144">
        <v>5</v>
      </c>
      <c r="K61" s="146">
        <v>4.8820000000000002E-2</v>
      </c>
      <c r="L61" s="144" t="s">
        <v>40</v>
      </c>
      <c r="M61" s="7" t="s">
        <v>48</v>
      </c>
      <c r="N61" s="145">
        <v>-1.09E-2</v>
      </c>
      <c r="O61" s="23">
        <v>0.25419999999999998</v>
      </c>
      <c r="P61" s="146">
        <v>-2.6599999999999999E-2</v>
      </c>
      <c r="Q61" s="146">
        <v>0.70150000000000001</v>
      </c>
      <c r="R61" s="146">
        <v>-3.5000000000000001E-3</v>
      </c>
      <c r="S61" s="146">
        <v>-3.7000000000000002E-3</v>
      </c>
      <c r="T61" s="146">
        <v>-5.4000000000000003E-3</v>
      </c>
      <c r="U61" s="144">
        <v>21857</v>
      </c>
      <c r="V61" s="144">
        <v>-660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150055</v>
      </c>
      <c r="B62" s="150" t="s">
        <v>184</v>
      </c>
      <c r="C62" s="14">
        <v>1.0580000000000001</v>
      </c>
      <c r="D62" s="159">
        <v>0</v>
      </c>
      <c r="E62" s="150">
        <v>0</v>
      </c>
      <c r="F62" s="14">
        <v>1.0321</v>
      </c>
      <c r="G62" s="152">
        <v>-2.5100000000000001E-2</v>
      </c>
      <c r="H62" s="152">
        <v>3.5000000000000003E-2</v>
      </c>
      <c r="I62" s="150">
        <v>5</v>
      </c>
      <c r="J62" s="150">
        <v>5</v>
      </c>
      <c r="K62" s="152">
        <v>4.8739999999999999E-2</v>
      </c>
      <c r="L62" s="150" t="s">
        <v>40</v>
      </c>
      <c r="M62" s="14" t="s">
        <v>148</v>
      </c>
      <c r="N62" s="156">
        <v>-8.2000000000000007E-3</v>
      </c>
      <c r="O62" s="18">
        <v>0.58320000000000005</v>
      </c>
      <c r="P62" s="152">
        <v>-2.7300000000000001E-2</v>
      </c>
      <c r="Q62" s="150" t="s">
        <v>37</v>
      </c>
      <c r="R62" s="152">
        <v>1.09E-2</v>
      </c>
      <c r="S62" s="152">
        <v>1.18E-2</v>
      </c>
      <c r="T62" s="152">
        <v>1.43E-2</v>
      </c>
      <c r="U62" s="150">
        <v>312</v>
      </c>
      <c r="V62" s="150">
        <v>0</v>
      </c>
      <c r="W62" s="153">
        <v>0.17083333333333331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1.0580000000000001</v>
      </c>
      <c r="D63" s="147">
        <v>1.9E-3</v>
      </c>
      <c r="E63" s="144">
        <v>154.63</v>
      </c>
      <c r="F63" s="7">
        <v>1.032</v>
      </c>
      <c r="G63" s="146">
        <v>-2.52E-2</v>
      </c>
      <c r="H63" s="146">
        <v>3.5000000000000003E-2</v>
      </c>
      <c r="I63" s="144">
        <v>5</v>
      </c>
      <c r="J63" s="144">
        <v>5</v>
      </c>
      <c r="K63" s="146">
        <v>4.8730000000000002E-2</v>
      </c>
      <c r="L63" s="144" t="s">
        <v>40</v>
      </c>
      <c r="M63" s="7" t="s">
        <v>174</v>
      </c>
      <c r="N63" s="145">
        <v>-5.4000000000000003E-3</v>
      </c>
      <c r="O63" s="23">
        <v>0.15670000000000001</v>
      </c>
      <c r="P63" s="146">
        <v>-2.7300000000000001E-2</v>
      </c>
      <c r="Q63" s="146">
        <v>1.6313</v>
      </c>
      <c r="R63" s="146">
        <v>-5.4000000000000003E-3</v>
      </c>
      <c r="S63" s="146">
        <v>-8.5000000000000006E-3</v>
      </c>
      <c r="T63" s="146">
        <v>-3.8999999999999998E-3</v>
      </c>
      <c r="U63" s="144">
        <v>89265</v>
      </c>
      <c r="V63" s="144">
        <v>-1738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1.0620000000000001</v>
      </c>
      <c r="D64" s="151">
        <v>2.8E-3</v>
      </c>
      <c r="E64" s="150">
        <v>1018.07</v>
      </c>
      <c r="F64" s="14">
        <v>1.034</v>
      </c>
      <c r="G64" s="152">
        <v>-2.7099999999999999E-2</v>
      </c>
      <c r="H64" s="152">
        <v>3.5000000000000003E-2</v>
      </c>
      <c r="I64" s="150">
        <v>5</v>
      </c>
      <c r="J64" s="150">
        <v>5</v>
      </c>
      <c r="K64" s="152">
        <v>4.8640000000000003E-2</v>
      </c>
      <c r="L64" s="150" t="s">
        <v>40</v>
      </c>
      <c r="M64" s="14" t="s">
        <v>176</v>
      </c>
      <c r="N64" s="156">
        <v>-1.0500000000000001E-2</v>
      </c>
      <c r="O64" s="18">
        <v>0.30649999999999999</v>
      </c>
      <c r="P64" s="152">
        <v>-2.9100000000000001E-2</v>
      </c>
      <c r="Q64" s="152">
        <v>0.62039999999999995</v>
      </c>
      <c r="R64" s="152">
        <v>-3.3999999999999998E-3</v>
      </c>
      <c r="S64" s="152">
        <v>-6.8999999999999999E-3</v>
      </c>
      <c r="T64" s="152">
        <v>-2.7000000000000001E-3</v>
      </c>
      <c r="U64" s="150">
        <v>113713</v>
      </c>
      <c r="V64" s="150">
        <v>-397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150140</v>
      </c>
      <c r="B65" s="144" t="s">
        <v>158</v>
      </c>
      <c r="C65" s="7">
        <v>1.0629999999999999</v>
      </c>
      <c r="D65" s="157">
        <v>0</v>
      </c>
      <c r="E65" s="144">
        <v>3.72</v>
      </c>
      <c r="F65" s="7">
        <v>1.0324</v>
      </c>
      <c r="G65" s="146">
        <v>-2.9600000000000001E-2</v>
      </c>
      <c r="H65" s="146">
        <v>3.5000000000000003E-2</v>
      </c>
      <c r="I65" s="144">
        <v>5</v>
      </c>
      <c r="J65" s="144">
        <v>5</v>
      </c>
      <c r="K65" s="146">
        <v>4.8520000000000001E-2</v>
      </c>
      <c r="L65" s="144" t="s">
        <v>40</v>
      </c>
      <c r="M65" s="7" t="s">
        <v>88</v>
      </c>
      <c r="N65" s="145">
        <v>-6.3E-3</v>
      </c>
      <c r="O65" s="23">
        <v>0.2656</v>
      </c>
      <c r="P65" s="146">
        <v>-3.1899999999999998E-2</v>
      </c>
      <c r="Q65" s="146">
        <v>0.71809999999999996</v>
      </c>
      <c r="R65" s="146">
        <v>1.3100000000000001E-2</v>
      </c>
      <c r="S65" s="146">
        <v>1.3299999999999999E-2</v>
      </c>
      <c r="T65" s="146">
        <v>8.8999999999999999E-3</v>
      </c>
      <c r="U65" s="144">
        <v>633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150267</v>
      </c>
      <c r="B66" s="161" t="s">
        <v>164</v>
      </c>
      <c r="C66" s="14">
        <v>1.0680000000000001</v>
      </c>
      <c r="D66" s="159">
        <v>0</v>
      </c>
      <c r="E66" s="150">
        <v>0</v>
      </c>
      <c r="F66" s="14">
        <v>1.0366</v>
      </c>
      <c r="G66" s="152">
        <v>-3.0300000000000001E-2</v>
      </c>
      <c r="H66" s="152">
        <v>3.5000000000000003E-2</v>
      </c>
      <c r="I66" s="150">
        <v>5</v>
      </c>
      <c r="J66" s="150">
        <v>5</v>
      </c>
      <c r="K66" s="152">
        <v>4.8480000000000002E-2</v>
      </c>
      <c r="L66" s="150" t="s">
        <v>40</v>
      </c>
      <c r="M66" s="14" t="s">
        <v>95</v>
      </c>
      <c r="N66" s="156">
        <v>-1.2999999999999999E-3</v>
      </c>
      <c r="O66" s="18">
        <v>0.2702</v>
      </c>
      <c r="P66" s="152">
        <v>-3.1800000000000002E-2</v>
      </c>
      <c r="Q66" s="152">
        <v>0.7016</v>
      </c>
      <c r="R66" s="152">
        <v>-5.9999999999999995E-4</v>
      </c>
      <c r="S66" s="152">
        <v>-1E-4</v>
      </c>
      <c r="T66" s="152">
        <v>8.0000000000000004E-4</v>
      </c>
      <c r="U66" s="150">
        <v>1975</v>
      </c>
      <c r="V66" s="150">
        <v>0</v>
      </c>
      <c r="W66" s="153">
        <v>0.21180555555555555</v>
      </c>
      <c r="X66" s="154">
        <v>42705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1.0640000000000001</v>
      </c>
      <c r="D67" s="147">
        <v>1.9E-3</v>
      </c>
      <c r="E67" s="144">
        <v>9855.02</v>
      </c>
      <c r="F67" s="7">
        <v>1.032</v>
      </c>
      <c r="G67" s="146">
        <v>-3.1E-2</v>
      </c>
      <c r="H67" s="146">
        <v>3.5000000000000003E-2</v>
      </c>
      <c r="I67" s="144">
        <v>5</v>
      </c>
      <c r="J67" s="144">
        <v>5</v>
      </c>
      <c r="K67" s="146">
        <v>4.845E-2</v>
      </c>
      <c r="L67" s="144" t="s">
        <v>40</v>
      </c>
      <c r="M67" s="7" t="s">
        <v>129</v>
      </c>
      <c r="N67" s="145">
        <v>-5.3E-3</v>
      </c>
      <c r="O67" s="23">
        <v>0.36149999999999999</v>
      </c>
      <c r="P67" s="146">
        <v>-3.2800000000000003E-2</v>
      </c>
      <c r="Q67" s="146">
        <v>0.49409999999999998</v>
      </c>
      <c r="R67" s="146">
        <v>-5.4000000000000003E-3</v>
      </c>
      <c r="S67" s="146">
        <v>-5.8999999999999999E-3</v>
      </c>
      <c r="T67" s="146">
        <v>-4.4999999999999997E-3</v>
      </c>
      <c r="U67" s="144">
        <v>353892</v>
      </c>
      <c r="V67" s="144">
        <v>-5608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502054</v>
      </c>
      <c r="B68" s="150" t="s">
        <v>55</v>
      </c>
      <c r="C68" s="14">
        <v>1.091</v>
      </c>
      <c r="D68" s="156">
        <v>-1.8E-3</v>
      </c>
      <c r="E68" s="150">
        <v>33.340000000000003</v>
      </c>
      <c r="F68" s="14">
        <v>1.0569999999999999</v>
      </c>
      <c r="G68" s="152">
        <v>-3.2199999999999999E-2</v>
      </c>
      <c r="H68" s="152">
        <v>3.5000000000000003E-2</v>
      </c>
      <c r="I68" s="150">
        <v>5.5</v>
      </c>
      <c r="J68" s="150">
        <v>5</v>
      </c>
      <c r="K68" s="152">
        <v>4.8419999999999998E-2</v>
      </c>
      <c r="L68" s="150" t="s">
        <v>40</v>
      </c>
      <c r="M68" s="14" t="s">
        <v>56</v>
      </c>
      <c r="N68" s="151">
        <v>5.3E-3</v>
      </c>
      <c r="O68" s="18">
        <v>0.4002</v>
      </c>
      <c r="P68" s="152">
        <v>-3.39E-2</v>
      </c>
      <c r="Q68" s="162">
        <v>0.37680000000000002</v>
      </c>
      <c r="R68" s="152">
        <v>4.1999999999999997E-3</v>
      </c>
      <c r="S68" s="152">
        <v>4.5999999999999999E-3</v>
      </c>
      <c r="T68" s="152">
        <v>0</v>
      </c>
      <c r="U68" s="150">
        <v>9345</v>
      </c>
      <c r="V68" s="150">
        <v>200</v>
      </c>
      <c r="W68" s="153">
        <v>0.21180555555555555</v>
      </c>
      <c r="X68" s="154">
        <v>42704</v>
      </c>
      <c r="Y68" s="21" t="s">
        <v>38</v>
      </c>
    </row>
    <row r="69" spans="1:25" ht="15.75" thickBot="1" x14ac:dyDescent="0.2">
      <c r="A69" s="7">
        <v>150090</v>
      </c>
      <c r="B69" s="144" t="s">
        <v>173</v>
      </c>
      <c r="C69" s="7">
        <v>1.0680000000000001</v>
      </c>
      <c r="D69" s="145">
        <v>-3.7000000000000002E-3</v>
      </c>
      <c r="E69" s="144">
        <v>17.079999999999998</v>
      </c>
      <c r="F69" s="7">
        <v>1.0324</v>
      </c>
      <c r="G69" s="146">
        <v>-3.4500000000000003E-2</v>
      </c>
      <c r="H69" s="146">
        <v>3.5000000000000003E-2</v>
      </c>
      <c r="I69" s="144">
        <v>5</v>
      </c>
      <c r="J69" s="144">
        <v>5</v>
      </c>
      <c r="K69" s="146">
        <v>4.8280000000000003E-2</v>
      </c>
      <c r="L69" s="144" t="s">
        <v>40</v>
      </c>
      <c r="M69" s="7" t="s">
        <v>174</v>
      </c>
      <c r="N69" s="145">
        <v>-5.4000000000000003E-3</v>
      </c>
      <c r="O69" s="23">
        <v>0.4032</v>
      </c>
      <c r="P69" s="146">
        <v>-3.6400000000000002E-2</v>
      </c>
      <c r="Q69" s="146">
        <v>0.86140000000000005</v>
      </c>
      <c r="R69" s="146">
        <v>-2.8E-3</v>
      </c>
      <c r="S69" s="146">
        <v>3.7000000000000002E-3</v>
      </c>
      <c r="T69" s="146">
        <v>7.7999999999999996E-3</v>
      </c>
      <c r="U69" s="144">
        <v>1092</v>
      </c>
      <c r="V69" s="144">
        <v>0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150083</v>
      </c>
      <c r="B70" s="150" t="s">
        <v>287</v>
      </c>
      <c r="C70" s="14">
        <v>1.0680000000000001</v>
      </c>
      <c r="D70" s="156">
        <v>-8.9999999999999998E-4</v>
      </c>
      <c r="E70" s="150">
        <v>1.8</v>
      </c>
      <c r="F70" s="14">
        <v>1.0324</v>
      </c>
      <c r="G70" s="152">
        <v>-3.4500000000000003E-2</v>
      </c>
      <c r="H70" s="152">
        <v>3.5000000000000003E-2</v>
      </c>
      <c r="I70" s="150">
        <v>5</v>
      </c>
      <c r="J70" s="150">
        <v>5</v>
      </c>
      <c r="K70" s="152">
        <v>4.8280000000000003E-2</v>
      </c>
      <c r="L70" s="150" t="s">
        <v>40</v>
      </c>
      <c r="M70" s="14" t="s">
        <v>266</v>
      </c>
      <c r="N70" s="156">
        <v>-6.6E-3</v>
      </c>
      <c r="O70" s="18">
        <v>0.38169999999999998</v>
      </c>
      <c r="P70" s="152">
        <v>-3.6400000000000002E-2</v>
      </c>
      <c r="Q70" s="152">
        <v>0.92869999999999997</v>
      </c>
      <c r="R70" s="152">
        <v>-2.8E-3</v>
      </c>
      <c r="S70" s="152">
        <v>1.9E-3</v>
      </c>
      <c r="T70" s="152">
        <v>-6.7999999999999996E-3</v>
      </c>
      <c r="U70" s="150">
        <v>698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1.073</v>
      </c>
      <c r="D71" s="145">
        <v>-8.9999999999999998E-4</v>
      </c>
      <c r="E71" s="144">
        <v>0.19</v>
      </c>
      <c r="F71" s="7">
        <v>1.032</v>
      </c>
      <c r="G71" s="146">
        <v>-3.9699999999999999E-2</v>
      </c>
      <c r="H71" s="146">
        <v>3.5000000000000003E-2</v>
      </c>
      <c r="I71" s="144">
        <v>5</v>
      </c>
      <c r="J71" s="144">
        <v>5</v>
      </c>
      <c r="K71" s="146">
        <v>4.8030000000000003E-2</v>
      </c>
      <c r="L71" s="144" t="s">
        <v>40</v>
      </c>
      <c r="M71" s="7" t="s">
        <v>180</v>
      </c>
      <c r="N71" s="145">
        <v>-5.7999999999999996E-3</v>
      </c>
      <c r="O71" s="23">
        <v>0.39479999999999998</v>
      </c>
      <c r="P71" s="146">
        <v>-4.0899999999999999E-2</v>
      </c>
      <c r="Q71" s="146">
        <v>0.88829999999999998</v>
      </c>
      <c r="R71" s="146">
        <v>-5.9999999999999995E-4</v>
      </c>
      <c r="S71" s="146">
        <v>-5.5999999999999999E-3</v>
      </c>
      <c r="T71" s="146">
        <v>-5.5999999999999999E-3</v>
      </c>
      <c r="U71" s="144">
        <v>3152</v>
      </c>
      <c r="V71" s="144">
        <v>-4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150104</v>
      </c>
      <c r="B72" s="150" t="s">
        <v>286</v>
      </c>
      <c r="C72" s="14">
        <v>1.0740000000000001</v>
      </c>
      <c r="D72" s="156">
        <v>-8.9999999999999998E-4</v>
      </c>
      <c r="E72" s="150">
        <v>4.79</v>
      </c>
      <c r="F72" s="14">
        <v>1.032</v>
      </c>
      <c r="G72" s="152">
        <v>-4.07E-2</v>
      </c>
      <c r="H72" s="152">
        <v>3.5000000000000003E-2</v>
      </c>
      <c r="I72" s="150">
        <v>5</v>
      </c>
      <c r="J72" s="150">
        <v>5</v>
      </c>
      <c r="K72" s="152">
        <v>4.7980000000000002E-2</v>
      </c>
      <c r="L72" s="150" t="s">
        <v>40</v>
      </c>
      <c r="M72" s="14" t="s">
        <v>88</v>
      </c>
      <c r="N72" s="156">
        <v>-6.3E-3</v>
      </c>
      <c r="O72" s="18">
        <v>0.43459999999999999</v>
      </c>
      <c r="P72" s="152">
        <v>-4.1399999999999999E-2</v>
      </c>
      <c r="Q72" s="152">
        <v>0.69789999999999996</v>
      </c>
      <c r="R72" s="152">
        <v>-8.0000000000000004E-4</v>
      </c>
      <c r="S72" s="152">
        <v>2.5000000000000001E-3</v>
      </c>
      <c r="T72" s="152">
        <v>2.5000000000000001E-3</v>
      </c>
      <c r="U72" s="150">
        <v>1037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</v>
      </c>
      <c r="D73" s="145">
        <v>-1.9E-3</v>
      </c>
      <c r="E73" s="144">
        <v>40.83</v>
      </c>
      <c r="F73" s="7">
        <v>1.018</v>
      </c>
      <c r="G73" s="146">
        <v>-2.1600000000000001E-2</v>
      </c>
      <c r="H73" s="144" t="s">
        <v>186</v>
      </c>
      <c r="I73" s="144">
        <v>5</v>
      </c>
      <c r="J73" s="144">
        <v>5</v>
      </c>
      <c r="K73" s="146">
        <v>4.6600000000000003E-2</v>
      </c>
      <c r="L73" s="144" t="s">
        <v>40</v>
      </c>
      <c r="M73" s="7" t="s">
        <v>187</v>
      </c>
      <c r="N73" s="145">
        <v>-5.4999999999999997E-3</v>
      </c>
      <c r="O73" s="23">
        <v>0.5222</v>
      </c>
      <c r="P73" s="146">
        <v>-2.2200000000000001E-2</v>
      </c>
      <c r="Q73" s="144" t="s">
        <v>37</v>
      </c>
      <c r="R73" s="146">
        <v>-4.5999999999999999E-3</v>
      </c>
      <c r="S73" s="146">
        <v>-3.8E-3</v>
      </c>
      <c r="T73" s="146">
        <v>-3.8E-3</v>
      </c>
      <c r="U73" s="144">
        <v>7971</v>
      </c>
      <c r="V73" s="144">
        <v>-8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1.2150000000000001</v>
      </c>
      <c r="D74" s="156">
        <v>-2.5000000000000001E-3</v>
      </c>
      <c r="E74" s="150">
        <v>3.88</v>
      </c>
      <c r="F74" s="14">
        <v>1.032</v>
      </c>
      <c r="G74" s="152">
        <v>-0.17730000000000001</v>
      </c>
      <c r="H74" s="152">
        <v>3.5000000000000003E-2</v>
      </c>
      <c r="I74" s="150">
        <v>5</v>
      </c>
      <c r="J74" s="150">
        <v>5</v>
      </c>
      <c r="K74" s="152">
        <v>4.2270000000000002E-2</v>
      </c>
      <c r="L74" s="150" t="s">
        <v>40</v>
      </c>
      <c r="M74" s="14" t="s">
        <v>191</v>
      </c>
      <c r="N74" s="156">
        <v>-9.9000000000000008E-3</v>
      </c>
      <c r="O74" s="18">
        <v>0.4773</v>
      </c>
      <c r="P74" s="152">
        <v>-0.153</v>
      </c>
      <c r="Q74" s="152">
        <v>1.3217000000000001</v>
      </c>
      <c r="R74" s="152">
        <v>8.0000000000000002E-3</v>
      </c>
      <c r="S74" s="152">
        <v>7.9000000000000008E-3</v>
      </c>
      <c r="T74" s="152">
        <v>6.9999999999999999E-4</v>
      </c>
      <c r="U74" s="150">
        <v>4185</v>
      </c>
      <c r="V74" s="150">
        <v>0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1.046</v>
      </c>
      <c r="D75" s="157">
        <v>0</v>
      </c>
      <c r="E75" s="144">
        <v>16.53</v>
      </c>
      <c r="F75" s="7">
        <v>1.032</v>
      </c>
      <c r="G75" s="146">
        <v>-1.3599999999999999E-2</v>
      </c>
      <c r="H75" s="146">
        <v>3.5000000000000003E-2</v>
      </c>
      <c r="I75" s="144">
        <v>5</v>
      </c>
      <c r="J75" s="144">
        <v>5</v>
      </c>
      <c r="K75" s="146">
        <v>4.2270000000000002E-2</v>
      </c>
      <c r="L75" s="144">
        <v>3.59</v>
      </c>
      <c r="M75" s="7" t="s">
        <v>187</v>
      </c>
      <c r="N75" s="145">
        <v>-5.4999999999999997E-3</v>
      </c>
      <c r="O75" s="146">
        <v>0.19350000000000001</v>
      </c>
      <c r="P75" s="144" t="s">
        <v>37</v>
      </c>
      <c r="Q75" s="146">
        <v>1.5163</v>
      </c>
      <c r="R75" s="146">
        <v>8.3999999999999995E-3</v>
      </c>
      <c r="S75" s="146">
        <v>7.4999999999999997E-3</v>
      </c>
      <c r="T75" s="146">
        <v>7.4999999999999997E-3</v>
      </c>
      <c r="U75" s="144">
        <v>1940</v>
      </c>
      <c r="V75" s="144">
        <v>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1.0409999999999999</v>
      </c>
      <c r="D76" s="151">
        <v>1E-3</v>
      </c>
      <c r="E76" s="150">
        <v>18.71</v>
      </c>
      <c r="F76" s="14">
        <v>1.0146999999999999</v>
      </c>
      <c r="G76" s="152">
        <v>-2.5899999999999999E-2</v>
      </c>
      <c r="H76" s="152">
        <v>3.5000000000000003E-2</v>
      </c>
      <c r="I76" s="150">
        <v>5</v>
      </c>
      <c r="J76" s="150">
        <v>5</v>
      </c>
      <c r="K76" s="152">
        <v>1.217E-2</v>
      </c>
      <c r="L76" s="150">
        <v>0.7</v>
      </c>
      <c r="M76" s="14" t="s">
        <v>189</v>
      </c>
      <c r="N76" s="156">
        <v>-6.1999999999999998E-3</v>
      </c>
      <c r="O76" s="152">
        <v>0.3967</v>
      </c>
      <c r="P76" s="150" t="s">
        <v>37</v>
      </c>
      <c r="Q76" s="162">
        <v>0.90820000000000001</v>
      </c>
      <c r="R76" s="152">
        <v>-5.3E-3</v>
      </c>
      <c r="S76" s="152">
        <v>-5.0000000000000001E-3</v>
      </c>
      <c r="T76" s="152">
        <v>-3.3999999999999998E-3</v>
      </c>
      <c r="U76" s="150">
        <v>19157</v>
      </c>
      <c r="V76" s="150">
        <v>-26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1.1020000000000001</v>
      </c>
      <c r="D77" s="145">
        <v>-7.1999999999999998E-3</v>
      </c>
      <c r="E77" s="144">
        <v>3.37</v>
      </c>
      <c r="F77" s="7">
        <v>1.032</v>
      </c>
      <c r="G77" s="146">
        <v>-6.7799999999999999E-2</v>
      </c>
      <c r="H77" s="146">
        <v>3.5000000000000003E-2</v>
      </c>
      <c r="I77" s="144">
        <v>5</v>
      </c>
      <c r="J77" s="144">
        <v>5</v>
      </c>
      <c r="K77" s="146">
        <v>-3.1109999999999999E-2</v>
      </c>
      <c r="L77" s="144">
        <v>0.84</v>
      </c>
      <c r="M77" s="7" t="s">
        <v>193</v>
      </c>
      <c r="N77" s="145">
        <v>-8.6E-3</v>
      </c>
      <c r="O77" s="146">
        <v>0.35499999999999998</v>
      </c>
      <c r="P77" s="144" t="s">
        <v>37</v>
      </c>
      <c r="Q77" s="146">
        <v>1.0124</v>
      </c>
      <c r="R77" s="146">
        <v>-3.3E-3</v>
      </c>
      <c r="S77" s="146">
        <v>-3.0000000000000001E-3</v>
      </c>
      <c r="T77" s="146">
        <v>-0.01</v>
      </c>
      <c r="U77" s="144">
        <v>12557</v>
      </c>
      <c r="V77" s="144">
        <v>1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-1.422857142857143E-3</v>
      </c>
      <c r="E78" s="36"/>
      <c r="F78" s="35"/>
      <c r="G78" s="43">
        <f>AVERAGE(G43:G77)</f>
        <v>-2.4799999999999992E-2</v>
      </c>
      <c r="H78" s="272">
        <f>COUNTIF($D43:$D77,"&gt;0")/COUNT($D43:$D77)</f>
        <v>0.25714285714285712</v>
      </c>
      <c r="I78" s="270"/>
      <c r="J78" s="270"/>
      <c r="K78" s="43">
        <f>AVERAGE(K43:K77)</f>
        <v>4.5272857142857149E-2</v>
      </c>
      <c r="L78" s="36"/>
      <c r="M78" s="35"/>
      <c r="N78" s="38"/>
      <c r="O78" s="39"/>
      <c r="P78" s="43">
        <f>AVERAGE(P43:P77)</f>
        <v>-2.7732258064516131E-2</v>
      </c>
      <c r="Q78" s="37"/>
      <c r="R78" s="43">
        <f>AVERAGE(R43:R77)</f>
        <v>8.2285714285714275E-4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1.0289999999999999</v>
      </c>
      <c r="D79" s="151">
        <v>1E-3</v>
      </c>
      <c r="E79" s="150">
        <v>2.44</v>
      </c>
      <c r="F79" s="14">
        <v>1.0209999999999999</v>
      </c>
      <c r="G79" s="152">
        <v>-7.7999999999999996E-3</v>
      </c>
      <c r="H79" s="152">
        <v>3.2000000000000001E-2</v>
      </c>
      <c r="I79" s="150">
        <v>4.7</v>
      </c>
      <c r="J79" s="150">
        <v>4.7</v>
      </c>
      <c r="K79" s="152">
        <v>4.6629999999999998E-2</v>
      </c>
      <c r="L79" s="150" t="s">
        <v>40</v>
      </c>
      <c r="M79" s="14" t="s">
        <v>36</v>
      </c>
      <c r="N79" s="159">
        <v>0</v>
      </c>
      <c r="O79" s="18">
        <v>0.5151</v>
      </c>
      <c r="P79" s="152">
        <v>-1.0200000000000001E-2</v>
      </c>
      <c r="Q79" s="150" t="s">
        <v>37</v>
      </c>
      <c r="R79" s="152">
        <v>4.0000000000000002E-4</v>
      </c>
      <c r="S79" s="152">
        <v>1.03E-2</v>
      </c>
      <c r="T79" s="152">
        <v>1.4800000000000001E-2</v>
      </c>
      <c r="U79" s="150">
        <v>1922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1.044</v>
      </c>
      <c r="D80" s="147">
        <v>3.8E-3</v>
      </c>
      <c r="E80" s="144">
        <v>241.24</v>
      </c>
      <c r="F80" s="7">
        <v>1.0329999999999999</v>
      </c>
      <c r="G80" s="146">
        <v>-1.06E-2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146</v>
      </c>
      <c r="N80" s="145">
        <v>-1.3299999999999999E-2</v>
      </c>
      <c r="O80" s="23">
        <v>0.3735</v>
      </c>
      <c r="P80" s="146">
        <v>-1.24E-2</v>
      </c>
      <c r="Q80" s="146">
        <v>0.46500000000000002</v>
      </c>
      <c r="R80" s="146">
        <v>-4.7999999999999996E-3</v>
      </c>
      <c r="S80" s="146">
        <v>-5.3E-3</v>
      </c>
      <c r="T80" s="146">
        <v>-6.7000000000000002E-3</v>
      </c>
      <c r="U80" s="144">
        <v>9295</v>
      </c>
      <c r="V80" s="144">
        <v>-7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1.0509999999999999</v>
      </c>
      <c r="D81" s="151">
        <v>2.8999999999999998E-3</v>
      </c>
      <c r="E81" s="150">
        <v>187.09</v>
      </c>
      <c r="F81" s="14">
        <v>1.0329999999999999</v>
      </c>
      <c r="G81" s="152">
        <v>-1.7399999999999999E-2</v>
      </c>
      <c r="H81" s="152">
        <v>3.2000000000000001E-2</v>
      </c>
      <c r="I81" s="150">
        <v>4.7</v>
      </c>
      <c r="J81" s="150">
        <v>4.7</v>
      </c>
      <c r="K81" s="152">
        <v>4.6170000000000003E-2</v>
      </c>
      <c r="L81" s="150" t="s">
        <v>40</v>
      </c>
      <c r="M81" s="14" t="s">
        <v>144</v>
      </c>
      <c r="N81" s="156">
        <v>-3.7000000000000002E-3</v>
      </c>
      <c r="O81" s="18">
        <v>0.20619999999999999</v>
      </c>
      <c r="P81" s="152">
        <v>-1.89E-2</v>
      </c>
      <c r="Q81" s="152">
        <v>0.85609999999999997</v>
      </c>
      <c r="R81" s="152">
        <v>-5.7000000000000002E-3</v>
      </c>
      <c r="S81" s="152">
        <v>-7.4000000000000003E-3</v>
      </c>
      <c r="T81" s="152">
        <v>-4.3E-3</v>
      </c>
      <c r="U81" s="150">
        <v>12313</v>
      </c>
      <c r="V81" s="150">
        <v>-552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1.0449999999999999</v>
      </c>
      <c r="D82" s="147">
        <v>3.8E-3</v>
      </c>
      <c r="E82" s="144">
        <v>4.5199999999999996</v>
      </c>
      <c r="F82" s="7">
        <v>1.026</v>
      </c>
      <c r="G82" s="146">
        <v>-1.8499999999999999E-2</v>
      </c>
      <c r="H82" s="146">
        <v>3.2000000000000001E-2</v>
      </c>
      <c r="I82" s="144">
        <v>4.7</v>
      </c>
      <c r="J82" s="144">
        <v>4.7</v>
      </c>
      <c r="K82" s="146">
        <v>4.6120000000000001E-2</v>
      </c>
      <c r="L82" s="144" t="s">
        <v>40</v>
      </c>
      <c r="M82" s="7" t="s">
        <v>148</v>
      </c>
      <c r="N82" s="145">
        <v>-8.2000000000000007E-3</v>
      </c>
      <c r="O82" s="23">
        <v>0.54820000000000002</v>
      </c>
      <c r="P82" s="146">
        <v>-0.02</v>
      </c>
      <c r="Q82" s="146">
        <v>0.61260000000000003</v>
      </c>
      <c r="R82" s="146">
        <v>-6.0000000000000001E-3</v>
      </c>
      <c r="S82" s="146">
        <v>-9.7999999999999997E-3</v>
      </c>
      <c r="T82" s="146">
        <v>-6.6E-3</v>
      </c>
      <c r="U82" s="144">
        <v>4620</v>
      </c>
      <c r="V82" s="144">
        <v>-26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1.056</v>
      </c>
      <c r="D83" s="151">
        <v>2.8E-3</v>
      </c>
      <c r="E83" s="150">
        <v>700.56</v>
      </c>
      <c r="F83" s="14">
        <v>1.0329999999999999</v>
      </c>
      <c r="G83" s="152">
        <v>-2.23E-2</v>
      </c>
      <c r="H83" s="152">
        <v>3.2000000000000001E-2</v>
      </c>
      <c r="I83" s="150">
        <v>4.7</v>
      </c>
      <c r="J83" s="150">
        <v>4.7</v>
      </c>
      <c r="K83" s="152">
        <v>4.5940000000000002E-2</v>
      </c>
      <c r="L83" s="150" t="s">
        <v>40</v>
      </c>
      <c r="M83" s="14" t="s">
        <v>150</v>
      </c>
      <c r="N83" s="156">
        <v>-4.0000000000000002E-4</v>
      </c>
      <c r="O83" s="18">
        <v>0.31659999999999999</v>
      </c>
      <c r="P83" s="152">
        <v>-2.3599999999999999E-2</v>
      </c>
      <c r="Q83" s="152">
        <v>0.59809999999999997</v>
      </c>
      <c r="R83" s="152">
        <v>-4.8999999999999998E-3</v>
      </c>
      <c r="S83" s="152">
        <v>-6.4000000000000003E-3</v>
      </c>
      <c r="T83" s="152">
        <v>-3.7000000000000002E-3</v>
      </c>
      <c r="U83" s="150">
        <v>116395</v>
      </c>
      <c r="V83" s="150">
        <v>-203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2.8600000000000001E-3</v>
      </c>
      <c r="E84" s="36"/>
      <c r="F84" s="35"/>
      <c r="G84" s="43">
        <f>AVERAGE(G79:G83)</f>
        <v>-1.532E-2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4.6269999999999999E-2</v>
      </c>
      <c r="L84" s="36"/>
      <c r="M84" s="35"/>
      <c r="N84" s="38"/>
      <c r="O84" s="39"/>
      <c r="P84" s="43">
        <f>AVERAGE(P79:P83)</f>
        <v>-1.702E-2</v>
      </c>
      <c r="Q84" s="37"/>
      <c r="R84" s="43">
        <f>AVERAGE(R79:R83)</f>
        <v>-4.1999999999999997E-3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0.83599999999999997</v>
      </c>
      <c r="D85" s="145">
        <v>-4.7999999999999996E-3</v>
      </c>
      <c r="E85" s="144">
        <v>12259.53</v>
      </c>
      <c r="F85" s="7">
        <v>1.0290999999999999</v>
      </c>
      <c r="G85" s="146">
        <v>0.18759999999999999</v>
      </c>
      <c r="H85" s="146">
        <v>0.03</v>
      </c>
      <c r="I85" s="144">
        <v>4.5</v>
      </c>
      <c r="J85" s="144">
        <v>4.5</v>
      </c>
      <c r="K85" s="146">
        <v>5.577E-2</v>
      </c>
      <c r="L85" s="144" t="s">
        <v>40</v>
      </c>
      <c r="M85" s="7" t="s">
        <v>43</v>
      </c>
      <c r="N85" s="145">
        <v>-7.6E-3</v>
      </c>
      <c r="O85" s="23">
        <v>0.1055</v>
      </c>
      <c r="P85" s="155" t="s">
        <v>44</v>
      </c>
      <c r="Q85" s="160">
        <v>2.1684999999999999</v>
      </c>
      <c r="R85" s="146">
        <v>-4.3E-3</v>
      </c>
      <c r="S85" s="146">
        <v>-6.7999999999999996E-3</v>
      </c>
      <c r="T85" s="146">
        <v>-5.4999999999999997E-3</v>
      </c>
      <c r="U85" s="144">
        <v>288133</v>
      </c>
      <c r="V85" s="144">
        <v>-10314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150237</v>
      </c>
      <c r="B86" s="150" t="s">
        <v>75</v>
      </c>
      <c r="C86" s="14">
        <v>1.0449999999999999</v>
      </c>
      <c r="D86" s="151">
        <v>1E-3</v>
      </c>
      <c r="E86" s="150">
        <v>57.74</v>
      </c>
      <c r="F86" s="14">
        <v>1.0449999999999999</v>
      </c>
      <c r="G86" s="152">
        <v>0</v>
      </c>
      <c r="H86" s="152">
        <v>0.03</v>
      </c>
      <c r="I86" s="150">
        <v>4.75</v>
      </c>
      <c r="J86" s="150">
        <v>4.5</v>
      </c>
      <c r="K86" s="152">
        <v>4.5019999999999998E-2</v>
      </c>
      <c r="L86" s="150" t="s">
        <v>40</v>
      </c>
      <c r="M86" s="14" t="s">
        <v>76</v>
      </c>
      <c r="N86" s="156">
        <v>-6.7000000000000002E-3</v>
      </c>
      <c r="O86" s="18">
        <v>0.40810000000000002</v>
      </c>
      <c r="P86" s="152">
        <v>-3.8E-3</v>
      </c>
      <c r="Q86" s="152">
        <v>0.37109999999999999</v>
      </c>
      <c r="R86" s="152">
        <v>-8.2000000000000007E-3</v>
      </c>
      <c r="S86" s="152">
        <v>-1.04E-2</v>
      </c>
      <c r="T86" s="152">
        <v>-7.3000000000000001E-3</v>
      </c>
      <c r="U86" s="150">
        <v>854</v>
      </c>
      <c r="V86" s="150">
        <v>-1</v>
      </c>
      <c r="W86" s="153">
        <v>0.21180555555555555</v>
      </c>
      <c r="X86" s="154">
        <v>42675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1.0309999999999999</v>
      </c>
      <c r="D87" s="157">
        <v>0</v>
      </c>
      <c r="E87" s="144">
        <v>0.57999999999999996</v>
      </c>
      <c r="F87" s="7">
        <v>1.0309999999999999</v>
      </c>
      <c r="G87" s="146">
        <v>0</v>
      </c>
      <c r="H87" s="146">
        <v>0.03</v>
      </c>
      <c r="I87" s="144">
        <v>4.5</v>
      </c>
      <c r="J87" s="144">
        <v>4.5</v>
      </c>
      <c r="K87" s="146">
        <v>4.4999999999999998E-2</v>
      </c>
      <c r="L87" s="144" t="s">
        <v>40</v>
      </c>
      <c r="M87" s="7" t="s">
        <v>46</v>
      </c>
      <c r="N87" s="145">
        <v>-1.34E-2</v>
      </c>
      <c r="O87" s="23">
        <v>0.35510000000000003</v>
      </c>
      <c r="P87" s="146">
        <v>-3.8E-3</v>
      </c>
      <c r="Q87" s="146">
        <v>0.51029999999999998</v>
      </c>
      <c r="R87" s="146">
        <v>6.4000000000000003E-3</v>
      </c>
      <c r="S87" s="146">
        <v>-5.0000000000000001E-3</v>
      </c>
      <c r="T87" s="146">
        <v>8.3999999999999995E-3</v>
      </c>
      <c r="U87" s="144">
        <v>247</v>
      </c>
      <c r="V87" s="144">
        <v>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150277</v>
      </c>
      <c r="B88" s="161" t="s">
        <v>65</v>
      </c>
      <c r="C88" s="14">
        <v>1.0580000000000001</v>
      </c>
      <c r="D88" s="159">
        <v>0</v>
      </c>
      <c r="E88" s="150">
        <v>704.25</v>
      </c>
      <c r="F88" s="14">
        <v>1.0569999999999999</v>
      </c>
      <c r="G88" s="152">
        <v>-8.9999999999999998E-4</v>
      </c>
      <c r="H88" s="152">
        <v>0.03</v>
      </c>
      <c r="I88" s="150">
        <v>5</v>
      </c>
      <c r="J88" s="150">
        <v>4.5</v>
      </c>
      <c r="K88" s="152">
        <v>4.496E-2</v>
      </c>
      <c r="L88" s="150" t="s">
        <v>40</v>
      </c>
      <c r="M88" s="14" t="s">
        <v>66</v>
      </c>
      <c r="N88" s="156">
        <v>-1.3100000000000001E-2</v>
      </c>
      <c r="O88" s="18">
        <v>0.1439</v>
      </c>
      <c r="P88" s="152">
        <v>-4.7999999999999996E-3</v>
      </c>
      <c r="Q88" s="152">
        <v>0.96489999999999998</v>
      </c>
      <c r="R88" s="152">
        <v>2.0000000000000001E-4</v>
      </c>
      <c r="S88" s="152">
        <v>-3.8999999999999998E-3</v>
      </c>
      <c r="T88" s="152">
        <v>-3.8999999999999998E-3</v>
      </c>
      <c r="U88" s="150">
        <v>53720</v>
      </c>
      <c r="V88" s="150">
        <v>-52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1.0289999999999999</v>
      </c>
      <c r="D89" s="157">
        <v>0</v>
      </c>
      <c r="E89" s="144">
        <v>85.86</v>
      </c>
      <c r="F89" s="7">
        <v>1.028</v>
      </c>
      <c r="G89" s="146">
        <v>-1E-3</v>
      </c>
      <c r="H89" s="146">
        <v>0.03</v>
      </c>
      <c r="I89" s="144">
        <v>4.5</v>
      </c>
      <c r="J89" s="144">
        <v>4.5</v>
      </c>
      <c r="K89" s="146">
        <v>4.496E-2</v>
      </c>
      <c r="L89" s="144" t="s">
        <v>40</v>
      </c>
      <c r="M89" s="7" t="s">
        <v>62</v>
      </c>
      <c r="N89" s="145">
        <v>-2.9999999999999997E-4</v>
      </c>
      <c r="O89" s="23">
        <v>0.11600000000000001</v>
      </c>
      <c r="P89" s="146">
        <v>-3.8E-3</v>
      </c>
      <c r="Q89" s="146">
        <v>0.44819999999999999</v>
      </c>
      <c r="R89" s="146">
        <v>1.01E-2</v>
      </c>
      <c r="S89" s="146">
        <v>1.17E-2</v>
      </c>
      <c r="T89" s="146">
        <v>1.03E-2</v>
      </c>
      <c r="U89" s="144">
        <v>3491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150275</v>
      </c>
      <c r="B90" s="161" t="s">
        <v>89</v>
      </c>
      <c r="C90" s="14">
        <v>1.032</v>
      </c>
      <c r="D90" s="159">
        <v>0</v>
      </c>
      <c r="E90" s="150">
        <v>1691.56</v>
      </c>
      <c r="F90" s="14">
        <v>1.0309999999999999</v>
      </c>
      <c r="G90" s="152">
        <v>-1E-3</v>
      </c>
      <c r="H90" s="152">
        <v>0.03</v>
      </c>
      <c r="I90" s="150">
        <v>4.5</v>
      </c>
      <c r="J90" s="150">
        <v>4.5</v>
      </c>
      <c r="K90" s="152">
        <v>4.496E-2</v>
      </c>
      <c r="L90" s="150" t="s">
        <v>40</v>
      </c>
      <c r="M90" s="14" t="s">
        <v>46</v>
      </c>
      <c r="N90" s="156">
        <v>-1.34E-2</v>
      </c>
      <c r="O90" s="18">
        <v>0.13039999999999999</v>
      </c>
      <c r="P90" s="152">
        <v>-4.7999999999999996E-3</v>
      </c>
      <c r="Q90" s="152">
        <v>1.0367</v>
      </c>
      <c r="R90" s="152">
        <v>2.7000000000000001E-3</v>
      </c>
      <c r="S90" s="152">
        <v>-1.2999999999999999E-3</v>
      </c>
      <c r="T90" s="152">
        <v>-6.9999999999999999E-4</v>
      </c>
      <c r="U90" s="150">
        <v>64032</v>
      </c>
      <c r="V90" s="150">
        <v>189</v>
      </c>
      <c r="W90" s="153">
        <v>0.21180555555555555</v>
      </c>
      <c r="X90" s="154">
        <v>42719</v>
      </c>
      <c r="Y90" s="21" t="s">
        <v>38</v>
      </c>
    </row>
    <row r="91" spans="1:25" ht="15.75" thickBot="1" x14ac:dyDescent="0.2">
      <c r="A91" s="7">
        <v>502049</v>
      </c>
      <c r="B91" s="144" t="s">
        <v>90</v>
      </c>
      <c r="C91" s="7">
        <v>1.018</v>
      </c>
      <c r="D91" s="157">
        <v>0</v>
      </c>
      <c r="E91" s="144">
        <v>197.16</v>
      </c>
      <c r="F91" s="7">
        <v>1.0163</v>
      </c>
      <c r="G91" s="146">
        <v>-1.6999999999999999E-3</v>
      </c>
      <c r="H91" s="146">
        <v>0.03</v>
      </c>
      <c r="I91" s="144">
        <v>4.5</v>
      </c>
      <c r="J91" s="144">
        <v>4.5</v>
      </c>
      <c r="K91" s="146">
        <v>4.4920000000000002E-2</v>
      </c>
      <c r="L91" s="144" t="s">
        <v>40</v>
      </c>
      <c r="M91" s="7" t="s">
        <v>91</v>
      </c>
      <c r="N91" s="145">
        <v>-4.4999999999999997E-3</v>
      </c>
      <c r="O91" s="23">
        <v>0.42609999999999998</v>
      </c>
      <c r="P91" s="146">
        <v>-5.7000000000000002E-3</v>
      </c>
      <c r="Q91" s="146">
        <v>0.35970000000000002</v>
      </c>
      <c r="R91" s="146">
        <v>-4.7000000000000002E-3</v>
      </c>
      <c r="S91" s="146">
        <v>-6.1999999999999998E-3</v>
      </c>
      <c r="T91" s="146">
        <v>-2.5000000000000001E-3</v>
      </c>
      <c r="U91" s="144">
        <v>14374</v>
      </c>
      <c r="V91" s="144">
        <v>-11</v>
      </c>
      <c r="W91" s="148">
        <v>0.21180555555555555</v>
      </c>
      <c r="X91" s="149">
        <v>42839</v>
      </c>
      <c r="Y91" s="13" t="s">
        <v>38</v>
      </c>
    </row>
    <row r="92" spans="1:25" ht="15.75" thickBot="1" x14ac:dyDescent="0.2">
      <c r="A92" s="14">
        <v>150177</v>
      </c>
      <c r="B92" s="150" t="s">
        <v>83</v>
      </c>
      <c r="C92" s="14">
        <v>1.0309999999999999</v>
      </c>
      <c r="D92" s="159">
        <v>0</v>
      </c>
      <c r="E92" s="150">
        <v>31.29</v>
      </c>
      <c r="F92" s="14">
        <v>1.0289999999999999</v>
      </c>
      <c r="G92" s="152">
        <v>-1.9E-3</v>
      </c>
      <c r="H92" s="152">
        <v>0.03</v>
      </c>
      <c r="I92" s="150">
        <v>4.5</v>
      </c>
      <c r="J92" s="150">
        <v>4.5</v>
      </c>
      <c r="K92" s="152">
        <v>4.4909999999999999E-2</v>
      </c>
      <c r="L92" s="150" t="s">
        <v>40</v>
      </c>
      <c r="M92" s="14" t="s">
        <v>84</v>
      </c>
      <c r="N92" s="151">
        <v>1.2999999999999999E-3</v>
      </c>
      <c r="O92" s="18">
        <v>0.46550000000000002</v>
      </c>
      <c r="P92" s="152">
        <v>-5.7000000000000002E-3</v>
      </c>
      <c r="Q92" s="152">
        <v>0.25369999999999998</v>
      </c>
      <c r="R92" s="152">
        <v>-8.0000000000000004E-4</v>
      </c>
      <c r="S92" s="152">
        <v>-8.0000000000000004E-4</v>
      </c>
      <c r="T92" s="152">
        <v>-2.5000000000000001E-3</v>
      </c>
      <c r="U92" s="150">
        <v>22455</v>
      </c>
      <c r="V92" s="150">
        <v>80</v>
      </c>
      <c r="W92" s="153">
        <v>0.21180555555555555</v>
      </c>
      <c r="X92" s="154">
        <v>42738</v>
      </c>
      <c r="Y92" s="21" t="s">
        <v>38</v>
      </c>
    </row>
    <row r="93" spans="1:25" ht="15.75" thickBot="1" x14ac:dyDescent="0.2">
      <c r="A93" s="7">
        <v>150179</v>
      </c>
      <c r="B93" s="144" t="s">
        <v>120</v>
      </c>
      <c r="C93" s="7">
        <v>1.0309999999999999</v>
      </c>
      <c r="D93" s="145">
        <v>-1.9E-3</v>
      </c>
      <c r="E93" s="144">
        <v>30.76</v>
      </c>
      <c r="F93" s="7">
        <v>1.0289999999999999</v>
      </c>
      <c r="G93" s="146">
        <v>-1.9E-3</v>
      </c>
      <c r="H93" s="146">
        <v>0.03</v>
      </c>
      <c r="I93" s="144">
        <v>4.5</v>
      </c>
      <c r="J93" s="144">
        <v>4.5</v>
      </c>
      <c r="K93" s="146">
        <v>4.4909999999999999E-2</v>
      </c>
      <c r="L93" s="144" t="s">
        <v>40</v>
      </c>
      <c r="M93" s="7" t="s">
        <v>121</v>
      </c>
      <c r="N93" s="145">
        <v>-8.8999999999999999E-3</v>
      </c>
      <c r="O93" s="23">
        <v>0.4657</v>
      </c>
      <c r="P93" s="146">
        <v>-5.7000000000000002E-3</v>
      </c>
      <c r="Q93" s="146">
        <v>0.25330000000000003</v>
      </c>
      <c r="R93" s="146">
        <v>-5.3E-3</v>
      </c>
      <c r="S93" s="146">
        <v>-6.1999999999999998E-3</v>
      </c>
      <c r="T93" s="146">
        <v>-9.5999999999999992E-3</v>
      </c>
      <c r="U93" s="144">
        <v>6208</v>
      </c>
      <c r="V93" s="144">
        <v>-83</v>
      </c>
      <c r="W93" s="148">
        <v>0.21180555555555555</v>
      </c>
      <c r="X93" s="149">
        <v>42738</v>
      </c>
      <c r="Y93" s="13" t="s">
        <v>38</v>
      </c>
    </row>
    <row r="94" spans="1:25" ht="15.75" thickBot="1" x14ac:dyDescent="0.2">
      <c r="A94" s="14">
        <v>150205</v>
      </c>
      <c r="B94" s="150" t="s">
        <v>49</v>
      </c>
      <c r="C94" s="14">
        <v>1.036</v>
      </c>
      <c r="D94" s="151">
        <v>1E-3</v>
      </c>
      <c r="E94" s="150">
        <v>5371.82</v>
      </c>
      <c r="F94" s="14">
        <v>1.034</v>
      </c>
      <c r="G94" s="152">
        <v>-1.9E-3</v>
      </c>
      <c r="H94" s="152">
        <v>0.03</v>
      </c>
      <c r="I94" s="150">
        <v>4.5</v>
      </c>
      <c r="J94" s="150">
        <v>4.5</v>
      </c>
      <c r="K94" s="152">
        <v>4.4909999999999999E-2</v>
      </c>
      <c r="L94" s="150" t="s">
        <v>40</v>
      </c>
      <c r="M94" s="14" t="s">
        <v>50</v>
      </c>
      <c r="N94" s="156">
        <v>-6.1000000000000004E-3</v>
      </c>
      <c r="O94" s="18">
        <v>0.1888</v>
      </c>
      <c r="P94" s="152">
        <v>-5.7000000000000002E-3</v>
      </c>
      <c r="Q94" s="152">
        <v>0.89539999999999997</v>
      </c>
      <c r="R94" s="152">
        <v>-1.1000000000000001E-3</v>
      </c>
      <c r="S94" s="152">
        <v>-2.5000000000000001E-3</v>
      </c>
      <c r="T94" s="152">
        <v>0</v>
      </c>
      <c r="U94" s="150">
        <v>589635</v>
      </c>
      <c r="V94" s="150">
        <v>4041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150229</v>
      </c>
      <c r="B95" s="144" t="s">
        <v>69</v>
      </c>
      <c r="C95" s="7">
        <v>1.0349999999999999</v>
      </c>
      <c r="D95" s="147">
        <v>1E-3</v>
      </c>
      <c r="E95" s="144">
        <v>194.65</v>
      </c>
      <c r="F95" s="7">
        <v>1.0329999999999999</v>
      </c>
      <c r="G95" s="146">
        <v>-1.9E-3</v>
      </c>
      <c r="H95" s="146">
        <v>0.03</v>
      </c>
      <c r="I95" s="144">
        <v>4.5</v>
      </c>
      <c r="J95" s="144">
        <v>4.5</v>
      </c>
      <c r="K95" s="146">
        <v>4.4909999999999999E-2</v>
      </c>
      <c r="L95" s="144" t="s">
        <v>40</v>
      </c>
      <c r="M95" s="7" t="s">
        <v>70</v>
      </c>
      <c r="N95" s="145">
        <v>-8.8999999999999999E-3</v>
      </c>
      <c r="O95" s="23">
        <v>0.2787</v>
      </c>
      <c r="P95" s="146">
        <v>-5.7000000000000002E-3</v>
      </c>
      <c r="Q95" s="146">
        <v>0.6865</v>
      </c>
      <c r="R95" s="146">
        <v>2.8999999999999998E-3</v>
      </c>
      <c r="S95" s="146">
        <v>-5.9999999999999995E-4</v>
      </c>
      <c r="T95" s="146">
        <v>-1.1000000000000001E-3</v>
      </c>
      <c r="U95" s="144">
        <v>17174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150273</v>
      </c>
      <c r="B96" s="150" t="s">
        <v>45</v>
      </c>
      <c r="C96" s="14">
        <v>1.0580000000000001</v>
      </c>
      <c r="D96" s="159">
        <v>0</v>
      </c>
      <c r="E96" s="150">
        <v>39.49</v>
      </c>
      <c r="F96" s="14">
        <v>1.056</v>
      </c>
      <c r="G96" s="152">
        <v>-1.9E-3</v>
      </c>
      <c r="H96" s="152">
        <v>0.03</v>
      </c>
      <c r="I96" s="150">
        <v>5</v>
      </c>
      <c r="J96" s="150">
        <v>4.5</v>
      </c>
      <c r="K96" s="152">
        <v>4.4909999999999999E-2</v>
      </c>
      <c r="L96" s="150" t="s">
        <v>40</v>
      </c>
      <c r="M96" s="14" t="s">
        <v>46</v>
      </c>
      <c r="N96" s="156">
        <v>-1.34E-2</v>
      </c>
      <c r="O96" s="18">
        <v>0.13769999999999999</v>
      </c>
      <c r="P96" s="152">
        <v>-5.7000000000000002E-3</v>
      </c>
      <c r="Q96" s="152">
        <v>0.98089999999999999</v>
      </c>
      <c r="R96" s="152">
        <v>3.5999999999999999E-3</v>
      </c>
      <c r="S96" s="152">
        <v>-2.5999999999999999E-3</v>
      </c>
      <c r="T96" s="152">
        <v>-6.9999999999999999E-4</v>
      </c>
      <c r="U96" s="150">
        <v>11017</v>
      </c>
      <c r="V96" s="150">
        <v>0</v>
      </c>
      <c r="W96" s="153">
        <v>0.21180555555555555</v>
      </c>
      <c r="X96" s="154">
        <v>42614</v>
      </c>
      <c r="Y96" s="21" t="s">
        <v>38</v>
      </c>
    </row>
    <row r="97" spans="1:25" ht="15.75" thickBot="1" x14ac:dyDescent="0.2">
      <c r="A97" s="7">
        <v>150315</v>
      </c>
      <c r="B97" s="144" t="s">
        <v>118</v>
      </c>
      <c r="C97" s="7">
        <v>1.0349999999999999</v>
      </c>
      <c r="D97" s="145">
        <v>-1E-3</v>
      </c>
      <c r="E97" s="144">
        <v>68.040000000000006</v>
      </c>
      <c r="F97" s="7">
        <v>1.0329999999999999</v>
      </c>
      <c r="G97" s="146">
        <v>-1.9E-3</v>
      </c>
      <c r="H97" s="146">
        <v>0.03</v>
      </c>
      <c r="I97" s="144">
        <v>4.5</v>
      </c>
      <c r="J97" s="144">
        <v>4.5</v>
      </c>
      <c r="K97" s="146">
        <v>4.4909999999999999E-2</v>
      </c>
      <c r="L97" s="144" t="s">
        <v>40</v>
      </c>
      <c r="M97" s="7" t="s">
        <v>119</v>
      </c>
      <c r="N97" s="145">
        <v>-8.8999999999999999E-3</v>
      </c>
      <c r="O97" s="23">
        <v>0.37490000000000001</v>
      </c>
      <c r="P97" s="146">
        <v>-5.7000000000000002E-3</v>
      </c>
      <c r="Q97" s="146">
        <v>0.46160000000000001</v>
      </c>
      <c r="R97" s="146">
        <v>-6.6E-3</v>
      </c>
      <c r="S97" s="146">
        <v>-7.7000000000000002E-3</v>
      </c>
      <c r="T97" s="146">
        <v>-5.4000000000000003E-3</v>
      </c>
      <c r="U97" s="144">
        <v>9007</v>
      </c>
      <c r="V97" s="144">
        <v>-207</v>
      </c>
      <c r="W97" s="148">
        <v>0.21180555555555555</v>
      </c>
      <c r="X97" s="149">
        <v>42705</v>
      </c>
      <c r="Y97" s="13" t="s">
        <v>38</v>
      </c>
    </row>
    <row r="98" spans="1:25" ht="15.75" thickBot="1" x14ac:dyDescent="0.2">
      <c r="A98" s="14">
        <v>150207</v>
      </c>
      <c r="B98" s="150" t="s">
        <v>71</v>
      </c>
      <c r="C98" s="14">
        <v>1.0329999999999999</v>
      </c>
      <c r="D98" s="156">
        <v>-2.8999999999999998E-3</v>
      </c>
      <c r="E98" s="150">
        <v>104.68</v>
      </c>
      <c r="F98" s="14">
        <v>1.0309999999999999</v>
      </c>
      <c r="G98" s="152">
        <v>-1.9E-3</v>
      </c>
      <c r="H98" s="152">
        <v>0.03</v>
      </c>
      <c r="I98" s="150">
        <v>4.5</v>
      </c>
      <c r="J98" s="150">
        <v>4.5</v>
      </c>
      <c r="K98" s="152">
        <v>4.4909999999999999E-2</v>
      </c>
      <c r="L98" s="150" t="s">
        <v>40</v>
      </c>
      <c r="M98" s="14" t="s">
        <v>72</v>
      </c>
      <c r="N98" s="156">
        <v>-2.35E-2</v>
      </c>
      <c r="O98" s="18">
        <v>0.14360000000000001</v>
      </c>
      <c r="P98" s="152">
        <v>-5.7000000000000002E-3</v>
      </c>
      <c r="Q98" s="152">
        <v>1.0056</v>
      </c>
      <c r="R98" s="152">
        <v>2.8E-3</v>
      </c>
      <c r="S98" s="152">
        <v>-4.5999999999999999E-3</v>
      </c>
      <c r="T98" s="152">
        <v>-4.4999999999999997E-3</v>
      </c>
      <c r="U98" s="150">
        <v>13405</v>
      </c>
      <c r="V98" s="150">
        <v>-152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502011</v>
      </c>
      <c r="B99" s="144" t="s">
        <v>101</v>
      </c>
      <c r="C99" s="7">
        <v>1.008</v>
      </c>
      <c r="D99" s="157">
        <v>0</v>
      </c>
      <c r="E99" s="144">
        <v>482.21</v>
      </c>
      <c r="F99" s="7">
        <v>1.0059</v>
      </c>
      <c r="G99" s="146">
        <v>-2.0999999999999999E-3</v>
      </c>
      <c r="H99" s="146">
        <v>0.03</v>
      </c>
      <c r="I99" s="144">
        <v>4.5</v>
      </c>
      <c r="J99" s="144">
        <v>4.5</v>
      </c>
      <c r="K99" s="146">
        <v>4.4909999999999999E-2</v>
      </c>
      <c r="L99" s="144" t="s">
        <v>40</v>
      </c>
      <c r="M99" s="7" t="s">
        <v>56</v>
      </c>
      <c r="N99" s="147">
        <v>5.3E-3</v>
      </c>
      <c r="O99" s="23">
        <v>0.47149999999999997</v>
      </c>
      <c r="P99" s="146">
        <v>-5.7000000000000002E-3</v>
      </c>
      <c r="Q99" s="146">
        <v>0.26250000000000001</v>
      </c>
      <c r="R99" s="146">
        <v>-3.8999999999999998E-3</v>
      </c>
      <c r="S99" s="146">
        <v>-2.7000000000000001E-3</v>
      </c>
      <c r="T99" s="146">
        <v>-2.3E-3</v>
      </c>
      <c r="U99" s="144">
        <v>15846</v>
      </c>
      <c r="V99" s="144">
        <v>27</v>
      </c>
      <c r="W99" s="148">
        <v>0.21180555555555555</v>
      </c>
      <c r="X99" s="149">
        <v>42923</v>
      </c>
      <c r="Y99" s="13" t="s">
        <v>38</v>
      </c>
    </row>
    <row r="100" spans="1:25" ht="15.75" thickBot="1" x14ac:dyDescent="0.2">
      <c r="A100" s="14">
        <v>502007</v>
      </c>
      <c r="B100" s="150" t="s">
        <v>47</v>
      </c>
      <c r="C100" s="14">
        <v>1.0109999999999999</v>
      </c>
      <c r="D100" s="156">
        <v>-1E-3</v>
      </c>
      <c r="E100" s="150">
        <v>112.15</v>
      </c>
      <c r="F100" s="14">
        <v>1.0087999999999999</v>
      </c>
      <c r="G100" s="152">
        <v>-2.2000000000000001E-3</v>
      </c>
      <c r="H100" s="152">
        <v>0.03</v>
      </c>
      <c r="I100" s="150">
        <v>4.5</v>
      </c>
      <c r="J100" s="150">
        <v>4.5</v>
      </c>
      <c r="K100" s="152">
        <v>4.4900000000000002E-2</v>
      </c>
      <c r="L100" s="150" t="s">
        <v>40</v>
      </c>
      <c r="M100" s="14" t="s">
        <v>48</v>
      </c>
      <c r="N100" s="156">
        <v>-1.09E-2</v>
      </c>
      <c r="O100" s="18">
        <v>0.30149999999999999</v>
      </c>
      <c r="P100" s="152">
        <v>-5.7000000000000002E-3</v>
      </c>
      <c r="Q100" s="152">
        <v>0.66469999999999996</v>
      </c>
      <c r="R100" s="152">
        <v>-2.3E-3</v>
      </c>
      <c r="S100" s="152">
        <v>-5.4999999999999997E-3</v>
      </c>
      <c r="T100" s="152">
        <v>-3.3999999999999998E-3</v>
      </c>
      <c r="U100" s="150">
        <v>24639</v>
      </c>
      <c r="V100" s="150">
        <v>-455</v>
      </c>
      <c r="W100" s="153">
        <v>0.21180555555555555</v>
      </c>
      <c r="X100" s="154">
        <v>42900</v>
      </c>
      <c r="Y100" s="21" t="s">
        <v>38</v>
      </c>
    </row>
    <row r="101" spans="1:25" ht="15.75" thickBot="1" x14ac:dyDescent="0.2">
      <c r="A101" s="7">
        <v>150235</v>
      </c>
      <c r="B101" s="144" t="s">
        <v>115</v>
      </c>
      <c r="C101" s="7">
        <v>1.0309999999999999</v>
      </c>
      <c r="D101" s="157">
        <v>0</v>
      </c>
      <c r="E101" s="144">
        <v>71.010000000000005</v>
      </c>
      <c r="F101" s="7">
        <v>1.028</v>
      </c>
      <c r="G101" s="146">
        <v>-2.8999999999999998E-3</v>
      </c>
      <c r="H101" s="146">
        <v>0.03</v>
      </c>
      <c r="I101" s="144">
        <v>4.5</v>
      </c>
      <c r="J101" s="144">
        <v>4.5</v>
      </c>
      <c r="K101" s="146">
        <v>4.487E-2</v>
      </c>
      <c r="L101" s="144" t="s">
        <v>40</v>
      </c>
      <c r="M101" s="7" t="s">
        <v>56</v>
      </c>
      <c r="N101" s="147">
        <v>5.3E-3</v>
      </c>
      <c r="O101" s="23">
        <v>0.3674</v>
      </c>
      <c r="P101" s="146">
        <v>-6.7000000000000002E-3</v>
      </c>
      <c r="Q101" s="146">
        <v>0.48509999999999998</v>
      </c>
      <c r="R101" s="146">
        <v>-4.4999999999999997E-3</v>
      </c>
      <c r="S101" s="146">
        <v>-1E-3</v>
      </c>
      <c r="T101" s="146">
        <v>-5.0000000000000001E-4</v>
      </c>
      <c r="U101" s="144">
        <v>31902</v>
      </c>
      <c r="V101" s="144">
        <v>39</v>
      </c>
      <c r="W101" s="148">
        <v>0.21180555555555555</v>
      </c>
      <c r="X101" s="149">
        <v>42675</v>
      </c>
      <c r="Y101" s="13" t="s">
        <v>38</v>
      </c>
    </row>
    <row r="102" spans="1:25" ht="15.75" thickBot="1" x14ac:dyDescent="0.2">
      <c r="A102" s="14">
        <v>150259</v>
      </c>
      <c r="B102" s="150" t="s">
        <v>92</v>
      </c>
      <c r="C102" s="14">
        <v>1.0129999999999999</v>
      </c>
      <c r="D102" s="151">
        <v>1E-3</v>
      </c>
      <c r="E102" s="150">
        <v>115.34</v>
      </c>
      <c r="F102" s="14">
        <v>1.0102</v>
      </c>
      <c r="G102" s="152">
        <v>-2.8E-3</v>
      </c>
      <c r="H102" s="152">
        <v>0.03</v>
      </c>
      <c r="I102" s="150">
        <v>4.5</v>
      </c>
      <c r="J102" s="150">
        <v>4.5</v>
      </c>
      <c r="K102" s="152">
        <v>4.487E-2</v>
      </c>
      <c r="L102" s="150" t="s">
        <v>40</v>
      </c>
      <c r="M102" s="14" t="s">
        <v>93</v>
      </c>
      <c r="N102" s="156">
        <v>-8.5000000000000006E-3</v>
      </c>
      <c r="O102" s="18">
        <v>0.33539999999999998</v>
      </c>
      <c r="P102" s="152">
        <v>-6.7000000000000002E-3</v>
      </c>
      <c r="Q102" s="152">
        <v>0.58209999999999995</v>
      </c>
      <c r="R102" s="152">
        <v>-3.3E-3</v>
      </c>
      <c r="S102" s="152">
        <v>-6.1000000000000004E-3</v>
      </c>
      <c r="T102" s="152">
        <v>-3.7000000000000002E-3</v>
      </c>
      <c r="U102" s="150">
        <v>10087</v>
      </c>
      <c r="V102" s="150">
        <v>-8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1.034</v>
      </c>
      <c r="D103" s="147">
        <v>2.8999999999999998E-3</v>
      </c>
      <c r="E103" s="144">
        <v>15243.78</v>
      </c>
      <c r="F103" s="7">
        <v>1.0309999999999999</v>
      </c>
      <c r="G103" s="146">
        <v>-2.8999999999999998E-3</v>
      </c>
      <c r="H103" s="146">
        <v>0.03</v>
      </c>
      <c r="I103" s="144">
        <v>4.5</v>
      </c>
      <c r="J103" s="144">
        <v>4.5</v>
      </c>
      <c r="K103" s="146">
        <v>4.487E-2</v>
      </c>
      <c r="L103" s="144" t="s">
        <v>40</v>
      </c>
      <c r="M103" s="7" t="s">
        <v>56</v>
      </c>
      <c r="N103" s="147">
        <v>5.3E-3</v>
      </c>
      <c r="O103" s="23">
        <v>0.21129999999999999</v>
      </c>
      <c r="P103" s="146">
        <v>-6.7000000000000002E-3</v>
      </c>
      <c r="Q103" s="146">
        <v>0.84709999999999996</v>
      </c>
      <c r="R103" s="146">
        <v>1.1999999999999999E-3</v>
      </c>
      <c r="S103" s="146">
        <v>1.1999999999999999E-3</v>
      </c>
      <c r="T103" s="146">
        <v>1.1999999999999999E-3</v>
      </c>
      <c r="U103" s="144">
        <v>991888</v>
      </c>
      <c r="V103" s="144">
        <v>8721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1.034</v>
      </c>
      <c r="D104" s="159">
        <v>0</v>
      </c>
      <c r="E104" s="150">
        <v>182.06</v>
      </c>
      <c r="F104" s="14">
        <v>1.0309999999999999</v>
      </c>
      <c r="G104" s="152">
        <v>-2.8999999999999998E-3</v>
      </c>
      <c r="H104" s="152">
        <v>0.03</v>
      </c>
      <c r="I104" s="150">
        <v>4.5</v>
      </c>
      <c r="J104" s="150">
        <v>4.5</v>
      </c>
      <c r="K104" s="152">
        <v>4.487E-2</v>
      </c>
      <c r="L104" s="150" t="s">
        <v>40</v>
      </c>
      <c r="M104" s="14" t="s">
        <v>97</v>
      </c>
      <c r="N104" s="156">
        <v>-5.5999999999999999E-3</v>
      </c>
      <c r="O104" s="18">
        <v>0.4199</v>
      </c>
      <c r="P104" s="152">
        <v>-6.7000000000000002E-3</v>
      </c>
      <c r="Q104" s="152">
        <v>0.35859999999999997</v>
      </c>
      <c r="R104" s="152">
        <v>3.0999999999999999E-3</v>
      </c>
      <c r="S104" s="152">
        <v>1.4E-3</v>
      </c>
      <c r="T104" s="152">
        <v>1.4E-3</v>
      </c>
      <c r="U104" s="150">
        <v>10313</v>
      </c>
      <c r="V104" s="150">
        <v>180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150173</v>
      </c>
      <c r="B105" s="144" t="s">
        <v>113</v>
      </c>
      <c r="C105" s="7">
        <v>1.034</v>
      </c>
      <c r="D105" s="145">
        <v>-1E-3</v>
      </c>
      <c r="E105" s="144">
        <v>36</v>
      </c>
      <c r="F105" s="7">
        <v>1.0309999999999999</v>
      </c>
      <c r="G105" s="146">
        <v>-2.8999999999999998E-3</v>
      </c>
      <c r="H105" s="146">
        <v>0.03</v>
      </c>
      <c r="I105" s="144">
        <v>4.5</v>
      </c>
      <c r="J105" s="144">
        <v>4.5</v>
      </c>
      <c r="K105" s="146">
        <v>4.487E-2</v>
      </c>
      <c r="L105" s="144" t="s">
        <v>40</v>
      </c>
      <c r="M105" s="7" t="s">
        <v>114</v>
      </c>
      <c r="N105" s="145">
        <v>-8.8999999999999999E-3</v>
      </c>
      <c r="O105" s="23">
        <v>0.27660000000000001</v>
      </c>
      <c r="P105" s="146">
        <v>-6.7000000000000002E-3</v>
      </c>
      <c r="Q105" s="146">
        <v>0.69410000000000005</v>
      </c>
      <c r="R105" s="146">
        <v>-5.0000000000000001E-3</v>
      </c>
      <c r="S105" s="146">
        <v>-7.7999999999999996E-3</v>
      </c>
      <c r="T105" s="146">
        <v>-6.1999999999999998E-3</v>
      </c>
      <c r="U105" s="144">
        <v>18401</v>
      </c>
      <c r="V105" s="144">
        <v>-471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150329</v>
      </c>
      <c r="B106" s="150" t="s">
        <v>99</v>
      </c>
      <c r="C106" s="14">
        <v>1.034</v>
      </c>
      <c r="D106" s="151">
        <v>2.8999999999999998E-3</v>
      </c>
      <c r="E106" s="150">
        <v>19.41</v>
      </c>
      <c r="F106" s="14">
        <v>1.0309999999999999</v>
      </c>
      <c r="G106" s="152">
        <v>-2.8999999999999998E-3</v>
      </c>
      <c r="H106" s="152">
        <v>0.03</v>
      </c>
      <c r="I106" s="150">
        <v>4.5</v>
      </c>
      <c r="J106" s="150">
        <v>4.5</v>
      </c>
      <c r="K106" s="152">
        <v>4.487E-2</v>
      </c>
      <c r="L106" s="150" t="s">
        <v>40</v>
      </c>
      <c r="M106" s="14" t="s">
        <v>100</v>
      </c>
      <c r="N106" s="156">
        <v>-3.7000000000000002E-3</v>
      </c>
      <c r="O106" s="18">
        <v>0.3291</v>
      </c>
      <c r="P106" s="152">
        <v>-6.7000000000000002E-3</v>
      </c>
      <c r="Q106" s="152">
        <v>0.57130000000000003</v>
      </c>
      <c r="R106" s="152">
        <v>-3.3E-3</v>
      </c>
      <c r="S106" s="152">
        <v>-6.3E-3</v>
      </c>
      <c r="T106" s="152">
        <v>-5.1999999999999998E-3</v>
      </c>
      <c r="U106" s="150">
        <v>14300</v>
      </c>
      <c r="V106" s="150">
        <v>0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150184</v>
      </c>
      <c r="B107" s="144" t="s">
        <v>106</v>
      </c>
      <c r="C107" s="7">
        <v>1.014</v>
      </c>
      <c r="D107" s="157">
        <v>0</v>
      </c>
      <c r="E107" s="144">
        <v>111.13</v>
      </c>
      <c r="F107" s="7">
        <v>1.0105999999999999</v>
      </c>
      <c r="G107" s="146">
        <v>-3.3999999999999998E-3</v>
      </c>
      <c r="H107" s="146">
        <v>0.03</v>
      </c>
      <c r="I107" s="144">
        <v>4.5</v>
      </c>
      <c r="J107" s="144">
        <v>4.5</v>
      </c>
      <c r="K107" s="146">
        <v>4.4850000000000001E-2</v>
      </c>
      <c r="L107" s="144" t="s">
        <v>40</v>
      </c>
      <c r="M107" s="7" t="s">
        <v>76</v>
      </c>
      <c r="N107" s="145">
        <v>-6.7000000000000002E-3</v>
      </c>
      <c r="O107" s="23">
        <v>0.34200000000000003</v>
      </c>
      <c r="P107" s="146">
        <v>-6.7000000000000002E-3</v>
      </c>
      <c r="Q107" s="160">
        <v>0.56579999999999997</v>
      </c>
      <c r="R107" s="146">
        <v>-1.5E-3</v>
      </c>
      <c r="S107" s="146">
        <v>-2.2000000000000001E-3</v>
      </c>
      <c r="T107" s="146">
        <v>-4.4000000000000003E-3</v>
      </c>
      <c r="U107" s="144">
        <v>38462</v>
      </c>
      <c r="V107" s="144">
        <v>10</v>
      </c>
      <c r="W107" s="148">
        <v>0.21180555555555555</v>
      </c>
      <c r="X107" s="149">
        <v>42885</v>
      </c>
      <c r="Y107" s="13" t="s">
        <v>38</v>
      </c>
    </row>
    <row r="108" spans="1:25" ht="15.75" thickBot="1" x14ac:dyDescent="0.2">
      <c r="A108" s="14">
        <v>150233</v>
      </c>
      <c r="B108" s="150" t="s">
        <v>81</v>
      </c>
      <c r="C108" s="14">
        <v>1.014</v>
      </c>
      <c r="D108" s="151">
        <v>1E-3</v>
      </c>
      <c r="E108" s="150">
        <v>6.11</v>
      </c>
      <c r="F108" s="14">
        <v>1.0105999999999999</v>
      </c>
      <c r="G108" s="152">
        <v>-3.3999999999999998E-3</v>
      </c>
      <c r="H108" s="152">
        <v>0.03</v>
      </c>
      <c r="I108" s="150">
        <v>4.5</v>
      </c>
      <c r="J108" s="150">
        <v>4.5</v>
      </c>
      <c r="K108" s="152">
        <v>4.4850000000000001E-2</v>
      </c>
      <c r="L108" s="150" t="s">
        <v>40</v>
      </c>
      <c r="M108" s="14" t="s">
        <v>82</v>
      </c>
      <c r="N108" s="156">
        <v>-6.1999999999999998E-3</v>
      </c>
      <c r="O108" s="18">
        <v>0.28989999999999999</v>
      </c>
      <c r="P108" s="152">
        <v>-6.7000000000000002E-3</v>
      </c>
      <c r="Q108" s="162">
        <v>0.68989999999999996</v>
      </c>
      <c r="R108" s="152">
        <v>-3.0000000000000001E-3</v>
      </c>
      <c r="S108" s="152">
        <v>-2.7000000000000001E-3</v>
      </c>
      <c r="T108" s="152">
        <v>-7.4000000000000003E-3</v>
      </c>
      <c r="U108" s="150">
        <v>2679</v>
      </c>
      <c r="V108" s="150">
        <v>-24</v>
      </c>
      <c r="W108" s="153">
        <v>0.21180555555555555</v>
      </c>
      <c r="X108" s="154">
        <v>42884</v>
      </c>
      <c r="Y108" s="21" t="s">
        <v>38</v>
      </c>
    </row>
    <row r="109" spans="1:25" ht="15.75" thickBot="1" x14ac:dyDescent="0.2">
      <c r="A109" s="7">
        <v>150257</v>
      </c>
      <c r="B109" s="144" t="s">
        <v>53</v>
      </c>
      <c r="C109" s="7">
        <v>1.014</v>
      </c>
      <c r="D109" s="147">
        <v>1E-3</v>
      </c>
      <c r="E109" s="144">
        <v>8.07</v>
      </c>
      <c r="F109" s="7">
        <v>1.0102</v>
      </c>
      <c r="G109" s="146">
        <v>-3.8E-3</v>
      </c>
      <c r="H109" s="146">
        <v>0.03</v>
      </c>
      <c r="I109" s="144">
        <v>4.5</v>
      </c>
      <c r="J109" s="144">
        <v>4.5</v>
      </c>
      <c r="K109" s="146">
        <v>4.4830000000000002E-2</v>
      </c>
      <c r="L109" s="144" t="s">
        <v>40</v>
      </c>
      <c r="M109" s="7" t="s">
        <v>54</v>
      </c>
      <c r="N109" s="145">
        <v>-7.0000000000000001E-3</v>
      </c>
      <c r="O109" s="23">
        <v>0.41270000000000001</v>
      </c>
      <c r="P109" s="146">
        <v>-7.7000000000000002E-3</v>
      </c>
      <c r="Q109" s="146">
        <v>0.39810000000000001</v>
      </c>
      <c r="R109" s="146">
        <v>-4.5999999999999999E-3</v>
      </c>
      <c r="S109" s="146">
        <v>-6.6E-3</v>
      </c>
      <c r="T109" s="146">
        <v>-6.0000000000000001E-3</v>
      </c>
      <c r="U109" s="144">
        <v>1591</v>
      </c>
      <c r="V109" s="144">
        <v>-4</v>
      </c>
      <c r="W109" s="148">
        <v>0.21180555555555555</v>
      </c>
      <c r="X109" s="149">
        <v>42888</v>
      </c>
      <c r="Y109" s="13" t="s">
        <v>38</v>
      </c>
    </row>
    <row r="110" spans="1:25" ht="15.75" thickBot="1" x14ac:dyDescent="0.2">
      <c r="A110" s="14">
        <v>150203</v>
      </c>
      <c r="B110" s="150" t="s">
        <v>109</v>
      </c>
      <c r="C110" s="14">
        <v>1.026</v>
      </c>
      <c r="D110" s="151">
        <v>2.8999999999999998E-3</v>
      </c>
      <c r="E110" s="150">
        <v>317</v>
      </c>
      <c r="F110" s="14">
        <v>1.022</v>
      </c>
      <c r="G110" s="152">
        <v>-3.8999999999999998E-3</v>
      </c>
      <c r="H110" s="152">
        <v>0.03</v>
      </c>
      <c r="I110" s="150">
        <v>4.5</v>
      </c>
      <c r="J110" s="150">
        <v>4.5</v>
      </c>
      <c r="K110" s="152">
        <v>4.4819999999999999E-2</v>
      </c>
      <c r="L110" s="150" t="s">
        <v>40</v>
      </c>
      <c r="M110" s="14" t="s">
        <v>110</v>
      </c>
      <c r="N110" s="156">
        <v>-9.1999999999999998E-3</v>
      </c>
      <c r="O110" s="18">
        <v>0.4662</v>
      </c>
      <c r="P110" s="152">
        <v>-7.7000000000000002E-3</v>
      </c>
      <c r="Q110" s="152">
        <v>0.25890000000000002</v>
      </c>
      <c r="R110" s="152">
        <v>-3.3999999999999998E-3</v>
      </c>
      <c r="S110" s="152">
        <v>-3.7000000000000002E-3</v>
      </c>
      <c r="T110" s="152">
        <v>-1.6999999999999999E-3</v>
      </c>
      <c r="U110" s="150">
        <v>16279</v>
      </c>
      <c r="V110" s="150">
        <v>-16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150243</v>
      </c>
      <c r="B111" s="144" t="s">
        <v>128</v>
      </c>
      <c r="C111" s="7">
        <v>1.032</v>
      </c>
      <c r="D111" s="157">
        <v>0</v>
      </c>
      <c r="E111" s="144">
        <v>151.16</v>
      </c>
      <c r="F111" s="7">
        <v>1.028</v>
      </c>
      <c r="G111" s="146">
        <v>-3.8999999999999998E-3</v>
      </c>
      <c r="H111" s="146">
        <v>0.03</v>
      </c>
      <c r="I111" s="144">
        <v>4.5</v>
      </c>
      <c r="J111" s="144">
        <v>4.5</v>
      </c>
      <c r="K111" s="146">
        <v>4.4819999999999999E-2</v>
      </c>
      <c r="L111" s="144" t="s">
        <v>40</v>
      </c>
      <c r="M111" s="7" t="s">
        <v>129</v>
      </c>
      <c r="N111" s="145">
        <v>-5.3E-3</v>
      </c>
      <c r="O111" s="23">
        <v>0.37769999999999998</v>
      </c>
      <c r="P111" s="146">
        <v>-7.6E-3</v>
      </c>
      <c r="Q111" s="146">
        <v>0.46079999999999999</v>
      </c>
      <c r="R111" s="146">
        <v>-5.5999999999999999E-3</v>
      </c>
      <c r="S111" s="146">
        <v>-6.7999999999999996E-3</v>
      </c>
      <c r="T111" s="146">
        <v>-5.4000000000000003E-3</v>
      </c>
      <c r="U111" s="144">
        <v>12260</v>
      </c>
      <c r="V111" s="144">
        <v>-168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150209</v>
      </c>
      <c r="B112" s="150" t="s">
        <v>47</v>
      </c>
      <c r="C112" s="14">
        <v>1.0349999999999999</v>
      </c>
      <c r="D112" s="151">
        <v>2.8999999999999998E-3</v>
      </c>
      <c r="E112" s="150">
        <v>11078.82</v>
      </c>
      <c r="F112" s="14">
        <v>1.0309999999999999</v>
      </c>
      <c r="G112" s="152">
        <v>-3.8999999999999998E-3</v>
      </c>
      <c r="H112" s="152">
        <v>0.03</v>
      </c>
      <c r="I112" s="150">
        <v>4.5</v>
      </c>
      <c r="J112" s="150">
        <v>4.5</v>
      </c>
      <c r="K112" s="152">
        <v>4.4819999999999999E-2</v>
      </c>
      <c r="L112" s="150" t="s">
        <v>40</v>
      </c>
      <c r="M112" s="14" t="s">
        <v>48</v>
      </c>
      <c r="N112" s="156">
        <v>-1.09E-2</v>
      </c>
      <c r="O112" s="18">
        <v>0.2492</v>
      </c>
      <c r="P112" s="152">
        <v>-7.6E-3</v>
      </c>
      <c r="Q112" s="152">
        <v>0.75829999999999997</v>
      </c>
      <c r="R112" s="152">
        <v>1.1000000000000001E-3</v>
      </c>
      <c r="S112" s="152">
        <v>-4.1000000000000003E-3</v>
      </c>
      <c r="T112" s="152">
        <v>-1.6999999999999999E-3</v>
      </c>
      <c r="U112" s="150">
        <v>442415</v>
      </c>
      <c r="V112" s="150">
        <v>-918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150241</v>
      </c>
      <c r="B113" s="155" t="s">
        <v>94</v>
      </c>
      <c r="C113" s="7">
        <v>1.0349999999999999</v>
      </c>
      <c r="D113" s="157">
        <v>0</v>
      </c>
      <c r="E113" s="144">
        <v>134.85</v>
      </c>
      <c r="F113" s="7">
        <v>1.0309999999999999</v>
      </c>
      <c r="G113" s="146">
        <v>-3.8999999999999998E-3</v>
      </c>
      <c r="H113" s="146">
        <v>0.03</v>
      </c>
      <c r="I113" s="144">
        <v>4.5</v>
      </c>
      <c r="J113" s="144">
        <v>4.5</v>
      </c>
      <c r="K113" s="146">
        <v>4.4819999999999999E-2</v>
      </c>
      <c r="L113" s="144" t="s">
        <v>40</v>
      </c>
      <c r="M113" s="7" t="s">
        <v>95</v>
      </c>
      <c r="N113" s="145">
        <v>-1.2999999999999999E-3</v>
      </c>
      <c r="O113" s="23">
        <v>0.31630000000000003</v>
      </c>
      <c r="P113" s="146">
        <v>-7.6E-3</v>
      </c>
      <c r="Q113" s="146">
        <v>0.60109999999999997</v>
      </c>
      <c r="R113" s="146">
        <v>-4.5999999999999999E-3</v>
      </c>
      <c r="S113" s="146">
        <v>-5.8999999999999999E-3</v>
      </c>
      <c r="T113" s="146">
        <v>-7.4000000000000003E-3</v>
      </c>
      <c r="U113" s="144">
        <v>8412</v>
      </c>
      <c r="V113" s="144">
        <v>-39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150271</v>
      </c>
      <c r="B114" s="150" t="s">
        <v>59</v>
      </c>
      <c r="C114" s="14">
        <v>1.0349999999999999</v>
      </c>
      <c r="D114" s="151">
        <v>1E-3</v>
      </c>
      <c r="E114" s="150">
        <v>2.5499999999999998</v>
      </c>
      <c r="F114" s="14">
        <v>1.0309999999999999</v>
      </c>
      <c r="G114" s="152">
        <v>-3.8999999999999998E-3</v>
      </c>
      <c r="H114" s="152">
        <v>0.03</v>
      </c>
      <c r="I114" s="150">
        <v>4.5</v>
      </c>
      <c r="J114" s="150">
        <v>4.5</v>
      </c>
      <c r="K114" s="152">
        <v>4.4819999999999999E-2</v>
      </c>
      <c r="L114" s="150" t="s">
        <v>40</v>
      </c>
      <c r="M114" s="14" t="s">
        <v>60</v>
      </c>
      <c r="N114" s="156">
        <v>-6.0000000000000001E-3</v>
      </c>
      <c r="O114" s="18">
        <v>0.39679999999999999</v>
      </c>
      <c r="P114" s="152">
        <v>-7.6E-3</v>
      </c>
      <c r="Q114" s="152">
        <v>0.41249999999999998</v>
      </c>
      <c r="R114" s="152">
        <v>-4.1999999999999997E-3</v>
      </c>
      <c r="S114" s="152">
        <v>-6.1000000000000004E-3</v>
      </c>
      <c r="T114" s="152">
        <v>-5.5999999999999999E-3</v>
      </c>
      <c r="U114" s="150">
        <v>2318</v>
      </c>
      <c r="V114" s="150">
        <v>-13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150283</v>
      </c>
      <c r="B115" s="144" t="s">
        <v>63</v>
      </c>
      <c r="C115" s="7">
        <v>1.012</v>
      </c>
      <c r="D115" s="147">
        <v>1E-3</v>
      </c>
      <c r="E115" s="144">
        <v>20.66</v>
      </c>
      <c r="F115" s="7">
        <v>1.008</v>
      </c>
      <c r="G115" s="146">
        <v>-4.0000000000000001E-3</v>
      </c>
      <c r="H115" s="146">
        <v>0.03</v>
      </c>
      <c r="I115" s="144">
        <v>4.5</v>
      </c>
      <c r="J115" s="144">
        <v>4.5</v>
      </c>
      <c r="K115" s="146">
        <v>4.4819999999999999E-2</v>
      </c>
      <c r="L115" s="144" t="s">
        <v>40</v>
      </c>
      <c r="M115" s="7" t="s">
        <v>64</v>
      </c>
      <c r="N115" s="145">
        <v>-3.8E-3</v>
      </c>
      <c r="O115" s="23">
        <v>0.29210000000000003</v>
      </c>
      <c r="P115" s="146">
        <v>-7.7000000000000002E-3</v>
      </c>
      <c r="Q115" s="160">
        <v>0.68810000000000004</v>
      </c>
      <c r="R115" s="146">
        <v>-5.7000000000000002E-3</v>
      </c>
      <c r="S115" s="146">
        <v>-8.2000000000000007E-3</v>
      </c>
      <c r="T115" s="146">
        <v>-4.7000000000000002E-3</v>
      </c>
      <c r="U115" s="144">
        <v>9297</v>
      </c>
      <c r="V115" s="144">
        <v>-47</v>
      </c>
      <c r="W115" s="148">
        <v>0.21180555555555555</v>
      </c>
      <c r="X115" s="149">
        <v>42905</v>
      </c>
      <c r="Y115" s="13" t="s">
        <v>38</v>
      </c>
    </row>
    <row r="116" spans="1:25" ht="15.75" thickBot="1" x14ac:dyDescent="0.2">
      <c r="A116" s="14">
        <v>150305</v>
      </c>
      <c r="B116" s="150" t="s">
        <v>104</v>
      </c>
      <c r="C116" s="14">
        <v>1.0349999999999999</v>
      </c>
      <c r="D116" s="159">
        <v>0</v>
      </c>
      <c r="E116" s="150">
        <v>40.049999999999997</v>
      </c>
      <c r="F116" s="14">
        <v>1.0309999999999999</v>
      </c>
      <c r="G116" s="152">
        <v>-3.8999999999999998E-3</v>
      </c>
      <c r="H116" s="152">
        <v>0.03</v>
      </c>
      <c r="I116" s="150">
        <v>4.5</v>
      </c>
      <c r="J116" s="150">
        <v>4.5</v>
      </c>
      <c r="K116" s="152">
        <v>4.4819999999999999E-2</v>
      </c>
      <c r="L116" s="150" t="s">
        <v>40</v>
      </c>
      <c r="M116" s="14" t="s">
        <v>105</v>
      </c>
      <c r="N116" s="156">
        <v>-8.2000000000000007E-3</v>
      </c>
      <c r="O116" s="18">
        <v>0.2288</v>
      </c>
      <c r="P116" s="152">
        <v>-7.6E-3</v>
      </c>
      <c r="Q116" s="152">
        <v>0.80620000000000003</v>
      </c>
      <c r="R116" s="152">
        <v>-4.7999999999999996E-3</v>
      </c>
      <c r="S116" s="152">
        <v>-7.7999999999999996E-3</v>
      </c>
      <c r="T116" s="152">
        <v>-4.1999999999999997E-3</v>
      </c>
      <c r="U116" s="150">
        <v>2796</v>
      </c>
      <c r="V116" s="150">
        <v>-62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1.01</v>
      </c>
      <c r="D117" s="147">
        <v>1E-3</v>
      </c>
      <c r="E117" s="144">
        <v>1034.3699999999999</v>
      </c>
      <c r="F117" s="7">
        <v>1.0059</v>
      </c>
      <c r="G117" s="146">
        <v>-4.1000000000000003E-3</v>
      </c>
      <c r="H117" s="146">
        <v>0.03</v>
      </c>
      <c r="I117" s="144">
        <v>4.5</v>
      </c>
      <c r="J117" s="144">
        <v>4.5</v>
      </c>
      <c r="K117" s="146">
        <v>4.4819999999999999E-2</v>
      </c>
      <c r="L117" s="144" t="s">
        <v>40</v>
      </c>
      <c r="M117" s="7" t="s">
        <v>80</v>
      </c>
      <c r="N117" s="145">
        <v>-9.1000000000000004E-3</v>
      </c>
      <c r="O117" s="23">
        <v>0.44030000000000002</v>
      </c>
      <c r="P117" s="146">
        <v>-7.7000000000000002E-3</v>
      </c>
      <c r="Q117" s="146">
        <v>0.33689999999999998</v>
      </c>
      <c r="R117" s="146">
        <v>-4.4999999999999997E-3</v>
      </c>
      <c r="S117" s="146">
        <v>-5.5999999999999999E-3</v>
      </c>
      <c r="T117" s="146">
        <v>-4.1999999999999997E-3</v>
      </c>
      <c r="U117" s="144">
        <v>36295</v>
      </c>
      <c r="V117" s="144">
        <v>-571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502024</v>
      </c>
      <c r="B118" s="150" t="s">
        <v>77</v>
      </c>
      <c r="C118" s="14">
        <v>1.056</v>
      </c>
      <c r="D118" s="159">
        <v>0</v>
      </c>
      <c r="E118" s="150">
        <v>64.81</v>
      </c>
      <c r="F118" s="14">
        <v>1.052</v>
      </c>
      <c r="G118" s="152">
        <v>-3.8E-3</v>
      </c>
      <c r="H118" s="152">
        <v>0.03</v>
      </c>
      <c r="I118" s="150">
        <v>5</v>
      </c>
      <c r="J118" s="150">
        <v>4.5</v>
      </c>
      <c r="K118" s="152">
        <v>4.4819999999999999E-2</v>
      </c>
      <c r="L118" s="150" t="s">
        <v>40</v>
      </c>
      <c r="M118" s="14" t="s">
        <v>78</v>
      </c>
      <c r="N118" s="151">
        <v>3.5999999999999999E-3</v>
      </c>
      <c r="O118" s="18">
        <v>0.28470000000000001</v>
      </c>
      <c r="P118" s="152">
        <v>-7.6E-3</v>
      </c>
      <c r="Q118" s="152">
        <v>0.6482</v>
      </c>
      <c r="R118" s="152">
        <v>8.6999999999999994E-3</v>
      </c>
      <c r="S118" s="152">
        <v>5.9999999999999995E-4</v>
      </c>
      <c r="T118" s="152">
        <v>2.2000000000000001E-3</v>
      </c>
      <c r="U118" s="150">
        <v>3198</v>
      </c>
      <c r="V118" s="150">
        <v>8</v>
      </c>
      <c r="W118" s="153">
        <v>0.21180555555555555</v>
      </c>
      <c r="X118" s="154">
        <v>42614</v>
      </c>
      <c r="Y118" s="21" t="s">
        <v>38</v>
      </c>
    </row>
    <row r="119" spans="1:25" ht="15.75" thickBot="1" x14ac:dyDescent="0.2">
      <c r="A119" s="7">
        <v>150186</v>
      </c>
      <c r="B119" s="144" t="s">
        <v>79</v>
      </c>
      <c r="C119" s="7">
        <v>1.008</v>
      </c>
      <c r="D119" s="147">
        <v>1E-3</v>
      </c>
      <c r="E119" s="144">
        <v>402.95</v>
      </c>
      <c r="F119" s="7">
        <v>1.0037</v>
      </c>
      <c r="G119" s="146">
        <v>-4.3E-3</v>
      </c>
      <c r="H119" s="146">
        <v>0.03</v>
      </c>
      <c r="I119" s="144">
        <v>4.5</v>
      </c>
      <c r="J119" s="144">
        <v>4.5</v>
      </c>
      <c r="K119" s="146">
        <v>4.4810000000000003E-2</v>
      </c>
      <c r="L119" s="144" t="s">
        <v>40</v>
      </c>
      <c r="M119" s="7" t="s">
        <v>80</v>
      </c>
      <c r="N119" s="145">
        <v>-9.1000000000000004E-3</v>
      </c>
      <c r="O119" s="23">
        <v>0.34889999999999999</v>
      </c>
      <c r="P119" s="146">
        <v>-7.7000000000000002E-3</v>
      </c>
      <c r="Q119" s="160">
        <v>0.55789999999999995</v>
      </c>
      <c r="R119" s="146">
        <v>-4.0000000000000001E-3</v>
      </c>
      <c r="S119" s="146">
        <v>-5.8999999999999999E-3</v>
      </c>
      <c r="T119" s="146">
        <v>-2.9999999999999997E-4</v>
      </c>
      <c r="U119" s="144">
        <v>46378</v>
      </c>
      <c r="V119" s="144">
        <v>-28</v>
      </c>
      <c r="W119" s="148">
        <v>0.21180555555555555</v>
      </c>
      <c r="X119" s="149">
        <v>42940</v>
      </c>
      <c r="Y119" s="13" t="s">
        <v>38</v>
      </c>
    </row>
    <row r="120" spans="1:25" ht="15.75" thickBot="1" x14ac:dyDescent="0.2">
      <c r="A120" s="14">
        <v>150100</v>
      </c>
      <c r="B120" s="150" t="s">
        <v>133</v>
      </c>
      <c r="C120" s="14">
        <v>1.034</v>
      </c>
      <c r="D120" s="156">
        <v>-9.5999999999999992E-3</v>
      </c>
      <c r="E120" s="150">
        <v>10.36</v>
      </c>
      <c r="F120" s="14">
        <v>1.0289999999999999</v>
      </c>
      <c r="G120" s="152">
        <v>-4.8999999999999998E-3</v>
      </c>
      <c r="H120" s="152">
        <v>0.03</v>
      </c>
      <c r="I120" s="150">
        <v>4.5</v>
      </c>
      <c r="J120" s="150">
        <v>4.5</v>
      </c>
      <c r="K120" s="152">
        <v>4.478E-2</v>
      </c>
      <c r="L120" s="150" t="s">
        <v>40</v>
      </c>
      <c r="M120" s="14" t="s">
        <v>134</v>
      </c>
      <c r="N120" s="156">
        <v>-1.03E-2</v>
      </c>
      <c r="O120" s="18">
        <v>0.44419999999999998</v>
      </c>
      <c r="P120" s="152">
        <v>-8.6E-3</v>
      </c>
      <c r="Q120" s="152">
        <v>0.73819999999999997</v>
      </c>
      <c r="R120" s="152">
        <v>-1E-3</v>
      </c>
      <c r="S120" s="152">
        <v>-7.3000000000000001E-3</v>
      </c>
      <c r="T120" s="152">
        <v>-7.3000000000000001E-3</v>
      </c>
      <c r="U120" s="150">
        <v>14070</v>
      </c>
      <c r="V120" s="150">
        <v>-38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150194</v>
      </c>
      <c r="B121" s="144" t="s">
        <v>85</v>
      </c>
      <c r="C121" s="7">
        <v>1.036</v>
      </c>
      <c r="D121" s="147">
        <v>2.8999999999999998E-3</v>
      </c>
      <c r="E121" s="144">
        <v>8187.02</v>
      </c>
      <c r="F121" s="7">
        <v>1.0309999999999999</v>
      </c>
      <c r="G121" s="146">
        <v>-4.7999999999999996E-3</v>
      </c>
      <c r="H121" s="146">
        <v>0.03</v>
      </c>
      <c r="I121" s="144">
        <v>4.5</v>
      </c>
      <c r="J121" s="144">
        <v>4.5</v>
      </c>
      <c r="K121" s="146">
        <v>4.478E-2</v>
      </c>
      <c r="L121" s="144" t="s">
        <v>40</v>
      </c>
      <c r="M121" s="7" t="s">
        <v>86</v>
      </c>
      <c r="N121" s="145">
        <v>-6.6E-3</v>
      </c>
      <c r="O121" s="23">
        <v>0.1608</v>
      </c>
      <c r="P121" s="146">
        <v>-8.6E-3</v>
      </c>
      <c r="Q121" s="146">
        <v>0.96540000000000004</v>
      </c>
      <c r="R121" s="146">
        <v>-4.1999999999999997E-3</v>
      </c>
      <c r="S121" s="146">
        <v>-7.1999999999999998E-3</v>
      </c>
      <c r="T121" s="146">
        <v>-3.8999999999999998E-3</v>
      </c>
      <c r="U121" s="144">
        <v>454904</v>
      </c>
      <c r="V121" s="144">
        <v>-5479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150249</v>
      </c>
      <c r="B122" s="161" t="s">
        <v>103</v>
      </c>
      <c r="C122" s="14">
        <v>1.036</v>
      </c>
      <c r="D122" s="151">
        <v>2.8999999999999998E-3</v>
      </c>
      <c r="E122" s="150">
        <v>21.96</v>
      </c>
      <c r="F122" s="14">
        <v>1.0309999999999999</v>
      </c>
      <c r="G122" s="152">
        <v>-4.7999999999999996E-3</v>
      </c>
      <c r="H122" s="152">
        <v>0.03</v>
      </c>
      <c r="I122" s="150">
        <v>4.5</v>
      </c>
      <c r="J122" s="150">
        <v>4.5</v>
      </c>
      <c r="K122" s="152">
        <v>4.478E-2</v>
      </c>
      <c r="L122" s="150" t="s">
        <v>40</v>
      </c>
      <c r="M122" s="14" t="s">
        <v>95</v>
      </c>
      <c r="N122" s="156">
        <v>-1.2999999999999999E-3</v>
      </c>
      <c r="O122" s="18">
        <v>0.28189999999999998</v>
      </c>
      <c r="P122" s="152">
        <v>-8.6E-3</v>
      </c>
      <c r="Q122" s="152">
        <v>0.68179999999999996</v>
      </c>
      <c r="R122" s="152">
        <v>-3.8E-3</v>
      </c>
      <c r="S122" s="152">
        <v>-9.4999999999999998E-3</v>
      </c>
      <c r="T122" s="152">
        <v>-7.3000000000000001E-3</v>
      </c>
      <c r="U122" s="150">
        <v>3831</v>
      </c>
      <c r="V122" s="150">
        <v>-21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150269</v>
      </c>
      <c r="B123" s="144" t="s">
        <v>57</v>
      </c>
      <c r="C123" s="7">
        <v>1.036</v>
      </c>
      <c r="D123" s="147">
        <v>1.9E-3</v>
      </c>
      <c r="E123" s="144">
        <v>61.08</v>
      </c>
      <c r="F123" s="7">
        <v>1.0309999999999999</v>
      </c>
      <c r="G123" s="146">
        <v>-4.7999999999999996E-3</v>
      </c>
      <c r="H123" s="146">
        <v>0.03</v>
      </c>
      <c r="I123" s="144">
        <v>4.5</v>
      </c>
      <c r="J123" s="144">
        <v>4.5</v>
      </c>
      <c r="K123" s="146">
        <v>4.478E-2</v>
      </c>
      <c r="L123" s="144" t="s">
        <v>40</v>
      </c>
      <c r="M123" s="7" t="s">
        <v>58</v>
      </c>
      <c r="N123" s="145">
        <v>-6.1000000000000004E-3</v>
      </c>
      <c r="O123" s="23">
        <v>0.3453</v>
      </c>
      <c r="P123" s="146">
        <v>-8.6E-3</v>
      </c>
      <c r="Q123" s="146">
        <v>0.5333</v>
      </c>
      <c r="R123" s="146">
        <v>-4.4000000000000003E-3</v>
      </c>
      <c r="S123" s="146">
        <v>-6.1000000000000004E-3</v>
      </c>
      <c r="T123" s="146">
        <v>-3.0000000000000001E-3</v>
      </c>
      <c r="U123" s="144">
        <v>54630</v>
      </c>
      <c r="V123" s="144">
        <v>4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150051</v>
      </c>
      <c r="B124" s="150" t="s">
        <v>87</v>
      </c>
      <c r="C124" s="14">
        <v>1.0309999999999999</v>
      </c>
      <c r="D124" s="151">
        <v>1E-3</v>
      </c>
      <c r="E124" s="150">
        <v>1034.6199999999999</v>
      </c>
      <c r="F124" s="14">
        <v>1.026</v>
      </c>
      <c r="G124" s="152">
        <v>-4.8999999999999998E-3</v>
      </c>
      <c r="H124" s="152">
        <v>0.03</v>
      </c>
      <c r="I124" s="150">
        <v>4.5</v>
      </c>
      <c r="J124" s="150">
        <v>4.5</v>
      </c>
      <c r="K124" s="152">
        <v>4.478E-2</v>
      </c>
      <c r="L124" s="150" t="s">
        <v>40</v>
      </c>
      <c r="M124" s="14" t="s">
        <v>88</v>
      </c>
      <c r="N124" s="156">
        <v>-6.3E-3</v>
      </c>
      <c r="O124" s="18">
        <v>0.44479999999999997</v>
      </c>
      <c r="P124" s="152">
        <v>-8.6E-3</v>
      </c>
      <c r="Q124" s="152">
        <v>0.3054</v>
      </c>
      <c r="R124" s="152">
        <v>-4.4000000000000003E-3</v>
      </c>
      <c r="S124" s="152">
        <v>-6.4999999999999997E-3</v>
      </c>
      <c r="T124" s="152">
        <v>-5.1999999999999998E-3</v>
      </c>
      <c r="U124" s="150">
        <v>30904</v>
      </c>
      <c r="V124" s="150">
        <v>-659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502027</v>
      </c>
      <c r="B125" s="144" t="s">
        <v>124</v>
      </c>
      <c r="C125" s="7">
        <v>1.0569999999999999</v>
      </c>
      <c r="D125" s="157">
        <v>0</v>
      </c>
      <c r="E125" s="144">
        <v>36.81</v>
      </c>
      <c r="F125" s="7">
        <v>1.052</v>
      </c>
      <c r="G125" s="146">
        <v>-4.7999999999999996E-3</v>
      </c>
      <c r="H125" s="146">
        <v>0.03</v>
      </c>
      <c r="I125" s="144">
        <v>5</v>
      </c>
      <c r="J125" s="144">
        <v>4.5</v>
      </c>
      <c r="K125" s="146">
        <v>4.478E-2</v>
      </c>
      <c r="L125" s="144" t="s">
        <v>40</v>
      </c>
      <c r="M125" s="7" t="s">
        <v>125</v>
      </c>
      <c r="N125" s="145">
        <v>-1.1599999999999999E-2</v>
      </c>
      <c r="O125" s="23">
        <v>0.28289999999999998</v>
      </c>
      <c r="P125" s="146">
        <v>-8.5000000000000006E-3</v>
      </c>
      <c r="Q125" s="146">
        <v>0.6522</v>
      </c>
      <c r="R125" s="146">
        <v>2.8999999999999998E-3</v>
      </c>
      <c r="S125" s="146">
        <v>5.4999999999999997E-3</v>
      </c>
      <c r="T125" s="146">
        <v>2.7300000000000001E-2</v>
      </c>
      <c r="U125" s="144">
        <v>610</v>
      </c>
      <c r="V125" s="144">
        <v>152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150018</v>
      </c>
      <c r="B126" s="150" t="s">
        <v>122</v>
      </c>
      <c r="C126" s="14">
        <v>1.036</v>
      </c>
      <c r="D126" s="151">
        <v>3.8999999999999998E-3</v>
      </c>
      <c r="E126" s="150">
        <v>1822.91</v>
      </c>
      <c r="F126" s="14">
        <v>1.0289999999999999</v>
      </c>
      <c r="G126" s="152">
        <v>-6.7999999999999996E-3</v>
      </c>
      <c r="H126" s="152">
        <v>0.03</v>
      </c>
      <c r="I126" s="150">
        <v>4.5</v>
      </c>
      <c r="J126" s="150">
        <v>4.5</v>
      </c>
      <c r="K126" s="152">
        <v>4.4690000000000001E-2</v>
      </c>
      <c r="L126" s="150" t="s">
        <v>40</v>
      </c>
      <c r="M126" s="14" t="s">
        <v>123</v>
      </c>
      <c r="N126" s="156">
        <v>-6.6E-3</v>
      </c>
      <c r="O126" s="18">
        <v>0.33239999999999997</v>
      </c>
      <c r="P126" s="152">
        <v>-1.0500000000000001E-2</v>
      </c>
      <c r="Q126" s="152">
        <v>1.0878000000000001</v>
      </c>
      <c r="R126" s="152">
        <v>-1.5E-3</v>
      </c>
      <c r="S126" s="152">
        <v>-7.3000000000000001E-3</v>
      </c>
      <c r="T126" s="152">
        <v>-3.0999999999999999E-3</v>
      </c>
      <c r="U126" s="150">
        <v>328909</v>
      </c>
      <c r="V126" s="150">
        <v>-1231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150307</v>
      </c>
      <c r="B127" s="144" t="s">
        <v>51</v>
      </c>
      <c r="C127" s="7">
        <v>1.0409999999999999</v>
      </c>
      <c r="D127" s="147">
        <v>3.8999999999999998E-3</v>
      </c>
      <c r="E127" s="144">
        <v>20.52</v>
      </c>
      <c r="F127" s="7">
        <v>1.0329999999999999</v>
      </c>
      <c r="G127" s="146">
        <v>-7.7000000000000002E-3</v>
      </c>
      <c r="H127" s="146">
        <v>0.03</v>
      </c>
      <c r="I127" s="144">
        <v>4.5</v>
      </c>
      <c r="J127" s="144">
        <v>4.5</v>
      </c>
      <c r="K127" s="146">
        <v>4.4639999999999999E-2</v>
      </c>
      <c r="L127" s="144" t="s">
        <v>40</v>
      </c>
      <c r="M127" s="7" t="s">
        <v>52</v>
      </c>
      <c r="N127" s="145">
        <v>-8.2000000000000007E-3</v>
      </c>
      <c r="O127" s="23">
        <v>0.20280000000000001</v>
      </c>
      <c r="P127" s="146">
        <v>-1.14E-2</v>
      </c>
      <c r="Q127" s="146">
        <v>0.86409999999999998</v>
      </c>
      <c r="R127" s="146">
        <v>-5.1999999999999998E-3</v>
      </c>
      <c r="S127" s="146">
        <v>-7.4000000000000003E-3</v>
      </c>
      <c r="T127" s="146">
        <v>-6.7999999999999996E-3</v>
      </c>
      <c r="U127" s="144">
        <v>19248</v>
      </c>
      <c r="V127" s="144">
        <v>-688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150217</v>
      </c>
      <c r="B128" s="150" t="s">
        <v>67</v>
      </c>
      <c r="C128" s="14">
        <v>1.0489999999999999</v>
      </c>
      <c r="D128" s="156">
        <v>-1E-3</v>
      </c>
      <c r="E128" s="150">
        <v>35.28</v>
      </c>
      <c r="F128" s="14">
        <v>1.0369999999999999</v>
      </c>
      <c r="G128" s="152">
        <v>-1.1599999999999999E-2</v>
      </c>
      <c r="H128" s="152">
        <v>0.03</v>
      </c>
      <c r="I128" s="150">
        <v>5.5</v>
      </c>
      <c r="J128" s="150">
        <v>4.5</v>
      </c>
      <c r="K128" s="152">
        <v>4.462E-2</v>
      </c>
      <c r="L128" s="150" t="s">
        <v>40</v>
      </c>
      <c r="M128" s="14" t="s">
        <v>68</v>
      </c>
      <c r="N128" s="156">
        <v>-1.0500000000000001E-2</v>
      </c>
      <c r="O128" s="18">
        <v>0.26469999999999999</v>
      </c>
      <c r="P128" s="152">
        <v>-1.52E-2</v>
      </c>
      <c r="Q128" s="152">
        <v>0.71389999999999998</v>
      </c>
      <c r="R128" s="152">
        <v>-3.5999999999999999E-3</v>
      </c>
      <c r="S128" s="152">
        <v>-6.1999999999999998E-3</v>
      </c>
      <c r="T128" s="152">
        <v>-6.7999999999999996E-3</v>
      </c>
      <c r="U128" s="150">
        <v>42375</v>
      </c>
      <c r="V128" s="150">
        <v>-916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150227</v>
      </c>
      <c r="B129" s="155" t="s">
        <v>111</v>
      </c>
      <c r="C129" s="7">
        <v>1.046</v>
      </c>
      <c r="D129" s="157">
        <v>0</v>
      </c>
      <c r="E129" s="144">
        <v>4437.68</v>
      </c>
      <c r="F129" s="7">
        <v>1.0369999999999999</v>
      </c>
      <c r="G129" s="146">
        <v>-8.6999999999999994E-3</v>
      </c>
      <c r="H129" s="146">
        <v>0.03</v>
      </c>
      <c r="I129" s="144">
        <v>4.5</v>
      </c>
      <c r="J129" s="144">
        <v>4.5</v>
      </c>
      <c r="K129" s="146">
        <v>4.4600000000000001E-2</v>
      </c>
      <c r="L129" s="144" t="s">
        <v>40</v>
      </c>
      <c r="M129" s="7" t="s">
        <v>95</v>
      </c>
      <c r="N129" s="145">
        <v>-1.2999999999999999E-3</v>
      </c>
      <c r="O129" s="23">
        <v>0.26529999999999998</v>
      </c>
      <c r="P129" s="146">
        <v>-1.24E-2</v>
      </c>
      <c r="Q129" s="146">
        <v>0.71250000000000002</v>
      </c>
      <c r="R129" s="146">
        <v>-2.2000000000000001E-3</v>
      </c>
      <c r="S129" s="146">
        <v>-5.7000000000000002E-3</v>
      </c>
      <c r="T129" s="146">
        <v>-1.6999999999999999E-3</v>
      </c>
      <c r="U129" s="144">
        <v>316650</v>
      </c>
      <c r="V129" s="144">
        <v>-225</v>
      </c>
      <c r="W129" s="148">
        <v>0.21180555555555555</v>
      </c>
      <c r="X129" s="149">
        <v>42675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1.0660000000000001</v>
      </c>
      <c r="D130" s="156">
        <v>-7.4000000000000003E-3</v>
      </c>
      <c r="E130" s="150">
        <v>0.27</v>
      </c>
      <c r="F130" s="14">
        <v>1.056</v>
      </c>
      <c r="G130" s="152">
        <v>-9.4999999999999998E-3</v>
      </c>
      <c r="H130" s="152">
        <v>0.03</v>
      </c>
      <c r="I130" s="150">
        <v>5</v>
      </c>
      <c r="J130" s="150">
        <v>4.5</v>
      </c>
      <c r="K130" s="152">
        <v>4.4560000000000002E-2</v>
      </c>
      <c r="L130" s="150" t="s">
        <v>40</v>
      </c>
      <c r="M130" s="14" t="s">
        <v>127</v>
      </c>
      <c r="N130" s="156">
        <v>-9.7999999999999997E-3</v>
      </c>
      <c r="O130" s="18">
        <v>0.30030000000000001</v>
      </c>
      <c r="P130" s="152">
        <v>-1.32E-2</v>
      </c>
      <c r="Q130" s="152">
        <v>0.60729999999999995</v>
      </c>
      <c r="R130" s="152">
        <v>-1.3100000000000001E-2</v>
      </c>
      <c r="S130" s="152">
        <v>-1.06E-2</v>
      </c>
      <c r="T130" s="152">
        <v>-8.9999999999999993E-3</v>
      </c>
      <c r="U130" s="150">
        <v>1219</v>
      </c>
      <c r="V130" s="150">
        <v>-2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150255</v>
      </c>
      <c r="B131" s="155" t="s">
        <v>112</v>
      </c>
      <c r="C131" s="7">
        <v>1.02</v>
      </c>
      <c r="D131" s="145">
        <v>-2E-3</v>
      </c>
      <c r="E131" s="144">
        <v>2.0499999999999998</v>
      </c>
      <c r="F131" s="7">
        <v>1.0102</v>
      </c>
      <c r="G131" s="146">
        <v>-9.7000000000000003E-3</v>
      </c>
      <c r="H131" s="146">
        <v>0.03</v>
      </c>
      <c r="I131" s="144">
        <v>4.5</v>
      </c>
      <c r="J131" s="144">
        <v>4.5</v>
      </c>
      <c r="K131" s="146">
        <v>4.4560000000000002E-2</v>
      </c>
      <c r="L131" s="144" t="s">
        <v>40</v>
      </c>
      <c r="M131" s="7" t="s">
        <v>95</v>
      </c>
      <c r="N131" s="145">
        <v>-1.2999999999999999E-3</v>
      </c>
      <c r="O131" s="23">
        <v>0.24099999999999999</v>
      </c>
      <c r="P131" s="146">
        <v>-1.35E-2</v>
      </c>
      <c r="Q131" s="146">
        <v>0.80689999999999995</v>
      </c>
      <c r="R131" s="146">
        <v>-9.1999999999999998E-3</v>
      </c>
      <c r="S131" s="146">
        <v>-7.4999999999999997E-3</v>
      </c>
      <c r="T131" s="146">
        <v>-6.0000000000000001E-3</v>
      </c>
      <c r="U131" s="144">
        <v>2992</v>
      </c>
      <c r="V131" s="144">
        <v>-29</v>
      </c>
      <c r="W131" s="148">
        <v>0.21180555555555555</v>
      </c>
      <c r="X131" s="149">
        <v>42888</v>
      </c>
      <c r="Y131" s="13" t="s">
        <v>38</v>
      </c>
    </row>
    <row r="132" spans="1:25" ht="15.75" thickBot="1" x14ac:dyDescent="0.2">
      <c r="A132" s="14">
        <v>150245</v>
      </c>
      <c r="B132" s="150" t="s">
        <v>132</v>
      </c>
      <c r="C132" s="14">
        <v>1.0580000000000001</v>
      </c>
      <c r="D132" s="159">
        <v>0</v>
      </c>
      <c r="E132" s="150">
        <v>0</v>
      </c>
      <c r="F132" s="14">
        <v>1.0469999999999999</v>
      </c>
      <c r="G132" s="152">
        <v>-1.0500000000000001E-2</v>
      </c>
      <c r="H132" s="152">
        <v>0.03</v>
      </c>
      <c r="I132" s="150">
        <v>4.75</v>
      </c>
      <c r="J132" s="150">
        <v>4.5</v>
      </c>
      <c r="K132" s="152">
        <v>4.453E-2</v>
      </c>
      <c r="L132" s="150" t="s">
        <v>40</v>
      </c>
      <c r="M132" s="14" t="s">
        <v>86</v>
      </c>
      <c r="N132" s="156">
        <v>-6.6E-3</v>
      </c>
      <c r="O132" s="18">
        <v>0.4178</v>
      </c>
      <c r="P132" s="152">
        <v>-1.4200000000000001E-2</v>
      </c>
      <c r="Q132" s="152">
        <v>0.34649999999999997</v>
      </c>
      <c r="R132" s="152">
        <v>-1.2999999999999999E-3</v>
      </c>
      <c r="S132" s="152">
        <v>-1.0699999999999999E-2</v>
      </c>
      <c r="T132" s="152">
        <v>-6.7000000000000002E-3</v>
      </c>
      <c r="U132" s="150">
        <v>998</v>
      </c>
      <c r="V132" s="150">
        <v>-7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150181</v>
      </c>
      <c r="B133" s="144" t="s">
        <v>98</v>
      </c>
      <c r="C133" s="7">
        <v>1.036</v>
      </c>
      <c r="D133" s="147">
        <v>1.9E-3</v>
      </c>
      <c r="E133" s="144">
        <v>1090.96</v>
      </c>
      <c r="F133" s="7">
        <v>1.0249999999999999</v>
      </c>
      <c r="G133" s="146">
        <v>-1.0699999999999999E-2</v>
      </c>
      <c r="H133" s="146">
        <v>0.03</v>
      </c>
      <c r="I133" s="144">
        <v>4.5</v>
      </c>
      <c r="J133" s="144">
        <v>4.5</v>
      </c>
      <c r="K133" s="146">
        <v>4.4510000000000001E-2</v>
      </c>
      <c r="L133" s="144" t="s">
        <v>40</v>
      </c>
      <c r="M133" s="7" t="s">
        <v>80</v>
      </c>
      <c r="N133" s="145">
        <v>-9.1000000000000004E-3</v>
      </c>
      <c r="O133" s="23">
        <v>0.4299</v>
      </c>
      <c r="P133" s="146">
        <v>-1.44E-2</v>
      </c>
      <c r="Q133" s="146">
        <v>0.34139999999999998</v>
      </c>
      <c r="R133" s="146">
        <v>-4.7000000000000002E-3</v>
      </c>
      <c r="S133" s="146">
        <v>-5.7999999999999996E-3</v>
      </c>
      <c r="T133" s="146">
        <v>-1.2999999999999999E-3</v>
      </c>
      <c r="U133" s="144">
        <v>304532</v>
      </c>
      <c r="V133" s="144">
        <v>-2397</v>
      </c>
      <c r="W133" s="148">
        <v>0.21180555555555555</v>
      </c>
      <c r="X133" s="149">
        <v>42719</v>
      </c>
      <c r="Y133" s="13" t="s">
        <v>38</v>
      </c>
    </row>
    <row r="134" spans="1:25" ht="15.75" thickBot="1" x14ac:dyDescent="0.2">
      <c r="A134" s="14">
        <v>150309</v>
      </c>
      <c r="B134" s="150" t="s">
        <v>73</v>
      </c>
      <c r="C134" s="14">
        <v>1.0449999999999999</v>
      </c>
      <c r="D134" s="151">
        <v>1E-3</v>
      </c>
      <c r="E134" s="150">
        <v>3.18</v>
      </c>
      <c r="F134" s="14">
        <v>1.0329999999999999</v>
      </c>
      <c r="G134" s="152">
        <v>-1.1599999999999999E-2</v>
      </c>
      <c r="H134" s="152">
        <v>0.03</v>
      </c>
      <c r="I134" s="150">
        <v>4.5</v>
      </c>
      <c r="J134" s="150">
        <v>4.5</v>
      </c>
      <c r="K134" s="152">
        <v>4.4470000000000003E-2</v>
      </c>
      <c r="L134" s="150" t="s">
        <v>40</v>
      </c>
      <c r="M134" s="14" t="s">
        <v>74</v>
      </c>
      <c r="N134" s="156">
        <v>-7.4999999999999997E-3</v>
      </c>
      <c r="O134" s="18">
        <v>0.35389999999999999</v>
      </c>
      <c r="P134" s="152">
        <v>-1.52E-2</v>
      </c>
      <c r="Q134" s="152">
        <v>0.51080000000000003</v>
      </c>
      <c r="R134" s="152">
        <v>-7.9000000000000008E-3</v>
      </c>
      <c r="S134" s="152">
        <v>-3.0000000000000001E-3</v>
      </c>
      <c r="T134" s="152">
        <v>-6.4999999999999997E-3</v>
      </c>
      <c r="U134" s="150">
        <v>1373</v>
      </c>
      <c r="V134" s="150">
        <v>-7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1.0429999999999999</v>
      </c>
      <c r="D135" s="145">
        <v>-3.8699999999999998E-2</v>
      </c>
      <c r="E135" s="144">
        <v>0.26</v>
      </c>
      <c r="F135" s="7">
        <v>1.0289999999999999</v>
      </c>
      <c r="G135" s="146">
        <v>-1.3599999999999999E-2</v>
      </c>
      <c r="H135" s="146">
        <v>0.03</v>
      </c>
      <c r="I135" s="144">
        <v>4.5</v>
      </c>
      <c r="J135" s="144">
        <v>4.5</v>
      </c>
      <c r="K135" s="146">
        <v>4.4380000000000003E-2</v>
      </c>
      <c r="L135" s="144" t="s">
        <v>40</v>
      </c>
      <c r="M135" s="7" t="s">
        <v>139</v>
      </c>
      <c r="N135" s="145">
        <v>-7.1999999999999998E-3</v>
      </c>
      <c r="O135" s="23">
        <v>0.4032</v>
      </c>
      <c r="P135" s="146">
        <v>-1.72E-2</v>
      </c>
      <c r="Q135" s="146">
        <v>0.86629999999999996</v>
      </c>
      <c r="R135" s="146">
        <v>-1.04E-2</v>
      </c>
      <c r="S135" s="146">
        <v>7.9000000000000008E-3</v>
      </c>
      <c r="T135" s="146">
        <v>-9.7000000000000003E-3</v>
      </c>
      <c r="U135" s="144">
        <v>243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150171</v>
      </c>
      <c r="B136" s="150" t="s">
        <v>101</v>
      </c>
      <c r="C136" s="14">
        <v>1.0349999999999999</v>
      </c>
      <c r="D136" s="151">
        <v>3.8999999999999998E-3</v>
      </c>
      <c r="E136" s="150">
        <v>3126.1</v>
      </c>
      <c r="F136" s="14">
        <v>1.0201</v>
      </c>
      <c r="G136" s="152">
        <v>-1.46E-2</v>
      </c>
      <c r="H136" s="152">
        <v>0.03</v>
      </c>
      <c r="I136" s="150">
        <v>4.5</v>
      </c>
      <c r="J136" s="150">
        <v>4.5</v>
      </c>
      <c r="K136" s="152">
        <v>4.4339999999999997E-2</v>
      </c>
      <c r="L136" s="150" t="s">
        <v>40</v>
      </c>
      <c r="M136" s="14" t="s">
        <v>102</v>
      </c>
      <c r="N136" s="151">
        <v>5.3E-3</v>
      </c>
      <c r="O136" s="18">
        <v>0.4501</v>
      </c>
      <c r="P136" s="152">
        <v>-1.8200000000000001E-2</v>
      </c>
      <c r="Q136" s="162">
        <v>0.29880000000000001</v>
      </c>
      <c r="R136" s="152">
        <v>-2.5000000000000001E-3</v>
      </c>
      <c r="S136" s="152">
        <v>-2.3E-3</v>
      </c>
      <c r="T136" s="152">
        <v>-1.6000000000000001E-3</v>
      </c>
      <c r="U136" s="150">
        <v>351338</v>
      </c>
      <c r="V136" s="150">
        <v>274</v>
      </c>
      <c r="W136" s="153">
        <v>0.21180555555555555</v>
      </c>
      <c r="X136" s="154">
        <v>42807</v>
      </c>
      <c r="Y136" s="21" t="s">
        <v>38</v>
      </c>
    </row>
    <row r="137" spans="1:25" ht="15.75" thickBot="1" x14ac:dyDescent="0.2">
      <c r="A137" s="7">
        <v>150169</v>
      </c>
      <c r="B137" s="155" t="s">
        <v>116</v>
      </c>
      <c r="C137" s="7">
        <v>1.046</v>
      </c>
      <c r="D137" s="157">
        <v>0</v>
      </c>
      <c r="E137" s="144">
        <v>488.78</v>
      </c>
      <c r="F137" s="7">
        <v>1.028</v>
      </c>
      <c r="G137" s="146">
        <v>-1.7500000000000002E-2</v>
      </c>
      <c r="H137" s="146">
        <v>0.03</v>
      </c>
      <c r="I137" s="144">
        <v>4.5</v>
      </c>
      <c r="J137" s="144">
        <v>4.5</v>
      </c>
      <c r="K137" s="146">
        <v>4.4200000000000003E-2</v>
      </c>
      <c r="L137" s="144" t="s">
        <v>40</v>
      </c>
      <c r="M137" s="7" t="s">
        <v>117</v>
      </c>
      <c r="N137" s="147">
        <v>1E-3</v>
      </c>
      <c r="O137" s="23">
        <v>0.3624</v>
      </c>
      <c r="P137" s="146">
        <v>-2.0899999999999998E-2</v>
      </c>
      <c r="Q137" s="146">
        <v>0.49669999999999997</v>
      </c>
      <c r="R137" s="146">
        <v>-3.7000000000000002E-3</v>
      </c>
      <c r="S137" s="146">
        <v>-6.4999999999999997E-3</v>
      </c>
      <c r="T137" s="146">
        <v>-1.14E-2</v>
      </c>
      <c r="U137" s="144">
        <v>55050</v>
      </c>
      <c r="V137" s="144">
        <v>-985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150143</v>
      </c>
      <c r="B138" s="150" t="s">
        <v>137</v>
      </c>
      <c r="C138" s="14">
        <v>1.0529999999999999</v>
      </c>
      <c r="D138" s="151">
        <v>1.15E-2</v>
      </c>
      <c r="E138" s="150">
        <v>0.22</v>
      </c>
      <c r="F138" s="14">
        <v>1.0329999999999999</v>
      </c>
      <c r="G138" s="152">
        <v>-1.9400000000000001E-2</v>
      </c>
      <c r="H138" s="152">
        <v>0.03</v>
      </c>
      <c r="I138" s="150">
        <v>4.5</v>
      </c>
      <c r="J138" s="150">
        <v>4.5</v>
      </c>
      <c r="K138" s="152">
        <v>4.4119999999999999E-2</v>
      </c>
      <c r="L138" s="150" t="s">
        <v>40</v>
      </c>
      <c r="M138" s="14" t="s">
        <v>62</v>
      </c>
      <c r="N138" s="156">
        <v>-2.9999999999999997E-4</v>
      </c>
      <c r="O138" s="18">
        <v>0.12590000000000001</v>
      </c>
      <c r="P138" s="152">
        <v>-2.18E-2</v>
      </c>
      <c r="Q138" s="152">
        <v>0.52790000000000004</v>
      </c>
      <c r="R138" s="152">
        <v>-4.1000000000000003E-3</v>
      </c>
      <c r="S138" s="152">
        <v>-9.9000000000000008E-3</v>
      </c>
      <c r="T138" s="152">
        <v>-3.8E-3</v>
      </c>
      <c r="U138" s="150">
        <v>9024</v>
      </c>
      <c r="V138" s="150">
        <v>-17</v>
      </c>
      <c r="W138" s="153">
        <v>0.29375000000000001</v>
      </c>
      <c r="X138" s="154">
        <v>42705</v>
      </c>
      <c r="Y138" s="21" t="s">
        <v>38</v>
      </c>
    </row>
    <row r="139" spans="1:25" ht="15.75" thickBot="1" x14ac:dyDescent="0.2">
      <c r="A139" s="7">
        <v>150076</v>
      </c>
      <c r="B139" s="144" t="s">
        <v>288</v>
      </c>
      <c r="C139" s="7">
        <v>1.05</v>
      </c>
      <c r="D139" s="145">
        <v>-1.9E-3</v>
      </c>
      <c r="E139" s="144">
        <v>1.1599999999999999</v>
      </c>
      <c r="F139" s="7">
        <v>1.0289999999999999</v>
      </c>
      <c r="G139" s="146">
        <v>-2.0400000000000001E-2</v>
      </c>
      <c r="H139" s="146">
        <v>0.03</v>
      </c>
      <c r="I139" s="144">
        <v>4.5</v>
      </c>
      <c r="J139" s="144">
        <v>4.5</v>
      </c>
      <c r="K139" s="146">
        <v>4.4069999999999998E-2</v>
      </c>
      <c r="L139" s="144" t="s">
        <v>40</v>
      </c>
      <c r="M139" s="7" t="s">
        <v>88</v>
      </c>
      <c r="N139" s="145">
        <v>-6.3E-3</v>
      </c>
      <c r="O139" s="23">
        <v>0.42830000000000001</v>
      </c>
      <c r="P139" s="146">
        <v>-2.3599999999999999E-2</v>
      </c>
      <c r="Q139" s="146">
        <v>0.76029999999999998</v>
      </c>
      <c r="R139" s="146">
        <v>2.4899999999999999E-2</v>
      </c>
      <c r="S139" s="146">
        <v>1.44E-2</v>
      </c>
      <c r="T139" s="146">
        <v>1.9199999999999998E-2</v>
      </c>
      <c r="U139" s="144">
        <v>291</v>
      </c>
      <c r="V139" s="144">
        <v>0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150192</v>
      </c>
      <c r="B140" s="150" t="s">
        <v>107</v>
      </c>
      <c r="C140" s="14">
        <v>1.0640000000000001</v>
      </c>
      <c r="D140" s="156">
        <v>-5.5999999999999999E-3</v>
      </c>
      <c r="E140" s="150">
        <v>124.09</v>
      </c>
      <c r="F140" s="14">
        <v>1.0289999999999999</v>
      </c>
      <c r="G140" s="152">
        <v>-3.4000000000000002E-2</v>
      </c>
      <c r="H140" s="152">
        <v>0.03</v>
      </c>
      <c r="I140" s="150">
        <v>4.5</v>
      </c>
      <c r="J140" s="150">
        <v>4.5</v>
      </c>
      <c r="K140" s="152">
        <v>4.3479999999999998E-2</v>
      </c>
      <c r="L140" s="150" t="s">
        <v>40</v>
      </c>
      <c r="M140" s="14" t="s">
        <v>108</v>
      </c>
      <c r="N140" s="156">
        <v>-1.9E-2</v>
      </c>
      <c r="O140" s="18">
        <v>0.38329999999999997</v>
      </c>
      <c r="P140" s="152">
        <v>-3.6600000000000001E-2</v>
      </c>
      <c r="Q140" s="152">
        <v>0.4466</v>
      </c>
      <c r="R140" s="152">
        <v>-5.7000000000000002E-3</v>
      </c>
      <c r="S140" s="152">
        <v>-5.7000000000000002E-3</v>
      </c>
      <c r="T140" s="152">
        <v>-7.4999999999999997E-3</v>
      </c>
      <c r="U140" s="150">
        <v>10769</v>
      </c>
      <c r="V140" s="150">
        <v>-1021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1.079</v>
      </c>
      <c r="D141" s="157">
        <v>0</v>
      </c>
      <c r="E141" s="144">
        <v>0</v>
      </c>
      <c r="F141" s="7">
        <v>1.0329999999999999</v>
      </c>
      <c r="G141" s="146">
        <v>-4.4499999999999998E-2</v>
      </c>
      <c r="H141" s="146">
        <v>0.03</v>
      </c>
      <c r="I141" s="144">
        <v>4.5</v>
      </c>
      <c r="J141" s="144">
        <v>4.5</v>
      </c>
      <c r="K141" s="146">
        <v>4.3020000000000003E-2</v>
      </c>
      <c r="L141" s="144" t="s">
        <v>40</v>
      </c>
      <c r="M141" s="7" t="s">
        <v>136</v>
      </c>
      <c r="N141" s="145">
        <v>-7.4999999999999997E-3</v>
      </c>
      <c r="O141" s="23">
        <v>0.37090000000000001</v>
      </c>
      <c r="P141" s="146">
        <v>-4.6300000000000001E-2</v>
      </c>
      <c r="Q141" s="146">
        <v>0.47099999999999997</v>
      </c>
      <c r="R141" s="146">
        <v>-6.6E-3</v>
      </c>
      <c r="S141" s="146">
        <v>-6.3E-3</v>
      </c>
      <c r="T141" s="146">
        <v>-7.7999999999999996E-3</v>
      </c>
      <c r="U141" s="144">
        <v>1683</v>
      </c>
      <c r="V141" s="144">
        <v>-7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1.0780000000000001</v>
      </c>
      <c r="D142" s="156">
        <v>-2.8E-3</v>
      </c>
      <c r="E142" s="150">
        <v>0.26</v>
      </c>
      <c r="F142" s="14">
        <v>1.0286999999999999</v>
      </c>
      <c r="G142" s="152">
        <v>-4.7899999999999998E-2</v>
      </c>
      <c r="H142" s="152">
        <v>0.03</v>
      </c>
      <c r="I142" s="150">
        <v>4.5</v>
      </c>
      <c r="J142" s="150">
        <v>4.5</v>
      </c>
      <c r="K142" s="152">
        <v>4.2889999999999998E-2</v>
      </c>
      <c r="L142" s="150" t="s">
        <v>40</v>
      </c>
      <c r="M142" s="14" t="s">
        <v>141</v>
      </c>
      <c r="N142" s="156">
        <v>-8.6999999999999994E-3</v>
      </c>
      <c r="O142" s="18">
        <v>0.436</v>
      </c>
      <c r="P142" s="152">
        <v>-4.9099999999999998E-2</v>
      </c>
      <c r="Q142" s="152">
        <v>0.32329999999999998</v>
      </c>
      <c r="R142" s="152">
        <v>-8.0000000000000002E-3</v>
      </c>
      <c r="S142" s="152">
        <v>-4.7999999999999996E-3</v>
      </c>
      <c r="T142" s="152">
        <v>-5.4999999999999997E-3</v>
      </c>
      <c r="U142" s="150">
        <v>2345</v>
      </c>
      <c r="V142" s="150">
        <v>-32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1.0740000000000001</v>
      </c>
      <c r="D143" s="147">
        <v>4.7000000000000002E-3</v>
      </c>
      <c r="E143" s="144">
        <v>5.86</v>
      </c>
      <c r="F143" s="7">
        <v>1.0125999999999999</v>
      </c>
      <c r="G143" s="146">
        <v>-6.0600000000000001E-2</v>
      </c>
      <c r="H143" s="146">
        <v>0.03</v>
      </c>
      <c r="I143" s="144">
        <v>4.5</v>
      </c>
      <c r="J143" s="144">
        <v>4.5</v>
      </c>
      <c r="K143" s="146">
        <v>4.24E-2</v>
      </c>
      <c r="L143" s="144" t="s">
        <v>40</v>
      </c>
      <c r="M143" s="7" t="s">
        <v>131</v>
      </c>
      <c r="N143" s="145">
        <v>-3.3E-3</v>
      </c>
      <c r="O143" s="23">
        <v>0.38750000000000001</v>
      </c>
      <c r="P143" s="146">
        <v>-6.0299999999999999E-2</v>
      </c>
      <c r="Q143" s="160">
        <v>0.45540000000000003</v>
      </c>
      <c r="R143" s="146">
        <v>-6.0000000000000001E-3</v>
      </c>
      <c r="S143" s="146">
        <v>-7.6E-3</v>
      </c>
      <c r="T143" s="146">
        <v>0</v>
      </c>
      <c r="U143" s="144">
        <v>3740</v>
      </c>
      <c r="V143" s="144">
        <v>-62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-3.4745762711864409E-4</v>
      </c>
      <c r="E144" s="36"/>
      <c r="F144" s="35"/>
      <c r="G144" s="43">
        <f>AVERAGE(G85:G143)</f>
        <v>-4.9220338983050867E-3</v>
      </c>
      <c r="H144" s="43">
        <f>COUNTIF($D85:$D143,"&gt;0")/COUNT($D85:$D143)</f>
        <v>0.42372881355932202</v>
      </c>
      <c r="I144" s="270"/>
      <c r="J144" s="270"/>
      <c r="K144" s="43">
        <f>AVERAGE(K85:K143)</f>
        <v>4.4821525423728831E-2</v>
      </c>
      <c r="L144" s="36"/>
      <c r="M144" s="35"/>
      <c r="N144" s="38"/>
      <c r="O144" s="39"/>
      <c r="P144" s="43">
        <f>AVERAGE(P85:P143)</f>
        <v>-1.1744827586206897E-2</v>
      </c>
      <c r="Q144" s="37"/>
      <c r="R144" s="43">
        <f>AVERAGE(R85:R143)</f>
        <v>-2.4084745762711869E-3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0.92100000000000004</v>
      </c>
      <c r="D145" s="156">
        <v>-1.1000000000000001E-3</v>
      </c>
      <c r="E145" s="150">
        <v>0.97</v>
      </c>
      <c r="F145" s="14">
        <v>1.0189999999999999</v>
      </c>
      <c r="G145" s="152">
        <v>9.6199999999999994E-2</v>
      </c>
      <c r="H145" s="152">
        <v>1.4999999999999999E-2</v>
      </c>
      <c r="I145" s="150">
        <v>3</v>
      </c>
      <c r="J145" s="150">
        <v>3</v>
      </c>
      <c r="K145" s="152">
        <v>3.3259999999999998E-2</v>
      </c>
      <c r="L145" s="150" t="s">
        <v>40</v>
      </c>
      <c r="M145" s="14" t="s">
        <v>41</v>
      </c>
      <c r="N145" s="159">
        <v>0</v>
      </c>
      <c r="O145" s="18">
        <v>0.2248</v>
      </c>
      <c r="P145" s="152">
        <v>6.1400000000000003E-2</v>
      </c>
      <c r="Q145" s="152">
        <v>0.11</v>
      </c>
      <c r="R145" s="152">
        <v>2.9499999999999998E-2</v>
      </c>
      <c r="S145" s="152">
        <v>5.5999999999999999E-3</v>
      </c>
      <c r="T145" s="152">
        <v>5.5999999999999999E-3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1.0429999999999999</v>
      </c>
      <c r="D146" s="157">
        <v>0</v>
      </c>
      <c r="E146" s="144">
        <v>0</v>
      </c>
      <c r="F146" s="7">
        <v>1.0489999999999999</v>
      </c>
      <c r="G146" s="146">
        <v>5.7000000000000002E-3</v>
      </c>
      <c r="H146" s="144" t="s">
        <v>414</v>
      </c>
      <c r="I146" s="144">
        <v>3.7</v>
      </c>
      <c r="J146" s="144">
        <v>3.7</v>
      </c>
      <c r="K146" s="146">
        <v>4.4979999999999999E-2</v>
      </c>
      <c r="L146" s="144">
        <v>0.67</v>
      </c>
      <c r="M146" s="7" t="s">
        <v>415</v>
      </c>
      <c r="N146" s="145">
        <v>-1E-4</v>
      </c>
      <c r="O146" s="146">
        <v>0.2351</v>
      </c>
      <c r="P146" s="144" t="s">
        <v>37</v>
      </c>
      <c r="Q146" s="144" t="s">
        <v>37</v>
      </c>
      <c r="R146" s="146">
        <v>-3.3E-3</v>
      </c>
      <c r="S146" s="146">
        <v>-3.3999999999999998E-3</v>
      </c>
      <c r="T146" s="146">
        <v>-4.4999999999999997E-3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1.095</v>
      </c>
      <c r="D147" s="159">
        <v>0</v>
      </c>
      <c r="E147" s="150">
        <v>0</v>
      </c>
      <c r="F147" s="14">
        <v>1.0880000000000001</v>
      </c>
      <c r="G147" s="152">
        <v>-6.4000000000000003E-3</v>
      </c>
      <c r="H147" s="150" t="s">
        <v>347</v>
      </c>
      <c r="I147" s="150">
        <v>4</v>
      </c>
      <c r="J147" s="150">
        <v>4</v>
      </c>
      <c r="K147" s="152">
        <v>2.8320000000000001E-2</v>
      </c>
      <c r="L147" s="150">
        <v>0.81</v>
      </c>
      <c r="M147" s="14" t="s">
        <v>236</v>
      </c>
      <c r="N147" s="159">
        <v>0</v>
      </c>
      <c r="O147" s="152">
        <v>0.34139999999999998</v>
      </c>
      <c r="P147" s="150" t="s">
        <v>37</v>
      </c>
      <c r="Q147" s="150" t="s">
        <v>37</v>
      </c>
      <c r="R147" s="152">
        <v>8.9999999999999998E-4</v>
      </c>
      <c r="S147" s="152">
        <v>-5.0000000000000001E-4</v>
      </c>
      <c r="T147" s="152">
        <v>6.0000000000000001E-3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57">
        <v>0</v>
      </c>
      <c r="E148" s="144">
        <v>1.1299999999999999</v>
      </c>
      <c r="F148" s="7">
        <v>1.038</v>
      </c>
      <c r="G148" s="146">
        <v>-1.35E-2</v>
      </c>
      <c r="H148" s="144" t="s">
        <v>290</v>
      </c>
      <c r="I148" s="144">
        <v>5.5</v>
      </c>
      <c r="J148" s="144">
        <v>5.5</v>
      </c>
      <c r="K148" s="146">
        <v>9.3200000000000002E-3</v>
      </c>
      <c r="L148" s="144">
        <v>0.31</v>
      </c>
      <c r="M148" s="7" t="s">
        <v>291</v>
      </c>
      <c r="N148" s="145">
        <v>-2.9999999999999997E-4</v>
      </c>
      <c r="O148" s="23">
        <v>0.13819999999999999</v>
      </c>
      <c r="P148" s="146">
        <v>-3.5400000000000001E-2</v>
      </c>
      <c r="Q148" s="146">
        <v>0.40039999999999998</v>
      </c>
      <c r="R148" s="146">
        <v>-6.1999999999999998E-3</v>
      </c>
      <c r="S148" s="146">
        <v>-4.1000000000000003E-3</v>
      </c>
      <c r="T148" s="146">
        <v>6.1000000000000004E-3</v>
      </c>
      <c r="U148" s="144">
        <v>29481</v>
      </c>
      <c r="V148" s="144">
        <v>0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</v>
      </c>
      <c r="D149" s="156">
        <v>-3.8E-3</v>
      </c>
      <c r="E149" s="150">
        <v>6.6</v>
      </c>
      <c r="F149" s="14">
        <v>1</v>
      </c>
      <c r="G149" s="152">
        <v>-0.05</v>
      </c>
      <c r="H149" s="150" t="s">
        <v>35</v>
      </c>
      <c r="I149" s="150">
        <v>0</v>
      </c>
      <c r="J149" s="150">
        <v>0</v>
      </c>
      <c r="K149" s="152">
        <v>-1.8249999999999999E-2</v>
      </c>
      <c r="L149" s="150">
        <v>2.65</v>
      </c>
      <c r="M149" s="14" t="s">
        <v>36</v>
      </c>
      <c r="N149" s="156">
        <v>-6.3E-3</v>
      </c>
      <c r="O149" s="152">
        <v>0.55069999999999997</v>
      </c>
      <c r="P149" s="150" t="s">
        <v>37</v>
      </c>
      <c r="Q149" s="150" t="s">
        <v>37</v>
      </c>
      <c r="R149" s="152">
        <v>1.2E-2</v>
      </c>
      <c r="S149" s="152">
        <v>7.7999999999999996E-3</v>
      </c>
      <c r="T149" s="152">
        <v>8.2000000000000007E-3</v>
      </c>
      <c r="U149" s="150">
        <v>3134</v>
      </c>
      <c r="V149" s="150">
        <v>-6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335"/>
    <hyperlink ref="C19" r:id="rId76" display="http://finance.sina.com.cn/fund/quotes/150335/bc.shtml"/>
    <hyperlink ref="F19" r:id="rId77" display="http://www.cninfo.com.cn/information/fund/netvalue/150335.html"/>
    <hyperlink ref="M19" r:id="rId78" tooltip="399967" display="http://quote.eastmoney.com/zs399967.html"/>
    <hyperlink ref="O19" r:id="rId79" display="https://www.jisilu.cn/data/utils/lowcalc/150335"/>
    <hyperlink ref="Y19" r:id="rId80" tooltip="加【军工股A】为自选A类" display="javascript:addOwnedFund('150335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293"/>
    <hyperlink ref="C24" r:id="rId106" display="http://finance.sina.com.cn/fund/quotes/150293/bc.shtml"/>
    <hyperlink ref="F24" r:id="rId107" display="http://www.cninfo.com.cn/information/fund/netvalue/150293.html"/>
    <hyperlink ref="M24" r:id="rId108" tooltip="399807" display="http://quote.eastmoney.com/zs399807.html"/>
    <hyperlink ref="O24" r:id="rId109" display="https://www.jisilu.cn/data/utils/lowcalc/150293"/>
    <hyperlink ref="Y24" r:id="rId110" tooltip="加【高铁A级】为自选A类" display="javascript:addOwnedFund('150293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117"/>
    <hyperlink ref="C28" r:id="rId130" display="http://finance.sina.com.cn/fund/quotes/150117/bc.shtml"/>
    <hyperlink ref="F28" r:id="rId131" display="http://www.cninfo.com.cn/information/fund/netvalue/150117.html"/>
    <hyperlink ref="M28" r:id="rId132" tooltip="399393" display="http://quote.eastmoney.com/zs399393.html"/>
    <hyperlink ref="O28" r:id="rId133" display="https://www.jisilu.cn/data/utils/lowcalc/150117"/>
    <hyperlink ref="Y28" r:id="rId134" tooltip="加【房地产A】为自选A类" display="javascript:addOwnedFund('150117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263"/>
    <hyperlink ref="C32" r:id="rId154" display="http://finance.sina.com.cn/fund/quotes/150263/bc.shtml"/>
    <hyperlink ref="F32" r:id="rId155" display="http://www.cninfo.com.cn/information/fund/netvalue/150263.html"/>
    <hyperlink ref="M32" r:id="rId156" tooltip="000852" display="http://quote.eastmoney.com/zs000852.html"/>
    <hyperlink ref="O32" r:id="rId157" display="https://www.jisilu.cn/data/utils/lowcalc/150263"/>
    <hyperlink ref="Y32" r:id="rId158" tooltip="加【1000A】为自选A类" display="javascript:addOwnedFund('150263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38"/>
    <hyperlink ref="C44" r:id="rId220" display="http://finance.sina.com.cn/fund/quotes/150138/bc.shtml"/>
    <hyperlink ref="F44" r:id="rId221" display="http://www.cninfo.com.cn/information/fund/netvalue/150138.html"/>
    <hyperlink ref="M44" r:id="rId222" tooltip="000842" display="http://quote.eastmoney.com/zs000842.html"/>
    <hyperlink ref="O44" r:id="rId223" display="https://www.jisilu.cn/data/utils/lowcalc/150138"/>
    <hyperlink ref="Y44" r:id="rId224" tooltip="加【中证800A】为自选A类" display="javascript:addOwnedFund('150138');"/>
    <hyperlink ref="A45" r:id="rId225" display="https://www.jisilu.cn/data/sfnew/detail/150121"/>
    <hyperlink ref="C45" r:id="rId226" display="http://finance.sina.com.cn/fund/quotes/150121/bc.shtml"/>
    <hyperlink ref="F45" r:id="rId227" display="http://www.cninfo.com.cn/information/fund/netvalue/150121.html"/>
    <hyperlink ref="M45" r:id="rId228" tooltip="399918" display="http://quote.eastmoney.com/zs399918.html"/>
    <hyperlink ref="O45" r:id="rId229" display="https://www.jisilu.cn/data/utils/lowcalc/150121"/>
    <hyperlink ref="Y45" r:id="rId230" tooltip="加【银河优先】为自选A类" display="javascript:addOwnedFund('150121');"/>
    <hyperlink ref="A46" r:id="rId231" display="https://www.jisilu.cn/data/sfnew/detail/150064"/>
    <hyperlink ref="C46" r:id="rId232" display="http://finance.sina.com.cn/fund/quotes/150064/bc.shtml"/>
    <hyperlink ref="F46" r:id="rId233" display="http://www.cninfo.com.cn/information/fund/netvalue/150064.html"/>
    <hyperlink ref="M46" r:id="rId234" tooltip="399904" display="http://quote.eastmoney.com/zs399904.html"/>
    <hyperlink ref="O46" r:id="rId235" display="https://www.jisilu.cn/data/utils/lowcalc/150064"/>
    <hyperlink ref="Y46" r:id="rId236" tooltip="加【同瑞A】为自选A类" display="javascript:addOwnedFund('150064');"/>
    <hyperlink ref="A47" r:id="rId237" display="https://www.jisilu.cn/data/sfnew/detail/150225"/>
    <hyperlink ref="C47" r:id="rId238" display="http://finance.sina.com.cn/fund/quotes/150225/bc.shtml"/>
    <hyperlink ref="F47" r:id="rId239" display="http://www.cninfo.com.cn/information/fund/netvalue/150225.html"/>
    <hyperlink ref="M47" r:id="rId240" tooltip="399966" display="http://quote.eastmoney.com/zs399966.html"/>
    <hyperlink ref="O47" r:id="rId241" display="https://www.jisilu.cn/data/utils/lowcalc/150225"/>
    <hyperlink ref="Y47" r:id="rId242" tooltip="加【证保A级】为自选A类" display="javascript:addOwnedFund('150225');"/>
    <hyperlink ref="A48" r:id="rId243" display="https://www.jisilu.cn/data/sfnew/detail/502014"/>
    <hyperlink ref="C48" r:id="rId244" display="http://finance.sina.com.cn/fund/quotes/502014/bc.shtml"/>
    <hyperlink ref="F48" r:id="rId245" display="http://www.cninfo.com.cn/information/fund/netvalue/502014.html"/>
    <hyperlink ref="M48" r:id="rId246" tooltip="000853" display="http://quote.eastmoney.com/zs000853.html"/>
    <hyperlink ref="O48" r:id="rId247" display="https://www.jisilu.cn/data/utils/lowcalc/502014"/>
    <hyperlink ref="Y48" r:id="rId248" tooltip="加【一带一A】为自选A类" display="javascript:addOwnedFund('502014');"/>
    <hyperlink ref="A49" r:id="rId249" display="https://www.jisilu.cn/data/sfnew/detail/150281"/>
    <hyperlink ref="C49" r:id="rId250" display="http://finance.sina.com.cn/fund/quotes/150281/bc.shtml"/>
    <hyperlink ref="F49" r:id="rId251" display="http://www.cninfo.com.cn/information/fund/netvalue/150281.html"/>
    <hyperlink ref="M49" r:id="rId252" tooltip="399934" display="http://quote.eastmoney.com/zs399934.html"/>
    <hyperlink ref="O49" r:id="rId253" display="https://www.jisilu.cn/data/utils/lowcalc/150281"/>
    <hyperlink ref="Y49" r:id="rId254" tooltip="加【金融地A】为自选A类" display="javascript:addOwnedFund('150281');"/>
    <hyperlink ref="A50" r:id="rId255" display="https://www.jisilu.cn/data/sfnew/detail/150145"/>
    <hyperlink ref="C50" r:id="rId256" display="http://finance.sina.com.cn/fund/quotes/150145/bc.shtml"/>
    <hyperlink ref="F50" r:id="rId257" display="http://www.cninfo.com.cn/information/fund/netvalue/150145.html"/>
    <hyperlink ref="M50" r:id="rId258" tooltip="000828" display="http://quote.eastmoney.com/zs000828.html"/>
    <hyperlink ref="O50" r:id="rId259" display="https://www.jisilu.cn/data/utils/lowcalc/150145"/>
    <hyperlink ref="Y50" r:id="rId260" tooltip="加【高贝塔A】为自选A类" display="javascript:addOwnedFund('150145');"/>
    <hyperlink ref="A51" r:id="rId261" display="https://www.jisilu.cn/data/sfnew/detail/502021"/>
    <hyperlink ref="C51" r:id="rId262" display="http://finance.sina.com.cn/fund/quotes/502021/bc.shtml"/>
    <hyperlink ref="F51" r:id="rId263" display="http://www.cninfo.com.cn/information/fund/netvalue/502021.html"/>
    <hyperlink ref="M51" r:id="rId264" tooltip="000016" display="http://quote.eastmoney.com/zs000016.html"/>
    <hyperlink ref="O51" r:id="rId265" display="https://www.jisilu.cn/data/utils/lowcalc/502021"/>
    <hyperlink ref="Y51" r:id="rId266" tooltip="加【国金50A】为自选A类" display="javascript:addOwnedFund('502021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036"/>
    <hyperlink ref="C53" r:id="rId274" display="http://finance.sina.com.cn/fund/quotes/150036/bc.shtml"/>
    <hyperlink ref="F53" r:id="rId275" display="http://www.cninfo.com.cn/information/fund/netvalue/150036.html"/>
    <hyperlink ref="M53" r:id="rId276" tooltip="399300" display="http://quote.eastmoney.com/zs399300.html"/>
    <hyperlink ref="O53" r:id="rId277" display="https://www.jisilu.cn/data/utils/lowcalc/150036"/>
    <hyperlink ref="Y53" r:id="rId278" tooltip="加【建信稳健】为自选A类" display="javascript:addOwnedFund('150036');"/>
    <hyperlink ref="A54" r:id="rId279" display="https://www.jisilu.cn/data/sfnew/detail/150073"/>
    <hyperlink ref="C54" r:id="rId280" display="http://finance.sina.com.cn/fund/quotes/150073/bc.shtml"/>
    <hyperlink ref="F54" r:id="rId281" display="http://www.cninfo.com.cn/information/fund/netvalue/150073.html"/>
    <hyperlink ref="M54" r:id="rId282" tooltip="399958" display="http://quote.eastmoney.com/zs399958.html"/>
    <hyperlink ref="O54" r:id="rId283" display="https://www.jisilu.cn/data/utils/lowcalc/150073"/>
    <hyperlink ref="Y54" r:id="rId284" tooltip="加【诺安稳健】为自选A类" display="javascript:addOwnedFund('150073');"/>
    <hyperlink ref="A55" r:id="rId285" display="https://www.jisilu.cn/data/sfnew/detail/502031"/>
    <hyperlink ref="C55" r:id="rId286" display="http://finance.sina.com.cn/fund/quotes/502031/bc.shtml"/>
    <hyperlink ref="F55" r:id="rId287" display="http://www.cninfo.com.cn/information/fund/netvalue/502031.html"/>
    <hyperlink ref="M55" r:id="rId288" tooltip="399807" display="http://quote.eastmoney.com/zs399807.html"/>
    <hyperlink ref="O55" r:id="rId289" display="https://www.jisilu.cn/data/utils/lowcalc/502031"/>
    <hyperlink ref="Y55" r:id="rId290" tooltip="将【高铁A】从自选中删除" display="javascript:delOwnedFund('502031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112"/>
    <hyperlink ref="C57" r:id="rId298" display="http://finance.sina.com.cn/fund/quotes/150112/bc.shtml"/>
    <hyperlink ref="F57" r:id="rId299" display="http://www.cninfo.com.cn/information/fund/netvalue/150112.html"/>
    <hyperlink ref="M57" r:id="rId300" tooltip="399330" display="http://quote.eastmoney.com/zs399330.html"/>
    <hyperlink ref="O57" r:id="rId301" display="https://www.jisilu.cn/data/utils/lowcalc/150112"/>
    <hyperlink ref="Y57" r:id="rId302" tooltip="加【深100A】为自选A类" display="javascript:addOwnedFund('150112');"/>
    <hyperlink ref="A58" r:id="rId303" display="https://www.jisilu.cn/data/sfnew/detail/502041"/>
    <hyperlink ref="C58" r:id="rId304" display="http://finance.sina.com.cn/fund/quotes/502041/bc.shtml"/>
    <hyperlink ref="F58" r:id="rId305" display="http://www.cninfo.com.cn/information/fund/netvalue/502041.html"/>
    <hyperlink ref="M58" r:id="rId306" tooltip="000016" display="http://quote.eastmoney.com/zs000016.html"/>
    <hyperlink ref="O58" r:id="rId307" display="https://www.jisilu.cn/data/utils/lowcalc/502041"/>
    <hyperlink ref="Y58" r:id="rId308" tooltip="加【上50A】为自选A类" display="javascript:addOwnedFund('502041');"/>
    <hyperlink ref="A59" r:id="rId309" display="https://www.jisilu.cn/data/sfnew/detail/150094"/>
    <hyperlink ref="C59" r:id="rId310" display="http://finance.sina.com.cn/fund/quotes/150094/bc.shtml"/>
    <hyperlink ref="F59" r:id="rId311" display="http://www.cninfo.com.cn/information/fund/netvalue/150094.html"/>
    <hyperlink ref="M59" r:id="rId312" tooltip="000966" display="http://quote.eastmoney.com/zs000966.html"/>
    <hyperlink ref="O59" r:id="rId313" display="https://www.jisilu.cn/data/utils/lowcalc/150094"/>
    <hyperlink ref="Y59" r:id="rId314" tooltip="加【泰信400A】为自选A类" display="javascript:addOwnedFund('15009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150055"/>
    <hyperlink ref="C62" r:id="rId328" display="http://finance.sina.com.cn/fund/quotes/150055/bc.shtml"/>
    <hyperlink ref="F62" r:id="rId329" display="http://www.cninfo.com.cn/information/fund/netvalue/150055.html"/>
    <hyperlink ref="M62" r:id="rId330" tooltip="399905" display="http://quote.eastmoney.com/zs399905.html"/>
    <hyperlink ref="O62" r:id="rId331" display="https://www.jisilu.cn/data/utils/lowcalc/150055"/>
    <hyperlink ref="Y62" r:id="rId332" tooltip="加【500A】为自选A类" display="javascript:addOwnedFund('150055');"/>
    <hyperlink ref="A63" r:id="rId333" display="https://www.jisilu.cn/data/sfnew/detail/150213"/>
    <hyperlink ref="C63" r:id="rId334" display="http://finance.sina.com.cn/fund/quotes/150213/bc.shtml"/>
    <hyperlink ref="F63" r:id="rId335" display="http://www.cninfo.com.cn/information/fund/netvalue/150213.html"/>
    <hyperlink ref="M63" r:id="rId336" tooltip="399958" display="http://quote.eastmoney.com/zs399958.html"/>
    <hyperlink ref="O63" r:id="rId337" display="https://www.jisilu.cn/data/utils/lowcalc/150213"/>
    <hyperlink ref="Y63" r:id="rId338" tooltip="加【成长A级】为自选A类" display="javascript:addOwnedFund('150213');"/>
    <hyperlink ref="A64" r:id="rId339" display="https://www.jisilu.cn/data/sfnew/detail/150211"/>
    <hyperlink ref="C64" r:id="rId340" display="http://finance.sina.com.cn/fund/quotes/150211/bc.shtml"/>
    <hyperlink ref="F64" r:id="rId341" display="http://www.cninfo.com.cn/information/fund/netvalue/150211.html"/>
    <hyperlink ref="M64" r:id="rId342" tooltip="399976" display="http://quote.eastmoney.com/zs399976.html"/>
    <hyperlink ref="O64" r:id="rId343" display="https://www.jisilu.cn/data/utils/lowcalc/150211"/>
    <hyperlink ref="Y64" r:id="rId344" tooltip="加【新能车A】为自选A类" display="javascript:addOwnedFund('150211');"/>
    <hyperlink ref="A65" r:id="rId345" display="https://www.jisilu.cn/data/sfnew/detail/150140"/>
    <hyperlink ref="C65" r:id="rId346" display="http://finance.sina.com.cn/fund/quotes/150140/bc.shtml"/>
    <hyperlink ref="F65" r:id="rId347" display="http://www.cninfo.com.cn/information/fund/netvalue/150140.html"/>
    <hyperlink ref="M65" r:id="rId348" tooltip="399300" display="http://quote.eastmoney.com/zs399300.html"/>
    <hyperlink ref="O65" r:id="rId349" display="https://www.jisilu.cn/data/utils/lowcalc/150140"/>
    <hyperlink ref="Y65" r:id="rId350" tooltip="加【国金300A】为自选A类" display="javascript:addOwnedFund('150140');"/>
    <hyperlink ref="A66" r:id="rId351" display="https://www.jisilu.cn/data/sfnew/detail/150267"/>
    <hyperlink ref="C66" r:id="rId352" display="http://finance.sina.com.cn/fund/quotes/150267/bc.shtml"/>
    <hyperlink ref="F66" r:id="rId353" display="http://www.cninfo.com.cn/information/fund/netvalue/150267.html"/>
    <hyperlink ref="M66" r:id="rId354" tooltip="399986" display="http://quote.eastmoney.com/zs399986.html"/>
    <hyperlink ref="O66" r:id="rId355" display="https://www.jisilu.cn/data/utils/lowcalc/150267"/>
    <hyperlink ref="Y66" r:id="rId356" tooltip="将【银行A类】从自选中删除" display="javascript:delOwnedFund('150267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502054"/>
    <hyperlink ref="C68" r:id="rId364" display="http://finance.sina.com.cn/fund/quotes/502054/bc.shtml"/>
    <hyperlink ref="F68" r:id="rId365" display="http://www.cninfo.com.cn/information/fund/netvalue/502054.html"/>
    <hyperlink ref="M68" r:id="rId366" tooltip="399975" display="http://quote.eastmoney.com/zs399975.html"/>
    <hyperlink ref="O68" r:id="rId367" display="https://www.jisilu.cn/data/utils/lowcalc/502054"/>
    <hyperlink ref="Y68" r:id="rId368" tooltip="加【券商A】为自选A类" display="javascript:addOwnedFund('502054');"/>
    <hyperlink ref="A69" r:id="rId369" display="https://www.jisilu.cn/data/sfnew/detail/150090"/>
    <hyperlink ref="C69" r:id="rId370" display="http://finance.sina.com.cn/fund/quotes/150090/bc.shtml"/>
    <hyperlink ref="F69" r:id="rId371" display="http://www.cninfo.com.cn/information/fund/netvalue/150090.html"/>
    <hyperlink ref="M69" r:id="rId372" tooltip="399958" display="http://quote.eastmoney.com/zs399958.html"/>
    <hyperlink ref="O69" r:id="rId373" display="https://www.jisilu.cn/data/utils/lowcalc/150090"/>
    <hyperlink ref="Y69" r:id="rId374" tooltip="加【成长A】为自选A类" display="javascript:addOwnedFund('150090');"/>
    <hyperlink ref="A70" r:id="rId375" display="https://www.jisilu.cn/data/sfnew/detail/150083"/>
    <hyperlink ref="C70" r:id="rId376" display="http://finance.sina.com.cn/fund/quotes/150083/bc.shtml"/>
    <hyperlink ref="F70" r:id="rId377" display="http://www.cninfo.com.cn/information/fund/netvalue/150083.html"/>
    <hyperlink ref="M70" r:id="rId378" tooltip="399330" display="http://quote.eastmoney.com/zs399330.html"/>
    <hyperlink ref="O70" r:id="rId379" display="https://www.jisilu.cn/data/utils/lowcalc/150083"/>
    <hyperlink ref="Y70" r:id="rId380" tooltip="加【深证100A】为自选A类" display="javascript:addOwnedFund('150083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104"/>
    <hyperlink ref="C72" r:id="rId388" display="http://finance.sina.com.cn/fund/quotes/150104/bc.shtml"/>
    <hyperlink ref="F72" r:id="rId389" display="http://www.cninfo.com.cn/information/fund/netvalue/150104.html"/>
    <hyperlink ref="M72" r:id="rId390" tooltip="399300" display="http://quote.eastmoney.com/zs399300.html"/>
    <hyperlink ref="O72" r:id="rId391" display="https://www.jisilu.cn/data/utils/lowcalc/150104"/>
    <hyperlink ref="Y72" r:id="rId392" tooltip="加【HS300A】为自选A类" display="javascript:addOwnedFund('150104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48"/>
    <hyperlink ref="C81" r:id="rId433" display="http://finance.sina.com.cn/fund/quotes/150148/bc.shtml"/>
    <hyperlink ref="F81" r:id="rId434" display="http://www.cninfo.com.cn/information/fund/netvalue/150148.html"/>
    <hyperlink ref="M81" r:id="rId435" tooltip="000841" display="http://quote.eastmoney.com/zs000841.html"/>
    <hyperlink ref="O81" r:id="rId436" display="https://www.jisilu.cn/data/utils/lowcalc/150148"/>
    <hyperlink ref="Y81" r:id="rId437" tooltip="加【医药800A】为自选A类" display="javascript:addOwnedFund('150148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57"/>
    <hyperlink ref="C83" r:id="rId445" display="http://finance.sina.com.cn/fund/quotes/150157/bc.shtml"/>
    <hyperlink ref="F83" r:id="rId446" display="http://www.cninfo.com.cn/information/fund/netvalue/150157.html"/>
    <hyperlink ref="M83" r:id="rId447" tooltip="000974" display="http://quote.eastmoney.com/zs000974.html"/>
    <hyperlink ref="O83" r:id="rId448" display="https://www.jisilu.cn/data/utils/lowcalc/150157"/>
    <hyperlink ref="Y83" r:id="rId449" tooltip="加【金融A】为自选A类" display="javascript:addOwnedFund('150157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502017"/>
    <hyperlink ref="C87" r:id="rId463" display="http://finance.sina.com.cn/fund/quotes/502017/bc.shtml"/>
    <hyperlink ref="F87" r:id="rId464" display="http://www.cninfo.com.cn/information/fund/netvalue/502017.html"/>
    <hyperlink ref="M87" r:id="rId465" tooltip="399991" display="http://quote.eastmoney.com/zs399991.html"/>
    <hyperlink ref="O87" r:id="rId466" display="https://www.jisilu.cn/data/utils/lowcalc/502017"/>
    <hyperlink ref="Y87" r:id="rId467" tooltip="加【带路A】为自选A类" display="javascript:addOwnedFund('502017');"/>
    <hyperlink ref="A88" r:id="rId468" display="https://www.jisilu.cn/data/sfnew/detail/150277"/>
    <hyperlink ref="C88" r:id="rId469" display="http://finance.sina.com.cn/fund/quotes/150277/bc.shtml"/>
    <hyperlink ref="F88" r:id="rId470" display="http://www.cninfo.com.cn/information/fund/netvalue/150277.html"/>
    <hyperlink ref="M88" r:id="rId471" tooltip="399807" display="http://quote.eastmoney.com/zs399807.html"/>
    <hyperlink ref="O88" r:id="rId472" display="https://www.jisilu.cn/data/utils/lowcalc/150277"/>
    <hyperlink ref="Y88" r:id="rId473" tooltip="将【高铁A】从自选中删除" display="javascript:delOwnedFund('150277');"/>
    <hyperlink ref="A89" r:id="rId474" display="https://www.jisilu.cn/data/sfnew/detail/150164"/>
    <hyperlink ref="C89" r:id="rId475" display="http://finance.sina.com.cn/fund/quotes/150164/bc.shtml"/>
    <hyperlink ref="F89" r:id="rId476" display="http://www.cninfo.com.cn/information/fund/netvalue/150164.html"/>
    <hyperlink ref="M89" r:id="rId477" tooltip="000832" display="http://quote.eastmoney.com/zs000832.html"/>
    <hyperlink ref="O89" r:id="rId478" display="https://www.jisilu.cn/data/utils/lowcalc/150164"/>
    <hyperlink ref="Y89" r:id="rId479" tooltip="加【可转债A】为自选A类" display="javascript:addOwnedFund('150164');"/>
    <hyperlink ref="A90" r:id="rId480" display="https://www.jisilu.cn/data/sfnew/detail/150275"/>
    <hyperlink ref="C90" r:id="rId481" display="http://finance.sina.com.cn/fund/quotes/150275/bc.shtml"/>
    <hyperlink ref="F90" r:id="rId482" display="http://www.cninfo.com.cn/information/fund/netvalue/150275.html"/>
    <hyperlink ref="M90" r:id="rId483" tooltip="399991" display="http://quote.eastmoney.com/zs399991.html"/>
    <hyperlink ref="O90" r:id="rId484" display="https://www.jisilu.cn/data/utils/lowcalc/150275"/>
    <hyperlink ref="Y90" r:id="rId485" tooltip="将【一带一A】从自选中删除" display="javascript:delOwnedFund('150275');"/>
    <hyperlink ref="A91" r:id="rId486" display="https://www.jisilu.cn/data/sfnew/detail/502049"/>
    <hyperlink ref="C91" r:id="rId487" display="http://finance.sina.com.cn/fund/quotes/502049/bc.shtml"/>
    <hyperlink ref="F91" r:id="rId488" display="http://www.cninfo.com.cn/information/fund/netvalue/502049.html"/>
    <hyperlink ref="M91" r:id="rId489" tooltip="000016" display="http://quote.eastmoney.com/zs000016.html"/>
    <hyperlink ref="O91" r:id="rId490" display="https://www.jisilu.cn/data/utils/lowcalc/502049"/>
    <hyperlink ref="Y91" r:id="rId491" tooltip="加【上证50A】为自选A类" display="javascript:addOwnedFund('502049');"/>
    <hyperlink ref="A92" r:id="rId492" display="https://www.jisilu.cn/data/sfnew/detail/150177"/>
    <hyperlink ref="C92" r:id="rId493" display="http://finance.sina.com.cn/fund/quotes/150177/bc.shtml"/>
    <hyperlink ref="F92" r:id="rId494" display="http://www.cninfo.com.cn/information/fund/netvalue/150177.html"/>
    <hyperlink ref="M92" r:id="rId495" tooltip="399966" display="http://quote.eastmoney.com/zs399966.html"/>
    <hyperlink ref="O92" r:id="rId496" display="https://www.jisilu.cn/data/utils/lowcalc/150177"/>
    <hyperlink ref="Y92" r:id="rId497" tooltip="加【证保A】为自选A类" display="javascript:addOwnedFund('150177');"/>
    <hyperlink ref="A93" r:id="rId498" display="https://www.jisilu.cn/data/sfnew/detail/150179"/>
    <hyperlink ref="C93" r:id="rId499" display="http://finance.sina.com.cn/fund/quotes/150179/bc.shtml"/>
    <hyperlink ref="F93" r:id="rId500" display="http://www.cninfo.com.cn/information/fund/netvalue/150179.html"/>
    <hyperlink ref="M93" r:id="rId501" tooltip="399935" display="http://quote.eastmoney.com/zs399935.html"/>
    <hyperlink ref="O93" r:id="rId502" display="https://www.jisilu.cn/data/utils/lowcalc/150179"/>
    <hyperlink ref="Y93" r:id="rId503" tooltip="加【信息A】为自选A类" display="javascript:addOwnedFund('150179');"/>
    <hyperlink ref="A94" r:id="rId504" display="https://www.jisilu.cn/data/sfnew/detail/150205"/>
    <hyperlink ref="C94" r:id="rId505" display="http://finance.sina.com.cn/fund/quotes/150205/bc.shtml"/>
    <hyperlink ref="F94" r:id="rId506" display="http://www.cninfo.com.cn/information/fund/netvalue/150205.html"/>
    <hyperlink ref="M94" r:id="rId507" tooltip="399973" display="http://quote.eastmoney.com/zs399973.html"/>
    <hyperlink ref="O94" r:id="rId508" display="https://www.jisilu.cn/data/utils/lowcalc/150205"/>
    <hyperlink ref="Y94" r:id="rId509" tooltip="加【国防A】为自选A类" display="javascript:addOwnedFund('150205');"/>
    <hyperlink ref="A95" r:id="rId510" display="https://www.jisilu.cn/data/sfnew/detail/150229"/>
    <hyperlink ref="C95" r:id="rId511" display="http://finance.sina.com.cn/fund/quotes/150229/bc.shtml"/>
    <hyperlink ref="F95" r:id="rId512" display="http://www.cninfo.com.cn/information/fund/netvalue/150229.html"/>
    <hyperlink ref="M95" r:id="rId513" tooltip="399987" display="http://quote.eastmoney.com/zs399987.html"/>
    <hyperlink ref="O95" r:id="rId514" display="https://www.jisilu.cn/data/utils/lowcalc/150229"/>
    <hyperlink ref="Y95" r:id="rId515" tooltip="加【酒A】为自选A类" display="javascript:addOwnedFund('15022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315"/>
    <hyperlink ref="C97" r:id="rId523" display="http://finance.sina.com.cn/fund/quotes/150315/bc.shtml"/>
    <hyperlink ref="F97" r:id="rId524" display="http://www.cninfo.com.cn/information/fund/netvalue/150315.html"/>
    <hyperlink ref="M97" r:id="rId525" tooltip="399803" display="http://quote.eastmoney.com/zs399803.html"/>
    <hyperlink ref="O97" r:id="rId526" display="https://www.jisilu.cn/data/utils/lowcalc/150315"/>
    <hyperlink ref="Y97" r:id="rId527" tooltip="加【工业4A】为自选A类" display="javascript:addOwnedFund('150315');"/>
    <hyperlink ref="A98" r:id="rId528" display="https://www.jisilu.cn/data/sfnew/detail/150207"/>
    <hyperlink ref="C98" r:id="rId529" display="http://finance.sina.com.cn/fund/quotes/150207/bc.shtml"/>
    <hyperlink ref="F98" r:id="rId530" display="http://www.cninfo.com.cn/information/fund/netvalue/150207.html"/>
    <hyperlink ref="M98" r:id="rId531" tooltip="399983" display="http://quote.eastmoney.com/zs399983.html"/>
    <hyperlink ref="O98" r:id="rId532" display="https://www.jisilu.cn/data/utils/lowcalc/150207"/>
    <hyperlink ref="Y98" r:id="rId533" tooltip="加【地产A端】为自选A类" display="javascript:addOwnedFund('150207');"/>
    <hyperlink ref="A99" r:id="rId534" display="https://www.jisilu.cn/data/sfnew/detail/502011"/>
    <hyperlink ref="C99" r:id="rId535" display="http://finance.sina.com.cn/fund/quotes/502011/bc.shtml"/>
    <hyperlink ref="F99" r:id="rId536" display="http://www.cninfo.com.cn/information/fund/netvalue/502011.html"/>
    <hyperlink ref="M99" r:id="rId537" tooltip="399975" display="http://quote.eastmoney.com/zs399975.html"/>
    <hyperlink ref="O99" r:id="rId538" display="https://www.jisilu.cn/data/utils/lowcalc/502011"/>
    <hyperlink ref="Y99" r:id="rId539" tooltip="加【证券A】为自选A类" display="javascript:addOwnedFund('502011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35"/>
    <hyperlink ref="C101" r:id="rId547" display="http://finance.sina.com.cn/fund/quotes/150235/bc.shtml"/>
    <hyperlink ref="F101" r:id="rId548" display="http://www.cninfo.com.cn/information/fund/netvalue/150235.html"/>
    <hyperlink ref="M101" r:id="rId549" tooltip="399975" display="http://quote.eastmoney.com/zs399975.html"/>
    <hyperlink ref="O101" r:id="rId550" display="https://www.jisilu.cn/data/utils/lowcalc/150235"/>
    <hyperlink ref="Y101" r:id="rId551" tooltip="加【券商A级】为自选A类" display="javascript:addOwnedFund('150235');"/>
    <hyperlink ref="A102" r:id="rId552" display="https://www.jisilu.cn/data/sfnew/detail/150259"/>
    <hyperlink ref="C102" r:id="rId553" display="http://finance.sina.com.cn/fund/quotes/150259/bc.shtml"/>
    <hyperlink ref="F102" r:id="rId554" display="http://www.cninfo.com.cn/information/fund/netvalue/150259.html"/>
    <hyperlink ref="M102" r:id="rId555" tooltip="399992" display="http://quote.eastmoney.com/zs399992.html"/>
    <hyperlink ref="O102" r:id="rId556" display="https://www.jisilu.cn/data/utils/lowcalc/150259"/>
    <hyperlink ref="Y102" r:id="rId557" tooltip="加【重组A】为自选A类" display="javascript:addOwnedFund('150259');"/>
    <hyperlink ref="A103" r:id="rId558" display="https://www.jisilu.cn/data/sfnew/detail/150200"/>
    <hyperlink ref="C103" r:id="rId559" display="http://finance.sina.com.cn/fund/quotes/150200/bc.shtml"/>
    <hyperlink ref="F103" r:id="rId560" display="http://www.cninfo.com.cn/information/fund/netvalue/150200.html"/>
    <hyperlink ref="M103" r:id="rId561" tooltip="399975" display="http://quote.eastmoney.com/zs399975.html"/>
    <hyperlink ref="O103" r:id="rId562" display="https://www.jisilu.cn/data/utils/lowcalc/150200"/>
    <hyperlink ref="Y103" r:id="rId563" tooltip="加【券商A】为自选A类" display="javascript:addOwnedFund('150200');"/>
    <hyperlink ref="A104" r:id="rId564" display="https://www.jisilu.cn/data/sfnew/detail/150251"/>
    <hyperlink ref="C104" r:id="rId565" display="http://finance.sina.com.cn/fund/quotes/150251/bc.shtml"/>
    <hyperlink ref="F104" r:id="rId566" display="http://www.cninfo.com.cn/information/fund/netvalue/150251.html"/>
    <hyperlink ref="M104" r:id="rId567" tooltip="399990" display="http://quote.eastmoney.com/zs399990.html"/>
    <hyperlink ref="O104" r:id="rId568" display="https://www.jisilu.cn/data/utils/lowcalc/150251"/>
    <hyperlink ref="Y104" r:id="rId569" tooltip="加【煤炭A】为自选A类" display="javascript:addOwnedFund('150251');"/>
    <hyperlink ref="A105" r:id="rId570" display="https://www.jisilu.cn/data/sfnew/detail/150173"/>
    <hyperlink ref="C105" r:id="rId571" display="http://finance.sina.com.cn/fund/quotes/150173/bc.shtml"/>
    <hyperlink ref="F105" r:id="rId572" display="http://www.cninfo.com.cn/information/fund/netvalue/150173.html"/>
    <hyperlink ref="M105" r:id="rId573" tooltip="000998" display="http://quote.eastmoney.com/zs000998.html"/>
    <hyperlink ref="O105" r:id="rId574" display="https://www.jisilu.cn/data/utils/lowcalc/150173"/>
    <hyperlink ref="Y105" r:id="rId575" tooltip="加【TMT中证A】为自选A类" display="javascript:addOwnedFund('150173');"/>
    <hyperlink ref="A106" r:id="rId576" display="https://www.jisilu.cn/data/sfnew/detail/150329"/>
    <hyperlink ref="C106" r:id="rId577" display="http://finance.sina.com.cn/fund/quotes/150329/bc.shtml"/>
    <hyperlink ref="F106" r:id="rId578" display="http://www.cninfo.com.cn/information/fund/netvalue/150329.html"/>
    <hyperlink ref="M106" r:id="rId579" tooltip="399809" display="http://quote.eastmoney.com/zs399809.html"/>
    <hyperlink ref="O106" r:id="rId580" display="https://www.jisilu.cn/data/utils/lowcalc/150329"/>
    <hyperlink ref="Y106" r:id="rId581" tooltip="加【保险A】为自选A类" display="javascript:addOwnedFund('150329');"/>
    <hyperlink ref="A107" r:id="rId582" display="https://www.jisilu.cn/data/sfnew/detail/150184"/>
    <hyperlink ref="C107" r:id="rId583" display="http://finance.sina.com.cn/fund/quotes/150184/bc.shtml"/>
    <hyperlink ref="F107" r:id="rId584" display="http://www.cninfo.com.cn/information/fund/netvalue/150184.html"/>
    <hyperlink ref="M107" r:id="rId585" tooltip="000827" display="http://quote.eastmoney.com/zs000827.html"/>
    <hyperlink ref="O107" r:id="rId586" display="https://www.jisilu.cn/data/utils/lowcalc/150184"/>
    <hyperlink ref="Y107" r:id="rId587" tooltip="加【环保A】为自选A类" display="javascript:addOwnedFund('150184');"/>
    <hyperlink ref="A108" r:id="rId588" display="https://www.jisilu.cn/data/sfnew/detail/150233"/>
    <hyperlink ref="C108" r:id="rId589" display="http://finance.sina.com.cn/fund/quotes/150233/bc.shtml"/>
    <hyperlink ref="F108" r:id="rId590" display="http://www.cninfo.com.cn/information/fund/netvalue/150233.html"/>
    <hyperlink ref="M108" r:id="rId591" tooltip="399810" display="http://quote.eastmoney.com/zs399810.html"/>
    <hyperlink ref="O108" r:id="rId592" display="https://www.jisilu.cn/data/utils/lowcalc/150233"/>
    <hyperlink ref="Y108" r:id="rId593" tooltip="加【传媒业A】为自选A类" display="javascript:addOwnedFund('150233');"/>
    <hyperlink ref="A109" r:id="rId594" display="https://www.jisilu.cn/data/sfnew/detail/150257"/>
    <hyperlink ref="C109" r:id="rId595" display="http://finance.sina.com.cn/fund/quotes/150257/bc.shtml"/>
    <hyperlink ref="F109" r:id="rId596" display="http://www.cninfo.com.cn/information/fund/netvalue/150257.html"/>
    <hyperlink ref="M109" r:id="rId597" tooltip="399993" display="http://quote.eastmoney.com/zs399993.html"/>
    <hyperlink ref="O109" r:id="rId598" display="https://www.jisilu.cn/data/utils/lowcalc/150257"/>
    <hyperlink ref="Y109" r:id="rId599" tooltip="加【生物A】为自选A类" display="javascript:addOwnedFund('150257');"/>
    <hyperlink ref="A110" r:id="rId600" display="https://www.jisilu.cn/data/sfnew/detail/150203"/>
    <hyperlink ref="C110" r:id="rId601" display="http://finance.sina.com.cn/fund/quotes/150203/bc.shtml"/>
    <hyperlink ref="F110" r:id="rId602" display="http://www.cninfo.com.cn/information/fund/netvalue/150203.html"/>
    <hyperlink ref="M110" r:id="rId603" tooltip="399971" display="http://quote.eastmoney.com/zs399971.html"/>
    <hyperlink ref="O110" r:id="rId604" display="https://www.jisilu.cn/data/utils/lowcalc/150203"/>
    <hyperlink ref="Y110" r:id="rId605" tooltip="加【传媒A】为自选A类" display="javascript:addOwnedFund('150203');"/>
    <hyperlink ref="A111" r:id="rId606" display="https://www.jisilu.cn/data/sfnew/detail/150243"/>
    <hyperlink ref="C111" r:id="rId607" display="http://finance.sina.com.cn/fund/quotes/150243/bc.shtml"/>
    <hyperlink ref="F111" r:id="rId608" display="http://www.cninfo.com.cn/information/fund/netvalue/150243.html"/>
    <hyperlink ref="M111" r:id="rId609" tooltip="399006" display="http://quote.eastmoney.com/zs399006.html"/>
    <hyperlink ref="O111" r:id="rId610" display="https://www.jisilu.cn/data/utils/lowcalc/150243"/>
    <hyperlink ref="Y111" r:id="rId611" tooltip="加【创业A】为自选A类" display="javascript:addOwnedFund('150243');"/>
    <hyperlink ref="A112" r:id="rId612" display="https://www.jisilu.cn/data/sfnew/detail/150209"/>
    <hyperlink ref="C112" r:id="rId613" display="http://finance.sina.com.cn/fund/quotes/150209/bc.shtml"/>
    <hyperlink ref="F112" r:id="rId614" display="http://www.cninfo.com.cn/information/fund/netvalue/150209.html"/>
    <hyperlink ref="M112" r:id="rId615" tooltip="399974" display="http://quote.eastmoney.com/zs399974.html"/>
    <hyperlink ref="O112" r:id="rId616" display="https://www.jisilu.cn/data/utils/lowcalc/150209"/>
    <hyperlink ref="Y112" r:id="rId617" tooltip="加【国企改A】为自选A类" display="javascript:addOwnedFund('150209');"/>
    <hyperlink ref="A113" r:id="rId618" display="https://www.jisilu.cn/data/sfnew/detail/150241"/>
    <hyperlink ref="C113" r:id="rId619" display="http://finance.sina.com.cn/fund/quotes/150241/bc.shtml"/>
    <hyperlink ref="F113" r:id="rId620" display="http://www.cninfo.com.cn/information/fund/netvalue/150241.html"/>
    <hyperlink ref="M113" r:id="rId621" tooltip="399986" display="http://quote.eastmoney.com/zs399986.html"/>
    <hyperlink ref="O113" r:id="rId622" display="https://www.jisilu.cn/data/utils/lowcalc/150241"/>
    <hyperlink ref="Y113" r:id="rId623" tooltip="将【银行A级】从自选中删除" display="javascript:delOwnedFund('150241');"/>
    <hyperlink ref="A114" r:id="rId624" display="https://www.jisilu.cn/data/sfnew/detail/150271"/>
    <hyperlink ref="C114" r:id="rId625" display="http://finance.sina.com.cn/fund/quotes/150271/bc.shtml"/>
    <hyperlink ref="F114" r:id="rId626" display="http://www.cninfo.com.cn/information/fund/netvalue/150271.html"/>
    <hyperlink ref="M114" r:id="rId627" tooltip="399441" display="http://quote.eastmoney.com/zs399441.html"/>
    <hyperlink ref="O114" r:id="rId628" display="https://www.jisilu.cn/data/utils/lowcalc/150271"/>
    <hyperlink ref="Y114" r:id="rId629" tooltip="加【生物药A】为自选A类" display="javascript:addOwnedFund('150271');"/>
    <hyperlink ref="A115" r:id="rId630" display="https://www.jisilu.cn/data/sfnew/detail/150283"/>
    <hyperlink ref="C115" r:id="rId631" display="http://finance.sina.com.cn/fund/quotes/150283/bc.shtml"/>
    <hyperlink ref="F115" r:id="rId632" display="http://www.cninfo.com.cn/information/fund/netvalue/150283.html"/>
    <hyperlink ref="M115" r:id="rId633" tooltip="000808" display="http://quote.eastmoney.com/zs000808.html"/>
    <hyperlink ref="O115" r:id="rId634" display="https://www.jisilu.cn/data/utils/lowcalc/150283"/>
    <hyperlink ref="Y115" r:id="rId635" tooltip="加【SW医药A】为自选A类" display="javascript:addOwnedFund('150283');"/>
    <hyperlink ref="A116" r:id="rId636" display="https://www.jisilu.cn/data/sfnew/detail/150305"/>
    <hyperlink ref="C116" r:id="rId637" display="http://finance.sina.com.cn/fund/quotes/150305/bc.shtml"/>
    <hyperlink ref="F116" r:id="rId638" display="http://www.cninfo.com.cn/information/fund/netvalue/150305.html"/>
    <hyperlink ref="M116" r:id="rId639" tooltip="399812" display="http://quote.eastmoney.com/zs399812.html"/>
    <hyperlink ref="O116" r:id="rId640" display="https://www.jisilu.cn/data/utils/lowcalc/150305"/>
    <hyperlink ref="Y116" r:id="rId641" tooltip="加【养老A】为自选A类" display="javascript:addOwnedFund('150305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502024"/>
    <hyperlink ref="C118" r:id="rId649" display="http://finance.sina.com.cn/fund/quotes/502024/bc.shtml"/>
    <hyperlink ref="F118" r:id="rId650" display="http://www.cninfo.com.cn/information/fund/netvalue/502024.html"/>
    <hyperlink ref="M118" r:id="rId651" tooltip="399440" display="http://quote.eastmoney.com/zs399440.html"/>
    <hyperlink ref="O118" r:id="rId652" display="https://www.jisilu.cn/data/utils/lowcalc/502024"/>
    <hyperlink ref="Y118" r:id="rId653" tooltip="加【钢铁A】为自选A类" display="javascript:addOwnedFund('502024');"/>
    <hyperlink ref="A119" r:id="rId654" display="https://www.jisilu.cn/data/sfnew/detail/150186"/>
    <hyperlink ref="C119" r:id="rId655" display="http://finance.sina.com.cn/fund/quotes/150186/bc.shtml"/>
    <hyperlink ref="F119" r:id="rId656" display="http://www.cninfo.com.cn/information/fund/netvalue/150186.html"/>
    <hyperlink ref="M119" r:id="rId657" tooltip="399967" display="http://quote.eastmoney.com/zs399967.html"/>
    <hyperlink ref="O119" r:id="rId658" display="https://www.jisilu.cn/data/utils/lowcalc/150186"/>
    <hyperlink ref="Y119" r:id="rId659" tooltip="加【军工A级】为自选A类" display="javascript:addOwnedFund('150186');"/>
    <hyperlink ref="A120" r:id="rId660" display="https://www.jisilu.cn/data/sfnew/detail/150100"/>
    <hyperlink ref="C120" r:id="rId661" display="http://finance.sina.com.cn/fund/quotes/150100/bc.shtml"/>
    <hyperlink ref="F120" r:id="rId662" display="http://www.cninfo.com.cn/information/fund/netvalue/150100.html"/>
    <hyperlink ref="M120" r:id="rId663" tooltip="000805" display="http://quote.eastmoney.com/zs000805.html"/>
    <hyperlink ref="O120" r:id="rId664" display="https://www.jisilu.cn/data/utils/lowcalc/150100"/>
    <hyperlink ref="Y120" r:id="rId665" tooltip="加【资源A】为自选A类" display="javascript:addOwnedFund('150100');"/>
    <hyperlink ref="A121" r:id="rId666" display="https://www.jisilu.cn/data/sfnew/detail/150194"/>
    <hyperlink ref="C121" r:id="rId667" display="http://finance.sina.com.cn/fund/quotes/150194/bc.shtml"/>
    <hyperlink ref="F121" r:id="rId668" display="http://www.cninfo.com.cn/information/fund/netvalue/150194.html"/>
    <hyperlink ref="M121" r:id="rId669" tooltip="399970" display="http://quote.eastmoney.com/zs399970.html"/>
    <hyperlink ref="O121" r:id="rId670" display="https://www.jisilu.cn/data/utils/lowcalc/150194"/>
    <hyperlink ref="Y121" r:id="rId671" tooltip="加【互联网A】为自选A类" display="javascript:addOwnedFund('150194');"/>
    <hyperlink ref="A122" r:id="rId672" display="https://www.jisilu.cn/data/sfnew/detail/150249"/>
    <hyperlink ref="C122" r:id="rId673" display="http://finance.sina.com.cn/fund/quotes/150249/bc.shtml"/>
    <hyperlink ref="F122" r:id="rId674" display="http://www.cninfo.com.cn/information/fund/netvalue/150249.html"/>
    <hyperlink ref="M122" r:id="rId675" tooltip="399986" display="http://quote.eastmoney.com/zs399986.html"/>
    <hyperlink ref="O122" r:id="rId676" display="https://www.jisilu.cn/data/utils/lowcalc/150249"/>
    <hyperlink ref="Y122" r:id="rId677" tooltip="将【银行A端】从自选中删除" display="javascript:delOwnedFund('150249');"/>
    <hyperlink ref="A123" r:id="rId678" display="https://www.jisilu.cn/data/sfnew/detail/150269"/>
    <hyperlink ref="C123" r:id="rId679" display="http://finance.sina.com.cn/fund/quotes/150269/bc.shtml"/>
    <hyperlink ref="F123" r:id="rId680" display="http://www.cninfo.com.cn/information/fund/netvalue/150269.html"/>
    <hyperlink ref="M123" r:id="rId681" tooltip="399997" display="http://quote.eastmoney.com/zs399997.html"/>
    <hyperlink ref="O123" r:id="rId682" display="https://www.jisilu.cn/data/utils/lowcalc/150269"/>
    <hyperlink ref="Y123" r:id="rId683" tooltip="加【白酒A】为自选A类" display="javascript:addOwnedFund('150269');"/>
    <hyperlink ref="A124" r:id="rId684" display="https://www.jisilu.cn/data/sfnew/detail/150051"/>
    <hyperlink ref="C124" r:id="rId685" display="http://finance.sina.com.cn/fund/quotes/150051/bc.shtml"/>
    <hyperlink ref="F124" r:id="rId686" display="http://www.cninfo.com.cn/information/fund/netvalue/150051.html"/>
    <hyperlink ref="M124" r:id="rId687" tooltip="399300" display="http://quote.eastmoney.com/zs399300.html"/>
    <hyperlink ref="O124" r:id="rId688" display="https://www.jisilu.cn/data/utils/lowcalc/150051"/>
    <hyperlink ref="Y124" r:id="rId689" tooltip="加【沪深300A】为自选A类" display="javascript:addOwnedFund('150051');"/>
    <hyperlink ref="A125" r:id="rId690" display="https://www.jisilu.cn/data/sfnew/detail/502027"/>
    <hyperlink ref="C125" r:id="rId691" display="http://finance.sina.com.cn/fund/quotes/502027/bc.shtml"/>
    <hyperlink ref="F125" r:id="rId692" display="http://www.cninfo.com.cn/information/fund/netvalue/502027.html"/>
    <hyperlink ref="M125" r:id="rId693" tooltip="399429" display="http://quote.eastmoney.com/zs399429.html"/>
    <hyperlink ref="O125" r:id="rId694" display="https://www.jisilu.cn/data/utils/lowcalc/502027"/>
    <hyperlink ref="Y125" r:id="rId695" tooltip="加【新丝路A】为自选A类" display="javascript:addOwnedFund('502027');"/>
    <hyperlink ref="A126" r:id="rId696" display="https://www.jisilu.cn/data/sfnew/detail/150018"/>
    <hyperlink ref="C126" r:id="rId697" display="http://finance.sina.com.cn/fund/quotes/150018/bc.shtml"/>
    <hyperlink ref="F126" r:id="rId698" display="http://www.cninfo.com.cn/information/fund/netvalue/150018.html"/>
    <hyperlink ref="M126" r:id="rId699" tooltip="399004" display="http://quote.eastmoney.com/zs399004.html"/>
    <hyperlink ref="O126" r:id="rId700" display="https://www.jisilu.cn/data/utils/lowcalc/150018"/>
    <hyperlink ref="Y126" r:id="rId701" tooltip="加【银华稳进】为自选A类" display="javascript:addOwnedFund('150018');"/>
    <hyperlink ref="A127" r:id="rId702" display="https://www.jisilu.cn/data/sfnew/detail/150307"/>
    <hyperlink ref="C127" r:id="rId703" display="http://finance.sina.com.cn/fund/quotes/150307/bc.shtml"/>
    <hyperlink ref="F127" r:id="rId704" display="http://www.cninfo.com.cn/information/fund/netvalue/150307.html"/>
    <hyperlink ref="M127" r:id="rId705" tooltip="399804" display="http://quote.eastmoney.com/zs399804.html"/>
    <hyperlink ref="O127" r:id="rId706" display="https://www.jisilu.cn/data/utils/lowcalc/150307"/>
    <hyperlink ref="Y127" r:id="rId707" tooltip="加【体育A】为自选A类" display="javascript:addOwnedFund('150307');"/>
    <hyperlink ref="A128" r:id="rId708" display="https://www.jisilu.cn/data/sfnew/detail/150217"/>
    <hyperlink ref="C128" r:id="rId709" display="http://finance.sina.com.cn/fund/quotes/150217/bc.shtml"/>
    <hyperlink ref="F128" r:id="rId710" display="http://www.cninfo.com.cn/information/fund/netvalue/150217.html"/>
    <hyperlink ref="M128" r:id="rId711" tooltip="399412" display="http://quote.eastmoney.com/zs399412.html"/>
    <hyperlink ref="O128" r:id="rId712" display="https://www.jisilu.cn/data/utils/lowcalc/150217"/>
    <hyperlink ref="Y128" r:id="rId713" tooltip="加【新能源A】为自选A类" display="javascript:addOwnedFund('150217');"/>
    <hyperlink ref="A129" r:id="rId714" display="https://www.jisilu.cn/data/sfnew/detail/150227"/>
    <hyperlink ref="C129" r:id="rId715" display="http://finance.sina.com.cn/fund/quotes/150227/bc.shtml"/>
    <hyperlink ref="F129" r:id="rId716" display="http://www.cninfo.com.cn/information/fund/netvalue/150227.html"/>
    <hyperlink ref="M129" r:id="rId717" tooltip="399986" display="http://quote.eastmoney.com/zs399986.html"/>
    <hyperlink ref="O129" r:id="rId718" display="https://www.jisilu.cn/data/utils/lowcalc/150227"/>
    <hyperlink ref="Y129" r:id="rId719" tooltip="将【银行A】从自选中删除" display="javascript:delOwnedFund('150227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150255"/>
    <hyperlink ref="C131" r:id="rId727" display="http://finance.sina.com.cn/fund/quotes/150255/bc.shtml"/>
    <hyperlink ref="F131" r:id="rId728" display="http://www.cninfo.com.cn/information/fund/netvalue/150255.html"/>
    <hyperlink ref="M131" r:id="rId729" tooltip="399986" display="http://quote.eastmoney.com/zs399986.html"/>
    <hyperlink ref="O131" r:id="rId730" display="https://www.jisilu.cn/data/utils/lowcalc/150255"/>
    <hyperlink ref="Y131" r:id="rId731" tooltip="将【银行业A】从自选中删除" display="javascript:delOwnedFund('150255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181"/>
    <hyperlink ref="C133" r:id="rId739" display="http://finance.sina.com.cn/fund/quotes/150181/bc.shtml"/>
    <hyperlink ref="F133" r:id="rId740" display="http://www.cninfo.com.cn/information/fund/netvalue/150181.html"/>
    <hyperlink ref="M133" r:id="rId741" tooltip="399967" display="http://quote.eastmoney.com/zs399967.html"/>
    <hyperlink ref="O133" r:id="rId742" display="https://www.jisilu.cn/data/utils/lowcalc/150181"/>
    <hyperlink ref="Y133" r:id="rId743" tooltip="加【军工A】为自选A类" display="javascript:addOwnedFund('150181');"/>
    <hyperlink ref="A134" r:id="rId744" display="https://www.jisilu.cn/data/sfnew/detail/150309"/>
    <hyperlink ref="C134" r:id="rId745" display="http://finance.sina.com.cn/fund/quotes/150309/bc.shtml"/>
    <hyperlink ref="F134" r:id="rId746" display="http://www.cninfo.com.cn/information/fund/netvalue/150309.html"/>
    <hyperlink ref="M134" r:id="rId747" tooltip="399994" display="http://quote.eastmoney.com/zs399994.html"/>
    <hyperlink ref="O134" r:id="rId748" display="https://www.jisilu.cn/data/utils/lowcalc/150309"/>
    <hyperlink ref="Y134" r:id="rId749" tooltip="加【信息安A】为自选A类" display="javascript:addOwnedFund('15030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171"/>
    <hyperlink ref="C136" r:id="rId757" display="http://finance.sina.com.cn/fund/quotes/150171/bc.shtml"/>
    <hyperlink ref="F136" r:id="rId758" display="http://www.cninfo.com.cn/information/fund/netvalue/150171.html"/>
    <hyperlink ref="M136" r:id="rId759" tooltip="399707" display="http://quote.eastmoney.com/zs399707.html"/>
    <hyperlink ref="O136" r:id="rId760" display="https://www.jisilu.cn/data/utils/lowcalc/150171"/>
    <hyperlink ref="Y136" r:id="rId761" tooltip="加【证券A】为自选A类" display="javascript:addOwnedFund('150171');"/>
    <hyperlink ref="A137" r:id="rId762" display="https://www.jisilu.cn/data/sfnew/detail/150169"/>
    <hyperlink ref="C137" r:id="rId763" display="http://finance.sina.com.cn/fund/quotes/150169/bc.shtml"/>
    <hyperlink ref="F137" r:id="rId764" display="http://www.cninfo.com.cn/information/fund/netvalue/150169.html"/>
    <hyperlink ref="M137" r:id="rId765" tooltip="HSI" display="http://quote.eastmoney.com/hk/zs110000.html"/>
    <hyperlink ref="O137" r:id="rId766" display="https://www.jisilu.cn/data/utils/lowcalc/150169"/>
    <hyperlink ref="Y137" r:id="rId767" tooltip="将【恒生A】从自选中删除" display="javascript:delOwnedFund('150169');"/>
    <hyperlink ref="A138" r:id="rId768" display="https://www.jisilu.cn/data/sfnew/detail/150143"/>
    <hyperlink ref="C138" r:id="rId769" display="http://finance.sina.com.cn/fund/quotes/150143/bc.shtml"/>
    <hyperlink ref="F138" r:id="rId770" display="http://www.cninfo.com.cn/information/fund/netvalue/150143.html"/>
    <hyperlink ref="M138" r:id="rId771" tooltip="000832" display="http://quote.eastmoney.com/zs000832.html"/>
    <hyperlink ref="O138" r:id="rId772" display="https://www.jisilu.cn/data/utils/lowcalc/150143"/>
    <hyperlink ref="Y138" r:id="rId773" tooltip="加【转债A级】为自选A类" display="javascript:addOwnedFund('150143');"/>
    <hyperlink ref="A139" r:id="rId774" display="https://www.jisilu.cn/data/sfnew/detail/150076"/>
    <hyperlink ref="C139" r:id="rId775" display="http://finance.sina.com.cn/fund/quotes/150076/bc.shtml"/>
    <hyperlink ref="F139" r:id="rId776" display="http://www.cninfo.com.cn/information/fund/netvalue/150076.html"/>
    <hyperlink ref="M139" r:id="rId777" tooltip="399300" display="http://quote.eastmoney.com/zs399300.html"/>
    <hyperlink ref="O139" r:id="rId778" display="https://www.jisilu.cn/data/utils/lowcalc/150076"/>
    <hyperlink ref="Y139" r:id="rId779" tooltip="加【浙商稳健】为自选A类" display="javascript:addOwnedFund('150076');"/>
    <hyperlink ref="A140" r:id="rId780" display="https://www.jisilu.cn/data/sfnew/detail/150192"/>
    <hyperlink ref="C140" r:id="rId781" display="http://finance.sina.com.cn/fund/quotes/150192/bc.shtml"/>
    <hyperlink ref="F140" r:id="rId782" display="http://www.cninfo.com.cn/information/fund/netvalue/150192.html"/>
    <hyperlink ref="M140" r:id="rId783" tooltip="399965" display="http://quote.eastmoney.com/zs399965.html"/>
    <hyperlink ref="O140" r:id="rId784" display="https://www.jisilu.cn/data/utils/lowcalc/150192"/>
    <hyperlink ref="Y140" r:id="rId785" tooltip="加【地产A】为自选A类" display="javascript:addOwnedFund('150192');"/>
    <hyperlink ref="A141" r:id="rId786" display="https://www.jisilu.cn/data/sfnew/detail/150311"/>
    <hyperlink ref="C141" r:id="rId787" display="http://finance.sina.com.cn/fund/quotes/150311/bc.shtml"/>
    <hyperlink ref="F141" r:id="rId788" display="http://www.cninfo.com.cn/information/fund/netvalue/150311.html"/>
    <hyperlink ref="M141" r:id="rId789" tooltip="399996" display="http://quote.eastmoney.com/zs399996.html"/>
    <hyperlink ref="O141" r:id="rId790" display="https://www.jisilu.cn/data/utils/lowcalc/150311"/>
    <hyperlink ref="Y141" r:id="rId791" tooltip="加【智能A】为自选A类" display="javascript:addOwnedFund('150311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A13" workbookViewId="0">
      <selection activeCell="J28" sqref="J28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-3.4745762711864409E-4</v>
      </c>
      <c r="G3" s="48">
        <f t="shared" ref="G3:G8" ca="1" si="1">VLOOKUP($E3,INDIRECT($B$2 &amp; "!$A$3:$Y$207"),8,FALSE)</f>
        <v>0.42372881355932202</v>
      </c>
      <c r="H3" s="48">
        <f t="shared" ref="H3:H8" ca="1" si="2">VLOOKUP($E3,INDIRECT($B$2 &amp; "!$A$3:$Y$207"),7,FALSE)</f>
        <v>-4.9220338983050867E-3</v>
      </c>
      <c r="I3" s="48">
        <f t="shared" ref="I3:I8" ca="1" si="3">VLOOKUP($E3,INDIRECT($B$2 &amp; "!$A$3:$Y$207"),11,FALSE)</f>
        <v>4.4821525423728831E-2</v>
      </c>
      <c r="J3" s="48">
        <f t="shared" ref="J3:J8" ca="1" si="4">VLOOKUP($E3,INDIRECT($B$2 &amp; "!$A$3:$Y$207"),16,FALSE)</f>
        <v>-1.1744827586206897E-2</v>
      </c>
      <c r="K3" s="48">
        <f t="shared" ref="K3:K8" ca="1" si="5">VLOOKUP($E3,INDIRECT($B$2 &amp; "!$A$3:$Y$207"),18,FALSE)</f>
        <v>-2.4084745762711869E-3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2.8600000000000001E-3</v>
      </c>
      <c r="G4" s="48">
        <f t="shared" ca="1" si="1"/>
        <v>1</v>
      </c>
      <c r="H4" s="48">
        <f t="shared" ca="1" si="2"/>
        <v>-1.532E-2</v>
      </c>
      <c r="I4" s="48">
        <f t="shared" ca="1" si="3"/>
        <v>4.6269999999999999E-2</v>
      </c>
      <c r="J4" s="48">
        <f t="shared" ca="1" si="4"/>
        <v>-1.702E-2</v>
      </c>
      <c r="K4" s="48">
        <f t="shared" ca="1" si="5"/>
        <v>-4.1999999999999997E-3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-1.422857142857143E-3</v>
      </c>
      <c r="G5" s="87">
        <f t="shared" ca="1" si="1"/>
        <v>0.25714285714285712</v>
      </c>
      <c r="H5" s="87">
        <f t="shared" ca="1" si="2"/>
        <v>-2.4799999999999992E-2</v>
      </c>
      <c r="I5" s="87">
        <f t="shared" ca="1" si="3"/>
        <v>4.5272857142857149E-2</v>
      </c>
      <c r="J5" s="87">
        <f t="shared" ca="1" si="4"/>
        <v>-2.7732258064516131E-2</v>
      </c>
      <c r="K5" s="87">
        <f t="shared" ca="1" si="5"/>
        <v>8.2285714285714275E-4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1.3346153846153846E-3</v>
      </c>
      <c r="G6" s="87">
        <f t="shared" ca="1" si="1"/>
        <v>0.5</v>
      </c>
      <c r="H6" s="87">
        <f t="shared" ca="1" si="2"/>
        <v>-6.9130769230769246E-2</v>
      </c>
      <c r="I6" s="87">
        <f t="shared" ca="1" si="3"/>
        <v>5.153692307692307E-2</v>
      </c>
      <c r="J6" s="87">
        <f t="shared" ca="1" si="4"/>
        <v>-5.7730769230769224E-2</v>
      </c>
      <c r="K6" s="87">
        <f t="shared" ca="1" si="5"/>
        <v>-1.9153846153846155E-3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1.9E-3</v>
      </c>
      <c r="G7" s="48">
        <f t="shared" ca="1" si="1"/>
        <v>0.66666666666666663</v>
      </c>
      <c r="H7" s="48">
        <f t="shared" ca="1" si="2"/>
        <v>-0.14846666666666666</v>
      </c>
      <c r="I7" s="48">
        <f t="shared" ca="1" si="3"/>
        <v>5.204333333333333E-2</v>
      </c>
      <c r="J7" s="48">
        <f t="shared" ca="1" si="4"/>
        <v>-0.11199999999999999</v>
      </c>
      <c r="K7" s="48">
        <f t="shared" ca="1" si="5"/>
        <v>-3.1333333333333335E-3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5.3333333333333336E-4</v>
      </c>
      <c r="G8" s="48">
        <f t="shared" ca="1" si="1"/>
        <v>0.33333333333333331</v>
      </c>
      <c r="H8" s="48">
        <f t="shared" ca="1" si="2"/>
        <v>-0.12843333333333334</v>
      </c>
      <c r="I8" s="48">
        <f t="shared" ca="1" si="3"/>
        <v>5.2729999999999999E-2</v>
      </c>
      <c r="J8" s="48">
        <f t="shared" ca="1" si="4"/>
        <v>-8.6533333333333337E-2</v>
      </c>
      <c r="K8" s="48">
        <f t="shared" ca="1" si="5"/>
        <v>3.9000000000000003E-3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132.13999999999999</v>
      </c>
      <c r="I10" s="543">
        <v>0</v>
      </c>
      <c r="J10" s="74" t="s">
        <v>261</v>
      </c>
      <c r="K10" s="74">
        <v>131.76</v>
      </c>
      <c r="L10" s="544" t="s">
        <v>540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159.18</v>
      </c>
      <c r="I11" s="543">
        <v>2.0000000000000001E-4</v>
      </c>
      <c r="J11" s="74"/>
      <c r="K11" s="74"/>
      <c r="L11" s="544" t="s">
        <v>541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1478.5350000000001</v>
      </c>
      <c r="I12" s="543">
        <v>1.72E-3</v>
      </c>
      <c r="J12" s="74"/>
      <c r="K12" s="74"/>
      <c r="L12" s="544" t="s">
        <v>542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101.85</v>
      </c>
      <c r="I13" s="543">
        <v>5.0000000000000001E-4</v>
      </c>
      <c r="J13" s="74"/>
      <c r="K13" s="74"/>
      <c r="L13" s="544" t="s">
        <v>541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101.38</v>
      </c>
      <c r="I14" s="543">
        <v>-2.0000000000000001E-4</v>
      </c>
      <c r="J14" s="74"/>
      <c r="K14" s="74"/>
      <c r="L14" s="544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2.7349999999999999E-2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7.0000000000000007E-2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15" t="s">
        <v>313</v>
      </c>
      <c r="J19" s="755" t="s">
        <v>315</v>
      </c>
      <c r="K19" s="755" t="s">
        <v>316</v>
      </c>
      <c r="L19" s="215" t="s">
        <v>318</v>
      </c>
      <c r="M19" s="615" t="s">
        <v>320</v>
      </c>
      <c r="N19" s="216" t="s">
        <v>321</v>
      </c>
      <c r="O19" s="216" t="s">
        <v>322</v>
      </c>
      <c r="P19" s="615" t="s">
        <v>324</v>
      </c>
      <c r="Q19" s="755" t="s">
        <v>326</v>
      </c>
      <c r="R19" s="615" t="s">
        <v>327</v>
      </c>
      <c r="S19" s="615" t="s">
        <v>329</v>
      </c>
      <c r="T19" s="216" t="s">
        <v>331</v>
      </c>
      <c r="U19" s="615" t="s">
        <v>333</v>
      </c>
      <c r="V19" s="216" t="s">
        <v>335</v>
      </c>
      <c r="W19" s="613" t="s">
        <v>337</v>
      </c>
      <c r="X19" s="613" t="s">
        <v>27</v>
      </c>
      <c r="Y19" s="613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14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14" t="s">
        <v>25</v>
      </c>
      <c r="Y20" s="614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0.04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0.97699999999999998</v>
      </c>
      <c r="H21" s="310">
        <f t="shared" ca="1" si="6"/>
        <v>3.0999999999999999E-3</v>
      </c>
      <c r="I21" s="309">
        <f t="shared" ca="1" si="6"/>
        <v>8223.69</v>
      </c>
      <c r="J21" s="51">
        <f t="shared" ca="1" si="6"/>
        <v>1.0364</v>
      </c>
      <c r="K21" s="311">
        <f t="shared" ca="1" si="6"/>
        <v>5.7299999999999997E-2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5.3159999999999999E-2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1E-4</v>
      </c>
      <c r="S21" s="56">
        <f t="shared" ca="1" si="6"/>
        <v>0.30480000000000002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0.6865</v>
      </c>
      <c r="V21" s="311">
        <f t="shared" ca="1" si="7"/>
        <v>-1.6000000000000001E-3</v>
      </c>
      <c r="W21" s="311">
        <f t="shared" ca="1" si="7"/>
        <v>-7.4000000000000003E-3</v>
      </c>
      <c r="X21" s="311">
        <f t="shared" ca="1" si="7"/>
        <v>-0.01</v>
      </c>
      <c r="Y21" s="309">
        <f t="shared" ca="1" si="7"/>
        <v>371581</v>
      </c>
      <c r="Z21" s="309">
        <f t="shared" ca="1" si="7"/>
        <v>-3772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0.03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1.034</v>
      </c>
      <c r="H22" s="567">
        <f t="shared" ca="1" si="6"/>
        <v>2.8999999999999998E-3</v>
      </c>
      <c r="I22" s="566">
        <f t="shared" ca="1" si="6"/>
        <v>19.41</v>
      </c>
      <c r="J22" s="568">
        <f t="shared" ca="1" si="6"/>
        <v>1.0309999999999999</v>
      </c>
      <c r="K22" s="569">
        <f t="shared" ca="1" si="6"/>
        <v>-2.8999999999999998E-3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4.487E-2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-3.7000000000000002E-3</v>
      </c>
      <c r="S22" s="570">
        <f t="shared" ca="1" si="6"/>
        <v>0.3291</v>
      </c>
      <c r="T22" s="569">
        <f t="shared" ca="1" si="6"/>
        <v>-6.7000000000000002E-3</v>
      </c>
      <c r="U22" s="569">
        <f t="shared" ca="1" si="7"/>
        <v>0.57130000000000003</v>
      </c>
      <c r="V22" s="569">
        <f t="shared" ca="1" si="7"/>
        <v>-3.3E-3</v>
      </c>
      <c r="W22" s="569">
        <f t="shared" ca="1" si="7"/>
        <v>-6.3E-3</v>
      </c>
      <c r="X22" s="569">
        <f t="shared" ca="1" si="7"/>
        <v>-5.1999999999999998E-3</v>
      </c>
      <c r="Y22" s="566">
        <f t="shared" ca="1" si="7"/>
        <v>14300</v>
      </c>
      <c r="Z22" s="566">
        <f t="shared" ca="1" si="7"/>
        <v>0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543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</v>
      </c>
      <c r="H32" s="290">
        <f t="shared" ca="1" si="8"/>
        <v>-3.8E-3</v>
      </c>
      <c r="I32">
        <f t="shared" ca="1" si="8"/>
        <v>6.6</v>
      </c>
      <c r="J32">
        <f t="shared" ca="1" si="8"/>
        <v>1</v>
      </c>
      <c r="K32" s="291">
        <f t="shared" ca="1" si="8"/>
        <v>-0.05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-1.8249999999999999E-2</v>
      </c>
      <c r="P32">
        <f t="shared" ca="1" si="8"/>
        <v>2.65</v>
      </c>
      <c r="Q32" t="str">
        <f t="shared" ca="1" si="8"/>
        <v>主动基金</v>
      </c>
      <c r="R32" s="315">
        <f t="shared" ca="1" si="8"/>
        <v>-6.3E-3</v>
      </c>
      <c r="S32" s="315">
        <f t="shared" ca="1" si="8"/>
        <v>0.55069999999999997</v>
      </c>
      <c r="T32" t="str">
        <f t="shared" ca="1" si="8"/>
        <v>-</v>
      </c>
      <c r="U32" t="str">
        <f t="shared" ca="1" si="8"/>
        <v>-</v>
      </c>
      <c r="V32">
        <f t="shared" ca="1" si="8"/>
        <v>1.2E-2</v>
      </c>
      <c r="W32">
        <f t="shared" ca="1" si="8"/>
        <v>7.7999999999999996E-3</v>
      </c>
      <c r="X32">
        <f t="shared" ca="1" si="8"/>
        <v>8.2000000000000007E-3</v>
      </c>
      <c r="Y32">
        <f t="shared" ca="1" si="8"/>
        <v>3134</v>
      </c>
      <c r="Z32">
        <f t="shared" ca="1" si="8"/>
        <v>-6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1.052</v>
      </c>
      <c r="H33" s="290">
        <f t="shared" ca="1" si="8"/>
        <v>0</v>
      </c>
      <c r="I33">
        <f t="shared" ca="1" si="8"/>
        <v>1.1299999999999999</v>
      </c>
      <c r="J33">
        <f t="shared" ca="1" si="8"/>
        <v>1.038</v>
      </c>
      <c r="K33" s="291">
        <f t="shared" ca="1" si="8"/>
        <v>-1.35E-2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9.3200000000000002E-3</v>
      </c>
      <c r="P33">
        <f t="shared" ca="1" si="8"/>
        <v>0.31</v>
      </c>
      <c r="Q33" t="str">
        <f t="shared" ca="1" si="8"/>
        <v>标普转债</v>
      </c>
      <c r="R33" s="315">
        <f t="shared" ca="1" si="8"/>
        <v>-2.9999999999999997E-4</v>
      </c>
      <c r="S33" s="315">
        <f t="shared" ca="1" si="8"/>
        <v>0.13819999999999999</v>
      </c>
      <c r="T33">
        <f t="shared" ca="1" si="8"/>
        <v>-3.5400000000000001E-2</v>
      </c>
      <c r="U33">
        <f t="shared" ca="1" si="8"/>
        <v>0.40039999999999998</v>
      </c>
      <c r="V33">
        <f t="shared" ca="1" si="8"/>
        <v>-6.1999999999999998E-3</v>
      </c>
      <c r="W33">
        <f t="shared" ca="1" si="8"/>
        <v>-4.1000000000000003E-3</v>
      </c>
      <c r="X33">
        <f t="shared" ca="1" si="8"/>
        <v>6.1000000000000004E-3</v>
      </c>
      <c r="Y33">
        <f t="shared" ca="1" si="8"/>
        <v>29481</v>
      </c>
      <c r="Z33">
        <f t="shared" ca="1" si="8"/>
        <v>0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1.1020000000000001</v>
      </c>
      <c r="H34" s="290">
        <f t="shared" ca="1" si="8"/>
        <v>-7.1999999999999998E-3</v>
      </c>
      <c r="I34">
        <f t="shared" ca="1" si="8"/>
        <v>3.37</v>
      </c>
      <c r="J34">
        <f t="shared" ca="1" si="8"/>
        <v>1.032</v>
      </c>
      <c r="K34" s="291">
        <f t="shared" ca="1" si="8"/>
        <v>-6.7799999999999999E-2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-3.1109999999999999E-2</v>
      </c>
      <c r="P34">
        <f t="shared" ca="1" si="8"/>
        <v>0.84</v>
      </c>
      <c r="Q34" t="str">
        <f t="shared" ca="1" si="8"/>
        <v>大宗商品</v>
      </c>
      <c r="R34" s="315">
        <f t="shared" ca="1" si="8"/>
        <v>-8.6E-3</v>
      </c>
      <c r="S34" s="315">
        <f t="shared" ca="1" si="8"/>
        <v>0.35499999999999998</v>
      </c>
      <c r="T34" t="str">
        <f t="shared" ca="1" si="8"/>
        <v>-</v>
      </c>
      <c r="U34">
        <f t="shared" ca="1" si="8"/>
        <v>1.0124</v>
      </c>
      <c r="V34">
        <f t="shared" ca="1" si="8"/>
        <v>-3.3E-3</v>
      </c>
      <c r="W34">
        <f t="shared" ca="1" si="8"/>
        <v>-3.0000000000000001E-3</v>
      </c>
      <c r="X34">
        <f t="shared" ca="1" si="8"/>
        <v>-0.01</v>
      </c>
      <c r="Y34">
        <f t="shared" ca="1" si="8"/>
        <v>12557</v>
      </c>
      <c r="Z34">
        <f t="shared" ca="1" si="8"/>
        <v>1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1.1579999999999999</v>
      </c>
      <c r="H36" s="388">
        <f t="shared" ca="1" si="8"/>
        <v>0</v>
      </c>
      <c r="I36" s="492">
        <f t="shared" ca="1" si="8"/>
        <v>0</v>
      </c>
      <c r="J36" s="492">
        <f t="shared" ca="1" si="8"/>
        <v>1.0660000000000001</v>
      </c>
      <c r="K36" s="389">
        <f t="shared" ca="1" si="8"/>
        <v>-8.6300000000000002E-2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-1.5779999999999999E-2</v>
      </c>
      <c r="P36" s="492">
        <f t="shared" ca="1" si="8"/>
        <v>1.05</v>
      </c>
      <c r="Q36" t="str">
        <f t="shared" ca="1" si="8"/>
        <v>深100EW</v>
      </c>
      <c r="R36" s="315">
        <f t="shared" ca="1" si="8"/>
        <v>-7.7999999999999996E-3</v>
      </c>
      <c r="S36" s="315">
        <f t="shared" ca="1" si="8"/>
        <v>0.38450000000000001</v>
      </c>
      <c r="T36" t="str">
        <f t="shared" ca="1" si="8"/>
        <v>-</v>
      </c>
      <c r="U36">
        <f t="shared" ca="1" si="8"/>
        <v>0.87090000000000001</v>
      </c>
      <c r="V36">
        <f t="shared" ca="1" si="8"/>
        <v>6.1000000000000004E-3</v>
      </c>
      <c r="W36">
        <f t="shared" ca="1" si="8"/>
        <v>-2.3E-3</v>
      </c>
      <c r="X36">
        <f t="shared" ca="1" si="8"/>
        <v>-2.8E-3</v>
      </c>
      <c r="Y36">
        <f t="shared" ca="1" si="8"/>
        <v>917</v>
      </c>
      <c r="Z36">
        <f t="shared" ca="1" si="8"/>
        <v>0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A11" sqref="A11:XFD11"/>
    </sheetView>
  </sheetViews>
  <sheetFormatPr defaultRowHeight="13.5" x14ac:dyDescent="0.15"/>
  <sheetData>
    <row r="1" spans="1:25" x14ac:dyDescent="0.15">
      <c r="A1" s="840" t="s">
        <v>0</v>
      </c>
      <c r="B1" s="840" t="s">
        <v>1</v>
      </c>
      <c r="C1" s="840" t="s">
        <v>2</v>
      </c>
      <c r="D1" s="840" t="s">
        <v>3</v>
      </c>
      <c r="E1" s="634" t="s">
        <v>4</v>
      </c>
      <c r="F1" s="840" t="s">
        <v>6</v>
      </c>
      <c r="G1" s="840" t="s">
        <v>7</v>
      </c>
      <c r="H1" s="638" t="s">
        <v>8</v>
      </c>
      <c r="I1" s="634" t="s">
        <v>10</v>
      </c>
      <c r="J1" s="636" t="s">
        <v>11</v>
      </c>
      <c r="K1" s="636" t="s">
        <v>12</v>
      </c>
      <c r="L1" s="634" t="s">
        <v>14</v>
      </c>
      <c r="M1" s="840" t="s">
        <v>16</v>
      </c>
      <c r="N1" s="634" t="s">
        <v>17</v>
      </c>
      <c r="O1" s="634" t="s">
        <v>18</v>
      </c>
      <c r="P1" s="636" t="s">
        <v>20</v>
      </c>
      <c r="Q1" s="634" t="s">
        <v>22</v>
      </c>
      <c r="R1" s="636" t="s">
        <v>24</v>
      </c>
      <c r="S1" s="634" t="s">
        <v>26</v>
      </c>
      <c r="T1" s="634" t="s">
        <v>27</v>
      </c>
      <c r="U1" s="634" t="s">
        <v>28</v>
      </c>
      <c r="V1" s="636" t="s">
        <v>30</v>
      </c>
      <c r="W1" s="840" t="s">
        <v>31</v>
      </c>
      <c r="X1" s="840" t="s">
        <v>32</v>
      </c>
      <c r="Y1" s="842" t="s">
        <v>33</v>
      </c>
    </row>
    <row r="2" spans="1:25" ht="14.25" thickBot="1" x14ac:dyDescent="0.2">
      <c r="A2" s="841"/>
      <c r="B2" s="841"/>
      <c r="C2" s="841"/>
      <c r="D2" s="841"/>
      <c r="E2" s="635" t="s">
        <v>5</v>
      </c>
      <c r="F2" s="841"/>
      <c r="G2" s="841"/>
      <c r="H2" s="639" t="s">
        <v>9</v>
      </c>
      <c r="I2" s="635" t="s">
        <v>8</v>
      </c>
      <c r="J2" s="637" t="s">
        <v>8</v>
      </c>
      <c r="K2" s="637" t="s">
        <v>13</v>
      </c>
      <c r="L2" s="635" t="s">
        <v>15</v>
      </c>
      <c r="M2" s="841"/>
      <c r="N2" s="635" t="s">
        <v>3</v>
      </c>
      <c r="O2" s="635" t="s">
        <v>19</v>
      </c>
      <c r="P2" s="637" t="s">
        <v>21</v>
      </c>
      <c r="Q2" s="635" t="s">
        <v>23</v>
      </c>
      <c r="R2" s="637" t="s">
        <v>25</v>
      </c>
      <c r="S2" s="635" t="s">
        <v>25</v>
      </c>
      <c r="T2" s="635" t="s">
        <v>25</v>
      </c>
      <c r="U2" s="635" t="s">
        <v>29</v>
      </c>
      <c r="V2" s="637" t="s">
        <v>29</v>
      </c>
      <c r="W2" s="841"/>
      <c r="X2" s="841"/>
      <c r="Y2" s="843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57">
        <v>0</v>
      </c>
      <c r="E3" s="144">
        <v>151.13999999999999</v>
      </c>
      <c r="F3" s="7">
        <v>1.0653999999999999</v>
      </c>
      <c r="G3" s="146">
        <v>-9.35E-2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3.07</v>
      </c>
      <c r="M3" s="7" t="s">
        <v>189</v>
      </c>
      <c r="N3" s="147">
        <v>2.3999999999999998E-3</v>
      </c>
      <c r="O3" s="146">
        <v>0.38800000000000001</v>
      </c>
      <c r="P3" s="144" t="s">
        <v>37</v>
      </c>
      <c r="Q3" s="146">
        <v>0.8609</v>
      </c>
      <c r="R3" s="146">
        <v>-5.4000000000000003E-3</v>
      </c>
      <c r="S3" s="146">
        <v>-4.0000000000000001E-3</v>
      </c>
      <c r="T3" s="146">
        <v>-6.6E-3</v>
      </c>
      <c r="U3" s="144">
        <v>12348</v>
      </c>
      <c r="V3" s="144">
        <v>-79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1.1579999999999999</v>
      </c>
      <c r="D4" s="159">
        <v>0</v>
      </c>
      <c r="E4" s="150">
        <v>1.1399999999999999</v>
      </c>
      <c r="F4" s="14">
        <v>1.0669999999999999</v>
      </c>
      <c r="G4" s="152">
        <v>-8.5300000000000001E-2</v>
      </c>
      <c r="H4" s="152">
        <v>7.0000000000000007E-2</v>
      </c>
      <c r="I4" s="150">
        <v>7</v>
      </c>
      <c r="J4" s="150">
        <v>7</v>
      </c>
      <c r="K4" s="152">
        <v>-1.5129999999999999E-2</v>
      </c>
      <c r="L4" s="150">
        <v>1.05</v>
      </c>
      <c r="M4" s="14" t="s">
        <v>283</v>
      </c>
      <c r="N4" s="159">
        <v>0</v>
      </c>
      <c r="O4" s="152">
        <v>0.38400000000000001</v>
      </c>
      <c r="P4" s="150" t="s">
        <v>37</v>
      </c>
      <c r="Q4" s="152">
        <v>0.87090000000000001</v>
      </c>
      <c r="R4" s="152">
        <v>4.7000000000000002E-3</v>
      </c>
      <c r="S4" s="152">
        <v>6.1000000000000004E-3</v>
      </c>
      <c r="T4" s="152">
        <v>-2.3E-3</v>
      </c>
      <c r="U4" s="150">
        <v>917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1.2090000000000001</v>
      </c>
      <c r="D5" s="147">
        <v>4.1999999999999997E-3</v>
      </c>
      <c r="E5" s="144">
        <v>1739.36</v>
      </c>
      <c r="F5" s="7">
        <v>1.0409999999999999</v>
      </c>
      <c r="G5" s="146">
        <v>-0.16139999999999999</v>
      </c>
      <c r="H5" s="146">
        <v>0.06</v>
      </c>
      <c r="I5" s="144">
        <v>6</v>
      </c>
      <c r="J5" s="144">
        <v>6</v>
      </c>
      <c r="K5" s="146">
        <v>5.1369999999999999E-2</v>
      </c>
      <c r="L5" s="144" t="s">
        <v>40</v>
      </c>
      <c r="M5" s="7" t="s">
        <v>56</v>
      </c>
      <c r="N5" s="145">
        <v>-4.8999999999999998E-3</v>
      </c>
      <c r="O5" s="23">
        <v>0.41310000000000002</v>
      </c>
      <c r="P5" s="146">
        <v>-0.1089</v>
      </c>
      <c r="Q5" s="146">
        <v>0.36380000000000001</v>
      </c>
      <c r="R5" s="146">
        <v>1E-4</v>
      </c>
      <c r="S5" s="146">
        <v>-1.4E-3</v>
      </c>
      <c r="T5" s="146">
        <v>-1.4E-3</v>
      </c>
      <c r="U5" s="144">
        <v>170478</v>
      </c>
      <c r="V5" s="144">
        <v>688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1.1559999999999999</v>
      </c>
      <c r="D6" s="156">
        <v>-2.86E-2</v>
      </c>
      <c r="E6" s="150">
        <v>3.89</v>
      </c>
      <c r="F6" s="14">
        <v>1.0329999999999999</v>
      </c>
      <c r="G6" s="152">
        <v>-0.1191</v>
      </c>
      <c r="H6" s="152">
        <v>5.8000000000000003E-2</v>
      </c>
      <c r="I6" s="150">
        <v>5.8</v>
      </c>
      <c r="J6" s="150">
        <v>5.8</v>
      </c>
      <c r="K6" s="152">
        <v>5.1650000000000001E-2</v>
      </c>
      <c r="L6" s="150" t="s">
        <v>40</v>
      </c>
      <c r="M6" s="14" t="s">
        <v>238</v>
      </c>
      <c r="N6" s="151">
        <v>2.3999999999999998E-3</v>
      </c>
      <c r="O6" s="18">
        <v>0.50229999999999997</v>
      </c>
      <c r="P6" s="152">
        <v>-8.4099999999999994E-2</v>
      </c>
      <c r="Q6" s="152">
        <v>0.76739999999999997</v>
      </c>
      <c r="R6" s="152">
        <v>2.1600000000000001E-2</v>
      </c>
      <c r="S6" s="152">
        <v>5.3999999999999999E-2</v>
      </c>
      <c r="T6" s="152">
        <v>2.5000000000000001E-3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6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1.2350000000000001</v>
      </c>
      <c r="D8" s="147">
        <v>8.2000000000000007E-3</v>
      </c>
      <c r="E8" s="144">
        <v>5592.62</v>
      </c>
      <c r="F8" s="7">
        <v>1.042</v>
      </c>
      <c r="G8" s="146">
        <v>-0.1852</v>
      </c>
      <c r="H8" s="146">
        <v>0.05</v>
      </c>
      <c r="I8" s="144">
        <v>6.5</v>
      </c>
      <c r="J8" s="144">
        <v>6.5</v>
      </c>
      <c r="K8" s="146">
        <v>5.4480000000000001E-2</v>
      </c>
      <c r="L8" s="144" t="s">
        <v>40</v>
      </c>
      <c r="M8" s="7" t="s">
        <v>233</v>
      </c>
      <c r="N8" s="147">
        <v>4.7000000000000002E-3</v>
      </c>
      <c r="O8" s="23">
        <v>0.32800000000000001</v>
      </c>
      <c r="P8" s="146">
        <v>-0.122</v>
      </c>
      <c r="Q8" s="146">
        <v>0.56040000000000001</v>
      </c>
      <c r="R8" s="146">
        <v>8.0000000000000004E-4</v>
      </c>
      <c r="S8" s="146">
        <v>1E-3</v>
      </c>
      <c r="T8" s="146">
        <v>-4.7000000000000002E-3</v>
      </c>
      <c r="U8" s="144">
        <v>360613</v>
      </c>
      <c r="V8" s="144">
        <v>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1.256</v>
      </c>
      <c r="D9" s="151">
        <v>3.2000000000000002E-3</v>
      </c>
      <c r="E9" s="150">
        <v>428.21</v>
      </c>
      <c r="F9" s="14">
        <v>1.0469999999999999</v>
      </c>
      <c r="G9" s="152">
        <v>-0.1996</v>
      </c>
      <c r="H9" s="152">
        <v>0.05</v>
      </c>
      <c r="I9" s="150">
        <v>6.5</v>
      </c>
      <c r="J9" s="150">
        <v>6.5</v>
      </c>
      <c r="K9" s="152">
        <v>5.3760000000000002E-2</v>
      </c>
      <c r="L9" s="150" t="s">
        <v>40</v>
      </c>
      <c r="M9" s="14" t="s">
        <v>197</v>
      </c>
      <c r="N9" s="156">
        <v>-2.9999999999999997E-4</v>
      </c>
      <c r="O9" s="18">
        <v>0.434</v>
      </c>
      <c r="P9" s="152">
        <v>-0.1328</v>
      </c>
      <c r="Q9" s="152">
        <v>0.30930000000000002</v>
      </c>
      <c r="R9" s="152">
        <v>2.9999999999999997E-4</v>
      </c>
      <c r="S9" s="152">
        <v>2.2000000000000001E-3</v>
      </c>
      <c r="T9" s="152">
        <v>-4.7999999999999996E-3</v>
      </c>
      <c r="U9" s="150">
        <v>10358</v>
      </c>
      <c r="V9" s="150">
        <v>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</v>
      </c>
      <c r="D10" s="147">
        <v>1E-3</v>
      </c>
      <c r="E10" s="144">
        <v>3.07</v>
      </c>
      <c r="F10" s="7">
        <v>1.0209999999999999</v>
      </c>
      <c r="G10" s="146">
        <v>-1.47E-2</v>
      </c>
      <c r="H10" s="146">
        <v>0.05</v>
      </c>
      <c r="I10" s="144">
        <v>5</v>
      </c>
      <c r="J10" s="144">
        <v>5</v>
      </c>
      <c r="K10" s="146">
        <v>4.9259999999999998E-2</v>
      </c>
      <c r="L10" s="144" t="s">
        <v>40</v>
      </c>
      <c r="M10" s="7" t="s">
        <v>236</v>
      </c>
      <c r="N10" s="157">
        <v>0</v>
      </c>
      <c r="O10" s="23">
        <v>0.1216</v>
      </c>
      <c r="P10" s="146">
        <v>-1.17E-2</v>
      </c>
      <c r="Q10" s="144" t="s">
        <v>37</v>
      </c>
      <c r="R10" s="146">
        <v>9.1999999999999998E-3</v>
      </c>
      <c r="S10" s="146">
        <v>8.2000000000000007E-3</v>
      </c>
      <c r="T10" s="146">
        <v>7.0000000000000001E-3</v>
      </c>
      <c r="U10" s="144">
        <v>2434</v>
      </c>
      <c r="V10" s="144">
        <v>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4.1333333333333335E-3</v>
      </c>
      <c r="E11" s="36"/>
      <c r="F11" s="35"/>
      <c r="G11" s="43">
        <f>AVERAGE(G8:G10)</f>
        <v>-0.13316666666666668</v>
      </c>
      <c r="H11" s="272">
        <f>COUNTIF($D8:$D10,"&gt;0")/COUNT($D8:$D10)</f>
        <v>1</v>
      </c>
      <c r="I11" s="36"/>
      <c r="J11" s="36"/>
      <c r="K11" s="43">
        <f>AVERAGE(K8:K10)</f>
        <v>5.2499999999999998E-2</v>
      </c>
      <c r="L11" s="36"/>
      <c r="M11" s="35"/>
      <c r="N11" s="38"/>
      <c r="O11" s="39"/>
      <c r="P11" s="43">
        <f>AVERAGE(P8:P10)</f>
        <v>-8.8833333333333334E-2</v>
      </c>
      <c r="Q11" s="37"/>
      <c r="R11" s="43">
        <f>AVERAGE(R8:R10)</f>
        <v>3.4333333333333334E-3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1.145</v>
      </c>
      <c r="D12" s="151">
        <v>3.5000000000000001E-3</v>
      </c>
      <c r="E12" s="150">
        <v>668.51</v>
      </c>
      <c r="F12" s="14">
        <v>1.0441</v>
      </c>
      <c r="G12" s="152">
        <v>-9.6600000000000005E-2</v>
      </c>
      <c r="H12" s="152">
        <v>4.4999999999999998E-2</v>
      </c>
      <c r="I12" s="150">
        <v>6</v>
      </c>
      <c r="J12" s="150">
        <v>6</v>
      </c>
      <c r="K12" s="152">
        <v>5.45E-2</v>
      </c>
      <c r="L12" s="150" t="s">
        <v>40</v>
      </c>
      <c r="M12" s="14" t="s">
        <v>222</v>
      </c>
      <c r="N12" s="151">
        <v>2.0000000000000001E-4</v>
      </c>
      <c r="O12" s="18">
        <v>0.22600000000000001</v>
      </c>
      <c r="P12" s="152">
        <v>-7.0499999999999993E-2</v>
      </c>
      <c r="Q12" s="152">
        <v>0.79430000000000001</v>
      </c>
      <c r="R12" s="152">
        <v>-4.1000000000000003E-3</v>
      </c>
      <c r="S12" s="152">
        <v>-5.1000000000000004E-3</v>
      </c>
      <c r="T12" s="152">
        <v>-6.1000000000000004E-3</v>
      </c>
      <c r="U12" s="150">
        <v>50609</v>
      </c>
      <c r="V12" s="150">
        <v>-138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1.224</v>
      </c>
      <c r="D13" s="147">
        <v>4.8999999999999998E-3</v>
      </c>
      <c r="E13" s="144">
        <v>507.95</v>
      </c>
      <c r="F13" s="7">
        <v>1.0389999999999999</v>
      </c>
      <c r="G13" s="146">
        <v>-0.17810000000000001</v>
      </c>
      <c r="H13" s="146">
        <v>4.4999999999999998E-2</v>
      </c>
      <c r="I13" s="144">
        <v>6</v>
      </c>
      <c r="J13" s="144">
        <v>6</v>
      </c>
      <c r="K13" s="146">
        <v>5.0630000000000001E-2</v>
      </c>
      <c r="L13" s="144" t="s">
        <v>40</v>
      </c>
      <c r="M13" s="7" t="s">
        <v>231</v>
      </c>
      <c r="N13" s="145">
        <v>-3.0999999999999999E-3</v>
      </c>
      <c r="O13" s="23">
        <v>0.52080000000000004</v>
      </c>
      <c r="P13" s="146">
        <v>-0.1346</v>
      </c>
      <c r="Q13" s="146">
        <v>0.48709999999999998</v>
      </c>
      <c r="R13" s="146">
        <v>5.3E-3</v>
      </c>
      <c r="S13" s="146">
        <v>1.6000000000000001E-3</v>
      </c>
      <c r="T13" s="146">
        <v>-2.0000000000000001E-4</v>
      </c>
      <c r="U13" s="144">
        <v>9417</v>
      </c>
      <c r="V13" s="144">
        <v>194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1.2450000000000001</v>
      </c>
      <c r="D14" s="151">
        <v>1.55E-2</v>
      </c>
      <c r="E14" s="150">
        <v>81.900000000000006</v>
      </c>
      <c r="F14" s="14">
        <v>1.0389999999999999</v>
      </c>
      <c r="G14" s="152">
        <v>-0.1983</v>
      </c>
      <c r="H14" s="152">
        <v>4.4999999999999998E-2</v>
      </c>
      <c r="I14" s="150">
        <v>6</v>
      </c>
      <c r="J14" s="150">
        <v>6</v>
      </c>
      <c r="K14" s="152">
        <v>4.9750000000000003E-2</v>
      </c>
      <c r="L14" s="150" t="s">
        <v>40</v>
      </c>
      <c r="M14" s="269" t="s">
        <v>229</v>
      </c>
      <c r="N14" s="151">
        <v>8.0000000000000002E-3</v>
      </c>
      <c r="O14" s="18">
        <v>0.38080000000000003</v>
      </c>
      <c r="P14" s="152">
        <v>-0.1492</v>
      </c>
      <c r="Q14" s="152">
        <v>0.44109999999999999</v>
      </c>
      <c r="R14" s="152">
        <v>-2.3E-3</v>
      </c>
      <c r="S14" s="152">
        <v>-6.3E-3</v>
      </c>
      <c r="T14" s="152">
        <v>-6.7000000000000002E-3</v>
      </c>
      <c r="U14" s="150">
        <v>44904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7.9666666666666653E-3</v>
      </c>
      <c r="E15" s="36"/>
      <c r="F15" s="35"/>
      <c r="G15" s="43">
        <f>AVERAGE(G12:G14)</f>
        <v>-0.15766666666666665</v>
      </c>
      <c r="H15" s="272">
        <f>COUNTIF($D12:$D14,"&gt;0")/COUNT($D12:$D14)</f>
        <v>1</v>
      </c>
      <c r="I15" s="36"/>
      <c r="J15" s="36"/>
      <c r="K15" s="43">
        <f>AVERAGE(K12:K14)</f>
        <v>5.1626666666666675E-2</v>
      </c>
      <c r="L15" s="36"/>
      <c r="M15" s="35"/>
      <c r="N15" s="38"/>
      <c r="O15" s="39"/>
      <c r="P15" s="43">
        <f>AVERAGE(P12:P14)</f>
        <v>-0.1181</v>
      </c>
      <c r="Q15" s="37"/>
      <c r="R15" s="43">
        <f>AVERAGE(R12:R14)</f>
        <v>-3.6666666666666678E-4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252">
        <v>150297</v>
      </c>
      <c r="B16" s="253" t="s">
        <v>202</v>
      </c>
      <c r="C16" s="252">
        <v>1.1060000000000001</v>
      </c>
      <c r="D16" s="254">
        <v>3.5999999999999999E-3</v>
      </c>
      <c r="E16" s="253">
        <v>80.41</v>
      </c>
      <c r="F16" s="252">
        <v>1.0693999999999999</v>
      </c>
      <c r="G16" s="255">
        <v>-3.4200000000000001E-2</v>
      </c>
      <c r="H16" s="255">
        <v>0.04</v>
      </c>
      <c r="I16" s="253">
        <v>6</v>
      </c>
      <c r="J16" s="253">
        <v>5.5</v>
      </c>
      <c r="K16" s="255">
        <v>5.3129999999999997E-2</v>
      </c>
      <c r="L16" s="253" t="s">
        <v>40</v>
      </c>
      <c r="M16" s="542" t="s">
        <v>203</v>
      </c>
      <c r="N16" s="254">
        <v>2.8E-3</v>
      </c>
      <c r="O16" s="256">
        <v>0.17299999999999999</v>
      </c>
      <c r="P16" s="255">
        <v>-2.9499999999999998E-2</v>
      </c>
      <c r="Q16" s="255">
        <v>0.88039999999999996</v>
      </c>
      <c r="R16" s="255">
        <v>-4.0000000000000001E-3</v>
      </c>
      <c r="S16" s="255">
        <v>-3.8999999999999998E-3</v>
      </c>
      <c r="T16" s="255">
        <v>-6.1999999999999998E-3</v>
      </c>
      <c r="U16" s="253">
        <v>6069</v>
      </c>
      <c r="V16" s="253">
        <v>0</v>
      </c>
      <c r="W16" s="257">
        <v>0.21180555555555555</v>
      </c>
      <c r="X16" s="258">
        <v>42705</v>
      </c>
      <c r="Y16" s="259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1.075</v>
      </c>
      <c r="D17" s="151">
        <v>4.7000000000000002E-3</v>
      </c>
      <c r="E17" s="150">
        <v>72.84</v>
      </c>
      <c r="F17" s="14">
        <v>1.0351999999999999</v>
      </c>
      <c r="G17" s="152">
        <v>-3.8399999999999997E-2</v>
      </c>
      <c r="H17" s="152">
        <v>0.04</v>
      </c>
      <c r="I17" s="150">
        <v>5.5</v>
      </c>
      <c r="J17" s="150">
        <v>5.5</v>
      </c>
      <c r="K17" s="152">
        <v>5.289E-2</v>
      </c>
      <c r="L17" s="150" t="s">
        <v>40</v>
      </c>
      <c r="M17" s="14" t="s">
        <v>76</v>
      </c>
      <c r="N17" s="151">
        <v>7.4999999999999997E-3</v>
      </c>
      <c r="O17" s="18">
        <v>0.1938</v>
      </c>
      <c r="P17" s="152">
        <v>-3.3000000000000002E-2</v>
      </c>
      <c r="Q17" s="152">
        <v>0.88200000000000001</v>
      </c>
      <c r="R17" s="152">
        <v>-2.5999999999999999E-3</v>
      </c>
      <c r="S17" s="152">
        <v>-6.1999999999999998E-3</v>
      </c>
      <c r="T17" s="152">
        <v>-6.3E-3</v>
      </c>
      <c r="U17" s="150">
        <v>3648</v>
      </c>
      <c r="V17" s="150">
        <v>-1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1.08</v>
      </c>
      <c r="D18" s="147">
        <v>3.7000000000000002E-3</v>
      </c>
      <c r="E18" s="144">
        <v>513.58000000000004</v>
      </c>
      <c r="F18" s="7">
        <v>1.0383</v>
      </c>
      <c r="G18" s="146">
        <v>-4.02E-2</v>
      </c>
      <c r="H18" s="146">
        <v>0.04</v>
      </c>
      <c r="I18" s="144">
        <v>6</v>
      </c>
      <c r="J18" s="144">
        <v>5.5</v>
      </c>
      <c r="K18" s="146">
        <v>5.2880000000000003E-2</v>
      </c>
      <c r="L18" s="144" t="s">
        <v>40</v>
      </c>
      <c r="M18" s="7" t="s">
        <v>201</v>
      </c>
      <c r="N18" s="147">
        <v>5.4999999999999997E-3</v>
      </c>
      <c r="O18" s="23">
        <v>0.25819999999999999</v>
      </c>
      <c r="P18" s="146">
        <v>-3.4700000000000002E-2</v>
      </c>
      <c r="Q18" s="160">
        <v>0.72729999999999995</v>
      </c>
      <c r="R18" s="146">
        <v>1.8E-3</v>
      </c>
      <c r="S18" s="146">
        <v>2.3999999999999998E-3</v>
      </c>
      <c r="T18" s="146">
        <v>-3.8E-3</v>
      </c>
      <c r="U18" s="144">
        <v>38780</v>
      </c>
      <c r="V18" s="144">
        <v>90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150293</v>
      </c>
      <c r="B19" s="150" t="s">
        <v>204</v>
      </c>
      <c r="C19" s="14">
        <v>1.1060000000000001</v>
      </c>
      <c r="D19" s="156">
        <v>-1.8E-3</v>
      </c>
      <c r="E19" s="150">
        <v>26.51</v>
      </c>
      <c r="F19" s="14">
        <v>1.0625</v>
      </c>
      <c r="G19" s="152">
        <v>-4.0899999999999999E-2</v>
      </c>
      <c r="H19" s="152">
        <v>0.04</v>
      </c>
      <c r="I19" s="150">
        <v>6.25</v>
      </c>
      <c r="J19" s="150">
        <v>5.5</v>
      </c>
      <c r="K19" s="152">
        <v>5.2810000000000003E-2</v>
      </c>
      <c r="L19" s="150" t="s">
        <v>40</v>
      </c>
      <c r="M19" s="14" t="s">
        <v>66</v>
      </c>
      <c r="N19" s="151">
        <v>6.1000000000000004E-3</v>
      </c>
      <c r="O19" s="18">
        <v>0.34029999999999999</v>
      </c>
      <c r="P19" s="152">
        <v>-3.49E-2</v>
      </c>
      <c r="Q19" s="152">
        <v>0.50790000000000002</v>
      </c>
      <c r="R19" s="152">
        <v>1.2800000000000001E-2</v>
      </c>
      <c r="S19" s="152">
        <v>1.52E-2</v>
      </c>
      <c r="T19" s="152">
        <v>6.6E-3</v>
      </c>
      <c r="U19" s="150">
        <v>1246</v>
      </c>
      <c r="V19" s="150">
        <v>0</v>
      </c>
      <c r="W19" s="153">
        <v>0.21180555555555555</v>
      </c>
      <c r="X19" s="154">
        <v>42705</v>
      </c>
      <c r="Y19" s="21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</v>
      </c>
      <c r="D20" s="147">
        <v>5.5999999999999999E-3</v>
      </c>
      <c r="E20" s="144">
        <v>149.38</v>
      </c>
      <c r="F20" s="7">
        <v>1.038</v>
      </c>
      <c r="G20" s="146">
        <v>-4.0500000000000001E-2</v>
      </c>
      <c r="H20" s="146">
        <v>0.04</v>
      </c>
      <c r="I20" s="144">
        <v>5.5</v>
      </c>
      <c r="J20" s="144">
        <v>5.5</v>
      </c>
      <c r="K20" s="146">
        <v>5.2780000000000001E-2</v>
      </c>
      <c r="L20" s="144" t="s">
        <v>40</v>
      </c>
      <c r="M20" s="7" t="s">
        <v>80</v>
      </c>
      <c r="N20" s="147">
        <v>6.0000000000000001E-3</v>
      </c>
      <c r="O20" s="23">
        <v>0.24579999999999999</v>
      </c>
      <c r="P20" s="146">
        <v>-3.4700000000000002E-2</v>
      </c>
      <c r="Q20" s="160">
        <v>0.75680000000000003</v>
      </c>
      <c r="R20" s="146">
        <v>-2.0999999999999999E-3</v>
      </c>
      <c r="S20" s="146">
        <v>-2.8999999999999998E-3</v>
      </c>
      <c r="T20" s="146">
        <v>-5.7999999999999996E-3</v>
      </c>
      <c r="U20" s="144">
        <v>16912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63">
        <v>150287</v>
      </c>
      <c r="B21" s="166" t="s">
        <v>77</v>
      </c>
      <c r="C21" s="163">
        <v>1.081</v>
      </c>
      <c r="D21" s="165">
        <v>6.4999999999999997E-3</v>
      </c>
      <c r="E21" s="166">
        <v>5397.42</v>
      </c>
      <c r="F21" s="163">
        <v>1.038</v>
      </c>
      <c r="G21" s="167">
        <v>-4.1399999999999999E-2</v>
      </c>
      <c r="H21" s="167">
        <v>0.04</v>
      </c>
      <c r="I21" s="166">
        <v>5.5</v>
      </c>
      <c r="J21" s="166">
        <v>5.5</v>
      </c>
      <c r="K21" s="167">
        <v>5.2729999999999999E-2</v>
      </c>
      <c r="L21" s="166" t="s">
        <v>40</v>
      </c>
      <c r="M21" s="163" t="s">
        <v>78</v>
      </c>
      <c r="N21" s="165">
        <v>8.0000000000000004E-4</v>
      </c>
      <c r="O21" s="169">
        <v>0.2104</v>
      </c>
      <c r="P21" s="167">
        <v>-3.56E-2</v>
      </c>
      <c r="Q21" s="167">
        <v>0.83909999999999996</v>
      </c>
      <c r="R21" s="167">
        <v>2.8999999999999998E-3</v>
      </c>
      <c r="S21" s="167">
        <v>5.9999999999999995E-4</v>
      </c>
      <c r="T21" s="167">
        <v>-1.8E-3</v>
      </c>
      <c r="U21" s="166">
        <v>122545</v>
      </c>
      <c r="V21" s="166">
        <v>62</v>
      </c>
      <c r="W21" s="170">
        <v>0.21180555555555555</v>
      </c>
      <c r="X21" s="171">
        <v>42719</v>
      </c>
      <c r="Y21" s="172" t="s">
        <v>38</v>
      </c>
    </row>
    <row r="22" spans="1:25" ht="15.75" thickBot="1" x14ac:dyDescent="0.2">
      <c r="A22" s="7">
        <v>150325</v>
      </c>
      <c r="B22" s="144" t="s">
        <v>224</v>
      </c>
      <c r="C22" s="7">
        <v>1.075</v>
      </c>
      <c r="D22" s="147">
        <v>8.9999999999999998E-4</v>
      </c>
      <c r="E22" s="144">
        <v>4.43</v>
      </c>
      <c r="F22" s="7">
        <v>1.0317000000000001</v>
      </c>
      <c r="G22" s="146">
        <v>-4.2000000000000003E-2</v>
      </c>
      <c r="H22" s="146">
        <v>0.04</v>
      </c>
      <c r="I22" s="144">
        <v>5.5</v>
      </c>
      <c r="J22" s="144">
        <v>5.5</v>
      </c>
      <c r="K22" s="146">
        <v>5.2720000000000003E-2</v>
      </c>
      <c r="L22" s="144" t="s">
        <v>40</v>
      </c>
      <c r="M22" s="7" t="s">
        <v>66</v>
      </c>
      <c r="N22" s="147">
        <v>6.1000000000000004E-3</v>
      </c>
      <c r="O22" s="23">
        <v>0.36209999999999998</v>
      </c>
      <c r="P22" s="146">
        <v>-3.5700000000000003E-2</v>
      </c>
      <c r="Q22" s="160">
        <v>0.49309999999999998</v>
      </c>
      <c r="R22" s="146">
        <v>-5.5999999999999999E-3</v>
      </c>
      <c r="S22" s="146">
        <v>-2.3E-3</v>
      </c>
      <c r="T22" s="146">
        <v>-6.3E-3</v>
      </c>
      <c r="U22" s="144">
        <v>1659</v>
      </c>
      <c r="V22" s="144">
        <v>0</v>
      </c>
      <c r="W22" s="148">
        <v>0.21180555555555555</v>
      </c>
      <c r="X22" s="149">
        <v>42738</v>
      </c>
      <c r="Y22" s="13" t="s">
        <v>38</v>
      </c>
    </row>
    <row r="23" spans="1:25" ht="15.75" thickBot="1" x14ac:dyDescent="0.2">
      <c r="A23" s="14">
        <v>150289</v>
      </c>
      <c r="B23" s="150" t="s">
        <v>196</v>
      </c>
      <c r="C23" s="14">
        <v>1.0820000000000001</v>
      </c>
      <c r="D23" s="151">
        <v>8.3999999999999995E-3</v>
      </c>
      <c r="E23" s="150">
        <v>3404.99</v>
      </c>
      <c r="F23" s="14">
        <v>1.038</v>
      </c>
      <c r="G23" s="152">
        <v>-4.24E-2</v>
      </c>
      <c r="H23" s="152">
        <v>0.04</v>
      </c>
      <c r="I23" s="150">
        <v>5.5</v>
      </c>
      <c r="J23" s="150">
        <v>5.5</v>
      </c>
      <c r="K23" s="152">
        <v>5.2679999999999998E-2</v>
      </c>
      <c r="L23" s="150" t="s">
        <v>40</v>
      </c>
      <c r="M23" s="14" t="s">
        <v>197</v>
      </c>
      <c r="N23" s="156">
        <v>-2.9999999999999997E-4</v>
      </c>
      <c r="O23" s="18">
        <v>0.17199999999999999</v>
      </c>
      <c r="P23" s="152">
        <v>-3.6499999999999998E-2</v>
      </c>
      <c r="Q23" s="152">
        <v>0.92859999999999998</v>
      </c>
      <c r="R23" s="152">
        <v>4.1000000000000003E-3</v>
      </c>
      <c r="S23" s="152">
        <v>5.9999999999999995E-4</v>
      </c>
      <c r="T23" s="152">
        <v>0</v>
      </c>
      <c r="U23" s="150">
        <v>80224</v>
      </c>
      <c r="V23" s="150">
        <v>393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150299</v>
      </c>
      <c r="B24" s="155" t="s">
        <v>199</v>
      </c>
      <c r="C24" s="7">
        <v>1.083</v>
      </c>
      <c r="D24" s="147">
        <v>8.9999999999999998E-4</v>
      </c>
      <c r="E24" s="144">
        <v>137.6</v>
      </c>
      <c r="F24" s="7">
        <v>1.0383</v>
      </c>
      <c r="G24" s="146">
        <v>-4.3099999999999999E-2</v>
      </c>
      <c r="H24" s="146">
        <v>0.04</v>
      </c>
      <c r="I24" s="144">
        <v>5.5</v>
      </c>
      <c r="J24" s="144">
        <v>5.5</v>
      </c>
      <c r="K24" s="146">
        <v>5.2650000000000002E-2</v>
      </c>
      <c r="L24" s="144" t="s">
        <v>40</v>
      </c>
      <c r="M24" s="7" t="s">
        <v>95</v>
      </c>
      <c r="N24" s="145">
        <v>-1.1000000000000001E-3</v>
      </c>
      <c r="O24" s="23">
        <v>0.2014</v>
      </c>
      <c r="P24" s="146">
        <v>-3.73E-2</v>
      </c>
      <c r="Q24" s="160">
        <v>0.85980000000000001</v>
      </c>
      <c r="R24" s="146">
        <v>-2.5999999999999999E-3</v>
      </c>
      <c r="S24" s="146">
        <v>-3.0000000000000001E-3</v>
      </c>
      <c r="T24" s="146">
        <v>-6.1000000000000004E-3</v>
      </c>
      <c r="U24" s="144">
        <v>43459</v>
      </c>
      <c r="V24" s="144">
        <v>275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1.0820000000000001</v>
      </c>
      <c r="D25" s="151">
        <v>7.4000000000000003E-3</v>
      </c>
      <c r="E25" s="150">
        <v>136.72</v>
      </c>
      <c r="F25" s="14">
        <v>1.0351999999999999</v>
      </c>
      <c r="G25" s="152">
        <v>-4.5199999999999997E-2</v>
      </c>
      <c r="H25" s="152">
        <v>0.04</v>
      </c>
      <c r="I25" s="150">
        <v>5.5</v>
      </c>
      <c r="J25" s="150">
        <v>5.5</v>
      </c>
      <c r="K25" s="152">
        <v>5.2540000000000003E-2</v>
      </c>
      <c r="L25" s="150" t="s">
        <v>40</v>
      </c>
      <c r="M25" s="14" t="s">
        <v>110</v>
      </c>
      <c r="N25" s="151">
        <v>5.4000000000000003E-3</v>
      </c>
      <c r="O25" s="18">
        <v>0.2366</v>
      </c>
      <c r="P25" s="152">
        <v>-3.9199999999999999E-2</v>
      </c>
      <c r="Q25" s="152">
        <v>0.78190000000000004</v>
      </c>
      <c r="R25" s="152">
        <v>-4.4999999999999997E-3</v>
      </c>
      <c r="S25" s="152">
        <v>-7.1999999999999998E-3</v>
      </c>
      <c r="T25" s="152">
        <v>-6.4000000000000003E-3</v>
      </c>
      <c r="U25" s="150">
        <v>20514</v>
      </c>
      <c r="V25" s="150">
        <v>-62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1.0860000000000001</v>
      </c>
      <c r="D26" s="147">
        <v>1.8E-3</v>
      </c>
      <c r="E26" s="144">
        <v>53.86</v>
      </c>
      <c r="F26" s="7">
        <v>1.038</v>
      </c>
      <c r="G26" s="146">
        <v>-4.6199999999999998E-2</v>
      </c>
      <c r="H26" s="146">
        <v>0.04</v>
      </c>
      <c r="I26" s="144">
        <v>5.5</v>
      </c>
      <c r="J26" s="144">
        <v>5.5</v>
      </c>
      <c r="K26" s="146">
        <v>5.2479999999999999E-2</v>
      </c>
      <c r="L26" s="144" t="s">
        <v>40</v>
      </c>
      <c r="M26" s="7" t="s">
        <v>95</v>
      </c>
      <c r="N26" s="145">
        <v>-1.1000000000000001E-3</v>
      </c>
      <c r="O26" s="23">
        <v>0.22700000000000001</v>
      </c>
      <c r="P26" s="146">
        <v>-0.04</v>
      </c>
      <c r="Q26" s="146">
        <v>0.8004</v>
      </c>
      <c r="R26" s="146">
        <v>-3.2000000000000002E-3</v>
      </c>
      <c r="S26" s="146">
        <v>-2.3999999999999998E-3</v>
      </c>
      <c r="T26" s="146">
        <v>-8.3999999999999995E-3</v>
      </c>
      <c r="U26" s="144">
        <v>19926</v>
      </c>
      <c r="V26" s="144">
        <v>10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1.087</v>
      </c>
      <c r="D27" s="156">
        <v>-4.5999999999999999E-3</v>
      </c>
      <c r="E27" s="150">
        <v>8.42</v>
      </c>
      <c r="F27" s="14">
        <v>1.0382</v>
      </c>
      <c r="G27" s="152">
        <v>-4.7E-2</v>
      </c>
      <c r="H27" s="152">
        <v>0.04</v>
      </c>
      <c r="I27" s="150">
        <v>5.5</v>
      </c>
      <c r="J27" s="150">
        <v>5.5</v>
      </c>
      <c r="K27" s="152">
        <v>5.2440000000000001E-2</v>
      </c>
      <c r="L27" s="150" t="s">
        <v>40</v>
      </c>
      <c r="M27" s="14" t="s">
        <v>211</v>
      </c>
      <c r="N27" s="151">
        <v>3.3999999999999998E-3</v>
      </c>
      <c r="O27" s="18">
        <v>0.24260000000000001</v>
      </c>
      <c r="P27" s="152">
        <v>-4.0899999999999999E-2</v>
      </c>
      <c r="Q27" s="152">
        <v>0.76380000000000003</v>
      </c>
      <c r="R27" s="152">
        <v>-4.0000000000000001E-3</v>
      </c>
      <c r="S27" s="152">
        <v>-2.0000000000000001E-4</v>
      </c>
      <c r="T27" s="152">
        <v>-8.8999999999999999E-3</v>
      </c>
      <c r="U27" s="150">
        <v>1436</v>
      </c>
      <c r="V27" s="150">
        <v>-3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1.087</v>
      </c>
      <c r="D28" s="147">
        <v>2.8E-3</v>
      </c>
      <c r="E28" s="144">
        <v>8469.6200000000008</v>
      </c>
      <c r="F28" s="7">
        <v>1.0353000000000001</v>
      </c>
      <c r="G28" s="146">
        <v>-4.99E-2</v>
      </c>
      <c r="H28" s="146">
        <v>0.04</v>
      </c>
      <c r="I28" s="144">
        <v>5.5</v>
      </c>
      <c r="J28" s="144">
        <v>5.5</v>
      </c>
      <c r="K28" s="146">
        <v>5.2299999999999999E-2</v>
      </c>
      <c r="L28" s="144" t="s">
        <v>40</v>
      </c>
      <c r="M28" s="7" t="s">
        <v>209</v>
      </c>
      <c r="N28" s="147">
        <v>3.5000000000000001E-3</v>
      </c>
      <c r="O28" s="23">
        <v>0.2137</v>
      </c>
      <c r="P28" s="146">
        <v>-4.36E-2</v>
      </c>
      <c r="Q28" s="146">
        <v>0.83530000000000004</v>
      </c>
      <c r="R28" s="146">
        <v>-2.8E-3</v>
      </c>
      <c r="S28" s="146">
        <v>-5.0000000000000001E-3</v>
      </c>
      <c r="T28" s="146">
        <v>-7.0000000000000001E-3</v>
      </c>
      <c r="U28" s="144">
        <v>481415</v>
      </c>
      <c r="V28" s="144">
        <v>-2862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502037</v>
      </c>
      <c r="B29" s="150" t="s">
        <v>221</v>
      </c>
      <c r="C29" s="14">
        <v>1.0840000000000001</v>
      </c>
      <c r="D29" s="159">
        <v>0</v>
      </c>
      <c r="E29" s="150">
        <v>0.54</v>
      </c>
      <c r="F29" s="14">
        <v>1.0316000000000001</v>
      </c>
      <c r="G29" s="152">
        <v>-5.0799999999999998E-2</v>
      </c>
      <c r="H29" s="152">
        <v>0.04</v>
      </c>
      <c r="I29" s="150">
        <v>5.5</v>
      </c>
      <c r="J29" s="150">
        <v>5.5</v>
      </c>
      <c r="K29" s="152">
        <v>5.2260000000000001E-2</v>
      </c>
      <c r="L29" s="150" t="s">
        <v>40</v>
      </c>
      <c r="M29" s="14" t="s">
        <v>222</v>
      </c>
      <c r="N29" s="151">
        <v>2.0000000000000001E-4</v>
      </c>
      <c r="O29" s="18">
        <v>0.43359999999999999</v>
      </c>
      <c r="P29" s="152">
        <v>-4.3700000000000003E-2</v>
      </c>
      <c r="Q29" s="152">
        <v>0.32579999999999998</v>
      </c>
      <c r="R29" s="152">
        <v>2.3E-3</v>
      </c>
      <c r="S29" s="152">
        <v>3.8E-3</v>
      </c>
      <c r="T29" s="152">
        <v>-2.0999999999999999E-3</v>
      </c>
      <c r="U29" s="150">
        <v>566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150117</v>
      </c>
      <c r="B30" s="144" t="s">
        <v>206</v>
      </c>
      <c r="C30" s="7">
        <v>1.089</v>
      </c>
      <c r="D30" s="147">
        <v>1.8E-3</v>
      </c>
      <c r="E30" s="144">
        <v>1473.53</v>
      </c>
      <c r="F30" s="7">
        <v>1.0353000000000001</v>
      </c>
      <c r="G30" s="146">
        <v>-5.1900000000000002E-2</v>
      </c>
      <c r="H30" s="146">
        <v>0.04</v>
      </c>
      <c r="I30" s="144">
        <v>5.5</v>
      </c>
      <c r="J30" s="144">
        <v>5.5</v>
      </c>
      <c r="K30" s="146">
        <v>5.2200000000000003E-2</v>
      </c>
      <c r="L30" s="144" t="s">
        <v>40</v>
      </c>
      <c r="M30" s="7" t="s">
        <v>207</v>
      </c>
      <c r="N30" s="145">
        <v>-3.2000000000000002E-3</v>
      </c>
      <c r="O30" s="23">
        <v>0.1996</v>
      </c>
      <c r="P30" s="146">
        <v>-4.5400000000000003E-2</v>
      </c>
      <c r="Q30" s="146">
        <v>1.4907999999999999</v>
      </c>
      <c r="R30" s="146">
        <v>-3.7000000000000002E-3</v>
      </c>
      <c r="S30" s="146">
        <v>-1.1000000000000001E-3</v>
      </c>
      <c r="T30" s="146">
        <v>-6.8999999999999999E-3</v>
      </c>
      <c r="U30" s="144">
        <v>105384</v>
      </c>
      <c r="V30" s="144">
        <v>1792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1.093</v>
      </c>
      <c r="D31" s="151">
        <v>2.8E-3</v>
      </c>
      <c r="E31" s="150">
        <v>6.36</v>
      </c>
      <c r="F31" s="14">
        <v>1.0383</v>
      </c>
      <c r="G31" s="152">
        <v>-5.2699999999999997E-2</v>
      </c>
      <c r="H31" s="152">
        <v>0.04</v>
      </c>
      <c r="I31" s="150">
        <v>5.5</v>
      </c>
      <c r="J31" s="150">
        <v>5.5</v>
      </c>
      <c r="K31" s="152">
        <v>5.2150000000000002E-2</v>
      </c>
      <c r="L31" s="150" t="s">
        <v>40</v>
      </c>
      <c r="M31" s="14" t="s">
        <v>56</v>
      </c>
      <c r="N31" s="156">
        <v>-4.8999999999999998E-3</v>
      </c>
      <c r="O31" s="18">
        <v>0.43840000000000001</v>
      </c>
      <c r="P31" s="152">
        <v>-4.6100000000000002E-2</v>
      </c>
      <c r="Q31" s="162">
        <v>0.30769999999999997</v>
      </c>
      <c r="R31" s="152">
        <v>-8.9999999999999998E-4</v>
      </c>
      <c r="S31" s="152">
        <v>-4.1999999999999997E-3</v>
      </c>
      <c r="T31" s="152">
        <v>-1.9E-3</v>
      </c>
      <c r="U31" s="150">
        <v>5014</v>
      </c>
      <c r="V31" s="150">
        <v>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1.0880000000000001</v>
      </c>
      <c r="D32" s="147">
        <v>3.7000000000000002E-3</v>
      </c>
      <c r="E32" s="144">
        <v>245.78</v>
      </c>
      <c r="F32" s="7">
        <v>1.0309999999999999</v>
      </c>
      <c r="G32" s="146">
        <v>-5.5300000000000002E-2</v>
      </c>
      <c r="H32" s="146">
        <v>0.04</v>
      </c>
      <c r="I32" s="144">
        <v>5.5</v>
      </c>
      <c r="J32" s="144">
        <v>5.5</v>
      </c>
      <c r="K32" s="146">
        <v>5.203E-2</v>
      </c>
      <c r="L32" s="144" t="s">
        <v>40</v>
      </c>
      <c r="M32" s="7" t="s">
        <v>46</v>
      </c>
      <c r="N32" s="147">
        <v>1.9E-3</v>
      </c>
      <c r="O32" s="23">
        <v>0.41720000000000002</v>
      </c>
      <c r="P32" s="146">
        <v>-4.82E-2</v>
      </c>
      <c r="Q32" s="146">
        <v>0.3649</v>
      </c>
      <c r="R32" s="146">
        <v>-4.4999999999999997E-3</v>
      </c>
      <c r="S32" s="146">
        <v>-5.0000000000000001E-3</v>
      </c>
      <c r="T32" s="146">
        <v>-9.4000000000000004E-3</v>
      </c>
      <c r="U32" s="144">
        <v>13548</v>
      </c>
      <c r="V32" s="144">
        <v>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150198</v>
      </c>
      <c r="B33" s="150" t="s">
        <v>219</v>
      </c>
      <c r="C33" s="14">
        <v>1.093</v>
      </c>
      <c r="D33" s="159">
        <v>0</v>
      </c>
      <c r="E33" s="150">
        <v>60.3</v>
      </c>
      <c r="F33" s="14">
        <v>1.0353000000000001</v>
      </c>
      <c r="G33" s="152">
        <v>-5.57E-2</v>
      </c>
      <c r="H33" s="152">
        <v>0.04</v>
      </c>
      <c r="I33" s="150">
        <v>5.5</v>
      </c>
      <c r="J33" s="150">
        <v>5.5</v>
      </c>
      <c r="K33" s="152">
        <v>5.1999999999999998E-2</v>
      </c>
      <c r="L33" s="150" t="s">
        <v>40</v>
      </c>
      <c r="M33" s="14" t="s">
        <v>220</v>
      </c>
      <c r="N33" s="156">
        <v>-1.1000000000000001E-3</v>
      </c>
      <c r="O33" s="18">
        <v>0.2621</v>
      </c>
      <c r="P33" s="152">
        <v>-4.8899999999999999E-2</v>
      </c>
      <c r="Q33" s="152">
        <v>0.72240000000000004</v>
      </c>
      <c r="R33" s="152">
        <v>1.2999999999999999E-3</v>
      </c>
      <c r="S33" s="152">
        <v>-2.9999999999999997E-4</v>
      </c>
      <c r="T33" s="152">
        <v>-1.1999999999999999E-3</v>
      </c>
      <c r="U33" s="150">
        <v>50291</v>
      </c>
      <c r="V33" s="150">
        <v>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1.1040000000000001</v>
      </c>
      <c r="D34" s="147">
        <v>8.2000000000000007E-3</v>
      </c>
      <c r="E34" s="144">
        <v>16.71</v>
      </c>
      <c r="F34" s="7">
        <v>1.0349999999999999</v>
      </c>
      <c r="G34" s="146">
        <v>-6.6699999999999995E-2</v>
      </c>
      <c r="H34" s="146">
        <v>0.04</v>
      </c>
      <c r="I34" s="144">
        <v>5.5</v>
      </c>
      <c r="J34" s="144">
        <v>5.5</v>
      </c>
      <c r="K34" s="146">
        <v>5.1450000000000003E-2</v>
      </c>
      <c r="L34" s="144" t="s">
        <v>40</v>
      </c>
      <c r="M34" s="7" t="s">
        <v>76</v>
      </c>
      <c r="N34" s="147">
        <v>7.4999999999999997E-3</v>
      </c>
      <c r="O34" s="23">
        <v>0.45240000000000002</v>
      </c>
      <c r="P34" s="146">
        <v>-5.8400000000000001E-2</v>
      </c>
      <c r="Q34" s="146">
        <v>0.27839999999999998</v>
      </c>
      <c r="R34" s="146">
        <v>-4.8999999999999998E-3</v>
      </c>
      <c r="S34" s="146">
        <v>-6.4000000000000003E-3</v>
      </c>
      <c r="T34" s="146">
        <v>-6.0000000000000001E-3</v>
      </c>
      <c r="U34" s="144">
        <v>5638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150196</v>
      </c>
      <c r="B35" s="150" t="s">
        <v>215</v>
      </c>
      <c r="C35" s="14">
        <v>1.1120000000000001</v>
      </c>
      <c r="D35" s="151">
        <v>3.5999999999999999E-3</v>
      </c>
      <c r="E35" s="150">
        <v>989.65</v>
      </c>
      <c r="F35" s="14">
        <v>1.0353000000000001</v>
      </c>
      <c r="G35" s="152">
        <v>-7.4099999999999999E-2</v>
      </c>
      <c r="H35" s="152">
        <v>0.04</v>
      </c>
      <c r="I35" s="150">
        <v>5.5</v>
      </c>
      <c r="J35" s="150">
        <v>5.5</v>
      </c>
      <c r="K35" s="152">
        <v>5.108E-2</v>
      </c>
      <c r="L35" s="150" t="s">
        <v>40</v>
      </c>
      <c r="M35" s="14" t="s">
        <v>216</v>
      </c>
      <c r="N35" s="151">
        <v>4.1999999999999997E-3</v>
      </c>
      <c r="O35" s="18">
        <v>0.43090000000000001</v>
      </c>
      <c r="P35" s="152">
        <v>-6.5100000000000005E-2</v>
      </c>
      <c r="Q35" s="152">
        <v>0.32840000000000003</v>
      </c>
      <c r="R35" s="152">
        <v>-5.0000000000000001E-3</v>
      </c>
      <c r="S35" s="152">
        <v>-5.1000000000000004E-3</v>
      </c>
      <c r="T35" s="152">
        <v>-5.3E-3</v>
      </c>
      <c r="U35" s="150">
        <v>85538</v>
      </c>
      <c r="V35" s="150">
        <v>-120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150261</v>
      </c>
      <c r="B36" s="144" t="s">
        <v>217</v>
      </c>
      <c r="C36" s="7">
        <v>1.111</v>
      </c>
      <c r="D36" s="147">
        <v>8.9999999999999998E-4</v>
      </c>
      <c r="E36" s="144">
        <v>137.30000000000001</v>
      </c>
      <c r="F36" s="7">
        <v>1.0314000000000001</v>
      </c>
      <c r="G36" s="146">
        <v>-7.7200000000000005E-2</v>
      </c>
      <c r="H36" s="146">
        <v>0.04</v>
      </c>
      <c r="I36" s="144">
        <v>5.5</v>
      </c>
      <c r="J36" s="144">
        <v>5.5</v>
      </c>
      <c r="K36" s="146">
        <v>5.0939999999999999E-2</v>
      </c>
      <c r="L36" s="144" t="s">
        <v>40</v>
      </c>
      <c r="M36" s="7" t="s">
        <v>218</v>
      </c>
      <c r="N36" s="147">
        <v>8.6E-3</v>
      </c>
      <c r="O36" s="23">
        <v>0.44130000000000003</v>
      </c>
      <c r="P36" s="146">
        <v>-6.7900000000000002E-2</v>
      </c>
      <c r="Q36" s="146">
        <v>0.308</v>
      </c>
      <c r="R36" s="146">
        <v>-5.1000000000000004E-3</v>
      </c>
      <c r="S36" s="146">
        <v>-2.2000000000000001E-3</v>
      </c>
      <c r="T36" s="146">
        <v>-6.8999999999999999E-3</v>
      </c>
      <c r="U36" s="144">
        <v>15089</v>
      </c>
      <c r="V36" s="144">
        <v>-128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1.111</v>
      </c>
      <c r="D37" s="151">
        <v>2.7000000000000001E-3</v>
      </c>
      <c r="E37" s="150">
        <v>0.21</v>
      </c>
      <c r="F37" s="14">
        <v>1.0269999999999999</v>
      </c>
      <c r="G37" s="152">
        <v>-8.1799999999999998E-2</v>
      </c>
      <c r="H37" s="152">
        <v>0.04</v>
      </c>
      <c r="I37" s="150">
        <v>5.5</v>
      </c>
      <c r="J37" s="150">
        <v>5.5</v>
      </c>
      <c r="K37" s="152">
        <v>5.074E-2</v>
      </c>
      <c r="L37" s="150" t="s">
        <v>40</v>
      </c>
      <c r="M37" s="14" t="s">
        <v>56</v>
      </c>
      <c r="N37" s="156">
        <v>-4.8999999999999998E-3</v>
      </c>
      <c r="O37" s="18">
        <v>0.44940000000000002</v>
      </c>
      <c r="P37" s="152">
        <v>-7.1499999999999994E-2</v>
      </c>
      <c r="Q37" s="162">
        <v>0.29360000000000003</v>
      </c>
      <c r="R37" s="152">
        <v>-7.0000000000000001E-3</v>
      </c>
      <c r="S37" s="152">
        <v>-6.8999999999999999E-3</v>
      </c>
      <c r="T37" s="152">
        <v>-7.7999999999999996E-3</v>
      </c>
      <c r="U37" s="150">
        <v>5784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1.127</v>
      </c>
      <c r="D38" s="145">
        <v>-1.7399999999999999E-2</v>
      </c>
      <c r="E38" s="144">
        <v>0.16</v>
      </c>
      <c r="F38" s="7">
        <v>1.0314000000000001</v>
      </c>
      <c r="G38" s="146">
        <v>-9.2700000000000005E-2</v>
      </c>
      <c r="H38" s="146">
        <v>0.04</v>
      </c>
      <c r="I38" s="144">
        <v>5.5</v>
      </c>
      <c r="J38" s="144">
        <v>5.5</v>
      </c>
      <c r="K38" s="146">
        <v>5.0200000000000002E-2</v>
      </c>
      <c r="L38" s="144" t="s">
        <v>40</v>
      </c>
      <c r="M38" s="7" t="s">
        <v>127</v>
      </c>
      <c r="N38" s="147">
        <v>2.2000000000000001E-3</v>
      </c>
      <c r="O38" s="23">
        <v>0.47060000000000002</v>
      </c>
      <c r="P38" s="146">
        <v>-8.1100000000000005E-2</v>
      </c>
      <c r="Q38" s="146">
        <v>0.23930000000000001</v>
      </c>
      <c r="R38" s="146">
        <v>-3.2000000000000002E-3</v>
      </c>
      <c r="S38" s="146">
        <v>4.3E-3</v>
      </c>
      <c r="T38" s="146">
        <v>-6.9999999999999999E-4</v>
      </c>
      <c r="U38" s="144">
        <v>795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1.1399999999999999</v>
      </c>
      <c r="D39" s="151">
        <v>1.24E-2</v>
      </c>
      <c r="E39" s="150">
        <v>11.34</v>
      </c>
      <c r="F39" s="14">
        <v>1.0314000000000001</v>
      </c>
      <c r="G39" s="152">
        <v>-0.1053</v>
      </c>
      <c r="H39" s="152">
        <v>0.04</v>
      </c>
      <c r="I39" s="150">
        <v>5.5</v>
      </c>
      <c r="J39" s="150">
        <v>5.5</v>
      </c>
      <c r="K39" s="152">
        <v>4.9610000000000001E-2</v>
      </c>
      <c r="L39" s="150" t="s">
        <v>40</v>
      </c>
      <c r="M39" s="14" t="s">
        <v>218</v>
      </c>
      <c r="N39" s="151">
        <v>8.6E-3</v>
      </c>
      <c r="O39" s="18">
        <v>0.4748</v>
      </c>
      <c r="P39" s="152">
        <v>-9.1600000000000001E-2</v>
      </c>
      <c r="Q39" s="152">
        <v>0.22950000000000001</v>
      </c>
      <c r="R39" s="152">
        <v>-1.6000000000000001E-3</v>
      </c>
      <c r="S39" s="152">
        <v>-5.0000000000000001E-3</v>
      </c>
      <c r="T39" s="152">
        <v>-1.4E-3</v>
      </c>
      <c r="U39" s="150">
        <v>1118</v>
      </c>
      <c r="V39" s="150">
        <v>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1.151</v>
      </c>
      <c r="D40" s="145">
        <v>-6.0000000000000001E-3</v>
      </c>
      <c r="E40" s="144">
        <v>0.43</v>
      </c>
      <c r="F40" s="7">
        <v>1.0309999999999999</v>
      </c>
      <c r="G40" s="146">
        <v>-0.1164</v>
      </c>
      <c r="H40" s="146">
        <v>0.04</v>
      </c>
      <c r="I40" s="144">
        <v>5.5</v>
      </c>
      <c r="J40" s="144">
        <v>5.5</v>
      </c>
      <c r="K40" s="146">
        <v>4.9110000000000001E-2</v>
      </c>
      <c r="L40" s="144" t="s">
        <v>40</v>
      </c>
      <c r="M40" s="7" t="s">
        <v>222</v>
      </c>
      <c r="N40" s="147">
        <v>2.0000000000000001E-4</v>
      </c>
      <c r="O40" s="23">
        <v>0.43180000000000002</v>
      </c>
      <c r="P40" s="146">
        <v>-0.1003</v>
      </c>
      <c r="Q40" s="146">
        <v>0.33069999999999999</v>
      </c>
      <c r="R40" s="146">
        <v>-1.26E-2</v>
      </c>
      <c r="S40" s="146">
        <v>-9.7999999999999997E-3</v>
      </c>
      <c r="T40" s="146">
        <v>-1.06E-2</v>
      </c>
      <c r="U40" s="144">
        <v>667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1.4830000000000001</v>
      </c>
      <c r="D41" s="151">
        <v>1.23E-2</v>
      </c>
      <c r="E41" s="150">
        <v>10.33</v>
      </c>
      <c r="F41" s="14">
        <v>1.0349999999999999</v>
      </c>
      <c r="G41" s="152">
        <v>-0.43290000000000001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0.68859999999999999</v>
      </c>
      <c r="P41" s="152">
        <v>-0.2964</v>
      </c>
      <c r="Q41" s="150" t="s">
        <v>37</v>
      </c>
      <c r="R41" s="152">
        <v>1.1900000000000001E-2</v>
      </c>
      <c r="S41" s="152">
        <v>8.6999999999999994E-3</v>
      </c>
      <c r="T41" s="152">
        <v>7.7999999999999996E-3</v>
      </c>
      <c r="U41" s="150">
        <v>1251</v>
      </c>
      <c r="V41" s="150">
        <v>-17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2.4961538461538467E-3</v>
      </c>
      <c r="E42" s="36"/>
      <c r="F42" s="35"/>
      <c r="G42" s="43">
        <f>AVERAGE(G16:G41)</f>
        <v>-7.1726923076923091E-2</v>
      </c>
      <c r="H42" s="272">
        <f>COUNTIF($D16:$D41,"&gt;0")/COUNT($D16:$D41)</f>
        <v>0.76923076923076927</v>
      </c>
      <c r="I42" s="36"/>
      <c r="J42" s="36"/>
      <c r="K42" s="43">
        <f>AVERAGE(K16:K41)</f>
        <v>5.1414615384615378E-2</v>
      </c>
      <c r="L42" s="36"/>
      <c r="M42" s="35"/>
      <c r="N42" s="38"/>
      <c r="O42" s="39"/>
      <c r="P42" s="43">
        <f>AVERAGE(P16:P41)</f>
        <v>-5.9238461538461538E-2</v>
      </c>
      <c r="Q42" s="37"/>
      <c r="R42" s="43">
        <f>AVERAGE(R16:R41)</f>
        <v>-1.6461538461538462E-3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0.98</v>
      </c>
      <c r="D43" s="147">
        <v>3.0999999999999999E-3</v>
      </c>
      <c r="E43" s="144">
        <v>6174.56</v>
      </c>
      <c r="F43" s="7">
        <v>1.0365</v>
      </c>
      <c r="G43" s="146">
        <v>5.45E-2</v>
      </c>
      <c r="H43" s="146">
        <v>3.5000000000000003E-2</v>
      </c>
      <c r="I43" s="144">
        <v>5</v>
      </c>
      <c r="J43" s="144">
        <v>5</v>
      </c>
      <c r="K43" s="146">
        <v>5.2990000000000002E-2</v>
      </c>
      <c r="L43" s="144" t="s">
        <v>40</v>
      </c>
      <c r="M43" s="7" t="s">
        <v>153</v>
      </c>
      <c r="N43" s="147">
        <v>4.3E-3</v>
      </c>
      <c r="O43" s="23">
        <v>0.30769999999999997</v>
      </c>
      <c r="P43" s="155" t="s">
        <v>44</v>
      </c>
      <c r="Q43" s="146">
        <v>0.67930000000000001</v>
      </c>
      <c r="R43" s="146">
        <v>-4.7000000000000002E-3</v>
      </c>
      <c r="S43" s="146">
        <v>-1.8E-3</v>
      </c>
      <c r="T43" s="146">
        <v>-7.4000000000000003E-3</v>
      </c>
      <c r="U43" s="144">
        <v>367826</v>
      </c>
      <c r="V43" s="144">
        <v>-3757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150225</v>
      </c>
      <c r="B44" s="150" t="s">
        <v>285</v>
      </c>
      <c r="C44" s="14">
        <v>1.0469999999999999</v>
      </c>
      <c r="D44" s="151">
        <v>1E-3</v>
      </c>
      <c r="E44" s="150">
        <v>17.170000000000002</v>
      </c>
      <c r="F44" s="14">
        <v>1.0367</v>
      </c>
      <c r="G44" s="152">
        <v>-9.9000000000000008E-3</v>
      </c>
      <c r="H44" s="152">
        <v>3.5000000000000003E-2</v>
      </c>
      <c r="I44" s="150">
        <v>5</v>
      </c>
      <c r="J44" s="150">
        <v>5</v>
      </c>
      <c r="K44" s="152">
        <v>4.9489999999999999E-2</v>
      </c>
      <c r="L44" s="150" t="s">
        <v>40</v>
      </c>
      <c r="M44" s="14" t="s">
        <v>84</v>
      </c>
      <c r="N44" s="156">
        <v>-3.5999999999999999E-3</v>
      </c>
      <c r="O44" s="18">
        <v>0.42270000000000002</v>
      </c>
      <c r="P44" s="152">
        <v>-1.09E-2</v>
      </c>
      <c r="Q44" s="152">
        <v>0.34599999999999997</v>
      </c>
      <c r="R44" s="152">
        <v>-9.7999999999999997E-3</v>
      </c>
      <c r="S44" s="152">
        <v>-1.18E-2</v>
      </c>
      <c r="T44" s="152">
        <v>-8.0000000000000004E-4</v>
      </c>
      <c r="U44" s="150">
        <v>3039</v>
      </c>
      <c r="V44" s="150">
        <v>0</v>
      </c>
      <c r="W44" s="153">
        <v>0.21180555555555555</v>
      </c>
      <c r="X44" s="154">
        <v>42705</v>
      </c>
      <c r="Y44" s="21" t="s">
        <v>38</v>
      </c>
    </row>
    <row r="45" spans="1:25" ht="15.75" thickBot="1" x14ac:dyDescent="0.2">
      <c r="A45" s="7">
        <v>150145</v>
      </c>
      <c r="B45" s="144" t="s">
        <v>156</v>
      </c>
      <c r="C45" s="7">
        <v>1.048</v>
      </c>
      <c r="D45" s="157">
        <v>0</v>
      </c>
      <c r="E45" s="144">
        <v>0</v>
      </c>
      <c r="F45" s="7">
        <v>1.0349999999999999</v>
      </c>
      <c r="G45" s="146">
        <v>-1.26E-2</v>
      </c>
      <c r="H45" s="146">
        <v>3.5000000000000003E-2</v>
      </c>
      <c r="I45" s="144">
        <v>5</v>
      </c>
      <c r="J45" s="144">
        <v>5</v>
      </c>
      <c r="K45" s="146">
        <v>4.9360000000000001E-2</v>
      </c>
      <c r="L45" s="144" t="s">
        <v>40</v>
      </c>
      <c r="M45" s="7" t="s">
        <v>157</v>
      </c>
      <c r="N45" s="145">
        <v>-8.9999999999999998E-4</v>
      </c>
      <c r="O45" s="23">
        <v>0.1777</v>
      </c>
      <c r="P45" s="146">
        <v>-1.38E-2</v>
      </c>
      <c r="Q45" s="146">
        <v>0.91979999999999995</v>
      </c>
      <c r="R45" s="146">
        <v>0.02</v>
      </c>
      <c r="S45" s="146">
        <v>1.15E-2</v>
      </c>
      <c r="T45" s="146">
        <v>1.72E-2</v>
      </c>
      <c r="U45" s="144">
        <v>1095</v>
      </c>
      <c r="V45" s="144">
        <v>0</v>
      </c>
      <c r="W45" s="148">
        <v>0.21180555555555555</v>
      </c>
      <c r="X45" s="149">
        <v>42719</v>
      </c>
      <c r="Y45" s="13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1.0569999999999999</v>
      </c>
      <c r="D46" s="151">
        <v>8.9999999999999998E-4</v>
      </c>
      <c r="E46" s="150">
        <v>135</v>
      </c>
      <c r="F46" s="14">
        <v>1.042</v>
      </c>
      <c r="G46" s="152">
        <v>-1.44E-2</v>
      </c>
      <c r="H46" s="152">
        <v>3.5000000000000003E-2</v>
      </c>
      <c r="I46" s="150">
        <v>5.75</v>
      </c>
      <c r="J46" s="150">
        <v>5</v>
      </c>
      <c r="K46" s="152">
        <v>4.9360000000000001E-2</v>
      </c>
      <c r="L46" s="150" t="s">
        <v>40</v>
      </c>
      <c r="M46" s="14" t="s">
        <v>154</v>
      </c>
      <c r="N46" s="151">
        <v>1.8E-3</v>
      </c>
      <c r="O46" s="18">
        <v>0.14130000000000001</v>
      </c>
      <c r="P46" s="152">
        <v>-1.5599999999999999E-2</v>
      </c>
      <c r="Q46" s="162">
        <v>0.99390000000000001</v>
      </c>
      <c r="R46" s="152">
        <v>3.5999999999999999E-3</v>
      </c>
      <c r="S46" s="152">
        <v>3.3E-3</v>
      </c>
      <c r="T46" s="152">
        <v>0</v>
      </c>
      <c r="U46" s="150">
        <v>17213</v>
      </c>
      <c r="V46" s="150">
        <v>24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150036</v>
      </c>
      <c r="B47" s="144" t="s">
        <v>298</v>
      </c>
      <c r="C47" s="7">
        <v>1.0469999999999999</v>
      </c>
      <c r="D47" s="157">
        <v>0</v>
      </c>
      <c r="E47" s="144">
        <v>0</v>
      </c>
      <c r="F47" s="7">
        <v>1.0329999999999999</v>
      </c>
      <c r="G47" s="146">
        <v>-1.3599999999999999E-2</v>
      </c>
      <c r="H47" s="146">
        <v>3.5000000000000003E-2</v>
      </c>
      <c r="I47" s="144">
        <v>5</v>
      </c>
      <c r="J47" s="144">
        <v>5</v>
      </c>
      <c r="K47" s="146">
        <v>4.931E-2</v>
      </c>
      <c r="L47" s="144" t="s">
        <v>40</v>
      </c>
      <c r="M47" s="7" t="s">
        <v>36</v>
      </c>
      <c r="N47" s="145">
        <v>-5.9999999999999995E-4</v>
      </c>
      <c r="O47" s="23">
        <v>0.59489999999999998</v>
      </c>
      <c r="P47" s="146">
        <v>-1.54E-2</v>
      </c>
      <c r="Q47" s="146">
        <v>0.51929999999999998</v>
      </c>
      <c r="R47" s="146">
        <v>-3.2000000000000002E-3</v>
      </c>
      <c r="S47" s="146">
        <v>3.2000000000000002E-3</v>
      </c>
      <c r="T47" s="146">
        <v>-4.4000000000000003E-3</v>
      </c>
      <c r="U47" s="144">
        <v>180</v>
      </c>
      <c r="V47" s="144">
        <v>0</v>
      </c>
      <c r="W47" s="148">
        <v>0.17083333333333331</v>
      </c>
      <c r="X47" s="149">
        <v>42738</v>
      </c>
      <c r="Y47" s="13" t="s">
        <v>38</v>
      </c>
    </row>
    <row r="48" spans="1:25" ht="15.75" thickBot="1" x14ac:dyDescent="0.2">
      <c r="A48" s="14">
        <v>502001</v>
      </c>
      <c r="B48" s="150" t="s">
        <v>171</v>
      </c>
      <c r="C48" s="14">
        <v>1.046</v>
      </c>
      <c r="D48" s="156">
        <v>-3.8E-3</v>
      </c>
      <c r="E48" s="150">
        <v>2.5299999999999998</v>
      </c>
      <c r="F48" s="14">
        <v>1.032</v>
      </c>
      <c r="G48" s="152">
        <v>-1.3599999999999999E-2</v>
      </c>
      <c r="H48" s="152">
        <v>3.5000000000000003E-2</v>
      </c>
      <c r="I48" s="150">
        <v>5</v>
      </c>
      <c r="J48" s="150">
        <v>5</v>
      </c>
      <c r="K48" s="152">
        <v>4.931E-2</v>
      </c>
      <c r="L48" s="150" t="s">
        <v>40</v>
      </c>
      <c r="M48" s="14" t="s">
        <v>172</v>
      </c>
      <c r="N48" s="151">
        <v>4.1000000000000003E-3</v>
      </c>
      <c r="O48" s="18">
        <v>0.36909999999999998</v>
      </c>
      <c r="P48" s="152">
        <v>-1.47E-2</v>
      </c>
      <c r="Q48" s="152">
        <v>0.47649999999999998</v>
      </c>
      <c r="R48" s="152">
        <v>-1.9E-3</v>
      </c>
      <c r="S48" s="152">
        <v>-1.04E-2</v>
      </c>
      <c r="T48" s="152">
        <v>-2.8999999999999998E-3</v>
      </c>
      <c r="U48" s="150">
        <v>270</v>
      </c>
      <c r="V48" s="150">
        <v>-2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150112</v>
      </c>
      <c r="B49" s="144" t="s">
        <v>265</v>
      </c>
      <c r="C49" s="7">
        <v>1.022</v>
      </c>
      <c r="D49" s="145">
        <v>-5.7999999999999996E-3</v>
      </c>
      <c r="E49" s="144">
        <v>2.77</v>
      </c>
      <c r="F49" s="7">
        <v>1.0075000000000001</v>
      </c>
      <c r="G49" s="146">
        <v>-1.44E-2</v>
      </c>
      <c r="H49" s="146">
        <v>3.5000000000000003E-2</v>
      </c>
      <c r="I49" s="144">
        <v>5</v>
      </c>
      <c r="J49" s="144">
        <v>5</v>
      </c>
      <c r="K49" s="146">
        <v>4.929E-2</v>
      </c>
      <c r="L49" s="144" t="s">
        <v>40</v>
      </c>
      <c r="M49" s="7" t="s">
        <v>266</v>
      </c>
      <c r="N49" s="145">
        <v>-1.8E-3</v>
      </c>
      <c r="O49" s="23">
        <v>0.4965</v>
      </c>
      <c r="P49" s="146">
        <v>-1.4999999999999999E-2</v>
      </c>
      <c r="Q49" s="146">
        <v>0.60170000000000001</v>
      </c>
      <c r="R49" s="146">
        <v>-2.5000000000000001E-3</v>
      </c>
      <c r="S49" s="146">
        <v>-1.4E-3</v>
      </c>
      <c r="T49" s="146">
        <v>5.7999999999999996E-3</v>
      </c>
      <c r="U49" s="144">
        <v>959</v>
      </c>
      <c r="V49" s="144">
        <v>2</v>
      </c>
      <c r="W49" s="148">
        <v>0.21180555555555555</v>
      </c>
      <c r="X49" s="149">
        <v>42919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1.048</v>
      </c>
      <c r="D50" s="151">
        <v>1.9E-3</v>
      </c>
      <c r="E50" s="150">
        <v>5.01</v>
      </c>
      <c r="F50" s="14">
        <v>1.0322</v>
      </c>
      <c r="G50" s="152">
        <v>-1.5299999999999999E-2</v>
      </c>
      <c r="H50" s="152">
        <v>3.5000000000000003E-2</v>
      </c>
      <c r="I50" s="150">
        <v>5</v>
      </c>
      <c r="J50" s="150">
        <v>5</v>
      </c>
      <c r="K50" s="152">
        <v>4.922E-2</v>
      </c>
      <c r="L50" s="150" t="s">
        <v>40</v>
      </c>
      <c r="M50" s="14" t="s">
        <v>148</v>
      </c>
      <c r="N50" s="151">
        <v>4.4000000000000003E-3</v>
      </c>
      <c r="O50" s="18">
        <v>0.44180000000000003</v>
      </c>
      <c r="P50" s="152">
        <v>-1.66E-2</v>
      </c>
      <c r="Q50" s="152">
        <v>0.98350000000000004</v>
      </c>
      <c r="R50" s="152">
        <v>2.93E-2</v>
      </c>
      <c r="S50" s="152">
        <v>2.3800000000000002E-2</v>
      </c>
      <c r="T50" s="152">
        <v>1.7100000000000001E-2</v>
      </c>
      <c r="U50" s="150">
        <v>540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150064</v>
      </c>
      <c r="B51" s="144" t="s">
        <v>165</v>
      </c>
      <c r="C51" s="7">
        <v>1.05</v>
      </c>
      <c r="D51" s="147">
        <v>9.5999999999999992E-3</v>
      </c>
      <c r="E51" s="144">
        <v>8.77</v>
      </c>
      <c r="F51" s="7">
        <v>1.0329999999999999</v>
      </c>
      <c r="G51" s="146">
        <v>-1.6500000000000001E-2</v>
      </c>
      <c r="H51" s="146">
        <v>3.5000000000000003E-2</v>
      </c>
      <c r="I51" s="144">
        <v>5</v>
      </c>
      <c r="J51" s="144">
        <v>5</v>
      </c>
      <c r="K51" s="146">
        <v>4.9160000000000002E-2</v>
      </c>
      <c r="L51" s="144" t="s">
        <v>40</v>
      </c>
      <c r="M51" s="7" t="s">
        <v>166</v>
      </c>
      <c r="N51" s="147">
        <v>1.1000000000000001E-3</v>
      </c>
      <c r="O51" s="23">
        <v>0.46160000000000001</v>
      </c>
      <c r="P51" s="146">
        <v>-1.7500000000000002E-2</v>
      </c>
      <c r="Q51" s="146">
        <v>0.91190000000000004</v>
      </c>
      <c r="R51" s="146">
        <v>1.29E-2</v>
      </c>
      <c r="S51" s="146">
        <v>1.5E-3</v>
      </c>
      <c r="T51" s="146">
        <v>2.3E-3</v>
      </c>
      <c r="U51" s="144">
        <v>264</v>
      </c>
      <c r="V51" s="144">
        <v>0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150121</v>
      </c>
      <c r="B52" s="150" t="s">
        <v>159</v>
      </c>
      <c r="C52" s="14">
        <v>1.05</v>
      </c>
      <c r="D52" s="151">
        <v>1.1599999999999999E-2</v>
      </c>
      <c r="E52" s="150">
        <v>11.24</v>
      </c>
      <c r="F52" s="14">
        <v>1.0329999999999999</v>
      </c>
      <c r="G52" s="152">
        <v>-1.6500000000000001E-2</v>
      </c>
      <c r="H52" s="152">
        <v>3.5000000000000003E-2</v>
      </c>
      <c r="I52" s="150">
        <v>5</v>
      </c>
      <c r="J52" s="150">
        <v>5</v>
      </c>
      <c r="K52" s="152">
        <v>4.9160000000000002E-2</v>
      </c>
      <c r="L52" s="150" t="s">
        <v>40</v>
      </c>
      <c r="M52" s="14" t="s">
        <v>160</v>
      </c>
      <c r="N52" s="156">
        <v>-8.0000000000000004E-4</v>
      </c>
      <c r="O52" s="18">
        <v>0.44990000000000002</v>
      </c>
      <c r="P52" s="152">
        <v>-1.7500000000000002E-2</v>
      </c>
      <c r="Q52" s="152">
        <v>0.71509999999999996</v>
      </c>
      <c r="R52" s="152">
        <v>-5.0000000000000001E-4</v>
      </c>
      <c r="S52" s="152">
        <v>-9.7999999999999997E-3</v>
      </c>
      <c r="T52" s="152">
        <v>8.0999999999999996E-3</v>
      </c>
      <c r="U52" s="150">
        <v>439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150138</v>
      </c>
      <c r="B53" s="144" t="s">
        <v>181</v>
      </c>
      <c r="C53" s="7">
        <v>1.054</v>
      </c>
      <c r="D53" s="147">
        <v>1.35E-2</v>
      </c>
      <c r="E53" s="144">
        <v>10.51</v>
      </c>
      <c r="F53" s="7">
        <v>1.0369999999999999</v>
      </c>
      <c r="G53" s="146">
        <v>-1.6400000000000001E-2</v>
      </c>
      <c r="H53" s="146">
        <v>3.5000000000000003E-2</v>
      </c>
      <c r="I53" s="144">
        <v>5</v>
      </c>
      <c r="J53" s="144">
        <v>5</v>
      </c>
      <c r="K53" s="146">
        <v>4.9160000000000002E-2</v>
      </c>
      <c r="L53" s="144" t="s">
        <v>40</v>
      </c>
      <c r="M53" s="7" t="s">
        <v>182</v>
      </c>
      <c r="N53" s="147">
        <v>2.8E-3</v>
      </c>
      <c r="O53" s="23">
        <v>0.38169999999999998</v>
      </c>
      <c r="P53" s="146">
        <v>-1.7500000000000002E-2</v>
      </c>
      <c r="Q53" s="146">
        <v>0.44130000000000003</v>
      </c>
      <c r="R53" s="146">
        <v>6.0000000000000001E-3</v>
      </c>
      <c r="S53" s="146">
        <v>-8.2000000000000007E-3</v>
      </c>
      <c r="T53" s="146">
        <v>-4.3E-3</v>
      </c>
      <c r="U53" s="144">
        <v>251</v>
      </c>
      <c r="V53" s="144">
        <v>0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150073</v>
      </c>
      <c r="B54" s="150" t="s">
        <v>178</v>
      </c>
      <c r="C54" s="14">
        <v>1.0489999999999999</v>
      </c>
      <c r="D54" s="159">
        <v>0</v>
      </c>
      <c r="E54" s="150">
        <v>0</v>
      </c>
      <c r="F54" s="14">
        <v>1.032</v>
      </c>
      <c r="G54" s="152">
        <v>-1.6500000000000001E-2</v>
      </c>
      <c r="H54" s="152">
        <v>3.5000000000000003E-2</v>
      </c>
      <c r="I54" s="150">
        <v>5</v>
      </c>
      <c r="J54" s="150">
        <v>5</v>
      </c>
      <c r="K54" s="152">
        <v>4.9160000000000002E-2</v>
      </c>
      <c r="L54" s="150" t="s">
        <v>40</v>
      </c>
      <c r="M54" s="14" t="s">
        <v>174</v>
      </c>
      <c r="N54" s="151">
        <v>3.8999999999999998E-3</v>
      </c>
      <c r="O54" s="18">
        <v>0.53269999999999995</v>
      </c>
      <c r="P54" s="152">
        <v>-1.7600000000000001E-2</v>
      </c>
      <c r="Q54" s="152">
        <v>0.66049999999999998</v>
      </c>
      <c r="R54" s="152">
        <v>-3.0000000000000001E-3</v>
      </c>
      <c r="S54" s="152">
        <v>-2.9999999999999997E-4</v>
      </c>
      <c r="T54" s="152">
        <v>-7.3000000000000001E-3</v>
      </c>
      <c r="U54" s="150">
        <v>350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502021</v>
      </c>
      <c r="B55" s="144" t="s">
        <v>344</v>
      </c>
      <c r="C55" s="7">
        <v>1.052</v>
      </c>
      <c r="D55" s="147">
        <v>3.8E-3</v>
      </c>
      <c r="E55" s="144">
        <v>0.87</v>
      </c>
      <c r="F55" s="7">
        <v>1.0349999999999999</v>
      </c>
      <c r="G55" s="146">
        <v>-1.6400000000000001E-2</v>
      </c>
      <c r="H55" s="146">
        <v>3.5000000000000003E-2</v>
      </c>
      <c r="I55" s="144">
        <v>5</v>
      </c>
      <c r="J55" s="144">
        <v>5</v>
      </c>
      <c r="K55" s="146">
        <v>4.9160000000000002E-2</v>
      </c>
      <c r="L55" s="144" t="s">
        <v>40</v>
      </c>
      <c r="M55" s="7" t="s">
        <v>91</v>
      </c>
      <c r="N55" s="145">
        <v>-1.2999999999999999E-3</v>
      </c>
      <c r="O55" s="23">
        <v>0.44690000000000002</v>
      </c>
      <c r="P55" s="146">
        <v>-1.7500000000000002E-2</v>
      </c>
      <c r="Q55" s="146">
        <v>0.29139999999999999</v>
      </c>
      <c r="R55" s="146">
        <v>-1.4E-3</v>
      </c>
      <c r="S55" s="146">
        <v>-4.0000000000000002E-4</v>
      </c>
      <c r="T55" s="146">
        <v>-2.5999999999999999E-3</v>
      </c>
      <c r="U55" s="144">
        <v>364</v>
      </c>
      <c r="V55" s="144">
        <v>-5</v>
      </c>
      <c r="W55" s="148">
        <v>0.21180555555555555</v>
      </c>
      <c r="X55" s="149">
        <v>42719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1.0900000000000001</v>
      </c>
      <c r="D56" s="151">
        <v>6.4999999999999997E-3</v>
      </c>
      <c r="E56" s="150">
        <v>7.32</v>
      </c>
      <c r="F56" s="14">
        <v>1.069</v>
      </c>
      <c r="G56" s="152">
        <v>-1.9599999999999999E-2</v>
      </c>
      <c r="H56" s="152">
        <v>3.5000000000000003E-2</v>
      </c>
      <c r="I56" s="150">
        <v>5.75</v>
      </c>
      <c r="J56" s="150">
        <v>5</v>
      </c>
      <c r="K56" s="152">
        <v>4.9070000000000003E-2</v>
      </c>
      <c r="L56" s="150" t="s">
        <v>40</v>
      </c>
      <c r="M56" s="14" t="s">
        <v>169</v>
      </c>
      <c r="N56" s="156">
        <v>-3.0999999999999999E-3</v>
      </c>
      <c r="O56" s="18">
        <v>0.152</v>
      </c>
      <c r="P56" s="152">
        <v>-2.07E-2</v>
      </c>
      <c r="Q56" s="162">
        <v>0.92879999999999996</v>
      </c>
      <c r="R56" s="152">
        <v>4.0000000000000002E-4</v>
      </c>
      <c r="S56" s="152">
        <v>-6.4000000000000003E-3</v>
      </c>
      <c r="T56" s="152">
        <v>-5.7000000000000002E-3</v>
      </c>
      <c r="U56" s="150">
        <v>5429</v>
      </c>
      <c r="V56" s="150">
        <v>-63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502031</v>
      </c>
      <c r="B57" s="155" t="s">
        <v>65</v>
      </c>
      <c r="C57" s="7">
        <v>1.022</v>
      </c>
      <c r="D57" s="147">
        <v>2E-3</v>
      </c>
      <c r="E57" s="144">
        <v>2.0099999999999998</v>
      </c>
      <c r="F57" s="7">
        <v>1.0029999999999999</v>
      </c>
      <c r="G57" s="146">
        <v>-1.89E-2</v>
      </c>
      <c r="H57" s="146">
        <v>3.5000000000000003E-2</v>
      </c>
      <c r="I57" s="144">
        <v>5</v>
      </c>
      <c r="J57" s="144">
        <v>5</v>
      </c>
      <c r="K57" s="146">
        <v>4.9070000000000003E-2</v>
      </c>
      <c r="L57" s="144" t="s">
        <v>40</v>
      </c>
      <c r="M57" s="7" t="s">
        <v>66</v>
      </c>
      <c r="N57" s="147">
        <v>6.1000000000000004E-3</v>
      </c>
      <c r="O57" s="23">
        <v>0.3695</v>
      </c>
      <c r="P57" s="146">
        <v>-1.9800000000000002E-2</v>
      </c>
      <c r="Q57" s="146">
        <v>0.50949999999999995</v>
      </c>
      <c r="R57" s="146">
        <v>-2.2000000000000001E-3</v>
      </c>
      <c r="S57" s="146">
        <v>-3.0000000000000001E-3</v>
      </c>
      <c r="T57" s="146">
        <v>5.0000000000000001E-4</v>
      </c>
      <c r="U57" s="144">
        <v>925</v>
      </c>
      <c r="V57" s="144">
        <v>20</v>
      </c>
      <c r="W57" s="148">
        <v>0.21180555555555555</v>
      </c>
      <c r="X57" s="149">
        <v>42947</v>
      </c>
      <c r="Y57" s="13" t="s">
        <v>38</v>
      </c>
    </row>
    <row r="58" spans="1:25" ht="15.75" thickBot="1" x14ac:dyDescent="0.2">
      <c r="A58" s="14">
        <v>502041</v>
      </c>
      <c r="B58" s="150" t="s">
        <v>155</v>
      </c>
      <c r="C58" s="14">
        <v>1.079</v>
      </c>
      <c r="D58" s="159">
        <v>0</v>
      </c>
      <c r="E58" s="150">
        <v>0</v>
      </c>
      <c r="F58" s="14">
        <v>1.0569999999999999</v>
      </c>
      <c r="G58" s="152">
        <v>-2.0799999999999999E-2</v>
      </c>
      <c r="H58" s="152">
        <v>3.5000000000000003E-2</v>
      </c>
      <c r="I58" s="150">
        <v>5.5</v>
      </c>
      <c r="J58" s="150">
        <v>5</v>
      </c>
      <c r="K58" s="152">
        <v>4.8989999999999999E-2</v>
      </c>
      <c r="L58" s="150" t="s">
        <v>40</v>
      </c>
      <c r="M58" s="14" t="s">
        <v>91</v>
      </c>
      <c r="N58" s="156">
        <v>-1.2999999999999999E-3</v>
      </c>
      <c r="O58" s="18">
        <v>0.29260000000000003</v>
      </c>
      <c r="P58" s="152">
        <v>-2.18E-2</v>
      </c>
      <c r="Q58" s="162">
        <v>0.62360000000000004</v>
      </c>
      <c r="R58" s="152">
        <v>1.21E-2</v>
      </c>
      <c r="S58" s="152">
        <v>7.0000000000000001E-3</v>
      </c>
      <c r="T58" s="152">
        <v>2.7000000000000001E-3</v>
      </c>
      <c r="U58" s="150">
        <v>1054</v>
      </c>
      <c r="V58" s="150">
        <v>0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150094</v>
      </c>
      <c r="B59" s="144" t="s">
        <v>162</v>
      </c>
      <c r="C59" s="7">
        <v>1.0549999999999999</v>
      </c>
      <c r="D59" s="157">
        <v>0</v>
      </c>
      <c r="E59" s="144">
        <v>0</v>
      </c>
      <c r="F59" s="7">
        <v>1.032</v>
      </c>
      <c r="G59" s="146">
        <v>-2.23E-2</v>
      </c>
      <c r="H59" s="146">
        <v>3.5000000000000003E-2</v>
      </c>
      <c r="I59" s="144">
        <v>5</v>
      </c>
      <c r="J59" s="144">
        <v>5</v>
      </c>
      <c r="K59" s="146">
        <v>4.888E-2</v>
      </c>
      <c r="L59" s="144" t="s">
        <v>40</v>
      </c>
      <c r="M59" s="7" t="s">
        <v>163</v>
      </c>
      <c r="N59" s="147">
        <v>1.5E-3</v>
      </c>
      <c r="O59" s="23">
        <v>0.1633</v>
      </c>
      <c r="P59" s="146">
        <v>-2.3099999999999999E-2</v>
      </c>
      <c r="Q59" s="146">
        <v>1.6107</v>
      </c>
      <c r="R59" s="146">
        <v>2.5000000000000001E-3</v>
      </c>
      <c r="S59" s="146">
        <v>5.8999999999999999E-3</v>
      </c>
      <c r="T59" s="146">
        <v>9.1000000000000004E-3</v>
      </c>
      <c r="U59" s="144">
        <v>952</v>
      </c>
      <c r="V59" s="144">
        <v>-1</v>
      </c>
      <c r="W59" s="148">
        <v>0.21180555555555555</v>
      </c>
      <c r="X59" s="149">
        <v>42738</v>
      </c>
      <c r="Y59" s="13" t="s">
        <v>38</v>
      </c>
    </row>
    <row r="60" spans="1:25" ht="15.75" thickBot="1" x14ac:dyDescent="0.2">
      <c r="A60" s="14">
        <v>150055</v>
      </c>
      <c r="B60" s="150" t="s">
        <v>184</v>
      </c>
      <c r="C60" s="14">
        <v>1.0580000000000001</v>
      </c>
      <c r="D60" s="159">
        <v>0</v>
      </c>
      <c r="E60" s="150">
        <v>1.5</v>
      </c>
      <c r="F60" s="14">
        <v>1.0322</v>
      </c>
      <c r="G60" s="152">
        <v>-2.5000000000000001E-2</v>
      </c>
      <c r="H60" s="152">
        <v>3.5000000000000003E-2</v>
      </c>
      <c r="I60" s="150">
        <v>5</v>
      </c>
      <c r="J60" s="150">
        <v>5</v>
      </c>
      <c r="K60" s="152">
        <v>4.8739999999999999E-2</v>
      </c>
      <c r="L60" s="150" t="s">
        <v>40</v>
      </c>
      <c r="M60" s="14" t="s">
        <v>148</v>
      </c>
      <c r="N60" s="151">
        <v>4.4000000000000003E-3</v>
      </c>
      <c r="O60" s="18">
        <v>0.58509999999999995</v>
      </c>
      <c r="P60" s="152">
        <v>-2.5899999999999999E-2</v>
      </c>
      <c r="Q60" s="150" t="s">
        <v>37</v>
      </c>
      <c r="R60" s="152">
        <v>5.4000000000000003E-3</v>
      </c>
      <c r="S60" s="152">
        <v>1.04E-2</v>
      </c>
      <c r="T60" s="152">
        <v>1.18E-2</v>
      </c>
      <c r="U60" s="150">
        <v>312</v>
      </c>
      <c r="V60" s="150">
        <v>0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150167</v>
      </c>
      <c r="B61" s="144" t="s">
        <v>161</v>
      </c>
      <c r="C61" s="7">
        <v>1.0629999999999999</v>
      </c>
      <c r="D61" s="147">
        <v>2.8E-3</v>
      </c>
      <c r="E61" s="144">
        <v>7.66</v>
      </c>
      <c r="F61" s="7">
        <v>1.0369999999999999</v>
      </c>
      <c r="G61" s="146">
        <v>-2.5100000000000001E-2</v>
      </c>
      <c r="H61" s="146">
        <v>3.5000000000000003E-2</v>
      </c>
      <c r="I61" s="144">
        <v>5</v>
      </c>
      <c r="J61" s="144">
        <v>5</v>
      </c>
      <c r="K61" s="146">
        <v>4.8730000000000002E-2</v>
      </c>
      <c r="L61" s="144" t="s">
        <v>40</v>
      </c>
      <c r="M61" s="7" t="s">
        <v>88</v>
      </c>
      <c r="N61" s="145">
        <v>-5.9999999999999995E-4</v>
      </c>
      <c r="O61" s="23">
        <v>0.25130000000000002</v>
      </c>
      <c r="P61" s="146">
        <v>-2.58E-2</v>
      </c>
      <c r="Q61" s="146">
        <v>0.74519999999999997</v>
      </c>
      <c r="R61" s="146">
        <v>2.2100000000000002E-2</v>
      </c>
      <c r="S61" s="146">
        <v>2.3300000000000001E-2</v>
      </c>
      <c r="T61" s="146">
        <v>1.3899999999999999E-2</v>
      </c>
      <c r="U61" s="144">
        <v>2958</v>
      </c>
      <c r="V61" s="144">
        <v>5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150083</v>
      </c>
      <c r="B62" s="150" t="s">
        <v>287</v>
      </c>
      <c r="C62" s="14">
        <v>1.0609999999999999</v>
      </c>
      <c r="D62" s="156">
        <v>-6.6E-3</v>
      </c>
      <c r="E62" s="150">
        <v>1.08</v>
      </c>
      <c r="F62" s="14">
        <v>1.0325</v>
      </c>
      <c r="G62" s="152">
        <v>-2.76E-2</v>
      </c>
      <c r="H62" s="152">
        <v>3.5000000000000003E-2</v>
      </c>
      <c r="I62" s="150">
        <v>5</v>
      </c>
      <c r="J62" s="150">
        <v>5</v>
      </c>
      <c r="K62" s="152">
        <v>4.861E-2</v>
      </c>
      <c r="L62" s="150" t="s">
        <v>40</v>
      </c>
      <c r="M62" s="14" t="s">
        <v>266</v>
      </c>
      <c r="N62" s="156">
        <v>-1.8E-3</v>
      </c>
      <c r="O62" s="18">
        <v>0.38069999999999998</v>
      </c>
      <c r="P62" s="152">
        <v>-2.7699999999999999E-2</v>
      </c>
      <c r="Q62" s="152">
        <v>0.93159999999999998</v>
      </c>
      <c r="R62" s="152">
        <v>-1.4E-3</v>
      </c>
      <c r="S62" s="152">
        <v>-3.0999999999999999E-3</v>
      </c>
      <c r="T62" s="152">
        <v>1.9E-3</v>
      </c>
      <c r="U62" s="150">
        <v>698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150030</v>
      </c>
      <c r="B63" s="144" t="s">
        <v>179</v>
      </c>
      <c r="C63" s="7">
        <v>1.0609999999999999</v>
      </c>
      <c r="D63" s="145">
        <v>-1.12E-2</v>
      </c>
      <c r="E63" s="144">
        <v>0.35</v>
      </c>
      <c r="F63" s="7">
        <v>1.032</v>
      </c>
      <c r="G63" s="146">
        <v>-2.81E-2</v>
      </c>
      <c r="H63" s="146">
        <v>3.5000000000000003E-2</v>
      </c>
      <c r="I63" s="144">
        <v>5</v>
      </c>
      <c r="J63" s="144">
        <v>5</v>
      </c>
      <c r="K63" s="146">
        <v>4.8590000000000001E-2</v>
      </c>
      <c r="L63" s="144" t="s">
        <v>40</v>
      </c>
      <c r="M63" s="7" t="s">
        <v>180</v>
      </c>
      <c r="N63" s="145">
        <v>-3.0999999999999999E-3</v>
      </c>
      <c r="O63" s="23">
        <v>0.39350000000000002</v>
      </c>
      <c r="P63" s="146">
        <v>-2.87E-2</v>
      </c>
      <c r="Q63" s="146">
        <v>0.89239999999999997</v>
      </c>
      <c r="R63" s="146">
        <v>-2.3E-3</v>
      </c>
      <c r="S63" s="146">
        <v>-1.4E-3</v>
      </c>
      <c r="T63" s="146">
        <v>-5.5999999999999999E-3</v>
      </c>
      <c r="U63" s="144">
        <v>3152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1.097</v>
      </c>
      <c r="D64" s="151">
        <v>5.4999999999999997E-3</v>
      </c>
      <c r="E64" s="150">
        <v>155.93</v>
      </c>
      <c r="F64" s="14">
        <v>1.0650999999999999</v>
      </c>
      <c r="G64" s="152">
        <v>-0.03</v>
      </c>
      <c r="H64" s="152">
        <v>3.5000000000000003E-2</v>
      </c>
      <c r="I64" s="150">
        <v>5.75</v>
      </c>
      <c r="J64" s="150">
        <v>5</v>
      </c>
      <c r="K64" s="152">
        <v>4.8550000000000003E-2</v>
      </c>
      <c r="L64" s="150" t="s">
        <v>40</v>
      </c>
      <c r="M64" s="14" t="s">
        <v>48</v>
      </c>
      <c r="N64" s="159">
        <v>0</v>
      </c>
      <c r="O64" s="18">
        <v>0.25419999999999998</v>
      </c>
      <c r="P64" s="152">
        <v>-3.0599999999999999E-2</v>
      </c>
      <c r="Q64" s="152">
        <v>0.70130000000000003</v>
      </c>
      <c r="R64" s="152">
        <v>-1.4E-3</v>
      </c>
      <c r="S64" s="152">
        <v>-3.5999999999999999E-3</v>
      </c>
      <c r="T64" s="152">
        <v>-3.7000000000000002E-3</v>
      </c>
      <c r="U64" s="150">
        <v>21958</v>
      </c>
      <c r="V64" s="150">
        <v>101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150140</v>
      </c>
      <c r="B65" s="144" t="s">
        <v>158</v>
      </c>
      <c r="C65" s="7">
        <v>1.0629999999999999</v>
      </c>
      <c r="D65" s="157">
        <v>0</v>
      </c>
      <c r="E65" s="144">
        <v>7.99</v>
      </c>
      <c r="F65" s="7">
        <v>1.0325</v>
      </c>
      <c r="G65" s="146">
        <v>-2.9499999999999998E-2</v>
      </c>
      <c r="H65" s="146">
        <v>3.5000000000000003E-2</v>
      </c>
      <c r="I65" s="144">
        <v>5</v>
      </c>
      <c r="J65" s="144">
        <v>5</v>
      </c>
      <c r="K65" s="146">
        <v>4.8520000000000001E-2</v>
      </c>
      <c r="L65" s="144" t="s">
        <v>40</v>
      </c>
      <c r="M65" s="7" t="s">
        <v>88</v>
      </c>
      <c r="N65" s="145">
        <v>-5.9999999999999995E-4</v>
      </c>
      <c r="O65" s="23">
        <v>0.26490000000000002</v>
      </c>
      <c r="P65" s="146">
        <v>-2.9600000000000001E-2</v>
      </c>
      <c r="Q65" s="146">
        <v>0.71960000000000002</v>
      </c>
      <c r="R65" s="146">
        <v>9.4000000000000004E-3</v>
      </c>
      <c r="S65" s="146">
        <v>1.34E-2</v>
      </c>
      <c r="T65" s="146">
        <v>1.3299999999999999E-2</v>
      </c>
      <c r="U65" s="144">
        <v>633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150211</v>
      </c>
      <c r="B66" s="150" t="s">
        <v>175</v>
      </c>
      <c r="C66" s="14">
        <v>1.0649999999999999</v>
      </c>
      <c r="D66" s="151">
        <v>2.8E-3</v>
      </c>
      <c r="E66" s="150">
        <v>41.41</v>
      </c>
      <c r="F66" s="14">
        <v>1.034</v>
      </c>
      <c r="G66" s="152">
        <v>-0.03</v>
      </c>
      <c r="H66" s="152">
        <v>3.5000000000000003E-2</v>
      </c>
      <c r="I66" s="150">
        <v>5</v>
      </c>
      <c r="J66" s="150">
        <v>5</v>
      </c>
      <c r="K66" s="152">
        <v>4.8500000000000001E-2</v>
      </c>
      <c r="L66" s="150" t="s">
        <v>40</v>
      </c>
      <c r="M66" s="14" t="s">
        <v>176</v>
      </c>
      <c r="N66" s="151">
        <v>6.9999999999999999E-4</v>
      </c>
      <c r="O66" s="18">
        <v>0.30719999999999997</v>
      </c>
      <c r="P66" s="152">
        <v>-3.04E-2</v>
      </c>
      <c r="Q66" s="152">
        <v>0.61880000000000002</v>
      </c>
      <c r="R66" s="152">
        <v>-1E-4</v>
      </c>
      <c r="S66" s="152">
        <v>-3.8E-3</v>
      </c>
      <c r="T66" s="152">
        <v>-6.8999999999999999E-3</v>
      </c>
      <c r="U66" s="150">
        <v>113608</v>
      </c>
      <c r="V66" s="150">
        <v>-105</v>
      </c>
      <c r="W66" s="153">
        <v>0.21180555555555555</v>
      </c>
      <c r="X66" s="154">
        <v>42719</v>
      </c>
      <c r="Y66" s="21" t="s">
        <v>38</v>
      </c>
    </row>
    <row r="67" spans="1:25" ht="15.75" thickBot="1" x14ac:dyDescent="0.2">
      <c r="A67" s="7">
        <v>150213</v>
      </c>
      <c r="B67" s="144" t="s">
        <v>177</v>
      </c>
      <c r="C67" s="7">
        <v>1.0640000000000001</v>
      </c>
      <c r="D67" s="147">
        <v>5.7000000000000002E-3</v>
      </c>
      <c r="E67" s="144">
        <v>336.76</v>
      </c>
      <c r="F67" s="7">
        <v>1.0329999999999999</v>
      </c>
      <c r="G67" s="146">
        <v>-0.03</v>
      </c>
      <c r="H67" s="146">
        <v>3.5000000000000003E-2</v>
      </c>
      <c r="I67" s="144">
        <v>5</v>
      </c>
      <c r="J67" s="144">
        <v>5</v>
      </c>
      <c r="K67" s="146">
        <v>4.8500000000000001E-2</v>
      </c>
      <c r="L67" s="144" t="s">
        <v>40</v>
      </c>
      <c r="M67" s="7" t="s">
        <v>174</v>
      </c>
      <c r="N67" s="147">
        <v>3.8999999999999998E-3</v>
      </c>
      <c r="O67" s="23">
        <v>0.159</v>
      </c>
      <c r="P67" s="146">
        <v>-3.0499999999999999E-2</v>
      </c>
      <c r="Q67" s="146">
        <v>1.6218999999999999</v>
      </c>
      <c r="R67" s="146">
        <v>-3.7000000000000002E-3</v>
      </c>
      <c r="S67" s="146">
        <v>-5.3E-3</v>
      </c>
      <c r="T67" s="146">
        <v>-8.5000000000000006E-3</v>
      </c>
      <c r="U67" s="144">
        <v>89190</v>
      </c>
      <c r="V67" s="144">
        <v>-75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502054</v>
      </c>
      <c r="B68" s="150" t="s">
        <v>55</v>
      </c>
      <c r="C68" s="14">
        <v>1.091</v>
      </c>
      <c r="D68" s="159">
        <v>0</v>
      </c>
      <c r="E68" s="150">
        <v>294.72000000000003</v>
      </c>
      <c r="F68" s="14">
        <v>1.0569999999999999</v>
      </c>
      <c r="G68" s="152">
        <v>-3.2199999999999999E-2</v>
      </c>
      <c r="H68" s="152">
        <v>3.5000000000000003E-2</v>
      </c>
      <c r="I68" s="150">
        <v>5.5</v>
      </c>
      <c r="J68" s="150">
        <v>5</v>
      </c>
      <c r="K68" s="152">
        <v>4.8419999999999998E-2</v>
      </c>
      <c r="L68" s="150" t="s">
        <v>40</v>
      </c>
      <c r="M68" s="14" t="s">
        <v>56</v>
      </c>
      <c r="N68" s="156">
        <v>-4.8999999999999998E-3</v>
      </c>
      <c r="O68" s="18">
        <v>0.39710000000000001</v>
      </c>
      <c r="P68" s="152">
        <v>-3.2599999999999997E-2</v>
      </c>
      <c r="Q68" s="162">
        <v>0.38390000000000002</v>
      </c>
      <c r="R68" s="152">
        <v>6.1000000000000004E-3</v>
      </c>
      <c r="S68" s="152">
        <v>4.5999999999999999E-3</v>
      </c>
      <c r="T68" s="152">
        <v>4.5999999999999999E-3</v>
      </c>
      <c r="U68" s="150">
        <v>9340</v>
      </c>
      <c r="V68" s="150">
        <v>-5</v>
      </c>
      <c r="W68" s="153">
        <v>0.21180555555555555</v>
      </c>
      <c r="X68" s="154">
        <v>42704</v>
      </c>
      <c r="Y68" s="21" t="s">
        <v>38</v>
      </c>
    </row>
    <row r="69" spans="1:25" ht="15.75" thickBot="1" x14ac:dyDescent="0.2">
      <c r="A69" s="7">
        <v>150267</v>
      </c>
      <c r="B69" s="155" t="s">
        <v>164</v>
      </c>
      <c r="C69" s="7">
        <v>1.0720000000000001</v>
      </c>
      <c r="D69" s="147">
        <v>3.7000000000000002E-3</v>
      </c>
      <c r="E69" s="144">
        <v>3.75</v>
      </c>
      <c r="F69" s="7">
        <v>1.0367</v>
      </c>
      <c r="G69" s="146">
        <v>-3.4099999999999998E-2</v>
      </c>
      <c r="H69" s="146">
        <v>3.5000000000000003E-2</v>
      </c>
      <c r="I69" s="144">
        <v>5</v>
      </c>
      <c r="J69" s="144">
        <v>5</v>
      </c>
      <c r="K69" s="146">
        <v>4.8300000000000003E-2</v>
      </c>
      <c r="L69" s="144" t="s">
        <v>40</v>
      </c>
      <c r="M69" s="7" t="s">
        <v>95</v>
      </c>
      <c r="N69" s="145">
        <v>-1.1000000000000001E-3</v>
      </c>
      <c r="O69" s="23">
        <v>0.26939999999999997</v>
      </c>
      <c r="P69" s="146">
        <v>-3.4000000000000002E-2</v>
      </c>
      <c r="Q69" s="146">
        <v>0.70340000000000003</v>
      </c>
      <c r="R69" s="146">
        <v>5.0000000000000001E-4</v>
      </c>
      <c r="S69" s="146">
        <v>-5.9999999999999995E-4</v>
      </c>
      <c r="T69" s="146">
        <v>-1E-4</v>
      </c>
      <c r="U69" s="144">
        <v>1975</v>
      </c>
      <c r="V69" s="144">
        <v>0</v>
      </c>
      <c r="W69" s="148">
        <v>0.21180555555555555</v>
      </c>
      <c r="X69" s="149">
        <v>42705</v>
      </c>
      <c r="Y69" s="13" t="s">
        <v>38</v>
      </c>
    </row>
    <row r="70" spans="1:25" ht="15.75" thickBot="1" x14ac:dyDescent="0.2">
      <c r="A70" s="14">
        <v>150152</v>
      </c>
      <c r="B70" s="150" t="s">
        <v>183</v>
      </c>
      <c r="C70" s="14">
        <v>1.07</v>
      </c>
      <c r="D70" s="151">
        <v>5.5999999999999999E-3</v>
      </c>
      <c r="E70" s="150">
        <v>6447.9</v>
      </c>
      <c r="F70" s="14">
        <v>1.032</v>
      </c>
      <c r="G70" s="152">
        <v>-3.6799999999999999E-2</v>
      </c>
      <c r="H70" s="152">
        <v>3.5000000000000003E-2</v>
      </c>
      <c r="I70" s="150">
        <v>5</v>
      </c>
      <c r="J70" s="150">
        <v>5</v>
      </c>
      <c r="K70" s="152">
        <v>4.8169999999999998E-2</v>
      </c>
      <c r="L70" s="150" t="s">
        <v>40</v>
      </c>
      <c r="M70" s="14" t="s">
        <v>129</v>
      </c>
      <c r="N70" s="151">
        <v>4.1999999999999997E-3</v>
      </c>
      <c r="O70" s="18">
        <v>0.36409999999999998</v>
      </c>
      <c r="P70" s="152">
        <v>-3.6799999999999999E-2</v>
      </c>
      <c r="Q70" s="152">
        <v>0.48809999999999998</v>
      </c>
      <c r="R70" s="152">
        <v>-6.0000000000000001E-3</v>
      </c>
      <c r="S70" s="152">
        <v>-5.4999999999999997E-3</v>
      </c>
      <c r="T70" s="152">
        <v>-5.8999999999999999E-3</v>
      </c>
      <c r="U70" s="150">
        <v>353992</v>
      </c>
      <c r="V70" s="150">
        <v>99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150090</v>
      </c>
      <c r="B71" s="144" t="s">
        <v>173</v>
      </c>
      <c r="C71" s="7">
        <v>1.073</v>
      </c>
      <c r="D71" s="147">
        <v>4.7000000000000002E-3</v>
      </c>
      <c r="E71" s="144">
        <v>23.91</v>
      </c>
      <c r="F71" s="7">
        <v>1.0325</v>
      </c>
      <c r="G71" s="146">
        <v>-3.9199999999999999E-2</v>
      </c>
      <c r="H71" s="146">
        <v>3.5000000000000003E-2</v>
      </c>
      <c r="I71" s="144">
        <v>5</v>
      </c>
      <c r="J71" s="144">
        <v>5</v>
      </c>
      <c r="K71" s="146">
        <v>4.8050000000000002E-2</v>
      </c>
      <c r="L71" s="144" t="s">
        <v>40</v>
      </c>
      <c r="M71" s="7" t="s">
        <v>174</v>
      </c>
      <c r="N71" s="147">
        <v>3.8999999999999998E-3</v>
      </c>
      <c r="O71" s="23">
        <v>0.40560000000000002</v>
      </c>
      <c r="P71" s="146">
        <v>-3.8600000000000002E-2</v>
      </c>
      <c r="Q71" s="146">
        <v>0.85389999999999999</v>
      </c>
      <c r="R71" s="146">
        <v>-6.9999999999999999E-4</v>
      </c>
      <c r="S71" s="146">
        <v>-3.0999999999999999E-3</v>
      </c>
      <c r="T71" s="146">
        <v>3.7000000000000002E-3</v>
      </c>
      <c r="U71" s="144">
        <v>1092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150104</v>
      </c>
      <c r="B72" s="150" t="s">
        <v>286</v>
      </c>
      <c r="C72" s="14">
        <v>1.0740000000000001</v>
      </c>
      <c r="D72" s="159">
        <v>0</v>
      </c>
      <c r="E72" s="150">
        <v>12.97</v>
      </c>
      <c r="F72" s="14">
        <v>1.0329999999999999</v>
      </c>
      <c r="G72" s="152">
        <v>-3.9699999999999999E-2</v>
      </c>
      <c r="H72" s="152">
        <v>3.5000000000000003E-2</v>
      </c>
      <c r="I72" s="150">
        <v>5</v>
      </c>
      <c r="J72" s="150">
        <v>5</v>
      </c>
      <c r="K72" s="152">
        <v>4.8030000000000003E-2</v>
      </c>
      <c r="L72" s="150" t="s">
        <v>40</v>
      </c>
      <c r="M72" s="14" t="s">
        <v>88</v>
      </c>
      <c r="N72" s="156">
        <v>-5.9999999999999995E-4</v>
      </c>
      <c r="O72" s="18">
        <v>0.43390000000000001</v>
      </c>
      <c r="P72" s="152">
        <v>-3.8800000000000001E-2</v>
      </c>
      <c r="Q72" s="152">
        <v>0.69879999999999998</v>
      </c>
      <c r="R72" s="152">
        <v>-2.9999999999999997E-4</v>
      </c>
      <c r="S72" s="152">
        <v>-8.9999999999999998E-4</v>
      </c>
      <c r="T72" s="152">
        <v>2.5000000000000001E-3</v>
      </c>
      <c r="U72" s="150">
        <v>1037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1.044</v>
      </c>
      <c r="D73" s="147">
        <v>3.8E-3</v>
      </c>
      <c r="E73" s="144">
        <v>26.11</v>
      </c>
      <c r="F73" s="7">
        <v>1.018</v>
      </c>
      <c r="G73" s="146">
        <v>-2.5499999999999998E-2</v>
      </c>
      <c r="H73" s="144" t="s">
        <v>186</v>
      </c>
      <c r="I73" s="144">
        <v>5</v>
      </c>
      <c r="J73" s="144">
        <v>5</v>
      </c>
      <c r="K73" s="146">
        <v>4.6429999999999999E-2</v>
      </c>
      <c r="L73" s="144" t="s">
        <v>40</v>
      </c>
      <c r="M73" s="7" t="s">
        <v>187</v>
      </c>
      <c r="N73" s="145">
        <v>-1.6000000000000001E-3</v>
      </c>
      <c r="O73" s="23">
        <v>0.52170000000000005</v>
      </c>
      <c r="P73" s="146">
        <v>-2.53E-2</v>
      </c>
      <c r="Q73" s="144" t="s">
        <v>37</v>
      </c>
      <c r="R73" s="146">
        <v>-8.0000000000000004E-4</v>
      </c>
      <c r="S73" s="146">
        <v>-5.0000000000000001E-3</v>
      </c>
      <c r="T73" s="146">
        <v>-3.8E-3</v>
      </c>
      <c r="U73" s="144">
        <v>7971</v>
      </c>
      <c r="V73" s="144">
        <v>0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150059</v>
      </c>
      <c r="B74" s="150" t="s">
        <v>190</v>
      </c>
      <c r="C74" s="14">
        <v>1.1910000000000001</v>
      </c>
      <c r="D74" s="156">
        <v>-1.9800000000000002E-2</v>
      </c>
      <c r="E74" s="150">
        <v>1.33</v>
      </c>
      <c r="F74" s="14">
        <v>1.032</v>
      </c>
      <c r="G74" s="152">
        <v>-0.15409999999999999</v>
      </c>
      <c r="H74" s="152">
        <v>3.5000000000000003E-2</v>
      </c>
      <c r="I74" s="150">
        <v>5</v>
      </c>
      <c r="J74" s="150">
        <v>5</v>
      </c>
      <c r="K74" s="152">
        <v>4.3139999999999998E-2</v>
      </c>
      <c r="L74" s="150" t="s">
        <v>40</v>
      </c>
      <c r="M74" s="14" t="s">
        <v>191</v>
      </c>
      <c r="N74" s="151">
        <v>1.5E-3</v>
      </c>
      <c r="O74" s="18">
        <v>0.47820000000000001</v>
      </c>
      <c r="P74" s="152">
        <v>-0.13469999999999999</v>
      </c>
      <c r="Q74" s="152">
        <v>1.3180000000000001</v>
      </c>
      <c r="R74" s="152">
        <v>-1.4E-3</v>
      </c>
      <c r="S74" s="152">
        <v>7.7999999999999996E-3</v>
      </c>
      <c r="T74" s="152">
        <v>7.9000000000000008E-3</v>
      </c>
      <c r="U74" s="150">
        <v>4185</v>
      </c>
      <c r="V74" s="150">
        <v>0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1.046</v>
      </c>
      <c r="D75" s="157">
        <v>0</v>
      </c>
      <c r="E75" s="144">
        <v>1.57</v>
      </c>
      <c r="F75" s="7">
        <v>1.0329999999999999</v>
      </c>
      <c r="G75" s="146">
        <v>-1.26E-2</v>
      </c>
      <c r="H75" s="146">
        <v>3.5000000000000003E-2</v>
      </c>
      <c r="I75" s="144">
        <v>5</v>
      </c>
      <c r="J75" s="144">
        <v>5</v>
      </c>
      <c r="K75" s="146">
        <v>4.2299999999999997E-2</v>
      </c>
      <c r="L75" s="144">
        <v>3.58</v>
      </c>
      <c r="M75" s="7" t="s">
        <v>187</v>
      </c>
      <c r="N75" s="145">
        <v>-1.6000000000000001E-3</v>
      </c>
      <c r="O75" s="146">
        <v>0.1908</v>
      </c>
      <c r="P75" s="144" t="s">
        <v>37</v>
      </c>
      <c r="Q75" s="146">
        <v>1.5226999999999999</v>
      </c>
      <c r="R75" s="146">
        <v>1.03E-2</v>
      </c>
      <c r="S75" s="146">
        <v>9.4000000000000004E-3</v>
      </c>
      <c r="T75" s="146">
        <v>7.4999999999999997E-3</v>
      </c>
      <c r="U75" s="144">
        <v>1940</v>
      </c>
      <c r="V75" s="144">
        <v>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1.0429999999999999</v>
      </c>
      <c r="D76" s="151">
        <v>1.9E-3</v>
      </c>
      <c r="E76" s="150">
        <v>50.34</v>
      </c>
      <c r="F76" s="14">
        <v>1.0147999999999999</v>
      </c>
      <c r="G76" s="152">
        <v>-2.7799999999999998E-2</v>
      </c>
      <c r="H76" s="152">
        <v>3.5000000000000003E-2</v>
      </c>
      <c r="I76" s="150">
        <v>5</v>
      </c>
      <c r="J76" s="150">
        <v>5</v>
      </c>
      <c r="K76" s="152">
        <v>9.4000000000000004E-3</v>
      </c>
      <c r="L76" s="150">
        <v>0.7</v>
      </c>
      <c r="M76" s="14" t="s">
        <v>189</v>
      </c>
      <c r="N76" s="151">
        <v>2.3999999999999998E-3</v>
      </c>
      <c r="O76" s="152">
        <v>0.39800000000000002</v>
      </c>
      <c r="P76" s="150" t="s">
        <v>37</v>
      </c>
      <c r="Q76" s="162">
        <v>0.90390000000000004</v>
      </c>
      <c r="R76" s="152">
        <v>-4.7000000000000002E-3</v>
      </c>
      <c r="S76" s="152">
        <v>-5.3E-3</v>
      </c>
      <c r="T76" s="152">
        <v>-5.0000000000000001E-3</v>
      </c>
      <c r="U76" s="150">
        <v>19131</v>
      </c>
      <c r="V76" s="150">
        <v>-26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1.1020000000000001</v>
      </c>
      <c r="D77" s="157">
        <v>0</v>
      </c>
      <c r="E77" s="144">
        <v>4.82</v>
      </c>
      <c r="F77" s="7">
        <v>1.0329999999999999</v>
      </c>
      <c r="G77" s="146">
        <v>-6.6799999999999998E-2</v>
      </c>
      <c r="H77" s="146">
        <v>3.5000000000000003E-2</v>
      </c>
      <c r="I77" s="144">
        <v>5</v>
      </c>
      <c r="J77" s="144">
        <v>5</v>
      </c>
      <c r="K77" s="146">
        <v>-3.1220000000000001E-2</v>
      </c>
      <c r="L77" s="144">
        <v>0.84</v>
      </c>
      <c r="M77" s="7" t="s">
        <v>193</v>
      </c>
      <c r="N77" s="147">
        <v>6.9999999999999999E-4</v>
      </c>
      <c r="O77" s="146">
        <v>0.35510000000000003</v>
      </c>
      <c r="P77" s="144" t="s">
        <v>37</v>
      </c>
      <c r="Q77" s="146">
        <v>1.0106999999999999</v>
      </c>
      <c r="R77" s="146">
        <v>-3.2000000000000002E-3</v>
      </c>
      <c r="S77" s="146">
        <v>-3.5000000000000001E-3</v>
      </c>
      <c r="T77" s="146">
        <v>-3.0000000000000001E-3</v>
      </c>
      <c r="U77" s="144">
        <v>12558</v>
      </c>
      <c r="V77" s="144">
        <v>1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1.234285714285714E-3</v>
      </c>
      <c r="E78" s="36"/>
      <c r="F78" s="35"/>
      <c r="G78" s="43">
        <f>AVERAGE(G43:G77)</f>
        <v>-2.5637142857142858E-2</v>
      </c>
      <c r="H78" s="272">
        <f>COUNTIF($D43:$D77,"&gt;0")/COUNT($D43:$D77)</f>
        <v>0.54285714285714282</v>
      </c>
      <c r="I78" s="270"/>
      <c r="J78" s="270"/>
      <c r="K78" s="43">
        <f>AVERAGE(K43:K77)</f>
        <v>4.5139999999999993E-2</v>
      </c>
      <c r="L78" s="36"/>
      <c r="M78" s="35"/>
      <c r="N78" s="38"/>
      <c r="O78" s="39"/>
      <c r="P78" s="43">
        <f>AVERAGE(P43:P77)</f>
        <v>-2.725806451612903E-2</v>
      </c>
      <c r="Q78" s="37"/>
      <c r="R78" s="43">
        <f>AVERAGE(R43:R77)</f>
        <v>2.4400000000000008E-3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</v>
      </c>
      <c r="D79" s="151">
        <v>1E-3</v>
      </c>
      <c r="E79" s="150">
        <v>3.69</v>
      </c>
      <c r="F79" s="14">
        <v>1.0209999999999999</v>
      </c>
      <c r="G79" s="152">
        <v>-8.8000000000000005E-3</v>
      </c>
      <c r="H79" s="152">
        <v>3.2000000000000001E-2</v>
      </c>
      <c r="I79" s="150">
        <v>4.7</v>
      </c>
      <c r="J79" s="150">
        <v>4.7</v>
      </c>
      <c r="K79" s="152">
        <v>4.6580000000000003E-2</v>
      </c>
      <c r="L79" s="150" t="s">
        <v>40</v>
      </c>
      <c r="M79" s="14" t="s">
        <v>36</v>
      </c>
      <c r="N79" s="159">
        <v>0</v>
      </c>
      <c r="O79" s="18">
        <v>0.51280000000000003</v>
      </c>
      <c r="P79" s="152">
        <v>-1.0999999999999999E-2</v>
      </c>
      <c r="Q79" s="150" t="s">
        <v>37</v>
      </c>
      <c r="R79" s="152">
        <v>9.5999999999999992E-3</v>
      </c>
      <c r="S79" s="152">
        <v>5.1999999999999998E-3</v>
      </c>
      <c r="T79" s="152">
        <v>1.03E-2</v>
      </c>
      <c r="U79" s="150">
        <v>1922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1.046</v>
      </c>
      <c r="D80" s="147">
        <v>1.9E-3</v>
      </c>
      <c r="E80" s="144">
        <v>41.15</v>
      </c>
      <c r="F80" s="7">
        <v>1.0329999999999999</v>
      </c>
      <c r="G80" s="146">
        <v>-1.26E-2</v>
      </c>
      <c r="H80" s="146">
        <v>3.2000000000000001E-2</v>
      </c>
      <c r="I80" s="144">
        <v>4.7</v>
      </c>
      <c r="J80" s="144">
        <v>4.7</v>
      </c>
      <c r="K80" s="146">
        <v>4.6399999999999997E-2</v>
      </c>
      <c r="L80" s="144" t="s">
        <v>40</v>
      </c>
      <c r="M80" s="7" t="s">
        <v>146</v>
      </c>
      <c r="N80" s="147">
        <v>2.8E-3</v>
      </c>
      <c r="O80" s="23">
        <v>0.37580000000000002</v>
      </c>
      <c r="P80" s="146">
        <v>-1.4E-2</v>
      </c>
      <c r="Q80" s="146">
        <v>0.45950000000000002</v>
      </c>
      <c r="R80" s="146">
        <v>-3.0999999999999999E-3</v>
      </c>
      <c r="S80" s="146">
        <v>-5.7999999999999996E-3</v>
      </c>
      <c r="T80" s="146">
        <v>-5.3E-3</v>
      </c>
      <c r="U80" s="144">
        <v>9294</v>
      </c>
      <c r="V80" s="144">
        <v>-1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1.0509999999999999</v>
      </c>
      <c r="D81" s="159">
        <v>0</v>
      </c>
      <c r="E81" s="150">
        <v>8.1999999999999993</v>
      </c>
      <c r="F81" s="14">
        <v>1.0329999999999999</v>
      </c>
      <c r="G81" s="152">
        <v>-1.7399999999999999E-2</v>
      </c>
      <c r="H81" s="152">
        <v>3.2000000000000001E-2</v>
      </c>
      <c r="I81" s="150">
        <v>4.7</v>
      </c>
      <c r="J81" s="150">
        <v>4.7</v>
      </c>
      <c r="K81" s="152">
        <v>4.6170000000000003E-2</v>
      </c>
      <c r="L81" s="150" t="s">
        <v>40</v>
      </c>
      <c r="M81" s="14" t="s">
        <v>144</v>
      </c>
      <c r="N81" s="151">
        <v>4.4000000000000003E-3</v>
      </c>
      <c r="O81" s="18">
        <v>0.2094</v>
      </c>
      <c r="P81" s="152">
        <v>-1.8700000000000001E-2</v>
      </c>
      <c r="Q81" s="152">
        <v>0.84870000000000001</v>
      </c>
      <c r="R81" s="152">
        <v>-4.1999999999999997E-3</v>
      </c>
      <c r="S81" s="152">
        <v>-5.5999999999999999E-3</v>
      </c>
      <c r="T81" s="152">
        <v>-7.4000000000000003E-3</v>
      </c>
      <c r="U81" s="150">
        <v>12167</v>
      </c>
      <c r="V81" s="150">
        <v>-146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1.05</v>
      </c>
      <c r="D82" s="147">
        <v>4.7999999999999996E-3</v>
      </c>
      <c r="E82" s="144">
        <v>35.770000000000003</v>
      </c>
      <c r="F82" s="7">
        <v>1.026</v>
      </c>
      <c r="G82" s="146">
        <v>-2.3400000000000001E-2</v>
      </c>
      <c r="H82" s="146">
        <v>3.2000000000000001E-2</v>
      </c>
      <c r="I82" s="144">
        <v>4.7</v>
      </c>
      <c r="J82" s="144">
        <v>4.7</v>
      </c>
      <c r="K82" s="146">
        <v>4.5900000000000003E-2</v>
      </c>
      <c r="L82" s="144" t="s">
        <v>40</v>
      </c>
      <c r="M82" s="7" t="s">
        <v>148</v>
      </c>
      <c r="N82" s="147">
        <v>4.4000000000000003E-3</v>
      </c>
      <c r="O82" s="23">
        <v>0.55030000000000001</v>
      </c>
      <c r="P82" s="146">
        <v>-2.4400000000000002E-2</v>
      </c>
      <c r="Q82" s="146">
        <v>0.60489999999999999</v>
      </c>
      <c r="R82" s="146">
        <v>-3.3999999999999998E-3</v>
      </c>
      <c r="S82" s="146">
        <v>-6.6E-3</v>
      </c>
      <c r="T82" s="146">
        <v>-9.7999999999999997E-3</v>
      </c>
      <c r="U82" s="144">
        <v>4606</v>
      </c>
      <c r="V82" s="144">
        <v>-14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1.0580000000000001</v>
      </c>
      <c r="D83" s="151">
        <v>1.9E-3</v>
      </c>
      <c r="E83" s="150">
        <v>1881.8</v>
      </c>
      <c r="F83" s="14">
        <v>1.0329999999999999</v>
      </c>
      <c r="G83" s="152">
        <v>-2.4199999999999999E-2</v>
      </c>
      <c r="H83" s="152">
        <v>3.2000000000000001E-2</v>
      </c>
      <c r="I83" s="150">
        <v>4.7</v>
      </c>
      <c r="J83" s="150">
        <v>4.7</v>
      </c>
      <c r="K83" s="152">
        <v>4.5850000000000002E-2</v>
      </c>
      <c r="L83" s="150" t="s">
        <v>40</v>
      </c>
      <c r="M83" s="14" t="s">
        <v>150</v>
      </c>
      <c r="N83" s="156">
        <v>-2.0999999999999999E-3</v>
      </c>
      <c r="O83" s="18">
        <v>0.3155</v>
      </c>
      <c r="P83" s="152">
        <v>-2.52E-2</v>
      </c>
      <c r="Q83" s="152">
        <v>0.60060000000000002</v>
      </c>
      <c r="R83" s="152">
        <v>-4.4000000000000003E-3</v>
      </c>
      <c r="S83" s="152">
        <v>-5.3E-3</v>
      </c>
      <c r="T83" s="152">
        <v>-6.4000000000000003E-3</v>
      </c>
      <c r="U83" s="150">
        <v>116260</v>
      </c>
      <c r="V83" s="150">
        <v>-135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1.9199999999999998E-3</v>
      </c>
      <c r="E84" s="36"/>
      <c r="F84" s="35"/>
      <c r="G84" s="43">
        <f>AVERAGE(G79:G83)</f>
        <v>-1.728E-2</v>
      </c>
      <c r="H84" s="272">
        <f>COUNTIF($D79:$D83,"&gt;0")/COUNT($D79:$D83)</f>
        <v>0.8</v>
      </c>
      <c r="I84" s="270">
        <f>COUNTIF($D79:$D83,"&lt;0")</f>
        <v>0</v>
      </c>
      <c r="J84" s="270">
        <f>COUNTIF($D79:$D83,"=0")</f>
        <v>1</v>
      </c>
      <c r="K84" s="43">
        <f>AVERAGE(K79:K83)</f>
        <v>4.6179999999999999E-2</v>
      </c>
      <c r="L84" s="36"/>
      <c r="M84" s="35"/>
      <c r="N84" s="38"/>
      <c r="O84" s="39"/>
      <c r="P84" s="43">
        <f>AVERAGE(P79:P83)</f>
        <v>-1.8660000000000003E-2</v>
      </c>
      <c r="Q84" s="37"/>
      <c r="R84" s="43">
        <f>AVERAGE(R79:R83)</f>
        <v>-1.1000000000000003E-3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0.83399999999999996</v>
      </c>
      <c r="D85" s="145">
        <v>-2.3999999999999998E-3</v>
      </c>
      <c r="E85" s="144">
        <v>13026.59</v>
      </c>
      <c r="F85" s="7">
        <v>1.0293000000000001</v>
      </c>
      <c r="G85" s="146">
        <v>0.18970000000000001</v>
      </c>
      <c r="H85" s="146">
        <v>0.03</v>
      </c>
      <c r="I85" s="144">
        <v>4.5</v>
      </c>
      <c r="J85" s="144">
        <v>4.5</v>
      </c>
      <c r="K85" s="146">
        <v>5.5919999999999997E-2</v>
      </c>
      <c r="L85" s="144" t="s">
        <v>40</v>
      </c>
      <c r="M85" s="7" t="s">
        <v>43</v>
      </c>
      <c r="N85" s="147">
        <v>1.4E-3</v>
      </c>
      <c r="O85" s="23">
        <v>0.1062</v>
      </c>
      <c r="P85" s="155" t="s">
        <v>44</v>
      </c>
      <c r="Q85" s="160">
        <v>2.1659000000000002</v>
      </c>
      <c r="R85" s="146">
        <v>-5.1000000000000004E-3</v>
      </c>
      <c r="S85" s="146">
        <v>-3.8E-3</v>
      </c>
      <c r="T85" s="146">
        <v>-6.7999999999999996E-3</v>
      </c>
      <c r="U85" s="144">
        <v>286361</v>
      </c>
      <c r="V85" s="144">
        <v>-1772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150237</v>
      </c>
      <c r="B86" s="150" t="s">
        <v>75</v>
      </c>
      <c r="C86" s="14">
        <v>1.0489999999999999</v>
      </c>
      <c r="D86" s="151">
        <v>3.8E-3</v>
      </c>
      <c r="E86" s="150">
        <v>23.46</v>
      </c>
      <c r="F86" s="14">
        <v>1.0449999999999999</v>
      </c>
      <c r="G86" s="152">
        <v>-3.8E-3</v>
      </c>
      <c r="H86" s="152">
        <v>0.03</v>
      </c>
      <c r="I86" s="150">
        <v>4.75</v>
      </c>
      <c r="J86" s="150">
        <v>4.5</v>
      </c>
      <c r="K86" s="152">
        <v>4.4839999999999998E-2</v>
      </c>
      <c r="L86" s="150" t="s">
        <v>40</v>
      </c>
      <c r="M86" s="14" t="s">
        <v>76</v>
      </c>
      <c r="N86" s="151">
        <v>7.4999999999999997E-3</v>
      </c>
      <c r="O86" s="18">
        <v>0.4123</v>
      </c>
      <c r="P86" s="152">
        <v>-6.6E-3</v>
      </c>
      <c r="Q86" s="152">
        <v>0.3614</v>
      </c>
      <c r="R86" s="152">
        <v>5.9999999999999995E-4</v>
      </c>
      <c r="S86" s="152">
        <v>-8.2000000000000007E-3</v>
      </c>
      <c r="T86" s="152">
        <v>-1.04E-2</v>
      </c>
      <c r="U86" s="150">
        <v>854</v>
      </c>
      <c r="V86" s="150">
        <v>0</v>
      </c>
      <c r="W86" s="153">
        <v>0.21180555555555555</v>
      </c>
      <c r="X86" s="154">
        <v>42675</v>
      </c>
      <c r="Y86" s="21" t="s">
        <v>38</v>
      </c>
    </row>
    <row r="87" spans="1:25" ht="15.75" thickBot="1" x14ac:dyDescent="0.2">
      <c r="A87" s="7">
        <v>150229</v>
      </c>
      <c r="B87" s="144" t="s">
        <v>69</v>
      </c>
      <c r="C87" s="7">
        <v>1.0369999999999999</v>
      </c>
      <c r="D87" s="147">
        <v>1.9E-3</v>
      </c>
      <c r="E87" s="144">
        <v>189.21</v>
      </c>
      <c r="F87" s="7">
        <v>1.0329999999999999</v>
      </c>
      <c r="G87" s="146">
        <v>-3.8999999999999998E-3</v>
      </c>
      <c r="H87" s="146">
        <v>0.03</v>
      </c>
      <c r="I87" s="144">
        <v>4.5</v>
      </c>
      <c r="J87" s="144">
        <v>4.5</v>
      </c>
      <c r="K87" s="146">
        <v>4.4819999999999999E-2</v>
      </c>
      <c r="L87" s="144" t="s">
        <v>40</v>
      </c>
      <c r="M87" s="7" t="s">
        <v>70</v>
      </c>
      <c r="N87" s="145">
        <v>-5.9999999999999995E-4</v>
      </c>
      <c r="O87" s="23">
        <v>0.27879999999999999</v>
      </c>
      <c r="P87" s="146">
        <v>-6.7000000000000002E-3</v>
      </c>
      <c r="Q87" s="146">
        <v>0.68640000000000001</v>
      </c>
      <c r="R87" s="146">
        <v>1.6999999999999999E-3</v>
      </c>
      <c r="S87" s="146">
        <v>2.3E-3</v>
      </c>
      <c r="T87" s="146">
        <v>-5.9999999999999995E-4</v>
      </c>
      <c r="U87" s="144">
        <v>17189</v>
      </c>
      <c r="V87" s="144">
        <v>15</v>
      </c>
      <c r="W87" s="148">
        <v>0.21180555555555555</v>
      </c>
      <c r="X87" s="149">
        <v>42705</v>
      </c>
      <c r="Y87" s="13" t="s">
        <v>38</v>
      </c>
    </row>
    <row r="88" spans="1:25" ht="15.75" thickBot="1" x14ac:dyDescent="0.2">
      <c r="A88" s="14">
        <v>150273</v>
      </c>
      <c r="B88" s="150" t="s">
        <v>45</v>
      </c>
      <c r="C88" s="14">
        <v>1.06</v>
      </c>
      <c r="D88" s="151">
        <v>1.9E-3</v>
      </c>
      <c r="E88" s="150">
        <v>82.3</v>
      </c>
      <c r="F88" s="14">
        <v>1.056</v>
      </c>
      <c r="G88" s="152">
        <v>-3.8E-3</v>
      </c>
      <c r="H88" s="152">
        <v>0.03</v>
      </c>
      <c r="I88" s="150">
        <v>5</v>
      </c>
      <c r="J88" s="150">
        <v>4.5</v>
      </c>
      <c r="K88" s="152">
        <v>4.4819999999999999E-2</v>
      </c>
      <c r="L88" s="150" t="s">
        <v>40</v>
      </c>
      <c r="M88" s="14" t="s">
        <v>46</v>
      </c>
      <c r="N88" s="151">
        <v>1.9E-3</v>
      </c>
      <c r="O88" s="18">
        <v>0.1389</v>
      </c>
      <c r="P88" s="152">
        <v>-6.6E-3</v>
      </c>
      <c r="Q88" s="152">
        <v>0.97789999999999999</v>
      </c>
      <c r="R88" s="152">
        <v>2.8E-3</v>
      </c>
      <c r="S88" s="152">
        <v>4.0000000000000001E-3</v>
      </c>
      <c r="T88" s="152">
        <v>-2.5999999999999999E-3</v>
      </c>
      <c r="U88" s="150">
        <v>11017</v>
      </c>
      <c r="V88" s="150">
        <v>0</v>
      </c>
      <c r="W88" s="153">
        <v>0.21180555555555555</v>
      </c>
      <c r="X88" s="154">
        <v>42614</v>
      </c>
      <c r="Y88" s="21" t="s">
        <v>38</v>
      </c>
    </row>
    <row r="89" spans="1:25" ht="15.75" thickBot="1" x14ac:dyDescent="0.2">
      <c r="A89" s="7">
        <v>150277</v>
      </c>
      <c r="B89" s="155" t="s">
        <v>65</v>
      </c>
      <c r="C89" s="7">
        <v>1.0609999999999999</v>
      </c>
      <c r="D89" s="147">
        <v>2.8E-3</v>
      </c>
      <c r="E89" s="144">
        <v>958.2</v>
      </c>
      <c r="F89" s="7">
        <v>1.0569999999999999</v>
      </c>
      <c r="G89" s="146">
        <v>-3.8E-3</v>
      </c>
      <c r="H89" s="146">
        <v>0.03</v>
      </c>
      <c r="I89" s="144">
        <v>5</v>
      </c>
      <c r="J89" s="144">
        <v>4.5</v>
      </c>
      <c r="K89" s="146">
        <v>4.4819999999999999E-2</v>
      </c>
      <c r="L89" s="144" t="s">
        <v>40</v>
      </c>
      <c r="M89" s="7" t="s">
        <v>66</v>
      </c>
      <c r="N89" s="147">
        <v>6.1000000000000004E-3</v>
      </c>
      <c r="O89" s="23">
        <v>0.14960000000000001</v>
      </c>
      <c r="P89" s="146">
        <v>-6.6E-3</v>
      </c>
      <c r="Q89" s="146">
        <v>0.95199999999999996</v>
      </c>
      <c r="R89" s="146">
        <v>-3.2000000000000002E-3</v>
      </c>
      <c r="S89" s="146">
        <v>-6.9999999999999999E-4</v>
      </c>
      <c r="T89" s="146">
        <v>-3.8999999999999998E-3</v>
      </c>
      <c r="U89" s="144">
        <v>53767</v>
      </c>
      <c r="V89" s="144">
        <v>47</v>
      </c>
      <c r="W89" s="148">
        <v>0.21180555555555555</v>
      </c>
      <c r="X89" s="149">
        <v>42614</v>
      </c>
      <c r="Y89" s="13" t="s">
        <v>38</v>
      </c>
    </row>
    <row r="90" spans="1:25" ht="15.75" thickBot="1" x14ac:dyDescent="0.2">
      <c r="A90" s="14">
        <v>150275</v>
      </c>
      <c r="B90" s="161" t="s">
        <v>89</v>
      </c>
      <c r="C90" s="14">
        <v>1.0349999999999999</v>
      </c>
      <c r="D90" s="151">
        <v>2.8999999999999998E-3</v>
      </c>
      <c r="E90" s="150">
        <v>2306.67</v>
      </c>
      <c r="F90" s="14">
        <v>1.0309999999999999</v>
      </c>
      <c r="G90" s="152">
        <v>-3.8999999999999998E-3</v>
      </c>
      <c r="H90" s="152">
        <v>0.03</v>
      </c>
      <c r="I90" s="150">
        <v>4.5</v>
      </c>
      <c r="J90" s="150">
        <v>4.5</v>
      </c>
      <c r="K90" s="152">
        <v>4.4819999999999999E-2</v>
      </c>
      <c r="L90" s="150" t="s">
        <v>40</v>
      </c>
      <c r="M90" s="14" t="s">
        <v>46</v>
      </c>
      <c r="N90" s="151">
        <v>1.9E-3</v>
      </c>
      <c r="O90" s="18">
        <v>0.13250000000000001</v>
      </c>
      <c r="P90" s="152">
        <v>-6.7000000000000002E-3</v>
      </c>
      <c r="Q90" s="152">
        <v>1.0316000000000001</v>
      </c>
      <c r="R90" s="152">
        <v>2.3E-3</v>
      </c>
      <c r="S90" s="152">
        <v>2E-3</v>
      </c>
      <c r="T90" s="152">
        <v>-1.2999999999999999E-3</v>
      </c>
      <c r="U90" s="150">
        <v>64346</v>
      </c>
      <c r="V90" s="150">
        <v>314</v>
      </c>
      <c r="W90" s="153">
        <v>0.21180555555555555</v>
      </c>
      <c r="X90" s="154">
        <v>42719</v>
      </c>
      <c r="Y90" s="21" t="s">
        <v>38</v>
      </c>
    </row>
    <row r="91" spans="1:25" ht="15.75" thickBot="1" x14ac:dyDescent="0.2">
      <c r="A91" s="7">
        <v>150259</v>
      </c>
      <c r="B91" s="144" t="s">
        <v>92</v>
      </c>
      <c r="C91" s="7">
        <v>1.0149999999999999</v>
      </c>
      <c r="D91" s="147">
        <v>2E-3</v>
      </c>
      <c r="E91" s="144">
        <v>328.91</v>
      </c>
      <c r="F91" s="7">
        <v>1.0104</v>
      </c>
      <c r="G91" s="146">
        <v>-4.5999999999999999E-3</v>
      </c>
      <c r="H91" s="146">
        <v>0.03</v>
      </c>
      <c r="I91" s="144">
        <v>4.5</v>
      </c>
      <c r="J91" s="144">
        <v>4.5</v>
      </c>
      <c r="K91" s="146">
        <v>4.4790000000000003E-2</v>
      </c>
      <c r="L91" s="144" t="s">
        <v>40</v>
      </c>
      <c r="M91" s="7" t="s">
        <v>93</v>
      </c>
      <c r="N91" s="147">
        <v>5.0000000000000001E-4</v>
      </c>
      <c r="O91" s="23">
        <v>0.33529999999999999</v>
      </c>
      <c r="P91" s="146">
        <v>-7.7000000000000002E-3</v>
      </c>
      <c r="Q91" s="146">
        <v>0.58199999999999996</v>
      </c>
      <c r="R91" s="146">
        <v>-4.8999999999999998E-3</v>
      </c>
      <c r="S91" s="146">
        <v>-2.8E-3</v>
      </c>
      <c r="T91" s="146">
        <v>-6.1000000000000004E-3</v>
      </c>
      <c r="U91" s="144">
        <v>10108</v>
      </c>
      <c r="V91" s="144">
        <v>21</v>
      </c>
      <c r="W91" s="148">
        <v>0.21180555555555555</v>
      </c>
      <c r="X91" s="149">
        <v>42888</v>
      </c>
      <c r="Y91" s="13" t="s">
        <v>38</v>
      </c>
    </row>
    <row r="92" spans="1:25" ht="15.75" thickBot="1" x14ac:dyDescent="0.2">
      <c r="A92" s="14">
        <v>502049</v>
      </c>
      <c r="B92" s="150" t="s">
        <v>90</v>
      </c>
      <c r="C92" s="14">
        <v>1.0209999999999999</v>
      </c>
      <c r="D92" s="151">
        <v>2.8999999999999998E-3</v>
      </c>
      <c r="E92" s="150">
        <v>411.13</v>
      </c>
      <c r="F92" s="14">
        <v>1.0164</v>
      </c>
      <c r="G92" s="152">
        <v>-4.4999999999999997E-3</v>
      </c>
      <c r="H92" s="152">
        <v>0.03</v>
      </c>
      <c r="I92" s="150">
        <v>4.5</v>
      </c>
      <c r="J92" s="150">
        <v>4.5</v>
      </c>
      <c r="K92" s="152">
        <v>4.4790000000000003E-2</v>
      </c>
      <c r="L92" s="150" t="s">
        <v>40</v>
      </c>
      <c r="M92" s="14" t="s">
        <v>91</v>
      </c>
      <c r="N92" s="156">
        <v>-1.2999999999999999E-3</v>
      </c>
      <c r="O92" s="18">
        <v>0.4254</v>
      </c>
      <c r="P92" s="152">
        <v>-7.7000000000000002E-3</v>
      </c>
      <c r="Q92" s="152">
        <v>0.36120000000000002</v>
      </c>
      <c r="R92" s="152">
        <v>-3.0999999999999999E-3</v>
      </c>
      <c r="S92" s="152">
        <v>-4.7999999999999996E-3</v>
      </c>
      <c r="T92" s="152">
        <v>-6.1999999999999998E-3</v>
      </c>
      <c r="U92" s="150">
        <v>14358</v>
      </c>
      <c r="V92" s="150">
        <v>-16</v>
      </c>
      <c r="W92" s="153">
        <v>0.21180555555555555</v>
      </c>
      <c r="X92" s="154">
        <v>42839</v>
      </c>
      <c r="Y92" s="21" t="s">
        <v>38</v>
      </c>
    </row>
    <row r="93" spans="1:25" ht="15.75" thickBot="1" x14ac:dyDescent="0.2">
      <c r="A93" s="7">
        <v>150235</v>
      </c>
      <c r="B93" s="144" t="s">
        <v>115</v>
      </c>
      <c r="C93" s="7">
        <v>1.0329999999999999</v>
      </c>
      <c r="D93" s="147">
        <v>1.9E-3</v>
      </c>
      <c r="E93" s="144">
        <v>206.3</v>
      </c>
      <c r="F93" s="7">
        <v>1.028</v>
      </c>
      <c r="G93" s="146">
        <v>-4.8999999999999998E-3</v>
      </c>
      <c r="H93" s="146">
        <v>0.03</v>
      </c>
      <c r="I93" s="144">
        <v>4.5</v>
      </c>
      <c r="J93" s="144">
        <v>4.5</v>
      </c>
      <c r="K93" s="146">
        <v>4.478E-2</v>
      </c>
      <c r="L93" s="144" t="s">
        <v>40</v>
      </c>
      <c r="M93" s="7" t="s">
        <v>56</v>
      </c>
      <c r="N93" s="145">
        <v>-4.8999999999999998E-3</v>
      </c>
      <c r="O93" s="23">
        <v>0.3644</v>
      </c>
      <c r="P93" s="146">
        <v>-7.6E-3</v>
      </c>
      <c r="Q93" s="146">
        <v>0.49209999999999998</v>
      </c>
      <c r="R93" s="146">
        <v>-2.3E-3</v>
      </c>
      <c r="S93" s="146">
        <v>-4.4999999999999997E-3</v>
      </c>
      <c r="T93" s="146">
        <v>-1E-3</v>
      </c>
      <c r="U93" s="144">
        <v>32039</v>
      </c>
      <c r="V93" s="144">
        <v>137</v>
      </c>
      <c r="W93" s="148">
        <v>0.21180555555555555</v>
      </c>
      <c r="X93" s="149">
        <v>42675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1.036</v>
      </c>
      <c r="D94" s="151">
        <v>2.8999999999999998E-3</v>
      </c>
      <c r="E94" s="150">
        <v>553.34</v>
      </c>
      <c r="F94" s="14">
        <v>1.0309999999999999</v>
      </c>
      <c r="G94" s="152">
        <v>-4.7999999999999996E-3</v>
      </c>
      <c r="H94" s="152">
        <v>0.03</v>
      </c>
      <c r="I94" s="150">
        <v>4.5</v>
      </c>
      <c r="J94" s="150">
        <v>4.5</v>
      </c>
      <c r="K94" s="152">
        <v>4.478E-2</v>
      </c>
      <c r="L94" s="150" t="s">
        <v>40</v>
      </c>
      <c r="M94" s="14" t="s">
        <v>72</v>
      </c>
      <c r="N94" s="156">
        <v>-4.0000000000000001E-3</v>
      </c>
      <c r="O94" s="18">
        <v>0.13930000000000001</v>
      </c>
      <c r="P94" s="152">
        <v>-7.6E-3</v>
      </c>
      <c r="Q94" s="152">
        <v>1.0157</v>
      </c>
      <c r="R94" s="152">
        <v>2.5000000000000001E-3</v>
      </c>
      <c r="S94" s="152">
        <v>4.0000000000000001E-3</v>
      </c>
      <c r="T94" s="152">
        <v>-4.5999999999999999E-3</v>
      </c>
      <c r="U94" s="150">
        <v>13668</v>
      </c>
      <c r="V94" s="150">
        <v>263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150164</v>
      </c>
      <c r="B95" s="144" t="s">
        <v>61</v>
      </c>
      <c r="C95" s="7">
        <v>1.0329999999999999</v>
      </c>
      <c r="D95" s="147">
        <v>3.8999999999999998E-3</v>
      </c>
      <c r="E95" s="144">
        <v>25.19</v>
      </c>
      <c r="F95" s="7">
        <v>1.028</v>
      </c>
      <c r="G95" s="146">
        <v>-4.8999999999999998E-3</v>
      </c>
      <c r="H95" s="146">
        <v>0.03</v>
      </c>
      <c r="I95" s="144">
        <v>4.5</v>
      </c>
      <c r="J95" s="144">
        <v>4.5</v>
      </c>
      <c r="K95" s="146">
        <v>4.478E-2</v>
      </c>
      <c r="L95" s="144" t="s">
        <v>40</v>
      </c>
      <c r="M95" s="7" t="s">
        <v>62</v>
      </c>
      <c r="N95" s="145">
        <v>-2.9999999999999997E-4</v>
      </c>
      <c r="O95" s="23">
        <v>0.11600000000000001</v>
      </c>
      <c r="P95" s="146">
        <v>-5.8999999999999999E-3</v>
      </c>
      <c r="Q95" s="146">
        <v>0.44819999999999999</v>
      </c>
      <c r="R95" s="146">
        <v>1.0800000000000001E-2</v>
      </c>
      <c r="S95" s="146">
        <v>9.7999999999999997E-3</v>
      </c>
      <c r="T95" s="146">
        <v>1.17E-2</v>
      </c>
      <c r="U95" s="144">
        <v>3500</v>
      </c>
      <c r="V95" s="144">
        <v>9</v>
      </c>
      <c r="W95" s="148">
        <v>0.29375000000000001</v>
      </c>
      <c r="X95" s="149">
        <v>42705</v>
      </c>
      <c r="Y95" s="13" t="s">
        <v>38</v>
      </c>
    </row>
    <row r="96" spans="1:25" ht="15.75" thickBot="1" x14ac:dyDescent="0.2">
      <c r="A96" s="14">
        <v>150305</v>
      </c>
      <c r="B96" s="150" t="s">
        <v>104</v>
      </c>
      <c r="C96" s="14">
        <v>1.0369999999999999</v>
      </c>
      <c r="D96" s="151">
        <v>1.9E-3</v>
      </c>
      <c r="E96" s="150">
        <v>25.59</v>
      </c>
      <c r="F96" s="14">
        <v>1.032</v>
      </c>
      <c r="G96" s="152">
        <v>-4.7999999999999996E-3</v>
      </c>
      <c r="H96" s="152">
        <v>0.03</v>
      </c>
      <c r="I96" s="150">
        <v>4.5</v>
      </c>
      <c r="J96" s="150">
        <v>4.5</v>
      </c>
      <c r="K96" s="152">
        <v>4.478E-2</v>
      </c>
      <c r="L96" s="150" t="s">
        <v>40</v>
      </c>
      <c r="M96" s="14" t="s">
        <v>105</v>
      </c>
      <c r="N96" s="151">
        <v>3.5000000000000001E-3</v>
      </c>
      <c r="O96" s="18">
        <v>0.2303</v>
      </c>
      <c r="P96" s="152">
        <v>-7.6E-3</v>
      </c>
      <c r="Q96" s="152">
        <v>0.80120000000000002</v>
      </c>
      <c r="R96" s="152">
        <v>-5.1000000000000004E-3</v>
      </c>
      <c r="S96" s="152">
        <v>-4.1999999999999997E-3</v>
      </c>
      <c r="T96" s="152">
        <v>-7.7999999999999996E-3</v>
      </c>
      <c r="U96" s="150">
        <v>2772</v>
      </c>
      <c r="V96" s="150">
        <v>-24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150184</v>
      </c>
      <c r="B97" s="144" t="s">
        <v>106</v>
      </c>
      <c r="C97" s="7">
        <v>1.016</v>
      </c>
      <c r="D97" s="147">
        <v>2E-3</v>
      </c>
      <c r="E97" s="144">
        <v>402.97</v>
      </c>
      <c r="F97" s="7">
        <v>1.0106999999999999</v>
      </c>
      <c r="G97" s="146">
        <v>-5.1999999999999998E-3</v>
      </c>
      <c r="H97" s="146">
        <v>0.03</v>
      </c>
      <c r="I97" s="144">
        <v>4.5</v>
      </c>
      <c r="J97" s="144">
        <v>4.5</v>
      </c>
      <c r="K97" s="146">
        <v>4.4760000000000001E-2</v>
      </c>
      <c r="L97" s="144" t="s">
        <v>40</v>
      </c>
      <c r="M97" s="7" t="s">
        <v>76</v>
      </c>
      <c r="N97" s="147">
        <v>7.4999999999999997E-3</v>
      </c>
      <c r="O97" s="23">
        <v>0.34660000000000002</v>
      </c>
      <c r="P97" s="146">
        <v>-7.7000000000000002E-3</v>
      </c>
      <c r="Q97" s="160">
        <v>0.55479999999999996</v>
      </c>
      <c r="R97" s="146">
        <v>-2.3E-3</v>
      </c>
      <c r="S97" s="146">
        <v>-1.5E-3</v>
      </c>
      <c r="T97" s="146">
        <v>-2.2000000000000001E-3</v>
      </c>
      <c r="U97" s="144">
        <v>38481</v>
      </c>
      <c r="V97" s="144">
        <v>19</v>
      </c>
      <c r="W97" s="148">
        <v>0.21180555555555555</v>
      </c>
      <c r="X97" s="149">
        <v>42885</v>
      </c>
      <c r="Y97" s="13" t="s">
        <v>38</v>
      </c>
    </row>
    <row r="98" spans="1:25" ht="15.75" thickBot="1" x14ac:dyDescent="0.2">
      <c r="A98" s="14">
        <v>150233</v>
      </c>
      <c r="B98" s="150" t="s">
        <v>81</v>
      </c>
      <c r="C98" s="14">
        <v>1.016</v>
      </c>
      <c r="D98" s="151">
        <v>2E-3</v>
      </c>
      <c r="E98" s="150">
        <v>163.24</v>
      </c>
      <c r="F98" s="14">
        <v>1.0106999999999999</v>
      </c>
      <c r="G98" s="152">
        <v>-5.1999999999999998E-3</v>
      </c>
      <c r="H98" s="152">
        <v>0.03</v>
      </c>
      <c r="I98" s="150">
        <v>4.5</v>
      </c>
      <c r="J98" s="150">
        <v>4.5</v>
      </c>
      <c r="K98" s="152">
        <v>4.4760000000000001E-2</v>
      </c>
      <c r="L98" s="150" t="s">
        <v>40</v>
      </c>
      <c r="M98" s="14" t="s">
        <v>82</v>
      </c>
      <c r="N98" s="151">
        <v>2.5999999999999999E-3</v>
      </c>
      <c r="O98" s="18">
        <v>0.29170000000000001</v>
      </c>
      <c r="P98" s="152">
        <v>-7.7000000000000002E-3</v>
      </c>
      <c r="Q98" s="162">
        <v>0.68559999999999999</v>
      </c>
      <c r="R98" s="152">
        <v>-4.0000000000000002E-4</v>
      </c>
      <c r="S98" s="152">
        <v>-3.0000000000000001E-3</v>
      </c>
      <c r="T98" s="152">
        <v>-2.7000000000000001E-3</v>
      </c>
      <c r="U98" s="150">
        <v>2672</v>
      </c>
      <c r="V98" s="150">
        <v>-7</v>
      </c>
      <c r="W98" s="153">
        <v>0.21180555555555555</v>
      </c>
      <c r="X98" s="154">
        <v>42884</v>
      </c>
      <c r="Y98" s="21" t="s">
        <v>38</v>
      </c>
    </row>
    <row r="99" spans="1:25" ht="15.75" thickBot="1" x14ac:dyDescent="0.2">
      <c r="A99" s="7">
        <v>502027</v>
      </c>
      <c r="B99" s="144" t="s">
        <v>124</v>
      </c>
      <c r="C99" s="7">
        <v>1.0580000000000001</v>
      </c>
      <c r="D99" s="147">
        <v>8.9999999999999998E-4</v>
      </c>
      <c r="E99" s="144">
        <v>195.24</v>
      </c>
      <c r="F99" s="7">
        <v>1.052</v>
      </c>
      <c r="G99" s="146">
        <v>-5.7000000000000002E-3</v>
      </c>
      <c r="H99" s="146">
        <v>0.03</v>
      </c>
      <c r="I99" s="144">
        <v>5</v>
      </c>
      <c r="J99" s="144">
        <v>4.5</v>
      </c>
      <c r="K99" s="146">
        <v>4.4740000000000002E-2</v>
      </c>
      <c r="L99" s="144" t="s">
        <v>40</v>
      </c>
      <c r="M99" s="7" t="s">
        <v>125</v>
      </c>
      <c r="N99" s="147">
        <v>1.1000000000000001E-3</v>
      </c>
      <c r="O99" s="23">
        <v>0.28299999999999997</v>
      </c>
      <c r="P99" s="146">
        <v>-8.5000000000000006E-3</v>
      </c>
      <c r="Q99" s="146">
        <v>0.65210000000000001</v>
      </c>
      <c r="R99" s="146">
        <v>5.5999999999999999E-3</v>
      </c>
      <c r="S99" s="146">
        <v>3.8999999999999998E-3</v>
      </c>
      <c r="T99" s="146">
        <v>5.4999999999999997E-3</v>
      </c>
      <c r="U99" s="144">
        <v>635</v>
      </c>
      <c r="V99" s="144">
        <v>25</v>
      </c>
      <c r="W99" s="148">
        <v>0.21180555555555555</v>
      </c>
      <c r="X99" s="149">
        <v>42614</v>
      </c>
      <c r="Y99" s="13" t="s">
        <v>38</v>
      </c>
    </row>
    <row r="100" spans="1:25" ht="15.75" thickBot="1" x14ac:dyDescent="0.2">
      <c r="A100" s="14">
        <v>150100</v>
      </c>
      <c r="B100" s="150" t="s">
        <v>133</v>
      </c>
      <c r="C100" s="14">
        <v>1.0349999999999999</v>
      </c>
      <c r="D100" s="151">
        <v>1E-3</v>
      </c>
      <c r="E100" s="150">
        <v>30</v>
      </c>
      <c r="F100" s="14">
        <v>1.0289999999999999</v>
      </c>
      <c r="G100" s="152">
        <v>-5.7999999999999996E-3</v>
      </c>
      <c r="H100" s="152">
        <v>0.03</v>
      </c>
      <c r="I100" s="150">
        <v>4.5</v>
      </c>
      <c r="J100" s="150">
        <v>4.5</v>
      </c>
      <c r="K100" s="152">
        <v>4.4729999999999999E-2</v>
      </c>
      <c r="L100" s="150" t="s">
        <v>40</v>
      </c>
      <c r="M100" s="14" t="s">
        <v>134</v>
      </c>
      <c r="N100" s="151">
        <v>2.2000000000000001E-3</v>
      </c>
      <c r="O100" s="18">
        <v>0.4456</v>
      </c>
      <c r="P100" s="152">
        <v>-8.6E-3</v>
      </c>
      <c r="Q100" s="152">
        <v>0.73399999999999999</v>
      </c>
      <c r="R100" s="152">
        <v>5.0000000000000001E-4</v>
      </c>
      <c r="S100" s="152">
        <v>-1.2999999999999999E-3</v>
      </c>
      <c r="T100" s="152">
        <v>-7.3000000000000001E-3</v>
      </c>
      <c r="U100" s="150">
        <v>14114</v>
      </c>
      <c r="V100" s="150">
        <v>44</v>
      </c>
      <c r="W100" s="153">
        <v>0.21180555555555555</v>
      </c>
      <c r="X100" s="154">
        <v>42738</v>
      </c>
      <c r="Y100" s="21" t="s">
        <v>38</v>
      </c>
    </row>
    <row r="101" spans="1:25" ht="15.75" thickBot="1" x14ac:dyDescent="0.2">
      <c r="A101" s="7">
        <v>150177</v>
      </c>
      <c r="B101" s="144" t="s">
        <v>83</v>
      </c>
      <c r="C101" s="7">
        <v>1.0349999999999999</v>
      </c>
      <c r="D101" s="147">
        <v>3.8999999999999998E-3</v>
      </c>
      <c r="E101" s="144">
        <v>399.86</v>
      </c>
      <c r="F101" s="7">
        <v>1.0289999999999999</v>
      </c>
      <c r="G101" s="146">
        <v>-5.7999999999999996E-3</v>
      </c>
      <c r="H101" s="146">
        <v>0.03</v>
      </c>
      <c r="I101" s="144">
        <v>4.5</v>
      </c>
      <c r="J101" s="144">
        <v>4.5</v>
      </c>
      <c r="K101" s="146">
        <v>4.4729999999999999E-2</v>
      </c>
      <c r="L101" s="144" t="s">
        <v>40</v>
      </c>
      <c r="M101" s="7" t="s">
        <v>84</v>
      </c>
      <c r="N101" s="145">
        <v>-3.5999999999999999E-3</v>
      </c>
      <c r="O101" s="23">
        <v>0.46350000000000002</v>
      </c>
      <c r="P101" s="146">
        <v>-8.6E-3</v>
      </c>
      <c r="Q101" s="146">
        <v>0.25850000000000001</v>
      </c>
      <c r="R101" s="146">
        <v>1.2999999999999999E-3</v>
      </c>
      <c r="S101" s="146">
        <v>-4.0000000000000002E-4</v>
      </c>
      <c r="T101" s="146">
        <v>-8.0000000000000004E-4</v>
      </c>
      <c r="U101" s="144">
        <v>22523</v>
      </c>
      <c r="V101" s="144">
        <v>68</v>
      </c>
      <c r="W101" s="148">
        <v>0.21180555555555555</v>
      </c>
      <c r="X101" s="149">
        <v>42738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1.0389999999999999</v>
      </c>
      <c r="D102" s="151">
        <v>3.8999999999999998E-3</v>
      </c>
      <c r="E102" s="150">
        <v>116.06</v>
      </c>
      <c r="F102" s="14">
        <v>1.0329999999999999</v>
      </c>
      <c r="G102" s="152">
        <v>-5.7999999999999996E-3</v>
      </c>
      <c r="H102" s="152">
        <v>0.03</v>
      </c>
      <c r="I102" s="150">
        <v>4.5</v>
      </c>
      <c r="J102" s="150">
        <v>4.5</v>
      </c>
      <c r="K102" s="152">
        <v>4.4729999999999999E-2</v>
      </c>
      <c r="L102" s="150" t="s">
        <v>40</v>
      </c>
      <c r="M102" s="14" t="s">
        <v>119</v>
      </c>
      <c r="N102" s="151">
        <v>2.3999999999999998E-3</v>
      </c>
      <c r="O102" s="18">
        <v>0.37619999999999998</v>
      </c>
      <c r="P102" s="152">
        <v>-8.6E-3</v>
      </c>
      <c r="Q102" s="152">
        <v>0.4587</v>
      </c>
      <c r="R102" s="152">
        <v>-4.7000000000000002E-3</v>
      </c>
      <c r="S102" s="152">
        <v>-6.3E-3</v>
      </c>
      <c r="T102" s="152">
        <v>-7.7000000000000002E-3</v>
      </c>
      <c r="U102" s="150">
        <v>9039</v>
      </c>
      <c r="V102" s="150">
        <v>32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1.0369999999999999</v>
      </c>
      <c r="D103" s="147">
        <v>2.8999999999999998E-3</v>
      </c>
      <c r="E103" s="144">
        <v>30756.560000000001</v>
      </c>
      <c r="F103" s="7">
        <v>1.0309999999999999</v>
      </c>
      <c r="G103" s="146">
        <v>-5.7999999999999996E-3</v>
      </c>
      <c r="H103" s="146">
        <v>0.03</v>
      </c>
      <c r="I103" s="144">
        <v>4.5</v>
      </c>
      <c r="J103" s="144">
        <v>4.5</v>
      </c>
      <c r="K103" s="146">
        <v>4.4729999999999999E-2</v>
      </c>
      <c r="L103" s="144" t="s">
        <v>40</v>
      </c>
      <c r="M103" s="7" t="s">
        <v>56</v>
      </c>
      <c r="N103" s="145">
        <v>-4.8999999999999998E-3</v>
      </c>
      <c r="O103" s="23">
        <v>0.20749999999999999</v>
      </c>
      <c r="P103" s="146">
        <v>-8.6E-3</v>
      </c>
      <c r="Q103" s="146">
        <v>0.85589999999999999</v>
      </c>
      <c r="R103" s="146">
        <v>2.2000000000000001E-3</v>
      </c>
      <c r="S103" s="146">
        <v>1.1999999999999999E-3</v>
      </c>
      <c r="T103" s="146">
        <v>1.1999999999999999E-3</v>
      </c>
      <c r="U103" s="144">
        <v>1002272</v>
      </c>
      <c r="V103" s="144">
        <v>10385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150249</v>
      </c>
      <c r="B104" s="161" t="s">
        <v>103</v>
      </c>
      <c r="C104" s="14">
        <v>1.0369999999999999</v>
      </c>
      <c r="D104" s="151">
        <v>1E-3</v>
      </c>
      <c r="E104" s="150">
        <v>4.13</v>
      </c>
      <c r="F104" s="14">
        <v>1.0309999999999999</v>
      </c>
      <c r="G104" s="152">
        <v>-5.7999999999999996E-3</v>
      </c>
      <c r="H104" s="152">
        <v>0.03</v>
      </c>
      <c r="I104" s="150">
        <v>4.5</v>
      </c>
      <c r="J104" s="150">
        <v>4.5</v>
      </c>
      <c r="K104" s="152">
        <v>4.4729999999999999E-2</v>
      </c>
      <c r="L104" s="150" t="s">
        <v>40</v>
      </c>
      <c r="M104" s="14" t="s">
        <v>95</v>
      </c>
      <c r="N104" s="156">
        <v>-1.1000000000000001E-3</v>
      </c>
      <c r="O104" s="18">
        <v>0.28120000000000001</v>
      </c>
      <c r="P104" s="152">
        <v>-8.6E-3</v>
      </c>
      <c r="Q104" s="152">
        <v>0.68340000000000001</v>
      </c>
      <c r="R104" s="152">
        <v>-6.7999999999999996E-3</v>
      </c>
      <c r="S104" s="152">
        <v>-3.8999999999999998E-3</v>
      </c>
      <c r="T104" s="152">
        <v>-9.4999999999999998E-3</v>
      </c>
      <c r="U104" s="150">
        <v>3830</v>
      </c>
      <c r="V104" s="150">
        <v>-1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150251</v>
      </c>
      <c r="B105" s="144" t="s">
        <v>96</v>
      </c>
      <c r="C105" s="7">
        <v>1.0369999999999999</v>
      </c>
      <c r="D105" s="147">
        <v>2.8999999999999998E-3</v>
      </c>
      <c r="E105" s="144">
        <v>245.52</v>
      </c>
      <c r="F105" s="7">
        <v>1.0309999999999999</v>
      </c>
      <c r="G105" s="146">
        <v>-5.7999999999999996E-3</v>
      </c>
      <c r="H105" s="146">
        <v>0.03</v>
      </c>
      <c r="I105" s="144">
        <v>4.5</v>
      </c>
      <c r="J105" s="144">
        <v>4.5</v>
      </c>
      <c r="K105" s="146">
        <v>4.4729999999999999E-2</v>
      </c>
      <c r="L105" s="144" t="s">
        <v>40</v>
      </c>
      <c r="M105" s="7" t="s">
        <v>97</v>
      </c>
      <c r="N105" s="145">
        <v>-5.9999999999999995E-4</v>
      </c>
      <c r="O105" s="23">
        <v>0.41949999999999998</v>
      </c>
      <c r="P105" s="146">
        <v>-8.6E-3</v>
      </c>
      <c r="Q105" s="146">
        <v>0.35949999999999999</v>
      </c>
      <c r="R105" s="146">
        <v>-3.5000000000000001E-3</v>
      </c>
      <c r="S105" s="146">
        <v>3.2000000000000002E-3</v>
      </c>
      <c r="T105" s="146">
        <v>1.4E-3</v>
      </c>
      <c r="U105" s="144">
        <v>10306</v>
      </c>
      <c r="V105" s="144">
        <v>-7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502017</v>
      </c>
      <c r="B106" s="150" t="s">
        <v>45</v>
      </c>
      <c r="C106" s="14">
        <v>1.0369999999999999</v>
      </c>
      <c r="D106" s="151">
        <v>5.7999999999999996E-3</v>
      </c>
      <c r="E106" s="150">
        <v>3.14</v>
      </c>
      <c r="F106" s="14">
        <v>1.0309999999999999</v>
      </c>
      <c r="G106" s="152">
        <v>-5.7999999999999996E-3</v>
      </c>
      <c r="H106" s="152">
        <v>0.03</v>
      </c>
      <c r="I106" s="150">
        <v>4.5</v>
      </c>
      <c r="J106" s="150">
        <v>4.5</v>
      </c>
      <c r="K106" s="152">
        <v>4.4729999999999999E-2</v>
      </c>
      <c r="L106" s="150" t="s">
        <v>40</v>
      </c>
      <c r="M106" s="14" t="s">
        <v>46</v>
      </c>
      <c r="N106" s="151">
        <v>1.9E-3</v>
      </c>
      <c r="O106" s="18">
        <v>0.35680000000000001</v>
      </c>
      <c r="P106" s="152">
        <v>-8.6E-3</v>
      </c>
      <c r="Q106" s="152">
        <v>0.50629999999999997</v>
      </c>
      <c r="R106" s="152">
        <v>1.23E-2</v>
      </c>
      <c r="S106" s="152">
        <v>5.4999999999999997E-3</v>
      </c>
      <c r="T106" s="152">
        <v>-5.0000000000000001E-3</v>
      </c>
      <c r="U106" s="150">
        <v>247</v>
      </c>
      <c r="V106" s="150">
        <v>0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150257</v>
      </c>
      <c r="B107" s="144" t="s">
        <v>53</v>
      </c>
      <c r="C107" s="7">
        <v>1.0169999999999999</v>
      </c>
      <c r="D107" s="147">
        <v>3.0000000000000001E-3</v>
      </c>
      <c r="E107" s="144">
        <v>25.58</v>
      </c>
      <c r="F107" s="7">
        <v>1.0104</v>
      </c>
      <c r="G107" s="146">
        <v>-6.4999999999999997E-3</v>
      </c>
      <c r="H107" s="146">
        <v>0.03</v>
      </c>
      <c r="I107" s="144">
        <v>4.5</v>
      </c>
      <c r="J107" s="144">
        <v>4.5</v>
      </c>
      <c r="K107" s="146">
        <v>4.4699999999999997E-2</v>
      </c>
      <c r="L107" s="144" t="s">
        <v>40</v>
      </c>
      <c r="M107" s="7" t="s">
        <v>54</v>
      </c>
      <c r="N107" s="147">
        <v>1.04E-2</v>
      </c>
      <c r="O107" s="23">
        <v>0.41860000000000003</v>
      </c>
      <c r="P107" s="146">
        <v>-9.5999999999999992E-3</v>
      </c>
      <c r="Q107" s="146">
        <v>0.38390000000000002</v>
      </c>
      <c r="R107" s="146">
        <v>-2.2000000000000001E-3</v>
      </c>
      <c r="S107" s="146">
        <v>-4.8999999999999998E-3</v>
      </c>
      <c r="T107" s="146">
        <v>-6.6E-3</v>
      </c>
      <c r="U107" s="144">
        <v>1587</v>
      </c>
      <c r="V107" s="144">
        <v>-4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150205</v>
      </c>
      <c r="B108" s="150" t="s">
        <v>49</v>
      </c>
      <c r="C108" s="14">
        <v>1.0409999999999999</v>
      </c>
      <c r="D108" s="151">
        <v>4.7999999999999996E-3</v>
      </c>
      <c r="E108" s="150">
        <v>9115.2900000000009</v>
      </c>
      <c r="F108" s="14">
        <v>1.034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4.4690000000000001E-2</v>
      </c>
      <c r="L108" s="150" t="s">
        <v>40</v>
      </c>
      <c r="M108" s="14" t="s">
        <v>50</v>
      </c>
      <c r="N108" s="151">
        <v>4.7000000000000002E-3</v>
      </c>
      <c r="O108" s="18">
        <v>0.192</v>
      </c>
      <c r="P108" s="152">
        <v>-9.4999999999999998E-3</v>
      </c>
      <c r="Q108" s="152">
        <v>0.88790000000000002</v>
      </c>
      <c r="R108" s="152">
        <v>-6.9999999999999999E-4</v>
      </c>
      <c r="S108" s="152">
        <v>-5.9999999999999995E-4</v>
      </c>
      <c r="T108" s="152">
        <v>-2.5000000000000001E-3</v>
      </c>
      <c r="U108" s="150">
        <v>590116</v>
      </c>
      <c r="V108" s="150">
        <v>483</v>
      </c>
      <c r="W108" s="153">
        <v>0.21180555555555555</v>
      </c>
      <c r="X108" s="154">
        <v>42705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1.038</v>
      </c>
      <c r="D109" s="147">
        <v>2.8999999999999998E-3</v>
      </c>
      <c r="E109" s="144">
        <v>51.43</v>
      </c>
      <c r="F109" s="7">
        <v>1.0309999999999999</v>
      </c>
      <c r="G109" s="146">
        <v>-6.7999999999999996E-3</v>
      </c>
      <c r="H109" s="146">
        <v>0.03</v>
      </c>
      <c r="I109" s="144">
        <v>4.5</v>
      </c>
      <c r="J109" s="144">
        <v>4.5</v>
      </c>
      <c r="K109" s="146">
        <v>4.4690000000000001E-2</v>
      </c>
      <c r="L109" s="144" t="s">
        <v>40</v>
      </c>
      <c r="M109" s="7" t="s">
        <v>95</v>
      </c>
      <c r="N109" s="145">
        <v>-1.1000000000000001E-3</v>
      </c>
      <c r="O109" s="23">
        <v>0.31569999999999998</v>
      </c>
      <c r="P109" s="146">
        <v>-9.4999999999999998E-3</v>
      </c>
      <c r="Q109" s="146">
        <v>0.60250000000000004</v>
      </c>
      <c r="R109" s="146">
        <v>-6.4000000000000003E-3</v>
      </c>
      <c r="S109" s="146">
        <v>-4.7999999999999996E-3</v>
      </c>
      <c r="T109" s="146">
        <v>-5.8999999999999999E-3</v>
      </c>
      <c r="U109" s="144">
        <v>8420</v>
      </c>
      <c r="V109" s="144">
        <v>8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150269</v>
      </c>
      <c r="B110" s="150" t="s">
        <v>57</v>
      </c>
      <c r="C110" s="14">
        <v>1.038</v>
      </c>
      <c r="D110" s="151">
        <v>1.9E-3</v>
      </c>
      <c r="E110" s="150">
        <v>187.34</v>
      </c>
      <c r="F110" s="14">
        <v>1.0309999999999999</v>
      </c>
      <c r="G110" s="152">
        <v>-6.7999999999999996E-3</v>
      </c>
      <c r="H110" s="152">
        <v>0.03</v>
      </c>
      <c r="I110" s="150">
        <v>4.5</v>
      </c>
      <c r="J110" s="150">
        <v>4.5</v>
      </c>
      <c r="K110" s="152">
        <v>4.4690000000000001E-2</v>
      </c>
      <c r="L110" s="150" t="s">
        <v>40</v>
      </c>
      <c r="M110" s="14" t="s">
        <v>58</v>
      </c>
      <c r="N110" s="156">
        <v>-3.5999999999999999E-3</v>
      </c>
      <c r="O110" s="18">
        <v>0.34279999999999999</v>
      </c>
      <c r="P110" s="152">
        <v>-9.4999999999999998E-3</v>
      </c>
      <c r="Q110" s="152">
        <v>0.53900000000000003</v>
      </c>
      <c r="R110" s="152">
        <v>-6.9999999999999999E-4</v>
      </c>
      <c r="S110" s="152">
        <v>-4.1000000000000003E-3</v>
      </c>
      <c r="T110" s="152">
        <v>-6.1000000000000004E-3</v>
      </c>
      <c r="U110" s="150">
        <v>54581</v>
      </c>
      <c r="V110" s="150">
        <v>-49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150283</v>
      </c>
      <c r="B111" s="144" t="s">
        <v>63</v>
      </c>
      <c r="C111" s="7">
        <v>1.0149999999999999</v>
      </c>
      <c r="D111" s="147">
        <v>3.0000000000000001E-3</v>
      </c>
      <c r="E111" s="144">
        <v>32.11</v>
      </c>
      <c r="F111" s="7">
        <v>1.0081</v>
      </c>
      <c r="G111" s="146">
        <v>-6.7999999999999996E-3</v>
      </c>
      <c r="H111" s="146">
        <v>0.03</v>
      </c>
      <c r="I111" s="144">
        <v>4.5</v>
      </c>
      <c r="J111" s="144">
        <v>4.5</v>
      </c>
      <c r="K111" s="146">
        <v>4.4690000000000001E-2</v>
      </c>
      <c r="L111" s="144" t="s">
        <v>40</v>
      </c>
      <c r="M111" s="7" t="s">
        <v>64</v>
      </c>
      <c r="N111" s="147">
        <v>5.4000000000000003E-3</v>
      </c>
      <c r="O111" s="23">
        <v>0.29570000000000002</v>
      </c>
      <c r="P111" s="146">
        <v>-9.5999999999999992E-3</v>
      </c>
      <c r="Q111" s="160">
        <v>0.6794</v>
      </c>
      <c r="R111" s="146">
        <v>-4.7000000000000002E-3</v>
      </c>
      <c r="S111" s="146">
        <v>-5.7000000000000002E-3</v>
      </c>
      <c r="T111" s="146">
        <v>-8.2000000000000007E-3</v>
      </c>
      <c r="U111" s="144">
        <v>9279</v>
      </c>
      <c r="V111" s="144">
        <v>-18</v>
      </c>
      <c r="W111" s="148">
        <v>0.21180555555555555</v>
      </c>
      <c r="X111" s="149">
        <v>42905</v>
      </c>
      <c r="Y111" s="13" t="s">
        <v>38</v>
      </c>
    </row>
    <row r="112" spans="1:25" ht="15.75" thickBot="1" x14ac:dyDescent="0.2">
      <c r="A112" s="14">
        <v>150329</v>
      </c>
      <c r="B112" s="150" t="s">
        <v>99</v>
      </c>
      <c r="C112" s="14">
        <v>1.038</v>
      </c>
      <c r="D112" s="151">
        <v>3.8999999999999998E-3</v>
      </c>
      <c r="E112" s="150">
        <v>202.25</v>
      </c>
      <c r="F112" s="14">
        <v>1.0309999999999999</v>
      </c>
      <c r="G112" s="152">
        <v>-6.7999999999999996E-3</v>
      </c>
      <c r="H112" s="152">
        <v>0.03</v>
      </c>
      <c r="I112" s="150">
        <v>4.5</v>
      </c>
      <c r="J112" s="150">
        <v>4.5</v>
      </c>
      <c r="K112" s="152">
        <v>4.4690000000000001E-2</v>
      </c>
      <c r="L112" s="150" t="s">
        <v>40</v>
      </c>
      <c r="M112" s="14" t="s">
        <v>100</v>
      </c>
      <c r="N112" s="151">
        <v>4.0000000000000002E-4</v>
      </c>
      <c r="O112" s="18">
        <v>0.32890000000000003</v>
      </c>
      <c r="P112" s="152">
        <v>-9.4999999999999998E-3</v>
      </c>
      <c r="Q112" s="152">
        <v>0.57169999999999999</v>
      </c>
      <c r="R112" s="152">
        <v>-5.1000000000000004E-3</v>
      </c>
      <c r="S112" s="152">
        <v>-2.5999999999999999E-3</v>
      </c>
      <c r="T112" s="152">
        <v>-6.3E-3</v>
      </c>
      <c r="U112" s="150">
        <v>14350</v>
      </c>
      <c r="V112" s="150">
        <v>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502007</v>
      </c>
      <c r="B113" s="144" t="s">
        <v>47</v>
      </c>
      <c r="C113" s="7">
        <v>1.016</v>
      </c>
      <c r="D113" s="147">
        <v>4.8999999999999998E-3</v>
      </c>
      <c r="E113" s="144">
        <v>135.07</v>
      </c>
      <c r="F113" s="7">
        <v>1.0088999999999999</v>
      </c>
      <c r="G113" s="146">
        <v>-7.0000000000000001E-3</v>
      </c>
      <c r="H113" s="146">
        <v>0.03</v>
      </c>
      <c r="I113" s="144">
        <v>4.5</v>
      </c>
      <c r="J113" s="144">
        <v>4.5</v>
      </c>
      <c r="K113" s="146">
        <v>4.4679999999999997E-2</v>
      </c>
      <c r="L113" s="144" t="s">
        <v>40</v>
      </c>
      <c r="M113" s="7" t="s">
        <v>48</v>
      </c>
      <c r="N113" s="157">
        <v>0</v>
      </c>
      <c r="O113" s="23">
        <v>0.30149999999999999</v>
      </c>
      <c r="P113" s="146">
        <v>-9.5999999999999992E-3</v>
      </c>
      <c r="Q113" s="146">
        <v>0.66439999999999999</v>
      </c>
      <c r="R113" s="146">
        <v>-1.9E-3</v>
      </c>
      <c r="S113" s="146">
        <v>-2.3999999999999998E-3</v>
      </c>
      <c r="T113" s="146">
        <v>-5.4999999999999997E-3</v>
      </c>
      <c r="U113" s="144">
        <v>24687</v>
      </c>
      <c r="V113" s="144">
        <v>48</v>
      </c>
      <c r="W113" s="148">
        <v>0.21180555555555555</v>
      </c>
      <c r="X113" s="149">
        <v>42900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1.06</v>
      </c>
      <c r="D114" s="151">
        <v>3.8E-3</v>
      </c>
      <c r="E114" s="150">
        <v>389.79</v>
      </c>
      <c r="F114" s="14">
        <v>1.052</v>
      </c>
      <c r="G114" s="152">
        <v>-7.6E-3</v>
      </c>
      <c r="H114" s="152">
        <v>0.03</v>
      </c>
      <c r="I114" s="150">
        <v>5</v>
      </c>
      <c r="J114" s="150">
        <v>4.5</v>
      </c>
      <c r="K114" s="152">
        <v>4.4650000000000002E-2</v>
      </c>
      <c r="L114" s="150" t="s">
        <v>40</v>
      </c>
      <c r="M114" s="14" t="s">
        <v>78</v>
      </c>
      <c r="N114" s="151">
        <v>8.0000000000000004E-4</v>
      </c>
      <c r="O114" s="18">
        <v>0.28520000000000001</v>
      </c>
      <c r="P114" s="152">
        <v>-1.04E-2</v>
      </c>
      <c r="Q114" s="152">
        <v>0.64710000000000001</v>
      </c>
      <c r="R114" s="152">
        <v>1.0200000000000001E-2</v>
      </c>
      <c r="S114" s="152">
        <v>8.8000000000000005E-3</v>
      </c>
      <c r="T114" s="152">
        <v>5.9999999999999995E-4</v>
      </c>
      <c r="U114" s="150">
        <v>3229</v>
      </c>
      <c r="V114" s="150">
        <v>31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150203</v>
      </c>
      <c r="B115" s="144" t="s">
        <v>109</v>
      </c>
      <c r="C115" s="7">
        <v>1.03</v>
      </c>
      <c r="D115" s="147">
        <v>3.8999999999999998E-3</v>
      </c>
      <c r="E115" s="144">
        <v>154.63999999999999</v>
      </c>
      <c r="F115" s="7">
        <v>1.022</v>
      </c>
      <c r="G115" s="146">
        <v>-7.7999999999999996E-3</v>
      </c>
      <c r="H115" s="146">
        <v>0.03</v>
      </c>
      <c r="I115" s="144">
        <v>4.5</v>
      </c>
      <c r="J115" s="144">
        <v>4.5</v>
      </c>
      <c r="K115" s="146">
        <v>4.4639999999999999E-2</v>
      </c>
      <c r="L115" s="144" t="s">
        <v>40</v>
      </c>
      <c r="M115" s="7" t="s">
        <v>110</v>
      </c>
      <c r="N115" s="147">
        <v>5.4000000000000003E-3</v>
      </c>
      <c r="O115" s="23">
        <v>0.46920000000000001</v>
      </c>
      <c r="P115" s="146">
        <v>-1.0500000000000001E-2</v>
      </c>
      <c r="Q115" s="146">
        <v>0.252</v>
      </c>
      <c r="R115" s="146">
        <v>-5.0000000000000001E-4</v>
      </c>
      <c r="S115" s="146">
        <v>-3.8E-3</v>
      </c>
      <c r="T115" s="146">
        <v>-3.7000000000000002E-3</v>
      </c>
      <c r="U115" s="144">
        <v>16187</v>
      </c>
      <c r="V115" s="144">
        <v>-92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150243</v>
      </c>
      <c r="B116" s="150" t="s">
        <v>128</v>
      </c>
      <c r="C116" s="14">
        <v>1.036</v>
      </c>
      <c r="D116" s="151">
        <v>3.8999999999999998E-3</v>
      </c>
      <c r="E116" s="150">
        <v>237.49</v>
      </c>
      <c r="F116" s="14">
        <v>1.028</v>
      </c>
      <c r="G116" s="152">
        <v>-7.7999999999999996E-3</v>
      </c>
      <c r="H116" s="152">
        <v>0.03</v>
      </c>
      <c r="I116" s="150">
        <v>4.5</v>
      </c>
      <c r="J116" s="150">
        <v>4.5</v>
      </c>
      <c r="K116" s="152">
        <v>4.4639999999999999E-2</v>
      </c>
      <c r="L116" s="150" t="s">
        <v>40</v>
      </c>
      <c r="M116" s="14" t="s">
        <v>129</v>
      </c>
      <c r="N116" s="151">
        <v>4.1999999999999997E-3</v>
      </c>
      <c r="O116" s="18">
        <v>0.38030000000000003</v>
      </c>
      <c r="P116" s="152">
        <v>-1.0500000000000001E-2</v>
      </c>
      <c r="Q116" s="152">
        <v>0.45479999999999998</v>
      </c>
      <c r="R116" s="152">
        <v>-4.4999999999999997E-3</v>
      </c>
      <c r="S116" s="152">
        <v>-5.7999999999999996E-3</v>
      </c>
      <c r="T116" s="152">
        <v>-6.7999999999999996E-3</v>
      </c>
      <c r="U116" s="150">
        <v>12221</v>
      </c>
      <c r="V116" s="150">
        <v>-39</v>
      </c>
      <c r="W116" s="153">
        <v>0.21180555555555555</v>
      </c>
      <c r="X116" s="154">
        <v>42705</v>
      </c>
      <c r="Y116" s="21" t="s">
        <v>38</v>
      </c>
    </row>
    <row r="117" spans="1:25" ht="15.75" thickBot="1" x14ac:dyDescent="0.2">
      <c r="A117" s="7">
        <v>150209</v>
      </c>
      <c r="B117" s="144" t="s">
        <v>47</v>
      </c>
      <c r="C117" s="7">
        <v>1.0389999999999999</v>
      </c>
      <c r="D117" s="147">
        <v>3.8999999999999998E-3</v>
      </c>
      <c r="E117" s="144">
        <v>3068.53</v>
      </c>
      <c r="F117" s="7">
        <v>1.0309999999999999</v>
      </c>
      <c r="G117" s="146">
        <v>-7.7999999999999996E-3</v>
      </c>
      <c r="H117" s="146">
        <v>0.03</v>
      </c>
      <c r="I117" s="144">
        <v>4.5</v>
      </c>
      <c r="J117" s="144">
        <v>4.5</v>
      </c>
      <c r="K117" s="146">
        <v>4.4639999999999999E-2</v>
      </c>
      <c r="L117" s="144" t="s">
        <v>40</v>
      </c>
      <c r="M117" s="7" t="s">
        <v>48</v>
      </c>
      <c r="N117" s="157">
        <v>0</v>
      </c>
      <c r="O117" s="23">
        <v>0.24909999999999999</v>
      </c>
      <c r="P117" s="146">
        <v>-1.0500000000000001E-2</v>
      </c>
      <c r="Q117" s="146">
        <v>0.75849999999999995</v>
      </c>
      <c r="R117" s="146">
        <v>1.8E-3</v>
      </c>
      <c r="S117" s="146">
        <v>1.1999999999999999E-3</v>
      </c>
      <c r="T117" s="146">
        <v>-4.1000000000000003E-3</v>
      </c>
      <c r="U117" s="144">
        <v>443023</v>
      </c>
      <c r="V117" s="144">
        <v>606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150051</v>
      </c>
      <c r="B118" s="150" t="s">
        <v>87</v>
      </c>
      <c r="C118" s="14">
        <v>1.034</v>
      </c>
      <c r="D118" s="151">
        <v>2.8999999999999998E-3</v>
      </c>
      <c r="E118" s="150">
        <v>437.03</v>
      </c>
      <c r="F118" s="14">
        <v>1.026</v>
      </c>
      <c r="G118" s="152">
        <v>-7.7999999999999996E-3</v>
      </c>
      <c r="H118" s="152">
        <v>0.03</v>
      </c>
      <c r="I118" s="150">
        <v>4.5</v>
      </c>
      <c r="J118" s="150">
        <v>4.5</v>
      </c>
      <c r="K118" s="152">
        <v>4.4639999999999999E-2</v>
      </c>
      <c r="L118" s="150" t="s">
        <v>40</v>
      </c>
      <c r="M118" s="14" t="s">
        <v>88</v>
      </c>
      <c r="N118" s="156">
        <v>-5.9999999999999995E-4</v>
      </c>
      <c r="O118" s="18">
        <v>0.44440000000000002</v>
      </c>
      <c r="P118" s="152">
        <v>-1.0500000000000001E-2</v>
      </c>
      <c r="Q118" s="152">
        <v>0.30620000000000003</v>
      </c>
      <c r="R118" s="152">
        <v>-4.1999999999999997E-3</v>
      </c>
      <c r="S118" s="152">
        <v>-4.3E-3</v>
      </c>
      <c r="T118" s="152">
        <v>-6.4999999999999997E-3</v>
      </c>
      <c r="U118" s="150">
        <v>31298</v>
      </c>
      <c r="V118" s="150">
        <v>394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150173</v>
      </c>
      <c r="B119" s="144" t="s">
        <v>113</v>
      </c>
      <c r="C119" s="7">
        <v>1.0389999999999999</v>
      </c>
      <c r="D119" s="147">
        <v>4.7999999999999996E-3</v>
      </c>
      <c r="E119" s="144">
        <v>381.95</v>
      </c>
      <c r="F119" s="7">
        <v>1.0309999999999999</v>
      </c>
      <c r="G119" s="146">
        <v>-7.7999999999999996E-3</v>
      </c>
      <c r="H119" s="146">
        <v>0.03</v>
      </c>
      <c r="I119" s="144">
        <v>4.5</v>
      </c>
      <c r="J119" s="144">
        <v>4.5</v>
      </c>
      <c r="K119" s="146">
        <v>4.4639999999999999E-2</v>
      </c>
      <c r="L119" s="144" t="s">
        <v>40</v>
      </c>
      <c r="M119" s="7" t="s">
        <v>114</v>
      </c>
      <c r="N119" s="147">
        <v>6.4000000000000003E-3</v>
      </c>
      <c r="O119" s="23">
        <v>0.28060000000000002</v>
      </c>
      <c r="P119" s="146">
        <v>-1.0500000000000001E-2</v>
      </c>
      <c r="Q119" s="146">
        <v>0.68469999999999998</v>
      </c>
      <c r="R119" s="146">
        <v>-4.8999999999999998E-3</v>
      </c>
      <c r="S119" s="146">
        <v>-4.4999999999999997E-3</v>
      </c>
      <c r="T119" s="146">
        <v>-7.7999999999999996E-3</v>
      </c>
      <c r="U119" s="144">
        <v>18382</v>
      </c>
      <c r="V119" s="144">
        <v>-19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150179</v>
      </c>
      <c r="B120" s="150" t="s">
        <v>120</v>
      </c>
      <c r="C120" s="14">
        <v>1.038</v>
      </c>
      <c r="D120" s="151">
        <v>6.7999999999999996E-3</v>
      </c>
      <c r="E120" s="150">
        <v>66.42</v>
      </c>
      <c r="F120" s="14">
        <v>1.0289999999999999</v>
      </c>
      <c r="G120" s="152">
        <v>-8.6999999999999994E-3</v>
      </c>
      <c r="H120" s="152">
        <v>0.03</v>
      </c>
      <c r="I120" s="150">
        <v>4.5</v>
      </c>
      <c r="J120" s="150">
        <v>4.5</v>
      </c>
      <c r="K120" s="152">
        <v>4.4600000000000001E-2</v>
      </c>
      <c r="L120" s="150" t="s">
        <v>40</v>
      </c>
      <c r="M120" s="14" t="s">
        <v>121</v>
      </c>
      <c r="N120" s="151">
        <v>4.5999999999999999E-3</v>
      </c>
      <c r="O120" s="18">
        <v>0.46810000000000002</v>
      </c>
      <c r="P120" s="152">
        <v>-1.15E-2</v>
      </c>
      <c r="Q120" s="152">
        <v>0.2477</v>
      </c>
      <c r="R120" s="152">
        <v>-5.5999999999999999E-3</v>
      </c>
      <c r="S120" s="152">
        <v>-5.4000000000000003E-3</v>
      </c>
      <c r="T120" s="152">
        <v>-6.1999999999999998E-3</v>
      </c>
      <c r="U120" s="150">
        <v>6190</v>
      </c>
      <c r="V120" s="150">
        <v>-18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150194</v>
      </c>
      <c r="B121" s="144" t="s">
        <v>85</v>
      </c>
      <c r="C121" s="7">
        <v>1.04</v>
      </c>
      <c r="D121" s="147">
        <v>3.8999999999999998E-3</v>
      </c>
      <c r="E121" s="144">
        <v>4586.41</v>
      </c>
      <c r="F121" s="7">
        <v>1.0309999999999999</v>
      </c>
      <c r="G121" s="146">
        <v>-8.6999999999999994E-3</v>
      </c>
      <c r="H121" s="146">
        <v>0.03</v>
      </c>
      <c r="I121" s="144">
        <v>4.5</v>
      </c>
      <c r="J121" s="144">
        <v>4.5</v>
      </c>
      <c r="K121" s="146">
        <v>4.4600000000000001E-2</v>
      </c>
      <c r="L121" s="144" t="s">
        <v>40</v>
      </c>
      <c r="M121" s="7" t="s">
        <v>86</v>
      </c>
      <c r="N121" s="147">
        <v>2.3E-3</v>
      </c>
      <c r="O121" s="23">
        <v>0.16239999999999999</v>
      </c>
      <c r="P121" s="146">
        <v>-1.14E-2</v>
      </c>
      <c r="Q121" s="146">
        <v>0.96160000000000001</v>
      </c>
      <c r="R121" s="146">
        <v>-4.1000000000000003E-3</v>
      </c>
      <c r="S121" s="146">
        <v>-3.8999999999999998E-3</v>
      </c>
      <c r="T121" s="146">
        <v>-7.1999999999999998E-3</v>
      </c>
      <c r="U121" s="144">
        <v>454692</v>
      </c>
      <c r="V121" s="144">
        <v>-214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150271</v>
      </c>
      <c r="B122" s="150" t="s">
        <v>59</v>
      </c>
      <c r="C122" s="14">
        <v>1.04</v>
      </c>
      <c r="D122" s="151">
        <v>4.7999999999999996E-3</v>
      </c>
      <c r="E122" s="150">
        <v>17.7</v>
      </c>
      <c r="F122" s="14">
        <v>1.0309999999999999</v>
      </c>
      <c r="G122" s="152">
        <v>-8.6999999999999994E-3</v>
      </c>
      <c r="H122" s="152">
        <v>0.03</v>
      </c>
      <c r="I122" s="150">
        <v>4.5</v>
      </c>
      <c r="J122" s="150">
        <v>4.5</v>
      </c>
      <c r="K122" s="152">
        <v>4.4600000000000001E-2</v>
      </c>
      <c r="L122" s="150" t="s">
        <v>40</v>
      </c>
      <c r="M122" s="14" t="s">
        <v>60</v>
      </c>
      <c r="N122" s="151">
        <v>8.8999999999999999E-3</v>
      </c>
      <c r="O122" s="18">
        <v>0.40189999999999998</v>
      </c>
      <c r="P122" s="152">
        <v>-1.14E-2</v>
      </c>
      <c r="Q122" s="152">
        <v>0.40060000000000001</v>
      </c>
      <c r="R122" s="152">
        <v>-3.3E-3</v>
      </c>
      <c r="S122" s="152">
        <v>-4.1999999999999997E-3</v>
      </c>
      <c r="T122" s="152">
        <v>-6.1000000000000004E-3</v>
      </c>
      <c r="U122" s="150">
        <v>2313</v>
      </c>
      <c r="V122" s="150">
        <v>-5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150186</v>
      </c>
      <c r="B123" s="144" t="s">
        <v>79</v>
      </c>
      <c r="C123" s="7">
        <v>1.0129999999999999</v>
      </c>
      <c r="D123" s="147">
        <v>5.0000000000000001E-3</v>
      </c>
      <c r="E123" s="144">
        <v>357.3</v>
      </c>
      <c r="F123" s="7">
        <v>1.0038</v>
      </c>
      <c r="G123" s="146">
        <v>-9.1999999999999998E-3</v>
      </c>
      <c r="H123" s="146">
        <v>0.03</v>
      </c>
      <c r="I123" s="144">
        <v>4.5</v>
      </c>
      <c r="J123" s="144">
        <v>4.5</v>
      </c>
      <c r="K123" s="146">
        <v>4.4589999999999998E-2</v>
      </c>
      <c r="L123" s="144" t="s">
        <v>40</v>
      </c>
      <c r="M123" s="7" t="s">
        <v>80</v>
      </c>
      <c r="N123" s="147">
        <v>6.0000000000000001E-3</v>
      </c>
      <c r="O123" s="23">
        <v>0.35260000000000002</v>
      </c>
      <c r="P123" s="146">
        <v>-1.1599999999999999E-2</v>
      </c>
      <c r="Q123" s="160">
        <v>0.54900000000000004</v>
      </c>
      <c r="R123" s="146">
        <v>-4.4999999999999997E-3</v>
      </c>
      <c r="S123" s="146">
        <v>-4.1000000000000003E-3</v>
      </c>
      <c r="T123" s="146">
        <v>-5.8999999999999999E-3</v>
      </c>
      <c r="U123" s="144">
        <v>46269</v>
      </c>
      <c r="V123" s="144">
        <v>-109</v>
      </c>
      <c r="W123" s="148">
        <v>0.21180555555555555</v>
      </c>
      <c r="X123" s="149">
        <v>42940</v>
      </c>
      <c r="Y123" s="13" t="s">
        <v>38</v>
      </c>
    </row>
    <row r="124" spans="1:25" ht="15.75" thickBot="1" x14ac:dyDescent="0.2">
      <c r="A124" s="14">
        <v>150255</v>
      </c>
      <c r="B124" s="161" t="s">
        <v>112</v>
      </c>
      <c r="C124" s="14">
        <v>1.02</v>
      </c>
      <c r="D124" s="159">
        <v>0</v>
      </c>
      <c r="E124" s="150">
        <v>0</v>
      </c>
      <c r="F124" s="14">
        <v>1.0104</v>
      </c>
      <c r="G124" s="152">
        <v>-9.4999999999999998E-3</v>
      </c>
      <c r="H124" s="152">
        <v>0.03</v>
      </c>
      <c r="I124" s="150">
        <v>4.5</v>
      </c>
      <c r="J124" s="150">
        <v>4.5</v>
      </c>
      <c r="K124" s="152">
        <v>4.4569999999999999E-2</v>
      </c>
      <c r="L124" s="150" t="s">
        <v>40</v>
      </c>
      <c r="M124" s="14" t="s">
        <v>95</v>
      </c>
      <c r="N124" s="156">
        <v>-1.1000000000000001E-3</v>
      </c>
      <c r="O124" s="18">
        <v>0.2402</v>
      </c>
      <c r="P124" s="152">
        <v>-1.2500000000000001E-2</v>
      </c>
      <c r="Q124" s="152">
        <v>0.8085</v>
      </c>
      <c r="R124" s="152">
        <v>-8.3999999999999995E-3</v>
      </c>
      <c r="S124" s="152">
        <v>-9.4000000000000004E-3</v>
      </c>
      <c r="T124" s="152">
        <v>-7.4999999999999997E-3</v>
      </c>
      <c r="U124" s="150">
        <v>2991</v>
      </c>
      <c r="V124" s="150">
        <v>-1</v>
      </c>
      <c r="W124" s="153">
        <v>0.21180555555555555</v>
      </c>
      <c r="X124" s="154">
        <v>42888</v>
      </c>
      <c r="Y124" s="21" t="s">
        <v>38</v>
      </c>
    </row>
    <row r="125" spans="1:25" ht="15.75" thickBot="1" x14ac:dyDescent="0.2">
      <c r="A125" s="7">
        <v>502011</v>
      </c>
      <c r="B125" s="144" t="s">
        <v>101</v>
      </c>
      <c r="C125" s="7">
        <v>1.016</v>
      </c>
      <c r="D125" s="147">
        <v>7.9000000000000008E-3</v>
      </c>
      <c r="E125" s="144">
        <v>349.57</v>
      </c>
      <c r="F125" s="7">
        <v>1.006</v>
      </c>
      <c r="G125" s="146">
        <v>-9.9000000000000008E-3</v>
      </c>
      <c r="H125" s="146">
        <v>0.03</v>
      </c>
      <c r="I125" s="144">
        <v>4.5</v>
      </c>
      <c r="J125" s="144">
        <v>4.5</v>
      </c>
      <c r="K125" s="146">
        <v>4.4549999999999999E-2</v>
      </c>
      <c r="L125" s="144" t="s">
        <v>40</v>
      </c>
      <c r="M125" s="7" t="s">
        <v>56</v>
      </c>
      <c r="N125" s="145">
        <v>-4.8999999999999998E-3</v>
      </c>
      <c r="O125" s="23">
        <v>0.46910000000000002</v>
      </c>
      <c r="P125" s="146">
        <v>-1.26E-2</v>
      </c>
      <c r="Q125" s="146">
        <v>0.2681</v>
      </c>
      <c r="R125" s="146">
        <v>1E-3</v>
      </c>
      <c r="S125" s="146">
        <v>-4.1000000000000003E-3</v>
      </c>
      <c r="T125" s="146">
        <v>-2.7000000000000001E-3</v>
      </c>
      <c r="U125" s="144">
        <v>15895</v>
      </c>
      <c r="V125" s="144">
        <v>49</v>
      </c>
      <c r="W125" s="148">
        <v>0.21180555555555555</v>
      </c>
      <c r="X125" s="149">
        <v>42923</v>
      </c>
      <c r="Y125" s="13" t="s">
        <v>38</v>
      </c>
    </row>
    <row r="126" spans="1:25" ht="15.75" thickBot="1" x14ac:dyDescent="0.2">
      <c r="A126" s="14">
        <v>150217</v>
      </c>
      <c r="B126" s="150" t="s">
        <v>67</v>
      </c>
      <c r="C126" s="14">
        <v>1.0509999999999999</v>
      </c>
      <c r="D126" s="151">
        <v>1.9E-3</v>
      </c>
      <c r="E126" s="150">
        <v>373.91</v>
      </c>
      <c r="F126" s="14">
        <v>1.0369999999999999</v>
      </c>
      <c r="G126" s="152">
        <v>-1.35E-2</v>
      </c>
      <c r="H126" s="152">
        <v>0.03</v>
      </c>
      <c r="I126" s="150">
        <v>5.5</v>
      </c>
      <c r="J126" s="150">
        <v>4.5</v>
      </c>
      <c r="K126" s="152">
        <v>4.4540000000000003E-2</v>
      </c>
      <c r="L126" s="150" t="s">
        <v>40</v>
      </c>
      <c r="M126" s="14" t="s">
        <v>68</v>
      </c>
      <c r="N126" s="151">
        <v>8.9999999999999998E-4</v>
      </c>
      <c r="O126" s="18">
        <v>0.26519999999999999</v>
      </c>
      <c r="P126" s="152">
        <v>-1.61E-2</v>
      </c>
      <c r="Q126" s="152">
        <v>0.71279999999999999</v>
      </c>
      <c r="R126" s="152">
        <v>-5.4000000000000003E-3</v>
      </c>
      <c r="S126" s="152">
        <v>-3.3999999999999998E-3</v>
      </c>
      <c r="T126" s="152">
        <v>-6.1999999999999998E-3</v>
      </c>
      <c r="U126" s="150">
        <v>42300</v>
      </c>
      <c r="V126" s="150">
        <v>-75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150245</v>
      </c>
      <c r="B127" s="144" t="s">
        <v>132</v>
      </c>
      <c r="C127" s="7">
        <v>1.0580000000000001</v>
      </c>
      <c r="D127" s="157">
        <v>0</v>
      </c>
      <c r="E127" s="144">
        <v>0</v>
      </c>
      <c r="F127" s="7">
        <v>1.0469999999999999</v>
      </c>
      <c r="G127" s="146">
        <v>-1.0500000000000001E-2</v>
      </c>
      <c r="H127" s="146">
        <v>0.03</v>
      </c>
      <c r="I127" s="144">
        <v>4.75</v>
      </c>
      <c r="J127" s="144">
        <v>4.5</v>
      </c>
      <c r="K127" s="146">
        <v>4.453E-2</v>
      </c>
      <c r="L127" s="144" t="s">
        <v>40</v>
      </c>
      <c r="M127" s="7" t="s">
        <v>86</v>
      </c>
      <c r="N127" s="147">
        <v>2.3E-3</v>
      </c>
      <c r="O127" s="23">
        <v>0.41909999999999997</v>
      </c>
      <c r="P127" s="146">
        <v>-1.32E-2</v>
      </c>
      <c r="Q127" s="146">
        <v>0.34360000000000002</v>
      </c>
      <c r="R127" s="146">
        <v>-2.2000000000000001E-3</v>
      </c>
      <c r="S127" s="146">
        <v>-1.4E-3</v>
      </c>
      <c r="T127" s="146">
        <v>-1.0699999999999999E-2</v>
      </c>
      <c r="U127" s="144">
        <v>998</v>
      </c>
      <c r="V127" s="144">
        <v>0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150307</v>
      </c>
      <c r="B128" s="150" t="s">
        <v>51</v>
      </c>
      <c r="C128" s="14">
        <v>1.044</v>
      </c>
      <c r="D128" s="151">
        <v>2.8999999999999998E-3</v>
      </c>
      <c r="E128" s="150">
        <v>275.04000000000002</v>
      </c>
      <c r="F128" s="14">
        <v>1.0329999999999999</v>
      </c>
      <c r="G128" s="152">
        <v>-1.06E-2</v>
      </c>
      <c r="H128" s="152">
        <v>0.03</v>
      </c>
      <c r="I128" s="150">
        <v>4.5</v>
      </c>
      <c r="J128" s="150">
        <v>4.5</v>
      </c>
      <c r="K128" s="152">
        <v>4.4510000000000001E-2</v>
      </c>
      <c r="L128" s="150" t="s">
        <v>40</v>
      </c>
      <c r="M128" s="14" t="s">
        <v>52</v>
      </c>
      <c r="N128" s="151">
        <v>2.7000000000000001E-3</v>
      </c>
      <c r="O128" s="18">
        <v>0.2051</v>
      </c>
      <c r="P128" s="152">
        <v>-1.3299999999999999E-2</v>
      </c>
      <c r="Q128" s="152">
        <v>0.85860000000000003</v>
      </c>
      <c r="R128" s="152">
        <v>-5.7000000000000002E-3</v>
      </c>
      <c r="S128" s="152">
        <v>-5.5999999999999999E-3</v>
      </c>
      <c r="T128" s="152">
        <v>-7.4000000000000003E-3</v>
      </c>
      <c r="U128" s="150">
        <v>19297</v>
      </c>
      <c r="V128" s="150">
        <v>49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150018</v>
      </c>
      <c r="B129" s="144" t="s">
        <v>122</v>
      </c>
      <c r="C129" s="7">
        <v>1.04</v>
      </c>
      <c r="D129" s="147">
        <v>3.8999999999999998E-3</v>
      </c>
      <c r="E129" s="144">
        <v>5317.3</v>
      </c>
      <c r="F129" s="7">
        <v>1.0289999999999999</v>
      </c>
      <c r="G129" s="146">
        <v>-1.0699999999999999E-2</v>
      </c>
      <c r="H129" s="146">
        <v>0.03</v>
      </c>
      <c r="I129" s="144">
        <v>4.5</v>
      </c>
      <c r="J129" s="144">
        <v>4.5</v>
      </c>
      <c r="K129" s="146">
        <v>4.4510000000000001E-2</v>
      </c>
      <c r="L129" s="144" t="s">
        <v>40</v>
      </c>
      <c r="M129" s="7" t="s">
        <v>123</v>
      </c>
      <c r="N129" s="145">
        <v>-1.5E-3</v>
      </c>
      <c r="O129" s="23">
        <v>0.33079999999999998</v>
      </c>
      <c r="P129" s="146">
        <v>-1.34E-2</v>
      </c>
      <c r="Q129" s="146">
        <v>1.0928</v>
      </c>
      <c r="R129" s="146">
        <v>1.4E-3</v>
      </c>
      <c r="S129" s="146">
        <v>-5.0000000000000001E-4</v>
      </c>
      <c r="T129" s="146">
        <v>-7.3000000000000001E-3</v>
      </c>
      <c r="U129" s="144">
        <v>329617</v>
      </c>
      <c r="V129" s="144">
        <v>707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502004</v>
      </c>
      <c r="B130" s="150" t="s">
        <v>98</v>
      </c>
      <c r="C130" s="14">
        <v>1.0169999999999999</v>
      </c>
      <c r="D130" s="151">
        <v>6.8999999999999999E-3</v>
      </c>
      <c r="E130" s="150">
        <v>1399.14</v>
      </c>
      <c r="F130" s="14">
        <v>1.006</v>
      </c>
      <c r="G130" s="152">
        <v>-1.09E-2</v>
      </c>
      <c r="H130" s="152">
        <v>0.03</v>
      </c>
      <c r="I130" s="150">
        <v>4.5</v>
      </c>
      <c r="J130" s="150">
        <v>4.5</v>
      </c>
      <c r="K130" s="152">
        <v>4.4510000000000001E-2</v>
      </c>
      <c r="L130" s="150" t="s">
        <v>40</v>
      </c>
      <c r="M130" s="14" t="s">
        <v>80</v>
      </c>
      <c r="N130" s="151">
        <v>6.0000000000000001E-3</v>
      </c>
      <c r="O130" s="18">
        <v>0.44350000000000001</v>
      </c>
      <c r="P130" s="152">
        <v>-1.35E-2</v>
      </c>
      <c r="Q130" s="152">
        <v>0.32929999999999998</v>
      </c>
      <c r="R130" s="152">
        <v>-4.3E-3</v>
      </c>
      <c r="S130" s="152">
        <v>-4.4999999999999997E-3</v>
      </c>
      <c r="T130" s="152">
        <v>-5.5999999999999999E-3</v>
      </c>
      <c r="U130" s="150">
        <v>36096</v>
      </c>
      <c r="V130" s="150">
        <v>-199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150227</v>
      </c>
      <c r="B131" s="155" t="s">
        <v>111</v>
      </c>
      <c r="C131" s="7">
        <v>1.0489999999999999</v>
      </c>
      <c r="D131" s="147">
        <v>2.8999999999999998E-3</v>
      </c>
      <c r="E131" s="144">
        <v>2534.9499999999998</v>
      </c>
      <c r="F131" s="7">
        <v>1.0369999999999999</v>
      </c>
      <c r="G131" s="146">
        <v>-1.1599999999999999E-2</v>
      </c>
      <c r="H131" s="146">
        <v>0.03</v>
      </c>
      <c r="I131" s="144">
        <v>4.5</v>
      </c>
      <c r="J131" s="144">
        <v>4.5</v>
      </c>
      <c r="K131" s="146">
        <v>4.4470000000000003E-2</v>
      </c>
      <c r="L131" s="144" t="s">
        <v>40</v>
      </c>
      <c r="M131" s="7" t="s">
        <v>95</v>
      </c>
      <c r="N131" s="145">
        <v>-1.1000000000000001E-3</v>
      </c>
      <c r="O131" s="23">
        <v>0.2646</v>
      </c>
      <c r="P131" s="146">
        <v>-1.4200000000000001E-2</v>
      </c>
      <c r="Q131" s="146">
        <v>0.71409999999999996</v>
      </c>
      <c r="R131" s="146">
        <v>-1.1999999999999999E-3</v>
      </c>
      <c r="S131" s="146">
        <v>-2.3E-3</v>
      </c>
      <c r="T131" s="146">
        <v>-5.7000000000000002E-3</v>
      </c>
      <c r="U131" s="144">
        <v>317736</v>
      </c>
      <c r="V131" s="144">
        <v>1086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150143</v>
      </c>
      <c r="B132" s="150" t="s">
        <v>137</v>
      </c>
      <c r="C132" s="14">
        <v>1.0469999999999999</v>
      </c>
      <c r="D132" s="156">
        <v>-5.7000000000000002E-3</v>
      </c>
      <c r="E132" s="150">
        <v>0.38</v>
      </c>
      <c r="F132" s="14">
        <v>1.0329999999999999</v>
      </c>
      <c r="G132" s="152">
        <v>-1.3599999999999999E-2</v>
      </c>
      <c r="H132" s="152">
        <v>0.03</v>
      </c>
      <c r="I132" s="150">
        <v>4.5</v>
      </c>
      <c r="J132" s="150">
        <v>4.5</v>
      </c>
      <c r="K132" s="152">
        <v>4.4380000000000003E-2</v>
      </c>
      <c r="L132" s="150" t="s">
        <v>40</v>
      </c>
      <c r="M132" s="14" t="s">
        <v>62</v>
      </c>
      <c r="N132" s="156">
        <v>-2.9999999999999997E-4</v>
      </c>
      <c r="O132" s="18">
        <v>0.12590000000000001</v>
      </c>
      <c r="P132" s="152">
        <v>-1.44E-2</v>
      </c>
      <c r="Q132" s="152">
        <v>0.52790000000000004</v>
      </c>
      <c r="R132" s="152">
        <v>-6.8999999999999999E-3</v>
      </c>
      <c r="S132" s="152">
        <v>-4.4000000000000003E-3</v>
      </c>
      <c r="T132" s="152">
        <v>-9.9000000000000008E-3</v>
      </c>
      <c r="U132" s="150">
        <v>9021</v>
      </c>
      <c r="V132" s="150">
        <v>-3</v>
      </c>
      <c r="W132" s="153">
        <v>0.29375000000000001</v>
      </c>
      <c r="X132" s="154">
        <v>42705</v>
      </c>
      <c r="Y132" s="21" t="s">
        <v>38</v>
      </c>
    </row>
    <row r="133" spans="1:25" ht="15.75" thickBot="1" x14ac:dyDescent="0.2">
      <c r="A133" s="7">
        <v>150181</v>
      </c>
      <c r="B133" s="144" t="s">
        <v>98</v>
      </c>
      <c r="C133" s="7">
        <v>1.042</v>
      </c>
      <c r="D133" s="147">
        <v>5.7999999999999996E-3</v>
      </c>
      <c r="E133" s="144">
        <v>1021.11</v>
      </c>
      <c r="F133" s="7">
        <v>1.0249999999999999</v>
      </c>
      <c r="G133" s="146">
        <v>-1.66E-2</v>
      </c>
      <c r="H133" s="146">
        <v>0.03</v>
      </c>
      <c r="I133" s="144">
        <v>4.5</v>
      </c>
      <c r="J133" s="144">
        <v>4.5</v>
      </c>
      <c r="K133" s="146">
        <v>4.4249999999999998E-2</v>
      </c>
      <c r="L133" s="144" t="s">
        <v>40</v>
      </c>
      <c r="M133" s="7" t="s">
        <v>80</v>
      </c>
      <c r="N133" s="147">
        <v>6.0000000000000001E-3</v>
      </c>
      <c r="O133" s="23">
        <v>0.433</v>
      </c>
      <c r="P133" s="146">
        <v>-1.9099999999999999E-2</v>
      </c>
      <c r="Q133" s="146">
        <v>0.33410000000000001</v>
      </c>
      <c r="R133" s="146">
        <v>-5.7000000000000002E-3</v>
      </c>
      <c r="S133" s="146">
        <v>-4.4999999999999997E-3</v>
      </c>
      <c r="T133" s="146">
        <v>-5.7999999999999996E-3</v>
      </c>
      <c r="U133" s="144">
        <v>304502</v>
      </c>
      <c r="V133" s="144">
        <v>-30</v>
      </c>
      <c r="W133" s="148">
        <v>0.21180555555555555</v>
      </c>
      <c r="X133" s="149">
        <v>42719</v>
      </c>
      <c r="Y133" s="13" t="s">
        <v>38</v>
      </c>
    </row>
    <row r="134" spans="1:25" ht="15.75" thickBot="1" x14ac:dyDescent="0.2">
      <c r="A134" s="14">
        <v>150309</v>
      </c>
      <c r="B134" s="150" t="s">
        <v>73</v>
      </c>
      <c r="C134" s="14">
        <v>1.05</v>
      </c>
      <c r="D134" s="151">
        <v>4.7999999999999996E-3</v>
      </c>
      <c r="E134" s="150">
        <v>18.16</v>
      </c>
      <c r="F134" s="14">
        <v>1.0329999999999999</v>
      </c>
      <c r="G134" s="152">
        <v>-1.6500000000000001E-2</v>
      </c>
      <c r="H134" s="152">
        <v>0.03</v>
      </c>
      <c r="I134" s="150">
        <v>4.5</v>
      </c>
      <c r="J134" s="150">
        <v>4.5</v>
      </c>
      <c r="K134" s="152">
        <v>4.4249999999999998E-2</v>
      </c>
      <c r="L134" s="150" t="s">
        <v>40</v>
      </c>
      <c r="M134" s="14" t="s">
        <v>74</v>
      </c>
      <c r="N134" s="151">
        <v>4.1000000000000003E-3</v>
      </c>
      <c r="O134" s="18">
        <v>0.35649999999999998</v>
      </c>
      <c r="P134" s="152">
        <v>-1.9E-2</v>
      </c>
      <c r="Q134" s="152">
        <v>0.50470000000000004</v>
      </c>
      <c r="R134" s="152">
        <v>-3.3999999999999998E-3</v>
      </c>
      <c r="S134" s="152">
        <v>-8.0999999999999996E-3</v>
      </c>
      <c r="T134" s="152">
        <v>-3.0000000000000001E-3</v>
      </c>
      <c r="U134" s="150">
        <v>1370</v>
      </c>
      <c r="V134" s="150">
        <v>-3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150171</v>
      </c>
      <c r="B135" s="144" t="s">
        <v>101</v>
      </c>
      <c r="C135" s="7">
        <v>1.038</v>
      </c>
      <c r="D135" s="147">
        <v>2.8999999999999998E-3</v>
      </c>
      <c r="E135" s="144">
        <v>715.57</v>
      </c>
      <c r="F135" s="7">
        <v>1.0202</v>
      </c>
      <c r="G135" s="146">
        <v>-1.7399999999999999E-2</v>
      </c>
      <c r="H135" s="146">
        <v>0.03</v>
      </c>
      <c r="I135" s="144">
        <v>4.5</v>
      </c>
      <c r="J135" s="144">
        <v>4.5</v>
      </c>
      <c r="K135" s="146">
        <v>4.4209999999999999E-2</v>
      </c>
      <c r="L135" s="144" t="s">
        <v>40</v>
      </c>
      <c r="M135" s="7" t="s">
        <v>102</v>
      </c>
      <c r="N135" s="145">
        <v>-4.7999999999999996E-3</v>
      </c>
      <c r="O135" s="23">
        <v>0.44750000000000001</v>
      </c>
      <c r="P135" s="146">
        <v>-2.01E-2</v>
      </c>
      <c r="Q135" s="160">
        <v>0.3049</v>
      </c>
      <c r="R135" s="146">
        <v>0</v>
      </c>
      <c r="S135" s="146">
        <v>-2.3999999999999998E-3</v>
      </c>
      <c r="T135" s="146">
        <v>-2.3E-3</v>
      </c>
      <c r="U135" s="144">
        <v>351471</v>
      </c>
      <c r="V135" s="144">
        <v>134</v>
      </c>
      <c r="W135" s="148">
        <v>0.21180555555555555</v>
      </c>
      <c r="X135" s="149">
        <v>42807</v>
      </c>
      <c r="Y135" s="13" t="s">
        <v>38</v>
      </c>
    </row>
    <row r="136" spans="1:25" ht="15.75" thickBot="1" x14ac:dyDescent="0.2">
      <c r="A136" s="14">
        <v>150169</v>
      </c>
      <c r="B136" s="161" t="s">
        <v>116</v>
      </c>
      <c r="C136" s="14">
        <v>1.048</v>
      </c>
      <c r="D136" s="151">
        <v>1.9E-3</v>
      </c>
      <c r="E136" s="150">
        <v>311.42</v>
      </c>
      <c r="F136" s="14">
        <v>1.0289999999999999</v>
      </c>
      <c r="G136" s="152">
        <v>-1.8499999999999999E-2</v>
      </c>
      <c r="H136" s="152">
        <v>0.03</v>
      </c>
      <c r="I136" s="150">
        <v>4.5</v>
      </c>
      <c r="J136" s="150">
        <v>4.5</v>
      </c>
      <c r="K136" s="152">
        <v>4.4159999999999998E-2</v>
      </c>
      <c r="L136" s="150" t="s">
        <v>40</v>
      </c>
      <c r="M136" s="14" t="s">
        <v>117</v>
      </c>
      <c r="N136" s="151">
        <v>5.1999999999999998E-3</v>
      </c>
      <c r="O136" s="18">
        <v>0.36549999999999999</v>
      </c>
      <c r="P136" s="152">
        <v>-2.0899999999999998E-2</v>
      </c>
      <c r="Q136" s="152">
        <v>0.48820000000000002</v>
      </c>
      <c r="R136" s="152">
        <v>-6.8999999999999999E-3</v>
      </c>
      <c r="S136" s="152">
        <v>-4.4999999999999997E-3</v>
      </c>
      <c r="T136" s="152">
        <v>-6.4999999999999997E-3</v>
      </c>
      <c r="U136" s="150">
        <v>54738</v>
      </c>
      <c r="V136" s="150">
        <v>-312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150279</v>
      </c>
      <c r="B137" s="144" t="s">
        <v>126</v>
      </c>
      <c r="C137" s="7">
        <v>1.077</v>
      </c>
      <c r="D137" s="147">
        <v>1.03E-2</v>
      </c>
      <c r="E137" s="144">
        <v>1.25</v>
      </c>
      <c r="F137" s="7">
        <v>1.0569999999999999</v>
      </c>
      <c r="G137" s="146">
        <v>-1.89E-2</v>
      </c>
      <c r="H137" s="146">
        <v>0.03</v>
      </c>
      <c r="I137" s="144">
        <v>5</v>
      </c>
      <c r="J137" s="144">
        <v>4.5</v>
      </c>
      <c r="K137" s="146">
        <v>4.4119999999999999E-2</v>
      </c>
      <c r="L137" s="144" t="s">
        <v>40</v>
      </c>
      <c r="M137" s="7" t="s">
        <v>127</v>
      </c>
      <c r="N137" s="147">
        <v>2.2000000000000001E-3</v>
      </c>
      <c r="O137" s="23">
        <v>0.30180000000000001</v>
      </c>
      <c r="P137" s="146">
        <v>-2.1399999999999999E-2</v>
      </c>
      <c r="Q137" s="146">
        <v>0.60260000000000002</v>
      </c>
      <c r="R137" s="146">
        <v>-4.1999999999999997E-3</v>
      </c>
      <c r="S137" s="146">
        <v>-1.3899999999999999E-2</v>
      </c>
      <c r="T137" s="146">
        <v>-1.06E-2</v>
      </c>
      <c r="U137" s="144">
        <v>1219</v>
      </c>
      <c r="V137" s="144">
        <v>0</v>
      </c>
      <c r="W137" s="148">
        <v>0.21180555555555555</v>
      </c>
      <c r="X137" s="149">
        <v>42614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1.0509999999999999</v>
      </c>
      <c r="D138" s="151">
        <v>1E-3</v>
      </c>
      <c r="E138" s="150">
        <v>0.32</v>
      </c>
      <c r="F138" s="14">
        <v>1.0289999999999999</v>
      </c>
      <c r="G138" s="152">
        <v>-2.1399999999999999E-2</v>
      </c>
      <c r="H138" s="152">
        <v>0.03</v>
      </c>
      <c r="I138" s="150">
        <v>4.5</v>
      </c>
      <c r="J138" s="150">
        <v>4.5</v>
      </c>
      <c r="K138" s="152">
        <v>4.403E-2</v>
      </c>
      <c r="L138" s="150" t="s">
        <v>40</v>
      </c>
      <c r="M138" s="14" t="s">
        <v>88</v>
      </c>
      <c r="N138" s="156">
        <v>-5.9999999999999995E-4</v>
      </c>
      <c r="O138" s="18">
        <v>0.4279</v>
      </c>
      <c r="P138" s="152">
        <v>-2.35E-2</v>
      </c>
      <c r="Q138" s="152">
        <v>0.76160000000000005</v>
      </c>
      <c r="R138" s="152">
        <v>1.55E-2</v>
      </c>
      <c r="S138" s="152">
        <v>2.5100000000000001E-2</v>
      </c>
      <c r="T138" s="152">
        <v>1.44E-2</v>
      </c>
      <c r="U138" s="150">
        <v>291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1.0680000000000001</v>
      </c>
      <c r="D139" s="147">
        <v>3.8E-3</v>
      </c>
      <c r="E139" s="144">
        <v>250.76</v>
      </c>
      <c r="F139" s="7">
        <v>1.0289999999999999</v>
      </c>
      <c r="G139" s="146">
        <v>-3.7900000000000003E-2</v>
      </c>
      <c r="H139" s="146">
        <v>0.03</v>
      </c>
      <c r="I139" s="144">
        <v>4.5</v>
      </c>
      <c r="J139" s="144">
        <v>4.5</v>
      </c>
      <c r="K139" s="146">
        <v>4.3310000000000001E-2</v>
      </c>
      <c r="L139" s="144" t="s">
        <v>40</v>
      </c>
      <c r="M139" s="7" t="s">
        <v>108</v>
      </c>
      <c r="N139" s="145">
        <v>-4.0000000000000001E-3</v>
      </c>
      <c r="O139" s="23">
        <v>0.38100000000000001</v>
      </c>
      <c r="P139" s="146">
        <v>-3.9199999999999999E-2</v>
      </c>
      <c r="Q139" s="146">
        <v>0.45200000000000001</v>
      </c>
      <c r="R139" s="146">
        <v>-6.7999999999999996E-3</v>
      </c>
      <c r="S139" s="146">
        <v>-5.7999999999999996E-3</v>
      </c>
      <c r="T139" s="146">
        <v>-5.7000000000000002E-3</v>
      </c>
      <c r="U139" s="144">
        <v>10817</v>
      </c>
      <c r="V139" s="144">
        <v>48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150215</v>
      </c>
      <c r="B140" s="150" t="s">
        <v>140</v>
      </c>
      <c r="C140" s="14">
        <v>1.083</v>
      </c>
      <c r="D140" s="151">
        <v>4.5999999999999999E-3</v>
      </c>
      <c r="E140" s="150">
        <v>19.03</v>
      </c>
      <c r="F140" s="14">
        <v>1.0287999999999999</v>
      </c>
      <c r="G140" s="152">
        <v>-5.2699999999999997E-2</v>
      </c>
      <c r="H140" s="152">
        <v>0.03</v>
      </c>
      <c r="I140" s="150">
        <v>4.5</v>
      </c>
      <c r="J140" s="150">
        <v>4.5</v>
      </c>
      <c r="K140" s="152">
        <v>4.2689999999999999E-2</v>
      </c>
      <c r="L140" s="150" t="s">
        <v>40</v>
      </c>
      <c r="M140" s="14" t="s">
        <v>141</v>
      </c>
      <c r="N140" s="151">
        <v>3.8999999999999998E-3</v>
      </c>
      <c r="O140" s="18">
        <v>0.43809999999999999</v>
      </c>
      <c r="P140" s="152">
        <v>-5.2499999999999998E-2</v>
      </c>
      <c r="Q140" s="152">
        <v>0.31819999999999998</v>
      </c>
      <c r="R140" s="152">
        <v>-6.4999999999999997E-3</v>
      </c>
      <c r="S140" s="152">
        <v>-8.0999999999999996E-3</v>
      </c>
      <c r="T140" s="152">
        <v>-4.7999999999999996E-3</v>
      </c>
      <c r="U140" s="150">
        <v>2345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1.093</v>
      </c>
      <c r="D141" s="147">
        <v>1.2999999999999999E-2</v>
      </c>
      <c r="E141" s="144">
        <v>16.47</v>
      </c>
      <c r="F141" s="7">
        <v>1.0329999999999999</v>
      </c>
      <c r="G141" s="146">
        <v>-5.8099999999999999E-2</v>
      </c>
      <c r="H141" s="146">
        <v>0.03</v>
      </c>
      <c r="I141" s="144">
        <v>4.5</v>
      </c>
      <c r="J141" s="144">
        <v>4.5</v>
      </c>
      <c r="K141" s="146">
        <v>4.2450000000000002E-2</v>
      </c>
      <c r="L141" s="144" t="s">
        <v>40</v>
      </c>
      <c r="M141" s="7" t="s">
        <v>136</v>
      </c>
      <c r="N141" s="147">
        <v>4.3E-3</v>
      </c>
      <c r="O141" s="23">
        <v>0.37359999999999999</v>
      </c>
      <c r="P141" s="146">
        <v>-5.7599999999999998E-2</v>
      </c>
      <c r="Q141" s="146">
        <v>0.46460000000000001</v>
      </c>
      <c r="R141" s="146">
        <v>-2.5999999999999999E-3</v>
      </c>
      <c r="S141" s="146">
        <v>-6.8999999999999999E-3</v>
      </c>
      <c r="T141" s="146">
        <v>-6.3E-3</v>
      </c>
      <c r="U141" s="144">
        <v>1683</v>
      </c>
      <c r="V141" s="144">
        <v>0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150092</v>
      </c>
      <c r="B142" s="150" t="s">
        <v>138</v>
      </c>
      <c r="C142" s="14">
        <v>1.0980000000000001</v>
      </c>
      <c r="D142" s="151">
        <v>5.2699999999999997E-2</v>
      </c>
      <c r="E142" s="150">
        <v>12.53</v>
      </c>
      <c r="F142" s="14">
        <v>1.0289999999999999</v>
      </c>
      <c r="G142" s="152">
        <v>-6.7100000000000007E-2</v>
      </c>
      <c r="H142" s="152">
        <v>0.03</v>
      </c>
      <c r="I142" s="150">
        <v>4.5</v>
      </c>
      <c r="J142" s="150">
        <v>4.5</v>
      </c>
      <c r="K142" s="152">
        <v>4.2099999999999999E-2</v>
      </c>
      <c r="L142" s="150" t="s">
        <v>40</v>
      </c>
      <c r="M142" s="14" t="s">
        <v>139</v>
      </c>
      <c r="N142" s="151">
        <v>8.0000000000000004E-4</v>
      </c>
      <c r="O142" s="18">
        <v>0.40389999999999998</v>
      </c>
      <c r="P142" s="152">
        <v>-6.5500000000000003E-2</v>
      </c>
      <c r="Q142" s="152">
        <v>0.86429999999999996</v>
      </c>
      <c r="R142" s="152">
        <v>1.6500000000000001E-2</v>
      </c>
      <c r="S142" s="152">
        <v>-1.0699999999999999E-2</v>
      </c>
      <c r="T142" s="152">
        <v>7.9000000000000008E-3</v>
      </c>
      <c r="U142" s="150">
        <v>243</v>
      </c>
      <c r="V142" s="150">
        <v>0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1.089</v>
      </c>
      <c r="D143" s="147">
        <v>1.4E-2</v>
      </c>
      <c r="E143" s="144">
        <v>22.24</v>
      </c>
      <c r="F143" s="7">
        <v>1.0127999999999999</v>
      </c>
      <c r="G143" s="146">
        <v>-7.5200000000000003E-2</v>
      </c>
      <c r="H143" s="146">
        <v>0.03</v>
      </c>
      <c r="I143" s="144">
        <v>4.5</v>
      </c>
      <c r="J143" s="144">
        <v>4.5</v>
      </c>
      <c r="K143" s="146">
        <v>4.181E-2</v>
      </c>
      <c r="L143" s="144" t="s">
        <v>40</v>
      </c>
      <c r="M143" s="7" t="s">
        <v>131</v>
      </c>
      <c r="N143" s="147">
        <v>4.7999999999999996E-3</v>
      </c>
      <c r="O143" s="23">
        <v>0.3901</v>
      </c>
      <c r="P143" s="146">
        <v>-7.2400000000000006E-2</v>
      </c>
      <c r="Q143" s="160">
        <v>0.44890000000000002</v>
      </c>
      <c r="R143" s="146">
        <v>-2.2000000000000001E-3</v>
      </c>
      <c r="S143" s="146">
        <v>-5.8999999999999999E-3</v>
      </c>
      <c r="T143" s="146">
        <v>-7.6E-3</v>
      </c>
      <c r="U143" s="144">
        <v>3735</v>
      </c>
      <c r="V143" s="144">
        <v>-5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4.3440677966101694E-3</v>
      </c>
      <c r="E144" s="36"/>
      <c r="F144" s="35"/>
      <c r="G144" s="43">
        <f>AVERAGE(G85:G143)</f>
        <v>-9.2406779661016927E-3</v>
      </c>
      <c r="H144" s="43">
        <f>COUNTIF($D85:$D143,"&gt;0")/COUNT($D85:$D143)</f>
        <v>0.93220338983050843</v>
      </c>
      <c r="I144" s="270"/>
      <c r="J144" s="270"/>
      <c r="K144" s="43">
        <f>AVERAGE(K85:K143)</f>
        <v>4.46293220338983E-2</v>
      </c>
      <c r="L144" s="36"/>
      <c r="M144" s="35"/>
      <c r="N144" s="38"/>
      <c r="O144" s="39"/>
      <c r="P144" s="43">
        <f>AVERAGE(P85:P143)</f>
        <v>-1.5024137931034484E-2</v>
      </c>
      <c r="Q144" s="37"/>
      <c r="R144" s="43">
        <f>AVERAGE(R85:R143)</f>
        <v>-1.3237288135593221E-3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0.92</v>
      </c>
      <c r="D145" s="156">
        <v>-1.1000000000000001E-3</v>
      </c>
      <c r="E145" s="150">
        <v>1.63</v>
      </c>
      <c r="F145" s="14">
        <v>1.0189999999999999</v>
      </c>
      <c r="G145" s="152">
        <v>9.7199999999999995E-2</v>
      </c>
      <c r="H145" s="152">
        <v>1.4999999999999999E-2</v>
      </c>
      <c r="I145" s="150">
        <v>3</v>
      </c>
      <c r="J145" s="150">
        <v>3</v>
      </c>
      <c r="K145" s="152">
        <v>3.3300000000000003E-2</v>
      </c>
      <c r="L145" s="150" t="s">
        <v>40</v>
      </c>
      <c r="M145" s="14" t="s">
        <v>41</v>
      </c>
      <c r="N145" s="151">
        <v>2.0000000000000001E-4</v>
      </c>
      <c r="O145" s="18">
        <v>0.22500000000000001</v>
      </c>
      <c r="P145" s="152">
        <v>6.2100000000000002E-2</v>
      </c>
      <c r="Q145" s="152">
        <v>0.10979999999999999</v>
      </c>
      <c r="R145" s="152">
        <v>1.14E-2</v>
      </c>
      <c r="S145" s="152">
        <v>2.9499999999999998E-2</v>
      </c>
      <c r="T145" s="152">
        <v>5.5999999999999999E-3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1.0449999999999999</v>
      </c>
      <c r="D146" s="147">
        <v>1.9E-3</v>
      </c>
      <c r="E146" s="144">
        <v>19.68</v>
      </c>
      <c r="F146" s="7">
        <v>1.05</v>
      </c>
      <c r="G146" s="146">
        <v>4.7999999999999996E-3</v>
      </c>
      <c r="H146" s="144" t="s">
        <v>414</v>
      </c>
      <c r="I146" s="144">
        <v>3.7</v>
      </c>
      <c r="J146" s="144">
        <v>3.7</v>
      </c>
      <c r="K146" s="146">
        <v>4.215E-2</v>
      </c>
      <c r="L146" s="144">
        <v>0.66</v>
      </c>
      <c r="M146" s="7" t="s">
        <v>415</v>
      </c>
      <c r="N146" s="147">
        <v>5.0000000000000001E-4</v>
      </c>
      <c r="O146" s="146">
        <v>0.23419999999999999</v>
      </c>
      <c r="P146" s="144" t="s">
        <v>37</v>
      </c>
      <c r="Q146" s="144" t="s">
        <v>37</v>
      </c>
      <c r="R146" s="146">
        <v>-1.6999999999999999E-3</v>
      </c>
      <c r="S146" s="146">
        <v>-2.5000000000000001E-3</v>
      </c>
      <c r="T146" s="146">
        <v>-3.3999999999999998E-3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1.0880000000000001</v>
      </c>
      <c r="D147" s="156">
        <v>-6.4000000000000003E-3</v>
      </c>
      <c r="E147" s="150">
        <v>0.79</v>
      </c>
      <c r="F147" s="14">
        <v>1.0880000000000001</v>
      </c>
      <c r="G147" s="152">
        <v>0</v>
      </c>
      <c r="H147" s="150" t="s">
        <v>347</v>
      </c>
      <c r="I147" s="150">
        <v>4</v>
      </c>
      <c r="J147" s="150">
        <v>4</v>
      </c>
      <c r="K147" s="152">
        <v>3.6639999999999999E-2</v>
      </c>
      <c r="L147" s="150">
        <v>0.81</v>
      </c>
      <c r="M147" s="14" t="s">
        <v>236</v>
      </c>
      <c r="N147" s="159">
        <v>0</v>
      </c>
      <c r="O147" s="152">
        <v>0.34089999999999998</v>
      </c>
      <c r="P147" s="150" t="s">
        <v>37</v>
      </c>
      <c r="Q147" s="150" t="s">
        <v>37</v>
      </c>
      <c r="R147" s="152">
        <v>8.9999999999999998E-4</v>
      </c>
      <c r="S147" s="152">
        <v>1.6999999999999999E-3</v>
      </c>
      <c r="T147" s="152">
        <v>-5.0000000000000001E-4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1.0549999999999999</v>
      </c>
      <c r="D148" s="147">
        <v>2.8999999999999998E-3</v>
      </c>
      <c r="E148" s="144">
        <v>1.1499999999999999</v>
      </c>
      <c r="F148" s="7">
        <v>1.038</v>
      </c>
      <c r="G148" s="146">
        <v>-1.6400000000000001E-2</v>
      </c>
      <c r="H148" s="144" t="s">
        <v>290</v>
      </c>
      <c r="I148" s="144">
        <v>5.5</v>
      </c>
      <c r="J148" s="144">
        <v>5.5</v>
      </c>
      <c r="K148" s="146">
        <v>0</v>
      </c>
      <c r="L148" s="144">
        <v>0.3</v>
      </c>
      <c r="M148" s="7" t="s">
        <v>291</v>
      </c>
      <c r="N148" s="145">
        <v>-2.9999999999999997E-4</v>
      </c>
      <c r="O148" s="23">
        <v>0.13730000000000001</v>
      </c>
      <c r="P148" s="146">
        <v>-3.8100000000000002E-2</v>
      </c>
      <c r="Q148" s="146">
        <v>0.40179999999999999</v>
      </c>
      <c r="R148" s="146">
        <v>-2.2000000000000001E-3</v>
      </c>
      <c r="S148" s="146">
        <v>-5.4999999999999997E-3</v>
      </c>
      <c r="T148" s="146">
        <v>-4.1000000000000003E-3</v>
      </c>
      <c r="U148" s="144">
        <v>29477</v>
      </c>
      <c r="V148" s="144">
        <v>-4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1.0509999999999999</v>
      </c>
      <c r="D149" s="151">
        <v>1E-3</v>
      </c>
      <c r="E149" s="150">
        <v>14.68</v>
      </c>
      <c r="F149" s="14">
        <v>1</v>
      </c>
      <c r="G149" s="152">
        <v>-5.0999999999999997E-2</v>
      </c>
      <c r="H149" s="150" t="s">
        <v>35</v>
      </c>
      <c r="I149" s="150">
        <v>0</v>
      </c>
      <c r="J149" s="150">
        <v>0</v>
      </c>
      <c r="K149" s="152">
        <v>-1.8620000000000001E-2</v>
      </c>
      <c r="L149" s="150">
        <v>2.65</v>
      </c>
      <c r="M149" s="14" t="s">
        <v>36</v>
      </c>
      <c r="N149" s="156">
        <v>-5.9999999999999995E-4</v>
      </c>
      <c r="O149" s="152">
        <v>0.55430000000000001</v>
      </c>
      <c r="P149" s="150" t="s">
        <v>37</v>
      </c>
      <c r="Q149" s="150" t="s">
        <v>37</v>
      </c>
      <c r="R149" s="152">
        <v>7.4000000000000003E-3</v>
      </c>
      <c r="S149" s="152">
        <v>3.3999999999999998E-3</v>
      </c>
      <c r="T149" s="152">
        <v>7.7999999999999996E-3</v>
      </c>
      <c r="U149" s="150">
        <v>3138</v>
      </c>
      <c r="V149" s="150">
        <v>4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325"/>
    <hyperlink ref="C22" r:id="rId94" display="http://finance.sina.com.cn/fund/quotes/150325/bc.shtml"/>
    <hyperlink ref="F22" r:id="rId95" display="http://www.cninfo.com.cn/information/fund/netvalue/150325.html"/>
    <hyperlink ref="M22" r:id="rId96" tooltip="399807" display="http://quote.eastmoney.com/zs399807.html"/>
    <hyperlink ref="O22" r:id="rId97" display="https://www.jisilu.cn/data/utils/lowcalc/150325"/>
    <hyperlink ref="Y22" r:id="rId98" tooltip="加【高铁A端】为自选A类" display="javascript:addOwnedFund('150325');"/>
    <hyperlink ref="A23" r:id="rId99" display="https://www.jisilu.cn/data/sfnew/detail/150289"/>
    <hyperlink ref="C23" r:id="rId100" display="http://finance.sina.com.cn/fund/quotes/150289/bc.shtml"/>
    <hyperlink ref="F23" r:id="rId101" display="http://www.cninfo.com.cn/information/fund/netvalue/150289.html"/>
    <hyperlink ref="M23" r:id="rId102" tooltip="399998" display="http://quote.eastmoney.com/zs399998.html"/>
    <hyperlink ref="O23" r:id="rId103" display="https://www.jisilu.cn/data/utils/lowcalc/150289"/>
    <hyperlink ref="Y23" r:id="rId104" tooltip="加【煤炭A级】为自选A类" display="javascript:addOwnedFund('150289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502037"/>
    <hyperlink ref="C29" r:id="rId136" display="http://finance.sina.com.cn/fund/quotes/502037/bc.shtml"/>
    <hyperlink ref="F29" r:id="rId137" display="http://www.cninfo.com.cn/information/fund/netvalue/502037.html"/>
    <hyperlink ref="M29" r:id="rId138" tooltip="399805" display="http://quote.eastmoney.com/zs399805.html"/>
    <hyperlink ref="O29" r:id="rId139" display="https://www.jisilu.cn/data/utils/lowcalc/502037"/>
    <hyperlink ref="Y29" r:id="rId140" tooltip="加【网金A】为自选A类" display="javascript:addOwnedFund('502037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225"/>
    <hyperlink ref="C44" r:id="rId220" display="http://finance.sina.com.cn/fund/quotes/150225/bc.shtml"/>
    <hyperlink ref="F44" r:id="rId221" display="http://www.cninfo.com.cn/information/fund/netvalue/150225.html"/>
    <hyperlink ref="M44" r:id="rId222" tooltip="399966" display="http://quote.eastmoney.com/zs399966.html"/>
    <hyperlink ref="O44" r:id="rId223" display="https://www.jisilu.cn/data/utils/lowcalc/150225"/>
    <hyperlink ref="Y44" r:id="rId224" tooltip="加【证保A级】为自选A类" display="javascript:addOwnedFund('150225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150036"/>
    <hyperlink ref="C47" r:id="rId238" display="http://finance.sina.com.cn/fund/quotes/150036/bc.shtml"/>
    <hyperlink ref="F47" r:id="rId239" display="http://www.cninfo.com.cn/information/fund/netvalue/150036.html"/>
    <hyperlink ref="M47" r:id="rId240" tooltip="399300" display="http://quote.eastmoney.com/zs399300.html"/>
    <hyperlink ref="O47" r:id="rId241" display="https://www.jisilu.cn/data/utils/lowcalc/150036"/>
    <hyperlink ref="Y47" r:id="rId242" tooltip="加【建信稳健】为自选A类" display="javascript:addOwnedFund('150036');"/>
    <hyperlink ref="A48" r:id="rId243" display="https://www.jisilu.cn/data/sfnew/detail/502001"/>
    <hyperlink ref="C48" r:id="rId244" display="http://finance.sina.com.cn/fund/quotes/502001/bc.shtml"/>
    <hyperlink ref="F48" r:id="rId245" display="http://www.cninfo.com.cn/information/fund/netvalue/502001.html"/>
    <hyperlink ref="M48" r:id="rId246" tooltip="399982" display="http://quote.eastmoney.com/zs399982.html"/>
    <hyperlink ref="O48" r:id="rId247" display="https://www.jisilu.cn/data/utils/lowcalc/502001"/>
    <hyperlink ref="Y48" r:id="rId248" tooltip="加【500等权A】为自选A类" display="javascript:addOwnedFund('502001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064"/>
    <hyperlink ref="C51" r:id="rId262" display="http://finance.sina.com.cn/fund/quotes/150064/bc.shtml"/>
    <hyperlink ref="F51" r:id="rId263" display="http://www.cninfo.com.cn/information/fund/netvalue/150064.html"/>
    <hyperlink ref="M51" r:id="rId264" tooltip="399904" display="http://quote.eastmoney.com/zs399904.html"/>
    <hyperlink ref="O51" r:id="rId265" display="https://www.jisilu.cn/data/utils/lowcalc/150064"/>
    <hyperlink ref="Y51" r:id="rId266" tooltip="加【同瑞A】为自选A类" display="javascript:addOwnedFund('150064');"/>
    <hyperlink ref="A52" r:id="rId267" display="https://www.jisilu.cn/data/sfnew/detail/150121"/>
    <hyperlink ref="C52" r:id="rId268" display="http://finance.sina.com.cn/fund/quotes/150121/bc.shtml"/>
    <hyperlink ref="F52" r:id="rId269" display="http://www.cninfo.com.cn/information/fund/netvalue/150121.html"/>
    <hyperlink ref="M52" r:id="rId270" tooltip="399918" display="http://quote.eastmoney.com/zs399918.html"/>
    <hyperlink ref="O52" r:id="rId271" display="https://www.jisilu.cn/data/utils/lowcalc/150121"/>
    <hyperlink ref="Y52" r:id="rId272" tooltip="加【银河优先】为自选A类" display="javascript:addOwnedFund('150121');"/>
    <hyperlink ref="A53" r:id="rId273" display="https://www.jisilu.cn/data/sfnew/detail/150138"/>
    <hyperlink ref="C53" r:id="rId274" display="http://finance.sina.com.cn/fund/quotes/150138/bc.shtml"/>
    <hyperlink ref="F53" r:id="rId275" display="http://www.cninfo.com.cn/information/fund/netvalue/150138.html"/>
    <hyperlink ref="M53" r:id="rId276" tooltip="000842" display="http://quote.eastmoney.com/zs000842.html"/>
    <hyperlink ref="O53" r:id="rId277" display="https://www.jisilu.cn/data/utils/lowcalc/150138"/>
    <hyperlink ref="Y53" r:id="rId278" tooltip="加【中证800A】为自选A类" display="javascript:addOwnedFund('150138');"/>
    <hyperlink ref="A54" r:id="rId279" display="https://www.jisilu.cn/data/sfnew/detail/150073"/>
    <hyperlink ref="C54" r:id="rId280" display="http://finance.sina.com.cn/fund/quotes/150073/bc.shtml"/>
    <hyperlink ref="F54" r:id="rId281" display="http://www.cninfo.com.cn/information/fund/netvalue/150073.html"/>
    <hyperlink ref="M54" r:id="rId282" tooltip="399958" display="http://quote.eastmoney.com/zs399958.html"/>
    <hyperlink ref="O54" r:id="rId283" display="https://www.jisilu.cn/data/utils/lowcalc/150073"/>
    <hyperlink ref="Y54" r:id="rId284" tooltip="加【诺安稳健】为自选A类" display="javascript:addOwnedFund('150073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31"/>
    <hyperlink ref="C57" r:id="rId298" display="http://finance.sina.com.cn/fund/quotes/502031/bc.shtml"/>
    <hyperlink ref="F57" r:id="rId299" display="http://www.cninfo.com.cn/information/fund/netvalue/502031.html"/>
    <hyperlink ref="M57" r:id="rId300" tooltip="399807" display="http://quote.eastmoney.com/zs399807.html"/>
    <hyperlink ref="O57" r:id="rId301" display="https://www.jisilu.cn/data/utils/lowcalc/502031"/>
    <hyperlink ref="Y57" r:id="rId302" tooltip="将【高铁A】从自选中删除" display="javascript:delOwnedFund('502031');"/>
    <hyperlink ref="A58" r:id="rId303" display="https://www.jisilu.cn/data/sfnew/detail/502041"/>
    <hyperlink ref="C58" r:id="rId304" display="http://finance.sina.com.cn/fund/quotes/502041/bc.shtml"/>
    <hyperlink ref="F58" r:id="rId305" display="http://www.cninfo.com.cn/information/fund/netvalue/502041.html"/>
    <hyperlink ref="M58" r:id="rId306" tooltip="000016" display="http://quote.eastmoney.com/zs000016.html"/>
    <hyperlink ref="O58" r:id="rId307" display="https://www.jisilu.cn/data/utils/lowcalc/502041"/>
    <hyperlink ref="Y58" r:id="rId308" tooltip="加【上50A】为自选A类" display="javascript:addOwnedFund('502041');"/>
    <hyperlink ref="A59" r:id="rId309" display="https://www.jisilu.cn/data/sfnew/detail/150094"/>
    <hyperlink ref="C59" r:id="rId310" display="http://finance.sina.com.cn/fund/quotes/150094/bc.shtml"/>
    <hyperlink ref="F59" r:id="rId311" display="http://www.cninfo.com.cn/information/fund/netvalue/150094.html"/>
    <hyperlink ref="M59" r:id="rId312" tooltip="000966" display="http://quote.eastmoney.com/zs000966.html"/>
    <hyperlink ref="O59" r:id="rId313" display="https://www.jisilu.cn/data/utils/lowcalc/150094"/>
    <hyperlink ref="Y59" r:id="rId314" tooltip="加【泰信400A】为自选A类" display="javascript:addOwnedFund('150094');"/>
    <hyperlink ref="A60" r:id="rId315" display="https://www.jisilu.cn/data/sfnew/detail/150055"/>
    <hyperlink ref="C60" r:id="rId316" display="http://finance.sina.com.cn/fund/quotes/150055/bc.shtml"/>
    <hyperlink ref="F60" r:id="rId317" display="http://www.cninfo.com.cn/information/fund/netvalue/150055.html"/>
    <hyperlink ref="M60" r:id="rId318" tooltip="399905" display="http://quote.eastmoney.com/zs399905.html"/>
    <hyperlink ref="O60" r:id="rId319" display="https://www.jisilu.cn/data/utils/lowcalc/150055"/>
    <hyperlink ref="Y60" r:id="rId320" tooltip="加【500A】为自选A类" display="javascript:addOwnedFund('150055');"/>
    <hyperlink ref="A61" r:id="rId321" display="https://www.jisilu.cn/data/sfnew/detail/150167"/>
    <hyperlink ref="C61" r:id="rId322" display="http://finance.sina.com.cn/fund/quotes/150167/bc.shtml"/>
    <hyperlink ref="F61" r:id="rId323" display="http://www.cninfo.com.cn/information/fund/netvalue/150167.html"/>
    <hyperlink ref="M61" r:id="rId324" tooltip="399300" display="http://quote.eastmoney.com/zs399300.html"/>
    <hyperlink ref="O61" r:id="rId325" display="https://www.jisilu.cn/data/utils/lowcalc/150167"/>
    <hyperlink ref="Y61" r:id="rId326" tooltip="加【银华300A】为自选A类" display="javascript:addOwnedFund('150167');"/>
    <hyperlink ref="A62" r:id="rId327" display="https://www.jisilu.cn/data/sfnew/detail/150083"/>
    <hyperlink ref="C62" r:id="rId328" display="http://finance.sina.com.cn/fund/quotes/150083/bc.shtml"/>
    <hyperlink ref="F62" r:id="rId329" display="http://www.cninfo.com.cn/information/fund/netvalue/150083.html"/>
    <hyperlink ref="M62" r:id="rId330" tooltip="399330" display="http://quote.eastmoney.com/zs399330.html"/>
    <hyperlink ref="O62" r:id="rId331" display="https://www.jisilu.cn/data/utils/lowcalc/150083"/>
    <hyperlink ref="Y62" r:id="rId332" tooltip="加【深证100A】为自选A类" display="javascript:addOwnedFund('150083');"/>
    <hyperlink ref="A63" r:id="rId333" display="https://www.jisilu.cn/data/sfnew/detail/150030"/>
    <hyperlink ref="C63" r:id="rId334" display="http://finance.sina.com.cn/fund/quotes/150030/bc.shtml"/>
    <hyperlink ref="F63" r:id="rId335" display="http://www.cninfo.com.cn/information/fund/netvalue/150030.html"/>
    <hyperlink ref="M63" r:id="rId336" tooltip="000971" display="http://quote.eastmoney.com/zs000971.html"/>
    <hyperlink ref="O63" r:id="rId337" display="https://www.jisilu.cn/data/utils/lowcalc/150030"/>
    <hyperlink ref="Y63" r:id="rId338" tooltip="加【中证90A】为自选A类" display="javascript:addOwnedFund('150030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150140"/>
    <hyperlink ref="C65" r:id="rId346" display="http://finance.sina.com.cn/fund/quotes/150140/bc.shtml"/>
    <hyperlink ref="F65" r:id="rId347" display="http://www.cninfo.com.cn/information/fund/netvalue/150140.html"/>
    <hyperlink ref="M65" r:id="rId348" tooltip="399300" display="http://quote.eastmoney.com/zs399300.html"/>
    <hyperlink ref="O65" r:id="rId349" display="https://www.jisilu.cn/data/utils/lowcalc/150140"/>
    <hyperlink ref="Y65" r:id="rId350" tooltip="加【国金300A】为自选A类" display="javascript:addOwnedFund('150140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213"/>
    <hyperlink ref="C67" r:id="rId358" display="http://finance.sina.com.cn/fund/quotes/150213/bc.shtml"/>
    <hyperlink ref="F67" r:id="rId359" display="http://www.cninfo.com.cn/information/fund/netvalue/150213.html"/>
    <hyperlink ref="M67" r:id="rId360" tooltip="399958" display="http://quote.eastmoney.com/zs399958.html"/>
    <hyperlink ref="O67" r:id="rId361" display="https://www.jisilu.cn/data/utils/lowcalc/150213"/>
    <hyperlink ref="Y67" r:id="rId362" tooltip="加【成长A级】为自选A类" display="javascript:addOwnedFund('150213');"/>
    <hyperlink ref="A68" r:id="rId363" display="https://www.jisilu.cn/data/sfnew/detail/502054"/>
    <hyperlink ref="C68" r:id="rId364" display="http://finance.sina.com.cn/fund/quotes/502054/bc.shtml"/>
    <hyperlink ref="F68" r:id="rId365" display="http://www.cninfo.com.cn/information/fund/netvalue/502054.html"/>
    <hyperlink ref="M68" r:id="rId366" tooltip="399975" display="http://quote.eastmoney.com/zs399975.html"/>
    <hyperlink ref="O68" r:id="rId367" display="https://www.jisilu.cn/data/utils/lowcalc/502054"/>
    <hyperlink ref="Y68" r:id="rId368" tooltip="加【券商A】为自选A类" display="javascript:addOwnedFund('502054');"/>
    <hyperlink ref="A69" r:id="rId369" display="https://www.jisilu.cn/data/sfnew/detail/150267"/>
    <hyperlink ref="C69" r:id="rId370" display="http://finance.sina.com.cn/fund/quotes/150267/bc.shtml"/>
    <hyperlink ref="F69" r:id="rId371" display="http://www.cninfo.com.cn/information/fund/netvalue/150267.html"/>
    <hyperlink ref="M69" r:id="rId372" tooltip="399986" display="http://quote.eastmoney.com/zs399986.html"/>
    <hyperlink ref="O69" r:id="rId373" display="https://www.jisilu.cn/data/utils/lowcalc/150267"/>
    <hyperlink ref="Y69" r:id="rId374" tooltip="将【银行A类】从自选中删除" display="javascript:delOwnedFund('150267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90"/>
    <hyperlink ref="C71" r:id="rId382" display="http://finance.sina.com.cn/fund/quotes/150090/bc.shtml"/>
    <hyperlink ref="F71" r:id="rId383" display="http://www.cninfo.com.cn/information/fund/netvalue/150090.html"/>
    <hyperlink ref="M71" r:id="rId384" tooltip="399958" display="http://quote.eastmoney.com/zs399958.html"/>
    <hyperlink ref="O71" r:id="rId385" display="https://www.jisilu.cn/data/utils/lowcalc/150090"/>
    <hyperlink ref="Y71" r:id="rId386" tooltip="加【成长A】为自选A类" display="javascript:addOwnedFund('150090');"/>
    <hyperlink ref="A72" r:id="rId387" display="https://www.jisilu.cn/data/sfnew/detail/150104"/>
    <hyperlink ref="C72" r:id="rId388" display="http://finance.sina.com.cn/fund/quotes/150104/bc.shtml"/>
    <hyperlink ref="F72" r:id="rId389" display="http://www.cninfo.com.cn/information/fund/netvalue/150104.html"/>
    <hyperlink ref="M72" r:id="rId390" tooltip="399300" display="http://quote.eastmoney.com/zs399300.html"/>
    <hyperlink ref="O72" r:id="rId391" display="https://www.jisilu.cn/data/utils/lowcalc/150104"/>
    <hyperlink ref="Y72" r:id="rId392" tooltip="加【HS300A】为自选A类" display="javascript:addOwnedFund('150104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059"/>
    <hyperlink ref="C74" r:id="rId400" display="http://finance.sina.com.cn/fund/quotes/150059/bc.shtml"/>
    <hyperlink ref="F74" r:id="rId401" display="http://www.cninfo.com.cn/information/fund/netvalue/150059.html"/>
    <hyperlink ref="M74" r:id="rId402" tooltip="399944" display="http://quote.eastmoney.com/zs399944.html"/>
    <hyperlink ref="O74" r:id="rId403" display="https://www.jisilu.cn/data/utils/lowcalc/150059"/>
    <hyperlink ref="Y74" r:id="rId404" tooltip="加【资源A级】为自选A类" display="javascript:addOwnedFund('150059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48"/>
    <hyperlink ref="C81" r:id="rId433" display="http://finance.sina.com.cn/fund/quotes/150148/bc.shtml"/>
    <hyperlink ref="F81" r:id="rId434" display="http://www.cninfo.com.cn/information/fund/netvalue/150148.html"/>
    <hyperlink ref="M81" r:id="rId435" tooltip="000841" display="http://quote.eastmoney.com/zs000841.html"/>
    <hyperlink ref="O81" r:id="rId436" display="https://www.jisilu.cn/data/utils/lowcalc/150148"/>
    <hyperlink ref="Y81" r:id="rId437" tooltip="加【医药800A】为自选A类" display="javascript:addOwnedFund('150148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57"/>
    <hyperlink ref="C83" r:id="rId445" display="http://finance.sina.com.cn/fund/quotes/150157/bc.shtml"/>
    <hyperlink ref="F83" r:id="rId446" display="http://www.cninfo.com.cn/information/fund/netvalue/150157.html"/>
    <hyperlink ref="M83" r:id="rId447" tooltip="000974" display="http://quote.eastmoney.com/zs000974.html"/>
    <hyperlink ref="O83" r:id="rId448" display="https://www.jisilu.cn/data/utils/lowcalc/150157"/>
    <hyperlink ref="Y83" r:id="rId449" tooltip="加【金融A】为自选A类" display="javascript:addOwnedFund('150157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150229"/>
    <hyperlink ref="C87" r:id="rId463" display="http://finance.sina.com.cn/fund/quotes/150229/bc.shtml"/>
    <hyperlink ref="F87" r:id="rId464" display="http://www.cninfo.com.cn/information/fund/netvalue/150229.html"/>
    <hyperlink ref="M87" r:id="rId465" tooltip="399987" display="http://quote.eastmoney.com/zs399987.html"/>
    <hyperlink ref="O87" r:id="rId466" display="https://www.jisilu.cn/data/utils/lowcalc/150229"/>
    <hyperlink ref="Y87" r:id="rId467" tooltip="加【酒A】为自选A类" display="javascript:addOwnedFund('150229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77"/>
    <hyperlink ref="C89" r:id="rId475" display="http://finance.sina.com.cn/fund/quotes/150277/bc.shtml"/>
    <hyperlink ref="F89" r:id="rId476" display="http://www.cninfo.com.cn/information/fund/netvalue/150277.html"/>
    <hyperlink ref="M89" r:id="rId477" tooltip="399807" display="http://quote.eastmoney.com/zs399807.html"/>
    <hyperlink ref="O89" r:id="rId478" display="https://www.jisilu.cn/data/utils/lowcalc/150277"/>
    <hyperlink ref="Y89" r:id="rId479" tooltip="将【高铁A】从自选中删除" display="javascript:delOwnedFund('150277');"/>
    <hyperlink ref="A90" r:id="rId480" display="https://www.jisilu.cn/data/sfnew/detail/150275"/>
    <hyperlink ref="C90" r:id="rId481" display="http://finance.sina.com.cn/fund/quotes/150275/bc.shtml"/>
    <hyperlink ref="F90" r:id="rId482" display="http://www.cninfo.com.cn/information/fund/netvalue/150275.html"/>
    <hyperlink ref="M90" r:id="rId483" tooltip="399991" display="http://quote.eastmoney.com/zs399991.html"/>
    <hyperlink ref="O90" r:id="rId484" display="https://www.jisilu.cn/data/utils/lowcalc/150275"/>
    <hyperlink ref="Y90" r:id="rId485" tooltip="将【一带一A】从自选中删除" display="javascript:delOwnedFund('150275');"/>
    <hyperlink ref="A91" r:id="rId486" display="https://www.jisilu.cn/data/sfnew/detail/150259"/>
    <hyperlink ref="C91" r:id="rId487" display="http://finance.sina.com.cn/fund/quotes/150259/bc.shtml"/>
    <hyperlink ref="F91" r:id="rId488" display="http://www.cninfo.com.cn/information/fund/netvalue/150259.html"/>
    <hyperlink ref="M91" r:id="rId489" tooltip="399992" display="http://quote.eastmoney.com/zs399992.html"/>
    <hyperlink ref="O91" r:id="rId490" display="https://www.jisilu.cn/data/utils/lowcalc/150259"/>
    <hyperlink ref="Y91" r:id="rId491" tooltip="加【重组A】为自选A类" display="javascript:addOwnedFund('150259');"/>
    <hyperlink ref="A92" r:id="rId492" display="https://www.jisilu.cn/data/sfnew/detail/502049"/>
    <hyperlink ref="C92" r:id="rId493" display="http://finance.sina.com.cn/fund/quotes/502049/bc.shtml"/>
    <hyperlink ref="F92" r:id="rId494" display="http://www.cninfo.com.cn/information/fund/netvalue/502049.html"/>
    <hyperlink ref="M92" r:id="rId495" tooltip="000016" display="http://quote.eastmoney.com/zs000016.html"/>
    <hyperlink ref="O92" r:id="rId496" display="https://www.jisilu.cn/data/utils/lowcalc/502049"/>
    <hyperlink ref="Y92" r:id="rId497" tooltip="加【上证50A】为自选A类" display="javascript:addOwnedFund('502049');"/>
    <hyperlink ref="A93" r:id="rId498" display="https://www.jisilu.cn/data/sfnew/detail/150235"/>
    <hyperlink ref="C93" r:id="rId499" display="http://finance.sina.com.cn/fund/quotes/150235/bc.shtml"/>
    <hyperlink ref="F93" r:id="rId500" display="http://www.cninfo.com.cn/information/fund/netvalue/150235.html"/>
    <hyperlink ref="M93" r:id="rId501" tooltip="399975" display="http://quote.eastmoney.com/zs399975.html"/>
    <hyperlink ref="O93" r:id="rId502" display="https://www.jisilu.cn/data/utils/lowcalc/150235"/>
    <hyperlink ref="Y93" r:id="rId503" tooltip="加【券商A级】为自选A类" display="javascript:addOwnedFund('150235');"/>
    <hyperlink ref="A94" r:id="rId504" display="https://www.jisilu.cn/data/sfnew/detail/150207"/>
    <hyperlink ref="C94" r:id="rId505" display="http://finance.sina.com.cn/fund/quotes/150207/bc.shtml"/>
    <hyperlink ref="F94" r:id="rId506" display="http://www.cninfo.com.cn/information/fund/netvalue/150207.html"/>
    <hyperlink ref="M94" r:id="rId507" tooltip="399983" display="http://quote.eastmoney.com/zs399983.html"/>
    <hyperlink ref="O94" r:id="rId508" display="https://www.jisilu.cn/data/utils/lowcalc/150207"/>
    <hyperlink ref="Y94" r:id="rId509" tooltip="加【地产A端】为自选A类" display="javascript:addOwnedFund('150207');"/>
    <hyperlink ref="A95" r:id="rId510" display="https://www.jisilu.cn/data/sfnew/detail/150164"/>
    <hyperlink ref="C95" r:id="rId511" display="http://finance.sina.com.cn/fund/quotes/150164/bc.shtml"/>
    <hyperlink ref="F95" r:id="rId512" display="http://www.cninfo.com.cn/information/fund/netvalue/150164.html"/>
    <hyperlink ref="M95" r:id="rId513" tooltip="000832" display="http://quote.eastmoney.com/zs000832.html"/>
    <hyperlink ref="O95" r:id="rId514" display="https://www.jisilu.cn/data/utils/lowcalc/150164"/>
    <hyperlink ref="Y95" r:id="rId515" tooltip="加【可转债A】为自选A类" display="javascript:addOwnedFund('150164');"/>
    <hyperlink ref="A96" r:id="rId516" display="https://www.jisilu.cn/data/sfnew/detail/150305"/>
    <hyperlink ref="C96" r:id="rId517" display="http://finance.sina.com.cn/fund/quotes/150305/bc.shtml"/>
    <hyperlink ref="F96" r:id="rId518" display="http://www.cninfo.com.cn/information/fund/netvalue/150305.html"/>
    <hyperlink ref="M96" r:id="rId519" tooltip="399812" display="http://quote.eastmoney.com/zs399812.html"/>
    <hyperlink ref="O96" r:id="rId520" display="https://www.jisilu.cn/data/utils/lowcalc/150305"/>
    <hyperlink ref="Y96" r:id="rId521" tooltip="加【养老A】为自选A类" display="javascript:addOwnedFund('150305');"/>
    <hyperlink ref="A97" r:id="rId522" display="https://www.jisilu.cn/data/sfnew/detail/150184"/>
    <hyperlink ref="C97" r:id="rId523" display="http://finance.sina.com.cn/fund/quotes/150184/bc.shtml"/>
    <hyperlink ref="F97" r:id="rId524" display="http://www.cninfo.com.cn/information/fund/netvalue/150184.html"/>
    <hyperlink ref="M97" r:id="rId525" tooltip="000827" display="http://quote.eastmoney.com/zs000827.html"/>
    <hyperlink ref="O97" r:id="rId526" display="https://www.jisilu.cn/data/utils/lowcalc/150184"/>
    <hyperlink ref="Y97" r:id="rId527" tooltip="加【环保A】为自选A类" display="javascript:addOwnedFund('150184');"/>
    <hyperlink ref="A98" r:id="rId528" display="https://www.jisilu.cn/data/sfnew/detail/150233"/>
    <hyperlink ref="C98" r:id="rId529" display="http://finance.sina.com.cn/fund/quotes/150233/bc.shtml"/>
    <hyperlink ref="F98" r:id="rId530" display="http://www.cninfo.com.cn/information/fund/netvalue/150233.html"/>
    <hyperlink ref="M98" r:id="rId531" tooltip="399810" display="http://quote.eastmoney.com/zs399810.html"/>
    <hyperlink ref="O98" r:id="rId532" display="https://www.jisilu.cn/data/utils/lowcalc/150233"/>
    <hyperlink ref="Y98" r:id="rId533" tooltip="加【传媒业A】为自选A类" display="javascript:addOwnedFund('150233');"/>
    <hyperlink ref="A99" r:id="rId534" display="https://www.jisilu.cn/data/sfnew/detail/502027"/>
    <hyperlink ref="C99" r:id="rId535" display="http://finance.sina.com.cn/fund/quotes/502027/bc.shtml"/>
    <hyperlink ref="F99" r:id="rId536" display="http://www.cninfo.com.cn/information/fund/netvalue/502027.html"/>
    <hyperlink ref="M99" r:id="rId537" tooltip="399429" display="http://quote.eastmoney.com/zs399429.html"/>
    <hyperlink ref="O99" r:id="rId538" display="https://www.jisilu.cn/data/utils/lowcalc/502027"/>
    <hyperlink ref="Y99" r:id="rId539" tooltip="加【新丝路A】为自选A类" display="javascript:addOwnedFund('502027');"/>
    <hyperlink ref="A100" r:id="rId540" display="https://www.jisilu.cn/data/sfnew/detail/150100"/>
    <hyperlink ref="C100" r:id="rId541" display="http://finance.sina.com.cn/fund/quotes/150100/bc.shtml"/>
    <hyperlink ref="F100" r:id="rId542" display="http://www.cninfo.com.cn/information/fund/netvalue/150100.html"/>
    <hyperlink ref="M100" r:id="rId543" tooltip="000805" display="http://quote.eastmoney.com/zs000805.html"/>
    <hyperlink ref="O100" r:id="rId544" display="https://www.jisilu.cn/data/utils/lowcalc/150100"/>
    <hyperlink ref="Y100" r:id="rId545" tooltip="加【资源A】为自选A类" display="javascript:addOwnedFund('150100');"/>
    <hyperlink ref="A101" r:id="rId546" display="https://www.jisilu.cn/data/sfnew/detail/150177"/>
    <hyperlink ref="C101" r:id="rId547" display="http://finance.sina.com.cn/fund/quotes/150177/bc.shtml"/>
    <hyperlink ref="F101" r:id="rId548" display="http://www.cninfo.com.cn/information/fund/netvalue/150177.html"/>
    <hyperlink ref="M101" r:id="rId549" tooltip="399966" display="http://quote.eastmoney.com/zs399966.html"/>
    <hyperlink ref="O101" r:id="rId550" display="https://www.jisilu.cn/data/utils/lowcalc/150177"/>
    <hyperlink ref="Y101" r:id="rId551" tooltip="加【证保A】为自选A类" display="javascript:addOwnedFund('150177');"/>
    <hyperlink ref="A102" r:id="rId552" display="https://www.jisilu.cn/data/sfnew/detail/150315"/>
    <hyperlink ref="C102" r:id="rId553" display="http://finance.sina.com.cn/fund/quotes/150315/bc.shtml"/>
    <hyperlink ref="F102" r:id="rId554" display="http://www.cninfo.com.cn/information/fund/netvalue/150315.html"/>
    <hyperlink ref="M102" r:id="rId555" tooltip="399803" display="http://quote.eastmoney.com/zs399803.html"/>
    <hyperlink ref="O102" r:id="rId556" display="https://www.jisilu.cn/data/utils/lowcalc/150315"/>
    <hyperlink ref="Y102" r:id="rId557" tooltip="加【工业4A】为自选A类" display="javascript:addOwnedFund('150315');"/>
    <hyperlink ref="A103" r:id="rId558" display="https://www.jisilu.cn/data/sfnew/detail/150200"/>
    <hyperlink ref="C103" r:id="rId559" display="http://finance.sina.com.cn/fund/quotes/150200/bc.shtml"/>
    <hyperlink ref="F103" r:id="rId560" display="http://www.cninfo.com.cn/information/fund/netvalue/150200.html"/>
    <hyperlink ref="M103" r:id="rId561" tooltip="399975" display="http://quote.eastmoney.com/zs399975.html"/>
    <hyperlink ref="O103" r:id="rId562" display="https://www.jisilu.cn/data/utils/lowcalc/150200"/>
    <hyperlink ref="Y103" r:id="rId563" tooltip="加【券商A】为自选A类" display="javascript:addOwnedFund('150200');"/>
    <hyperlink ref="A104" r:id="rId564" display="https://www.jisilu.cn/data/sfnew/detail/150249"/>
    <hyperlink ref="C104" r:id="rId565" display="http://finance.sina.com.cn/fund/quotes/150249/bc.shtml"/>
    <hyperlink ref="F104" r:id="rId566" display="http://www.cninfo.com.cn/information/fund/netvalue/150249.html"/>
    <hyperlink ref="M104" r:id="rId567" tooltip="399986" display="http://quote.eastmoney.com/zs399986.html"/>
    <hyperlink ref="O104" r:id="rId568" display="https://www.jisilu.cn/data/utils/lowcalc/150249"/>
    <hyperlink ref="Y104" r:id="rId569" tooltip="将【银行A端】从自选中删除" display="javascript:delOwnedFund('150249');"/>
    <hyperlink ref="A105" r:id="rId570" display="https://www.jisilu.cn/data/sfnew/detail/150251"/>
    <hyperlink ref="C105" r:id="rId571" display="http://finance.sina.com.cn/fund/quotes/150251/bc.shtml"/>
    <hyperlink ref="F105" r:id="rId572" display="http://www.cninfo.com.cn/information/fund/netvalue/150251.html"/>
    <hyperlink ref="M105" r:id="rId573" tooltip="399990" display="http://quote.eastmoney.com/zs399990.html"/>
    <hyperlink ref="O105" r:id="rId574" display="https://www.jisilu.cn/data/utils/lowcalc/150251"/>
    <hyperlink ref="Y105" r:id="rId575" tooltip="加【煤炭A】为自选A类" display="javascript:addOwnedFund('150251');"/>
    <hyperlink ref="A106" r:id="rId576" display="https://www.jisilu.cn/data/sfnew/detail/502017"/>
    <hyperlink ref="C106" r:id="rId577" display="http://finance.sina.com.cn/fund/quotes/502017/bc.shtml"/>
    <hyperlink ref="F106" r:id="rId578" display="http://www.cninfo.com.cn/information/fund/netvalue/502017.html"/>
    <hyperlink ref="M106" r:id="rId579" tooltip="399991" display="http://quote.eastmoney.com/zs399991.html"/>
    <hyperlink ref="O106" r:id="rId580" display="https://www.jisilu.cn/data/utils/lowcalc/502017"/>
    <hyperlink ref="Y106" r:id="rId581" tooltip="加【带路A】为自选A类" display="javascript:addOwnedFund('502017');"/>
    <hyperlink ref="A107" r:id="rId582" display="https://www.jisilu.cn/data/sfnew/detail/150257"/>
    <hyperlink ref="C107" r:id="rId583" display="http://finance.sina.com.cn/fund/quotes/150257/bc.shtml"/>
    <hyperlink ref="F107" r:id="rId584" display="http://www.cninfo.com.cn/information/fund/netvalue/150257.html"/>
    <hyperlink ref="M107" r:id="rId585" tooltip="399993" display="http://quote.eastmoney.com/zs399993.html"/>
    <hyperlink ref="O107" r:id="rId586" display="https://www.jisilu.cn/data/utils/lowcalc/150257"/>
    <hyperlink ref="Y107" r:id="rId587" tooltip="加【生物A】为自选A类" display="javascript:addOwnedFund('150257');"/>
    <hyperlink ref="A108" r:id="rId588" display="https://www.jisilu.cn/data/sfnew/detail/150205"/>
    <hyperlink ref="C108" r:id="rId589" display="http://finance.sina.com.cn/fund/quotes/150205/bc.shtml"/>
    <hyperlink ref="F108" r:id="rId590" display="http://www.cninfo.com.cn/information/fund/netvalue/150205.html"/>
    <hyperlink ref="M108" r:id="rId591" tooltip="399973" display="http://quote.eastmoney.com/zs399973.html"/>
    <hyperlink ref="O108" r:id="rId592" display="https://www.jisilu.cn/data/utils/lowcalc/150205"/>
    <hyperlink ref="Y108" r:id="rId593" tooltip="加【国防A】为自选A类" display="javascript:addOwnedFund('150205');"/>
    <hyperlink ref="A109" r:id="rId594" display="https://www.jisilu.cn/data/sfnew/detail/150241"/>
    <hyperlink ref="C109" r:id="rId595" display="http://finance.sina.com.cn/fund/quotes/150241/bc.shtml"/>
    <hyperlink ref="F109" r:id="rId596" display="http://www.cninfo.com.cn/information/fund/netvalue/150241.html"/>
    <hyperlink ref="M109" r:id="rId597" tooltip="399986" display="http://quote.eastmoney.com/zs399986.html"/>
    <hyperlink ref="O109" r:id="rId598" display="https://www.jisilu.cn/data/utils/lowcalc/150241"/>
    <hyperlink ref="Y109" r:id="rId599" tooltip="将【银行A级】从自选中删除" display="javascript:delOwnedFund('150241');"/>
    <hyperlink ref="A110" r:id="rId600" display="https://www.jisilu.cn/data/sfnew/detail/150269"/>
    <hyperlink ref="C110" r:id="rId601" display="http://finance.sina.com.cn/fund/quotes/150269/bc.shtml"/>
    <hyperlink ref="F110" r:id="rId602" display="http://www.cninfo.com.cn/information/fund/netvalue/150269.html"/>
    <hyperlink ref="M110" r:id="rId603" tooltip="399997" display="http://quote.eastmoney.com/zs399997.html"/>
    <hyperlink ref="O110" r:id="rId604" display="https://www.jisilu.cn/data/utils/lowcalc/150269"/>
    <hyperlink ref="Y110" r:id="rId605" tooltip="加【白酒A】为自选A类" display="javascript:addOwnedFund('150269');"/>
    <hyperlink ref="A111" r:id="rId606" display="https://www.jisilu.cn/data/sfnew/detail/150283"/>
    <hyperlink ref="C111" r:id="rId607" display="http://finance.sina.com.cn/fund/quotes/150283/bc.shtml"/>
    <hyperlink ref="F111" r:id="rId608" display="http://www.cninfo.com.cn/information/fund/netvalue/150283.html"/>
    <hyperlink ref="M111" r:id="rId609" tooltip="000808" display="http://quote.eastmoney.com/zs000808.html"/>
    <hyperlink ref="O111" r:id="rId610" display="https://www.jisilu.cn/data/utils/lowcalc/150283"/>
    <hyperlink ref="Y111" r:id="rId611" tooltip="加【SW医药A】为自选A类" display="javascript:addOwnedFund('150283');"/>
    <hyperlink ref="A112" r:id="rId612" display="https://www.jisilu.cn/data/sfnew/detail/150329"/>
    <hyperlink ref="C112" r:id="rId613" display="http://finance.sina.com.cn/fund/quotes/150329/bc.shtml"/>
    <hyperlink ref="F112" r:id="rId614" display="http://www.cninfo.com.cn/information/fund/netvalue/150329.html"/>
    <hyperlink ref="M112" r:id="rId615" tooltip="399809" display="http://quote.eastmoney.com/zs399809.html"/>
    <hyperlink ref="O112" r:id="rId616" display="https://www.jisilu.cn/data/utils/lowcalc/150329"/>
    <hyperlink ref="Y112" r:id="rId617" tooltip="加【保险A】为自选A类" display="javascript:addOwnedFund('150329');"/>
    <hyperlink ref="A113" r:id="rId618" display="https://www.jisilu.cn/data/sfnew/detail/502007"/>
    <hyperlink ref="C113" r:id="rId619" display="http://finance.sina.com.cn/fund/quotes/502007/bc.shtml"/>
    <hyperlink ref="F113" r:id="rId620" display="http://www.cninfo.com.cn/information/fund/netvalue/502007.html"/>
    <hyperlink ref="M113" r:id="rId621" tooltip="399974" display="http://quote.eastmoney.com/zs399974.html"/>
    <hyperlink ref="O113" r:id="rId622" display="https://www.jisilu.cn/data/utils/lowcalc/502007"/>
    <hyperlink ref="Y113" r:id="rId623" tooltip="加【国企改A】为自选A类" display="javascript:addOwnedFund('502007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203"/>
    <hyperlink ref="C115" r:id="rId631" display="http://finance.sina.com.cn/fund/quotes/150203/bc.shtml"/>
    <hyperlink ref="F115" r:id="rId632" display="http://www.cninfo.com.cn/information/fund/netvalue/150203.html"/>
    <hyperlink ref="M115" r:id="rId633" tooltip="399971" display="http://quote.eastmoney.com/zs399971.html"/>
    <hyperlink ref="O115" r:id="rId634" display="https://www.jisilu.cn/data/utils/lowcalc/150203"/>
    <hyperlink ref="Y115" r:id="rId635" tooltip="加【传媒A】为自选A类" display="javascript:addOwnedFund('150203');"/>
    <hyperlink ref="A116" r:id="rId636" display="https://www.jisilu.cn/data/sfnew/detail/150243"/>
    <hyperlink ref="C116" r:id="rId637" display="http://finance.sina.com.cn/fund/quotes/150243/bc.shtml"/>
    <hyperlink ref="F116" r:id="rId638" display="http://www.cninfo.com.cn/information/fund/netvalue/150243.html"/>
    <hyperlink ref="M116" r:id="rId639" tooltip="399006" display="http://quote.eastmoney.com/zs399006.html"/>
    <hyperlink ref="O116" r:id="rId640" display="https://www.jisilu.cn/data/utils/lowcalc/150243"/>
    <hyperlink ref="Y116" r:id="rId641" tooltip="加【创业A】为自选A类" display="javascript:addOwnedFund('150243');"/>
    <hyperlink ref="A117" r:id="rId642" display="https://www.jisilu.cn/data/sfnew/detail/150209"/>
    <hyperlink ref="C117" r:id="rId643" display="http://finance.sina.com.cn/fund/quotes/150209/bc.shtml"/>
    <hyperlink ref="F117" r:id="rId644" display="http://www.cninfo.com.cn/information/fund/netvalue/150209.html"/>
    <hyperlink ref="M117" r:id="rId645" tooltip="399974" display="http://quote.eastmoney.com/zs399974.html"/>
    <hyperlink ref="O117" r:id="rId646" display="https://www.jisilu.cn/data/utils/lowcalc/150209"/>
    <hyperlink ref="Y117" r:id="rId647" tooltip="加【国企改A】为自选A类" display="javascript:addOwnedFund('150209');"/>
    <hyperlink ref="A118" r:id="rId648" display="https://www.jisilu.cn/data/sfnew/detail/150051"/>
    <hyperlink ref="C118" r:id="rId649" display="http://finance.sina.com.cn/fund/quotes/150051/bc.shtml"/>
    <hyperlink ref="F118" r:id="rId650" display="http://www.cninfo.com.cn/information/fund/netvalue/150051.html"/>
    <hyperlink ref="M118" r:id="rId651" tooltip="399300" display="http://quote.eastmoney.com/zs399300.html"/>
    <hyperlink ref="O118" r:id="rId652" display="https://www.jisilu.cn/data/utils/lowcalc/150051"/>
    <hyperlink ref="Y118" r:id="rId653" tooltip="加【沪深300A】为自选A类" display="javascript:addOwnedFund('150051');"/>
    <hyperlink ref="A119" r:id="rId654" display="https://www.jisilu.cn/data/sfnew/detail/150173"/>
    <hyperlink ref="C119" r:id="rId655" display="http://finance.sina.com.cn/fund/quotes/150173/bc.shtml"/>
    <hyperlink ref="F119" r:id="rId656" display="http://www.cninfo.com.cn/information/fund/netvalue/150173.html"/>
    <hyperlink ref="M119" r:id="rId657" tooltip="000998" display="http://quote.eastmoney.com/zs000998.html"/>
    <hyperlink ref="O119" r:id="rId658" display="https://www.jisilu.cn/data/utils/lowcalc/150173"/>
    <hyperlink ref="Y119" r:id="rId659" tooltip="加【TMT中证A】为自选A类" display="javascript:addOwnedFund('150173');"/>
    <hyperlink ref="A120" r:id="rId660" display="https://www.jisilu.cn/data/sfnew/detail/150179"/>
    <hyperlink ref="C120" r:id="rId661" display="http://finance.sina.com.cn/fund/quotes/150179/bc.shtml"/>
    <hyperlink ref="F120" r:id="rId662" display="http://www.cninfo.com.cn/information/fund/netvalue/150179.html"/>
    <hyperlink ref="M120" r:id="rId663" tooltip="399935" display="http://quote.eastmoney.com/zs399935.html"/>
    <hyperlink ref="O120" r:id="rId664" display="https://www.jisilu.cn/data/utils/lowcalc/150179"/>
    <hyperlink ref="Y120" r:id="rId665" tooltip="加【信息A】为自选A类" display="javascript:addOwnedFund('150179');"/>
    <hyperlink ref="A121" r:id="rId666" display="https://www.jisilu.cn/data/sfnew/detail/150194"/>
    <hyperlink ref="C121" r:id="rId667" display="http://finance.sina.com.cn/fund/quotes/150194/bc.shtml"/>
    <hyperlink ref="F121" r:id="rId668" display="http://www.cninfo.com.cn/information/fund/netvalue/150194.html"/>
    <hyperlink ref="M121" r:id="rId669" tooltip="399970" display="http://quote.eastmoney.com/zs399970.html"/>
    <hyperlink ref="O121" r:id="rId670" display="https://www.jisilu.cn/data/utils/lowcalc/150194"/>
    <hyperlink ref="Y121" r:id="rId671" tooltip="加【互联网A】为自选A类" display="javascript:addOwnedFund('150194');"/>
    <hyperlink ref="A122" r:id="rId672" display="https://www.jisilu.cn/data/sfnew/detail/150271"/>
    <hyperlink ref="C122" r:id="rId673" display="http://finance.sina.com.cn/fund/quotes/150271/bc.shtml"/>
    <hyperlink ref="F122" r:id="rId674" display="http://www.cninfo.com.cn/information/fund/netvalue/150271.html"/>
    <hyperlink ref="M122" r:id="rId675" tooltip="399441" display="http://quote.eastmoney.com/zs399441.html"/>
    <hyperlink ref="O122" r:id="rId676" display="https://www.jisilu.cn/data/utils/lowcalc/150271"/>
    <hyperlink ref="Y122" r:id="rId677" tooltip="加【生物药A】为自选A类" display="javascript:addOwnedFund('150271');"/>
    <hyperlink ref="A123" r:id="rId678" display="https://www.jisilu.cn/data/sfnew/detail/150186"/>
    <hyperlink ref="C123" r:id="rId679" display="http://finance.sina.com.cn/fund/quotes/150186/bc.shtml"/>
    <hyperlink ref="F123" r:id="rId680" display="http://www.cninfo.com.cn/information/fund/netvalue/150186.html"/>
    <hyperlink ref="M123" r:id="rId681" tooltip="399967" display="http://quote.eastmoney.com/zs399967.html"/>
    <hyperlink ref="O123" r:id="rId682" display="https://www.jisilu.cn/data/utils/lowcalc/150186"/>
    <hyperlink ref="Y123" r:id="rId683" tooltip="加【军工A级】为自选A类" display="javascript:addOwnedFund('150186');"/>
    <hyperlink ref="A124" r:id="rId684" display="https://www.jisilu.cn/data/sfnew/detail/150255"/>
    <hyperlink ref="C124" r:id="rId685" display="http://finance.sina.com.cn/fund/quotes/150255/bc.shtml"/>
    <hyperlink ref="F124" r:id="rId686" display="http://www.cninfo.com.cn/information/fund/netvalue/150255.html"/>
    <hyperlink ref="M124" r:id="rId687" tooltip="399986" display="http://quote.eastmoney.com/zs399986.html"/>
    <hyperlink ref="O124" r:id="rId688" display="https://www.jisilu.cn/data/utils/lowcalc/150255"/>
    <hyperlink ref="Y124" r:id="rId689" tooltip="将【银行业A】从自选中删除" display="javascript:delOwnedFund('150255');"/>
    <hyperlink ref="A125" r:id="rId690" display="https://www.jisilu.cn/data/sfnew/detail/502011"/>
    <hyperlink ref="C125" r:id="rId691" display="http://finance.sina.com.cn/fund/quotes/502011/bc.shtml"/>
    <hyperlink ref="F125" r:id="rId692" display="http://www.cninfo.com.cn/information/fund/netvalue/502011.html"/>
    <hyperlink ref="M125" r:id="rId693" tooltip="399975" display="http://quote.eastmoney.com/zs399975.html"/>
    <hyperlink ref="O125" r:id="rId694" display="https://www.jisilu.cn/data/utils/lowcalc/502011"/>
    <hyperlink ref="Y125" r:id="rId695" tooltip="加【证券A】为自选A类" display="javascript:addOwnedFund('502011');"/>
    <hyperlink ref="A126" r:id="rId696" display="https://www.jisilu.cn/data/sfnew/detail/150217"/>
    <hyperlink ref="C126" r:id="rId697" display="http://finance.sina.com.cn/fund/quotes/150217/bc.shtml"/>
    <hyperlink ref="F126" r:id="rId698" display="http://www.cninfo.com.cn/information/fund/netvalue/150217.html"/>
    <hyperlink ref="M126" r:id="rId699" tooltip="399412" display="http://quote.eastmoney.com/zs399412.html"/>
    <hyperlink ref="O126" r:id="rId700" display="https://www.jisilu.cn/data/utils/lowcalc/150217"/>
    <hyperlink ref="Y126" r:id="rId701" tooltip="加【新能源A】为自选A类" display="javascript:addOwnedFund('150217');"/>
    <hyperlink ref="A127" r:id="rId702" display="https://www.jisilu.cn/data/sfnew/detail/150245"/>
    <hyperlink ref="C127" r:id="rId703" display="http://finance.sina.com.cn/fund/quotes/150245/bc.shtml"/>
    <hyperlink ref="F127" r:id="rId704" display="http://www.cninfo.com.cn/information/fund/netvalue/150245.html"/>
    <hyperlink ref="M127" r:id="rId705" tooltip="399970" display="http://quote.eastmoney.com/zs399970.html"/>
    <hyperlink ref="O127" r:id="rId706" display="https://www.jisilu.cn/data/utils/lowcalc/150245"/>
    <hyperlink ref="Y127" r:id="rId707" tooltip="加【互联A】为自选A类" display="javascript:addOwnedFund('150245');"/>
    <hyperlink ref="A128" r:id="rId708" display="https://www.jisilu.cn/data/sfnew/detail/150307"/>
    <hyperlink ref="C128" r:id="rId709" display="http://finance.sina.com.cn/fund/quotes/150307/bc.shtml"/>
    <hyperlink ref="F128" r:id="rId710" display="http://www.cninfo.com.cn/information/fund/netvalue/150307.html"/>
    <hyperlink ref="M128" r:id="rId711" tooltip="399804" display="http://quote.eastmoney.com/zs399804.html"/>
    <hyperlink ref="O128" r:id="rId712" display="https://www.jisilu.cn/data/utils/lowcalc/150307"/>
    <hyperlink ref="Y128" r:id="rId713" tooltip="加【体育A】为自选A类" display="javascript:addOwnedFund('150307');"/>
    <hyperlink ref="A129" r:id="rId714" display="https://www.jisilu.cn/data/sfnew/detail/150018"/>
    <hyperlink ref="C129" r:id="rId715" display="http://finance.sina.com.cn/fund/quotes/150018/bc.shtml"/>
    <hyperlink ref="F129" r:id="rId716" display="http://www.cninfo.com.cn/information/fund/netvalue/150018.html"/>
    <hyperlink ref="M129" r:id="rId717" tooltip="399004" display="http://quote.eastmoney.com/zs399004.html"/>
    <hyperlink ref="O129" r:id="rId718" display="https://www.jisilu.cn/data/utils/lowcalc/150018"/>
    <hyperlink ref="Y129" r:id="rId719" tooltip="加【银华稳进】为自选A类" display="javascript:addOwnedFund('150018');"/>
    <hyperlink ref="A130" r:id="rId720" display="https://www.jisilu.cn/data/sfnew/detail/502004"/>
    <hyperlink ref="C130" r:id="rId721" display="http://finance.sina.com.cn/fund/quotes/502004/bc.shtml"/>
    <hyperlink ref="F130" r:id="rId722" display="http://www.cninfo.com.cn/information/fund/netvalue/502004.html"/>
    <hyperlink ref="M130" r:id="rId723" tooltip="399967" display="http://quote.eastmoney.com/zs399967.html"/>
    <hyperlink ref="O130" r:id="rId724" display="https://www.jisilu.cn/data/utils/lowcalc/502004"/>
    <hyperlink ref="Y130" r:id="rId725" tooltip="加【军工A】为自选A类" display="javascript:addOwnedFund('502004');"/>
    <hyperlink ref="A131" r:id="rId726" display="https://www.jisilu.cn/data/sfnew/detail/150227"/>
    <hyperlink ref="C131" r:id="rId727" display="http://finance.sina.com.cn/fund/quotes/150227/bc.shtml"/>
    <hyperlink ref="F131" r:id="rId728" display="http://www.cninfo.com.cn/information/fund/netvalue/150227.html"/>
    <hyperlink ref="M131" r:id="rId729" tooltip="399986" display="http://quote.eastmoney.com/zs399986.html"/>
    <hyperlink ref="O131" r:id="rId730" display="https://www.jisilu.cn/data/utils/lowcalc/150227"/>
    <hyperlink ref="Y131" r:id="rId731" tooltip="将【银行A】从自选中删除" display="javascript:delOwnedFund('150227');"/>
    <hyperlink ref="A132" r:id="rId732" display="https://www.jisilu.cn/data/sfnew/detail/150143"/>
    <hyperlink ref="C132" r:id="rId733" display="http://finance.sina.com.cn/fund/quotes/150143/bc.shtml"/>
    <hyperlink ref="F132" r:id="rId734" display="http://www.cninfo.com.cn/information/fund/netvalue/150143.html"/>
    <hyperlink ref="M132" r:id="rId735" tooltip="000832" display="http://quote.eastmoney.com/zs000832.html"/>
    <hyperlink ref="O132" r:id="rId736" display="https://www.jisilu.cn/data/utils/lowcalc/150143"/>
    <hyperlink ref="Y132" r:id="rId737" tooltip="加【转债A级】为自选A类" display="javascript:addOwnedFund('150143');"/>
    <hyperlink ref="A133" r:id="rId738" display="https://www.jisilu.cn/data/sfnew/detail/150181"/>
    <hyperlink ref="C133" r:id="rId739" display="http://finance.sina.com.cn/fund/quotes/150181/bc.shtml"/>
    <hyperlink ref="F133" r:id="rId740" display="http://www.cninfo.com.cn/information/fund/netvalue/150181.html"/>
    <hyperlink ref="M133" r:id="rId741" tooltip="399967" display="http://quote.eastmoney.com/zs399967.html"/>
    <hyperlink ref="O133" r:id="rId742" display="https://www.jisilu.cn/data/utils/lowcalc/150181"/>
    <hyperlink ref="Y133" r:id="rId743" tooltip="加【军工A】为自选A类" display="javascript:addOwnedFund('150181');"/>
    <hyperlink ref="A134" r:id="rId744" display="https://www.jisilu.cn/data/sfnew/detail/150309"/>
    <hyperlink ref="C134" r:id="rId745" display="http://finance.sina.com.cn/fund/quotes/150309/bc.shtml"/>
    <hyperlink ref="F134" r:id="rId746" display="http://www.cninfo.com.cn/information/fund/netvalue/150309.html"/>
    <hyperlink ref="M134" r:id="rId747" tooltip="399994" display="http://quote.eastmoney.com/zs399994.html"/>
    <hyperlink ref="O134" r:id="rId748" display="https://www.jisilu.cn/data/utils/lowcalc/150309"/>
    <hyperlink ref="Y134" r:id="rId749" tooltip="加【信息安A】为自选A类" display="javascript:addOwnedFund('150309');"/>
    <hyperlink ref="A135" r:id="rId750" display="https://www.jisilu.cn/data/sfnew/detail/150171"/>
    <hyperlink ref="C135" r:id="rId751" display="http://finance.sina.com.cn/fund/quotes/150171/bc.shtml"/>
    <hyperlink ref="F135" r:id="rId752" display="http://www.cninfo.com.cn/information/fund/netvalue/150171.html"/>
    <hyperlink ref="M135" r:id="rId753" tooltip="399707" display="http://quote.eastmoney.com/zs399707.html"/>
    <hyperlink ref="O135" r:id="rId754" display="https://www.jisilu.cn/data/utils/lowcalc/150171"/>
    <hyperlink ref="Y135" r:id="rId755" tooltip="加【证券A】为自选A类" display="javascript:addOwnedFund('150171');"/>
    <hyperlink ref="A136" r:id="rId756" display="https://www.jisilu.cn/data/sfnew/detail/150169"/>
    <hyperlink ref="C136" r:id="rId757" display="http://finance.sina.com.cn/fund/quotes/150169/bc.shtml"/>
    <hyperlink ref="F136" r:id="rId758" display="http://www.cninfo.com.cn/information/fund/netvalue/150169.html"/>
    <hyperlink ref="M136" r:id="rId759" tooltip="HSI" display="http://quote.eastmoney.com/hk/zs110000.html"/>
    <hyperlink ref="O136" r:id="rId760" display="https://www.jisilu.cn/data/utils/lowcalc/150169"/>
    <hyperlink ref="Y136" r:id="rId761" tooltip="将【恒生A】从自选中删除" display="javascript:delOwnedFund('150169');"/>
    <hyperlink ref="A137" r:id="rId762" display="https://www.jisilu.cn/data/sfnew/detail/150279"/>
    <hyperlink ref="C137" r:id="rId763" display="http://finance.sina.com.cn/fund/quotes/150279/bc.shtml"/>
    <hyperlink ref="F137" r:id="rId764" display="http://www.cninfo.com.cn/information/fund/netvalue/150279.html"/>
    <hyperlink ref="M137" r:id="rId765" tooltip="399808" display="http://quote.eastmoney.com/zs399808.html"/>
    <hyperlink ref="O137" r:id="rId766" display="https://www.jisilu.cn/data/utils/lowcalc/150279"/>
    <hyperlink ref="Y137" r:id="rId767" tooltip="加【新能A】为自选A类" display="javascript:addOwnedFund('150279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39" r:id="rId774" display="https://www.jisilu.cn/data/sfnew/detail/150192"/>
    <hyperlink ref="C139" r:id="rId775" display="http://finance.sina.com.cn/fund/quotes/150192/bc.shtml"/>
    <hyperlink ref="F139" r:id="rId776" display="http://www.cninfo.com.cn/information/fund/netvalue/150192.html"/>
    <hyperlink ref="M139" r:id="rId777" tooltip="399965" display="http://quote.eastmoney.com/zs399965.html"/>
    <hyperlink ref="O139" r:id="rId778" display="https://www.jisilu.cn/data/utils/lowcalc/150192"/>
    <hyperlink ref="Y139" r:id="rId779" tooltip="加【地产A】为自选A类" display="javascript:addOwnedFund('150192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1" r:id="rId786" display="https://www.jisilu.cn/data/sfnew/detail/150311"/>
    <hyperlink ref="C141" r:id="rId787" display="http://finance.sina.com.cn/fund/quotes/150311/bc.shtml"/>
    <hyperlink ref="F141" r:id="rId788" display="http://www.cninfo.com.cn/information/fund/netvalue/150311.html"/>
    <hyperlink ref="M141" r:id="rId789" tooltip="399996" display="http://quote.eastmoney.com/zs399996.html"/>
    <hyperlink ref="O141" r:id="rId790" display="https://www.jisilu.cn/data/utils/lowcalc/150311"/>
    <hyperlink ref="Y141" r:id="rId791" tooltip="加【智能A】为自选A类" display="javascript:addOwnedFund('150311');"/>
    <hyperlink ref="A142" r:id="rId792" display="https://www.jisilu.cn/data/sfnew/detail/150092"/>
    <hyperlink ref="C142" r:id="rId793" display="http://finance.sina.com.cn/fund/quotes/150092/bc.shtml"/>
    <hyperlink ref="F142" r:id="rId794" display="http://www.cninfo.com.cn/information/fund/netvalue/150092.html"/>
    <hyperlink ref="M142" r:id="rId795" tooltip="399007" display="http://quote.eastmoney.com/zs399007.html"/>
    <hyperlink ref="O142" r:id="rId796" display="https://www.jisilu.cn/data/utils/lowcalc/150092"/>
    <hyperlink ref="Y142" r:id="rId797" tooltip="加【诺德300A】为自选A类" display="javascript:addOwnedFund('150092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selection activeCell="C9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20160826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4.3440677966101694E-3</v>
      </c>
      <c r="G3" s="48">
        <f t="shared" ref="G3:G8" ca="1" si="1">VLOOKUP($E3,INDIRECT($B$2 &amp; "!$A$3:$Y$207"),8,FALSE)</f>
        <v>0.93220338983050843</v>
      </c>
      <c r="H3" s="48">
        <f t="shared" ref="H3:H8" ca="1" si="2">VLOOKUP($E3,INDIRECT($B$2 &amp; "!$A$3:$Y$207"),7,FALSE)</f>
        <v>-9.2406779661016927E-3</v>
      </c>
      <c r="I3" s="48">
        <f t="shared" ref="I3:I8" ca="1" si="3">VLOOKUP($E3,INDIRECT($B$2 &amp; "!$A$3:$Y$207"),11,FALSE)</f>
        <v>4.46293220338983E-2</v>
      </c>
      <c r="J3" s="48">
        <f t="shared" ref="J3:J8" ca="1" si="4">VLOOKUP($E3,INDIRECT($B$2 &amp; "!$A$3:$Y$207"),16,FALSE)</f>
        <v>-1.5024137931034484E-2</v>
      </c>
      <c r="K3" s="48">
        <f t="shared" ref="K3:K8" ca="1" si="5">VLOOKUP($E3,INDIRECT($B$2 &amp; "!$A$3:$Y$207"),18,FALSE)</f>
        <v>-1.3237288135593221E-3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1.9199999999999998E-3</v>
      </c>
      <c r="G4" s="48">
        <f t="shared" ca="1" si="1"/>
        <v>0.8</v>
      </c>
      <c r="H4" s="48">
        <f t="shared" ca="1" si="2"/>
        <v>-1.728E-2</v>
      </c>
      <c r="I4" s="48">
        <f t="shared" ca="1" si="3"/>
        <v>4.6179999999999999E-2</v>
      </c>
      <c r="J4" s="48">
        <f t="shared" ca="1" si="4"/>
        <v>-1.8660000000000003E-2</v>
      </c>
      <c r="K4" s="48">
        <f t="shared" ca="1" si="5"/>
        <v>-1.1000000000000003E-3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1.234285714285714E-3</v>
      </c>
      <c r="G5" s="87">
        <f t="shared" ca="1" si="1"/>
        <v>0.54285714285714282</v>
      </c>
      <c r="H5" s="87">
        <f t="shared" ca="1" si="2"/>
        <v>-2.5637142857142858E-2</v>
      </c>
      <c r="I5" s="87">
        <f t="shared" ca="1" si="3"/>
        <v>4.5139999999999993E-2</v>
      </c>
      <c r="J5" s="87">
        <f t="shared" ca="1" si="4"/>
        <v>-2.725806451612903E-2</v>
      </c>
      <c r="K5" s="87">
        <f t="shared" ca="1" si="5"/>
        <v>2.4400000000000008E-3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2.4961538461538467E-3</v>
      </c>
      <c r="G6" s="87">
        <f t="shared" ca="1" si="1"/>
        <v>0.76923076923076927</v>
      </c>
      <c r="H6" s="87">
        <f t="shared" ca="1" si="2"/>
        <v>-7.1726923076923091E-2</v>
      </c>
      <c r="I6" s="87">
        <f t="shared" ca="1" si="3"/>
        <v>5.1414615384615378E-2</v>
      </c>
      <c r="J6" s="87">
        <f t="shared" ca="1" si="4"/>
        <v>-5.9238461538461538E-2</v>
      </c>
      <c r="K6" s="87">
        <f t="shared" ca="1" si="5"/>
        <v>-1.6461538461538462E-3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7.9666666666666653E-3</v>
      </c>
      <c r="G7" s="48">
        <f t="shared" ca="1" si="1"/>
        <v>1</v>
      </c>
      <c r="H7" s="48">
        <f t="shared" ca="1" si="2"/>
        <v>-0.15766666666666665</v>
      </c>
      <c r="I7" s="48">
        <f t="shared" ca="1" si="3"/>
        <v>5.1626666666666675E-2</v>
      </c>
      <c r="J7" s="48">
        <f t="shared" ca="1" si="4"/>
        <v>-0.1181</v>
      </c>
      <c r="K7" s="48">
        <f t="shared" ca="1" si="5"/>
        <v>-3.6666666666666678E-4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4.1333333333333335E-3</v>
      </c>
      <c r="G8" s="48">
        <f t="shared" ca="1" si="1"/>
        <v>1</v>
      </c>
      <c r="H8" s="48">
        <f t="shared" ca="1" si="2"/>
        <v>-0.13316666666666668</v>
      </c>
      <c r="I8" s="48">
        <f t="shared" ca="1" si="3"/>
        <v>5.2499999999999998E-2</v>
      </c>
      <c r="J8" s="48">
        <f t="shared" ca="1" si="4"/>
        <v>-8.8833333333333334E-2</v>
      </c>
      <c r="K8" s="48">
        <f t="shared" ca="1" si="5"/>
        <v>3.4333333333333334E-3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132.16</v>
      </c>
      <c r="I10" s="543">
        <v>1E-4</v>
      </c>
      <c r="J10" s="74" t="s">
        <v>261</v>
      </c>
      <c r="K10" s="74">
        <v>131.76</v>
      </c>
      <c r="L10" s="544" t="s">
        <v>544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159.21</v>
      </c>
      <c r="I11" s="543">
        <v>2.0000000000000001E-4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1486.848</v>
      </c>
      <c r="I12" s="543">
        <v>3.8899999999999998E-3</v>
      </c>
      <c r="J12" s="74"/>
      <c r="K12" s="74"/>
      <c r="L12" s="544" t="s">
        <v>545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102</v>
      </c>
      <c r="I13" s="543">
        <v>1.8E-3</v>
      </c>
      <c r="J13" s="74"/>
      <c r="K13" s="74"/>
      <c r="L13" s="544" t="s">
        <v>546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101.65</v>
      </c>
      <c r="I14" s="543">
        <v>2.8E-3</v>
      </c>
      <c r="J14" s="74"/>
      <c r="K14" s="74"/>
      <c r="L14" s="544" t="s">
        <v>545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2.6849999999999999E-2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6.0199999999999997E-2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24" t="s">
        <v>313</v>
      </c>
      <c r="J19" s="755" t="s">
        <v>315</v>
      </c>
      <c r="K19" s="755" t="s">
        <v>316</v>
      </c>
      <c r="L19" s="215" t="s">
        <v>318</v>
      </c>
      <c r="M19" s="624" t="s">
        <v>320</v>
      </c>
      <c r="N19" s="216" t="s">
        <v>321</v>
      </c>
      <c r="O19" s="216" t="s">
        <v>322</v>
      </c>
      <c r="P19" s="624" t="s">
        <v>324</v>
      </c>
      <c r="Q19" s="755" t="s">
        <v>326</v>
      </c>
      <c r="R19" s="624" t="s">
        <v>327</v>
      </c>
      <c r="S19" s="624" t="s">
        <v>329</v>
      </c>
      <c r="T19" s="216" t="s">
        <v>331</v>
      </c>
      <c r="U19" s="624" t="s">
        <v>333</v>
      </c>
      <c r="V19" s="216" t="s">
        <v>335</v>
      </c>
      <c r="W19" s="622" t="s">
        <v>337</v>
      </c>
      <c r="X19" s="622" t="s">
        <v>27</v>
      </c>
      <c r="Y19" s="622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23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23" t="s">
        <v>25</v>
      </c>
      <c r="Y20" s="623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3.0099999999999998E-2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</v>
      </c>
      <c r="H21" s="310">
        <f t="shared" ca="1" si="6"/>
        <v>3.0999999999999999E-3</v>
      </c>
      <c r="I21" s="309">
        <f t="shared" ca="1" si="6"/>
        <v>6174.56</v>
      </c>
      <c r="J21" s="51">
        <f t="shared" ca="1" si="6"/>
        <v>1.0365</v>
      </c>
      <c r="K21" s="311">
        <f t="shared" ca="1" si="6"/>
        <v>5.45E-2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5.2990000000000002E-2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4.3E-3</v>
      </c>
      <c r="S21" s="56">
        <f t="shared" ca="1" si="6"/>
        <v>0.30769999999999997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0.67930000000000001</v>
      </c>
      <c r="V21" s="311">
        <f t="shared" ca="1" si="7"/>
        <v>-4.7000000000000002E-3</v>
      </c>
      <c r="W21" s="311">
        <f t="shared" ca="1" si="7"/>
        <v>-1.8E-3</v>
      </c>
      <c r="X21" s="311">
        <f t="shared" ca="1" si="7"/>
        <v>-7.4000000000000003E-3</v>
      </c>
      <c r="Y21" s="309">
        <f t="shared" ca="1" si="7"/>
        <v>367826</v>
      </c>
      <c r="Z21" s="309">
        <f t="shared" ca="1" si="7"/>
        <v>-3757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3.0099999999999998E-2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1.038</v>
      </c>
      <c r="H22" s="567">
        <f t="shared" ca="1" si="6"/>
        <v>3.8999999999999998E-3</v>
      </c>
      <c r="I22" s="566">
        <f t="shared" ca="1" si="6"/>
        <v>202.25</v>
      </c>
      <c r="J22" s="568">
        <f t="shared" ca="1" si="6"/>
        <v>1.0309999999999999</v>
      </c>
      <c r="K22" s="569">
        <f t="shared" ca="1" si="6"/>
        <v>-6.7999999999999996E-3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4.4690000000000001E-2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4.0000000000000002E-4</v>
      </c>
      <c r="S22" s="570">
        <f t="shared" ca="1" si="6"/>
        <v>0.32890000000000003</v>
      </c>
      <c r="T22" s="569">
        <f t="shared" ca="1" si="6"/>
        <v>-9.4999999999999998E-3</v>
      </c>
      <c r="U22" s="569">
        <f t="shared" ca="1" si="7"/>
        <v>0.57169999999999999</v>
      </c>
      <c r="V22" s="569">
        <f t="shared" ca="1" si="7"/>
        <v>-5.1000000000000004E-3</v>
      </c>
      <c r="W22" s="569">
        <f t="shared" ca="1" si="7"/>
        <v>-2.5999999999999999E-3</v>
      </c>
      <c r="X22" s="569">
        <f t="shared" ca="1" si="7"/>
        <v>-6.3E-3</v>
      </c>
      <c r="Y22" s="566">
        <f t="shared" ca="1" si="7"/>
        <v>14350</v>
      </c>
      <c r="Z22" s="566">
        <f t="shared" ca="1" si="7"/>
        <v>50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547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1.0509999999999999</v>
      </c>
      <c r="H32" s="290">
        <f t="shared" ca="1" si="8"/>
        <v>1E-3</v>
      </c>
      <c r="I32">
        <f t="shared" ca="1" si="8"/>
        <v>14.68</v>
      </c>
      <c r="J32">
        <f t="shared" ca="1" si="8"/>
        <v>1</v>
      </c>
      <c r="K32" s="291">
        <f t="shared" ca="1" si="8"/>
        <v>-5.0999999999999997E-2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-1.8620000000000001E-2</v>
      </c>
      <c r="P32">
        <f t="shared" ca="1" si="8"/>
        <v>2.65</v>
      </c>
      <c r="Q32" t="str">
        <f t="shared" ca="1" si="8"/>
        <v>主动基金</v>
      </c>
      <c r="R32" s="315">
        <f t="shared" ca="1" si="8"/>
        <v>-5.9999999999999995E-4</v>
      </c>
      <c r="S32" s="315">
        <f t="shared" ca="1" si="8"/>
        <v>0.55430000000000001</v>
      </c>
      <c r="T32" t="str">
        <f t="shared" ca="1" si="8"/>
        <v>-</v>
      </c>
      <c r="U32" t="str">
        <f t="shared" ca="1" si="8"/>
        <v>-</v>
      </c>
      <c r="V32">
        <f t="shared" ca="1" si="8"/>
        <v>7.4000000000000003E-3</v>
      </c>
      <c r="W32">
        <f t="shared" ca="1" si="8"/>
        <v>3.3999999999999998E-3</v>
      </c>
      <c r="X32">
        <f t="shared" ca="1" si="8"/>
        <v>7.7999999999999996E-3</v>
      </c>
      <c r="Y32">
        <f t="shared" ca="1" si="8"/>
        <v>3138</v>
      </c>
      <c r="Z32">
        <f t="shared" ca="1" si="8"/>
        <v>4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1.0549999999999999</v>
      </c>
      <c r="H33" s="290">
        <f t="shared" ca="1" si="8"/>
        <v>2.8999999999999998E-3</v>
      </c>
      <c r="I33">
        <f t="shared" ca="1" si="8"/>
        <v>1.1499999999999999</v>
      </c>
      <c r="J33">
        <f t="shared" ca="1" si="8"/>
        <v>1.038</v>
      </c>
      <c r="K33" s="291">
        <f t="shared" ca="1" si="8"/>
        <v>-1.6400000000000001E-2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0</v>
      </c>
      <c r="P33">
        <f t="shared" ca="1" si="8"/>
        <v>0.3</v>
      </c>
      <c r="Q33" t="str">
        <f t="shared" ca="1" si="8"/>
        <v>标普转债</v>
      </c>
      <c r="R33" s="315">
        <f t="shared" ca="1" si="8"/>
        <v>-2.9999999999999997E-4</v>
      </c>
      <c r="S33" s="315">
        <f t="shared" ca="1" si="8"/>
        <v>0.13730000000000001</v>
      </c>
      <c r="T33">
        <f t="shared" ca="1" si="8"/>
        <v>-3.8100000000000002E-2</v>
      </c>
      <c r="U33">
        <f t="shared" ca="1" si="8"/>
        <v>0.40179999999999999</v>
      </c>
      <c r="V33">
        <f t="shared" ca="1" si="8"/>
        <v>-2.2000000000000001E-3</v>
      </c>
      <c r="W33">
        <f t="shared" ca="1" si="8"/>
        <v>-5.4999999999999997E-3</v>
      </c>
      <c r="X33">
        <f t="shared" ca="1" si="8"/>
        <v>-4.1000000000000003E-3</v>
      </c>
      <c r="Y33">
        <f t="shared" ca="1" si="8"/>
        <v>29477</v>
      </c>
      <c r="Z33">
        <f t="shared" ca="1" si="8"/>
        <v>-4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1.1020000000000001</v>
      </c>
      <c r="H34" s="290">
        <f t="shared" ca="1" si="8"/>
        <v>0</v>
      </c>
      <c r="I34">
        <f t="shared" ca="1" si="8"/>
        <v>4.82</v>
      </c>
      <c r="J34">
        <f t="shared" ca="1" si="8"/>
        <v>1.0329999999999999</v>
      </c>
      <c r="K34" s="291">
        <f t="shared" ca="1" si="8"/>
        <v>-6.6799999999999998E-2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-3.1220000000000001E-2</v>
      </c>
      <c r="P34">
        <f t="shared" ca="1" si="8"/>
        <v>0.84</v>
      </c>
      <c r="Q34" t="str">
        <f t="shared" ca="1" si="8"/>
        <v>大宗商品</v>
      </c>
      <c r="R34" s="315">
        <f t="shared" ca="1" si="8"/>
        <v>6.9999999999999999E-4</v>
      </c>
      <c r="S34" s="315">
        <f t="shared" ca="1" si="8"/>
        <v>0.35510000000000003</v>
      </c>
      <c r="T34" t="str">
        <f t="shared" ca="1" si="8"/>
        <v>-</v>
      </c>
      <c r="U34">
        <f t="shared" ca="1" si="8"/>
        <v>1.0106999999999999</v>
      </c>
      <c r="V34">
        <f t="shared" ca="1" si="8"/>
        <v>-3.2000000000000002E-3</v>
      </c>
      <c r="W34">
        <f t="shared" ca="1" si="8"/>
        <v>-3.5000000000000001E-3</v>
      </c>
      <c r="X34">
        <f t="shared" ca="1" si="8"/>
        <v>-3.0000000000000001E-3</v>
      </c>
      <c r="Y34">
        <f t="shared" ca="1" si="8"/>
        <v>12558</v>
      </c>
      <c r="Z34">
        <f t="shared" ca="1" si="8"/>
        <v>1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1.1579999999999999</v>
      </c>
      <c r="H36" s="388">
        <f t="shared" ca="1" si="8"/>
        <v>0</v>
      </c>
      <c r="I36" s="492">
        <f t="shared" ca="1" si="8"/>
        <v>1.1399999999999999</v>
      </c>
      <c r="J36" s="492">
        <f t="shared" ca="1" si="8"/>
        <v>1.0669999999999999</v>
      </c>
      <c r="K36" s="389">
        <f t="shared" ca="1" si="8"/>
        <v>-8.5300000000000001E-2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-1.5129999999999999E-2</v>
      </c>
      <c r="P36" s="492">
        <f t="shared" ca="1" si="8"/>
        <v>1.05</v>
      </c>
      <c r="Q36" t="str">
        <f t="shared" ca="1" si="8"/>
        <v>深100EW</v>
      </c>
      <c r="R36" s="315">
        <f t="shared" ca="1" si="8"/>
        <v>0</v>
      </c>
      <c r="S36" s="315">
        <f t="shared" ca="1" si="8"/>
        <v>0.38400000000000001</v>
      </c>
      <c r="T36" t="str">
        <f t="shared" ca="1" si="8"/>
        <v>-</v>
      </c>
      <c r="U36">
        <f t="shared" ca="1" si="8"/>
        <v>0.87090000000000001</v>
      </c>
      <c r="V36">
        <f t="shared" ca="1" si="8"/>
        <v>4.7000000000000002E-3</v>
      </c>
      <c r="W36">
        <f t="shared" ca="1" si="8"/>
        <v>6.1000000000000004E-3</v>
      </c>
      <c r="X36">
        <f t="shared" ca="1" si="8"/>
        <v>-2.3E-3</v>
      </c>
      <c r="Y36">
        <f t="shared" ca="1" si="8"/>
        <v>917</v>
      </c>
      <c r="Z36">
        <f t="shared" ca="1" si="8"/>
        <v>0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19:A20"/>
    <mergeCell ref="B19:B20"/>
    <mergeCell ref="C19:C20"/>
    <mergeCell ref="D19:D20"/>
    <mergeCell ref="E19:E20"/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4" workbookViewId="0">
      <selection activeCell="A11" sqref="A11:XFD11"/>
    </sheetView>
  </sheetViews>
  <sheetFormatPr defaultRowHeight="13.5" x14ac:dyDescent="0.15"/>
  <sheetData>
    <row r="1" spans="1:25" x14ac:dyDescent="0.15">
      <c r="A1" s="844" t="s">
        <v>0</v>
      </c>
      <c r="B1" s="844" t="s">
        <v>1</v>
      </c>
      <c r="C1" s="844" t="s">
        <v>2</v>
      </c>
      <c r="D1" s="844" t="s">
        <v>3</v>
      </c>
      <c r="E1" s="643" t="s">
        <v>4</v>
      </c>
      <c r="F1" s="844" t="s">
        <v>6</v>
      </c>
      <c r="G1" s="844" t="s">
        <v>7</v>
      </c>
      <c r="H1" s="645" t="s">
        <v>8</v>
      </c>
      <c r="I1" s="643" t="s">
        <v>10</v>
      </c>
      <c r="J1" s="647" t="s">
        <v>11</v>
      </c>
      <c r="K1" s="647" t="s">
        <v>12</v>
      </c>
      <c r="L1" s="643" t="s">
        <v>14</v>
      </c>
      <c r="M1" s="844" t="s">
        <v>16</v>
      </c>
      <c r="N1" s="643" t="s">
        <v>17</v>
      </c>
      <c r="O1" s="643" t="s">
        <v>18</v>
      </c>
      <c r="P1" s="647" t="s">
        <v>20</v>
      </c>
      <c r="Q1" s="643" t="s">
        <v>22</v>
      </c>
      <c r="R1" s="647" t="s">
        <v>24</v>
      </c>
      <c r="S1" s="643" t="s">
        <v>26</v>
      </c>
      <c r="T1" s="643" t="s">
        <v>27</v>
      </c>
      <c r="U1" s="643" t="s">
        <v>28</v>
      </c>
      <c r="V1" s="647" t="s">
        <v>30</v>
      </c>
      <c r="W1" s="844" t="s">
        <v>31</v>
      </c>
      <c r="X1" s="844" t="s">
        <v>32</v>
      </c>
      <c r="Y1" s="846" t="s">
        <v>33</v>
      </c>
    </row>
    <row r="2" spans="1:25" ht="14.25" thickBot="1" x14ac:dyDescent="0.2">
      <c r="A2" s="845"/>
      <c r="B2" s="845"/>
      <c r="C2" s="845"/>
      <c r="D2" s="845"/>
      <c r="E2" s="644" t="s">
        <v>5</v>
      </c>
      <c r="F2" s="845"/>
      <c r="G2" s="845"/>
      <c r="H2" s="646" t="s">
        <v>9</v>
      </c>
      <c r="I2" s="644" t="s">
        <v>8</v>
      </c>
      <c r="J2" s="648" t="s">
        <v>8</v>
      </c>
      <c r="K2" s="648" t="s">
        <v>13</v>
      </c>
      <c r="L2" s="644" t="s">
        <v>15</v>
      </c>
      <c r="M2" s="845"/>
      <c r="N2" s="644" t="s">
        <v>3</v>
      </c>
      <c r="O2" s="644" t="s">
        <v>19</v>
      </c>
      <c r="P2" s="648" t="s">
        <v>21</v>
      </c>
      <c r="Q2" s="644" t="s">
        <v>23</v>
      </c>
      <c r="R2" s="648" t="s">
        <v>25</v>
      </c>
      <c r="S2" s="644" t="s">
        <v>25</v>
      </c>
      <c r="T2" s="644" t="s">
        <v>25</v>
      </c>
      <c r="U2" s="644" t="s">
        <v>29</v>
      </c>
      <c r="V2" s="648" t="s">
        <v>29</v>
      </c>
      <c r="W2" s="845"/>
      <c r="X2" s="845"/>
      <c r="Y2" s="847"/>
    </row>
    <row r="3" spans="1:25" ht="15.75" thickBot="1" x14ac:dyDescent="0.2">
      <c r="A3" s="7">
        <v>150106</v>
      </c>
      <c r="B3" s="144" t="s">
        <v>240</v>
      </c>
      <c r="C3" s="7">
        <v>1.1659999999999999</v>
      </c>
      <c r="D3" s="147">
        <v>8.9999999999999998E-4</v>
      </c>
      <c r="E3" s="144">
        <v>37.29</v>
      </c>
      <c r="F3" s="7">
        <v>1.0656000000000001</v>
      </c>
      <c r="G3" s="146">
        <v>-9.4200000000000006E-2</v>
      </c>
      <c r="H3" s="146">
        <v>7.0000000000000007E-2</v>
      </c>
      <c r="I3" s="144">
        <v>7</v>
      </c>
      <c r="J3" s="144">
        <v>7</v>
      </c>
      <c r="K3" s="146">
        <v>3.4849999999999999E-2</v>
      </c>
      <c r="L3" s="144">
        <v>3.06</v>
      </c>
      <c r="M3" s="7" t="s">
        <v>189</v>
      </c>
      <c r="N3" s="147">
        <v>2.8E-3</v>
      </c>
      <c r="O3" s="146">
        <v>0.38969999999999999</v>
      </c>
      <c r="P3" s="144" t="s">
        <v>37</v>
      </c>
      <c r="Q3" s="146">
        <v>0.85570000000000002</v>
      </c>
      <c r="R3" s="146">
        <v>-6.7000000000000002E-3</v>
      </c>
      <c r="S3" s="146">
        <v>-5.4999999999999997E-3</v>
      </c>
      <c r="T3" s="146">
        <v>-4.0000000000000001E-3</v>
      </c>
      <c r="U3" s="144">
        <v>12255</v>
      </c>
      <c r="V3" s="144">
        <v>-93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1.1579999999999999</v>
      </c>
      <c r="D4" s="159">
        <v>0</v>
      </c>
      <c r="E4" s="150">
        <v>0</v>
      </c>
      <c r="F4" s="14">
        <v>1.0669999999999999</v>
      </c>
      <c r="G4" s="152">
        <v>-8.5300000000000001E-2</v>
      </c>
      <c r="H4" s="152">
        <v>7.0000000000000007E-2</v>
      </c>
      <c r="I4" s="150">
        <v>7</v>
      </c>
      <c r="J4" s="150">
        <v>7</v>
      </c>
      <c r="K4" s="152">
        <v>-1.575E-2</v>
      </c>
      <c r="L4" s="150">
        <v>1.04</v>
      </c>
      <c r="M4" s="14" t="s">
        <v>283</v>
      </c>
      <c r="N4" s="151">
        <v>3.8E-3</v>
      </c>
      <c r="O4" s="152">
        <v>0.38619999999999999</v>
      </c>
      <c r="P4" s="150" t="s">
        <v>37</v>
      </c>
      <c r="Q4" s="152">
        <v>0.86419999999999997</v>
      </c>
      <c r="R4" s="152">
        <v>2.8999999999999998E-3</v>
      </c>
      <c r="S4" s="152">
        <v>4.7000000000000002E-3</v>
      </c>
      <c r="T4" s="152">
        <v>6.1000000000000004E-3</v>
      </c>
      <c r="U4" s="150">
        <v>919</v>
      </c>
      <c r="V4" s="150">
        <v>2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</v>
      </c>
      <c r="D5" s="147">
        <v>8.0000000000000004E-4</v>
      </c>
      <c r="E5" s="144">
        <v>3317.66</v>
      </c>
      <c r="F5" s="7">
        <v>1.0409999999999999</v>
      </c>
      <c r="G5" s="146">
        <v>-0.1623</v>
      </c>
      <c r="H5" s="146">
        <v>0.06</v>
      </c>
      <c r="I5" s="144">
        <v>6</v>
      </c>
      <c r="J5" s="144">
        <v>6</v>
      </c>
      <c r="K5" s="146">
        <v>5.1330000000000001E-2</v>
      </c>
      <c r="L5" s="144" t="s">
        <v>40</v>
      </c>
      <c r="M5" s="7" t="s">
        <v>56</v>
      </c>
      <c r="N5" s="147">
        <v>5.9999999999999995E-4</v>
      </c>
      <c r="O5" s="23">
        <v>0.41349999999999998</v>
      </c>
      <c r="P5" s="146">
        <v>-0.1095</v>
      </c>
      <c r="Q5" s="146">
        <v>0.3629</v>
      </c>
      <c r="R5" s="146">
        <v>8.0000000000000004E-4</v>
      </c>
      <c r="S5" s="146">
        <v>0</v>
      </c>
      <c r="T5" s="146">
        <v>-1.4E-3</v>
      </c>
      <c r="U5" s="144">
        <v>170490</v>
      </c>
      <c r="V5" s="144">
        <v>12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1.1559999999999999</v>
      </c>
      <c r="D6" s="159">
        <v>0</v>
      </c>
      <c r="E6" s="150">
        <v>0</v>
      </c>
      <c r="F6" s="14">
        <v>1.0329999999999999</v>
      </c>
      <c r="G6" s="152">
        <v>-0.1191</v>
      </c>
      <c r="H6" s="152">
        <v>5.8000000000000003E-2</v>
      </c>
      <c r="I6" s="150">
        <v>5.8</v>
      </c>
      <c r="J6" s="150">
        <v>5.8</v>
      </c>
      <c r="K6" s="152">
        <v>5.1650000000000001E-2</v>
      </c>
      <c r="L6" s="150" t="s">
        <v>40</v>
      </c>
      <c r="M6" s="14" t="s">
        <v>238</v>
      </c>
      <c r="N6" s="151">
        <v>2.8999999999999998E-3</v>
      </c>
      <c r="O6" s="18">
        <v>0.50380000000000003</v>
      </c>
      <c r="P6" s="152">
        <v>-8.4099999999999994E-2</v>
      </c>
      <c r="Q6" s="152">
        <v>0.76190000000000002</v>
      </c>
      <c r="R6" s="152">
        <v>1.6299999999999999E-2</v>
      </c>
      <c r="S6" s="152">
        <v>2.12E-2</v>
      </c>
      <c r="T6" s="152">
        <v>5.3999999999999999E-2</v>
      </c>
      <c r="U6" s="150">
        <v>346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1.2350000000000001</v>
      </c>
      <c r="D8" s="157">
        <v>0</v>
      </c>
      <c r="E8" s="144">
        <v>17154.13</v>
      </c>
      <c r="F8" s="7">
        <v>1.042</v>
      </c>
      <c r="G8" s="146">
        <v>-0.1852</v>
      </c>
      <c r="H8" s="146">
        <v>0.05</v>
      </c>
      <c r="I8" s="144">
        <v>6.5</v>
      </c>
      <c r="J8" s="144">
        <v>6.5</v>
      </c>
      <c r="K8" s="146">
        <v>5.4480000000000001E-2</v>
      </c>
      <c r="L8" s="144" t="s">
        <v>40</v>
      </c>
      <c r="M8" s="7" t="s">
        <v>233</v>
      </c>
      <c r="N8" s="147">
        <v>3.2000000000000002E-3</v>
      </c>
      <c r="O8" s="23">
        <v>0.33050000000000002</v>
      </c>
      <c r="P8" s="146">
        <v>-0.122</v>
      </c>
      <c r="Q8" s="146">
        <v>0.55449999999999999</v>
      </c>
      <c r="R8" s="146">
        <v>-2E-3</v>
      </c>
      <c r="S8" s="146">
        <v>0</v>
      </c>
      <c r="T8" s="146">
        <v>1E-3</v>
      </c>
      <c r="U8" s="144">
        <v>360613</v>
      </c>
      <c r="V8" s="144">
        <v>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1.258</v>
      </c>
      <c r="D9" s="151">
        <v>1.6000000000000001E-3</v>
      </c>
      <c r="E9" s="150">
        <v>198.89</v>
      </c>
      <c r="F9" s="14">
        <v>1.0469999999999999</v>
      </c>
      <c r="G9" s="152">
        <v>-0.20150000000000001</v>
      </c>
      <c r="H9" s="152">
        <v>0.05</v>
      </c>
      <c r="I9" s="150">
        <v>6.5</v>
      </c>
      <c r="J9" s="150">
        <v>6.5</v>
      </c>
      <c r="K9" s="152">
        <v>5.3670000000000002E-2</v>
      </c>
      <c r="L9" s="150" t="s">
        <v>40</v>
      </c>
      <c r="M9" s="14" t="s">
        <v>197</v>
      </c>
      <c r="N9" s="151">
        <v>2.2000000000000001E-3</v>
      </c>
      <c r="O9" s="18">
        <v>0.43530000000000002</v>
      </c>
      <c r="P9" s="152">
        <v>-0.1341</v>
      </c>
      <c r="Q9" s="152">
        <v>0.30620000000000003</v>
      </c>
      <c r="R9" s="152">
        <v>-3.8E-3</v>
      </c>
      <c r="S9" s="152">
        <v>0</v>
      </c>
      <c r="T9" s="152">
        <v>2.2000000000000001E-3</v>
      </c>
      <c r="U9" s="150">
        <v>10358</v>
      </c>
      <c r="V9" s="150">
        <v>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252">
        <v>150032</v>
      </c>
      <c r="B10" s="253" t="s">
        <v>235</v>
      </c>
      <c r="C10" s="252">
        <v>1.0349999999999999</v>
      </c>
      <c r="D10" s="539">
        <v>-1E-3</v>
      </c>
      <c r="E10" s="253">
        <v>0.8</v>
      </c>
      <c r="F10" s="252">
        <v>1.0210999999999999</v>
      </c>
      <c r="G10" s="255">
        <v>-1.3599999999999999E-2</v>
      </c>
      <c r="H10" s="255">
        <v>0.05</v>
      </c>
      <c r="I10" s="253">
        <v>5</v>
      </c>
      <c r="J10" s="253">
        <v>5</v>
      </c>
      <c r="K10" s="255">
        <v>4.931E-2</v>
      </c>
      <c r="L10" s="253" t="s">
        <v>40</v>
      </c>
      <c r="M10" s="252" t="s">
        <v>236</v>
      </c>
      <c r="N10" s="506">
        <v>0</v>
      </c>
      <c r="O10" s="256">
        <v>0.12130000000000001</v>
      </c>
      <c r="P10" s="255">
        <v>-1.11E-2</v>
      </c>
      <c r="Q10" s="253" t="s">
        <v>37</v>
      </c>
      <c r="R10" s="255">
        <v>1.01E-2</v>
      </c>
      <c r="S10" s="255">
        <v>9.4999999999999998E-3</v>
      </c>
      <c r="T10" s="255">
        <v>8.2000000000000007E-3</v>
      </c>
      <c r="U10" s="253">
        <v>2434</v>
      </c>
      <c r="V10" s="253">
        <v>0</v>
      </c>
      <c r="W10" s="257">
        <v>0.3347222222222222</v>
      </c>
      <c r="X10" s="258">
        <v>42821</v>
      </c>
      <c r="Y10" s="259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2.0000000000000001E-4</v>
      </c>
      <c r="E11" s="36"/>
      <c r="F11" s="35"/>
      <c r="G11" s="43">
        <f>AVERAGE(G8:G10)</f>
        <v>-0.13343333333333335</v>
      </c>
      <c r="H11" s="272">
        <f>COUNTIF($D8:$D10,"&gt;0")/COUNT($D8:$D10)</f>
        <v>0.33333333333333331</v>
      </c>
      <c r="I11" s="36"/>
      <c r="J11" s="36"/>
      <c r="K11" s="43">
        <f>AVERAGE(K8:K10)</f>
        <v>5.2486666666666661E-2</v>
      </c>
      <c r="L11" s="36"/>
      <c r="M11" s="35"/>
      <c r="N11" s="38"/>
      <c r="O11" s="39"/>
      <c r="P11" s="43">
        <f>AVERAGE(P8:P10)</f>
        <v>-8.9066666666666669E-2</v>
      </c>
      <c r="Q11" s="37"/>
      <c r="R11" s="43">
        <f>AVERAGE(R8:R10)</f>
        <v>1.4333333333333333E-3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1.1439999999999999</v>
      </c>
      <c r="D12" s="156">
        <v>-8.9999999999999998E-4</v>
      </c>
      <c r="E12" s="150">
        <v>104.83</v>
      </c>
      <c r="F12" s="14">
        <v>1.0443</v>
      </c>
      <c r="G12" s="152">
        <v>-9.5500000000000002E-2</v>
      </c>
      <c r="H12" s="152">
        <v>4.4999999999999998E-2</v>
      </c>
      <c r="I12" s="150">
        <v>6</v>
      </c>
      <c r="J12" s="150">
        <v>6</v>
      </c>
      <c r="K12" s="152">
        <v>5.4559999999999997E-2</v>
      </c>
      <c r="L12" s="150" t="s">
        <v>40</v>
      </c>
      <c r="M12" s="14" t="s">
        <v>222</v>
      </c>
      <c r="N12" s="151">
        <v>1.5E-3</v>
      </c>
      <c r="O12" s="18">
        <v>0.22700000000000001</v>
      </c>
      <c r="P12" s="152">
        <v>-7.0099999999999996E-2</v>
      </c>
      <c r="Q12" s="152">
        <v>0.79169999999999996</v>
      </c>
      <c r="R12" s="152">
        <v>-5.5999999999999999E-3</v>
      </c>
      <c r="S12" s="152">
        <v>-4.1999999999999997E-3</v>
      </c>
      <c r="T12" s="152">
        <v>-5.1000000000000004E-3</v>
      </c>
      <c r="U12" s="150">
        <v>50204</v>
      </c>
      <c r="V12" s="150">
        <v>-405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1.224</v>
      </c>
      <c r="D13" s="157">
        <v>0</v>
      </c>
      <c r="E13" s="144">
        <v>174.23</v>
      </c>
      <c r="F13" s="7">
        <v>1.0391999999999999</v>
      </c>
      <c r="G13" s="146">
        <v>-0.17780000000000001</v>
      </c>
      <c r="H13" s="146">
        <v>4.4999999999999998E-2</v>
      </c>
      <c r="I13" s="144">
        <v>6</v>
      </c>
      <c r="J13" s="144">
        <v>6</v>
      </c>
      <c r="K13" s="146">
        <v>5.0639999999999998E-2</v>
      </c>
      <c r="L13" s="144" t="s">
        <v>40</v>
      </c>
      <c r="M13" s="7" t="s">
        <v>231</v>
      </c>
      <c r="N13" s="145">
        <v>-3.2000000000000002E-3</v>
      </c>
      <c r="O13" s="23">
        <v>0.51959999999999995</v>
      </c>
      <c r="P13" s="146">
        <v>-0.13500000000000001</v>
      </c>
      <c r="Q13" s="146">
        <v>0.49059999999999998</v>
      </c>
      <c r="R13" s="146">
        <v>2.0999999999999999E-3</v>
      </c>
      <c r="S13" s="146">
        <v>4.5999999999999999E-3</v>
      </c>
      <c r="T13" s="146">
        <v>1.6000000000000001E-3</v>
      </c>
      <c r="U13" s="144">
        <v>9839</v>
      </c>
      <c r="V13" s="144">
        <v>422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1.2490000000000001</v>
      </c>
      <c r="D14" s="151">
        <v>3.2000000000000002E-3</v>
      </c>
      <c r="E14" s="150">
        <v>221.08</v>
      </c>
      <c r="F14" s="14">
        <v>1.0389999999999999</v>
      </c>
      <c r="G14" s="152">
        <v>-0.2021</v>
      </c>
      <c r="H14" s="152">
        <v>4.4999999999999998E-2</v>
      </c>
      <c r="I14" s="150">
        <v>6</v>
      </c>
      <c r="J14" s="150">
        <v>6</v>
      </c>
      <c r="K14" s="152">
        <v>4.9590000000000002E-2</v>
      </c>
      <c r="L14" s="150" t="s">
        <v>40</v>
      </c>
      <c r="M14" s="269" t="s">
        <v>229</v>
      </c>
      <c r="N14" s="151">
        <v>9.9000000000000008E-3</v>
      </c>
      <c r="O14" s="18">
        <v>0.38669999999999999</v>
      </c>
      <c r="P14" s="152">
        <v>-0.15229999999999999</v>
      </c>
      <c r="Q14" s="152">
        <v>0.42749999999999999</v>
      </c>
      <c r="R14" s="152">
        <v>-7.4000000000000003E-3</v>
      </c>
      <c r="S14" s="152">
        <v>-2.3999999999999998E-3</v>
      </c>
      <c r="T14" s="152">
        <v>-6.3E-3</v>
      </c>
      <c r="U14" s="150">
        <v>44837</v>
      </c>
      <c r="V14" s="150">
        <v>-67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7.6666666666666669E-4</v>
      </c>
      <c r="E15" s="36"/>
      <c r="F15" s="35"/>
      <c r="G15" s="43">
        <f>AVERAGE(G12:G14)</f>
        <v>-0.15846666666666667</v>
      </c>
      <c r="H15" s="272">
        <f>COUNTIF($D12:$D14,"&gt;0")/COUNT($D12:$D14)</f>
        <v>0.33333333333333331</v>
      </c>
      <c r="I15" s="36"/>
      <c r="J15" s="36"/>
      <c r="K15" s="43">
        <f>AVERAGE(K12:K14)</f>
        <v>5.1596666666666659E-2</v>
      </c>
      <c r="L15" s="36"/>
      <c r="M15" s="35"/>
      <c r="N15" s="38"/>
      <c r="O15" s="39"/>
      <c r="P15" s="43">
        <f>AVERAGE(P12:P14)</f>
        <v>-0.11913333333333333</v>
      </c>
      <c r="Q15" s="37"/>
      <c r="R15" s="43">
        <f>AVERAGE(R12:R14)</f>
        <v>-3.6333333333333335E-3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1.1060000000000001</v>
      </c>
      <c r="D16" s="157">
        <v>0</v>
      </c>
      <c r="E16" s="144">
        <v>25.8</v>
      </c>
      <c r="F16" s="7">
        <v>1.0694999999999999</v>
      </c>
      <c r="G16" s="146">
        <v>-3.4099999999999998E-2</v>
      </c>
      <c r="H16" s="146">
        <v>0.04</v>
      </c>
      <c r="I16" s="144">
        <v>6</v>
      </c>
      <c r="J16" s="144">
        <v>5.5</v>
      </c>
      <c r="K16" s="146">
        <v>5.3129999999999997E-2</v>
      </c>
      <c r="L16" s="144" t="s">
        <v>40</v>
      </c>
      <c r="M16" s="158" t="s">
        <v>203</v>
      </c>
      <c r="N16" s="147">
        <v>1.8E-3</v>
      </c>
      <c r="O16" s="23">
        <v>0.17430000000000001</v>
      </c>
      <c r="P16" s="146">
        <v>-2.86E-2</v>
      </c>
      <c r="Q16" s="146">
        <v>0.87719999999999998</v>
      </c>
      <c r="R16" s="146">
        <v>-4.4999999999999997E-3</v>
      </c>
      <c r="S16" s="146">
        <v>-4.0000000000000001E-3</v>
      </c>
      <c r="T16" s="146">
        <v>-3.8999999999999998E-3</v>
      </c>
      <c r="U16" s="144">
        <v>6067</v>
      </c>
      <c r="V16" s="144">
        <v>-2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1.0720000000000001</v>
      </c>
      <c r="D17" s="156">
        <v>-2.8E-3</v>
      </c>
      <c r="E17" s="150">
        <v>212.47</v>
      </c>
      <c r="F17" s="14">
        <v>1.0353000000000001</v>
      </c>
      <c r="G17" s="152">
        <v>-3.5400000000000001E-2</v>
      </c>
      <c r="H17" s="152">
        <v>0.04</v>
      </c>
      <c r="I17" s="150">
        <v>5.5</v>
      </c>
      <c r="J17" s="150">
        <v>5.5</v>
      </c>
      <c r="K17" s="152">
        <v>5.305E-2</v>
      </c>
      <c r="L17" s="150" t="s">
        <v>40</v>
      </c>
      <c r="M17" s="14" t="s">
        <v>76</v>
      </c>
      <c r="N17" s="151">
        <v>7.0000000000000001E-3</v>
      </c>
      <c r="O17" s="18">
        <v>0.19889999999999999</v>
      </c>
      <c r="P17" s="152">
        <v>-3.0200000000000001E-2</v>
      </c>
      <c r="Q17" s="152">
        <v>0.86990000000000001</v>
      </c>
      <c r="R17" s="152">
        <v>1.35E-2</v>
      </c>
      <c r="S17" s="152">
        <v>-2.3999999999999998E-3</v>
      </c>
      <c r="T17" s="152">
        <v>-6.1999999999999998E-3</v>
      </c>
      <c r="U17" s="150">
        <v>3649</v>
      </c>
      <c r="V17" s="150">
        <v>1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1.08</v>
      </c>
      <c r="D18" s="157">
        <v>0</v>
      </c>
      <c r="E18" s="144">
        <v>826.56</v>
      </c>
      <c r="F18" s="7">
        <v>1.0385</v>
      </c>
      <c r="G18" s="146">
        <v>-0.04</v>
      </c>
      <c r="H18" s="146">
        <v>0.04</v>
      </c>
      <c r="I18" s="144">
        <v>6</v>
      </c>
      <c r="J18" s="144">
        <v>5.5</v>
      </c>
      <c r="K18" s="146">
        <v>5.2880000000000003E-2</v>
      </c>
      <c r="L18" s="144" t="s">
        <v>40</v>
      </c>
      <c r="M18" s="7" t="s">
        <v>201</v>
      </c>
      <c r="N18" s="147">
        <v>1.6000000000000001E-3</v>
      </c>
      <c r="O18" s="23">
        <v>0.25950000000000001</v>
      </c>
      <c r="P18" s="146">
        <v>-3.3700000000000001E-2</v>
      </c>
      <c r="Q18" s="160">
        <v>0.72409999999999997</v>
      </c>
      <c r="R18" s="146">
        <v>1.1000000000000001E-3</v>
      </c>
      <c r="S18" s="146">
        <v>1.5E-3</v>
      </c>
      <c r="T18" s="146">
        <v>2.3999999999999998E-3</v>
      </c>
      <c r="U18" s="144">
        <v>39164</v>
      </c>
      <c r="V18" s="144">
        <v>384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150293</v>
      </c>
      <c r="B19" s="150" t="s">
        <v>204</v>
      </c>
      <c r="C19" s="14">
        <v>1.105</v>
      </c>
      <c r="D19" s="156">
        <v>-8.9999999999999998E-4</v>
      </c>
      <c r="E19" s="150">
        <v>16.649999999999999</v>
      </c>
      <c r="F19" s="14">
        <v>1.0627</v>
      </c>
      <c r="G19" s="152">
        <v>-3.9800000000000002E-2</v>
      </c>
      <c r="H19" s="152">
        <v>0.04</v>
      </c>
      <c r="I19" s="150">
        <v>6.25</v>
      </c>
      <c r="J19" s="150">
        <v>5.5</v>
      </c>
      <c r="K19" s="152">
        <v>5.287E-2</v>
      </c>
      <c r="L19" s="150" t="s">
        <v>40</v>
      </c>
      <c r="M19" s="14" t="s">
        <v>66</v>
      </c>
      <c r="N19" s="151">
        <v>6.4000000000000003E-3</v>
      </c>
      <c r="O19" s="18">
        <v>0.34429999999999999</v>
      </c>
      <c r="P19" s="152">
        <v>-3.4000000000000002E-2</v>
      </c>
      <c r="Q19" s="152">
        <v>0.49840000000000001</v>
      </c>
      <c r="R19" s="152">
        <v>7.9000000000000008E-3</v>
      </c>
      <c r="S19" s="152">
        <v>1.26E-2</v>
      </c>
      <c r="T19" s="152">
        <v>1.52E-2</v>
      </c>
      <c r="U19" s="150">
        <v>1251</v>
      </c>
      <c r="V19" s="150">
        <v>5</v>
      </c>
      <c r="W19" s="153">
        <v>0.21180555555555555</v>
      </c>
      <c r="X19" s="154">
        <v>42705</v>
      </c>
      <c r="Y19" s="21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</v>
      </c>
      <c r="D20" s="157">
        <v>0</v>
      </c>
      <c r="E20" s="144">
        <v>1017.2</v>
      </c>
      <c r="F20" s="7">
        <v>1.0389999999999999</v>
      </c>
      <c r="G20" s="146">
        <v>-3.95E-2</v>
      </c>
      <c r="H20" s="146">
        <v>0.04</v>
      </c>
      <c r="I20" s="144">
        <v>5.5</v>
      </c>
      <c r="J20" s="144">
        <v>5.5</v>
      </c>
      <c r="K20" s="146">
        <v>5.2830000000000002E-2</v>
      </c>
      <c r="L20" s="144" t="s">
        <v>40</v>
      </c>
      <c r="M20" s="7" t="s">
        <v>80</v>
      </c>
      <c r="N20" s="147">
        <v>3.0999999999999999E-3</v>
      </c>
      <c r="O20" s="23">
        <v>0.2467</v>
      </c>
      <c r="P20" s="146">
        <v>-3.3700000000000001E-2</v>
      </c>
      <c r="Q20" s="160">
        <v>0.75329999999999997</v>
      </c>
      <c r="R20" s="146">
        <v>-2.8999999999999998E-3</v>
      </c>
      <c r="S20" s="146">
        <v>-1.1999999999999999E-3</v>
      </c>
      <c r="T20" s="146">
        <v>-2.8999999999999998E-3</v>
      </c>
      <c r="U20" s="144">
        <v>16861</v>
      </c>
      <c r="V20" s="144">
        <v>-51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150287</v>
      </c>
      <c r="B21" s="150" t="s">
        <v>77</v>
      </c>
      <c r="C21" s="14">
        <v>1.081</v>
      </c>
      <c r="D21" s="159">
        <v>0</v>
      </c>
      <c r="E21" s="150">
        <v>7136.2</v>
      </c>
      <c r="F21" s="14">
        <v>1.038</v>
      </c>
      <c r="G21" s="152">
        <v>-4.1399999999999999E-2</v>
      </c>
      <c r="H21" s="152">
        <v>0.04</v>
      </c>
      <c r="I21" s="150">
        <v>5.5</v>
      </c>
      <c r="J21" s="150">
        <v>5.5</v>
      </c>
      <c r="K21" s="152">
        <v>5.2729999999999999E-2</v>
      </c>
      <c r="L21" s="150" t="s">
        <v>40</v>
      </c>
      <c r="M21" s="14" t="s">
        <v>78</v>
      </c>
      <c r="N21" s="151">
        <v>2.5000000000000001E-3</v>
      </c>
      <c r="O21" s="18">
        <v>0.2127</v>
      </c>
      <c r="P21" s="152">
        <v>-3.56E-2</v>
      </c>
      <c r="Q21" s="152">
        <v>0.83389999999999997</v>
      </c>
      <c r="R21" s="152">
        <v>-4.1999999999999997E-3</v>
      </c>
      <c r="S21" s="152">
        <v>2.3999999999999998E-3</v>
      </c>
      <c r="T21" s="152">
        <v>5.9999999999999995E-4</v>
      </c>
      <c r="U21" s="150">
        <v>123369</v>
      </c>
      <c r="V21" s="150">
        <v>824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150289</v>
      </c>
      <c r="B22" s="144" t="s">
        <v>196</v>
      </c>
      <c r="C22" s="7">
        <v>1.081</v>
      </c>
      <c r="D22" s="145">
        <v>-8.9999999999999998E-4</v>
      </c>
      <c r="E22" s="144">
        <v>3037.26</v>
      </c>
      <c r="F22" s="7">
        <v>1.038</v>
      </c>
      <c r="G22" s="146">
        <v>-4.1399999999999999E-2</v>
      </c>
      <c r="H22" s="146">
        <v>0.04</v>
      </c>
      <c r="I22" s="144">
        <v>5.5</v>
      </c>
      <c r="J22" s="144">
        <v>5.5</v>
      </c>
      <c r="K22" s="146">
        <v>5.2729999999999999E-2</v>
      </c>
      <c r="L22" s="144" t="s">
        <v>40</v>
      </c>
      <c r="M22" s="7" t="s">
        <v>197</v>
      </c>
      <c r="N22" s="147">
        <v>2.2000000000000001E-3</v>
      </c>
      <c r="O22" s="23">
        <v>0.17399999999999999</v>
      </c>
      <c r="P22" s="146">
        <v>-3.56E-2</v>
      </c>
      <c r="Q22" s="146">
        <v>0.92400000000000004</v>
      </c>
      <c r="R22" s="146">
        <v>-2.0999999999999999E-3</v>
      </c>
      <c r="S22" s="146">
        <v>3.8999999999999998E-3</v>
      </c>
      <c r="T22" s="146">
        <v>5.9999999999999995E-4</v>
      </c>
      <c r="U22" s="144">
        <v>80874</v>
      </c>
      <c r="V22" s="144">
        <v>650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150291</v>
      </c>
      <c r="B23" s="161" t="s">
        <v>198</v>
      </c>
      <c r="C23" s="14">
        <v>1.083</v>
      </c>
      <c r="D23" s="156">
        <v>-2.8E-3</v>
      </c>
      <c r="E23" s="150">
        <v>40.799999999999997</v>
      </c>
      <c r="F23" s="14">
        <v>1.038</v>
      </c>
      <c r="G23" s="152">
        <v>-4.3400000000000001E-2</v>
      </c>
      <c r="H23" s="152">
        <v>0.04</v>
      </c>
      <c r="I23" s="150">
        <v>5.5</v>
      </c>
      <c r="J23" s="150">
        <v>5.5</v>
      </c>
      <c r="K23" s="152">
        <v>5.2630000000000003E-2</v>
      </c>
      <c r="L23" s="150" t="s">
        <v>40</v>
      </c>
      <c r="M23" s="14" t="s">
        <v>95</v>
      </c>
      <c r="N23" s="156">
        <v>-6.1999999999999998E-3</v>
      </c>
      <c r="O23" s="18">
        <v>0.2223</v>
      </c>
      <c r="P23" s="152">
        <v>-3.73E-2</v>
      </c>
      <c r="Q23" s="152">
        <v>0.81140000000000001</v>
      </c>
      <c r="R23" s="152">
        <v>-6.9999999999999999E-4</v>
      </c>
      <c r="S23" s="152">
        <v>-3.0000000000000001E-3</v>
      </c>
      <c r="T23" s="152">
        <v>-2.3999999999999998E-3</v>
      </c>
      <c r="U23" s="150">
        <v>19926</v>
      </c>
      <c r="V23" s="150">
        <v>0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150299</v>
      </c>
      <c r="B24" s="155" t="s">
        <v>199</v>
      </c>
      <c r="C24" s="7">
        <v>1.0840000000000001</v>
      </c>
      <c r="D24" s="147">
        <v>8.9999999999999998E-4</v>
      </c>
      <c r="E24" s="144">
        <v>146.30000000000001</v>
      </c>
      <c r="F24" s="7">
        <v>1.0384</v>
      </c>
      <c r="G24" s="146">
        <v>-4.3900000000000002E-2</v>
      </c>
      <c r="H24" s="146">
        <v>0.04</v>
      </c>
      <c r="I24" s="144">
        <v>5.5</v>
      </c>
      <c r="J24" s="144">
        <v>5.5</v>
      </c>
      <c r="K24" s="146">
        <v>5.2600000000000001E-2</v>
      </c>
      <c r="L24" s="144" t="s">
        <v>40</v>
      </c>
      <c r="M24" s="7" t="s">
        <v>95</v>
      </c>
      <c r="N24" s="145">
        <v>-6.1999999999999998E-3</v>
      </c>
      <c r="O24" s="23">
        <v>0.19650000000000001</v>
      </c>
      <c r="P24" s="146">
        <v>-3.8199999999999998E-2</v>
      </c>
      <c r="Q24" s="160">
        <v>0.87090000000000001</v>
      </c>
      <c r="R24" s="146">
        <v>2.2000000000000001E-3</v>
      </c>
      <c r="S24" s="146">
        <v>-2.5000000000000001E-3</v>
      </c>
      <c r="T24" s="146">
        <v>-3.0000000000000001E-3</v>
      </c>
      <c r="U24" s="144">
        <v>43472</v>
      </c>
      <c r="V24" s="144">
        <v>13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150263</v>
      </c>
      <c r="B25" s="150" t="s">
        <v>210</v>
      </c>
      <c r="C25" s="14">
        <v>1.0840000000000001</v>
      </c>
      <c r="D25" s="156">
        <v>-2.8E-3</v>
      </c>
      <c r="E25" s="150">
        <v>0.28000000000000003</v>
      </c>
      <c r="F25" s="14">
        <v>1.0383</v>
      </c>
      <c r="G25" s="152">
        <v>-4.3999999999999997E-2</v>
      </c>
      <c r="H25" s="152">
        <v>0.04</v>
      </c>
      <c r="I25" s="150">
        <v>5.5</v>
      </c>
      <c r="J25" s="150">
        <v>5.5</v>
      </c>
      <c r="K25" s="152">
        <v>5.2600000000000001E-2</v>
      </c>
      <c r="L25" s="150" t="s">
        <v>40</v>
      </c>
      <c r="M25" s="14" t="s">
        <v>211</v>
      </c>
      <c r="N25" s="151">
        <v>2.5999999999999999E-3</v>
      </c>
      <c r="O25" s="18">
        <v>0.24429999999999999</v>
      </c>
      <c r="P25" s="152">
        <v>-3.8199999999999998E-2</v>
      </c>
      <c r="Q25" s="152">
        <v>0.75970000000000004</v>
      </c>
      <c r="R25" s="152">
        <v>-6.3E-3</v>
      </c>
      <c r="S25" s="152">
        <v>-3.8999999999999998E-3</v>
      </c>
      <c r="T25" s="152">
        <v>-2.0000000000000001E-4</v>
      </c>
      <c r="U25" s="150">
        <v>1431</v>
      </c>
      <c r="V25" s="150">
        <v>-5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150325</v>
      </c>
      <c r="B26" s="144" t="s">
        <v>224</v>
      </c>
      <c r="C26" s="7">
        <v>1.0780000000000001</v>
      </c>
      <c r="D26" s="147">
        <v>2.8E-3</v>
      </c>
      <c r="E26" s="144">
        <v>0.05</v>
      </c>
      <c r="F26" s="7">
        <v>1.0319</v>
      </c>
      <c r="G26" s="146">
        <v>-4.4699999999999997E-2</v>
      </c>
      <c r="H26" s="146">
        <v>0.04</v>
      </c>
      <c r="I26" s="144">
        <v>5.5</v>
      </c>
      <c r="J26" s="144">
        <v>5.5</v>
      </c>
      <c r="K26" s="146">
        <v>5.2580000000000002E-2</v>
      </c>
      <c r="L26" s="144" t="s">
        <v>40</v>
      </c>
      <c r="M26" s="7" t="s">
        <v>66</v>
      </c>
      <c r="N26" s="147">
        <v>6.4000000000000003E-3</v>
      </c>
      <c r="O26" s="23">
        <v>0.36580000000000001</v>
      </c>
      <c r="P26" s="146">
        <v>-3.8399999999999997E-2</v>
      </c>
      <c r="Q26" s="160">
        <v>0.48430000000000001</v>
      </c>
      <c r="R26" s="146">
        <v>-6.4999999999999997E-3</v>
      </c>
      <c r="S26" s="146">
        <v>-5.4999999999999997E-3</v>
      </c>
      <c r="T26" s="146">
        <v>-2.3E-3</v>
      </c>
      <c r="U26" s="144">
        <v>1670</v>
      </c>
      <c r="V26" s="144">
        <v>11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1.083</v>
      </c>
      <c r="D27" s="151">
        <v>8.9999999999999998E-4</v>
      </c>
      <c r="E27" s="150">
        <v>180.09</v>
      </c>
      <c r="F27" s="14">
        <v>1.0353000000000001</v>
      </c>
      <c r="G27" s="152">
        <v>-4.6100000000000002E-2</v>
      </c>
      <c r="H27" s="152">
        <v>0.04</v>
      </c>
      <c r="I27" s="150">
        <v>5.5</v>
      </c>
      <c r="J27" s="150">
        <v>5.5</v>
      </c>
      <c r="K27" s="152">
        <v>5.2499999999999998E-2</v>
      </c>
      <c r="L27" s="150" t="s">
        <v>40</v>
      </c>
      <c r="M27" s="14" t="s">
        <v>110</v>
      </c>
      <c r="N27" s="151">
        <v>2.5000000000000001E-3</v>
      </c>
      <c r="O27" s="18">
        <v>0.2384</v>
      </c>
      <c r="P27" s="152">
        <v>-4.0099999999999997E-2</v>
      </c>
      <c r="Q27" s="152">
        <v>0.77769999999999995</v>
      </c>
      <c r="R27" s="152">
        <v>-7.4999999999999997E-3</v>
      </c>
      <c r="S27" s="152">
        <v>-4.4999999999999997E-3</v>
      </c>
      <c r="T27" s="152">
        <v>-7.1999999999999998E-3</v>
      </c>
      <c r="U27" s="150">
        <v>20442</v>
      </c>
      <c r="V27" s="150">
        <v>-72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150301</v>
      </c>
      <c r="B28" s="144" t="s">
        <v>212</v>
      </c>
      <c r="C28" s="7">
        <v>1.089</v>
      </c>
      <c r="D28" s="145">
        <v>-3.7000000000000002E-3</v>
      </c>
      <c r="E28" s="144">
        <v>56.03</v>
      </c>
      <c r="F28" s="7">
        <v>1.0384</v>
      </c>
      <c r="G28" s="146">
        <v>-4.87E-2</v>
      </c>
      <c r="H28" s="146">
        <v>0.04</v>
      </c>
      <c r="I28" s="144">
        <v>5.5</v>
      </c>
      <c r="J28" s="144">
        <v>5.5</v>
      </c>
      <c r="K28" s="146">
        <v>5.2350000000000001E-2</v>
      </c>
      <c r="L28" s="144" t="s">
        <v>40</v>
      </c>
      <c r="M28" s="7" t="s">
        <v>56</v>
      </c>
      <c r="N28" s="147">
        <v>5.9999999999999995E-4</v>
      </c>
      <c r="O28" s="23">
        <v>0.43869999999999998</v>
      </c>
      <c r="P28" s="146">
        <v>-4.2599999999999999E-2</v>
      </c>
      <c r="Q28" s="160">
        <v>0.307</v>
      </c>
      <c r="R28" s="146">
        <v>-1.9E-3</v>
      </c>
      <c r="S28" s="146">
        <v>-8.9999999999999998E-4</v>
      </c>
      <c r="T28" s="146">
        <v>-4.1999999999999997E-3</v>
      </c>
      <c r="U28" s="144">
        <v>5014</v>
      </c>
      <c r="V28" s="144">
        <v>0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1.0880000000000001</v>
      </c>
      <c r="D29" s="151">
        <v>8.9999999999999998E-4</v>
      </c>
      <c r="E29" s="150">
        <v>6643.75</v>
      </c>
      <c r="F29" s="14">
        <v>1.0354000000000001</v>
      </c>
      <c r="G29" s="152">
        <v>-5.0799999999999998E-2</v>
      </c>
      <c r="H29" s="152">
        <v>0.04</v>
      </c>
      <c r="I29" s="150">
        <v>5.5</v>
      </c>
      <c r="J29" s="150">
        <v>5.5</v>
      </c>
      <c r="K29" s="152">
        <v>5.2249999999999998E-2</v>
      </c>
      <c r="L29" s="150" t="s">
        <v>40</v>
      </c>
      <c r="M29" s="14" t="s">
        <v>209</v>
      </c>
      <c r="N29" s="151">
        <v>5.8999999999999999E-3</v>
      </c>
      <c r="O29" s="18">
        <v>0.21809999999999999</v>
      </c>
      <c r="P29" s="152">
        <v>-4.4499999999999998E-2</v>
      </c>
      <c r="Q29" s="152">
        <v>0.82489999999999997</v>
      </c>
      <c r="R29" s="152">
        <v>-5.4999999999999997E-3</v>
      </c>
      <c r="S29" s="152">
        <v>-2.8999999999999998E-3</v>
      </c>
      <c r="T29" s="152">
        <v>-5.0000000000000001E-3</v>
      </c>
      <c r="U29" s="150">
        <v>480529</v>
      </c>
      <c r="V29" s="150">
        <v>-886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502037</v>
      </c>
      <c r="B30" s="144" t="s">
        <v>221</v>
      </c>
      <c r="C30" s="7">
        <v>1.0860000000000001</v>
      </c>
      <c r="D30" s="147">
        <v>1.8E-3</v>
      </c>
      <c r="E30" s="144">
        <v>2.23</v>
      </c>
      <c r="F30" s="7">
        <v>1.0317000000000001</v>
      </c>
      <c r="G30" s="146">
        <v>-5.2600000000000001E-2</v>
      </c>
      <c r="H30" s="146">
        <v>0.04</v>
      </c>
      <c r="I30" s="144">
        <v>5.5</v>
      </c>
      <c r="J30" s="144">
        <v>5.5</v>
      </c>
      <c r="K30" s="146">
        <v>5.2170000000000001E-2</v>
      </c>
      <c r="L30" s="144" t="s">
        <v>40</v>
      </c>
      <c r="M30" s="7" t="s">
        <v>222</v>
      </c>
      <c r="N30" s="147">
        <v>1.5E-3</v>
      </c>
      <c r="O30" s="23">
        <v>0.43430000000000002</v>
      </c>
      <c r="P30" s="146">
        <v>-4.5499999999999999E-2</v>
      </c>
      <c r="Q30" s="146">
        <v>0.32400000000000001</v>
      </c>
      <c r="R30" s="146">
        <v>-2.0999999999999999E-3</v>
      </c>
      <c r="S30" s="146">
        <v>2.3999999999999998E-3</v>
      </c>
      <c r="T30" s="146">
        <v>3.8E-3</v>
      </c>
      <c r="U30" s="144">
        <v>566</v>
      </c>
      <c r="V30" s="144">
        <v>0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150117</v>
      </c>
      <c r="B31" s="150" t="s">
        <v>206</v>
      </c>
      <c r="C31" s="14">
        <v>1.0900000000000001</v>
      </c>
      <c r="D31" s="151">
        <v>8.9999999999999998E-4</v>
      </c>
      <c r="E31" s="150">
        <v>2188.54</v>
      </c>
      <c r="F31" s="14">
        <v>1.0354000000000001</v>
      </c>
      <c r="G31" s="152">
        <v>-5.2699999999999997E-2</v>
      </c>
      <c r="H31" s="152">
        <v>0.04</v>
      </c>
      <c r="I31" s="150">
        <v>5.5</v>
      </c>
      <c r="J31" s="150">
        <v>5.5</v>
      </c>
      <c r="K31" s="152">
        <v>5.2150000000000002E-2</v>
      </c>
      <c r="L31" s="150" t="s">
        <v>40</v>
      </c>
      <c r="M31" s="14" t="s">
        <v>207</v>
      </c>
      <c r="N31" s="151">
        <v>6.6E-3</v>
      </c>
      <c r="O31" s="18">
        <v>0.20430000000000001</v>
      </c>
      <c r="P31" s="152">
        <v>-4.6300000000000001E-2</v>
      </c>
      <c r="Q31" s="152">
        <v>1.4761</v>
      </c>
      <c r="R31" s="152">
        <v>-6.4999999999999997E-3</v>
      </c>
      <c r="S31" s="152">
        <v>-3.3999999999999998E-3</v>
      </c>
      <c r="T31" s="152">
        <v>-1.1000000000000001E-3</v>
      </c>
      <c r="U31" s="150">
        <v>105238</v>
      </c>
      <c r="V31" s="150">
        <v>-146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1.091</v>
      </c>
      <c r="D32" s="145">
        <v>-1.8E-3</v>
      </c>
      <c r="E32" s="144">
        <v>173.6</v>
      </c>
      <c r="F32" s="7">
        <v>1.0354000000000001</v>
      </c>
      <c r="G32" s="146">
        <v>-5.3699999999999998E-2</v>
      </c>
      <c r="H32" s="146">
        <v>0.04</v>
      </c>
      <c r="I32" s="144">
        <v>5.5</v>
      </c>
      <c r="J32" s="144">
        <v>5.5</v>
      </c>
      <c r="K32" s="146">
        <v>5.21E-2</v>
      </c>
      <c r="L32" s="144" t="s">
        <v>40</v>
      </c>
      <c r="M32" s="7" t="s">
        <v>220</v>
      </c>
      <c r="N32" s="145">
        <v>-1.03E-2</v>
      </c>
      <c r="O32" s="23">
        <v>0.25469999999999998</v>
      </c>
      <c r="P32" s="146">
        <v>-4.7100000000000003E-2</v>
      </c>
      <c r="Q32" s="146">
        <v>0.73939999999999995</v>
      </c>
      <c r="R32" s="146">
        <v>3.5999999999999999E-3</v>
      </c>
      <c r="S32" s="146">
        <v>1.2999999999999999E-3</v>
      </c>
      <c r="T32" s="146">
        <v>-2.9999999999999997E-4</v>
      </c>
      <c r="U32" s="144">
        <v>50291</v>
      </c>
      <c r="V32" s="144">
        <v>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1.0880000000000001</v>
      </c>
      <c r="D33" s="159">
        <v>0</v>
      </c>
      <c r="E33" s="150">
        <v>24.88</v>
      </c>
      <c r="F33" s="14">
        <v>1.032</v>
      </c>
      <c r="G33" s="152">
        <v>-5.4300000000000001E-2</v>
      </c>
      <c r="H33" s="152">
        <v>0.04</v>
      </c>
      <c r="I33" s="150">
        <v>5.5</v>
      </c>
      <c r="J33" s="150">
        <v>5.5</v>
      </c>
      <c r="K33" s="152">
        <v>5.2080000000000001E-2</v>
      </c>
      <c r="L33" s="150" t="s">
        <v>40</v>
      </c>
      <c r="M33" s="14" t="s">
        <v>46</v>
      </c>
      <c r="N33" s="151">
        <v>6.3E-3</v>
      </c>
      <c r="O33" s="18">
        <v>0.42020000000000002</v>
      </c>
      <c r="P33" s="152">
        <v>-4.7300000000000002E-2</v>
      </c>
      <c r="Q33" s="152">
        <v>0.35680000000000001</v>
      </c>
      <c r="R33" s="152">
        <v>-8.2000000000000007E-3</v>
      </c>
      <c r="S33" s="152">
        <v>-4.5999999999999999E-3</v>
      </c>
      <c r="T33" s="152">
        <v>-5.0000000000000001E-3</v>
      </c>
      <c r="U33" s="150">
        <v>13547</v>
      </c>
      <c r="V33" s="150">
        <v>-1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1.1000000000000001</v>
      </c>
      <c r="D34" s="145">
        <v>-3.5999999999999999E-3</v>
      </c>
      <c r="E34" s="144">
        <v>3.1</v>
      </c>
      <c r="F34" s="7">
        <v>1.036</v>
      </c>
      <c r="G34" s="146">
        <v>-6.1800000000000001E-2</v>
      </c>
      <c r="H34" s="146">
        <v>0.04</v>
      </c>
      <c r="I34" s="144">
        <v>5.5</v>
      </c>
      <c r="J34" s="144">
        <v>5.5</v>
      </c>
      <c r="K34" s="146">
        <v>5.169E-2</v>
      </c>
      <c r="L34" s="144" t="s">
        <v>40</v>
      </c>
      <c r="M34" s="7" t="s">
        <v>76</v>
      </c>
      <c r="N34" s="147">
        <v>7.0000000000000001E-3</v>
      </c>
      <c r="O34" s="23">
        <v>0.45550000000000002</v>
      </c>
      <c r="P34" s="146">
        <v>-5.3999999999999999E-2</v>
      </c>
      <c r="Q34" s="146">
        <v>0.27029999999999998</v>
      </c>
      <c r="R34" s="146">
        <v>6.8999999999999999E-3</v>
      </c>
      <c r="S34" s="146">
        <v>-4.7000000000000002E-3</v>
      </c>
      <c r="T34" s="146">
        <v>-6.4000000000000003E-3</v>
      </c>
      <c r="U34" s="144">
        <v>5630</v>
      </c>
      <c r="V34" s="144">
        <v>-8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150196</v>
      </c>
      <c r="B35" s="150" t="s">
        <v>215</v>
      </c>
      <c r="C35" s="14">
        <v>1.1160000000000001</v>
      </c>
      <c r="D35" s="151">
        <v>3.5999999999999999E-3</v>
      </c>
      <c r="E35" s="150">
        <v>1580.03</v>
      </c>
      <c r="F35" s="14">
        <v>1.0354000000000001</v>
      </c>
      <c r="G35" s="152">
        <v>-7.7799999999999994E-2</v>
      </c>
      <c r="H35" s="152">
        <v>0.04</v>
      </c>
      <c r="I35" s="150">
        <v>5.5</v>
      </c>
      <c r="J35" s="150">
        <v>5.5</v>
      </c>
      <c r="K35" s="152">
        <v>5.0900000000000001E-2</v>
      </c>
      <c r="L35" s="150" t="s">
        <v>40</v>
      </c>
      <c r="M35" s="14" t="s">
        <v>216</v>
      </c>
      <c r="N35" s="156">
        <v>-3.0000000000000001E-3</v>
      </c>
      <c r="O35" s="18">
        <v>0.42920000000000003</v>
      </c>
      <c r="P35" s="152">
        <v>-6.8500000000000005E-2</v>
      </c>
      <c r="Q35" s="152">
        <v>0.3322</v>
      </c>
      <c r="R35" s="152">
        <v>-4.8999999999999998E-3</v>
      </c>
      <c r="S35" s="152">
        <v>-5.1000000000000004E-3</v>
      </c>
      <c r="T35" s="152">
        <v>-5.1000000000000004E-3</v>
      </c>
      <c r="U35" s="150">
        <v>85410</v>
      </c>
      <c r="V35" s="150">
        <v>-128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150261</v>
      </c>
      <c r="B36" s="144" t="s">
        <v>217</v>
      </c>
      <c r="C36" s="7">
        <v>1.113</v>
      </c>
      <c r="D36" s="147">
        <v>1.8E-3</v>
      </c>
      <c r="E36" s="144">
        <v>63.78</v>
      </c>
      <c r="F36" s="7">
        <v>1.0316000000000001</v>
      </c>
      <c r="G36" s="146">
        <v>-7.8899999999999998E-2</v>
      </c>
      <c r="H36" s="146">
        <v>0.04</v>
      </c>
      <c r="I36" s="144">
        <v>5.5</v>
      </c>
      <c r="J36" s="144">
        <v>5.5</v>
      </c>
      <c r="K36" s="146">
        <v>5.0860000000000002E-2</v>
      </c>
      <c r="L36" s="144" t="s">
        <v>40</v>
      </c>
      <c r="M36" s="7" t="s">
        <v>218</v>
      </c>
      <c r="N36" s="147">
        <v>4.7999999999999996E-3</v>
      </c>
      <c r="O36" s="23">
        <v>0.44379999999999997</v>
      </c>
      <c r="P36" s="146">
        <v>-6.8699999999999997E-2</v>
      </c>
      <c r="Q36" s="146">
        <v>0.30209999999999998</v>
      </c>
      <c r="R36" s="146">
        <v>-3.8999999999999998E-3</v>
      </c>
      <c r="S36" s="146">
        <v>-5.1000000000000004E-3</v>
      </c>
      <c r="T36" s="146">
        <v>-2.2000000000000001E-3</v>
      </c>
      <c r="U36" s="144">
        <v>14948</v>
      </c>
      <c r="V36" s="144">
        <v>-141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1.1220000000000001</v>
      </c>
      <c r="D37" s="151">
        <v>9.9000000000000008E-3</v>
      </c>
      <c r="E37" s="150">
        <v>0.77</v>
      </c>
      <c r="F37" s="14">
        <v>1.0269999999999999</v>
      </c>
      <c r="G37" s="152">
        <v>-9.2499999999999999E-2</v>
      </c>
      <c r="H37" s="152">
        <v>0.04</v>
      </c>
      <c r="I37" s="150">
        <v>5.5</v>
      </c>
      <c r="J37" s="150">
        <v>5.5</v>
      </c>
      <c r="K37" s="152">
        <v>5.0229999999999997E-2</v>
      </c>
      <c r="L37" s="150" t="s">
        <v>40</v>
      </c>
      <c r="M37" s="14" t="s">
        <v>56</v>
      </c>
      <c r="N37" s="151">
        <v>5.9999999999999995E-4</v>
      </c>
      <c r="O37" s="18">
        <v>0.44940000000000002</v>
      </c>
      <c r="P37" s="152">
        <v>-8.0600000000000005E-2</v>
      </c>
      <c r="Q37" s="162">
        <v>0.29349999999999998</v>
      </c>
      <c r="R37" s="152">
        <v>-1.4E-3</v>
      </c>
      <c r="S37" s="152">
        <v>-6.4999999999999997E-3</v>
      </c>
      <c r="T37" s="152">
        <v>-6.8999999999999999E-3</v>
      </c>
      <c r="U37" s="150">
        <v>5784</v>
      </c>
      <c r="V37" s="150">
        <v>0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1.145</v>
      </c>
      <c r="D38" s="147">
        <v>1.6E-2</v>
      </c>
      <c r="E38" s="144">
        <v>0.38</v>
      </c>
      <c r="F38" s="7">
        <v>1.0316000000000001</v>
      </c>
      <c r="G38" s="146">
        <v>-0.1099</v>
      </c>
      <c r="H38" s="146">
        <v>0.04</v>
      </c>
      <c r="I38" s="144">
        <v>5.5</v>
      </c>
      <c r="J38" s="144">
        <v>5.5</v>
      </c>
      <c r="K38" s="146">
        <v>4.9399999999999999E-2</v>
      </c>
      <c r="L38" s="144" t="s">
        <v>40</v>
      </c>
      <c r="M38" s="7" t="s">
        <v>127</v>
      </c>
      <c r="N38" s="147">
        <v>1.1999999999999999E-3</v>
      </c>
      <c r="O38" s="23">
        <v>0.47120000000000001</v>
      </c>
      <c r="P38" s="146">
        <v>-9.4700000000000006E-2</v>
      </c>
      <c r="Q38" s="146">
        <v>0.23780000000000001</v>
      </c>
      <c r="R38" s="146">
        <v>3.0999999999999999E-3</v>
      </c>
      <c r="S38" s="146">
        <v>-3.2000000000000002E-3</v>
      </c>
      <c r="T38" s="146">
        <v>4.3E-3</v>
      </c>
      <c r="U38" s="144">
        <v>795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1.145</v>
      </c>
      <c r="D39" s="151">
        <v>4.4000000000000003E-3</v>
      </c>
      <c r="E39" s="150">
        <v>0.68</v>
      </c>
      <c r="F39" s="14">
        <v>1.0316000000000001</v>
      </c>
      <c r="G39" s="152">
        <v>-0.1099</v>
      </c>
      <c r="H39" s="152">
        <v>0.04</v>
      </c>
      <c r="I39" s="150">
        <v>5.5</v>
      </c>
      <c r="J39" s="150">
        <v>5.5</v>
      </c>
      <c r="K39" s="152">
        <v>4.9399999999999999E-2</v>
      </c>
      <c r="L39" s="150" t="s">
        <v>40</v>
      </c>
      <c r="M39" s="14" t="s">
        <v>218</v>
      </c>
      <c r="N39" s="151">
        <v>4.7999999999999996E-3</v>
      </c>
      <c r="O39" s="18">
        <v>0.47699999999999998</v>
      </c>
      <c r="P39" s="152">
        <v>-9.4700000000000006E-2</v>
      </c>
      <c r="Q39" s="152">
        <v>0.22420000000000001</v>
      </c>
      <c r="R39" s="152">
        <v>-2.3E-3</v>
      </c>
      <c r="S39" s="152">
        <v>-1.4E-3</v>
      </c>
      <c r="T39" s="152">
        <v>-5.0000000000000001E-3</v>
      </c>
      <c r="U39" s="150">
        <v>1105</v>
      </c>
      <c r="V39" s="150">
        <v>-13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1.155</v>
      </c>
      <c r="D40" s="147">
        <v>3.5000000000000001E-3</v>
      </c>
      <c r="E40" s="144">
        <v>12.12</v>
      </c>
      <c r="F40" s="7">
        <v>1.0309999999999999</v>
      </c>
      <c r="G40" s="146">
        <v>-0.1203</v>
      </c>
      <c r="H40" s="146">
        <v>0.04</v>
      </c>
      <c r="I40" s="144">
        <v>5.5</v>
      </c>
      <c r="J40" s="144">
        <v>5.5</v>
      </c>
      <c r="K40" s="146">
        <v>4.8930000000000001E-2</v>
      </c>
      <c r="L40" s="144" t="s">
        <v>40</v>
      </c>
      <c r="M40" s="7" t="s">
        <v>222</v>
      </c>
      <c r="N40" s="147">
        <v>1.5E-3</v>
      </c>
      <c r="O40" s="23">
        <v>0.4325</v>
      </c>
      <c r="P40" s="146">
        <v>-0.10340000000000001</v>
      </c>
      <c r="Q40" s="146">
        <v>0.3291</v>
      </c>
      <c r="R40" s="146">
        <v>-1.1599999999999999E-2</v>
      </c>
      <c r="S40" s="146">
        <v>-1.24E-2</v>
      </c>
      <c r="T40" s="146">
        <v>-9.7999999999999997E-3</v>
      </c>
      <c r="U40" s="144">
        <v>667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1.502</v>
      </c>
      <c r="D41" s="151">
        <v>1.2800000000000001E-2</v>
      </c>
      <c r="E41" s="150">
        <v>264.57</v>
      </c>
      <c r="F41" s="14">
        <v>1.036</v>
      </c>
      <c r="G41" s="152">
        <v>-0.44979999999999998</v>
      </c>
      <c r="H41" s="152">
        <v>0.04</v>
      </c>
      <c r="I41" s="150">
        <v>5.5</v>
      </c>
      <c r="J41" s="150">
        <v>5.5</v>
      </c>
      <c r="K41" s="152">
        <v>3.7519999999999998E-2</v>
      </c>
      <c r="L41" s="150" t="s">
        <v>40</v>
      </c>
      <c r="M41" s="14" t="s">
        <v>36</v>
      </c>
      <c r="N41" s="159">
        <v>0</v>
      </c>
      <c r="O41" s="18">
        <v>0.68920000000000003</v>
      </c>
      <c r="P41" s="152">
        <v>-0.30459999999999998</v>
      </c>
      <c r="Q41" s="150" t="s">
        <v>37</v>
      </c>
      <c r="R41" s="152">
        <v>1.2800000000000001E-2</v>
      </c>
      <c r="S41" s="152">
        <v>1.01E-2</v>
      </c>
      <c r="T41" s="152">
        <v>8.6999999999999994E-3</v>
      </c>
      <c r="U41" s="150">
        <v>1251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1.5730769230769231E-3</v>
      </c>
      <c r="E42" s="36"/>
      <c r="F42" s="35"/>
      <c r="G42" s="43">
        <f>AVERAGE(G16:G41)</f>
        <v>-7.3361538461538464E-2</v>
      </c>
      <c r="H42" s="272">
        <f>COUNTIF($D16:$D41,"&gt;0")/COUNT($D16:$D41)</f>
        <v>0.5</v>
      </c>
      <c r="I42" s="36"/>
      <c r="J42" s="36"/>
      <c r="K42" s="43">
        <f>AVERAGE(K16:K41)</f>
        <v>5.135230769230769E-2</v>
      </c>
      <c r="L42" s="36"/>
      <c r="M42" s="35"/>
      <c r="N42" s="38"/>
      <c r="O42" s="39"/>
      <c r="P42" s="43">
        <f>AVERAGE(P16:P41)</f>
        <v>-6.0234615384615386E-2</v>
      </c>
      <c r="Q42" s="37"/>
      <c r="R42" s="43">
        <f>AVERAGE(R16:R41)</f>
        <v>-1.2269230769230766E-3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0.97399999999999998</v>
      </c>
      <c r="D43" s="145">
        <v>-6.1000000000000004E-3</v>
      </c>
      <c r="E43" s="144">
        <v>8380.86</v>
      </c>
      <c r="F43" s="7">
        <v>1.0366</v>
      </c>
      <c r="G43" s="146">
        <v>6.0400000000000002E-2</v>
      </c>
      <c r="H43" s="146">
        <v>3.5000000000000003E-2</v>
      </c>
      <c r="I43" s="144">
        <v>5</v>
      </c>
      <c r="J43" s="144">
        <v>5</v>
      </c>
      <c r="K43" s="146">
        <v>5.3339999999999999E-2</v>
      </c>
      <c r="L43" s="144" t="s">
        <v>40</v>
      </c>
      <c r="M43" s="7" t="s">
        <v>153</v>
      </c>
      <c r="N43" s="145">
        <v>-8.0000000000000002E-3</v>
      </c>
      <c r="O43" s="23">
        <v>0.30270000000000002</v>
      </c>
      <c r="P43" s="155" t="s">
        <v>44</v>
      </c>
      <c r="Q43" s="146">
        <v>0.69059999999999999</v>
      </c>
      <c r="R43" s="146">
        <v>-1.4E-3</v>
      </c>
      <c r="S43" s="146">
        <v>-5.1999999999999998E-3</v>
      </c>
      <c r="T43" s="146">
        <v>-1.8E-3</v>
      </c>
      <c r="U43" s="144">
        <v>367942</v>
      </c>
      <c r="V43" s="144">
        <v>118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1.044</v>
      </c>
      <c r="D44" s="156">
        <v>-3.8E-3</v>
      </c>
      <c r="E44" s="150">
        <v>0.84</v>
      </c>
      <c r="F44" s="14">
        <v>1.0349999999999999</v>
      </c>
      <c r="G44" s="152">
        <v>-8.6999999999999994E-3</v>
      </c>
      <c r="H44" s="152">
        <v>3.5000000000000003E-2</v>
      </c>
      <c r="I44" s="150">
        <v>5</v>
      </c>
      <c r="J44" s="150">
        <v>5</v>
      </c>
      <c r="K44" s="152">
        <v>4.9549999999999997E-2</v>
      </c>
      <c r="L44" s="150" t="s">
        <v>40</v>
      </c>
      <c r="M44" s="14" t="s">
        <v>157</v>
      </c>
      <c r="N44" s="151">
        <v>3.3E-3</v>
      </c>
      <c r="O44" s="18">
        <v>0.1799</v>
      </c>
      <c r="P44" s="152">
        <v>-1.0200000000000001E-2</v>
      </c>
      <c r="Q44" s="152">
        <v>0.91459999999999997</v>
      </c>
      <c r="R44" s="152">
        <v>9.5999999999999992E-3</v>
      </c>
      <c r="S44" s="152">
        <v>2.0500000000000001E-2</v>
      </c>
      <c r="T44" s="152">
        <v>1.15E-2</v>
      </c>
      <c r="U44" s="150">
        <v>1095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1.044</v>
      </c>
      <c r="D45" s="145">
        <v>-5.7000000000000002E-3</v>
      </c>
      <c r="E45" s="144">
        <v>4.47</v>
      </c>
      <c r="F45" s="7">
        <v>1.0329999999999999</v>
      </c>
      <c r="G45" s="146">
        <v>-1.06E-2</v>
      </c>
      <c r="H45" s="146">
        <v>3.5000000000000003E-2</v>
      </c>
      <c r="I45" s="144">
        <v>5</v>
      </c>
      <c r="J45" s="144">
        <v>5</v>
      </c>
      <c r="K45" s="146">
        <v>4.9459999999999997E-2</v>
      </c>
      <c r="L45" s="144" t="s">
        <v>40</v>
      </c>
      <c r="M45" s="7" t="s">
        <v>160</v>
      </c>
      <c r="N45" s="147">
        <v>1.1999999999999999E-3</v>
      </c>
      <c r="O45" s="23">
        <v>0.45090000000000002</v>
      </c>
      <c r="P45" s="146">
        <v>-1.21E-2</v>
      </c>
      <c r="Q45" s="146">
        <v>0.71179999999999999</v>
      </c>
      <c r="R45" s="146">
        <v>-1.01E-2</v>
      </c>
      <c r="S45" s="146">
        <v>-1.2999999999999999E-3</v>
      </c>
      <c r="T45" s="146">
        <v>-9.7999999999999997E-3</v>
      </c>
      <c r="U45" s="144">
        <v>441</v>
      </c>
      <c r="V45" s="144">
        <v>2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502021</v>
      </c>
      <c r="B46" s="150" t="s">
        <v>344</v>
      </c>
      <c r="C46" s="14">
        <v>1.046</v>
      </c>
      <c r="D46" s="156">
        <v>-5.7000000000000002E-3</v>
      </c>
      <c r="E46" s="150">
        <v>0.03</v>
      </c>
      <c r="F46" s="14">
        <v>1.0349999999999999</v>
      </c>
      <c r="G46" s="152">
        <v>-1.06E-2</v>
      </c>
      <c r="H46" s="152">
        <v>3.5000000000000003E-2</v>
      </c>
      <c r="I46" s="150">
        <v>5</v>
      </c>
      <c r="J46" s="150">
        <v>5</v>
      </c>
      <c r="K46" s="152">
        <v>4.9459999999999997E-2</v>
      </c>
      <c r="L46" s="150" t="s">
        <v>40</v>
      </c>
      <c r="M46" s="14" t="s">
        <v>91</v>
      </c>
      <c r="N46" s="156">
        <v>-2.3E-3</v>
      </c>
      <c r="O46" s="18">
        <v>0.44590000000000002</v>
      </c>
      <c r="P46" s="152">
        <v>-1.21E-2</v>
      </c>
      <c r="Q46" s="152">
        <v>0.29370000000000002</v>
      </c>
      <c r="R46" s="152">
        <v>-4.7000000000000002E-3</v>
      </c>
      <c r="S46" s="152">
        <v>-1.6999999999999999E-3</v>
      </c>
      <c r="T46" s="152">
        <v>-4.0000000000000002E-4</v>
      </c>
      <c r="U46" s="150">
        <v>364</v>
      </c>
      <c r="V46" s="150">
        <v>0</v>
      </c>
      <c r="W46" s="153">
        <v>0.21180555555555555</v>
      </c>
      <c r="X46" s="154">
        <v>42719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1.0489999999999999</v>
      </c>
      <c r="D47" s="145">
        <v>-4.7000000000000002E-3</v>
      </c>
      <c r="E47" s="144">
        <v>0</v>
      </c>
      <c r="F47" s="7">
        <v>1.0369999999999999</v>
      </c>
      <c r="G47" s="146">
        <v>-1.1599999999999999E-2</v>
      </c>
      <c r="H47" s="146">
        <v>3.5000000000000003E-2</v>
      </c>
      <c r="I47" s="144">
        <v>5</v>
      </c>
      <c r="J47" s="144">
        <v>5</v>
      </c>
      <c r="K47" s="146">
        <v>4.9410000000000003E-2</v>
      </c>
      <c r="L47" s="144" t="s">
        <v>40</v>
      </c>
      <c r="M47" s="7" t="s">
        <v>182</v>
      </c>
      <c r="N47" s="147">
        <v>2.3999999999999998E-3</v>
      </c>
      <c r="O47" s="23">
        <v>0.38269999999999998</v>
      </c>
      <c r="P47" s="146">
        <v>-1.2999999999999999E-2</v>
      </c>
      <c r="Q47" s="146">
        <v>0.439</v>
      </c>
      <c r="R47" s="146">
        <v>1.0200000000000001E-2</v>
      </c>
      <c r="S47" s="146">
        <v>6.7000000000000002E-3</v>
      </c>
      <c r="T47" s="146">
        <v>-8.2000000000000007E-3</v>
      </c>
      <c r="U47" s="144">
        <v>251</v>
      </c>
      <c r="V47" s="144">
        <v>0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150053</v>
      </c>
      <c r="B48" s="150" t="s">
        <v>170</v>
      </c>
      <c r="C48" s="14">
        <v>1.0449999999999999</v>
      </c>
      <c r="D48" s="156">
        <v>-2.8999999999999998E-3</v>
      </c>
      <c r="E48" s="150">
        <v>30.09</v>
      </c>
      <c r="F48" s="14">
        <v>1.0324</v>
      </c>
      <c r="G48" s="152">
        <v>-1.2200000000000001E-2</v>
      </c>
      <c r="H48" s="152">
        <v>3.5000000000000003E-2</v>
      </c>
      <c r="I48" s="150">
        <v>5</v>
      </c>
      <c r="J48" s="150">
        <v>5</v>
      </c>
      <c r="K48" s="152">
        <v>4.938E-2</v>
      </c>
      <c r="L48" s="150" t="s">
        <v>40</v>
      </c>
      <c r="M48" s="14" t="s">
        <v>148</v>
      </c>
      <c r="N48" s="151">
        <v>2.5999999999999999E-3</v>
      </c>
      <c r="O48" s="18">
        <v>0.443</v>
      </c>
      <c r="P48" s="152">
        <v>-1.4E-2</v>
      </c>
      <c r="Q48" s="152">
        <v>0.97860000000000003</v>
      </c>
      <c r="R48" s="152">
        <v>2.2599999999999999E-2</v>
      </c>
      <c r="S48" s="152">
        <v>2.93E-2</v>
      </c>
      <c r="T48" s="152">
        <v>2.3800000000000002E-2</v>
      </c>
      <c r="U48" s="150">
        <v>540</v>
      </c>
      <c r="V48" s="150">
        <v>0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1.0569999999999999</v>
      </c>
      <c r="D49" s="157">
        <v>0</v>
      </c>
      <c r="E49" s="144">
        <v>96.15</v>
      </c>
      <c r="F49" s="7">
        <v>1.042</v>
      </c>
      <c r="G49" s="146">
        <v>-1.44E-2</v>
      </c>
      <c r="H49" s="146">
        <v>3.5000000000000003E-2</v>
      </c>
      <c r="I49" s="144">
        <v>5.75</v>
      </c>
      <c r="J49" s="144">
        <v>5</v>
      </c>
      <c r="K49" s="146">
        <v>4.9349999999999998E-2</v>
      </c>
      <c r="L49" s="144" t="s">
        <v>40</v>
      </c>
      <c r="M49" s="7" t="s">
        <v>154</v>
      </c>
      <c r="N49" s="147">
        <v>6.3E-3</v>
      </c>
      <c r="O49" s="23">
        <v>0.14610000000000001</v>
      </c>
      <c r="P49" s="146">
        <v>-1.5800000000000002E-2</v>
      </c>
      <c r="Q49" s="160">
        <v>0.98280000000000001</v>
      </c>
      <c r="R49" s="146">
        <v>2E-3</v>
      </c>
      <c r="S49" s="146">
        <v>4.0000000000000001E-3</v>
      </c>
      <c r="T49" s="146">
        <v>3.3E-3</v>
      </c>
      <c r="U49" s="144">
        <v>17225</v>
      </c>
      <c r="V49" s="144">
        <v>12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150036</v>
      </c>
      <c r="B50" s="150" t="s">
        <v>298</v>
      </c>
      <c r="C50" s="14">
        <v>1.0469999999999999</v>
      </c>
      <c r="D50" s="159">
        <v>0</v>
      </c>
      <c r="E50" s="150">
        <v>0</v>
      </c>
      <c r="F50" s="14">
        <v>1.0329999999999999</v>
      </c>
      <c r="G50" s="152">
        <v>-1.3599999999999999E-2</v>
      </c>
      <c r="H50" s="152">
        <v>3.5000000000000003E-2</v>
      </c>
      <c r="I50" s="150">
        <v>5</v>
      </c>
      <c r="J50" s="150">
        <v>5</v>
      </c>
      <c r="K50" s="152">
        <v>4.931E-2</v>
      </c>
      <c r="L50" s="150" t="s">
        <v>40</v>
      </c>
      <c r="M50" s="14" t="s">
        <v>36</v>
      </c>
      <c r="N50" s="151">
        <v>2.0000000000000001E-4</v>
      </c>
      <c r="O50" s="18">
        <v>0.5958</v>
      </c>
      <c r="P50" s="152">
        <v>-1.5599999999999999E-2</v>
      </c>
      <c r="Q50" s="152">
        <v>0.5161</v>
      </c>
      <c r="R50" s="152">
        <v>-1.4E-2</v>
      </c>
      <c r="S50" s="152">
        <v>-5.1999999999999998E-3</v>
      </c>
      <c r="T50" s="152">
        <v>3.2000000000000002E-3</v>
      </c>
      <c r="U50" s="150">
        <v>180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150112</v>
      </c>
      <c r="B51" s="144" t="s">
        <v>265</v>
      </c>
      <c r="C51" s="7">
        <v>1.022</v>
      </c>
      <c r="D51" s="157">
        <v>0</v>
      </c>
      <c r="E51" s="144">
        <v>0.1</v>
      </c>
      <c r="F51" s="7">
        <v>1.0076000000000001</v>
      </c>
      <c r="G51" s="146">
        <v>-1.43E-2</v>
      </c>
      <c r="H51" s="146">
        <v>3.5000000000000003E-2</v>
      </c>
      <c r="I51" s="144">
        <v>5</v>
      </c>
      <c r="J51" s="144">
        <v>5</v>
      </c>
      <c r="K51" s="146">
        <v>4.929E-2</v>
      </c>
      <c r="L51" s="144" t="s">
        <v>40</v>
      </c>
      <c r="M51" s="7" t="s">
        <v>266</v>
      </c>
      <c r="N51" s="147">
        <v>2.8E-3</v>
      </c>
      <c r="O51" s="23">
        <v>0.49790000000000001</v>
      </c>
      <c r="P51" s="146">
        <v>-1.52E-2</v>
      </c>
      <c r="Q51" s="146">
        <v>0.59689999999999999</v>
      </c>
      <c r="R51" s="146">
        <v>-5.4999999999999997E-3</v>
      </c>
      <c r="S51" s="146">
        <v>-2.8999999999999998E-3</v>
      </c>
      <c r="T51" s="146">
        <v>-1.4E-3</v>
      </c>
      <c r="U51" s="144">
        <v>957</v>
      </c>
      <c r="V51" s="144">
        <v>-2</v>
      </c>
      <c r="W51" s="148">
        <v>0.21180555555555555</v>
      </c>
      <c r="X51" s="149">
        <v>42919</v>
      </c>
      <c r="Y51" s="13" t="s">
        <v>38</v>
      </c>
    </row>
    <row r="52" spans="1:25" ht="15.75" thickBot="1" x14ac:dyDescent="0.2">
      <c r="A52" s="14">
        <v>150073</v>
      </c>
      <c r="B52" s="150" t="s">
        <v>178</v>
      </c>
      <c r="C52" s="14">
        <v>1.05</v>
      </c>
      <c r="D52" s="151">
        <v>1E-3</v>
      </c>
      <c r="E52" s="150">
        <v>0.53</v>
      </c>
      <c r="F52" s="14">
        <v>1.032</v>
      </c>
      <c r="G52" s="152">
        <v>-1.7399999999999999E-2</v>
      </c>
      <c r="H52" s="152">
        <v>3.5000000000000003E-2</v>
      </c>
      <c r="I52" s="150">
        <v>5</v>
      </c>
      <c r="J52" s="150">
        <v>5</v>
      </c>
      <c r="K52" s="152">
        <v>4.9119999999999997E-2</v>
      </c>
      <c r="L52" s="150" t="s">
        <v>40</v>
      </c>
      <c r="M52" s="14" t="s">
        <v>174</v>
      </c>
      <c r="N52" s="151">
        <v>2.9999999999999997E-4</v>
      </c>
      <c r="O52" s="18">
        <v>0.53269999999999995</v>
      </c>
      <c r="P52" s="152">
        <v>-1.8700000000000001E-2</v>
      </c>
      <c r="Q52" s="152">
        <v>0.66069999999999995</v>
      </c>
      <c r="R52" s="152">
        <v>-2.5999999999999999E-3</v>
      </c>
      <c r="S52" s="152">
        <v>-2.7000000000000001E-3</v>
      </c>
      <c r="T52" s="152">
        <v>-2.9999999999999997E-4</v>
      </c>
      <c r="U52" s="150">
        <v>350</v>
      </c>
      <c r="V52" s="150">
        <v>0</v>
      </c>
      <c r="W52" s="153">
        <v>0.17083333333333331</v>
      </c>
      <c r="X52" s="154">
        <v>42738</v>
      </c>
      <c r="Y52" s="21" t="s">
        <v>38</v>
      </c>
    </row>
    <row r="53" spans="1:25" ht="15.75" thickBot="1" x14ac:dyDescent="0.2">
      <c r="A53" s="7">
        <v>502031</v>
      </c>
      <c r="B53" s="155" t="s">
        <v>65</v>
      </c>
      <c r="C53" s="7">
        <v>1.022</v>
      </c>
      <c r="D53" s="157">
        <v>0</v>
      </c>
      <c r="E53" s="144">
        <v>5.48</v>
      </c>
      <c r="F53" s="7">
        <v>1.0029999999999999</v>
      </c>
      <c r="G53" s="146">
        <v>-1.89E-2</v>
      </c>
      <c r="H53" s="146">
        <v>3.5000000000000003E-2</v>
      </c>
      <c r="I53" s="144">
        <v>5</v>
      </c>
      <c r="J53" s="144">
        <v>5</v>
      </c>
      <c r="K53" s="146">
        <v>4.9070000000000003E-2</v>
      </c>
      <c r="L53" s="144" t="s">
        <v>40</v>
      </c>
      <c r="M53" s="7" t="s">
        <v>66</v>
      </c>
      <c r="N53" s="147">
        <v>6.4000000000000003E-3</v>
      </c>
      <c r="O53" s="23">
        <v>0.37290000000000001</v>
      </c>
      <c r="P53" s="146">
        <v>-2.01E-2</v>
      </c>
      <c r="Q53" s="146">
        <v>0.50139999999999996</v>
      </c>
      <c r="R53" s="146">
        <v>-5.0000000000000001E-4</v>
      </c>
      <c r="S53" s="146">
        <v>-1.5E-3</v>
      </c>
      <c r="T53" s="146">
        <v>-3.0000000000000001E-3</v>
      </c>
      <c r="U53" s="144">
        <v>920</v>
      </c>
      <c r="V53" s="144">
        <v>-5</v>
      </c>
      <c r="W53" s="148">
        <v>0.21180555555555555</v>
      </c>
      <c r="X53" s="149">
        <v>42947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1.056</v>
      </c>
      <c r="D54" s="151">
        <v>8.6E-3</v>
      </c>
      <c r="E54" s="150">
        <v>10.36</v>
      </c>
      <c r="F54" s="14">
        <v>1.0367999999999999</v>
      </c>
      <c r="G54" s="152">
        <v>-1.8499999999999999E-2</v>
      </c>
      <c r="H54" s="152">
        <v>3.5000000000000003E-2</v>
      </c>
      <c r="I54" s="150">
        <v>5</v>
      </c>
      <c r="J54" s="150">
        <v>5</v>
      </c>
      <c r="K54" s="152">
        <v>4.9059999999999999E-2</v>
      </c>
      <c r="L54" s="150" t="s">
        <v>40</v>
      </c>
      <c r="M54" s="14" t="s">
        <v>84</v>
      </c>
      <c r="N54" s="151">
        <v>2.0999999999999999E-3</v>
      </c>
      <c r="O54" s="18">
        <v>0.42370000000000002</v>
      </c>
      <c r="P54" s="152">
        <v>-1.9599999999999999E-2</v>
      </c>
      <c r="Q54" s="152">
        <v>0.34350000000000003</v>
      </c>
      <c r="R54" s="152">
        <v>-6.7000000000000002E-3</v>
      </c>
      <c r="S54" s="152">
        <v>-9.7000000000000003E-3</v>
      </c>
      <c r="T54" s="152">
        <v>-1.18E-2</v>
      </c>
      <c r="U54" s="150">
        <v>3039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1.079</v>
      </c>
      <c r="D55" s="157">
        <v>0</v>
      </c>
      <c r="E55" s="144">
        <v>0</v>
      </c>
      <c r="F55" s="7">
        <v>1.0569999999999999</v>
      </c>
      <c r="G55" s="146">
        <v>-2.0799999999999999E-2</v>
      </c>
      <c r="H55" s="146">
        <v>3.5000000000000003E-2</v>
      </c>
      <c r="I55" s="144">
        <v>5.5</v>
      </c>
      <c r="J55" s="144">
        <v>5</v>
      </c>
      <c r="K55" s="146">
        <v>4.8980000000000003E-2</v>
      </c>
      <c r="L55" s="144" t="s">
        <v>40</v>
      </c>
      <c r="M55" s="7" t="s">
        <v>91</v>
      </c>
      <c r="N55" s="145">
        <v>-2.3E-3</v>
      </c>
      <c r="O55" s="23">
        <v>0.29120000000000001</v>
      </c>
      <c r="P55" s="146">
        <v>-2.1999999999999999E-2</v>
      </c>
      <c r="Q55" s="160">
        <v>0.62690000000000001</v>
      </c>
      <c r="R55" s="146">
        <v>9.7999999999999997E-3</v>
      </c>
      <c r="S55" s="146">
        <v>1.1900000000000001E-2</v>
      </c>
      <c r="T55" s="146">
        <v>7.0000000000000001E-3</v>
      </c>
      <c r="U55" s="144">
        <v>1054</v>
      </c>
      <c r="V55" s="144">
        <v>0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1.093</v>
      </c>
      <c r="D56" s="151">
        <v>2.8E-3</v>
      </c>
      <c r="E56" s="150">
        <v>5.88</v>
      </c>
      <c r="F56" s="14">
        <v>1.069</v>
      </c>
      <c r="G56" s="152">
        <v>-2.2499999999999999E-2</v>
      </c>
      <c r="H56" s="152">
        <v>3.5000000000000003E-2</v>
      </c>
      <c r="I56" s="150">
        <v>5.75</v>
      </c>
      <c r="J56" s="150">
        <v>5</v>
      </c>
      <c r="K56" s="152">
        <v>4.8919999999999998E-2</v>
      </c>
      <c r="L56" s="150" t="s">
        <v>40</v>
      </c>
      <c r="M56" s="14" t="s">
        <v>169</v>
      </c>
      <c r="N56" s="156">
        <v>-5.9999999999999995E-4</v>
      </c>
      <c r="O56" s="18">
        <v>0.1507</v>
      </c>
      <c r="P56" s="152">
        <v>-2.3599999999999999E-2</v>
      </c>
      <c r="Q56" s="162">
        <v>0.93159999999999998</v>
      </c>
      <c r="R56" s="152">
        <v>1.1999999999999999E-3</v>
      </c>
      <c r="S56" s="152">
        <v>1.2999999999999999E-3</v>
      </c>
      <c r="T56" s="152">
        <v>-6.4000000000000003E-3</v>
      </c>
      <c r="U56" s="150">
        <v>5429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150094</v>
      </c>
      <c r="B57" s="144" t="s">
        <v>162</v>
      </c>
      <c r="C57" s="7">
        <v>1.0549999999999999</v>
      </c>
      <c r="D57" s="157">
        <v>0</v>
      </c>
      <c r="E57" s="144">
        <v>0</v>
      </c>
      <c r="F57" s="7">
        <v>1.032</v>
      </c>
      <c r="G57" s="146">
        <v>-2.23E-2</v>
      </c>
      <c r="H57" s="146">
        <v>3.5000000000000003E-2</v>
      </c>
      <c r="I57" s="144">
        <v>5</v>
      </c>
      <c r="J57" s="144">
        <v>5</v>
      </c>
      <c r="K57" s="146">
        <v>4.888E-2</v>
      </c>
      <c r="L57" s="144" t="s">
        <v>40</v>
      </c>
      <c r="M57" s="7" t="s">
        <v>163</v>
      </c>
      <c r="N57" s="147">
        <v>2.7000000000000001E-3</v>
      </c>
      <c r="O57" s="23">
        <v>0.1653</v>
      </c>
      <c r="P57" s="146">
        <v>-2.3400000000000001E-2</v>
      </c>
      <c r="Q57" s="146">
        <v>1.6043000000000001</v>
      </c>
      <c r="R57" s="146">
        <v>1.4E-3</v>
      </c>
      <c r="S57" s="146">
        <v>2.5999999999999999E-3</v>
      </c>
      <c r="T57" s="146">
        <v>5.8999999999999999E-3</v>
      </c>
      <c r="U57" s="144">
        <v>952</v>
      </c>
      <c r="V57" s="144">
        <v>0</v>
      </c>
      <c r="W57" s="148">
        <v>0.21180555555555555</v>
      </c>
      <c r="X57" s="149">
        <v>42738</v>
      </c>
      <c r="Y57" s="13" t="s">
        <v>38</v>
      </c>
    </row>
    <row r="58" spans="1:25" ht="15.75" thickBot="1" x14ac:dyDescent="0.2">
      <c r="A58" s="14">
        <v>150167</v>
      </c>
      <c r="B58" s="150" t="s">
        <v>161</v>
      </c>
      <c r="C58" s="14">
        <v>1.0629999999999999</v>
      </c>
      <c r="D58" s="159">
        <v>0</v>
      </c>
      <c r="E58" s="150">
        <v>0</v>
      </c>
      <c r="F58" s="14">
        <v>1.0369999999999999</v>
      </c>
      <c r="G58" s="152">
        <v>-2.5100000000000001E-2</v>
      </c>
      <c r="H58" s="152">
        <v>3.5000000000000003E-2</v>
      </c>
      <c r="I58" s="150">
        <v>5</v>
      </c>
      <c r="J58" s="150">
        <v>5</v>
      </c>
      <c r="K58" s="152">
        <v>4.8730000000000002E-2</v>
      </c>
      <c r="L58" s="150" t="s">
        <v>40</v>
      </c>
      <c r="M58" s="14" t="s">
        <v>88</v>
      </c>
      <c r="N58" s="151">
        <v>2.0000000000000001E-4</v>
      </c>
      <c r="O58" s="18">
        <v>0.251</v>
      </c>
      <c r="P58" s="152">
        <v>-2.5999999999999999E-2</v>
      </c>
      <c r="Q58" s="152">
        <v>0.74590000000000001</v>
      </c>
      <c r="R58" s="152">
        <v>2.2499999999999999E-2</v>
      </c>
      <c r="S58" s="152">
        <v>2.2700000000000001E-2</v>
      </c>
      <c r="T58" s="152">
        <v>2.3300000000000001E-2</v>
      </c>
      <c r="U58" s="150">
        <v>2958</v>
      </c>
      <c r="V58" s="150">
        <v>0</v>
      </c>
      <c r="W58" s="153">
        <v>0.21180555555555555</v>
      </c>
      <c r="X58" s="154">
        <v>42705</v>
      </c>
      <c r="Y58" s="21" t="s">
        <v>38</v>
      </c>
    </row>
    <row r="59" spans="1:25" ht="15.75" thickBot="1" x14ac:dyDescent="0.2">
      <c r="A59" s="7">
        <v>502054</v>
      </c>
      <c r="B59" s="144" t="s">
        <v>55</v>
      </c>
      <c r="C59" s="7">
        <v>1.0860000000000001</v>
      </c>
      <c r="D59" s="145">
        <v>-4.5999999999999999E-3</v>
      </c>
      <c r="E59" s="144">
        <v>7.64</v>
      </c>
      <c r="F59" s="7">
        <v>1.0569999999999999</v>
      </c>
      <c r="G59" s="146">
        <v>-2.7400000000000001E-2</v>
      </c>
      <c r="H59" s="146">
        <v>3.5000000000000003E-2</v>
      </c>
      <c r="I59" s="144">
        <v>5.5</v>
      </c>
      <c r="J59" s="144">
        <v>5</v>
      </c>
      <c r="K59" s="146">
        <v>4.8649999999999999E-2</v>
      </c>
      <c r="L59" s="144" t="s">
        <v>40</v>
      </c>
      <c r="M59" s="7" t="s">
        <v>56</v>
      </c>
      <c r="N59" s="147">
        <v>5.9999999999999995E-4</v>
      </c>
      <c r="O59" s="23">
        <v>0.39750000000000002</v>
      </c>
      <c r="P59" s="146">
        <v>-2.8299999999999999E-2</v>
      </c>
      <c r="Q59" s="160">
        <v>0.38300000000000001</v>
      </c>
      <c r="R59" s="146">
        <v>5.0000000000000001E-3</v>
      </c>
      <c r="S59" s="146">
        <v>6.0000000000000001E-3</v>
      </c>
      <c r="T59" s="146">
        <v>4.5999999999999999E-3</v>
      </c>
      <c r="U59" s="144">
        <v>9370</v>
      </c>
      <c r="V59" s="144">
        <v>30</v>
      </c>
      <c r="W59" s="148">
        <v>0.21180555555555555</v>
      </c>
      <c r="X59" s="149">
        <v>42704</v>
      </c>
      <c r="Y59" s="13" t="s">
        <v>38</v>
      </c>
    </row>
    <row r="60" spans="1:25" ht="15.75" thickBot="1" x14ac:dyDescent="0.2">
      <c r="A60" s="14">
        <v>150211</v>
      </c>
      <c r="B60" s="150" t="s">
        <v>175</v>
      </c>
      <c r="C60" s="14">
        <v>1.0640000000000001</v>
      </c>
      <c r="D60" s="156">
        <v>-8.9999999999999998E-4</v>
      </c>
      <c r="E60" s="150">
        <v>1417.58</v>
      </c>
      <c r="F60" s="14">
        <v>1.0349999999999999</v>
      </c>
      <c r="G60" s="152">
        <v>-2.8000000000000001E-2</v>
      </c>
      <c r="H60" s="152">
        <v>3.5000000000000003E-2</v>
      </c>
      <c r="I60" s="150">
        <v>5</v>
      </c>
      <c r="J60" s="150">
        <v>5</v>
      </c>
      <c r="K60" s="152">
        <v>4.8590000000000001E-2</v>
      </c>
      <c r="L60" s="150" t="s">
        <v>40</v>
      </c>
      <c r="M60" s="14" t="s">
        <v>176</v>
      </c>
      <c r="N60" s="156">
        <v>-2.5999999999999999E-3</v>
      </c>
      <c r="O60" s="18">
        <v>0.30520000000000003</v>
      </c>
      <c r="P60" s="152">
        <v>-2.8799999999999999E-2</v>
      </c>
      <c r="Q60" s="152">
        <v>0.62209999999999999</v>
      </c>
      <c r="R60" s="152">
        <v>-2.0000000000000001E-4</v>
      </c>
      <c r="S60" s="152">
        <v>-5.0000000000000001E-4</v>
      </c>
      <c r="T60" s="152">
        <v>-3.8E-3</v>
      </c>
      <c r="U60" s="150">
        <v>113780</v>
      </c>
      <c r="V60" s="150">
        <v>172</v>
      </c>
      <c r="W60" s="153">
        <v>0.21180555555555555</v>
      </c>
      <c r="X60" s="154">
        <v>42719</v>
      </c>
      <c r="Y60" s="21" t="s">
        <v>38</v>
      </c>
    </row>
    <row r="61" spans="1:25" ht="15.75" thickBot="1" x14ac:dyDescent="0.2">
      <c r="A61" s="7">
        <v>150140</v>
      </c>
      <c r="B61" s="144" t="s">
        <v>158</v>
      </c>
      <c r="C61" s="7">
        <v>1.0629999999999999</v>
      </c>
      <c r="D61" s="157">
        <v>0</v>
      </c>
      <c r="E61" s="144">
        <v>0</v>
      </c>
      <c r="F61" s="7">
        <v>1.0327</v>
      </c>
      <c r="G61" s="146">
        <v>-2.93E-2</v>
      </c>
      <c r="H61" s="146">
        <v>3.5000000000000003E-2</v>
      </c>
      <c r="I61" s="144">
        <v>5</v>
      </c>
      <c r="J61" s="144">
        <v>5</v>
      </c>
      <c r="K61" s="146">
        <v>4.8529999999999997E-2</v>
      </c>
      <c r="L61" s="144" t="s">
        <v>40</v>
      </c>
      <c r="M61" s="7" t="s">
        <v>88</v>
      </c>
      <c r="N61" s="147">
        <v>2.0000000000000001E-4</v>
      </c>
      <c r="O61" s="23">
        <v>0.26500000000000001</v>
      </c>
      <c r="P61" s="146">
        <v>-2.98E-2</v>
      </c>
      <c r="Q61" s="146">
        <v>0.71909999999999996</v>
      </c>
      <c r="R61" s="146">
        <v>5.1000000000000004E-3</v>
      </c>
      <c r="S61" s="146">
        <v>9.2999999999999992E-3</v>
      </c>
      <c r="T61" s="146">
        <v>1.34E-2</v>
      </c>
      <c r="U61" s="144">
        <v>633</v>
      </c>
      <c r="V61" s="144">
        <v>0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150295</v>
      </c>
      <c r="B62" s="150" t="s">
        <v>167</v>
      </c>
      <c r="C62" s="14">
        <v>1.099</v>
      </c>
      <c r="D62" s="151">
        <v>1.8E-3</v>
      </c>
      <c r="E62" s="150">
        <v>5.19</v>
      </c>
      <c r="F62" s="14">
        <v>1.0651999999999999</v>
      </c>
      <c r="G62" s="152">
        <v>-3.1699999999999999E-2</v>
      </c>
      <c r="H62" s="152">
        <v>3.5000000000000003E-2</v>
      </c>
      <c r="I62" s="150">
        <v>5.75</v>
      </c>
      <c r="J62" s="150">
        <v>5</v>
      </c>
      <c r="K62" s="152">
        <v>4.8460000000000003E-2</v>
      </c>
      <c r="L62" s="150" t="s">
        <v>40</v>
      </c>
      <c r="M62" s="14" t="s">
        <v>48</v>
      </c>
      <c r="N62" s="151">
        <v>2.3999999999999998E-3</v>
      </c>
      <c r="O62" s="18">
        <v>0.25600000000000001</v>
      </c>
      <c r="P62" s="152">
        <v>-3.2599999999999997E-2</v>
      </c>
      <c r="Q62" s="152">
        <v>0.69699999999999995</v>
      </c>
      <c r="R62" s="152">
        <v>-2.2000000000000001E-3</v>
      </c>
      <c r="S62" s="152">
        <v>-1.6000000000000001E-3</v>
      </c>
      <c r="T62" s="152">
        <v>-3.5999999999999999E-3</v>
      </c>
      <c r="U62" s="150">
        <v>21959</v>
      </c>
      <c r="V62" s="150">
        <v>1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1.0649999999999999</v>
      </c>
      <c r="D63" s="147">
        <v>8.9999999999999998E-4</v>
      </c>
      <c r="E63" s="144">
        <v>818.22</v>
      </c>
      <c r="F63" s="7">
        <v>1.0329999999999999</v>
      </c>
      <c r="G63" s="146">
        <v>-3.1E-2</v>
      </c>
      <c r="H63" s="146">
        <v>3.5000000000000003E-2</v>
      </c>
      <c r="I63" s="144">
        <v>5</v>
      </c>
      <c r="J63" s="144">
        <v>5</v>
      </c>
      <c r="K63" s="146">
        <v>4.845E-2</v>
      </c>
      <c r="L63" s="144" t="s">
        <v>40</v>
      </c>
      <c r="M63" s="7" t="s">
        <v>174</v>
      </c>
      <c r="N63" s="147">
        <v>2.9999999999999997E-4</v>
      </c>
      <c r="O63" s="23">
        <v>0.1595</v>
      </c>
      <c r="P63" s="146">
        <v>-3.1600000000000003E-2</v>
      </c>
      <c r="Q63" s="146">
        <v>1.6205000000000001</v>
      </c>
      <c r="R63" s="146">
        <v>-3.5999999999999999E-3</v>
      </c>
      <c r="S63" s="146">
        <v>-3.8999999999999998E-3</v>
      </c>
      <c r="T63" s="146">
        <v>-5.3E-3</v>
      </c>
      <c r="U63" s="144">
        <v>89074</v>
      </c>
      <c r="V63" s="144">
        <v>-116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502001</v>
      </c>
      <c r="B64" s="150" t="s">
        <v>171</v>
      </c>
      <c r="C64" s="14">
        <v>1.0649999999999999</v>
      </c>
      <c r="D64" s="151">
        <v>1.8200000000000001E-2</v>
      </c>
      <c r="E64" s="150">
        <v>0.38</v>
      </c>
      <c r="F64" s="14">
        <v>1.032</v>
      </c>
      <c r="G64" s="152">
        <v>-3.2000000000000001E-2</v>
      </c>
      <c r="H64" s="152">
        <v>3.5000000000000003E-2</v>
      </c>
      <c r="I64" s="150">
        <v>5</v>
      </c>
      <c r="J64" s="150">
        <v>5</v>
      </c>
      <c r="K64" s="152">
        <v>4.8399999999999999E-2</v>
      </c>
      <c r="L64" s="150" t="s">
        <v>40</v>
      </c>
      <c r="M64" s="14" t="s">
        <v>172</v>
      </c>
      <c r="N64" s="151">
        <v>2.8E-3</v>
      </c>
      <c r="O64" s="18">
        <v>0.37080000000000002</v>
      </c>
      <c r="P64" s="152">
        <v>-3.2500000000000001E-2</v>
      </c>
      <c r="Q64" s="152">
        <v>0.47249999999999998</v>
      </c>
      <c r="R64" s="152">
        <v>4.1999999999999997E-3</v>
      </c>
      <c r="S64" s="152">
        <v>-2E-3</v>
      </c>
      <c r="T64" s="152">
        <v>-1.04E-2</v>
      </c>
      <c r="U64" s="150">
        <v>270</v>
      </c>
      <c r="V64" s="150">
        <v>0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1.0660000000000001</v>
      </c>
      <c r="D65" s="147">
        <v>7.6E-3</v>
      </c>
      <c r="E65" s="144">
        <v>3.49</v>
      </c>
      <c r="F65" s="7">
        <v>1.0324</v>
      </c>
      <c r="G65" s="146">
        <v>-3.2500000000000001E-2</v>
      </c>
      <c r="H65" s="146">
        <v>3.5000000000000003E-2</v>
      </c>
      <c r="I65" s="144">
        <v>5</v>
      </c>
      <c r="J65" s="144">
        <v>5</v>
      </c>
      <c r="K65" s="146">
        <v>4.8370000000000003E-2</v>
      </c>
      <c r="L65" s="144" t="s">
        <v>40</v>
      </c>
      <c r="M65" s="7" t="s">
        <v>148</v>
      </c>
      <c r="N65" s="147">
        <v>2.5999999999999999E-3</v>
      </c>
      <c r="O65" s="23">
        <v>0.58599999999999997</v>
      </c>
      <c r="P65" s="146">
        <v>-3.3500000000000002E-2</v>
      </c>
      <c r="Q65" s="144" t="s">
        <v>37</v>
      </c>
      <c r="R65" s="146">
        <v>1.12E-2</v>
      </c>
      <c r="S65" s="146">
        <v>5.5999999999999999E-3</v>
      </c>
      <c r="T65" s="146">
        <v>1.04E-2</v>
      </c>
      <c r="U65" s="144">
        <v>312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150267</v>
      </c>
      <c r="B66" s="161" t="s">
        <v>164</v>
      </c>
      <c r="C66" s="14">
        <v>1.0720000000000001</v>
      </c>
      <c r="D66" s="159">
        <v>0</v>
      </c>
      <c r="E66" s="150">
        <v>0.01</v>
      </c>
      <c r="F66" s="14">
        <v>1.0367999999999999</v>
      </c>
      <c r="G66" s="152">
        <v>-3.4000000000000002E-2</v>
      </c>
      <c r="H66" s="152">
        <v>3.5000000000000003E-2</v>
      </c>
      <c r="I66" s="150">
        <v>5</v>
      </c>
      <c r="J66" s="150">
        <v>5</v>
      </c>
      <c r="K66" s="152">
        <v>4.8300000000000003E-2</v>
      </c>
      <c r="L66" s="150" t="s">
        <v>40</v>
      </c>
      <c r="M66" s="14" t="s">
        <v>95</v>
      </c>
      <c r="N66" s="156">
        <v>-6.1999999999999998E-3</v>
      </c>
      <c r="O66" s="18">
        <v>0.26500000000000001</v>
      </c>
      <c r="P66" s="152">
        <v>-3.4200000000000001E-2</v>
      </c>
      <c r="Q66" s="152">
        <v>0.71350000000000002</v>
      </c>
      <c r="R66" s="152">
        <v>-1E-3</v>
      </c>
      <c r="S66" s="152">
        <v>4.0000000000000002E-4</v>
      </c>
      <c r="T66" s="152">
        <v>-5.9999999999999995E-4</v>
      </c>
      <c r="U66" s="150">
        <v>1975</v>
      </c>
      <c r="V66" s="150">
        <v>0</v>
      </c>
      <c r="W66" s="153">
        <v>0.21180555555555555</v>
      </c>
      <c r="X66" s="154">
        <v>42705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1.069</v>
      </c>
      <c r="D67" s="147">
        <v>7.4999999999999997E-3</v>
      </c>
      <c r="E67" s="144">
        <v>0.5</v>
      </c>
      <c r="F67" s="7">
        <v>1.0327</v>
      </c>
      <c r="G67" s="146">
        <v>-3.5200000000000002E-2</v>
      </c>
      <c r="H67" s="146">
        <v>3.5000000000000003E-2</v>
      </c>
      <c r="I67" s="144">
        <v>5</v>
      </c>
      <c r="J67" s="144">
        <v>5</v>
      </c>
      <c r="K67" s="146">
        <v>4.8250000000000001E-2</v>
      </c>
      <c r="L67" s="144" t="s">
        <v>40</v>
      </c>
      <c r="M67" s="7" t="s">
        <v>266</v>
      </c>
      <c r="N67" s="147">
        <v>2.8E-3</v>
      </c>
      <c r="O67" s="23">
        <v>0.38250000000000001</v>
      </c>
      <c r="P67" s="146">
        <v>-3.5200000000000002E-2</v>
      </c>
      <c r="Q67" s="146">
        <v>0.92579999999999996</v>
      </c>
      <c r="R67" s="146">
        <v>-5.0000000000000001E-4</v>
      </c>
      <c r="S67" s="146">
        <v>-1.6999999999999999E-3</v>
      </c>
      <c r="T67" s="146">
        <v>-3.0999999999999999E-3</v>
      </c>
      <c r="U67" s="144">
        <v>698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150152</v>
      </c>
      <c r="B68" s="150" t="s">
        <v>183</v>
      </c>
      <c r="C68" s="14">
        <v>1.0720000000000001</v>
      </c>
      <c r="D68" s="151">
        <v>1.9E-3</v>
      </c>
      <c r="E68" s="150">
        <v>4709.6499999999996</v>
      </c>
      <c r="F68" s="14">
        <v>1.032</v>
      </c>
      <c r="G68" s="152">
        <v>-3.8800000000000001E-2</v>
      </c>
      <c r="H68" s="152">
        <v>3.5000000000000003E-2</v>
      </c>
      <c r="I68" s="150">
        <v>5</v>
      </c>
      <c r="J68" s="150">
        <v>5</v>
      </c>
      <c r="K68" s="152">
        <v>4.8079999999999998E-2</v>
      </c>
      <c r="L68" s="150" t="s">
        <v>40</v>
      </c>
      <c r="M68" s="14" t="s">
        <v>129</v>
      </c>
      <c r="N68" s="151">
        <v>1.6000000000000001E-3</v>
      </c>
      <c r="O68" s="18">
        <v>0.36509999999999998</v>
      </c>
      <c r="P68" s="152">
        <v>-3.8899999999999997E-2</v>
      </c>
      <c r="Q68" s="152">
        <v>0.48580000000000001</v>
      </c>
      <c r="R68" s="152">
        <v>-5.4999999999999997E-3</v>
      </c>
      <c r="S68" s="152">
        <v>-5.8999999999999999E-3</v>
      </c>
      <c r="T68" s="152">
        <v>-5.4999999999999997E-3</v>
      </c>
      <c r="U68" s="150">
        <v>351655</v>
      </c>
      <c r="V68" s="150">
        <v>-2336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150090</v>
      </c>
      <c r="B69" s="144" t="s">
        <v>173</v>
      </c>
      <c r="C69" s="7">
        <v>1.073</v>
      </c>
      <c r="D69" s="157">
        <v>0</v>
      </c>
      <c r="E69" s="144">
        <v>0</v>
      </c>
      <c r="F69" s="7">
        <v>1.0327</v>
      </c>
      <c r="G69" s="146">
        <v>-3.9E-2</v>
      </c>
      <c r="H69" s="146">
        <v>3.5000000000000003E-2</v>
      </c>
      <c r="I69" s="144">
        <v>5</v>
      </c>
      <c r="J69" s="144">
        <v>5</v>
      </c>
      <c r="K69" s="146">
        <v>4.8059999999999999E-2</v>
      </c>
      <c r="L69" s="144" t="s">
        <v>40</v>
      </c>
      <c r="M69" s="7" t="s">
        <v>174</v>
      </c>
      <c r="N69" s="147">
        <v>2.9999999999999997E-4</v>
      </c>
      <c r="O69" s="23">
        <v>0.40560000000000002</v>
      </c>
      <c r="P69" s="146">
        <v>-3.8800000000000001E-2</v>
      </c>
      <c r="Q69" s="146">
        <v>0.85370000000000001</v>
      </c>
      <c r="R69" s="146">
        <v>-8.0000000000000004E-4</v>
      </c>
      <c r="S69" s="146">
        <v>-5.9999999999999995E-4</v>
      </c>
      <c r="T69" s="146">
        <v>-3.0999999999999999E-3</v>
      </c>
      <c r="U69" s="144">
        <v>1090</v>
      </c>
      <c r="V69" s="144">
        <v>-2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150104</v>
      </c>
      <c r="B70" s="150" t="s">
        <v>286</v>
      </c>
      <c r="C70" s="14">
        <v>1.0740000000000001</v>
      </c>
      <c r="D70" s="159">
        <v>0</v>
      </c>
      <c r="E70" s="150">
        <v>6.98</v>
      </c>
      <c r="F70" s="14">
        <v>1.0329999999999999</v>
      </c>
      <c r="G70" s="152">
        <v>-3.9699999999999999E-2</v>
      </c>
      <c r="H70" s="152">
        <v>3.5000000000000003E-2</v>
      </c>
      <c r="I70" s="150">
        <v>5</v>
      </c>
      <c r="J70" s="150">
        <v>5</v>
      </c>
      <c r="K70" s="152">
        <v>4.8030000000000003E-2</v>
      </c>
      <c r="L70" s="150" t="s">
        <v>40</v>
      </c>
      <c r="M70" s="14" t="s">
        <v>88</v>
      </c>
      <c r="N70" s="151">
        <v>2.0000000000000001E-4</v>
      </c>
      <c r="O70" s="18">
        <v>0.43430000000000002</v>
      </c>
      <c r="P70" s="152">
        <v>-3.9100000000000003E-2</v>
      </c>
      <c r="Q70" s="152">
        <v>0.69750000000000001</v>
      </c>
      <c r="R70" s="152">
        <v>-1.5E-3</v>
      </c>
      <c r="S70" s="152">
        <v>-8.9999999999999998E-4</v>
      </c>
      <c r="T70" s="152">
        <v>-8.9999999999999998E-4</v>
      </c>
      <c r="U70" s="150">
        <v>1046</v>
      </c>
      <c r="V70" s="150">
        <v>9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150064</v>
      </c>
      <c r="B71" s="144" t="s">
        <v>165</v>
      </c>
      <c r="C71" s="7">
        <v>1.0860000000000001</v>
      </c>
      <c r="D71" s="147">
        <v>3.4299999999999997E-2</v>
      </c>
      <c r="E71" s="144">
        <v>16.72</v>
      </c>
      <c r="F71" s="7">
        <v>1.0329999999999999</v>
      </c>
      <c r="G71" s="146">
        <v>-5.1299999999999998E-2</v>
      </c>
      <c r="H71" s="146">
        <v>3.5000000000000003E-2</v>
      </c>
      <c r="I71" s="144">
        <v>5</v>
      </c>
      <c r="J71" s="144">
        <v>5</v>
      </c>
      <c r="K71" s="146">
        <v>4.7480000000000001E-2</v>
      </c>
      <c r="L71" s="144" t="s">
        <v>40</v>
      </c>
      <c r="M71" s="7" t="s">
        <v>166</v>
      </c>
      <c r="N71" s="147">
        <v>3.0000000000000001E-3</v>
      </c>
      <c r="O71" s="23">
        <v>0.46360000000000001</v>
      </c>
      <c r="P71" s="146">
        <v>-5.0299999999999997E-2</v>
      </c>
      <c r="Q71" s="146">
        <v>0.90480000000000005</v>
      </c>
      <c r="R71" s="146">
        <v>1.37E-2</v>
      </c>
      <c r="S71" s="146">
        <v>1.2E-2</v>
      </c>
      <c r="T71" s="146">
        <v>1.5E-3</v>
      </c>
      <c r="U71" s="144">
        <v>264</v>
      </c>
      <c r="V71" s="144">
        <v>0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150030</v>
      </c>
      <c r="B72" s="150" t="s">
        <v>179</v>
      </c>
      <c r="C72" s="14">
        <v>1.089</v>
      </c>
      <c r="D72" s="151">
        <v>2.64E-2</v>
      </c>
      <c r="E72" s="150">
        <v>2.46</v>
      </c>
      <c r="F72" s="14">
        <v>1.032</v>
      </c>
      <c r="G72" s="152">
        <v>-5.5199999999999999E-2</v>
      </c>
      <c r="H72" s="152">
        <v>3.5000000000000003E-2</v>
      </c>
      <c r="I72" s="150">
        <v>5</v>
      </c>
      <c r="J72" s="150">
        <v>5</v>
      </c>
      <c r="K72" s="152">
        <v>4.7300000000000002E-2</v>
      </c>
      <c r="L72" s="150" t="s">
        <v>40</v>
      </c>
      <c r="M72" s="14" t="s">
        <v>180</v>
      </c>
      <c r="N72" s="151">
        <v>5.0000000000000001E-4</v>
      </c>
      <c r="O72" s="18">
        <v>0.39389999999999997</v>
      </c>
      <c r="P72" s="152">
        <v>-5.3900000000000003E-2</v>
      </c>
      <c r="Q72" s="152">
        <v>0.89119999999999999</v>
      </c>
      <c r="R72" s="152">
        <v>8.0000000000000002E-3</v>
      </c>
      <c r="S72" s="152">
        <v>-2.3999999999999998E-3</v>
      </c>
      <c r="T72" s="152">
        <v>-1.4E-3</v>
      </c>
      <c r="U72" s="150">
        <v>3152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1.042</v>
      </c>
      <c r="D73" s="145">
        <v>-1.9E-3</v>
      </c>
      <c r="E73" s="144">
        <v>29.44</v>
      </c>
      <c r="F73" s="7">
        <v>1.018</v>
      </c>
      <c r="G73" s="146">
        <v>-2.3599999999999999E-2</v>
      </c>
      <c r="H73" s="144" t="s">
        <v>186</v>
      </c>
      <c r="I73" s="144">
        <v>5</v>
      </c>
      <c r="J73" s="144">
        <v>5</v>
      </c>
      <c r="K73" s="146">
        <v>4.6539999999999998E-2</v>
      </c>
      <c r="L73" s="144" t="s">
        <v>40</v>
      </c>
      <c r="M73" s="7" t="s">
        <v>187</v>
      </c>
      <c r="N73" s="145">
        <v>-1.5E-3</v>
      </c>
      <c r="O73" s="23">
        <v>0.52080000000000004</v>
      </c>
      <c r="P73" s="146">
        <v>-2.3699999999999999E-2</v>
      </c>
      <c r="Q73" s="144" t="s">
        <v>37</v>
      </c>
      <c r="R73" s="146">
        <v>-3.2000000000000002E-3</v>
      </c>
      <c r="S73" s="146">
        <v>-4.0000000000000002E-4</v>
      </c>
      <c r="T73" s="146">
        <v>-5.0000000000000001E-3</v>
      </c>
      <c r="U73" s="144">
        <v>7968</v>
      </c>
      <c r="V73" s="144">
        <v>-3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1.0429999999999999</v>
      </c>
      <c r="D74" s="156">
        <v>-2.8999999999999998E-3</v>
      </c>
      <c r="E74" s="150">
        <v>1.64</v>
      </c>
      <c r="F74" s="14">
        <v>1.0329999999999999</v>
      </c>
      <c r="G74" s="152">
        <v>-9.7000000000000003E-3</v>
      </c>
      <c r="H74" s="152">
        <v>3.5000000000000003E-2</v>
      </c>
      <c r="I74" s="150">
        <v>5</v>
      </c>
      <c r="J74" s="150">
        <v>5</v>
      </c>
      <c r="K74" s="152">
        <v>4.3319999999999997E-2</v>
      </c>
      <c r="L74" s="150">
        <v>3.58</v>
      </c>
      <c r="M74" s="14" t="s">
        <v>187</v>
      </c>
      <c r="N74" s="156">
        <v>-1.5E-3</v>
      </c>
      <c r="O74" s="152">
        <v>0.19089999999999999</v>
      </c>
      <c r="P74" s="150" t="s">
        <v>37</v>
      </c>
      <c r="Q74" s="152">
        <v>1.5225</v>
      </c>
      <c r="R74" s="152">
        <v>7.7000000000000002E-3</v>
      </c>
      <c r="S74" s="152">
        <v>8.8000000000000005E-3</v>
      </c>
      <c r="T74" s="152">
        <v>9.4000000000000004E-3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1.1890000000000001</v>
      </c>
      <c r="D75" s="145">
        <v>-1.6999999999999999E-3</v>
      </c>
      <c r="E75" s="144">
        <v>1.29</v>
      </c>
      <c r="F75" s="7">
        <v>1.032</v>
      </c>
      <c r="G75" s="146">
        <v>-0.15210000000000001</v>
      </c>
      <c r="H75" s="146">
        <v>3.5000000000000003E-2</v>
      </c>
      <c r="I75" s="144">
        <v>5</v>
      </c>
      <c r="J75" s="144">
        <v>5</v>
      </c>
      <c r="K75" s="146">
        <v>4.3220000000000001E-2</v>
      </c>
      <c r="L75" s="144" t="s">
        <v>40</v>
      </c>
      <c r="M75" s="7" t="s">
        <v>191</v>
      </c>
      <c r="N75" s="145">
        <v>-1.6000000000000001E-3</v>
      </c>
      <c r="O75" s="23">
        <v>0.47760000000000002</v>
      </c>
      <c r="P75" s="146">
        <v>-0.13339999999999999</v>
      </c>
      <c r="Q75" s="146">
        <v>1.3205</v>
      </c>
      <c r="R75" s="146">
        <v>-3.3E-3</v>
      </c>
      <c r="S75" s="146">
        <v>-1.8E-3</v>
      </c>
      <c r="T75" s="146">
        <v>7.7999999999999996E-3</v>
      </c>
      <c r="U75" s="144">
        <v>4185</v>
      </c>
      <c r="V75" s="144">
        <v>0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</v>
      </c>
      <c r="D76" s="156">
        <v>-1E-3</v>
      </c>
      <c r="E76" s="150">
        <v>9.6</v>
      </c>
      <c r="F76" s="14">
        <v>1.0149999999999999</v>
      </c>
      <c r="G76" s="152">
        <v>-2.6599999999999999E-2</v>
      </c>
      <c r="H76" s="152">
        <v>3.5000000000000003E-2</v>
      </c>
      <c r="I76" s="150">
        <v>5</v>
      </c>
      <c r="J76" s="150">
        <v>5</v>
      </c>
      <c r="K76" s="152">
        <v>1.0619999999999999E-2</v>
      </c>
      <c r="L76" s="150">
        <v>0.69</v>
      </c>
      <c r="M76" s="14" t="s">
        <v>189</v>
      </c>
      <c r="N76" s="151">
        <v>2.8E-3</v>
      </c>
      <c r="O76" s="152">
        <v>0.39939999999999998</v>
      </c>
      <c r="P76" s="150" t="s">
        <v>37</v>
      </c>
      <c r="Q76" s="162">
        <v>0.89900000000000002</v>
      </c>
      <c r="R76" s="152">
        <v>-4.0000000000000001E-3</v>
      </c>
      <c r="S76" s="152">
        <v>-4.7000000000000002E-3</v>
      </c>
      <c r="T76" s="152">
        <v>-5.3E-3</v>
      </c>
      <c r="U76" s="150">
        <v>19065</v>
      </c>
      <c r="V76" s="150">
        <v>-66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1.099</v>
      </c>
      <c r="D77" s="145">
        <v>-2.7000000000000001E-3</v>
      </c>
      <c r="E77" s="144">
        <v>0.05</v>
      </c>
      <c r="F77" s="7">
        <v>1.0329999999999999</v>
      </c>
      <c r="G77" s="146">
        <v>-6.3899999999999998E-2</v>
      </c>
      <c r="H77" s="146">
        <v>3.5000000000000003E-2</v>
      </c>
      <c r="I77" s="144">
        <v>5</v>
      </c>
      <c r="J77" s="144">
        <v>5</v>
      </c>
      <c r="K77" s="146">
        <v>-2.826E-2</v>
      </c>
      <c r="L77" s="144">
        <v>0.83</v>
      </c>
      <c r="M77" s="7" t="s">
        <v>193</v>
      </c>
      <c r="N77" s="145">
        <v>-1E-4</v>
      </c>
      <c r="O77" s="146">
        <v>0.35520000000000002</v>
      </c>
      <c r="P77" s="144" t="s">
        <v>37</v>
      </c>
      <c r="Q77" s="146">
        <v>1.0102</v>
      </c>
      <c r="R77" s="146">
        <v>-7.4000000000000003E-3</v>
      </c>
      <c r="S77" s="146">
        <v>-3.5000000000000001E-3</v>
      </c>
      <c r="T77" s="146">
        <v>-3.5000000000000001E-3</v>
      </c>
      <c r="U77" s="144">
        <v>12558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1.8971428571428577E-3</v>
      </c>
      <c r="E78" s="36"/>
      <c r="F78" s="35"/>
      <c r="G78" s="43">
        <f>AVERAGE(G43:G77)</f>
        <v>-2.7488571428571432E-2</v>
      </c>
      <c r="H78" s="272">
        <f>COUNTIF($D43:$D77,"&gt;0")/COUNT($D43:$D77)</f>
        <v>0.31428571428571428</v>
      </c>
      <c r="I78" s="270"/>
      <c r="J78" s="270"/>
      <c r="K78" s="43">
        <f>AVERAGE(K43:K77)</f>
        <v>4.5191428571428577E-2</v>
      </c>
      <c r="L78" s="36"/>
      <c r="M78" s="35"/>
      <c r="N78" s="38"/>
      <c r="O78" s="39"/>
      <c r="P78" s="43">
        <f>AVERAGE(P43:P77)</f>
        <v>-2.987096774193549E-2</v>
      </c>
      <c r="Q78" s="37"/>
      <c r="R78" s="43">
        <f>AVERAGE(R43:R77)</f>
        <v>1.585714285714286E-3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1.0309999999999999</v>
      </c>
      <c r="D79" s="151">
        <v>1E-3</v>
      </c>
      <c r="E79" s="150">
        <v>3.8</v>
      </c>
      <c r="F79" s="14">
        <v>1.0209999999999999</v>
      </c>
      <c r="G79" s="152">
        <v>-9.7999999999999997E-3</v>
      </c>
      <c r="H79" s="152">
        <v>3.2000000000000001E-2</v>
      </c>
      <c r="I79" s="150">
        <v>4.7</v>
      </c>
      <c r="J79" s="150">
        <v>4.7</v>
      </c>
      <c r="K79" s="152">
        <v>4.6530000000000002E-2</v>
      </c>
      <c r="L79" s="150" t="s">
        <v>40</v>
      </c>
      <c r="M79" s="14" t="s">
        <v>36</v>
      </c>
      <c r="N79" s="159">
        <v>0</v>
      </c>
      <c r="O79" s="18">
        <v>0.51349999999999996</v>
      </c>
      <c r="P79" s="152">
        <v>-1.17E-2</v>
      </c>
      <c r="Q79" s="150" t="s">
        <v>37</v>
      </c>
      <c r="R79" s="152">
        <v>2.8E-3</v>
      </c>
      <c r="S79" s="152">
        <v>8.0000000000000002E-3</v>
      </c>
      <c r="T79" s="152">
        <v>5.1999999999999998E-3</v>
      </c>
      <c r="U79" s="150">
        <v>1922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1.044</v>
      </c>
      <c r="D80" s="145">
        <v>-1.9E-3</v>
      </c>
      <c r="E80" s="144">
        <v>10.19</v>
      </c>
      <c r="F80" s="7">
        <v>1.0329999999999999</v>
      </c>
      <c r="G80" s="146">
        <v>-1.06E-2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146</v>
      </c>
      <c r="N80" s="145">
        <v>-3.0000000000000001E-3</v>
      </c>
      <c r="O80" s="23">
        <v>0.37419999999999998</v>
      </c>
      <c r="P80" s="146">
        <v>-1.1900000000000001E-2</v>
      </c>
      <c r="Q80" s="146">
        <v>0.46329999999999999</v>
      </c>
      <c r="R80" s="146">
        <v>-4.4999999999999997E-3</v>
      </c>
      <c r="S80" s="146">
        <v>-3.3999999999999998E-3</v>
      </c>
      <c r="T80" s="146">
        <v>-5.7999999999999996E-3</v>
      </c>
      <c r="U80" s="144">
        <v>9294</v>
      </c>
      <c r="V80" s="144">
        <v>0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1.052</v>
      </c>
      <c r="D81" s="151">
        <v>1E-3</v>
      </c>
      <c r="E81" s="150">
        <v>20.58</v>
      </c>
      <c r="F81" s="14">
        <v>1.0329999999999999</v>
      </c>
      <c r="G81" s="152">
        <v>-1.84E-2</v>
      </c>
      <c r="H81" s="152">
        <v>3.2000000000000001E-2</v>
      </c>
      <c r="I81" s="150">
        <v>4.7</v>
      </c>
      <c r="J81" s="150">
        <v>4.7</v>
      </c>
      <c r="K81" s="152">
        <v>4.6120000000000001E-2</v>
      </c>
      <c r="L81" s="150" t="s">
        <v>40</v>
      </c>
      <c r="M81" s="14" t="s">
        <v>144</v>
      </c>
      <c r="N81" s="151">
        <v>2.0999999999999999E-3</v>
      </c>
      <c r="O81" s="18">
        <v>0.21149999999999999</v>
      </c>
      <c r="P81" s="152">
        <v>-1.9400000000000001E-2</v>
      </c>
      <c r="Q81" s="152">
        <v>0.84360000000000002</v>
      </c>
      <c r="R81" s="152">
        <v>-4.4999999999999997E-3</v>
      </c>
      <c r="S81" s="152">
        <v>-4.8999999999999998E-3</v>
      </c>
      <c r="T81" s="152">
        <v>-5.5999999999999999E-3</v>
      </c>
      <c r="U81" s="150">
        <v>12149</v>
      </c>
      <c r="V81" s="150">
        <v>-18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1.0489999999999999</v>
      </c>
      <c r="D82" s="145">
        <v>-1E-3</v>
      </c>
      <c r="E82" s="144">
        <v>8.2200000000000006</v>
      </c>
      <c r="F82" s="7">
        <v>1.026</v>
      </c>
      <c r="G82" s="146">
        <v>-2.24E-2</v>
      </c>
      <c r="H82" s="146">
        <v>3.2000000000000001E-2</v>
      </c>
      <c r="I82" s="144">
        <v>4.7</v>
      </c>
      <c r="J82" s="144">
        <v>4.7</v>
      </c>
      <c r="K82" s="146">
        <v>4.5940000000000002E-2</v>
      </c>
      <c r="L82" s="144" t="s">
        <v>40</v>
      </c>
      <c r="M82" s="7" t="s">
        <v>148</v>
      </c>
      <c r="N82" s="147">
        <v>2.5999999999999999E-3</v>
      </c>
      <c r="O82" s="23">
        <v>0.55100000000000005</v>
      </c>
      <c r="P82" s="146">
        <v>-2.3199999999999998E-2</v>
      </c>
      <c r="Q82" s="146">
        <v>0.60250000000000004</v>
      </c>
      <c r="R82" s="146">
        <v>-7.1000000000000004E-3</v>
      </c>
      <c r="S82" s="146">
        <v>-2.3999999999999998E-3</v>
      </c>
      <c r="T82" s="146">
        <v>-6.6E-3</v>
      </c>
      <c r="U82" s="144">
        <v>4603</v>
      </c>
      <c r="V82" s="144">
        <v>-3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1.0569999999999999</v>
      </c>
      <c r="D83" s="156">
        <v>-8.9999999999999998E-4</v>
      </c>
      <c r="E83" s="150">
        <v>68.150000000000006</v>
      </c>
      <c r="F83" s="14">
        <v>1.0329999999999999</v>
      </c>
      <c r="G83" s="152">
        <v>-2.3199999999999998E-2</v>
      </c>
      <c r="H83" s="152">
        <v>3.2000000000000001E-2</v>
      </c>
      <c r="I83" s="150">
        <v>4.7</v>
      </c>
      <c r="J83" s="150">
        <v>4.7</v>
      </c>
      <c r="K83" s="152">
        <v>4.5900000000000003E-2</v>
      </c>
      <c r="L83" s="150" t="s">
        <v>40</v>
      </c>
      <c r="M83" s="14" t="s">
        <v>150</v>
      </c>
      <c r="N83" s="156">
        <v>-2E-3</v>
      </c>
      <c r="O83" s="18">
        <v>0.31409999999999999</v>
      </c>
      <c r="P83" s="152">
        <v>-2.4E-2</v>
      </c>
      <c r="Q83" s="152">
        <v>0.60389999999999999</v>
      </c>
      <c r="R83" s="152">
        <v>-4.0000000000000001E-3</v>
      </c>
      <c r="S83" s="152">
        <v>-4.3E-3</v>
      </c>
      <c r="T83" s="152">
        <v>-5.3E-3</v>
      </c>
      <c r="U83" s="150">
        <v>116221</v>
      </c>
      <c r="V83" s="150">
        <v>-40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-3.5999999999999997E-4</v>
      </c>
      <c r="E84" s="36"/>
      <c r="F84" s="35"/>
      <c r="G84" s="43">
        <f>AVERAGE(G79:G83)</f>
        <v>-1.6879999999999999E-2</v>
      </c>
      <c r="H84" s="272">
        <f>COUNTIF($D79:$D83,"&gt;0")/COUNT($D79:$D83)</f>
        <v>0.4</v>
      </c>
      <c r="I84" s="270">
        <f>COUNTIF($D79:$D83,"&lt;0")</f>
        <v>3</v>
      </c>
      <c r="J84" s="270">
        <f>COUNTIF($D79:$D83,"=0")</f>
        <v>0</v>
      </c>
      <c r="K84" s="43">
        <f>AVERAGE(K79:K83)</f>
        <v>4.6196000000000001E-2</v>
      </c>
      <c r="L84" s="36"/>
      <c r="M84" s="35"/>
      <c r="N84" s="38"/>
      <c r="O84" s="39"/>
      <c r="P84" s="43">
        <f>AVERAGE(P79:P83)</f>
        <v>-1.804E-2</v>
      </c>
      <c r="Q84" s="37"/>
      <c r="R84" s="43">
        <f>AVERAGE(R79:R83)</f>
        <v>-3.46E-3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0.83399999999999996</v>
      </c>
      <c r="D85" s="157">
        <v>0</v>
      </c>
      <c r="E85" s="144">
        <v>9558.48</v>
      </c>
      <c r="F85" s="7">
        <v>1.0294000000000001</v>
      </c>
      <c r="G85" s="146">
        <v>0.1898</v>
      </c>
      <c r="H85" s="146">
        <v>0.03</v>
      </c>
      <c r="I85" s="144">
        <v>4.5</v>
      </c>
      <c r="J85" s="144">
        <v>4.5</v>
      </c>
      <c r="K85" s="146">
        <v>5.5930000000000001E-2</v>
      </c>
      <c r="L85" s="144" t="s">
        <v>40</v>
      </c>
      <c r="M85" s="7" t="s">
        <v>43</v>
      </c>
      <c r="N85" s="147">
        <v>2.8999999999999998E-3</v>
      </c>
      <c r="O85" s="23">
        <v>0.1086</v>
      </c>
      <c r="P85" s="155" t="s">
        <v>44</v>
      </c>
      <c r="Q85" s="160">
        <v>2.1564000000000001</v>
      </c>
      <c r="R85" s="146">
        <v>-5.7000000000000002E-3</v>
      </c>
      <c r="S85" s="146">
        <v>-5.4000000000000003E-3</v>
      </c>
      <c r="T85" s="146">
        <v>-3.8E-3</v>
      </c>
      <c r="U85" s="144">
        <v>283110</v>
      </c>
      <c r="V85" s="144">
        <v>-3250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150273</v>
      </c>
      <c r="B86" s="150" t="s">
        <v>45</v>
      </c>
      <c r="C86" s="14">
        <v>1.06</v>
      </c>
      <c r="D86" s="159">
        <v>0</v>
      </c>
      <c r="E86" s="150">
        <v>365.43</v>
      </c>
      <c r="F86" s="14">
        <v>1.0569999999999999</v>
      </c>
      <c r="G86" s="152">
        <v>-2.8E-3</v>
      </c>
      <c r="H86" s="152">
        <v>0.03</v>
      </c>
      <c r="I86" s="150">
        <v>5</v>
      </c>
      <c r="J86" s="150">
        <v>4.5</v>
      </c>
      <c r="K86" s="152">
        <v>4.487E-2</v>
      </c>
      <c r="L86" s="150" t="s">
        <v>40</v>
      </c>
      <c r="M86" s="14" t="s">
        <v>46</v>
      </c>
      <c r="N86" s="151">
        <v>6.3E-3</v>
      </c>
      <c r="O86" s="18">
        <v>0.14410000000000001</v>
      </c>
      <c r="P86" s="152">
        <v>-5.8999999999999999E-3</v>
      </c>
      <c r="Q86" s="152">
        <v>0.96450000000000002</v>
      </c>
      <c r="R86" s="152">
        <v>-2E-3</v>
      </c>
      <c r="S86" s="152">
        <v>2E-3</v>
      </c>
      <c r="T86" s="152">
        <v>4.0000000000000001E-3</v>
      </c>
      <c r="U86" s="150">
        <v>11054</v>
      </c>
      <c r="V86" s="150">
        <v>37</v>
      </c>
      <c r="W86" s="153">
        <v>0.21180555555555555</v>
      </c>
      <c r="X86" s="154">
        <v>42614</v>
      </c>
      <c r="Y86" s="21" t="s">
        <v>38</v>
      </c>
    </row>
    <row r="87" spans="1:25" ht="15.75" thickBot="1" x14ac:dyDescent="0.2">
      <c r="A87" s="7">
        <v>150237</v>
      </c>
      <c r="B87" s="144" t="s">
        <v>75</v>
      </c>
      <c r="C87" s="7">
        <v>1.0489999999999999</v>
      </c>
      <c r="D87" s="157">
        <v>0</v>
      </c>
      <c r="E87" s="144">
        <v>11.1</v>
      </c>
      <c r="F87" s="7">
        <v>1.0449999999999999</v>
      </c>
      <c r="G87" s="146">
        <v>-3.8E-3</v>
      </c>
      <c r="H87" s="146">
        <v>0.03</v>
      </c>
      <c r="I87" s="144">
        <v>4.75</v>
      </c>
      <c r="J87" s="144">
        <v>4.5</v>
      </c>
      <c r="K87" s="146">
        <v>4.4839999999999998E-2</v>
      </c>
      <c r="L87" s="144" t="s">
        <v>40</v>
      </c>
      <c r="M87" s="7" t="s">
        <v>76</v>
      </c>
      <c r="N87" s="147">
        <v>7.0000000000000001E-3</v>
      </c>
      <c r="O87" s="23">
        <v>0.4163</v>
      </c>
      <c r="P87" s="146">
        <v>-6.8999999999999999E-3</v>
      </c>
      <c r="Q87" s="146">
        <v>0.35220000000000001</v>
      </c>
      <c r="R87" s="146">
        <v>2.4899999999999999E-2</v>
      </c>
      <c r="S87" s="146">
        <v>4.0000000000000002E-4</v>
      </c>
      <c r="T87" s="146">
        <v>-8.2000000000000007E-3</v>
      </c>
      <c r="U87" s="144">
        <v>853</v>
      </c>
      <c r="V87" s="144">
        <v>-1</v>
      </c>
      <c r="W87" s="148">
        <v>0.21180555555555555</v>
      </c>
      <c r="X87" s="149">
        <v>42675</v>
      </c>
      <c r="Y87" s="13" t="s">
        <v>38</v>
      </c>
    </row>
    <row r="88" spans="1:25" ht="15.75" thickBot="1" x14ac:dyDescent="0.2">
      <c r="A88" s="14">
        <v>150275</v>
      </c>
      <c r="B88" s="161" t="s">
        <v>89</v>
      </c>
      <c r="C88" s="14">
        <v>1.0349999999999999</v>
      </c>
      <c r="D88" s="159">
        <v>0</v>
      </c>
      <c r="E88" s="150">
        <v>2068.25</v>
      </c>
      <c r="F88" s="14">
        <v>1.0309999999999999</v>
      </c>
      <c r="G88" s="152">
        <v>-3.8999999999999998E-3</v>
      </c>
      <c r="H88" s="152">
        <v>0.03</v>
      </c>
      <c r="I88" s="150">
        <v>4.5</v>
      </c>
      <c r="J88" s="150">
        <v>4.5</v>
      </c>
      <c r="K88" s="152">
        <v>4.4819999999999999E-2</v>
      </c>
      <c r="L88" s="150" t="s">
        <v>40</v>
      </c>
      <c r="M88" s="14" t="s">
        <v>46</v>
      </c>
      <c r="N88" s="151">
        <v>6.3E-3</v>
      </c>
      <c r="O88" s="18">
        <v>0.1384</v>
      </c>
      <c r="P88" s="152">
        <v>-6.8999999999999999E-3</v>
      </c>
      <c r="Q88" s="152">
        <v>1.0177</v>
      </c>
      <c r="R88" s="152">
        <v>2.0999999999999999E-3</v>
      </c>
      <c r="S88" s="152">
        <v>1.4E-3</v>
      </c>
      <c r="T88" s="152">
        <v>2E-3</v>
      </c>
      <c r="U88" s="150">
        <v>64910</v>
      </c>
      <c r="V88" s="150">
        <v>564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150184</v>
      </c>
      <c r="B89" s="144" t="s">
        <v>106</v>
      </c>
      <c r="C89" s="7">
        <v>1.0149999999999999</v>
      </c>
      <c r="D89" s="145">
        <v>-1E-3</v>
      </c>
      <c r="E89" s="144">
        <v>1205.5</v>
      </c>
      <c r="F89" s="7">
        <v>1.0107999999999999</v>
      </c>
      <c r="G89" s="146">
        <v>-4.1999999999999997E-3</v>
      </c>
      <c r="H89" s="146">
        <v>0.03</v>
      </c>
      <c r="I89" s="144">
        <v>4.5</v>
      </c>
      <c r="J89" s="144">
        <v>4.5</v>
      </c>
      <c r="K89" s="146">
        <v>4.4810000000000003E-2</v>
      </c>
      <c r="L89" s="144" t="s">
        <v>40</v>
      </c>
      <c r="M89" s="7" t="s">
        <v>76</v>
      </c>
      <c r="N89" s="147">
        <v>7.0000000000000001E-3</v>
      </c>
      <c r="O89" s="23">
        <v>0.3508</v>
      </c>
      <c r="P89" s="146">
        <v>-7.0000000000000001E-3</v>
      </c>
      <c r="Q89" s="160">
        <v>0.54459999999999997</v>
      </c>
      <c r="R89" s="146">
        <v>7.1000000000000004E-3</v>
      </c>
      <c r="S89" s="146">
        <v>-2.3E-3</v>
      </c>
      <c r="T89" s="146">
        <v>-1.5E-3</v>
      </c>
      <c r="U89" s="144">
        <v>38476</v>
      </c>
      <c r="V89" s="144">
        <v>-5</v>
      </c>
      <c r="W89" s="148">
        <v>0.21180555555555555</v>
      </c>
      <c r="X89" s="149">
        <v>42885</v>
      </c>
      <c r="Y89" s="13" t="s">
        <v>38</v>
      </c>
    </row>
    <row r="90" spans="1:25" ht="15.75" thickBot="1" x14ac:dyDescent="0.2">
      <c r="A90" s="14">
        <v>150233</v>
      </c>
      <c r="B90" s="150" t="s">
        <v>81</v>
      </c>
      <c r="C90" s="14">
        <v>1.0149999999999999</v>
      </c>
      <c r="D90" s="156">
        <v>-1E-3</v>
      </c>
      <c r="E90" s="150">
        <v>183.57</v>
      </c>
      <c r="F90" s="14">
        <v>1.0107999999999999</v>
      </c>
      <c r="G90" s="152">
        <v>-4.1999999999999997E-3</v>
      </c>
      <c r="H90" s="152">
        <v>0.03</v>
      </c>
      <c r="I90" s="150">
        <v>4.5</v>
      </c>
      <c r="J90" s="150">
        <v>4.5</v>
      </c>
      <c r="K90" s="152">
        <v>4.4810000000000003E-2</v>
      </c>
      <c r="L90" s="150" t="s">
        <v>40</v>
      </c>
      <c r="M90" s="14" t="s">
        <v>82</v>
      </c>
      <c r="N90" s="151">
        <v>8.0000000000000004E-4</v>
      </c>
      <c r="O90" s="18">
        <v>0.29210000000000003</v>
      </c>
      <c r="P90" s="152">
        <v>-7.0000000000000001E-3</v>
      </c>
      <c r="Q90" s="162">
        <v>0.6845</v>
      </c>
      <c r="R90" s="152">
        <v>-2.8E-3</v>
      </c>
      <c r="S90" s="152">
        <v>-2.9999999999999997E-4</v>
      </c>
      <c r="T90" s="152">
        <v>-3.0000000000000001E-3</v>
      </c>
      <c r="U90" s="150">
        <v>2672</v>
      </c>
      <c r="V90" s="150">
        <v>0</v>
      </c>
      <c r="W90" s="153">
        <v>0.21180555555555555</v>
      </c>
      <c r="X90" s="154">
        <v>42884</v>
      </c>
      <c r="Y90" s="21" t="s">
        <v>38</v>
      </c>
    </row>
    <row r="91" spans="1:25" ht="15.75" thickBot="1" x14ac:dyDescent="0.2">
      <c r="A91" s="7">
        <v>150257</v>
      </c>
      <c r="B91" s="144" t="s">
        <v>53</v>
      </c>
      <c r="C91" s="7">
        <v>1.0149999999999999</v>
      </c>
      <c r="D91" s="145">
        <v>-2E-3</v>
      </c>
      <c r="E91" s="144">
        <v>14.12</v>
      </c>
      <c r="F91" s="7">
        <v>1.0105</v>
      </c>
      <c r="G91" s="146">
        <v>-4.4999999999999997E-3</v>
      </c>
      <c r="H91" s="146">
        <v>0.03</v>
      </c>
      <c r="I91" s="144">
        <v>4.5</v>
      </c>
      <c r="J91" s="144">
        <v>4.5</v>
      </c>
      <c r="K91" s="146">
        <v>4.48E-2</v>
      </c>
      <c r="L91" s="144" t="s">
        <v>40</v>
      </c>
      <c r="M91" s="7" t="s">
        <v>54</v>
      </c>
      <c r="N91" s="147">
        <v>7.3000000000000001E-3</v>
      </c>
      <c r="O91" s="23">
        <v>0.42270000000000002</v>
      </c>
      <c r="P91" s="146">
        <v>-7.0000000000000001E-3</v>
      </c>
      <c r="Q91" s="146">
        <v>0.374</v>
      </c>
      <c r="R91" s="146">
        <v>-2E-3</v>
      </c>
      <c r="S91" s="146">
        <v>-2.5000000000000001E-3</v>
      </c>
      <c r="T91" s="146">
        <v>-4.8999999999999998E-3</v>
      </c>
      <c r="U91" s="144">
        <v>1578</v>
      </c>
      <c r="V91" s="144">
        <v>-9</v>
      </c>
      <c r="W91" s="148">
        <v>0.21180555555555555</v>
      </c>
      <c r="X91" s="149">
        <v>42888</v>
      </c>
      <c r="Y91" s="13" t="s">
        <v>38</v>
      </c>
    </row>
    <row r="92" spans="1:25" ht="15.75" thickBot="1" x14ac:dyDescent="0.2">
      <c r="A92" s="14">
        <v>150259</v>
      </c>
      <c r="B92" s="150" t="s">
        <v>92</v>
      </c>
      <c r="C92" s="14">
        <v>1.0149999999999999</v>
      </c>
      <c r="D92" s="159">
        <v>0</v>
      </c>
      <c r="E92" s="150">
        <v>205.84</v>
      </c>
      <c r="F92" s="14">
        <v>1.0105</v>
      </c>
      <c r="G92" s="152">
        <v>-4.4999999999999997E-3</v>
      </c>
      <c r="H92" s="152">
        <v>0.03</v>
      </c>
      <c r="I92" s="150">
        <v>4.5</v>
      </c>
      <c r="J92" s="150">
        <v>4.5</v>
      </c>
      <c r="K92" s="152">
        <v>4.48E-2</v>
      </c>
      <c r="L92" s="150" t="s">
        <v>40</v>
      </c>
      <c r="M92" s="14" t="s">
        <v>93</v>
      </c>
      <c r="N92" s="151">
        <v>2.9999999999999997E-4</v>
      </c>
      <c r="O92" s="18">
        <v>0.33539999999999998</v>
      </c>
      <c r="P92" s="152">
        <v>-7.0000000000000001E-3</v>
      </c>
      <c r="Q92" s="152">
        <v>0.58179999999999998</v>
      </c>
      <c r="R92" s="152">
        <v>-8.0000000000000004E-4</v>
      </c>
      <c r="S92" s="152">
        <v>-4.7000000000000002E-3</v>
      </c>
      <c r="T92" s="152">
        <v>-2.8E-3</v>
      </c>
      <c r="U92" s="150">
        <v>10107</v>
      </c>
      <c r="V92" s="150">
        <v>-1</v>
      </c>
      <c r="W92" s="153">
        <v>0.21180555555555555</v>
      </c>
      <c r="X92" s="154">
        <v>42888</v>
      </c>
      <c r="Y92" s="21" t="s">
        <v>38</v>
      </c>
    </row>
    <row r="93" spans="1:25" ht="15.75" thickBot="1" x14ac:dyDescent="0.2">
      <c r="A93" s="7">
        <v>502049</v>
      </c>
      <c r="B93" s="144" t="s">
        <v>90</v>
      </c>
      <c r="C93" s="7">
        <v>1.0209999999999999</v>
      </c>
      <c r="D93" s="157">
        <v>0</v>
      </c>
      <c r="E93" s="144">
        <v>329.23</v>
      </c>
      <c r="F93" s="7">
        <v>1.0165</v>
      </c>
      <c r="G93" s="146">
        <v>-4.4000000000000003E-3</v>
      </c>
      <c r="H93" s="146">
        <v>0.03</v>
      </c>
      <c r="I93" s="144">
        <v>4.5</v>
      </c>
      <c r="J93" s="144">
        <v>4.5</v>
      </c>
      <c r="K93" s="146">
        <v>4.48E-2</v>
      </c>
      <c r="L93" s="144" t="s">
        <v>40</v>
      </c>
      <c r="M93" s="7" t="s">
        <v>91</v>
      </c>
      <c r="N93" s="145">
        <v>-2.3E-3</v>
      </c>
      <c r="O93" s="23">
        <v>0.42420000000000002</v>
      </c>
      <c r="P93" s="146">
        <v>-6.8999999999999999E-3</v>
      </c>
      <c r="Q93" s="146">
        <v>0.36399999999999999</v>
      </c>
      <c r="R93" s="146">
        <v>-3.8E-3</v>
      </c>
      <c r="S93" s="146">
        <v>-3.3E-3</v>
      </c>
      <c r="T93" s="146">
        <v>-4.7999999999999996E-3</v>
      </c>
      <c r="U93" s="144">
        <v>14367</v>
      </c>
      <c r="V93" s="144">
        <v>9</v>
      </c>
      <c r="W93" s="148">
        <v>0.21180555555555555</v>
      </c>
      <c r="X93" s="149">
        <v>42839</v>
      </c>
      <c r="Y93" s="13" t="s">
        <v>38</v>
      </c>
    </row>
    <row r="94" spans="1:25" ht="15.75" thickBot="1" x14ac:dyDescent="0.2">
      <c r="A94" s="14">
        <v>150235</v>
      </c>
      <c r="B94" s="150" t="s">
        <v>115</v>
      </c>
      <c r="C94" s="14">
        <v>1.0329999999999999</v>
      </c>
      <c r="D94" s="159">
        <v>0</v>
      </c>
      <c r="E94" s="150">
        <v>127.88</v>
      </c>
      <c r="F94" s="14">
        <v>1.028</v>
      </c>
      <c r="G94" s="152">
        <v>-4.8999999999999998E-3</v>
      </c>
      <c r="H94" s="152">
        <v>0.03</v>
      </c>
      <c r="I94" s="150">
        <v>4.5</v>
      </c>
      <c r="J94" s="150">
        <v>4.5</v>
      </c>
      <c r="K94" s="152">
        <v>4.478E-2</v>
      </c>
      <c r="L94" s="150" t="s">
        <v>40</v>
      </c>
      <c r="M94" s="14" t="s">
        <v>56</v>
      </c>
      <c r="N94" s="151">
        <v>5.9999999999999995E-4</v>
      </c>
      <c r="O94" s="18">
        <v>0.36449999999999999</v>
      </c>
      <c r="P94" s="152">
        <v>-7.9000000000000008E-3</v>
      </c>
      <c r="Q94" s="152">
        <v>0.49170000000000003</v>
      </c>
      <c r="R94" s="152">
        <v>-2.0999999999999999E-3</v>
      </c>
      <c r="S94" s="152">
        <v>-2E-3</v>
      </c>
      <c r="T94" s="152">
        <v>-4.4999999999999997E-3</v>
      </c>
      <c r="U94" s="150">
        <v>32110</v>
      </c>
      <c r="V94" s="150">
        <v>71</v>
      </c>
      <c r="W94" s="153">
        <v>0.21180555555555555</v>
      </c>
      <c r="X94" s="154">
        <v>42675</v>
      </c>
      <c r="Y94" s="21" t="s">
        <v>38</v>
      </c>
    </row>
    <row r="95" spans="1:25" ht="15.75" thickBot="1" x14ac:dyDescent="0.2">
      <c r="A95" s="7">
        <v>150277</v>
      </c>
      <c r="B95" s="155" t="s">
        <v>65</v>
      </c>
      <c r="C95" s="7">
        <v>1.0620000000000001</v>
      </c>
      <c r="D95" s="147">
        <v>8.9999999999999998E-4</v>
      </c>
      <c r="E95" s="144">
        <v>2214.7600000000002</v>
      </c>
      <c r="F95" s="7">
        <v>1.0569999999999999</v>
      </c>
      <c r="G95" s="146">
        <v>-4.7000000000000002E-3</v>
      </c>
      <c r="H95" s="146">
        <v>0.03</v>
      </c>
      <c r="I95" s="144">
        <v>5</v>
      </c>
      <c r="J95" s="144">
        <v>4.5</v>
      </c>
      <c r="K95" s="146">
        <v>4.478E-2</v>
      </c>
      <c r="L95" s="144" t="s">
        <v>40</v>
      </c>
      <c r="M95" s="7" t="s">
        <v>66</v>
      </c>
      <c r="N95" s="147">
        <v>6.4000000000000003E-3</v>
      </c>
      <c r="O95" s="23">
        <v>0.1542</v>
      </c>
      <c r="P95" s="146">
        <v>-7.7999999999999996E-3</v>
      </c>
      <c r="Q95" s="146">
        <v>0.94130000000000003</v>
      </c>
      <c r="R95" s="146">
        <v>-3.3999999999999998E-3</v>
      </c>
      <c r="S95" s="146">
        <v>-2.5999999999999999E-3</v>
      </c>
      <c r="T95" s="146">
        <v>-6.9999999999999999E-4</v>
      </c>
      <c r="U95" s="144">
        <v>53762</v>
      </c>
      <c r="V95" s="144">
        <v>-5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150241</v>
      </c>
      <c r="B96" s="161" t="s">
        <v>94</v>
      </c>
      <c r="C96" s="14">
        <v>1.036</v>
      </c>
      <c r="D96" s="156">
        <v>-1.9E-3</v>
      </c>
      <c r="E96" s="150">
        <v>15.55</v>
      </c>
      <c r="F96" s="14">
        <v>1.0309999999999999</v>
      </c>
      <c r="G96" s="152">
        <v>-4.7999999999999996E-3</v>
      </c>
      <c r="H96" s="152">
        <v>0.03</v>
      </c>
      <c r="I96" s="150">
        <v>4.5</v>
      </c>
      <c r="J96" s="150">
        <v>4.5</v>
      </c>
      <c r="K96" s="152">
        <v>4.478E-2</v>
      </c>
      <c r="L96" s="150" t="s">
        <v>40</v>
      </c>
      <c r="M96" s="14" t="s">
        <v>95</v>
      </c>
      <c r="N96" s="156">
        <v>-6.1999999999999998E-3</v>
      </c>
      <c r="O96" s="18">
        <v>0.31169999999999998</v>
      </c>
      <c r="P96" s="152">
        <v>-7.9000000000000008E-3</v>
      </c>
      <c r="Q96" s="152">
        <v>0.61209999999999998</v>
      </c>
      <c r="R96" s="152">
        <v>-4.7999999999999996E-3</v>
      </c>
      <c r="S96" s="152">
        <v>-6.4000000000000003E-3</v>
      </c>
      <c r="T96" s="152">
        <v>-4.7999999999999996E-3</v>
      </c>
      <c r="U96" s="150">
        <v>8419</v>
      </c>
      <c r="V96" s="150">
        <v>-1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150315</v>
      </c>
      <c r="B97" s="144" t="s">
        <v>118</v>
      </c>
      <c r="C97" s="7">
        <v>1.038</v>
      </c>
      <c r="D97" s="145">
        <v>-1E-3</v>
      </c>
      <c r="E97" s="144">
        <v>114.1</v>
      </c>
      <c r="F97" s="7">
        <v>1.0329999999999999</v>
      </c>
      <c r="G97" s="146">
        <v>-4.7999999999999996E-3</v>
      </c>
      <c r="H97" s="146">
        <v>0.03</v>
      </c>
      <c r="I97" s="144">
        <v>4.5</v>
      </c>
      <c r="J97" s="144">
        <v>4.5</v>
      </c>
      <c r="K97" s="146">
        <v>4.478E-2</v>
      </c>
      <c r="L97" s="144" t="s">
        <v>40</v>
      </c>
      <c r="M97" s="7" t="s">
        <v>119</v>
      </c>
      <c r="N97" s="145">
        <v>-1E-3</v>
      </c>
      <c r="O97" s="23">
        <v>0.37540000000000001</v>
      </c>
      <c r="P97" s="146">
        <v>-7.9000000000000008E-3</v>
      </c>
      <c r="Q97" s="146">
        <v>0.46050000000000002</v>
      </c>
      <c r="R97" s="146">
        <v>-5.8999999999999999E-3</v>
      </c>
      <c r="S97" s="146">
        <v>-4.4000000000000003E-3</v>
      </c>
      <c r="T97" s="146">
        <v>-6.3E-3</v>
      </c>
      <c r="U97" s="144">
        <v>9012</v>
      </c>
      <c r="V97" s="144">
        <v>-27</v>
      </c>
      <c r="W97" s="148">
        <v>0.21180555555555555</v>
      </c>
      <c r="X97" s="149">
        <v>42705</v>
      </c>
      <c r="Y97" s="13" t="s">
        <v>38</v>
      </c>
    </row>
    <row r="98" spans="1:25" ht="15.75" thickBot="1" x14ac:dyDescent="0.2">
      <c r="A98" s="14">
        <v>150164</v>
      </c>
      <c r="B98" s="150" t="s">
        <v>61</v>
      </c>
      <c r="C98" s="14">
        <v>1.0329999999999999</v>
      </c>
      <c r="D98" s="159">
        <v>0</v>
      </c>
      <c r="E98" s="150">
        <v>353.74</v>
      </c>
      <c r="F98" s="14">
        <v>1.028</v>
      </c>
      <c r="G98" s="152">
        <v>-4.8999999999999998E-3</v>
      </c>
      <c r="H98" s="152">
        <v>0.03</v>
      </c>
      <c r="I98" s="150">
        <v>4.5</v>
      </c>
      <c r="J98" s="150">
        <v>4.5</v>
      </c>
      <c r="K98" s="152">
        <v>4.478E-2</v>
      </c>
      <c r="L98" s="150" t="s">
        <v>40</v>
      </c>
      <c r="M98" s="14" t="s">
        <v>62</v>
      </c>
      <c r="N98" s="156">
        <v>-2.5000000000000001E-3</v>
      </c>
      <c r="O98" s="18">
        <v>0.1132</v>
      </c>
      <c r="P98" s="152">
        <v>-6.3E-3</v>
      </c>
      <c r="Q98" s="152">
        <v>0.45269999999999999</v>
      </c>
      <c r="R98" s="152">
        <v>1.4E-2</v>
      </c>
      <c r="S98" s="152">
        <v>1.1599999999999999E-2</v>
      </c>
      <c r="T98" s="152">
        <v>9.7999999999999997E-3</v>
      </c>
      <c r="U98" s="150">
        <v>3500</v>
      </c>
      <c r="V98" s="150">
        <v>0</v>
      </c>
      <c r="W98" s="153">
        <v>0.29375000000000001</v>
      </c>
      <c r="X98" s="154">
        <v>42705</v>
      </c>
      <c r="Y98" s="21" t="s">
        <v>38</v>
      </c>
    </row>
    <row r="99" spans="1:25" ht="15.75" thickBot="1" x14ac:dyDescent="0.2">
      <c r="A99" s="7">
        <v>150305</v>
      </c>
      <c r="B99" s="144" t="s">
        <v>104</v>
      </c>
      <c r="C99" s="7">
        <v>1.0369999999999999</v>
      </c>
      <c r="D99" s="157">
        <v>0</v>
      </c>
      <c r="E99" s="144">
        <v>8.0500000000000007</v>
      </c>
      <c r="F99" s="7">
        <v>1.032</v>
      </c>
      <c r="G99" s="146">
        <v>-4.7999999999999996E-3</v>
      </c>
      <c r="H99" s="146">
        <v>0.03</v>
      </c>
      <c r="I99" s="144">
        <v>4.5</v>
      </c>
      <c r="J99" s="144">
        <v>4.5</v>
      </c>
      <c r="K99" s="146">
        <v>4.478E-2</v>
      </c>
      <c r="L99" s="144" t="s">
        <v>40</v>
      </c>
      <c r="M99" s="7" t="s">
        <v>105</v>
      </c>
      <c r="N99" s="147">
        <v>8.9999999999999998E-4</v>
      </c>
      <c r="O99" s="23">
        <v>0.2311</v>
      </c>
      <c r="P99" s="146">
        <v>-7.9000000000000008E-3</v>
      </c>
      <c r="Q99" s="146">
        <v>0.79920000000000002</v>
      </c>
      <c r="R99" s="146">
        <v>-5.5999999999999999E-3</v>
      </c>
      <c r="S99" s="146">
        <v>-5.4000000000000003E-3</v>
      </c>
      <c r="T99" s="146">
        <v>-4.1999999999999997E-3</v>
      </c>
      <c r="U99" s="144">
        <v>2737</v>
      </c>
      <c r="V99" s="144">
        <v>-35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502027</v>
      </c>
      <c r="B100" s="150" t="s">
        <v>124</v>
      </c>
      <c r="C100" s="14">
        <v>1.0569999999999999</v>
      </c>
      <c r="D100" s="156">
        <v>-8.9999999999999998E-4</v>
      </c>
      <c r="E100" s="150">
        <v>69.680000000000007</v>
      </c>
      <c r="F100" s="14">
        <v>1.052</v>
      </c>
      <c r="G100" s="152">
        <v>-4.7999999999999996E-3</v>
      </c>
      <c r="H100" s="152">
        <v>0.03</v>
      </c>
      <c r="I100" s="150">
        <v>5</v>
      </c>
      <c r="J100" s="150">
        <v>4.5</v>
      </c>
      <c r="K100" s="152">
        <v>4.478E-2</v>
      </c>
      <c r="L100" s="150" t="s">
        <v>40</v>
      </c>
      <c r="M100" s="14" t="s">
        <v>125</v>
      </c>
      <c r="N100" s="151">
        <v>5.4000000000000003E-3</v>
      </c>
      <c r="O100" s="18">
        <v>0.28670000000000001</v>
      </c>
      <c r="P100" s="152">
        <v>-7.7999999999999996E-3</v>
      </c>
      <c r="Q100" s="152">
        <v>0.64359999999999995</v>
      </c>
      <c r="R100" s="152">
        <v>3.7000000000000002E-3</v>
      </c>
      <c r="S100" s="152">
        <v>5.4999999999999997E-3</v>
      </c>
      <c r="T100" s="152">
        <v>3.8999999999999998E-3</v>
      </c>
      <c r="U100" s="150">
        <v>794</v>
      </c>
      <c r="V100" s="150">
        <v>159</v>
      </c>
      <c r="W100" s="153">
        <v>0.21180555555555555</v>
      </c>
      <c r="X100" s="154">
        <v>42614</v>
      </c>
      <c r="Y100" s="21" t="s">
        <v>38</v>
      </c>
    </row>
    <row r="101" spans="1:25" ht="15.75" thickBot="1" x14ac:dyDescent="0.2">
      <c r="A101" s="7">
        <v>150283</v>
      </c>
      <c r="B101" s="144" t="s">
        <v>63</v>
      </c>
      <c r="C101" s="7">
        <v>1.014</v>
      </c>
      <c r="D101" s="145">
        <v>-1E-3</v>
      </c>
      <c r="E101" s="144">
        <v>34.14</v>
      </c>
      <c r="F101" s="7">
        <v>1.0083</v>
      </c>
      <c r="G101" s="146">
        <v>-5.7000000000000002E-3</v>
      </c>
      <c r="H101" s="146">
        <v>0.03</v>
      </c>
      <c r="I101" s="144">
        <v>4.5</v>
      </c>
      <c r="J101" s="144">
        <v>4.5</v>
      </c>
      <c r="K101" s="146">
        <v>4.4740000000000002E-2</v>
      </c>
      <c r="L101" s="144" t="s">
        <v>40</v>
      </c>
      <c r="M101" s="7" t="s">
        <v>64</v>
      </c>
      <c r="N101" s="147">
        <v>3.2000000000000002E-3</v>
      </c>
      <c r="O101" s="23">
        <v>0.29759999999999998</v>
      </c>
      <c r="P101" s="146">
        <v>-8.8999999999999999E-3</v>
      </c>
      <c r="Q101" s="160">
        <v>0.67459999999999998</v>
      </c>
      <c r="R101" s="146">
        <v>-3.0000000000000001E-3</v>
      </c>
      <c r="S101" s="146">
        <v>-4.4999999999999997E-3</v>
      </c>
      <c r="T101" s="146">
        <v>-5.7000000000000002E-3</v>
      </c>
      <c r="U101" s="144">
        <v>9264</v>
      </c>
      <c r="V101" s="144">
        <v>-15</v>
      </c>
      <c r="W101" s="148">
        <v>0.21180555555555555</v>
      </c>
      <c r="X101" s="149">
        <v>42905</v>
      </c>
      <c r="Y101" s="13" t="s">
        <v>38</v>
      </c>
    </row>
    <row r="102" spans="1:25" ht="15.75" thickBot="1" x14ac:dyDescent="0.2">
      <c r="A102" s="14">
        <v>502011</v>
      </c>
      <c r="B102" s="150" t="s">
        <v>101</v>
      </c>
      <c r="C102" s="14">
        <v>1.012</v>
      </c>
      <c r="D102" s="156">
        <v>-3.8999999999999998E-3</v>
      </c>
      <c r="E102" s="150">
        <v>321.36</v>
      </c>
      <c r="F102" s="14">
        <v>1.0062</v>
      </c>
      <c r="G102" s="152">
        <v>-5.7999999999999996E-3</v>
      </c>
      <c r="H102" s="152">
        <v>0.03</v>
      </c>
      <c r="I102" s="150">
        <v>4.5</v>
      </c>
      <c r="J102" s="150">
        <v>4.5</v>
      </c>
      <c r="K102" s="152">
        <v>4.4740000000000002E-2</v>
      </c>
      <c r="L102" s="150" t="s">
        <v>40</v>
      </c>
      <c r="M102" s="14" t="s">
        <v>56</v>
      </c>
      <c r="N102" s="151">
        <v>5.9999999999999995E-4</v>
      </c>
      <c r="O102" s="18">
        <v>0.46939999999999998</v>
      </c>
      <c r="P102" s="152">
        <v>-8.8999999999999999E-3</v>
      </c>
      <c r="Q102" s="152">
        <v>0.2671</v>
      </c>
      <c r="R102" s="152">
        <v>-1.1000000000000001E-3</v>
      </c>
      <c r="S102" s="152">
        <v>8.0000000000000004E-4</v>
      </c>
      <c r="T102" s="152">
        <v>-4.1000000000000003E-3</v>
      </c>
      <c r="U102" s="150">
        <v>15891</v>
      </c>
      <c r="V102" s="150">
        <v>-4</v>
      </c>
      <c r="W102" s="153">
        <v>0.21180555555555555</v>
      </c>
      <c r="X102" s="154">
        <v>42923</v>
      </c>
      <c r="Y102" s="21" t="s">
        <v>38</v>
      </c>
    </row>
    <row r="103" spans="1:25" ht="15.75" thickBot="1" x14ac:dyDescent="0.2">
      <c r="A103" s="7">
        <v>150177</v>
      </c>
      <c r="B103" s="144" t="s">
        <v>83</v>
      </c>
      <c r="C103" s="7">
        <v>1.0349999999999999</v>
      </c>
      <c r="D103" s="157">
        <v>0</v>
      </c>
      <c r="E103" s="144">
        <v>120.45</v>
      </c>
      <c r="F103" s="7">
        <v>1.0289999999999999</v>
      </c>
      <c r="G103" s="146">
        <v>-5.7999999999999996E-3</v>
      </c>
      <c r="H103" s="146">
        <v>0.03</v>
      </c>
      <c r="I103" s="144">
        <v>4.5</v>
      </c>
      <c r="J103" s="144">
        <v>4.5</v>
      </c>
      <c r="K103" s="146">
        <v>4.4729999999999999E-2</v>
      </c>
      <c r="L103" s="144" t="s">
        <v>40</v>
      </c>
      <c r="M103" s="7" t="s">
        <v>84</v>
      </c>
      <c r="N103" s="147">
        <v>2.0999999999999999E-3</v>
      </c>
      <c r="O103" s="23">
        <v>0.46410000000000001</v>
      </c>
      <c r="P103" s="146">
        <v>-8.8000000000000005E-3</v>
      </c>
      <c r="Q103" s="146">
        <v>0.25690000000000002</v>
      </c>
      <c r="R103" s="146">
        <v>-2E-3</v>
      </c>
      <c r="S103" s="146">
        <v>2.0999999999999999E-3</v>
      </c>
      <c r="T103" s="146">
        <v>-4.0000000000000002E-4</v>
      </c>
      <c r="U103" s="144">
        <v>22523</v>
      </c>
      <c r="V103" s="144">
        <v>0</v>
      </c>
      <c r="W103" s="148">
        <v>0.21180555555555555</v>
      </c>
      <c r="X103" s="149">
        <v>42738</v>
      </c>
      <c r="Y103" s="13" t="s">
        <v>38</v>
      </c>
    </row>
    <row r="104" spans="1:25" ht="15.75" thickBot="1" x14ac:dyDescent="0.2">
      <c r="A104" s="14">
        <v>150203</v>
      </c>
      <c r="B104" s="150" t="s">
        <v>109</v>
      </c>
      <c r="C104" s="14">
        <v>1.028</v>
      </c>
      <c r="D104" s="156">
        <v>-1.9E-3</v>
      </c>
      <c r="E104" s="150">
        <v>38.35</v>
      </c>
      <c r="F104" s="14">
        <v>1.022</v>
      </c>
      <c r="G104" s="152">
        <v>-5.8999999999999999E-3</v>
      </c>
      <c r="H104" s="152">
        <v>0.03</v>
      </c>
      <c r="I104" s="150">
        <v>4.5</v>
      </c>
      <c r="J104" s="150">
        <v>4.5</v>
      </c>
      <c r="K104" s="152">
        <v>4.4729999999999999E-2</v>
      </c>
      <c r="L104" s="150" t="s">
        <v>40</v>
      </c>
      <c r="M104" s="14" t="s">
        <v>110</v>
      </c>
      <c r="N104" s="151">
        <v>2.5000000000000001E-3</v>
      </c>
      <c r="O104" s="18">
        <v>0.47039999999999998</v>
      </c>
      <c r="P104" s="152">
        <v>-8.8999999999999999E-3</v>
      </c>
      <c r="Q104" s="152">
        <v>0.24909999999999999</v>
      </c>
      <c r="R104" s="152">
        <v>-2E-3</v>
      </c>
      <c r="S104" s="152">
        <v>-4.0000000000000002E-4</v>
      </c>
      <c r="T104" s="152">
        <v>-3.8E-3</v>
      </c>
      <c r="U104" s="150">
        <v>16046</v>
      </c>
      <c r="V104" s="150">
        <v>-141</v>
      </c>
      <c r="W104" s="153">
        <v>0.21180555555555555</v>
      </c>
      <c r="X104" s="154">
        <v>42705</v>
      </c>
      <c r="Y104" s="21" t="s">
        <v>38</v>
      </c>
    </row>
    <row r="105" spans="1:25" ht="15.75" thickBot="1" x14ac:dyDescent="0.2">
      <c r="A105" s="7">
        <v>150205</v>
      </c>
      <c r="B105" s="144" t="s">
        <v>49</v>
      </c>
      <c r="C105" s="7">
        <v>1.04</v>
      </c>
      <c r="D105" s="145">
        <v>-1E-3</v>
      </c>
      <c r="E105" s="144">
        <v>17103.53</v>
      </c>
      <c r="F105" s="7">
        <v>1.034</v>
      </c>
      <c r="G105" s="146">
        <v>-5.7999999999999996E-3</v>
      </c>
      <c r="H105" s="146">
        <v>0.03</v>
      </c>
      <c r="I105" s="144">
        <v>4.5</v>
      </c>
      <c r="J105" s="144">
        <v>4.5</v>
      </c>
      <c r="K105" s="146">
        <v>4.4729999999999999E-2</v>
      </c>
      <c r="L105" s="144" t="s">
        <v>40</v>
      </c>
      <c r="M105" s="7" t="s">
        <v>50</v>
      </c>
      <c r="N105" s="147">
        <v>3.0999999999999999E-3</v>
      </c>
      <c r="O105" s="23">
        <v>0.1948</v>
      </c>
      <c r="P105" s="146">
        <v>-8.8000000000000005E-3</v>
      </c>
      <c r="Q105" s="146">
        <v>0.88129999999999997</v>
      </c>
      <c r="R105" s="146">
        <v>-2.8999999999999998E-3</v>
      </c>
      <c r="S105" s="146">
        <v>-1.2999999999999999E-3</v>
      </c>
      <c r="T105" s="146">
        <v>-5.9999999999999995E-4</v>
      </c>
      <c r="U105" s="144">
        <v>590300</v>
      </c>
      <c r="V105" s="144">
        <v>183</v>
      </c>
      <c r="W105" s="148">
        <v>0.21180555555555555</v>
      </c>
      <c r="X105" s="149">
        <v>42705</v>
      </c>
      <c r="Y105" s="13" t="s">
        <v>38</v>
      </c>
    </row>
    <row r="106" spans="1:25" ht="15.75" thickBot="1" x14ac:dyDescent="0.2">
      <c r="A106" s="14">
        <v>150229</v>
      </c>
      <c r="B106" s="150" t="s">
        <v>69</v>
      </c>
      <c r="C106" s="14">
        <v>1.0389999999999999</v>
      </c>
      <c r="D106" s="151">
        <v>1.9E-3</v>
      </c>
      <c r="E106" s="150">
        <v>1311.83</v>
      </c>
      <c r="F106" s="14">
        <v>1.0329999999999999</v>
      </c>
      <c r="G106" s="152">
        <v>-5.7999999999999996E-3</v>
      </c>
      <c r="H106" s="152">
        <v>0.03</v>
      </c>
      <c r="I106" s="150">
        <v>4.5</v>
      </c>
      <c r="J106" s="150">
        <v>4.5</v>
      </c>
      <c r="K106" s="152">
        <v>4.4729999999999999E-2</v>
      </c>
      <c r="L106" s="150" t="s">
        <v>40</v>
      </c>
      <c r="M106" s="14" t="s">
        <v>70</v>
      </c>
      <c r="N106" s="156">
        <v>-8.0000000000000004E-4</v>
      </c>
      <c r="O106" s="18">
        <v>0.2787</v>
      </c>
      <c r="P106" s="152">
        <v>-8.8000000000000005E-3</v>
      </c>
      <c r="Q106" s="152">
        <v>0.68669999999999998</v>
      </c>
      <c r="R106" s="152">
        <v>1.2999999999999999E-3</v>
      </c>
      <c r="S106" s="152">
        <v>1.1000000000000001E-3</v>
      </c>
      <c r="T106" s="152">
        <v>2.3E-3</v>
      </c>
      <c r="U106" s="150">
        <v>17286</v>
      </c>
      <c r="V106" s="150">
        <v>97</v>
      </c>
      <c r="W106" s="153">
        <v>0.21180555555555555</v>
      </c>
      <c r="X106" s="154">
        <v>42705</v>
      </c>
      <c r="Y106" s="21" t="s">
        <v>38</v>
      </c>
    </row>
    <row r="107" spans="1:25" ht="15.75" thickBot="1" x14ac:dyDescent="0.2">
      <c r="A107" s="7">
        <v>150200</v>
      </c>
      <c r="B107" s="144" t="s">
        <v>55</v>
      </c>
      <c r="C107" s="7">
        <v>1.0369999999999999</v>
      </c>
      <c r="D107" s="157">
        <v>0</v>
      </c>
      <c r="E107" s="144">
        <v>27083.66</v>
      </c>
      <c r="F107" s="7">
        <v>1.0309999999999999</v>
      </c>
      <c r="G107" s="146">
        <v>-5.7999999999999996E-3</v>
      </c>
      <c r="H107" s="146">
        <v>0.03</v>
      </c>
      <c r="I107" s="144">
        <v>4.5</v>
      </c>
      <c r="J107" s="144">
        <v>4.5</v>
      </c>
      <c r="K107" s="146">
        <v>4.4729999999999999E-2</v>
      </c>
      <c r="L107" s="144" t="s">
        <v>40</v>
      </c>
      <c r="M107" s="7" t="s">
        <v>56</v>
      </c>
      <c r="N107" s="147">
        <v>5.9999999999999995E-4</v>
      </c>
      <c r="O107" s="23">
        <v>0.2087</v>
      </c>
      <c r="P107" s="146">
        <v>-8.8000000000000005E-3</v>
      </c>
      <c r="Q107" s="146">
        <v>0.85309999999999997</v>
      </c>
      <c r="R107" s="146">
        <v>1.2999999999999999E-3</v>
      </c>
      <c r="S107" s="146">
        <v>1.1999999999999999E-3</v>
      </c>
      <c r="T107" s="146">
        <v>1.1999999999999999E-3</v>
      </c>
      <c r="U107" s="144">
        <v>1013606</v>
      </c>
      <c r="V107" s="144">
        <v>11336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150207</v>
      </c>
      <c r="B108" s="150" t="s">
        <v>71</v>
      </c>
      <c r="C108" s="14">
        <v>1.0369999999999999</v>
      </c>
      <c r="D108" s="151">
        <v>1E-3</v>
      </c>
      <c r="E108" s="150">
        <v>201.53</v>
      </c>
      <c r="F108" s="14">
        <v>1.0309999999999999</v>
      </c>
      <c r="G108" s="152">
        <v>-5.7999999999999996E-3</v>
      </c>
      <c r="H108" s="152">
        <v>0.03</v>
      </c>
      <c r="I108" s="150">
        <v>4.5</v>
      </c>
      <c r="J108" s="150">
        <v>4.5</v>
      </c>
      <c r="K108" s="152">
        <v>4.4729999999999999E-2</v>
      </c>
      <c r="L108" s="150" t="s">
        <v>40</v>
      </c>
      <c r="M108" s="14" t="s">
        <v>72</v>
      </c>
      <c r="N108" s="151">
        <v>7.7000000000000002E-3</v>
      </c>
      <c r="O108" s="18">
        <v>0.1454</v>
      </c>
      <c r="P108" s="152">
        <v>-8.8000000000000005E-3</v>
      </c>
      <c r="Q108" s="152">
        <v>1.0015000000000001</v>
      </c>
      <c r="R108" s="152">
        <v>-3.8999999999999998E-3</v>
      </c>
      <c r="S108" s="152">
        <v>2.7000000000000001E-3</v>
      </c>
      <c r="T108" s="152">
        <v>4.0000000000000001E-3</v>
      </c>
      <c r="U108" s="150">
        <v>14137</v>
      </c>
      <c r="V108" s="150">
        <v>469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150249</v>
      </c>
      <c r="B109" s="155" t="s">
        <v>103</v>
      </c>
      <c r="C109" s="7">
        <v>1.0369999999999999</v>
      </c>
      <c r="D109" s="157">
        <v>0</v>
      </c>
      <c r="E109" s="144">
        <v>0.1</v>
      </c>
      <c r="F109" s="7">
        <v>1.0309999999999999</v>
      </c>
      <c r="G109" s="146">
        <v>-5.7999999999999996E-3</v>
      </c>
      <c r="H109" s="146">
        <v>0.03</v>
      </c>
      <c r="I109" s="144">
        <v>4.5</v>
      </c>
      <c r="J109" s="144">
        <v>4.5</v>
      </c>
      <c r="K109" s="146">
        <v>4.4729999999999999E-2</v>
      </c>
      <c r="L109" s="144" t="s">
        <v>40</v>
      </c>
      <c r="M109" s="7" t="s">
        <v>95</v>
      </c>
      <c r="N109" s="145">
        <v>-6.1999999999999998E-3</v>
      </c>
      <c r="O109" s="23">
        <v>0.27689999999999998</v>
      </c>
      <c r="P109" s="146">
        <v>-8.8000000000000005E-3</v>
      </c>
      <c r="Q109" s="146">
        <v>0.69350000000000001</v>
      </c>
      <c r="R109" s="146">
        <v>-7.1000000000000004E-3</v>
      </c>
      <c r="S109" s="146">
        <v>-6.7000000000000002E-3</v>
      </c>
      <c r="T109" s="146">
        <v>-3.8999999999999998E-3</v>
      </c>
      <c r="U109" s="144">
        <v>3826</v>
      </c>
      <c r="V109" s="144">
        <v>-4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150251</v>
      </c>
      <c r="B110" s="150" t="s">
        <v>96</v>
      </c>
      <c r="C110" s="14">
        <v>1.0369999999999999</v>
      </c>
      <c r="D110" s="159">
        <v>0</v>
      </c>
      <c r="E110" s="150">
        <v>540.34</v>
      </c>
      <c r="F110" s="14">
        <v>1.0309999999999999</v>
      </c>
      <c r="G110" s="152">
        <v>-5.7999999999999996E-3</v>
      </c>
      <c r="H110" s="152">
        <v>0.03</v>
      </c>
      <c r="I110" s="150">
        <v>4.5</v>
      </c>
      <c r="J110" s="150">
        <v>4.5</v>
      </c>
      <c r="K110" s="152">
        <v>4.4729999999999999E-2</v>
      </c>
      <c r="L110" s="150" t="s">
        <v>40</v>
      </c>
      <c r="M110" s="14" t="s">
        <v>97</v>
      </c>
      <c r="N110" s="151">
        <v>3.2000000000000002E-3</v>
      </c>
      <c r="O110" s="18">
        <v>0.42109999999999997</v>
      </c>
      <c r="P110" s="152">
        <v>-8.8000000000000005E-3</v>
      </c>
      <c r="Q110" s="152">
        <v>0.35580000000000001</v>
      </c>
      <c r="R110" s="152">
        <v>-7.6E-3</v>
      </c>
      <c r="S110" s="152">
        <v>-3.2000000000000002E-3</v>
      </c>
      <c r="T110" s="152">
        <v>3.2000000000000002E-3</v>
      </c>
      <c r="U110" s="150">
        <v>10306</v>
      </c>
      <c r="V110" s="150">
        <v>0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150143</v>
      </c>
      <c r="B111" s="144" t="s">
        <v>137</v>
      </c>
      <c r="C111" s="7">
        <v>1.0389999999999999</v>
      </c>
      <c r="D111" s="145">
        <v>-7.6E-3</v>
      </c>
      <c r="E111" s="144">
        <v>3.78</v>
      </c>
      <c r="F111" s="7">
        <v>1.0329999999999999</v>
      </c>
      <c r="G111" s="146">
        <v>-5.7999999999999996E-3</v>
      </c>
      <c r="H111" s="146">
        <v>0.03</v>
      </c>
      <c r="I111" s="144">
        <v>4.5</v>
      </c>
      <c r="J111" s="144">
        <v>4.5</v>
      </c>
      <c r="K111" s="146">
        <v>4.4729999999999999E-2</v>
      </c>
      <c r="L111" s="144" t="s">
        <v>40</v>
      </c>
      <c r="M111" s="7" t="s">
        <v>62</v>
      </c>
      <c r="N111" s="145">
        <v>-2.5000000000000001E-3</v>
      </c>
      <c r="O111" s="23">
        <v>0.1232</v>
      </c>
      <c r="P111" s="146">
        <v>-7.3000000000000001E-3</v>
      </c>
      <c r="Q111" s="146">
        <v>0.53269999999999995</v>
      </c>
      <c r="R111" s="146">
        <v>-1.1900000000000001E-2</v>
      </c>
      <c r="S111" s="146">
        <v>-6.1000000000000004E-3</v>
      </c>
      <c r="T111" s="146">
        <v>-4.4000000000000003E-3</v>
      </c>
      <c r="U111" s="144">
        <v>9020</v>
      </c>
      <c r="V111" s="144">
        <v>-1</v>
      </c>
      <c r="W111" s="148">
        <v>0.29375000000000001</v>
      </c>
      <c r="X111" s="149">
        <v>42705</v>
      </c>
      <c r="Y111" s="13" t="s">
        <v>38</v>
      </c>
    </row>
    <row r="112" spans="1:25" ht="15.75" thickBot="1" x14ac:dyDescent="0.2">
      <c r="A112" s="14">
        <v>150173</v>
      </c>
      <c r="B112" s="150" t="s">
        <v>113</v>
      </c>
      <c r="C112" s="14">
        <v>1.0369999999999999</v>
      </c>
      <c r="D112" s="156">
        <v>-1.9E-3</v>
      </c>
      <c r="E112" s="150">
        <v>252.33</v>
      </c>
      <c r="F112" s="14">
        <v>1.0309999999999999</v>
      </c>
      <c r="G112" s="152">
        <v>-5.7999999999999996E-3</v>
      </c>
      <c r="H112" s="152">
        <v>0.03</v>
      </c>
      <c r="I112" s="150">
        <v>4.5</v>
      </c>
      <c r="J112" s="150">
        <v>4.5</v>
      </c>
      <c r="K112" s="152">
        <v>4.4729999999999999E-2</v>
      </c>
      <c r="L112" s="150" t="s">
        <v>40</v>
      </c>
      <c r="M112" s="14" t="s">
        <v>114</v>
      </c>
      <c r="N112" s="151">
        <v>2.5999999999999999E-3</v>
      </c>
      <c r="O112" s="18">
        <v>0.28210000000000002</v>
      </c>
      <c r="P112" s="152">
        <v>-8.8000000000000005E-3</v>
      </c>
      <c r="Q112" s="152">
        <v>0.68120000000000003</v>
      </c>
      <c r="R112" s="152">
        <v>-6.8999999999999999E-3</v>
      </c>
      <c r="S112" s="152">
        <v>-4.4999999999999997E-3</v>
      </c>
      <c r="T112" s="152">
        <v>-4.4999999999999997E-3</v>
      </c>
      <c r="U112" s="150">
        <v>18101</v>
      </c>
      <c r="V112" s="150">
        <v>-281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150309</v>
      </c>
      <c r="B113" s="144" t="s">
        <v>73</v>
      </c>
      <c r="C113" s="7">
        <v>1.0389999999999999</v>
      </c>
      <c r="D113" s="145">
        <v>-1.0500000000000001E-2</v>
      </c>
      <c r="E113" s="144">
        <v>0.45</v>
      </c>
      <c r="F113" s="7">
        <v>1.0329999999999999</v>
      </c>
      <c r="G113" s="146">
        <v>-5.7999999999999996E-3</v>
      </c>
      <c r="H113" s="146">
        <v>0.03</v>
      </c>
      <c r="I113" s="144">
        <v>4.5</v>
      </c>
      <c r="J113" s="144">
        <v>4.5</v>
      </c>
      <c r="K113" s="146">
        <v>4.4729999999999999E-2</v>
      </c>
      <c r="L113" s="144" t="s">
        <v>40</v>
      </c>
      <c r="M113" s="7" t="s">
        <v>74</v>
      </c>
      <c r="N113" s="145">
        <v>-1E-4</v>
      </c>
      <c r="O113" s="23">
        <v>0.35649999999999998</v>
      </c>
      <c r="P113" s="146">
        <v>-8.8000000000000005E-3</v>
      </c>
      <c r="Q113" s="146">
        <v>0.50470000000000004</v>
      </c>
      <c r="R113" s="146">
        <v>-7.4000000000000003E-3</v>
      </c>
      <c r="S113" s="146">
        <v>-3.5000000000000001E-3</v>
      </c>
      <c r="T113" s="146">
        <v>-8.0999999999999996E-3</v>
      </c>
      <c r="U113" s="144">
        <v>1356</v>
      </c>
      <c r="V113" s="144">
        <v>-14</v>
      </c>
      <c r="W113" s="148">
        <v>0.21180555555555555</v>
      </c>
      <c r="X113" s="149">
        <v>42709</v>
      </c>
      <c r="Y113" s="13" t="s">
        <v>38</v>
      </c>
    </row>
    <row r="114" spans="1:25" ht="15.75" thickBot="1" x14ac:dyDescent="0.2">
      <c r="A114" s="14">
        <v>150329</v>
      </c>
      <c r="B114" s="150" t="s">
        <v>99</v>
      </c>
      <c r="C114" s="14">
        <v>1.0369999999999999</v>
      </c>
      <c r="D114" s="156">
        <v>-1E-3</v>
      </c>
      <c r="E114" s="150">
        <v>77.66</v>
      </c>
      <c r="F114" s="14">
        <v>1.0309999999999999</v>
      </c>
      <c r="G114" s="152">
        <v>-5.7999999999999996E-3</v>
      </c>
      <c r="H114" s="152">
        <v>0.03</v>
      </c>
      <c r="I114" s="150">
        <v>4.5</v>
      </c>
      <c r="J114" s="150">
        <v>4.5</v>
      </c>
      <c r="K114" s="152">
        <v>4.4729999999999999E-2</v>
      </c>
      <c r="L114" s="150" t="s">
        <v>40</v>
      </c>
      <c r="M114" s="14" t="s">
        <v>100</v>
      </c>
      <c r="N114" s="151">
        <v>1.4E-3</v>
      </c>
      <c r="O114" s="18">
        <v>0.32950000000000002</v>
      </c>
      <c r="P114" s="152">
        <v>-8.8000000000000005E-3</v>
      </c>
      <c r="Q114" s="152">
        <v>0.57020000000000004</v>
      </c>
      <c r="R114" s="152">
        <v>-5.4999999999999997E-3</v>
      </c>
      <c r="S114" s="152">
        <v>-4.7000000000000002E-3</v>
      </c>
      <c r="T114" s="152">
        <v>-2.5999999999999999E-3</v>
      </c>
      <c r="U114" s="150">
        <v>14329</v>
      </c>
      <c r="V114" s="150">
        <v>-21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1.0149999999999999</v>
      </c>
      <c r="D115" s="145">
        <v>-1E-3</v>
      </c>
      <c r="E115" s="144">
        <v>490.27</v>
      </c>
      <c r="F115" s="7">
        <v>1.0089999999999999</v>
      </c>
      <c r="G115" s="146">
        <v>-5.8999999999999999E-3</v>
      </c>
      <c r="H115" s="146">
        <v>0.03</v>
      </c>
      <c r="I115" s="144">
        <v>4.5</v>
      </c>
      <c r="J115" s="144">
        <v>4.5</v>
      </c>
      <c r="K115" s="146">
        <v>4.4729999999999999E-2</v>
      </c>
      <c r="L115" s="144" t="s">
        <v>40</v>
      </c>
      <c r="M115" s="7" t="s">
        <v>48</v>
      </c>
      <c r="N115" s="147">
        <v>2.3999999999999998E-3</v>
      </c>
      <c r="O115" s="23">
        <v>0.30320000000000003</v>
      </c>
      <c r="P115" s="146">
        <v>-8.8999999999999999E-3</v>
      </c>
      <c r="Q115" s="146">
        <v>0.6603</v>
      </c>
      <c r="R115" s="146">
        <v>-4.4000000000000003E-3</v>
      </c>
      <c r="S115" s="146">
        <v>-2.0999999999999999E-3</v>
      </c>
      <c r="T115" s="146">
        <v>-2.3999999999999998E-3</v>
      </c>
      <c r="U115" s="144">
        <v>24719</v>
      </c>
      <c r="V115" s="144">
        <v>32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502017</v>
      </c>
      <c r="B116" s="150" t="s">
        <v>45</v>
      </c>
      <c r="C116" s="14">
        <v>1.0369999999999999</v>
      </c>
      <c r="D116" s="159">
        <v>0</v>
      </c>
      <c r="E116" s="150">
        <v>0.26</v>
      </c>
      <c r="F116" s="14">
        <v>1.0309999999999999</v>
      </c>
      <c r="G116" s="152">
        <v>-5.7999999999999996E-3</v>
      </c>
      <c r="H116" s="152">
        <v>0.03</v>
      </c>
      <c r="I116" s="150">
        <v>4.5</v>
      </c>
      <c r="J116" s="150">
        <v>4.5</v>
      </c>
      <c r="K116" s="152">
        <v>4.4729999999999999E-2</v>
      </c>
      <c r="L116" s="150" t="s">
        <v>40</v>
      </c>
      <c r="M116" s="14" t="s">
        <v>46</v>
      </c>
      <c r="N116" s="151">
        <v>6.3E-3</v>
      </c>
      <c r="O116" s="18">
        <v>0.36080000000000001</v>
      </c>
      <c r="P116" s="152">
        <v>-8.8000000000000005E-3</v>
      </c>
      <c r="Q116" s="152">
        <v>0.49709999999999999</v>
      </c>
      <c r="R116" s="152">
        <v>5.4999999999999997E-3</v>
      </c>
      <c r="S116" s="152">
        <v>1.21E-2</v>
      </c>
      <c r="T116" s="152">
        <v>5.4999999999999997E-3</v>
      </c>
      <c r="U116" s="150">
        <v>249</v>
      </c>
      <c r="V116" s="150">
        <v>2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502024</v>
      </c>
      <c r="B117" s="144" t="s">
        <v>77</v>
      </c>
      <c r="C117" s="7">
        <v>1.0580000000000001</v>
      </c>
      <c r="D117" s="145">
        <v>-1.9E-3</v>
      </c>
      <c r="E117" s="144">
        <v>108.37</v>
      </c>
      <c r="F117" s="7">
        <v>1.052</v>
      </c>
      <c r="G117" s="146">
        <v>-5.7000000000000002E-3</v>
      </c>
      <c r="H117" s="146">
        <v>0.03</v>
      </c>
      <c r="I117" s="144">
        <v>5</v>
      </c>
      <c r="J117" s="144">
        <v>4.5</v>
      </c>
      <c r="K117" s="146">
        <v>4.4729999999999999E-2</v>
      </c>
      <c r="L117" s="144" t="s">
        <v>40</v>
      </c>
      <c r="M117" s="7" t="s">
        <v>78</v>
      </c>
      <c r="N117" s="147">
        <v>2.5000000000000001E-3</v>
      </c>
      <c r="O117" s="23">
        <v>0.28710000000000002</v>
      </c>
      <c r="P117" s="146">
        <v>-8.8000000000000005E-3</v>
      </c>
      <c r="Q117" s="146">
        <v>0.64259999999999995</v>
      </c>
      <c r="R117" s="146">
        <v>-5.1000000000000004E-3</v>
      </c>
      <c r="S117" s="146">
        <v>9.9000000000000008E-3</v>
      </c>
      <c r="T117" s="146">
        <v>8.8000000000000005E-3</v>
      </c>
      <c r="U117" s="144">
        <v>3244</v>
      </c>
      <c r="V117" s="144">
        <v>15</v>
      </c>
      <c r="W117" s="148">
        <v>0.21180555555555555</v>
      </c>
      <c r="X117" s="149">
        <v>42614</v>
      </c>
      <c r="Y117" s="13" t="s">
        <v>38</v>
      </c>
    </row>
    <row r="118" spans="1:25" ht="15.75" thickBot="1" x14ac:dyDescent="0.2">
      <c r="A118" s="14">
        <v>150243</v>
      </c>
      <c r="B118" s="150" t="s">
        <v>128</v>
      </c>
      <c r="C118" s="14">
        <v>1.0349999999999999</v>
      </c>
      <c r="D118" s="156">
        <v>-1E-3</v>
      </c>
      <c r="E118" s="150">
        <v>151.25</v>
      </c>
      <c r="F118" s="14">
        <v>1.028</v>
      </c>
      <c r="G118" s="152">
        <v>-6.7999999999999996E-3</v>
      </c>
      <c r="H118" s="152">
        <v>0.03</v>
      </c>
      <c r="I118" s="150">
        <v>4.5</v>
      </c>
      <c r="J118" s="150">
        <v>4.5</v>
      </c>
      <c r="K118" s="152">
        <v>4.4690000000000001E-2</v>
      </c>
      <c r="L118" s="150" t="s">
        <v>40</v>
      </c>
      <c r="M118" s="14" t="s">
        <v>129</v>
      </c>
      <c r="N118" s="151">
        <v>1.6000000000000001E-3</v>
      </c>
      <c r="O118" s="18">
        <v>0.38119999999999998</v>
      </c>
      <c r="P118" s="152">
        <v>-9.7999999999999997E-3</v>
      </c>
      <c r="Q118" s="152">
        <v>0.45269999999999999</v>
      </c>
      <c r="R118" s="152">
        <v>-5.8999999999999999E-3</v>
      </c>
      <c r="S118" s="152">
        <v>-4.4000000000000003E-3</v>
      </c>
      <c r="T118" s="152">
        <v>-5.7999999999999996E-3</v>
      </c>
      <c r="U118" s="150">
        <v>12050</v>
      </c>
      <c r="V118" s="150">
        <v>-171</v>
      </c>
      <c r="W118" s="153">
        <v>0.21180555555555555</v>
      </c>
      <c r="X118" s="154">
        <v>42705</v>
      </c>
      <c r="Y118" s="21" t="s">
        <v>38</v>
      </c>
    </row>
    <row r="119" spans="1:25" ht="15.75" thickBot="1" x14ac:dyDescent="0.2">
      <c r="A119" s="7">
        <v>150269</v>
      </c>
      <c r="B119" s="144" t="s">
        <v>57</v>
      </c>
      <c r="C119" s="7">
        <v>1.038</v>
      </c>
      <c r="D119" s="157">
        <v>0</v>
      </c>
      <c r="E119" s="144">
        <v>623.59</v>
      </c>
      <c r="F119" s="7">
        <v>1.0309999999999999</v>
      </c>
      <c r="G119" s="146">
        <v>-6.7999999999999996E-3</v>
      </c>
      <c r="H119" s="146">
        <v>0.03</v>
      </c>
      <c r="I119" s="144">
        <v>4.5</v>
      </c>
      <c r="J119" s="144">
        <v>4.5</v>
      </c>
      <c r="K119" s="146">
        <v>4.4690000000000001E-2</v>
      </c>
      <c r="L119" s="144" t="s">
        <v>40</v>
      </c>
      <c r="M119" s="7" t="s">
        <v>58</v>
      </c>
      <c r="N119" s="145">
        <v>-1.2999999999999999E-3</v>
      </c>
      <c r="O119" s="23">
        <v>0.34229999999999999</v>
      </c>
      <c r="P119" s="146">
        <v>-9.7999999999999997E-3</v>
      </c>
      <c r="Q119" s="146">
        <v>0.54039999999999999</v>
      </c>
      <c r="R119" s="146">
        <v>1.1999999999999999E-3</v>
      </c>
      <c r="S119" s="146">
        <v>-1E-3</v>
      </c>
      <c r="T119" s="146">
        <v>-4.1000000000000003E-3</v>
      </c>
      <c r="U119" s="144">
        <v>54521</v>
      </c>
      <c r="V119" s="144">
        <v>-60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150209</v>
      </c>
      <c r="B120" s="150" t="s">
        <v>47</v>
      </c>
      <c r="C120" s="14">
        <v>1.0389999999999999</v>
      </c>
      <c r="D120" s="159">
        <v>0</v>
      </c>
      <c r="E120" s="150">
        <v>8021.99</v>
      </c>
      <c r="F120" s="14">
        <v>1.0309999999999999</v>
      </c>
      <c r="G120" s="152">
        <v>-7.7999999999999996E-3</v>
      </c>
      <c r="H120" s="152">
        <v>0.03</v>
      </c>
      <c r="I120" s="150">
        <v>4.5</v>
      </c>
      <c r="J120" s="150">
        <v>4.5</v>
      </c>
      <c r="K120" s="152">
        <v>4.4639999999999999E-2</v>
      </c>
      <c r="L120" s="150" t="s">
        <v>40</v>
      </c>
      <c r="M120" s="14" t="s">
        <v>48</v>
      </c>
      <c r="N120" s="151">
        <v>2.3999999999999998E-3</v>
      </c>
      <c r="O120" s="18">
        <v>0.25080000000000002</v>
      </c>
      <c r="P120" s="152">
        <v>-1.0699999999999999E-2</v>
      </c>
      <c r="Q120" s="152">
        <v>0.75449999999999995</v>
      </c>
      <c r="R120" s="152">
        <v>-1.6999999999999999E-3</v>
      </c>
      <c r="S120" s="152">
        <v>1.8E-3</v>
      </c>
      <c r="T120" s="152">
        <v>1.1999999999999999E-3</v>
      </c>
      <c r="U120" s="150">
        <v>444687</v>
      </c>
      <c r="V120" s="150">
        <v>1666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150271</v>
      </c>
      <c r="B121" s="144" t="s">
        <v>59</v>
      </c>
      <c r="C121" s="7">
        <v>1.0389999999999999</v>
      </c>
      <c r="D121" s="145">
        <v>-1E-3</v>
      </c>
      <c r="E121" s="144">
        <v>22.97</v>
      </c>
      <c r="F121" s="7">
        <v>1.0309999999999999</v>
      </c>
      <c r="G121" s="146">
        <v>-7.7999999999999996E-3</v>
      </c>
      <c r="H121" s="146">
        <v>0.03</v>
      </c>
      <c r="I121" s="144">
        <v>4.5</v>
      </c>
      <c r="J121" s="144">
        <v>4.5</v>
      </c>
      <c r="K121" s="146">
        <v>4.4639999999999999E-2</v>
      </c>
      <c r="L121" s="144" t="s">
        <v>40</v>
      </c>
      <c r="M121" s="7" t="s">
        <v>60</v>
      </c>
      <c r="N121" s="147">
        <v>7.7000000000000002E-3</v>
      </c>
      <c r="O121" s="23">
        <v>0.40629999999999999</v>
      </c>
      <c r="P121" s="146">
        <v>-1.0699999999999999E-2</v>
      </c>
      <c r="Q121" s="146">
        <v>0.39040000000000002</v>
      </c>
      <c r="R121" s="146">
        <v>-3.0999999999999999E-3</v>
      </c>
      <c r="S121" s="146">
        <v>-3.3E-3</v>
      </c>
      <c r="T121" s="146">
        <v>-4.1999999999999997E-3</v>
      </c>
      <c r="U121" s="144">
        <v>2296</v>
      </c>
      <c r="V121" s="144">
        <v>-17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150051</v>
      </c>
      <c r="B122" s="150" t="s">
        <v>87</v>
      </c>
      <c r="C122" s="14">
        <v>1.034</v>
      </c>
      <c r="D122" s="159">
        <v>0</v>
      </c>
      <c r="E122" s="150">
        <v>564.28</v>
      </c>
      <c r="F122" s="14">
        <v>1.026</v>
      </c>
      <c r="G122" s="152">
        <v>-7.7999999999999996E-3</v>
      </c>
      <c r="H122" s="152">
        <v>0.03</v>
      </c>
      <c r="I122" s="150">
        <v>4.5</v>
      </c>
      <c r="J122" s="150">
        <v>4.5</v>
      </c>
      <c r="K122" s="152">
        <v>4.4639999999999999E-2</v>
      </c>
      <c r="L122" s="150" t="s">
        <v>40</v>
      </c>
      <c r="M122" s="14" t="s">
        <v>88</v>
      </c>
      <c r="N122" s="151">
        <v>2.0000000000000001E-4</v>
      </c>
      <c r="O122" s="18">
        <v>0.44440000000000002</v>
      </c>
      <c r="P122" s="152">
        <v>-1.0800000000000001E-2</v>
      </c>
      <c r="Q122" s="152">
        <v>0.30640000000000001</v>
      </c>
      <c r="R122" s="152">
        <v>-5.0000000000000001E-3</v>
      </c>
      <c r="S122" s="152">
        <v>-3.8999999999999998E-3</v>
      </c>
      <c r="T122" s="152">
        <v>-4.3E-3</v>
      </c>
      <c r="U122" s="150">
        <v>31274</v>
      </c>
      <c r="V122" s="150">
        <v>-24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150245</v>
      </c>
      <c r="B123" s="144" t="s">
        <v>132</v>
      </c>
      <c r="C123" s="7">
        <v>1.0569999999999999</v>
      </c>
      <c r="D123" s="145">
        <v>-8.9999999999999998E-4</v>
      </c>
      <c r="E123" s="144">
        <v>0.05</v>
      </c>
      <c r="F123" s="7">
        <v>1.048</v>
      </c>
      <c r="G123" s="146">
        <v>-8.6E-3</v>
      </c>
      <c r="H123" s="146">
        <v>0.03</v>
      </c>
      <c r="I123" s="144">
        <v>4.75</v>
      </c>
      <c r="J123" s="144">
        <v>4.5</v>
      </c>
      <c r="K123" s="146">
        <v>4.462E-2</v>
      </c>
      <c r="L123" s="144" t="s">
        <v>40</v>
      </c>
      <c r="M123" s="7" t="s">
        <v>86</v>
      </c>
      <c r="N123" s="147">
        <v>1.1999999999999999E-3</v>
      </c>
      <c r="O123" s="23">
        <v>0.41959999999999997</v>
      </c>
      <c r="P123" s="146">
        <v>-1.1599999999999999E-2</v>
      </c>
      <c r="Q123" s="146">
        <v>0.34139999999999998</v>
      </c>
      <c r="R123" s="146">
        <v>-4.3E-3</v>
      </c>
      <c r="S123" s="146">
        <v>-2.7000000000000001E-3</v>
      </c>
      <c r="T123" s="146">
        <v>-1.4E-3</v>
      </c>
      <c r="U123" s="144">
        <v>998</v>
      </c>
      <c r="V123" s="144">
        <v>0</v>
      </c>
      <c r="W123" s="148">
        <v>0.21180555555555555</v>
      </c>
      <c r="X123" s="149">
        <v>42675</v>
      </c>
      <c r="Y123" s="13" t="s">
        <v>38</v>
      </c>
    </row>
    <row r="124" spans="1:25" ht="15.75" thickBot="1" x14ac:dyDescent="0.2">
      <c r="A124" s="14">
        <v>150217</v>
      </c>
      <c r="B124" s="150" t="s">
        <v>67</v>
      </c>
      <c r="C124" s="14">
        <v>1.05</v>
      </c>
      <c r="D124" s="156">
        <v>-1E-3</v>
      </c>
      <c r="E124" s="150">
        <v>156.88999999999999</v>
      </c>
      <c r="F124" s="14">
        <v>1.038</v>
      </c>
      <c r="G124" s="152">
        <v>-1.1599999999999999E-2</v>
      </c>
      <c r="H124" s="152">
        <v>0.03</v>
      </c>
      <c r="I124" s="150">
        <v>5.5</v>
      </c>
      <c r="J124" s="150">
        <v>4.5</v>
      </c>
      <c r="K124" s="152">
        <v>4.462E-2</v>
      </c>
      <c r="L124" s="150" t="s">
        <v>40</v>
      </c>
      <c r="M124" s="14" t="s">
        <v>68</v>
      </c>
      <c r="N124" s="156">
        <v>-1.5E-3</v>
      </c>
      <c r="O124" s="18">
        <v>0.26379999999999998</v>
      </c>
      <c r="P124" s="152">
        <v>-1.4500000000000001E-2</v>
      </c>
      <c r="Q124" s="152">
        <v>0.71479999999999999</v>
      </c>
      <c r="R124" s="152">
        <v>-6.0000000000000001E-3</v>
      </c>
      <c r="S124" s="152">
        <v>-5.7000000000000002E-3</v>
      </c>
      <c r="T124" s="152">
        <v>-3.3999999999999998E-3</v>
      </c>
      <c r="U124" s="150">
        <v>42065</v>
      </c>
      <c r="V124" s="150">
        <v>-235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150100</v>
      </c>
      <c r="B125" s="144" t="s">
        <v>133</v>
      </c>
      <c r="C125" s="7">
        <v>1.038</v>
      </c>
      <c r="D125" s="147">
        <v>2.8999999999999998E-3</v>
      </c>
      <c r="E125" s="144">
        <v>1.98</v>
      </c>
      <c r="F125" s="7">
        <v>1.0289999999999999</v>
      </c>
      <c r="G125" s="146">
        <v>-8.6999999999999994E-3</v>
      </c>
      <c r="H125" s="146">
        <v>0.03</v>
      </c>
      <c r="I125" s="144">
        <v>4.5</v>
      </c>
      <c r="J125" s="144">
        <v>4.5</v>
      </c>
      <c r="K125" s="146">
        <v>4.4600000000000001E-2</v>
      </c>
      <c r="L125" s="144" t="s">
        <v>40</v>
      </c>
      <c r="M125" s="7" t="s">
        <v>134</v>
      </c>
      <c r="N125" s="145">
        <v>-6.9999999999999999E-4</v>
      </c>
      <c r="O125" s="23">
        <v>0.44550000000000001</v>
      </c>
      <c r="P125" s="146">
        <v>-1.17E-2</v>
      </c>
      <c r="Q125" s="146">
        <v>0.73429999999999995</v>
      </c>
      <c r="R125" s="146">
        <v>-3.7000000000000002E-3</v>
      </c>
      <c r="S125" s="146">
        <v>0</v>
      </c>
      <c r="T125" s="146">
        <v>-1.2999999999999999E-3</v>
      </c>
      <c r="U125" s="144">
        <v>14116</v>
      </c>
      <c r="V125" s="144">
        <v>2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150194</v>
      </c>
      <c r="B126" s="150" t="s">
        <v>85</v>
      </c>
      <c r="C126" s="14">
        <v>1.04</v>
      </c>
      <c r="D126" s="159">
        <v>0</v>
      </c>
      <c r="E126" s="150">
        <v>8207.57</v>
      </c>
      <c r="F126" s="14">
        <v>1.0309999999999999</v>
      </c>
      <c r="G126" s="152">
        <v>-8.6999999999999994E-3</v>
      </c>
      <c r="H126" s="152">
        <v>0.03</v>
      </c>
      <c r="I126" s="150">
        <v>4.5</v>
      </c>
      <c r="J126" s="150">
        <v>4.5</v>
      </c>
      <c r="K126" s="152">
        <v>4.4600000000000001E-2</v>
      </c>
      <c r="L126" s="150" t="s">
        <v>40</v>
      </c>
      <c r="M126" s="14" t="s">
        <v>86</v>
      </c>
      <c r="N126" s="151">
        <v>1.1999999999999999E-3</v>
      </c>
      <c r="O126" s="18">
        <v>0.16370000000000001</v>
      </c>
      <c r="P126" s="152">
        <v>-1.17E-2</v>
      </c>
      <c r="Q126" s="152">
        <v>0.95860000000000001</v>
      </c>
      <c r="R126" s="152">
        <v>-5.7000000000000002E-3</v>
      </c>
      <c r="S126" s="152">
        <v>-4.5999999999999999E-3</v>
      </c>
      <c r="T126" s="152">
        <v>-3.8999999999999998E-3</v>
      </c>
      <c r="U126" s="150">
        <v>454397</v>
      </c>
      <c r="V126" s="150">
        <v>-296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150186</v>
      </c>
      <c r="B127" s="144" t="s">
        <v>79</v>
      </c>
      <c r="C127" s="7">
        <v>1.0129999999999999</v>
      </c>
      <c r="D127" s="157">
        <v>0</v>
      </c>
      <c r="E127" s="144">
        <v>84.83</v>
      </c>
      <c r="F127" s="7">
        <v>1.0039</v>
      </c>
      <c r="G127" s="146">
        <v>-9.1000000000000004E-3</v>
      </c>
      <c r="H127" s="146">
        <v>0.03</v>
      </c>
      <c r="I127" s="144">
        <v>4.5</v>
      </c>
      <c r="J127" s="144">
        <v>4.5</v>
      </c>
      <c r="K127" s="146">
        <v>4.4589999999999998E-2</v>
      </c>
      <c r="L127" s="144" t="s">
        <v>40</v>
      </c>
      <c r="M127" s="7" t="s">
        <v>80</v>
      </c>
      <c r="N127" s="147">
        <v>3.0999999999999999E-3</v>
      </c>
      <c r="O127" s="23">
        <v>0.35439999999999999</v>
      </c>
      <c r="P127" s="146">
        <v>-1.1900000000000001E-2</v>
      </c>
      <c r="Q127" s="160">
        <v>0.54459999999999997</v>
      </c>
      <c r="R127" s="146">
        <v>-5.3E-3</v>
      </c>
      <c r="S127" s="146">
        <v>-4.4000000000000003E-3</v>
      </c>
      <c r="T127" s="146">
        <v>-4.1000000000000003E-3</v>
      </c>
      <c r="U127" s="144">
        <v>45826</v>
      </c>
      <c r="V127" s="144">
        <v>-443</v>
      </c>
      <c r="W127" s="148">
        <v>0.21180555555555555</v>
      </c>
      <c r="X127" s="149">
        <v>42940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1.0389999999999999</v>
      </c>
      <c r="D128" s="151">
        <v>1E-3</v>
      </c>
      <c r="E128" s="150">
        <v>105.44</v>
      </c>
      <c r="F128" s="14">
        <v>1.0289999999999999</v>
      </c>
      <c r="G128" s="152">
        <v>-9.7000000000000003E-3</v>
      </c>
      <c r="H128" s="152">
        <v>0.03</v>
      </c>
      <c r="I128" s="150">
        <v>4.5</v>
      </c>
      <c r="J128" s="150">
        <v>4.5</v>
      </c>
      <c r="K128" s="152">
        <v>4.4549999999999999E-2</v>
      </c>
      <c r="L128" s="150" t="s">
        <v>40</v>
      </c>
      <c r="M128" s="14" t="s">
        <v>121</v>
      </c>
      <c r="N128" s="151">
        <v>2.8E-3</v>
      </c>
      <c r="O128" s="18">
        <v>0.4698</v>
      </c>
      <c r="P128" s="152">
        <v>-1.2699999999999999E-2</v>
      </c>
      <c r="Q128" s="152">
        <v>0.24360000000000001</v>
      </c>
      <c r="R128" s="152">
        <v>-6.4000000000000003E-3</v>
      </c>
      <c r="S128" s="152">
        <v>-6.1999999999999998E-3</v>
      </c>
      <c r="T128" s="152">
        <v>-5.4000000000000003E-3</v>
      </c>
      <c r="U128" s="150">
        <v>6140</v>
      </c>
      <c r="V128" s="150">
        <v>-50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150307</v>
      </c>
      <c r="B129" s="144" t="s">
        <v>51</v>
      </c>
      <c r="C129" s="7">
        <v>1.0429999999999999</v>
      </c>
      <c r="D129" s="145">
        <v>-1E-3</v>
      </c>
      <c r="E129" s="144">
        <v>644.95000000000005</v>
      </c>
      <c r="F129" s="7">
        <v>1.0329999999999999</v>
      </c>
      <c r="G129" s="146">
        <v>-9.7000000000000003E-3</v>
      </c>
      <c r="H129" s="146">
        <v>0.03</v>
      </c>
      <c r="I129" s="144">
        <v>4.5</v>
      </c>
      <c r="J129" s="144">
        <v>4.5</v>
      </c>
      <c r="K129" s="146">
        <v>4.4549999999999999E-2</v>
      </c>
      <c r="L129" s="144" t="s">
        <v>40</v>
      </c>
      <c r="M129" s="7" t="s">
        <v>52</v>
      </c>
      <c r="N129" s="147">
        <v>5.4999999999999997E-3</v>
      </c>
      <c r="O129" s="23">
        <v>0.2092</v>
      </c>
      <c r="P129" s="146">
        <v>-1.26E-2</v>
      </c>
      <c r="Q129" s="146">
        <v>0.84909999999999997</v>
      </c>
      <c r="R129" s="146">
        <v>-7.7000000000000002E-3</v>
      </c>
      <c r="S129" s="146">
        <v>-5.5999999999999999E-3</v>
      </c>
      <c r="T129" s="146">
        <v>-5.5999999999999999E-3</v>
      </c>
      <c r="U129" s="144">
        <v>19124</v>
      </c>
      <c r="V129" s="144">
        <v>-173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502004</v>
      </c>
      <c r="B130" s="150" t="s">
        <v>98</v>
      </c>
      <c r="C130" s="14">
        <v>1.0169999999999999</v>
      </c>
      <c r="D130" s="159">
        <v>0</v>
      </c>
      <c r="E130" s="150">
        <v>1886.67</v>
      </c>
      <c r="F130" s="14">
        <v>1.0062</v>
      </c>
      <c r="G130" s="152">
        <v>-1.0699999999999999E-2</v>
      </c>
      <c r="H130" s="152">
        <v>0.03</v>
      </c>
      <c r="I130" s="150">
        <v>4.5</v>
      </c>
      <c r="J130" s="150">
        <v>4.5</v>
      </c>
      <c r="K130" s="152">
        <v>4.4519999999999997E-2</v>
      </c>
      <c r="L130" s="150" t="s">
        <v>40</v>
      </c>
      <c r="M130" s="14" t="s">
        <v>80</v>
      </c>
      <c r="N130" s="151">
        <v>3.0999999999999999E-3</v>
      </c>
      <c r="O130" s="18">
        <v>0.4451</v>
      </c>
      <c r="P130" s="152">
        <v>-1.38E-2</v>
      </c>
      <c r="Q130" s="152">
        <v>0.32529999999999998</v>
      </c>
      <c r="R130" s="152">
        <v>-4.7000000000000002E-3</v>
      </c>
      <c r="S130" s="152">
        <v>-4.4000000000000003E-3</v>
      </c>
      <c r="T130" s="152">
        <v>-4.4999999999999997E-3</v>
      </c>
      <c r="U130" s="150">
        <v>35687</v>
      </c>
      <c r="V130" s="150">
        <v>-409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150227</v>
      </c>
      <c r="B131" s="155" t="s">
        <v>111</v>
      </c>
      <c r="C131" s="7">
        <v>1.048</v>
      </c>
      <c r="D131" s="145">
        <v>-1E-3</v>
      </c>
      <c r="E131" s="144">
        <v>3285.22</v>
      </c>
      <c r="F131" s="7">
        <v>1.0369999999999999</v>
      </c>
      <c r="G131" s="146">
        <v>-1.06E-2</v>
      </c>
      <c r="H131" s="146">
        <v>0.03</v>
      </c>
      <c r="I131" s="144">
        <v>4.5</v>
      </c>
      <c r="J131" s="144">
        <v>4.5</v>
      </c>
      <c r="K131" s="146">
        <v>4.4510000000000001E-2</v>
      </c>
      <c r="L131" s="144" t="s">
        <v>40</v>
      </c>
      <c r="M131" s="7" t="s">
        <v>95</v>
      </c>
      <c r="N131" s="145">
        <v>-6.1999999999999998E-3</v>
      </c>
      <c r="O131" s="23">
        <v>0.26019999999999999</v>
      </c>
      <c r="P131" s="146">
        <v>-1.35E-2</v>
      </c>
      <c r="Q131" s="146">
        <v>0.72440000000000004</v>
      </c>
      <c r="R131" s="146">
        <v>6.9999999999999999E-4</v>
      </c>
      <c r="S131" s="146">
        <v>-1.1000000000000001E-3</v>
      </c>
      <c r="T131" s="146">
        <v>-2.3E-3</v>
      </c>
      <c r="U131" s="144">
        <v>317796</v>
      </c>
      <c r="V131" s="144">
        <v>60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150018</v>
      </c>
      <c r="B132" s="150" t="s">
        <v>122</v>
      </c>
      <c r="C132" s="14">
        <v>1.04</v>
      </c>
      <c r="D132" s="159">
        <v>0</v>
      </c>
      <c r="E132" s="150">
        <v>1601.94</v>
      </c>
      <c r="F132" s="14">
        <v>1.0289999999999999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123</v>
      </c>
      <c r="N132" s="151">
        <v>2.8E-3</v>
      </c>
      <c r="O132" s="18">
        <v>0.33279999999999998</v>
      </c>
      <c r="P132" s="152">
        <v>-1.3599999999999999E-2</v>
      </c>
      <c r="Q132" s="152">
        <v>1.0865</v>
      </c>
      <c r="R132" s="152">
        <v>0</v>
      </c>
      <c r="S132" s="152">
        <v>1E-3</v>
      </c>
      <c r="T132" s="152">
        <v>-5.0000000000000001E-4</v>
      </c>
      <c r="U132" s="150">
        <v>330170</v>
      </c>
      <c r="V132" s="150">
        <v>554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150255</v>
      </c>
      <c r="B133" s="155" t="s">
        <v>112</v>
      </c>
      <c r="C133" s="7">
        <v>1.0249999999999999</v>
      </c>
      <c r="D133" s="147">
        <v>4.8999999999999998E-3</v>
      </c>
      <c r="E133" s="144">
        <v>0.2</v>
      </c>
      <c r="F133" s="7">
        <v>1.0105</v>
      </c>
      <c r="G133" s="146">
        <v>-1.43E-2</v>
      </c>
      <c r="H133" s="146">
        <v>0.03</v>
      </c>
      <c r="I133" s="144">
        <v>4.5</v>
      </c>
      <c r="J133" s="144">
        <v>4.5</v>
      </c>
      <c r="K133" s="146">
        <v>4.4359999999999997E-2</v>
      </c>
      <c r="L133" s="144" t="s">
        <v>40</v>
      </c>
      <c r="M133" s="7" t="s">
        <v>95</v>
      </c>
      <c r="N133" s="145">
        <v>-6.1999999999999998E-3</v>
      </c>
      <c r="O133" s="23">
        <v>0.23580000000000001</v>
      </c>
      <c r="P133" s="146">
        <v>-1.66E-2</v>
      </c>
      <c r="Q133" s="146">
        <v>0.81879999999999997</v>
      </c>
      <c r="R133" s="146">
        <v>-8.9999999999999998E-4</v>
      </c>
      <c r="S133" s="146">
        <v>-8.6E-3</v>
      </c>
      <c r="T133" s="146">
        <v>-9.4000000000000004E-3</v>
      </c>
      <c r="U133" s="144">
        <v>2991</v>
      </c>
      <c r="V133" s="144">
        <v>0</v>
      </c>
      <c r="W133" s="148">
        <v>0.21180555555555555</v>
      </c>
      <c r="X133" s="149">
        <v>42888</v>
      </c>
      <c r="Y133" s="13" t="s">
        <v>38</v>
      </c>
    </row>
    <row r="134" spans="1:25" ht="15.75" thickBot="1" x14ac:dyDescent="0.2">
      <c r="A134" s="14">
        <v>150171</v>
      </c>
      <c r="B134" s="150" t="s">
        <v>101</v>
      </c>
      <c r="C134" s="14">
        <v>1.036</v>
      </c>
      <c r="D134" s="156">
        <v>-1.9E-3</v>
      </c>
      <c r="E134" s="150">
        <v>1147.0899999999999</v>
      </c>
      <c r="F134" s="14">
        <v>1.0203</v>
      </c>
      <c r="G134" s="152">
        <v>-1.54E-2</v>
      </c>
      <c r="H134" s="152">
        <v>0.03</v>
      </c>
      <c r="I134" s="150">
        <v>4.5</v>
      </c>
      <c r="J134" s="150">
        <v>4.5</v>
      </c>
      <c r="K134" s="152">
        <v>4.4299999999999999E-2</v>
      </c>
      <c r="L134" s="150" t="s">
        <v>40</v>
      </c>
      <c r="M134" s="14" t="s">
        <v>102</v>
      </c>
      <c r="N134" s="151">
        <v>5.9999999999999995E-4</v>
      </c>
      <c r="O134" s="18">
        <v>0.44779999999999998</v>
      </c>
      <c r="P134" s="152">
        <v>-1.84E-2</v>
      </c>
      <c r="Q134" s="162">
        <v>0.30420000000000003</v>
      </c>
      <c r="R134" s="152">
        <v>-5.9999999999999995E-4</v>
      </c>
      <c r="S134" s="152">
        <v>0</v>
      </c>
      <c r="T134" s="152">
        <v>-2.3999999999999998E-3</v>
      </c>
      <c r="U134" s="150">
        <v>351481</v>
      </c>
      <c r="V134" s="150">
        <v>11</v>
      </c>
      <c r="W134" s="153">
        <v>0.21180555555555555</v>
      </c>
      <c r="X134" s="154">
        <v>42807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1.0449999999999999</v>
      </c>
      <c r="D135" s="145">
        <v>-2.8999999999999998E-3</v>
      </c>
      <c r="E135" s="144">
        <v>495.88</v>
      </c>
      <c r="F135" s="7">
        <v>1.0289999999999999</v>
      </c>
      <c r="G135" s="146">
        <v>-1.55E-2</v>
      </c>
      <c r="H135" s="146">
        <v>0.03</v>
      </c>
      <c r="I135" s="144">
        <v>4.5</v>
      </c>
      <c r="J135" s="144">
        <v>4.5</v>
      </c>
      <c r="K135" s="146">
        <v>4.4290000000000003E-2</v>
      </c>
      <c r="L135" s="144" t="s">
        <v>40</v>
      </c>
      <c r="M135" s="7" t="s">
        <v>117</v>
      </c>
      <c r="N135" s="145">
        <v>-4.7999999999999996E-3</v>
      </c>
      <c r="O135" s="23">
        <v>0.36149999999999999</v>
      </c>
      <c r="P135" s="146">
        <v>-1.83E-2</v>
      </c>
      <c r="Q135" s="146">
        <v>0.49759999999999999</v>
      </c>
      <c r="R135" s="146">
        <v>-4.1000000000000003E-3</v>
      </c>
      <c r="S135" s="146">
        <v>-5.0000000000000001E-3</v>
      </c>
      <c r="T135" s="146">
        <v>-4.4999999999999997E-3</v>
      </c>
      <c r="U135" s="144">
        <v>54596</v>
      </c>
      <c r="V135" s="144">
        <v>-142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150181</v>
      </c>
      <c r="B136" s="150" t="s">
        <v>98</v>
      </c>
      <c r="C136" s="14">
        <v>1.0449999999999999</v>
      </c>
      <c r="D136" s="151">
        <v>2.8999999999999998E-3</v>
      </c>
      <c r="E136" s="150">
        <v>2430.6</v>
      </c>
      <c r="F136" s="14">
        <v>1.026</v>
      </c>
      <c r="G136" s="152">
        <v>-1.8499999999999999E-2</v>
      </c>
      <c r="H136" s="152">
        <v>0.03</v>
      </c>
      <c r="I136" s="150">
        <v>4.5</v>
      </c>
      <c r="J136" s="150">
        <v>4.5</v>
      </c>
      <c r="K136" s="152">
        <v>4.4159999999999998E-2</v>
      </c>
      <c r="L136" s="150" t="s">
        <v>40</v>
      </c>
      <c r="M136" s="14" t="s">
        <v>80</v>
      </c>
      <c r="N136" s="151">
        <v>3.0999999999999999E-3</v>
      </c>
      <c r="O136" s="18">
        <v>0.43459999999999999</v>
      </c>
      <c r="P136" s="152">
        <v>-2.12E-2</v>
      </c>
      <c r="Q136" s="152">
        <v>0.32940000000000003</v>
      </c>
      <c r="R136" s="152">
        <v>-5.1999999999999998E-3</v>
      </c>
      <c r="S136" s="152">
        <v>-6.1999999999999998E-3</v>
      </c>
      <c r="T136" s="152">
        <v>-4.4999999999999997E-3</v>
      </c>
      <c r="U136" s="150">
        <v>303694</v>
      </c>
      <c r="V136" s="150">
        <v>-807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150279</v>
      </c>
      <c r="B137" s="144" t="s">
        <v>126</v>
      </c>
      <c r="C137" s="7">
        <v>1.0780000000000001</v>
      </c>
      <c r="D137" s="147">
        <v>8.9999999999999998E-4</v>
      </c>
      <c r="E137" s="144">
        <v>0.85</v>
      </c>
      <c r="F137" s="7">
        <v>1.0569999999999999</v>
      </c>
      <c r="G137" s="146">
        <v>-1.9900000000000001E-2</v>
      </c>
      <c r="H137" s="146">
        <v>0.03</v>
      </c>
      <c r="I137" s="144">
        <v>5</v>
      </c>
      <c r="J137" s="144">
        <v>4.5</v>
      </c>
      <c r="K137" s="146">
        <v>4.4080000000000001E-2</v>
      </c>
      <c r="L137" s="144" t="s">
        <v>40</v>
      </c>
      <c r="M137" s="7" t="s">
        <v>127</v>
      </c>
      <c r="N137" s="147">
        <v>1.1999999999999999E-3</v>
      </c>
      <c r="O137" s="23">
        <v>0.30259999999999998</v>
      </c>
      <c r="P137" s="146">
        <v>-2.2499999999999999E-2</v>
      </c>
      <c r="Q137" s="146">
        <v>0.60070000000000001</v>
      </c>
      <c r="R137" s="146">
        <v>-5.4000000000000003E-3</v>
      </c>
      <c r="S137" s="146">
        <v>-4.3E-3</v>
      </c>
      <c r="T137" s="146">
        <v>-1.3899999999999999E-2</v>
      </c>
      <c r="U137" s="144">
        <v>1218</v>
      </c>
      <c r="V137" s="144">
        <v>-1</v>
      </c>
      <c r="W137" s="148">
        <v>0.21180555555555555</v>
      </c>
      <c r="X137" s="149">
        <v>42614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1.0509999999999999</v>
      </c>
      <c r="D138" s="159">
        <v>0</v>
      </c>
      <c r="E138" s="150">
        <v>0</v>
      </c>
      <c r="F138" s="14">
        <v>1.0289999999999999</v>
      </c>
      <c r="G138" s="152">
        <v>-2.1399999999999999E-2</v>
      </c>
      <c r="H138" s="152">
        <v>0.03</v>
      </c>
      <c r="I138" s="150">
        <v>4.5</v>
      </c>
      <c r="J138" s="150">
        <v>4.5</v>
      </c>
      <c r="K138" s="152">
        <v>4.403E-2</v>
      </c>
      <c r="L138" s="150" t="s">
        <v>40</v>
      </c>
      <c r="M138" s="14" t="s">
        <v>88</v>
      </c>
      <c r="N138" s="151">
        <v>2.0000000000000001E-4</v>
      </c>
      <c r="O138" s="18">
        <v>0.4284</v>
      </c>
      <c r="P138" s="152">
        <v>-2.3800000000000002E-2</v>
      </c>
      <c r="Q138" s="152">
        <v>0.76019999999999999</v>
      </c>
      <c r="R138" s="152">
        <v>1.61E-2</v>
      </c>
      <c r="S138" s="152">
        <v>1.4999999999999999E-2</v>
      </c>
      <c r="T138" s="152">
        <v>2.5100000000000001E-2</v>
      </c>
      <c r="U138" s="150">
        <v>291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1.0680000000000001</v>
      </c>
      <c r="D139" s="157">
        <v>0</v>
      </c>
      <c r="E139" s="144">
        <v>246.49</v>
      </c>
      <c r="F139" s="7">
        <v>1.0289999999999999</v>
      </c>
      <c r="G139" s="146">
        <v>-3.7900000000000003E-2</v>
      </c>
      <c r="H139" s="146">
        <v>0.03</v>
      </c>
      <c r="I139" s="144">
        <v>4.5</v>
      </c>
      <c r="J139" s="144">
        <v>4.5</v>
      </c>
      <c r="K139" s="146">
        <v>4.3310000000000001E-2</v>
      </c>
      <c r="L139" s="144" t="s">
        <v>40</v>
      </c>
      <c r="M139" s="7" t="s">
        <v>108</v>
      </c>
      <c r="N139" s="147">
        <v>6.1000000000000004E-3</v>
      </c>
      <c r="O139" s="23">
        <v>0.38450000000000001</v>
      </c>
      <c r="P139" s="146">
        <v>-3.95E-2</v>
      </c>
      <c r="Q139" s="146">
        <v>0.44369999999999998</v>
      </c>
      <c r="R139" s="146">
        <v>-7.1999999999999998E-3</v>
      </c>
      <c r="S139" s="146">
        <v>-6.7999999999999996E-3</v>
      </c>
      <c r="T139" s="146">
        <v>-5.7999999999999996E-3</v>
      </c>
      <c r="U139" s="144">
        <v>10595</v>
      </c>
      <c r="V139" s="144">
        <v>-222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1.08</v>
      </c>
      <c r="D140" s="156">
        <v>-1.1900000000000001E-2</v>
      </c>
      <c r="E140" s="150">
        <v>8.64</v>
      </c>
      <c r="F140" s="14">
        <v>1.0329999999999999</v>
      </c>
      <c r="G140" s="152">
        <v>-4.5499999999999999E-2</v>
      </c>
      <c r="H140" s="152">
        <v>0.03</v>
      </c>
      <c r="I140" s="150">
        <v>4.5</v>
      </c>
      <c r="J140" s="150">
        <v>4.5</v>
      </c>
      <c r="K140" s="152">
        <v>4.2979999999999997E-2</v>
      </c>
      <c r="L140" s="150" t="s">
        <v>40</v>
      </c>
      <c r="M140" s="14" t="s">
        <v>136</v>
      </c>
      <c r="N140" s="151">
        <v>1.8E-3</v>
      </c>
      <c r="O140" s="18">
        <v>0.37459999999999999</v>
      </c>
      <c r="P140" s="152">
        <v>-4.6399999999999997E-2</v>
      </c>
      <c r="Q140" s="152">
        <v>0.46229999999999999</v>
      </c>
      <c r="R140" s="152">
        <v>-6.1000000000000004E-3</v>
      </c>
      <c r="S140" s="152">
        <v>-2.3999999999999998E-3</v>
      </c>
      <c r="T140" s="152">
        <v>-6.8999999999999999E-3</v>
      </c>
      <c r="U140" s="150">
        <v>1680</v>
      </c>
      <c r="V140" s="150">
        <v>-3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150092</v>
      </c>
      <c r="B141" s="144" t="s">
        <v>138</v>
      </c>
      <c r="C141" s="7">
        <v>1.0780000000000001</v>
      </c>
      <c r="D141" s="145">
        <v>-1.8200000000000001E-2</v>
      </c>
      <c r="E141" s="144">
        <v>0.64</v>
      </c>
      <c r="F141" s="7">
        <v>1.0289999999999999</v>
      </c>
      <c r="G141" s="146">
        <v>-4.7600000000000003E-2</v>
      </c>
      <c r="H141" s="146">
        <v>0.03</v>
      </c>
      <c r="I141" s="144">
        <v>4.5</v>
      </c>
      <c r="J141" s="144">
        <v>4.5</v>
      </c>
      <c r="K141" s="146">
        <v>4.2900000000000001E-2</v>
      </c>
      <c r="L141" s="144" t="s">
        <v>40</v>
      </c>
      <c r="M141" s="7" t="s">
        <v>139</v>
      </c>
      <c r="N141" s="147">
        <v>2.8E-3</v>
      </c>
      <c r="O141" s="23">
        <v>0.40500000000000003</v>
      </c>
      <c r="P141" s="146">
        <v>-4.8399999999999999E-2</v>
      </c>
      <c r="Q141" s="146">
        <v>0.86070000000000002</v>
      </c>
      <c r="R141" s="146">
        <v>3.3999999999999998E-3</v>
      </c>
      <c r="S141" s="146">
        <v>1.7299999999999999E-2</v>
      </c>
      <c r="T141" s="146">
        <v>-1.0699999999999999E-2</v>
      </c>
      <c r="U141" s="144">
        <v>243</v>
      </c>
      <c r="V141" s="144">
        <v>0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1.085</v>
      </c>
      <c r="D142" s="151">
        <v>1.8E-3</v>
      </c>
      <c r="E142" s="150">
        <v>4.38</v>
      </c>
      <c r="F142" s="14">
        <v>1.0289999999999999</v>
      </c>
      <c r="G142" s="152">
        <v>-5.4399999999999997E-2</v>
      </c>
      <c r="H142" s="152">
        <v>0.03</v>
      </c>
      <c r="I142" s="150">
        <v>4.5</v>
      </c>
      <c r="J142" s="150">
        <v>4.5</v>
      </c>
      <c r="K142" s="152">
        <v>4.2610000000000002E-2</v>
      </c>
      <c r="L142" s="150" t="s">
        <v>40</v>
      </c>
      <c r="M142" s="14" t="s">
        <v>141</v>
      </c>
      <c r="N142" s="151">
        <v>2.8E-3</v>
      </c>
      <c r="O142" s="18">
        <v>0.43940000000000001</v>
      </c>
      <c r="P142" s="152">
        <v>-5.45E-2</v>
      </c>
      <c r="Q142" s="152">
        <v>0.315</v>
      </c>
      <c r="R142" s="152">
        <v>-5.4999999999999997E-3</v>
      </c>
      <c r="S142" s="152">
        <v>-6.3E-3</v>
      </c>
      <c r="T142" s="152">
        <v>-8.0999999999999996E-3</v>
      </c>
      <c r="U142" s="150">
        <v>2502</v>
      </c>
      <c r="V142" s="150">
        <v>157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1.1060000000000001</v>
      </c>
      <c r="D143" s="147">
        <v>1.5599999999999999E-2</v>
      </c>
      <c r="E143" s="144">
        <v>4.91</v>
      </c>
      <c r="F143" s="7">
        <v>1.0128999999999999</v>
      </c>
      <c r="G143" s="146">
        <v>-9.1899999999999996E-2</v>
      </c>
      <c r="H143" s="146">
        <v>0.03</v>
      </c>
      <c r="I143" s="144">
        <v>4.5</v>
      </c>
      <c r="J143" s="144">
        <v>4.5</v>
      </c>
      <c r="K143" s="146">
        <v>4.1169999999999998E-2</v>
      </c>
      <c r="L143" s="144" t="s">
        <v>40</v>
      </c>
      <c r="M143" s="7" t="s">
        <v>131</v>
      </c>
      <c r="N143" s="147">
        <v>1.6000000000000001E-3</v>
      </c>
      <c r="O143" s="23">
        <v>0.39090000000000003</v>
      </c>
      <c r="P143" s="146">
        <v>-8.6900000000000005E-2</v>
      </c>
      <c r="Q143" s="160">
        <v>0.44679999999999997</v>
      </c>
      <c r="R143" s="146">
        <v>4.5999999999999999E-3</v>
      </c>
      <c r="S143" s="146">
        <v>-2.0999999999999999E-3</v>
      </c>
      <c r="T143" s="146">
        <v>-5.8999999999999999E-3</v>
      </c>
      <c r="U143" s="144">
        <v>3715</v>
      </c>
      <c r="V143" s="144">
        <v>-20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-7.881355932203392E-4</v>
      </c>
      <c r="E144" s="36"/>
      <c r="F144" s="35"/>
      <c r="G144" s="43">
        <f>AVERAGE(G85:G143)</f>
        <v>-8.3423728813559316E-3</v>
      </c>
      <c r="H144" s="43">
        <f>COUNTIF($D85:$D143,"&gt;0")/COUNT($D85:$D143)</f>
        <v>0.16949152542372881</v>
      </c>
      <c r="I144" s="270"/>
      <c r="J144" s="270"/>
      <c r="K144" s="43">
        <f>AVERAGE(K85:K143)</f>
        <v>4.4669999999999987E-2</v>
      </c>
      <c r="L144" s="36"/>
      <c r="M144" s="35"/>
      <c r="N144" s="38"/>
      <c r="O144" s="39"/>
      <c r="P144" s="43">
        <f>AVERAGE(P85:P143)</f>
        <v>-1.4353448275862065E-2</v>
      </c>
      <c r="Q144" s="37"/>
      <c r="R144" s="43">
        <f>AVERAGE(R85:R143)</f>
        <v>-2.0050847457627119E-3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0.91900000000000004</v>
      </c>
      <c r="D145" s="156">
        <v>-1.1000000000000001E-3</v>
      </c>
      <c r="E145" s="150">
        <v>6.04</v>
      </c>
      <c r="F145" s="14">
        <v>1.0189999999999999</v>
      </c>
      <c r="G145" s="152">
        <v>9.8100000000000007E-2</v>
      </c>
      <c r="H145" s="152">
        <v>1.4999999999999999E-2</v>
      </c>
      <c r="I145" s="150">
        <v>3</v>
      </c>
      <c r="J145" s="150">
        <v>3</v>
      </c>
      <c r="K145" s="152">
        <v>3.3329999999999999E-2</v>
      </c>
      <c r="L145" s="150" t="s">
        <v>40</v>
      </c>
      <c r="M145" s="14" t="s">
        <v>41</v>
      </c>
      <c r="N145" s="151">
        <v>1E-4</v>
      </c>
      <c r="O145" s="18">
        <v>0.22559999999999999</v>
      </c>
      <c r="P145" s="152">
        <v>6.2799999999999995E-2</v>
      </c>
      <c r="Q145" s="152">
        <v>0.1089</v>
      </c>
      <c r="R145" s="152">
        <v>2.3E-3</v>
      </c>
      <c r="S145" s="152">
        <v>1.06E-2</v>
      </c>
      <c r="T145" s="152">
        <v>2.9499999999999998E-2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1.044</v>
      </c>
      <c r="D146" s="145">
        <v>-1E-3</v>
      </c>
      <c r="E146" s="144">
        <v>16.27</v>
      </c>
      <c r="F146" s="7">
        <v>1.05</v>
      </c>
      <c r="G146" s="146">
        <v>5.7000000000000002E-3</v>
      </c>
      <c r="H146" s="144" t="s">
        <v>414</v>
      </c>
      <c r="I146" s="144">
        <v>3.7</v>
      </c>
      <c r="J146" s="144">
        <v>3.7</v>
      </c>
      <c r="K146" s="146">
        <v>4.4220000000000002E-2</v>
      </c>
      <c r="L146" s="144">
        <v>0.65</v>
      </c>
      <c r="M146" s="7" t="s">
        <v>415</v>
      </c>
      <c r="N146" s="147">
        <v>5.0000000000000001E-4</v>
      </c>
      <c r="O146" s="146">
        <v>0.2349</v>
      </c>
      <c r="P146" s="144" t="s">
        <v>37</v>
      </c>
      <c r="Q146" s="144" t="s">
        <v>37</v>
      </c>
      <c r="R146" s="146">
        <v>-2.0999999999999999E-3</v>
      </c>
      <c r="S146" s="146">
        <v>-2.0999999999999999E-3</v>
      </c>
      <c r="T146" s="146">
        <v>-2.5000000000000001E-3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1.083</v>
      </c>
      <c r="D147" s="156">
        <v>-4.5999999999999999E-3</v>
      </c>
      <c r="E147" s="150">
        <v>0.01</v>
      </c>
      <c r="F147" s="14">
        <v>1.0880000000000001</v>
      </c>
      <c r="G147" s="152">
        <v>4.5999999999999999E-3</v>
      </c>
      <c r="H147" s="150" t="s">
        <v>347</v>
      </c>
      <c r="I147" s="150">
        <v>4</v>
      </c>
      <c r="J147" s="150">
        <v>4</v>
      </c>
      <c r="K147" s="152">
        <v>4.3040000000000002E-2</v>
      </c>
      <c r="L147" s="150">
        <v>0.8</v>
      </c>
      <c r="M147" s="14" t="s">
        <v>236</v>
      </c>
      <c r="N147" s="159">
        <v>0</v>
      </c>
      <c r="O147" s="152">
        <v>0.34139999999999998</v>
      </c>
      <c r="P147" s="150" t="s">
        <v>37</v>
      </c>
      <c r="Q147" s="150" t="s">
        <v>37</v>
      </c>
      <c r="R147" s="152">
        <v>-5.1000000000000004E-3</v>
      </c>
      <c r="S147" s="152">
        <v>1E-4</v>
      </c>
      <c r="T147" s="152">
        <v>1.6999999999999999E-3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1.0549999999999999</v>
      </c>
      <c r="D148" s="157">
        <v>0</v>
      </c>
      <c r="E148" s="144">
        <v>40.14</v>
      </c>
      <c r="F148" s="7">
        <v>1.038</v>
      </c>
      <c r="G148" s="146">
        <v>-1.6400000000000001E-2</v>
      </c>
      <c r="H148" s="144" t="s">
        <v>290</v>
      </c>
      <c r="I148" s="144">
        <v>5.5</v>
      </c>
      <c r="J148" s="144">
        <v>5.5</v>
      </c>
      <c r="K148" s="146">
        <v>0</v>
      </c>
      <c r="L148" s="144">
        <v>0.3</v>
      </c>
      <c r="M148" s="7" t="s">
        <v>291</v>
      </c>
      <c r="N148" s="145">
        <v>-2.5000000000000001E-3</v>
      </c>
      <c r="O148" s="23">
        <v>0.13719999999999999</v>
      </c>
      <c r="P148" s="146">
        <v>-3.8100000000000002E-2</v>
      </c>
      <c r="Q148" s="146">
        <v>0.40189999999999998</v>
      </c>
      <c r="R148" s="146">
        <v>-5.1000000000000004E-3</v>
      </c>
      <c r="S148" s="146">
        <v>-4.4999999999999997E-3</v>
      </c>
      <c r="T148" s="146">
        <v>-5.4999999999999997E-3</v>
      </c>
      <c r="U148" s="144">
        <v>29477</v>
      </c>
      <c r="V148" s="144">
        <v>0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1.0509999999999999</v>
      </c>
      <c r="D149" s="159">
        <v>0</v>
      </c>
      <c r="E149" s="150">
        <v>24.23</v>
      </c>
      <c r="F149" s="14">
        <v>1</v>
      </c>
      <c r="G149" s="152">
        <v>-5.0999999999999997E-2</v>
      </c>
      <c r="H149" s="150" t="s">
        <v>35</v>
      </c>
      <c r="I149" s="150">
        <v>0</v>
      </c>
      <c r="J149" s="150">
        <v>0</v>
      </c>
      <c r="K149" s="152">
        <v>-1.8679999999999999E-2</v>
      </c>
      <c r="L149" s="150">
        <v>2.64</v>
      </c>
      <c r="M149" s="14" t="s">
        <v>36</v>
      </c>
      <c r="N149" s="151">
        <v>2.0000000000000001E-4</v>
      </c>
      <c r="O149" s="152">
        <v>0.55549999999999999</v>
      </c>
      <c r="P149" s="150" t="s">
        <v>37</v>
      </c>
      <c r="Q149" s="150" t="s">
        <v>37</v>
      </c>
      <c r="R149" s="152">
        <v>6.3E-3</v>
      </c>
      <c r="S149" s="152">
        <v>4.8999999999999998E-3</v>
      </c>
      <c r="T149" s="152">
        <v>3.3999999999999998E-3</v>
      </c>
      <c r="U149" s="150">
        <v>3154</v>
      </c>
      <c r="V149" s="150">
        <v>16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289"/>
    <hyperlink ref="C22" r:id="rId94" display="http://finance.sina.com.cn/fund/quotes/150289/bc.shtml"/>
    <hyperlink ref="F22" r:id="rId95" display="http://www.cninfo.com.cn/information/fund/netvalue/150289.html"/>
    <hyperlink ref="M22" r:id="rId96" tooltip="399998" display="http://quote.eastmoney.com/zs399998.html"/>
    <hyperlink ref="O22" r:id="rId97" display="https://www.jisilu.cn/data/utils/lowcalc/150289"/>
    <hyperlink ref="Y22" r:id="rId98" tooltip="加【煤炭A级】为自选A类" display="javascript:addOwnedFund('150289');"/>
    <hyperlink ref="A23" r:id="rId99" display="https://www.jisilu.cn/data/sfnew/detail/150291"/>
    <hyperlink ref="C23" r:id="rId100" display="http://finance.sina.com.cn/fund/quotes/150291/bc.shtml"/>
    <hyperlink ref="F23" r:id="rId101" display="http://www.cninfo.com.cn/information/fund/netvalue/150291.html"/>
    <hyperlink ref="M23" r:id="rId102" tooltip="399986" display="http://quote.eastmoney.com/zs399986.html"/>
    <hyperlink ref="O23" r:id="rId103" display="https://www.jisilu.cn/data/utils/lowcalc/150291"/>
    <hyperlink ref="Y23" r:id="rId104" tooltip="将【银行A份】从自选中删除" display="javascript:delOwnedFund('150291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63"/>
    <hyperlink ref="C25" r:id="rId112" display="http://finance.sina.com.cn/fund/quotes/150263/bc.shtml"/>
    <hyperlink ref="F25" r:id="rId113" display="http://www.cninfo.com.cn/information/fund/netvalue/150263.html"/>
    <hyperlink ref="M25" r:id="rId114" tooltip="000852" display="http://quote.eastmoney.com/zs000852.html"/>
    <hyperlink ref="O25" r:id="rId115" display="https://www.jisilu.cn/data/utils/lowcalc/150263"/>
    <hyperlink ref="Y25" r:id="rId116" tooltip="加【1000A】为自选A类" display="javascript:addOwnedFund('150263');"/>
    <hyperlink ref="A26" r:id="rId117" display="https://www.jisilu.cn/data/sfnew/detail/150325"/>
    <hyperlink ref="C26" r:id="rId118" display="http://finance.sina.com.cn/fund/quotes/150325/bc.shtml"/>
    <hyperlink ref="F26" r:id="rId119" display="http://www.cninfo.com.cn/information/fund/netvalue/150325.html"/>
    <hyperlink ref="M26" r:id="rId120" tooltip="399807" display="http://quote.eastmoney.com/zs399807.html"/>
    <hyperlink ref="O26" r:id="rId121" display="https://www.jisilu.cn/data/utils/lowcalc/150325"/>
    <hyperlink ref="Y26" r:id="rId122" tooltip="加【高铁A端】为自选A类" display="javascript:addOwnedFund('150325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121"/>
    <hyperlink ref="C45" r:id="rId226" display="http://finance.sina.com.cn/fund/quotes/150121/bc.shtml"/>
    <hyperlink ref="F45" r:id="rId227" display="http://www.cninfo.com.cn/information/fund/netvalue/150121.html"/>
    <hyperlink ref="M45" r:id="rId228" tooltip="399918" display="http://quote.eastmoney.com/zs399918.html"/>
    <hyperlink ref="O45" r:id="rId229" display="https://www.jisilu.cn/data/utils/lowcalc/150121"/>
    <hyperlink ref="Y45" r:id="rId230" tooltip="加【银河优先】为自选A类" display="javascript:addOwnedFund('150121');"/>
    <hyperlink ref="A46" r:id="rId231" display="https://www.jisilu.cn/data/sfnew/detail/502021"/>
    <hyperlink ref="C46" r:id="rId232" display="http://finance.sina.com.cn/fund/quotes/502021/bc.shtml"/>
    <hyperlink ref="F46" r:id="rId233" display="http://www.cninfo.com.cn/information/fund/netvalue/502021.html"/>
    <hyperlink ref="M46" r:id="rId234" tooltip="000016" display="http://quote.eastmoney.com/zs000016.html"/>
    <hyperlink ref="O46" r:id="rId235" display="https://www.jisilu.cn/data/utils/lowcalc/502021"/>
    <hyperlink ref="Y46" r:id="rId236" tooltip="加【国金50A】为自选A类" display="javascript:addOwnedFund('502021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150053"/>
    <hyperlink ref="C48" r:id="rId244" display="http://finance.sina.com.cn/fund/quotes/150053/bc.shtml"/>
    <hyperlink ref="F48" r:id="rId245" display="http://www.cninfo.com.cn/information/fund/netvalue/150053.html"/>
    <hyperlink ref="M48" r:id="rId246" tooltip="399905" display="http://quote.eastmoney.com/zs399905.html"/>
    <hyperlink ref="O48" r:id="rId247" display="https://www.jisilu.cn/data/utils/lowcalc/150053"/>
    <hyperlink ref="Y48" r:id="rId248" tooltip="加【泰达500A】为自选A类" display="javascript:addOwnedFund('150053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036"/>
    <hyperlink ref="C50" r:id="rId256" display="http://finance.sina.com.cn/fund/quotes/150036/bc.shtml"/>
    <hyperlink ref="F50" r:id="rId257" display="http://www.cninfo.com.cn/information/fund/netvalue/150036.html"/>
    <hyperlink ref="M50" r:id="rId258" tooltip="399300" display="http://quote.eastmoney.com/zs399300.html"/>
    <hyperlink ref="O50" r:id="rId259" display="https://www.jisilu.cn/data/utils/lowcalc/150036"/>
    <hyperlink ref="Y50" r:id="rId260" tooltip="加【建信稳健】为自选A类" display="javascript:addOwnedFund('150036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73"/>
    <hyperlink ref="C52" r:id="rId268" display="http://finance.sina.com.cn/fund/quotes/150073/bc.shtml"/>
    <hyperlink ref="F52" r:id="rId269" display="http://www.cninfo.com.cn/information/fund/netvalue/150073.html"/>
    <hyperlink ref="M52" r:id="rId270" tooltip="399958" display="http://quote.eastmoney.com/zs399958.html"/>
    <hyperlink ref="O52" r:id="rId271" display="https://www.jisilu.cn/data/utils/lowcalc/150073"/>
    <hyperlink ref="Y52" r:id="rId272" tooltip="加【诺安稳健】为自选A类" display="javascript:addOwnedFund('150073');"/>
    <hyperlink ref="A53" r:id="rId273" display="https://www.jisilu.cn/data/sfnew/detail/502031"/>
    <hyperlink ref="C53" r:id="rId274" display="http://finance.sina.com.cn/fund/quotes/502031/bc.shtml"/>
    <hyperlink ref="F53" r:id="rId275" display="http://www.cninfo.com.cn/information/fund/netvalue/502031.html"/>
    <hyperlink ref="M53" r:id="rId276" tooltip="399807" display="http://quote.eastmoney.com/zs399807.html"/>
    <hyperlink ref="O53" r:id="rId277" display="https://www.jisilu.cn/data/utils/lowcalc/502031"/>
    <hyperlink ref="Y53" r:id="rId278" tooltip="将【高铁A】从自选中删除" display="javascript:delOwnedFund('502031');"/>
    <hyperlink ref="A54" r:id="rId279" display="https://www.jisilu.cn/data/sfnew/detail/150225"/>
    <hyperlink ref="C54" r:id="rId280" display="http://finance.sina.com.cn/fund/quotes/150225/bc.shtml"/>
    <hyperlink ref="F54" r:id="rId281" display="http://www.cninfo.com.cn/information/fund/netvalue/150225.html"/>
    <hyperlink ref="M54" r:id="rId282" tooltip="399966" display="http://quote.eastmoney.com/zs399966.html"/>
    <hyperlink ref="O54" r:id="rId283" display="https://www.jisilu.cn/data/utils/lowcalc/150225"/>
    <hyperlink ref="Y54" r:id="rId284" tooltip="加【证保A级】为自选A类" display="javascript:addOwnedFund('150225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150094"/>
    <hyperlink ref="C57" r:id="rId298" display="http://finance.sina.com.cn/fund/quotes/150094/bc.shtml"/>
    <hyperlink ref="F57" r:id="rId299" display="http://www.cninfo.com.cn/information/fund/netvalue/150094.html"/>
    <hyperlink ref="M57" r:id="rId300" tooltip="000966" display="http://quote.eastmoney.com/zs000966.html"/>
    <hyperlink ref="O57" r:id="rId301" display="https://www.jisilu.cn/data/utils/lowcalc/150094"/>
    <hyperlink ref="Y57" r:id="rId302" tooltip="加【泰信400A】为自选A类" display="javascript:addOwnedFund('150094');"/>
    <hyperlink ref="A58" r:id="rId303" display="https://www.jisilu.cn/data/sfnew/detail/150167"/>
    <hyperlink ref="C58" r:id="rId304" display="http://finance.sina.com.cn/fund/quotes/150167/bc.shtml"/>
    <hyperlink ref="F58" r:id="rId305" display="http://www.cninfo.com.cn/information/fund/netvalue/150167.html"/>
    <hyperlink ref="M58" r:id="rId306" tooltip="399300" display="http://quote.eastmoney.com/zs399300.html"/>
    <hyperlink ref="O58" r:id="rId307" display="https://www.jisilu.cn/data/utils/lowcalc/150167"/>
    <hyperlink ref="Y58" r:id="rId308" tooltip="加【银华300A】为自选A类" display="javascript:addOwnedFund('150167');"/>
    <hyperlink ref="A59" r:id="rId309" display="https://www.jisilu.cn/data/sfnew/detail/502054"/>
    <hyperlink ref="C59" r:id="rId310" display="http://finance.sina.com.cn/fund/quotes/502054/bc.shtml"/>
    <hyperlink ref="F59" r:id="rId311" display="http://www.cninfo.com.cn/information/fund/netvalue/502054.html"/>
    <hyperlink ref="M59" r:id="rId312" tooltip="399975" display="http://quote.eastmoney.com/zs399975.html"/>
    <hyperlink ref="O59" r:id="rId313" display="https://www.jisilu.cn/data/utils/lowcalc/502054"/>
    <hyperlink ref="Y59" r:id="rId314" tooltip="加【券商A】为自选A类" display="javascript:addOwnedFund('502054');"/>
    <hyperlink ref="A60" r:id="rId315" display="https://www.jisilu.cn/data/sfnew/detail/150211"/>
    <hyperlink ref="C60" r:id="rId316" display="http://finance.sina.com.cn/fund/quotes/150211/bc.shtml"/>
    <hyperlink ref="F60" r:id="rId317" display="http://www.cninfo.com.cn/information/fund/netvalue/150211.html"/>
    <hyperlink ref="M60" r:id="rId318" tooltip="399976" display="http://quote.eastmoney.com/zs399976.html"/>
    <hyperlink ref="O60" r:id="rId319" display="https://www.jisilu.cn/data/utils/lowcalc/150211"/>
    <hyperlink ref="Y60" r:id="rId320" tooltip="加【新能车A】为自选A类" display="javascript:addOwnedFund('150211');"/>
    <hyperlink ref="A61" r:id="rId321" display="https://www.jisilu.cn/data/sfnew/detail/150140"/>
    <hyperlink ref="C61" r:id="rId322" display="http://finance.sina.com.cn/fund/quotes/150140/bc.shtml"/>
    <hyperlink ref="F61" r:id="rId323" display="http://www.cninfo.com.cn/information/fund/netvalue/150140.html"/>
    <hyperlink ref="M61" r:id="rId324" tooltip="399300" display="http://quote.eastmoney.com/zs399300.html"/>
    <hyperlink ref="O61" r:id="rId325" display="https://www.jisilu.cn/data/utils/lowcalc/150140"/>
    <hyperlink ref="Y61" r:id="rId326" tooltip="加【国金300A】为自选A类" display="javascript:addOwnedFund('150140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150213"/>
    <hyperlink ref="C63" r:id="rId334" display="http://finance.sina.com.cn/fund/quotes/150213/bc.shtml"/>
    <hyperlink ref="F63" r:id="rId335" display="http://www.cninfo.com.cn/information/fund/netvalue/150213.html"/>
    <hyperlink ref="M63" r:id="rId336" tooltip="399958" display="http://quote.eastmoney.com/zs399958.html"/>
    <hyperlink ref="O63" r:id="rId337" display="https://www.jisilu.cn/data/utils/lowcalc/150213"/>
    <hyperlink ref="Y63" r:id="rId338" tooltip="加【成长A级】为自选A类" display="javascript:addOwnedFund('150213');"/>
    <hyperlink ref="A64" r:id="rId339" display="https://www.jisilu.cn/data/sfnew/detail/502001"/>
    <hyperlink ref="C64" r:id="rId340" display="http://finance.sina.com.cn/fund/quotes/502001/bc.shtml"/>
    <hyperlink ref="F64" r:id="rId341" display="http://www.cninfo.com.cn/information/fund/netvalue/502001.html"/>
    <hyperlink ref="M64" r:id="rId342" tooltip="399982" display="http://quote.eastmoney.com/zs399982.html"/>
    <hyperlink ref="O64" r:id="rId343" display="https://www.jisilu.cn/data/utils/lowcalc/502001"/>
    <hyperlink ref="Y64" r:id="rId344" tooltip="加【500等权A】为自选A类" display="javascript:addOwnedFund('502001');"/>
    <hyperlink ref="A65" r:id="rId345" display="https://www.jisilu.cn/data/sfnew/detail/150055"/>
    <hyperlink ref="C65" r:id="rId346" display="http://finance.sina.com.cn/fund/quotes/150055/bc.shtml"/>
    <hyperlink ref="F65" r:id="rId347" display="http://www.cninfo.com.cn/information/fund/netvalue/150055.html"/>
    <hyperlink ref="M65" r:id="rId348" tooltip="399905" display="http://quote.eastmoney.com/zs399905.html"/>
    <hyperlink ref="O65" r:id="rId349" display="https://www.jisilu.cn/data/utils/lowcalc/150055"/>
    <hyperlink ref="Y65" r:id="rId350" tooltip="加【500A】为自选A类" display="javascript:addOwnedFund('150055');"/>
    <hyperlink ref="A66" r:id="rId351" display="https://www.jisilu.cn/data/sfnew/detail/150267"/>
    <hyperlink ref="C66" r:id="rId352" display="http://finance.sina.com.cn/fund/quotes/150267/bc.shtml"/>
    <hyperlink ref="F66" r:id="rId353" display="http://www.cninfo.com.cn/information/fund/netvalue/150267.html"/>
    <hyperlink ref="M66" r:id="rId354" tooltip="399986" display="http://quote.eastmoney.com/zs399986.html"/>
    <hyperlink ref="O66" r:id="rId355" display="https://www.jisilu.cn/data/utils/lowcalc/150267"/>
    <hyperlink ref="Y66" r:id="rId356" tooltip="将【银行A类】从自选中删除" display="javascript:delOwnedFund('150267');"/>
    <hyperlink ref="A67" r:id="rId357" display="https://www.jisilu.cn/data/sfnew/detail/150083"/>
    <hyperlink ref="C67" r:id="rId358" display="http://finance.sina.com.cn/fund/quotes/150083/bc.shtml"/>
    <hyperlink ref="F67" r:id="rId359" display="http://www.cninfo.com.cn/information/fund/netvalue/150083.html"/>
    <hyperlink ref="M67" r:id="rId360" tooltip="399330" display="http://quote.eastmoney.com/zs399330.html"/>
    <hyperlink ref="O67" r:id="rId361" display="https://www.jisilu.cn/data/utils/lowcalc/150083"/>
    <hyperlink ref="Y67" r:id="rId362" tooltip="加【深证100A】为自选A类" display="javascript:addOwnedFund('150083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090"/>
    <hyperlink ref="C69" r:id="rId370" display="http://finance.sina.com.cn/fund/quotes/150090/bc.shtml"/>
    <hyperlink ref="F69" r:id="rId371" display="http://www.cninfo.com.cn/information/fund/netvalue/150090.html"/>
    <hyperlink ref="M69" r:id="rId372" tooltip="399958" display="http://quote.eastmoney.com/zs399958.html"/>
    <hyperlink ref="O69" r:id="rId373" display="https://www.jisilu.cn/data/utils/lowcalc/150090"/>
    <hyperlink ref="Y69" r:id="rId374" tooltip="加【成长A】为自选A类" display="javascript:addOwnedFund('150090');"/>
    <hyperlink ref="A70" r:id="rId375" display="https://www.jisilu.cn/data/sfnew/detail/150104"/>
    <hyperlink ref="C70" r:id="rId376" display="http://finance.sina.com.cn/fund/quotes/150104/bc.shtml"/>
    <hyperlink ref="F70" r:id="rId377" display="http://www.cninfo.com.cn/information/fund/netvalue/150104.html"/>
    <hyperlink ref="M70" r:id="rId378" tooltip="399300" display="http://quote.eastmoney.com/zs399300.html"/>
    <hyperlink ref="O70" r:id="rId379" display="https://www.jisilu.cn/data/utils/lowcalc/150104"/>
    <hyperlink ref="Y70" r:id="rId380" tooltip="加【HS300A】为自选A类" display="javascript:addOwnedFund('150104');"/>
    <hyperlink ref="A71" r:id="rId381" display="https://www.jisilu.cn/data/sfnew/detail/150064"/>
    <hyperlink ref="C71" r:id="rId382" display="http://finance.sina.com.cn/fund/quotes/150064/bc.shtml"/>
    <hyperlink ref="F71" r:id="rId383" display="http://www.cninfo.com.cn/information/fund/netvalue/150064.html"/>
    <hyperlink ref="M71" r:id="rId384" tooltip="399904" display="http://quote.eastmoney.com/zs399904.html"/>
    <hyperlink ref="O71" r:id="rId385" display="https://www.jisilu.cn/data/utils/lowcalc/150064"/>
    <hyperlink ref="Y71" r:id="rId386" tooltip="加【同瑞A】为自选A类" display="javascript:addOwnedFund('150064');"/>
    <hyperlink ref="A72" r:id="rId387" display="https://www.jisilu.cn/data/sfnew/detail/150030"/>
    <hyperlink ref="C72" r:id="rId388" display="http://finance.sina.com.cn/fund/quotes/150030/bc.shtml"/>
    <hyperlink ref="F72" r:id="rId389" display="http://www.cninfo.com.cn/information/fund/netvalue/150030.html"/>
    <hyperlink ref="M72" r:id="rId390" tooltip="000971" display="http://quote.eastmoney.com/zs000971.html"/>
    <hyperlink ref="O72" r:id="rId391" display="https://www.jisilu.cn/data/utils/lowcalc/150030"/>
    <hyperlink ref="Y72" r:id="rId392" tooltip="加【中证90A】为自选A类" display="javascript:addOwnedFund('150030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48"/>
    <hyperlink ref="C81" r:id="rId433" display="http://finance.sina.com.cn/fund/quotes/150148/bc.shtml"/>
    <hyperlink ref="F81" r:id="rId434" display="http://www.cninfo.com.cn/information/fund/netvalue/150148.html"/>
    <hyperlink ref="M81" r:id="rId435" tooltip="000841" display="http://quote.eastmoney.com/zs000841.html"/>
    <hyperlink ref="O81" r:id="rId436" display="https://www.jisilu.cn/data/utils/lowcalc/150148"/>
    <hyperlink ref="Y81" r:id="rId437" tooltip="加【医药800A】为自选A类" display="javascript:addOwnedFund('150148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57"/>
    <hyperlink ref="C83" r:id="rId445" display="http://finance.sina.com.cn/fund/quotes/150157/bc.shtml"/>
    <hyperlink ref="F83" r:id="rId446" display="http://www.cninfo.com.cn/information/fund/netvalue/150157.html"/>
    <hyperlink ref="M83" r:id="rId447" tooltip="000974" display="http://quote.eastmoney.com/zs000974.html"/>
    <hyperlink ref="O83" r:id="rId448" display="https://www.jisilu.cn/data/utils/lowcalc/150157"/>
    <hyperlink ref="Y83" r:id="rId449" tooltip="加【金融A】为自选A类" display="javascript:addOwnedFund('150157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73"/>
    <hyperlink ref="C86" r:id="rId457" display="http://finance.sina.com.cn/fund/quotes/150273/bc.shtml"/>
    <hyperlink ref="F86" r:id="rId458" display="http://www.cninfo.com.cn/information/fund/netvalue/150273.html"/>
    <hyperlink ref="M86" r:id="rId459" tooltip="399991" display="http://quote.eastmoney.com/zs399991.html"/>
    <hyperlink ref="O86" r:id="rId460" display="https://www.jisilu.cn/data/utils/lowcalc/150273"/>
    <hyperlink ref="Y86" r:id="rId461" tooltip="加【带路A】为自选A类" display="javascript:addOwnedFund('1502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5"/>
    <hyperlink ref="C88" r:id="rId469" display="http://finance.sina.com.cn/fund/quotes/150275/bc.shtml"/>
    <hyperlink ref="F88" r:id="rId470" display="http://www.cninfo.com.cn/information/fund/netvalue/150275.html"/>
    <hyperlink ref="M88" r:id="rId471" tooltip="399991" display="http://quote.eastmoney.com/zs399991.html"/>
    <hyperlink ref="O88" r:id="rId472" display="https://www.jisilu.cn/data/utils/lowcalc/150275"/>
    <hyperlink ref="Y88" r:id="rId473" tooltip="将【一带一A】从自选中删除" display="javascript:delOwnedFund('150275');"/>
    <hyperlink ref="A89" r:id="rId474" display="https://www.jisilu.cn/data/sfnew/detail/150184"/>
    <hyperlink ref="C89" r:id="rId475" display="http://finance.sina.com.cn/fund/quotes/150184/bc.shtml"/>
    <hyperlink ref="F89" r:id="rId476" display="http://www.cninfo.com.cn/information/fund/netvalue/150184.html"/>
    <hyperlink ref="M89" r:id="rId477" tooltip="000827" display="http://quote.eastmoney.com/zs000827.html"/>
    <hyperlink ref="O89" r:id="rId478" display="https://www.jisilu.cn/data/utils/lowcalc/150184"/>
    <hyperlink ref="Y89" r:id="rId479" tooltip="加【环保A】为自选A类" display="javascript:addOwnedFund('150184');"/>
    <hyperlink ref="A90" r:id="rId480" display="https://www.jisilu.cn/data/sfnew/detail/150233"/>
    <hyperlink ref="C90" r:id="rId481" display="http://finance.sina.com.cn/fund/quotes/150233/bc.shtml"/>
    <hyperlink ref="F90" r:id="rId482" display="http://www.cninfo.com.cn/information/fund/netvalue/150233.html"/>
    <hyperlink ref="M90" r:id="rId483" tooltip="399810" display="http://quote.eastmoney.com/zs399810.html"/>
    <hyperlink ref="O90" r:id="rId484" display="https://www.jisilu.cn/data/utils/lowcalc/150233"/>
    <hyperlink ref="Y90" r:id="rId485" tooltip="加【传媒业A】为自选A类" display="javascript:addOwnedFund('150233');"/>
    <hyperlink ref="A91" r:id="rId486" display="https://www.jisilu.cn/data/sfnew/detail/150257"/>
    <hyperlink ref="C91" r:id="rId487" display="http://finance.sina.com.cn/fund/quotes/150257/bc.shtml"/>
    <hyperlink ref="F91" r:id="rId488" display="http://www.cninfo.com.cn/information/fund/netvalue/150257.html"/>
    <hyperlink ref="M91" r:id="rId489" tooltip="399993" display="http://quote.eastmoney.com/zs399993.html"/>
    <hyperlink ref="O91" r:id="rId490" display="https://www.jisilu.cn/data/utils/lowcalc/150257"/>
    <hyperlink ref="Y91" r:id="rId491" tooltip="加【生物A】为自选A类" display="javascript:addOwnedFund('150257');"/>
    <hyperlink ref="A92" r:id="rId492" display="https://www.jisilu.cn/data/sfnew/detail/150259"/>
    <hyperlink ref="C92" r:id="rId493" display="http://finance.sina.com.cn/fund/quotes/150259/bc.shtml"/>
    <hyperlink ref="F92" r:id="rId494" display="http://www.cninfo.com.cn/information/fund/netvalue/150259.html"/>
    <hyperlink ref="M92" r:id="rId495" tooltip="399992" display="http://quote.eastmoney.com/zs399992.html"/>
    <hyperlink ref="O92" r:id="rId496" display="https://www.jisilu.cn/data/utils/lowcalc/150259"/>
    <hyperlink ref="Y92" r:id="rId497" tooltip="加【重组A】为自选A类" display="javascript:addOwnedFund('150259');"/>
    <hyperlink ref="A93" r:id="rId498" display="https://www.jisilu.cn/data/sfnew/detail/502049"/>
    <hyperlink ref="C93" r:id="rId499" display="http://finance.sina.com.cn/fund/quotes/502049/bc.shtml"/>
    <hyperlink ref="F93" r:id="rId500" display="http://www.cninfo.com.cn/information/fund/netvalue/502049.html"/>
    <hyperlink ref="M93" r:id="rId501" tooltip="000016" display="http://quote.eastmoney.com/zs000016.html"/>
    <hyperlink ref="O93" r:id="rId502" display="https://www.jisilu.cn/data/utils/lowcalc/502049"/>
    <hyperlink ref="Y93" r:id="rId503" tooltip="加【上证50A】为自选A类" display="javascript:addOwnedFund('502049');"/>
    <hyperlink ref="A94" r:id="rId504" display="https://www.jisilu.cn/data/sfnew/detail/150235"/>
    <hyperlink ref="C94" r:id="rId505" display="http://finance.sina.com.cn/fund/quotes/150235/bc.shtml"/>
    <hyperlink ref="F94" r:id="rId506" display="http://www.cninfo.com.cn/information/fund/netvalue/150235.html"/>
    <hyperlink ref="M94" r:id="rId507" tooltip="399975" display="http://quote.eastmoney.com/zs399975.html"/>
    <hyperlink ref="O94" r:id="rId508" display="https://www.jisilu.cn/data/utils/lowcalc/150235"/>
    <hyperlink ref="Y94" r:id="rId509" tooltip="加【券商A级】为自选A类" display="javascript:addOwnedFund('150235');"/>
    <hyperlink ref="A95" r:id="rId510" display="https://www.jisilu.cn/data/sfnew/detail/150277"/>
    <hyperlink ref="C95" r:id="rId511" display="http://finance.sina.com.cn/fund/quotes/150277/bc.shtml"/>
    <hyperlink ref="F95" r:id="rId512" display="http://www.cninfo.com.cn/information/fund/netvalue/150277.html"/>
    <hyperlink ref="M95" r:id="rId513" tooltip="399807" display="http://quote.eastmoney.com/zs399807.html"/>
    <hyperlink ref="O95" r:id="rId514" display="https://www.jisilu.cn/data/utils/lowcalc/150277"/>
    <hyperlink ref="Y95" r:id="rId515" tooltip="将【高铁A】从自选中删除" display="javascript:delOwnedFund('150277');"/>
    <hyperlink ref="A96" r:id="rId516" display="https://www.jisilu.cn/data/sfnew/detail/150241"/>
    <hyperlink ref="C96" r:id="rId517" display="http://finance.sina.com.cn/fund/quotes/150241/bc.shtml"/>
    <hyperlink ref="F96" r:id="rId518" display="http://www.cninfo.com.cn/information/fund/netvalue/150241.html"/>
    <hyperlink ref="M96" r:id="rId519" tooltip="399986" display="http://quote.eastmoney.com/zs399986.html"/>
    <hyperlink ref="O96" r:id="rId520" display="https://www.jisilu.cn/data/utils/lowcalc/150241"/>
    <hyperlink ref="Y96" r:id="rId521" tooltip="将【银行A级】从自选中删除" display="javascript:delOwnedFund('150241');"/>
    <hyperlink ref="A97" r:id="rId522" display="https://www.jisilu.cn/data/sfnew/detail/150315"/>
    <hyperlink ref="C97" r:id="rId523" display="http://finance.sina.com.cn/fund/quotes/150315/bc.shtml"/>
    <hyperlink ref="F97" r:id="rId524" display="http://www.cninfo.com.cn/information/fund/netvalue/150315.html"/>
    <hyperlink ref="M97" r:id="rId525" tooltip="399803" display="http://quote.eastmoney.com/zs399803.html"/>
    <hyperlink ref="O97" r:id="rId526" display="https://www.jisilu.cn/data/utils/lowcalc/150315"/>
    <hyperlink ref="Y97" r:id="rId527" tooltip="加【工业4A】为自选A类" display="javascript:addOwnedFund('150315');"/>
    <hyperlink ref="A98" r:id="rId528" display="https://www.jisilu.cn/data/sfnew/detail/150164"/>
    <hyperlink ref="C98" r:id="rId529" display="http://finance.sina.com.cn/fund/quotes/150164/bc.shtml"/>
    <hyperlink ref="F98" r:id="rId530" display="http://www.cninfo.com.cn/information/fund/netvalue/150164.html"/>
    <hyperlink ref="M98" r:id="rId531" tooltip="000832" display="http://quote.eastmoney.com/zs000832.html"/>
    <hyperlink ref="O98" r:id="rId532" display="https://www.jisilu.cn/data/utils/lowcalc/150164"/>
    <hyperlink ref="Y98" r:id="rId533" tooltip="加【可转债A】为自选A类" display="javascript:addOwnedFund('150164');"/>
    <hyperlink ref="A99" r:id="rId534" display="https://www.jisilu.cn/data/sfnew/detail/150305"/>
    <hyperlink ref="C99" r:id="rId535" display="http://finance.sina.com.cn/fund/quotes/150305/bc.shtml"/>
    <hyperlink ref="F99" r:id="rId536" display="http://www.cninfo.com.cn/information/fund/netvalue/150305.html"/>
    <hyperlink ref="M99" r:id="rId537" tooltip="399812" display="http://quote.eastmoney.com/zs399812.html"/>
    <hyperlink ref="O99" r:id="rId538" display="https://www.jisilu.cn/data/utils/lowcalc/150305"/>
    <hyperlink ref="Y99" r:id="rId539" tooltip="加【养老A】为自选A类" display="javascript:addOwnedFund('150305');"/>
    <hyperlink ref="A100" r:id="rId540" display="https://www.jisilu.cn/data/sfnew/detail/502027"/>
    <hyperlink ref="C100" r:id="rId541" display="http://finance.sina.com.cn/fund/quotes/502027/bc.shtml"/>
    <hyperlink ref="F100" r:id="rId542" display="http://www.cninfo.com.cn/information/fund/netvalue/502027.html"/>
    <hyperlink ref="M100" r:id="rId543" tooltip="399429" display="http://quote.eastmoney.com/zs399429.html"/>
    <hyperlink ref="O100" r:id="rId544" display="https://www.jisilu.cn/data/utils/lowcalc/502027"/>
    <hyperlink ref="Y100" r:id="rId545" tooltip="加【新丝路A】为自选A类" display="javascript:addOwnedFund('502027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502011"/>
    <hyperlink ref="C102" r:id="rId553" display="http://finance.sina.com.cn/fund/quotes/502011/bc.shtml"/>
    <hyperlink ref="F102" r:id="rId554" display="http://www.cninfo.com.cn/information/fund/netvalue/502011.html"/>
    <hyperlink ref="M102" r:id="rId555" tooltip="399975" display="http://quote.eastmoney.com/zs399975.html"/>
    <hyperlink ref="O102" r:id="rId556" display="https://www.jisilu.cn/data/utils/lowcalc/502011"/>
    <hyperlink ref="Y102" r:id="rId557" tooltip="加【证券A】为自选A类" display="javascript:addOwnedFund('502011');"/>
    <hyperlink ref="A103" r:id="rId558" display="https://www.jisilu.cn/data/sfnew/detail/150177"/>
    <hyperlink ref="C103" r:id="rId559" display="http://finance.sina.com.cn/fund/quotes/150177/bc.shtml"/>
    <hyperlink ref="F103" r:id="rId560" display="http://www.cninfo.com.cn/information/fund/netvalue/150177.html"/>
    <hyperlink ref="M103" r:id="rId561" tooltip="399966" display="http://quote.eastmoney.com/zs399966.html"/>
    <hyperlink ref="O103" r:id="rId562" display="https://www.jisilu.cn/data/utils/lowcalc/150177"/>
    <hyperlink ref="Y103" r:id="rId563" tooltip="加【证保A】为自选A类" display="javascript:addOwnedFund('150177');"/>
    <hyperlink ref="A104" r:id="rId564" display="https://www.jisilu.cn/data/sfnew/detail/150203"/>
    <hyperlink ref="C104" r:id="rId565" display="http://finance.sina.com.cn/fund/quotes/150203/bc.shtml"/>
    <hyperlink ref="F104" r:id="rId566" display="http://www.cninfo.com.cn/information/fund/netvalue/150203.html"/>
    <hyperlink ref="M104" r:id="rId567" tooltip="399971" display="http://quote.eastmoney.com/zs399971.html"/>
    <hyperlink ref="O104" r:id="rId568" display="https://www.jisilu.cn/data/utils/lowcalc/150203"/>
    <hyperlink ref="Y104" r:id="rId569" tooltip="加【传媒A】为自选A类" display="javascript:addOwnedFund('150203');"/>
    <hyperlink ref="A105" r:id="rId570" display="https://www.jisilu.cn/data/sfnew/detail/150205"/>
    <hyperlink ref="C105" r:id="rId571" display="http://finance.sina.com.cn/fund/quotes/150205/bc.shtml"/>
    <hyperlink ref="F105" r:id="rId572" display="http://www.cninfo.com.cn/information/fund/netvalue/150205.html"/>
    <hyperlink ref="M105" r:id="rId573" tooltip="399973" display="http://quote.eastmoney.com/zs399973.html"/>
    <hyperlink ref="O105" r:id="rId574" display="https://www.jisilu.cn/data/utils/lowcalc/150205"/>
    <hyperlink ref="Y105" r:id="rId575" tooltip="加【国防A】为自选A类" display="javascript:addOwnedFund('150205');"/>
    <hyperlink ref="A106" r:id="rId576" display="https://www.jisilu.cn/data/sfnew/detail/150229"/>
    <hyperlink ref="C106" r:id="rId577" display="http://finance.sina.com.cn/fund/quotes/150229/bc.shtml"/>
    <hyperlink ref="F106" r:id="rId578" display="http://www.cninfo.com.cn/information/fund/netvalue/150229.html"/>
    <hyperlink ref="M106" r:id="rId579" tooltip="399987" display="http://quote.eastmoney.com/zs399987.html"/>
    <hyperlink ref="O106" r:id="rId580" display="https://www.jisilu.cn/data/utils/lowcalc/150229"/>
    <hyperlink ref="Y106" r:id="rId581" tooltip="加【酒A】为自选A类" display="javascript:addOwnedFund('150229');"/>
    <hyperlink ref="A107" r:id="rId582" display="https://www.jisilu.cn/data/sfnew/detail/150200"/>
    <hyperlink ref="C107" r:id="rId583" display="http://finance.sina.com.cn/fund/quotes/150200/bc.shtml"/>
    <hyperlink ref="F107" r:id="rId584" display="http://www.cninfo.com.cn/information/fund/netvalue/150200.html"/>
    <hyperlink ref="M107" r:id="rId585" tooltip="399975" display="http://quote.eastmoney.com/zs399975.html"/>
    <hyperlink ref="O107" r:id="rId586" display="https://www.jisilu.cn/data/utils/lowcalc/150200"/>
    <hyperlink ref="Y107" r:id="rId587" tooltip="加【券商A】为自选A类" display="javascript:addOwnedFund('150200');"/>
    <hyperlink ref="A108" r:id="rId588" display="https://www.jisilu.cn/data/sfnew/detail/150207"/>
    <hyperlink ref="C108" r:id="rId589" display="http://finance.sina.com.cn/fund/quotes/150207/bc.shtml"/>
    <hyperlink ref="F108" r:id="rId590" display="http://www.cninfo.com.cn/information/fund/netvalue/150207.html"/>
    <hyperlink ref="M108" r:id="rId591" tooltip="399983" display="http://quote.eastmoney.com/zs399983.html"/>
    <hyperlink ref="O108" r:id="rId592" display="https://www.jisilu.cn/data/utils/lowcalc/150207"/>
    <hyperlink ref="Y108" r:id="rId593" tooltip="加【地产A端】为自选A类" display="javascript:addOwnedFund('150207');"/>
    <hyperlink ref="A109" r:id="rId594" display="https://www.jisilu.cn/data/sfnew/detail/150249"/>
    <hyperlink ref="C109" r:id="rId595" display="http://finance.sina.com.cn/fund/quotes/150249/bc.shtml"/>
    <hyperlink ref="F109" r:id="rId596" display="http://www.cninfo.com.cn/information/fund/netvalue/150249.html"/>
    <hyperlink ref="M109" r:id="rId597" tooltip="399986" display="http://quote.eastmoney.com/zs399986.html"/>
    <hyperlink ref="O109" r:id="rId598" display="https://www.jisilu.cn/data/utils/lowcalc/150249"/>
    <hyperlink ref="Y109" r:id="rId599" tooltip="将【银行A端】从自选中删除" display="javascript:delOwnedFund('150249');"/>
    <hyperlink ref="A110" r:id="rId600" display="https://www.jisilu.cn/data/sfnew/detail/150251"/>
    <hyperlink ref="C110" r:id="rId601" display="http://finance.sina.com.cn/fund/quotes/150251/bc.shtml"/>
    <hyperlink ref="F110" r:id="rId602" display="http://www.cninfo.com.cn/information/fund/netvalue/150251.html"/>
    <hyperlink ref="M110" r:id="rId603" tooltip="399990" display="http://quote.eastmoney.com/zs399990.html"/>
    <hyperlink ref="O110" r:id="rId604" display="https://www.jisilu.cn/data/utils/lowcalc/150251"/>
    <hyperlink ref="Y110" r:id="rId605" tooltip="加【煤炭A】为自选A类" display="javascript:addOwnedFund('150251');"/>
    <hyperlink ref="A111" r:id="rId606" display="https://www.jisilu.cn/data/sfnew/detail/150143"/>
    <hyperlink ref="C111" r:id="rId607" display="http://finance.sina.com.cn/fund/quotes/150143/bc.shtml"/>
    <hyperlink ref="F111" r:id="rId608" display="http://www.cninfo.com.cn/information/fund/netvalue/150143.html"/>
    <hyperlink ref="M111" r:id="rId609" tooltip="000832" display="http://quote.eastmoney.com/zs000832.html"/>
    <hyperlink ref="O111" r:id="rId610" display="https://www.jisilu.cn/data/utils/lowcalc/150143"/>
    <hyperlink ref="Y111" r:id="rId611" tooltip="加【转债A级】为自选A类" display="javascript:addOwnedFund('150143');"/>
    <hyperlink ref="A112" r:id="rId612" display="https://www.jisilu.cn/data/sfnew/detail/150173"/>
    <hyperlink ref="C112" r:id="rId613" display="http://finance.sina.com.cn/fund/quotes/150173/bc.shtml"/>
    <hyperlink ref="F112" r:id="rId614" display="http://www.cninfo.com.cn/information/fund/netvalue/150173.html"/>
    <hyperlink ref="M112" r:id="rId615" tooltip="000998" display="http://quote.eastmoney.com/zs000998.html"/>
    <hyperlink ref="O112" r:id="rId616" display="https://www.jisilu.cn/data/utils/lowcalc/150173"/>
    <hyperlink ref="Y112" r:id="rId617" tooltip="加【TMT中证A】为自选A类" display="javascript:addOwnedFund('150173');"/>
    <hyperlink ref="A113" r:id="rId618" display="https://www.jisilu.cn/data/sfnew/detail/150309"/>
    <hyperlink ref="C113" r:id="rId619" display="http://finance.sina.com.cn/fund/quotes/150309/bc.shtml"/>
    <hyperlink ref="F113" r:id="rId620" display="http://www.cninfo.com.cn/information/fund/netvalue/150309.html"/>
    <hyperlink ref="M113" r:id="rId621" tooltip="399994" display="http://quote.eastmoney.com/zs399994.html"/>
    <hyperlink ref="O113" r:id="rId622" display="https://www.jisilu.cn/data/utils/lowcalc/150309"/>
    <hyperlink ref="Y113" r:id="rId623" tooltip="加【信息安A】为自选A类" display="javascript:addOwnedFund('15030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07"/>
    <hyperlink ref="C115" r:id="rId631" display="http://finance.sina.com.cn/fund/quotes/502007/bc.shtml"/>
    <hyperlink ref="F115" r:id="rId632" display="http://www.cninfo.com.cn/information/fund/netvalue/502007.html"/>
    <hyperlink ref="M115" r:id="rId633" tooltip="399974" display="http://quote.eastmoney.com/zs399974.html"/>
    <hyperlink ref="O115" r:id="rId634" display="https://www.jisilu.cn/data/utils/lowcalc/502007"/>
    <hyperlink ref="Y115" r:id="rId635" tooltip="加【国企改A】为自选A类" display="javascript:addOwnedFund('502007');"/>
    <hyperlink ref="A116" r:id="rId636" display="https://www.jisilu.cn/data/sfnew/detail/502017"/>
    <hyperlink ref="C116" r:id="rId637" display="http://finance.sina.com.cn/fund/quotes/502017/bc.shtml"/>
    <hyperlink ref="F116" r:id="rId638" display="http://www.cninfo.com.cn/information/fund/netvalue/502017.html"/>
    <hyperlink ref="M116" r:id="rId639" tooltip="399991" display="http://quote.eastmoney.com/zs399991.html"/>
    <hyperlink ref="O116" r:id="rId640" display="https://www.jisilu.cn/data/utils/lowcalc/502017"/>
    <hyperlink ref="Y116" r:id="rId641" tooltip="加【带路A】为自选A类" display="javascript:addOwnedFund('502017');"/>
    <hyperlink ref="A117" r:id="rId642" display="https://www.jisilu.cn/data/sfnew/detail/502024"/>
    <hyperlink ref="C117" r:id="rId643" display="http://finance.sina.com.cn/fund/quotes/502024/bc.shtml"/>
    <hyperlink ref="F117" r:id="rId644" display="http://www.cninfo.com.cn/information/fund/netvalue/502024.html"/>
    <hyperlink ref="M117" r:id="rId645" tooltip="399440" display="http://quote.eastmoney.com/zs399440.html"/>
    <hyperlink ref="O117" r:id="rId646" display="https://www.jisilu.cn/data/utils/lowcalc/502024"/>
    <hyperlink ref="Y117" r:id="rId647" tooltip="加【钢铁A】为自选A类" display="javascript:addOwnedFund('502024');"/>
    <hyperlink ref="A118" r:id="rId648" display="https://www.jisilu.cn/data/sfnew/detail/150243"/>
    <hyperlink ref="C118" r:id="rId649" display="http://finance.sina.com.cn/fund/quotes/150243/bc.shtml"/>
    <hyperlink ref="F118" r:id="rId650" display="http://www.cninfo.com.cn/information/fund/netvalue/150243.html"/>
    <hyperlink ref="M118" r:id="rId651" tooltip="399006" display="http://quote.eastmoney.com/zs399006.html"/>
    <hyperlink ref="O118" r:id="rId652" display="https://www.jisilu.cn/data/utils/lowcalc/150243"/>
    <hyperlink ref="Y118" r:id="rId653" tooltip="加【创业A】为自选A类" display="javascript:addOwnedFund('150243');"/>
    <hyperlink ref="A119" r:id="rId654" display="https://www.jisilu.cn/data/sfnew/detail/150269"/>
    <hyperlink ref="C119" r:id="rId655" display="http://finance.sina.com.cn/fund/quotes/150269/bc.shtml"/>
    <hyperlink ref="F119" r:id="rId656" display="http://www.cninfo.com.cn/information/fund/netvalue/150269.html"/>
    <hyperlink ref="M119" r:id="rId657" tooltip="399997" display="http://quote.eastmoney.com/zs399997.html"/>
    <hyperlink ref="O119" r:id="rId658" display="https://www.jisilu.cn/data/utils/lowcalc/150269"/>
    <hyperlink ref="Y119" r:id="rId659" tooltip="加【白酒A】为自选A类" display="javascript:addOwnedFund('150269');"/>
    <hyperlink ref="A120" r:id="rId660" display="https://www.jisilu.cn/data/sfnew/detail/150209"/>
    <hyperlink ref="C120" r:id="rId661" display="http://finance.sina.com.cn/fund/quotes/150209/bc.shtml"/>
    <hyperlink ref="F120" r:id="rId662" display="http://www.cninfo.com.cn/information/fund/netvalue/150209.html"/>
    <hyperlink ref="M120" r:id="rId663" tooltip="399974" display="http://quote.eastmoney.com/zs399974.html"/>
    <hyperlink ref="O120" r:id="rId664" display="https://www.jisilu.cn/data/utils/lowcalc/150209"/>
    <hyperlink ref="Y120" r:id="rId665" tooltip="加【国企改A】为自选A类" display="javascript:addOwnedFund('150209');"/>
    <hyperlink ref="A121" r:id="rId666" display="https://www.jisilu.cn/data/sfnew/detail/150271"/>
    <hyperlink ref="C121" r:id="rId667" display="http://finance.sina.com.cn/fund/quotes/150271/bc.shtml"/>
    <hyperlink ref="F121" r:id="rId668" display="http://www.cninfo.com.cn/information/fund/netvalue/150271.html"/>
    <hyperlink ref="M121" r:id="rId669" tooltip="399441" display="http://quote.eastmoney.com/zs399441.html"/>
    <hyperlink ref="O121" r:id="rId670" display="https://www.jisilu.cn/data/utils/lowcalc/150271"/>
    <hyperlink ref="Y121" r:id="rId671" tooltip="加【生物药A】为自选A类" display="javascript:addOwnedFund('150271');"/>
    <hyperlink ref="A122" r:id="rId672" display="https://www.jisilu.cn/data/sfnew/detail/150051"/>
    <hyperlink ref="C122" r:id="rId673" display="http://finance.sina.com.cn/fund/quotes/150051/bc.shtml"/>
    <hyperlink ref="F122" r:id="rId674" display="http://www.cninfo.com.cn/information/fund/netvalue/150051.html"/>
    <hyperlink ref="M122" r:id="rId675" tooltip="399300" display="http://quote.eastmoney.com/zs399300.html"/>
    <hyperlink ref="O122" r:id="rId676" display="https://www.jisilu.cn/data/utils/lowcalc/150051"/>
    <hyperlink ref="Y122" r:id="rId677" tooltip="加【沪深300A】为自选A类" display="javascript:addOwnedFund('150051');"/>
    <hyperlink ref="A123" r:id="rId678" display="https://www.jisilu.cn/data/sfnew/detail/150245"/>
    <hyperlink ref="C123" r:id="rId679" display="http://finance.sina.com.cn/fund/quotes/150245/bc.shtml"/>
    <hyperlink ref="F123" r:id="rId680" display="http://www.cninfo.com.cn/information/fund/netvalue/150245.html"/>
    <hyperlink ref="M123" r:id="rId681" tooltip="399970" display="http://quote.eastmoney.com/zs399970.html"/>
    <hyperlink ref="O123" r:id="rId682" display="https://www.jisilu.cn/data/utils/lowcalc/150245"/>
    <hyperlink ref="Y123" r:id="rId683" tooltip="加【互联A】为自选A类" display="javascript:addOwnedFund('150245');"/>
    <hyperlink ref="A124" r:id="rId684" display="https://www.jisilu.cn/data/sfnew/detail/150217"/>
    <hyperlink ref="C124" r:id="rId685" display="http://finance.sina.com.cn/fund/quotes/150217/bc.shtml"/>
    <hyperlink ref="F124" r:id="rId686" display="http://www.cninfo.com.cn/information/fund/netvalue/150217.html"/>
    <hyperlink ref="M124" r:id="rId687" tooltip="399412" display="http://quote.eastmoney.com/zs399412.html"/>
    <hyperlink ref="O124" r:id="rId688" display="https://www.jisilu.cn/data/utils/lowcalc/150217"/>
    <hyperlink ref="Y124" r:id="rId689" tooltip="加【新能源A】为自选A类" display="javascript:addOwnedFund('150217');"/>
    <hyperlink ref="A125" r:id="rId690" display="https://www.jisilu.cn/data/sfnew/detail/150100"/>
    <hyperlink ref="C125" r:id="rId691" display="http://finance.sina.com.cn/fund/quotes/150100/bc.shtml"/>
    <hyperlink ref="F125" r:id="rId692" display="http://www.cninfo.com.cn/information/fund/netvalue/150100.html"/>
    <hyperlink ref="M125" r:id="rId693" tooltip="000805" display="http://quote.eastmoney.com/zs000805.html"/>
    <hyperlink ref="O125" r:id="rId694" display="https://www.jisilu.cn/data/utils/lowcalc/150100"/>
    <hyperlink ref="Y125" r:id="rId695" tooltip="加【资源A】为自选A类" display="javascript:addOwnedFund('150100');"/>
    <hyperlink ref="A126" r:id="rId696" display="https://www.jisilu.cn/data/sfnew/detail/150194"/>
    <hyperlink ref="C126" r:id="rId697" display="http://finance.sina.com.cn/fund/quotes/150194/bc.shtml"/>
    <hyperlink ref="F126" r:id="rId698" display="http://www.cninfo.com.cn/information/fund/netvalue/150194.html"/>
    <hyperlink ref="M126" r:id="rId699" tooltip="399970" display="http://quote.eastmoney.com/zs399970.html"/>
    <hyperlink ref="O126" r:id="rId700" display="https://www.jisilu.cn/data/utils/lowcalc/150194"/>
    <hyperlink ref="Y126" r:id="rId701" tooltip="加【互联网A】为自选A类" display="javascript:addOwnedFund('150194');"/>
    <hyperlink ref="A127" r:id="rId702" display="https://www.jisilu.cn/data/sfnew/detail/150186"/>
    <hyperlink ref="C127" r:id="rId703" display="http://finance.sina.com.cn/fund/quotes/150186/bc.shtml"/>
    <hyperlink ref="F127" r:id="rId704" display="http://www.cninfo.com.cn/information/fund/netvalue/150186.html"/>
    <hyperlink ref="M127" r:id="rId705" tooltip="399967" display="http://quote.eastmoney.com/zs399967.html"/>
    <hyperlink ref="O127" r:id="rId706" display="https://www.jisilu.cn/data/utils/lowcalc/150186"/>
    <hyperlink ref="Y127" r:id="rId707" tooltip="加【军工A级】为自选A类" display="javascript:addOwnedFund('150186');"/>
    <hyperlink ref="A128" r:id="rId708" display="https://www.jisilu.cn/data/sfnew/detail/150179"/>
    <hyperlink ref="C128" r:id="rId709" display="http://finance.sina.com.cn/fund/quotes/150179/bc.shtml"/>
    <hyperlink ref="F128" r:id="rId710" display="http://www.cninfo.com.cn/information/fund/netvalue/150179.html"/>
    <hyperlink ref="M128" r:id="rId711" tooltip="399935" display="http://quote.eastmoney.com/zs399935.html"/>
    <hyperlink ref="O128" r:id="rId712" display="https://www.jisilu.cn/data/utils/lowcalc/150179"/>
    <hyperlink ref="Y128" r:id="rId713" tooltip="加【信息A】为自选A类" display="javascript:addOwnedFund('150179');"/>
    <hyperlink ref="A129" r:id="rId714" display="https://www.jisilu.cn/data/sfnew/detail/150307"/>
    <hyperlink ref="C129" r:id="rId715" display="http://finance.sina.com.cn/fund/quotes/150307/bc.shtml"/>
    <hyperlink ref="F129" r:id="rId716" display="http://www.cninfo.com.cn/information/fund/netvalue/150307.html"/>
    <hyperlink ref="M129" r:id="rId717" tooltip="399804" display="http://quote.eastmoney.com/zs399804.html"/>
    <hyperlink ref="O129" r:id="rId718" display="https://www.jisilu.cn/data/utils/lowcalc/150307"/>
    <hyperlink ref="Y129" r:id="rId719" tooltip="加【体育A】为自选A类" display="javascript:addOwnedFund('150307');"/>
    <hyperlink ref="A130" r:id="rId720" display="https://www.jisilu.cn/data/sfnew/detail/502004"/>
    <hyperlink ref="C130" r:id="rId721" display="http://finance.sina.com.cn/fund/quotes/502004/bc.shtml"/>
    <hyperlink ref="F130" r:id="rId722" display="http://www.cninfo.com.cn/information/fund/netvalue/502004.html"/>
    <hyperlink ref="M130" r:id="rId723" tooltip="399967" display="http://quote.eastmoney.com/zs399967.html"/>
    <hyperlink ref="O130" r:id="rId724" display="https://www.jisilu.cn/data/utils/lowcalc/502004"/>
    <hyperlink ref="Y130" r:id="rId725" tooltip="加【军工A】为自选A类" display="javascript:addOwnedFund('502004');"/>
    <hyperlink ref="A131" r:id="rId726" display="https://www.jisilu.cn/data/sfnew/detail/150227"/>
    <hyperlink ref="C131" r:id="rId727" display="http://finance.sina.com.cn/fund/quotes/150227/bc.shtml"/>
    <hyperlink ref="F131" r:id="rId728" display="http://www.cninfo.com.cn/information/fund/netvalue/150227.html"/>
    <hyperlink ref="M131" r:id="rId729" tooltip="399986" display="http://quote.eastmoney.com/zs399986.html"/>
    <hyperlink ref="O131" r:id="rId730" display="https://www.jisilu.cn/data/utils/lowcalc/150227"/>
    <hyperlink ref="Y131" r:id="rId731" tooltip="将【银行A】从自选中删除" display="javascript:delOwnedFund('150227');"/>
    <hyperlink ref="A132" r:id="rId732" display="https://www.jisilu.cn/data/sfnew/detail/150018"/>
    <hyperlink ref="C132" r:id="rId733" display="http://finance.sina.com.cn/fund/quotes/150018/bc.shtml"/>
    <hyperlink ref="F132" r:id="rId734" display="http://www.cninfo.com.cn/information/fund/netvalue/150018.html"/>
    <hyperlink ref="M132" r:id="rId735" tooltip="399004" display="http://quote.eastmoney.com/zs399004.html"/>
    <hyperlink ref="O132" r:id="rId736" display="https://www.jisilu.cn/data/utils/lowcalc/150018"/>
    <hyperlink ref="Y132" r:id="rId737" tooltip="加【银华稳进】为自选A类" display="javascript:addOwnedFund('150018');"/>
    <hyperlink ref="A133" r:id="rId738" display="https://www.jisilu.cn/data/sfnew/detail/150255"/>
    <hyperlink ref="C133" r:id="rId739" display="http://finance.sina.com.cn/fund/quotes/150255/bc.shtml"/>
    <hyperlink ref="F133" r:id="rId740" display="http://www.cninfo.com.cn/information/fund/netvalue/150255.html"/>
    <hyperlink ref="M133" r:id="rId741" tooltip="399986" display="http://quote.eastmoney.com/zs399986.html"/>
    <hyperlink ref="O133" r:id="rId742" display="https://www.jisilu.cn/data/utils/lowcalc/150255"/>
    <hyperlink ref="Y133" r:id="rId743" tooltip="将【银行业A】从自选中删除" display="javascript:delOwnedFund('150255');"/>
    <hyperlink ref="A134" r:id="rId744" display="https://www.jisilu.cn/data/sfnew/detail/150171"/>
    <hyperlink ref="C134" r:id="rId745" display="http://finance.sina.com.cn/fund/quotes/150171/bc.shtml"/>
    <hyperlink ref="F134" r:id="rId746" display="http://www.cninfo.com.cn/information/fund/netvalue/150171.html"/>
    <hyperlink ref="M134" r:id="rId747" tooltip="399707" display="http://quote.eastmoney.com/zs399707.html"/>
    <hyperlink ref="O134" r:id="rId748" display="https://www.jisilu.cn/data/utils/lowcalc/150171"/>
    <hyperlink ref="Y134" r:id="rId749" tooltip="加【证券A】为自选A类" display="javascript:addOwnedFund('150171');"/>
    <hyperlink ref="A135" r:id="rId750" display="https://www.jisilu.cn/data/sfnew/detail/150169"/>
    <hyperlink ref="C135" r:id="rId751" display="http://finance.sina.com.cn/fund/quotes/150169/bc.shtml"/>
    <hyperlink ref="F135" r:id="rId752" display="http://www.cninfo.com.cn/information/fund/netvalue/150169.html"/>
    <hyperlink ref="M135" r:id="rId753" tooltip="HSI" display="http://quote.eastmoney.com/hk/zs110000.html"/>
    <hyperlink ref="O135" r:id="rId754" display="https://www.jisilu.cn/data/utils/lowcalc/150169"/>
    <hyperlink ref="Y135" r:id="rId755" tooltip="将【恒生A】从自选中删除" display="javascript:delOwnedFund('150169');"/>
    <hyperlink ref="A136" r:id="rId756" display="https://www.jisilu.cn/data/sfnew/detail/150181"/>
    <hyperlink ref="C136" r:id="rId757" display="http://finance.sina.com.cn/fund/quotes/150181/bc.shtml"/>
    <hyperlink ref="F136" r:id="rId758" display="http://www.cninfo.com.cn/information/fund/netvalue/150181.html"/>
    <hyperlink ref="M136" r:id="rId759" tooltip="399967" display="http://quote.eastmoney.com/zs399967.html"/>
    <hyperlink ref="O136" r:id="rId760" display="https://www.jisilu.cn/data/utils/lowcalc/150181"/>
    <hyperlink ref="Y136" r:id="rId761" tooltip="加【军工A】为自选A类" display="javascript:addOwnedFund('150181');"/>
    <hyperlink ref="A137" r:id="rId762" display="https://www.jisilu.cn/data/sfnew/detail/150279"/>
    <hyperlink ref="C137" r:id="rId763" display="http://finance.sina.com.cn/fund/quotes/150279/bc.shtml"/>
    <hyperlink ref="F137" r:id="rId764" display="http://www.cninfo.com.cn/information/fund/netvalue/150279.html"/>
    <hyperlink ref="M137" r:id="rId765" tooltip="399808" display="http://quote.eastmoney.com/zs399808.html"/>
    <hyperlink ref="O137" r:id="rId766" display="https://www.jisilu.cn/data/utils/lowcalc/150279"/>
    <hyperlink ref="Y137" r:id="rId767" tooltip="加【新能A】为自选A类" display="javascript:addOwnedFund('150279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39" r:id="rId774" display="https://www.jisilu.cn/data/sfnew/detail/150192"/>
    <hyperlink ref="C139" r:id="rId775" display="http://finance.sina.com.cn/fund/quotes/150192/bc.shtml"/>
    <hyperlink ref="F139" r:id="rId776" display="http://www.cninfo.com.cn/information/fund/netvalue/150192.html"/>
    <hyperlink ref="M139" r:id="rId777" tooltip="399965" display="http://quote.eastmoney.com/zs399965.html"/>
    <hyperlink ref="O139" r:id="rId778" display="https://www.jisilu.cn/data/utils/lowcalc/150192"/>
    <hyperlink ref="Y139" r:id="rId779" tooltip="加【地产A】为自选A类" display="javascript:addOwnedFund('150192');"/>
    <hyperlink ref="A140" r:id="rId780" display="https://www.jisilu.cn/data/sfnew/detail/150311"/>
    <hyperlink ref="C140" r:id="rId781" display="http://finance.sina.com.cn/fund/quotes/150311/bc.shtml"/>
    <hyperlink ref="F140" r:id="rId782" display="http://www.cninfo.com.cn/information/fund/netvalue/150311.html"/>
    <hyperlink ref="M140" r:id="rId783" tooltip="399996" display="http://quote.eastmoney.com/zs399996.html"/>
    <hyperlink ref="O140" r:id="rId784" display="https://www.jisilu.cn/data/utils/lowcalc/150311"/>
    <hyperlink ref="Y140" r:id="rId785" tooltip="加【智能A】为自选A类" display="javascript:addOwnedFund('150311');"/>
    <hyperlink ref="A141" r:id="rId786" display="https://www.jisilu.cn/data/sfnew/detail/150092"/>
    <hyperlink ref="C141" r:id="rId787" display="http://finance.sina.com.cn/fund/quotes/150092/bc.shtml"/>
    <hyperlink ref="F141" r:id="rId788" display="http://www.cninfo.com.cn/information/fund/netvalue/150092.html"/>
    <hyperlink ref="M141" r:id="rId789" tooltip="399007" display="http://quote.eastmoney.com/zs399007.html"/>
    <hyperlink ref="O141" r:id="rId790" display="https://www.jisilu.cn/data/utils/lowcalc/150092"/>
    <hyperlink ref="Y141" r:id="rId791" tooltip="加【诺德300A】为自选A类" display="javascript:addOwnedFund('150092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selection activeCell="C6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20160829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-7.881355932203392E-4</v>
      </c>
      <c r="G3" s="48">
        <f t="shared" ref="G3:G8" ca="1" si="1">VLOOKUP($E3,INDIRECT($B$2 &amp; "!$A$3:$Y$207"),8,FALSE)</f>
        <v>0.16949152542372881</v>
      </c>
      <c r="H3" s="48">
        <f t="shared" ref="H3:H8" ca="1" si="2">VLOOKUP($E3,INDIRECT($B$2 &amp; "!$A$3:$Y$207"),7,FALSE)</f>
        <v>-8.3423728813559316E-3</v>
      </c>
      <c r="I3" s="48">
        <f t="shared" ref="I3:I8" ca="1" si="3">VLOOKUP($E3,INDIRECT($B$2 &amp; "!$A$3:$Y$207"),11,FALSE)</f>
        <v>4.4669999999999987E-2</v>
      </c>
      <c r="J3" s="48">
        <f t="shared" ref="J3:J8" ca="1" si="4">VLOOKUP($E3,INDIRECT($B$2 &amp; "!$A$3:$Y$207"),16,FALSE)</f>
        <v>-1.4353448275862065E-2</v>
      </c>
      <c r="K3" s="48">
        <f t="shared" ref="K3:K8" ca="1" si="5">VLOOKUP($E3,INDIRECT($B$2 &amp; "!$A$3:$Y$207"),18,FALSE)</f>
        <v>-2.0050847457627119E-3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-3.5999999999999997E-4</v>
      </c>
      <c r="G4" s="48">
        <f t="shared" ca="1" si="1"/>
        <v>0.4</v>
      </c>
      <c r="H4" s="48">
        <f t="shared" ca="1" si="2"/>
        <v>-1.6879999999999999E-2</v>
      </c>
      <c r="I4" s="48">
        <f t="shared" ca="1" si="3"/>
        <v>4.6196000000000001E-2</v>
      </c>
      <c r="J4" s="48">
        <f t="shared" ca="1" si="4"/>
        <v>-1.804E-2</v>
      </c>
      <c r="K4" s="48">
        <f t="shared" ca="1" si="5"/>
        <v>-3.46E-3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1.8971428571428577E-3</v>
      </c>
      <c r="G5" s="87">
        <f t="shared" ca="1" si="1"/>
        <v>0.31428571428571428</v>
      </c>
      <c r="H5" s="87">
        <f t="shared" ca="1" si="2"/>
        <v>-2.7488571428571432E-2</v>
      </c>
      <c r="I5" s="87">
        <f t="shared" ca="1" si="3"/>
        <v>4.5191428571428577E-2</v>
      </c>
      <c r="J5" s="87">
        <f t="shared" ca="1" si="4"/>
        <v>-2.987096774193549E-2</v>
      </c>
      <c r="K5" s="87">
        <f t="shared" ca="1" si="5"/>
        <v>1.585714285714286E-3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1.5730769230769231E-3</v>
      </c>
      <c r="G6" s="87">
        <f t="shared" ca="1" si="1"/>
        <v>0.5</v>
      </c>
      <c r="H6" s="87">
        <f t="shared" ca="1" si="2"/>
        <v>-7.3361538461538464E-2</v>
      </c>
      <c r="I6" s="87">
        <f t="shared" ca="1" si="3"/>
        <v>5.135230769230769E-2</v>
      </c>
      <c r="J6" s="87">
        <f t="shared" ca="1" si="4"/>
        <v>-6.0234615384615386E-2</v>
      </c>
      <c r="K6" s="87">
        <f t="shared" ca="1" si="5"/>
        <v>-1.2269230769230766E-3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7.6666666666666669E-4</v>
      </c>
      <c r="G7" s="48">
        <f t="shared" ca="1" si="1"/>
        <v>0.33333333333333331</v>
      </c>
      <c r="H7" s="48">
        <f t="shared" ca="1" si="2"/>
        <v>-0.15846666666666667</v>
      </c>
      <c r="I7" s="48">
        <f t="shared" ca="1" si="3"/>
        <v>5.1596666666666659E-2</v>
      </c>
      <c r="J7" s="48">
        <f t="shared" ca="1" si="4"/>
        <v>-0.11913333333333333</v>
      </c>
      <c r="K7" s="48">
        <f t="shared" ca="1" si="5"/>
        <v>-3.6333333333333335E-3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2.0000000000000001E-4</v>
      </c>
      <c r="G8" s="48">
        <f t="shared" ca="1" si="1"/>
        <v>0.33333333333333331</v>
      </c>
      <c r="H8" s="48">
        <f t="shared" ca="1" si="2"/>
        <v>-0.13343333333333335</v>
      </c>
      <c r="I8" s="48">
        <f t="shared" ca="1" si="3"/>
        <v>5.2486666666666661E-2</v>
      </c>
      <c r="J8" s="48">
        <f t="shared" ca="1" si="4"/>
        <v>-8.9066666666666669E-2</v>
      </c>
      <c r="K8" s="48">
        <f t="shared" ca="1" si="5"/>
        <v>1.4333333333333333E-3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132.16999999999999</v>
      </c>
      <c r="I10" s="543">
        <v>1E-4</v>
      </c>
      <c r="J10" s="74" t="s">
        <v>261</v>
      </c>
      <c r="K10" s="74">
        <v>131.76</v>
      </c>
      <c r="L10" s="544" t="s">
        <v>544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159.22999999999999</v>
      </c>
      <c r="I11" s="543">
        <v>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1487.01</v>
      </c>
      <c r="I12" s="543">
        <v>1.1E-4</v>
      </c>
      <c r="J12" s="74"/>
      <c r="K12" s="74"/>
      <c r="L12" s="544" t="s">
        <v>505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101.96</v>
      </c>
      <c r="I13" s="543">
        <v>-2.0000000000000001E-4</v>
      </c>
      <c r="J13" s="74"/>
      <c r="K13" s="74"/>
      <c r="L13" s="544" t="s">
        <v>548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101.44499999999999</v>
      </c>
      <c r="I14" s="543">
        <v>-1.4E-3</v>
      </c>
      <c r="J14" s="74"/>
      <c r="K14" s="74"/>
      <c r="L14" s="544" t="s">
        <v>449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0.06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33" t="s">
        <v>313</v>
      </c>
      <c r="J19" s="755" t="s">
        <v>315</v>
      </c>
      <c r="K19" s="755" t="s">
        <v>316</v>
      </c>
      <c r="L19" s="215" t="s">
        <v>318</v>
      </c>
      <c r="M19" s="633" t="s">
        <v>320</v>
      </c>
      <c r="N19" s="216" t="s">
        <v>321</v>
      </c>
      <c r="O19" s="216" t="s">
        <v>322</v>
      </c>
      <c r="P19" s="633" t="s">
        <v>324</v>
      </c>
      <c r="Q19" s="755" t="s">
        <v>326</v>
      </c>
      <c r="R19" s="633" t="s">
        <v>327</v>
      </c>
      <c r="S19" s="633" t="s">
        <v>329</v>
      </c>
      <c r="T19" s="216" t="s">
        <v>331</v>
      </c>
      <c r="U19" s="633" t="s">
        <v>333</v>
      </c>
      <c r="V19" s="216" t="s">
        <v>335</v>
      </c>
      <c r="W19" s="631" t="s">
        <v>337</v>
      </c>
      <c r="X19" s="631" t="s">
        <v>27</v>
      </c>
      <c r="Y19" s="631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32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32" t="s">
        <v>25</v>
      </c>
      <c r="Y20" s="632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2.9899999999999999E-2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0.97399999999999998</v>
      </c>
      <c r="H21" s="310">
        <f t="shared" ca="1" si="6"/>
        <v>-6.1000000000000004E-3</v>
      </c>
      <c r="I21" s="309">
        <f t="shared" ca="1" si="6"/>
        <v>8380.86</v>
      </c>
      <c r="J21" s="51">
        <f t="shared" ca="1" si="6"/>
        <v>1.0366</v>
      </c>
      <c r="K21" s="311">
        <f t="shared" ca="1" si="6"/>
        <v>6.0400000000000002E-2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5.3339999999999999E-2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-8.0000000000000002E-3</v>
      </c>
      <c r="S21" s="56">
        <f t="shared" ca="1" si="6"/>
        <v>0.30270000000000002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0.69059999999999999</v>
      </c>
      <c r="V21" s="311">
        <f t="shared" ca="1" si="7"/>
        <v>-1.4E-3</v>
      </c>
      <c r="W21" s="311">
        <f t="shared" ca="1" si="7"/>
        <v>-5.1999999999999998E-3</v>
      </c>
      <c r="X21" s="311">
        <f t="shared" ca="1" si="7"/>
        <v>-1.8E-3</v>
      </c>
      <c r="Y21" s="309">
        <f t="shared" ca="1" si="7"/>
        <v>367942</v>
      </c>
      <c r="Z21" s="309">
        <f t="shared" ca="1" si="7"/>
        <v>118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3.0099999999999998E-2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1.0369999999999999</v>
      </c>
      <c r="H22" s="567">
        <f t="shared" ca="1" si="6"/>
        <v>-1E-3</v>
      </c>
      <c r="I22" s="566">
        <f t="shared" ca="1" si="6"/>
        <v>77.66</v>
      </c>
      <c r="J22" s="568">
        <f t="shared" ca="1" si="6"/>
        <v>1.0309999999999999</v>
      </c>
      <c r="K22" s="569">
        <f t="shared" ca="1" si="6"/>
        <v>-5.7999999999999996E-3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4.4729999999999999E-2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1.4E-3</v>
      </c>
      <c r="S22" s="570">
        <f t="shared" ca="1" si="6"/>
        <v>0.32950000000000002</v>
      </c>
      <c r="T22" s="569">
        <f t="shared" ca="1" si="6"/>
        <v>-8.8000000000000005E-3</v>
      </c>
      <c r="U22" s="569">
        <f t="shared" ca="1" si="7"/>
        <v>0.57020000000000004</v>
      </c>
      <c r="V22" s="569">
        <f t="shared" ca="1" si="7"/>
        <v>-5.4999999999999997E-3</v>
      </c>
      <c r="W22" s="569">
        <f t="shared" ca="1" si="7"/>
        <v>-4.7000000000000002E-3</v>
      </c>
      <c r="X22" s="569">
        <f t="shared" ca="1" si="7"/>
        <v>-2.5999999999999999E-3</v>
      </c>
      <c r="Y22" s="566">
        <f t="shared" ca="1" si="7"/>
        <v>14329</v>
      </c>
      <c r="Z22" s="566">
        <f t="shared" ca="1" si="7"/>
        <v>-21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549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1.0509999999999999</v>
      </c>
      <c r="H32" s="290">
        <f t="shared" ca="1" si="8"/>
        <v>0</v>
      </c>
      <c r="I32">
        <f t="shared" ca="1" si="8"/>
        <v>24.23</v>
      </c>
      <c r="J32">
        <f t="shared" ca="1" si="8"/>
        <v>1</v>
      </c>
      <c r="K32" s="291">
        <f t="shared" ca="1" si="8"/>
        <v>-5.0999999999999997E-2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-1.8679999999999999E-2</v>
      </c>
      <c r="P32">
        <f t="shared" ca="1" si="8"/>
        <v>2.64</v>
      </c>
      <c r="Q32" t="str">
        <f t="shared" ca="1" si="8"/>
        <v>主动基金</v>
      </c>
      <c r="R32" s="315">
        <f t="shared" ca="1" si="8"/>
        <v>2.0000000000000001E-4</v>
      </c>
      <c r="S32" s="315">
        <f t="shared" ca="1" si="8"/>
        <v>0.55549999999999999</v>
      </c>
      <c r="T32" t="str">
        <f t="shared" ca="1" si="8"/>
        <v>-</v>
      </c>
      <c r="U32" t="str">
        <f t="shared" ca="1" si="8"/>
        <v>-</v>
      </c>
      <c r="V32">
        <f t="shared" ca="1" si="8"/>
        <v>6.3E-3</v>
      </c>
      <c r="W32">
        <f t="shared" ca="1" si="8"/>
        <v>4.8999999999999998E-3</v>
      </c>
      <c r="X32">
        <f t="shared" ca="1" si="8"/>
        <v>3.3999999999999998E-3</v>
      </c>
      <c r="Y32">
        <f t="shared" ca="1" si="8"/>
        <v>3154</v>
      </c>
      <c r="Z32">
        <f t="shared" ca="1" si="8"/>
        <v>16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1.0549999999999999</v>
      </c>
      <c r="H33" s="290">
        <f t="shared" ca="1" si="8"/>
        <v>0</v>
      </c>
      <c r="I33">
        <f t="shared" ca="1" si="8"/>
        <v>40.14</v>
      </c>
      <c r="J33">
        <f t="shared" ca="1" si="8"/>
        <v>1.038</v>
      </c>
      <c r="K33" s="291">
        <f t="shared" ca="1" si="8"/>
        <v>-1.6400000000000001E-2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0</v>
      </c>
      <c r="P33">
        <f t="shared" ca="1" si="8"/>
        <v>0.3</v>
      </c>
      <c r="Q33" t="str">
        <f t="shared" ca="1" si="8"/>
        <v>标普转债</v>
      </c>
      <c r="R33" s="315">
        <f t="shared" ca="1" si="8"/>
        <v>-2.5000000000000001E-3</v>
      </c>
      <c r="S33" s="315">
        <f t="shared" ca="1" si="8"/>
        <v>0.13719999999999999</v>
      </c>
      <c r="T33">
        <f t="shared" ca="1" si="8"/>
        <v>-3.8100000000000002E-2</v>
      </c>
      <c r="U33">
        <f t="shared" ca="1" si="8"/>
        <v>0.40189999999999998</v>
      </c>
      <c r="V33">
        <f t="shared" ca="1" si="8"/>
        <v>-5.1000000000000004E-3</v>
      </c>
      <c r="W33">
        <f t="shared" ca="1" si="8"/>
        <v>-4.4999999999999997E-3</v>
      </c>
      <c r="X33">
        <f t="shared" ca="1" si="8"/>
        <v>-5.4999999999999997E-3</v>
      </c>
      <c r="Y33">
        <f t="shared" ca="1" si="8"/>
        <v>29477</v>
      </c>
      <c r="Z33">
        <f t="shared" ca="1" si="8"/>
        <v>0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1.099</v>
      </c>
      <c r="H34" s="290">
        <f t="shared" ca="1" si="8"/>
        <v>-2.7000000000000001E-3</v>
      </c>
      <c r="I34">
        <f t="shared" ca="1" si="8"/>
        <v>0.05</v>
      </c>
      <c r="J34">
        <f t="shared" ca="1" si="8"/>
        <v>1.0329999999999999</v>
      </c>
      <c r="K34" s="291">
        <f t="shared" ca="1" si="8"/>
        <v>-6.3899999999999998E-2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-2.826E-2</v>
      </c>
      <c r="P34">
        <f t="shared" ca="1" si="8"/>
        <v>0.83</v>
      </c>
      <c r="Q34" t="str">
        <f t="shared" ca="1" si="8"/>
        <v>大宗商品</v>
      </c>
      <c r="R34" s="315">
        <f t="shared" ca="1" si="8"/>
        <v>-1E-4</v>
      </c>
      <c r="S34" s="315">
        <f t="shared" ca="1" si="8"/>
        <v>0.35520000000000002</v>
      </c>
      <c r="T34" t="str">
        <f t="shared" ca="1" si="8"/>
        <v>-</v>
      </c>
      <c r="U34">
        <f t="shared" ca="1" si="8"/>
        <v>1.0102</v>
      </c>
      <c r="V34">
        <f t="shared" ca="1" si="8"/>
        <v>-7.4000000000000003E-3</v>
      </c>
      <c r="W34">
        <f t="shared" ca="1" si="8"/>
        <v>-3.5000000000000001E-3</v>
      </c>
      <c r="X34">
        <f t="shared" ca="1" si="8"/>
        <v>-3.5000000000000001E-3</v>
      </c>
      <c r="Y34">
        <f t="shared" ca="1" si="8"/>
        <v>12558</v>
      </c>
      <c r="Z34">
        <f t="shared" ca="1" si="8"/>
        <v>0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1.1579999999999999</v>
      </c>
      <c r="H36" s="388">
        <f t="shared" ca="1" si="8"/>
        <v>0</v>
      </c>
      <c r="I36" s="492">
        <f t="shared" ca="1" si="8"/>
        <v>0</v>
      </c>
      <c r="J36" s="492">
        <f t="shared" ca="1" si="8"/>
        <v>1.0669999999999999</v>
      </c>
      <c r="K36" s="389">
        <f t="shared" ca="1" si="8"/>
        <v>-8.5300000000000001E-2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-1.575E-2</v>
      </c>
      <c r="P36" s="492">
        <f t="shared" ca="1" si="8"/>
        <v>1.04</v>
      </c>
      <c r="Q36" t="str">
        <f t="shared" ca="1" si="8"/>
        <v>深100EW</v>
      </c>
      <c r="R36" s="315">
        <f t="shared" ca="1" si="8"/>
        <v>3.8E-3</v>
      </c>
      <c r="S36" s="315">
        <f t="shared" ca="1" si="8"/>
        <v>0.38619999999999999</v>
      </c>
      <c r="T36" t="str">
        <f t="shared" ca="1" si="8"/>
        <v>-</v>
      </c>
      <c r="U36">
        <f t="shared" ca="1" si="8"/>
        <v>0.86419999999999997</v>
      </c>
      <c r="V36">
        <f t="shared" ca="1" si="8"/>
        <v>2.8999999999999998E-3</v>
      </c>
      <c r="W36">
        <f t="shared" ca="1" si="8"/>
        <v>4.7000000000000002E-3</v>
      </c>
      <c r="X36">
        <f t="shared" ca="1" si="8"/>
        <v>6.1000000000000004E-3</v>
      </c>
      <c r="Y36">
        <f t="shared" ca="1" si="8"/>
        <v>919</v>
      </c>
      <c r="Z36">
        <f t="shared" ca="1" si="8"/>
        <v>2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A11" sqref="A11:XFD11"/>
    </sheetView>
  </sheetViews>
  <sheetFormatPr defaultRowHeight="13.5" x14ac:dyDescent="0.15"/>
  <sheetData>
    <row r="1" spans="1:25" x14ac:dyDescent="0.15">
      <c r="A1" s="848" t="s">
        <v>0</v>
      </c>
      <c r="B1" s="848" t="s">
        <v>1</v>
      </c>
      <c r="C1" s="848" t="s">
        <v>2</v>
      </c>
      <c r="D1" s="848" t="s">
        <v>3</v>
      </c>
      <c r="E1" s="652" t="s">
        <v>4</v>
      </c>
      <c r="F1" s="848" t="s">
        <v>6</v>
      </c>
      <c r="G1" s="848" t="s">
        <v>7</v>
      </c>
      <c r="H1" s="654" t="s">
        <v>8</v>
      </c>
      <c r="I1" s="652" t="s">
        <v>10</v>
      </c>
      <c r="J1" s="656" t="s">
        <v>11</v>
      </c>
      <c r="K1" s="656" t="s">
        <v>12</v>
      </c>
      <c r="L1" s="652" t="s">
        <v>14</v>
      </c>
      <c r="M1" s="848" t="s">
        <v>16</v>
      </c>
      <c r="N1" s="652" t="s">
        <v>17</v>
      </c>
      <c r="O1" s="652" t="s">
        <v>18</v>
      </c>
      <c r="P1" s="656" t="s">
        <v>20</v>
      </c>
      <c r="Q1" s="652" t="s">
        <v>22</v>
      </c>
      <c r="R1" s="656" t="s">
        <v>24</v>
      </c>
      <c r="S1" s="652" t="s">
        <v>26</v>
      </c>
      <c r="T1" s="652" t="s">
        <v>27</v>
      </c>
      <c r="U1" s="652" t="s">
        <v>28</v>
      </c>
      <c r="V1" s="656" t="s">
        <v>30</v>
      </c>
      <c r="W1" s="848" t="s">
        <v>31</v>
      </c>
      <c r="X1" s="848" t="s">
        <v>32</v>
      </c>
      <c r="Y1" s="850" t="s">
        <v>33</v>
      </c>
    </row>
    <row r="2" spans="1:25" ht="14.25" thickBot="1" x14ac:dyDescent="0.2">
      <c r="A2" s="849"/>
      <c r="B2" s="849"/>
      <c r="C2" s="849"/>
      <c r="D2" s="849"/>
      <c r="E2" s="653" t="s">
        <v>5</v>
      </c>
      <c r="F2" s="849"/>
      <c r="G2" s="849"/>
      <c r="H2" s="655" t="s">
        <v>9</v>
      </c>
      <c r="I2" s="653" t="s">
        <v>8</v>
      </c>
      <c r="J2" s="657" t="s">
        <v>8</v>
      </c>
      <c r="K2" s="657" t="s">
        <v>13</v>
      </c>
      <c r="L2" s="653" t="s">
        <v>15</v>
      </c>
      <c r="M2" s="849"/>
      <c r="N2" s="653" t="s">
        <v>3</v>
      </c>
      <c r="O2" s="653" t="s">
        <v>19</v>
      </c>
      <c r="P2" s="657" t="s">
        <v>21</v>
      </c>
      <c r="Q2" s="653" t="s">
        <v>23</v>
      </c>
      <c r="R2" s="657" t="s">
        <v>25</v>
      </c>
      <c r="S2" s="653" t="s">
        <v>25</v>
      </c>
      <c r="T2" s="653" t="s">
        <v>25</v>
      </c>
      <c r="U2" s="653" t="s">
        <v>29</v>
      </c>
      <c r="V2" s="657" t="s">
        <v>29</v>
      </c>
      <c r="W2" s="849"/>
      <c r="X2" s="849"/>
      <c r="Y2" s="851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45">
        <v>-8.9999999999999998E-4</v>
      </c>
      <c r="E3" s="144">
        <v>203.25</v>
      </c>
      <c r="F3" s="7">
        <v>1.0662</v>
      </c>
      <c r="G3" s="146">
        <v>-9.2700000000000005E-2</v>
      </c>
      <c r="H3" s="146">
        <v>7.0000000000000007E-2</v>
      </c>
      <c r="I3" s="144">
        <v>7</v>
      </c>
      <c r="J3" s="144">
        <v>7</v>
      </c>
      <c r="K3" s="146">
        <v>3.5349999999999999E-2</v>
      </c>
      <c r="L3" s="144">
        <v>3.06</v>
      </c>
      <c r="M3" s="7" t="s">
        <v>189</v>
      </c>
      <c r="N3" s="147">
        <v>6.9999999999999999E-4</v>
      </c>
      <c r="O3" s="146">
        <v>0.38979999999999998</v>
      </c>
      <c r="P3" s="144" t="s">
        <v>37</v>
      </c>
      <c r="Q3" s="146">
        <v>0.85460000000000003</v>
      </c>
      <c r="R3" s="146">
        <v>-5.8999999999999999E-3</v>
      </c>
      <c r="S3" s="146">
        <v>-6.7000000000000002E-3</v>
      </c>
      <c r="T3" s="146">
        <v>-5.4999999999999997E-3</v>
      </c>
      <c r="U3" s="144">
        <v>12230</v>
      </c>
      <c r="V3" s="144">
        <v>-25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1.1579999999999999</v>
      </c>
      <c r="D4" s="159">
        <v>0</v>
      </c>
      <c r="E4" s="150">
        <v>0</v>
      </c>
      <c r="F4" s="14">
        <v>1.0669999999999999</v>
      </c>
      <c r="G4" s="152">
        <v>-8.5300000000000001E-2</v>
      </c>
      <c r="H4" s="152">
        <v>7.0000000000000007E-2</v>
      </c>
      <c r="I4" s="150">
        <v>7</v>
      </c>
      <c r="J4" s="150">
        <v>7</v>
      </c>
      <c r="K4" s="152">
        <v>-1.5959999999999998E-2</v>
      </c>
      <c r="L4" s="150">
        <v>1.04</v>
      </c>
      <c r="M4" s="14" t="s">
        <v>283</v>
      </c>
      <c r="N4" s="151">
        <v>5.0000000000000001E-4</v>
      </c>
      <c r="O4" s="152">
        <v>0.3866</v>
      </c>
      <c r="P4" s="150" t="s">
        <v>37</v>
      </c>
      <c r="Q4" s="152">
        <v>0.86299999999999999</v>
      </c>
      <c r="R4" s="152">
        <v>1.8E-3</v>
      </c>
      <c r="S4" s="152">
        <v>2.8E-3</v>
      </c>
      <c r="T4" s="152">
        <v>4.7000000000000002E-3</v>
      </c>
      <c r="U4" s="150">
        <v>919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1.212</v>
      </c>
      <c r="D5" s="147">
        <v>1.6999999999999999E-3</v>
      </c>
      <c r="E5" s="144">
        <v>3467.65</v>
      </c>
      <c r="F5" s="7">
        <v>1.042</v>
      </c>
      <c r="G5" s="146">
        <v>-0.16309999999999999</v>
      </c>
      <c r="H5" s="146">
        <v>0.06</v>
      </c>
      <c r="I5" s="144">
        <v>6</v>
      </c>
      <c r="J5" s="144">
        <v>6</v>
      </c>
      <c r="K5" s="146">
        <v>5.1279999999999999E-2</v>
      </c>
      <c r="L5" s="144" t="s">
        <v>40</v>
      </c>
      <c r="M5" s="7" t="s">
        <v>56</v>
      </c>
      <c r="N5" s="147">
        <v>5.4000000000000003E-3</v>
      </c>
      <c r="O5" s="23">
        <v>0.4163</v>
      </c>
      <c r="P5" s="146">
        <v>-0.1099</v>
      </c>
      <c r="Q5" s="146">
        <v>0.35539999999999999</v>
      </c>
      <c r="R5" s="146">
        <v>2.9999999999999997E-4</v>
      </c>
      <c r="S5" s="146">
        <v>4.0000000000000002E-4</v>
      </c>
      <c r="T5" s="146">
        <v>0</v>
      </c>
      <c r="U5" s="144">
        <v>171154</v>
      </c>
      <c r="V5" s="144">
        <v>663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1.145</v>
      </c>
      <c r="D6" s="156">
        <v>-9.4999999999999998E-3</v>
      </c>
      <c r="E6" s="150">
        <v>0.03</v>
      </c>
      <c r="F6" s="14">
        <v>1.034</v>
      </c>
      <c r="G6" s="152">
        <v>-0.1074</v>
      </c>
      <c r="H6" s="152">
        <v>5.8000000000000003E-2</v>
      </c>
      <c r="I6" s="150">
        <v>5.8</v>
      </c>
      <c r="J6" s="150">
        <v>5.8</v>
      </c>
      <c r="K6" s="152">
        <v>5.2209999999999999E-2</v>
      </c>
      <c r="L6" s="150" t="s">
        <v>40</v>
      </c>
      <c r="M6" s="14" t="s">
        <v>238</v>
      </c>
      <c r="N6" s="151">
        <v>1.1000000000000001E-3</v>
      </c>
      <c r="O6" s="18">
        <v>0.504</v>
      </c>
      <c r="P6" s="152">
        <v>-7.6999999999999999E-2</v>
      </c>
      <c r="Q6" s="152">
        <v>0.76029999999999998</v>
      </c>
      <c r="R6" s="152">
        <v>3.0000000000000001E-3</v>
      </c>
      <c r="S6" s="152">
        <v>1.6400000000000001E-2</v>
      </c>
      <c r="T6" s="152">
        <v>2.12E-2</v>
      </c>
      <c r="U6" s="150">
        <v>348</v>
      </c>
      <c r="V6" s="150">
        <v>2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6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1.236</v>
      </c>
      <c r="D8" s="147">
        <v>8.0000000000000004E-4</v>
      </c>
      <c r="E8" s="144">
        <v>7259.73</v>
      </c>
      <c r="F8" s="7">
        <v>1.0429999999999999</v>
      </c>
      <c r="G8" s="146">
        <v>-0.185</v>
      </c>
      <c r="H8" s="146">
        <v>0.05</v>
      </c>
      <c r="I8" s="144">
        <v>6.5</v>
      </c>
      <c r="J8" s="144">
        <v>6.5</v>
      </c>
      <c r="K8" s="146">
        <v>5.4480000000000001E-2</v>
      </c>
      <c r="L8" s="144" t="s">
        <v>40</v>
      </c>
      <c r="M8" s="7" t="s">
        <v>233</v>
      </c>
      <c r="N8" s="147">
        <v>1.2800000000000001E-2</v>
      </c>
      <c r="O8" s="23">
        <v>0.33810000000000001</v>
      </c>
      <c r="P8" s="146">
        <v>-0.12189999999999999</v>
      </c>
      <c r="Q8" s="146">
        <v>0.53569999999999995</v>
      </c>
      <c r="R8" s="146">
        <v>-6.4000000000000003E-3</v>
      </c>
      <c r="S8" s="146">
        <v>-2.0999999999999999E-3</v>
      </c>
      <c r="T8" s="146">
        <v>0</v>
      </c>
      <c r="U8" s="144">
        <v>360593</v>
      </c>
      <c r="V8" s="144">
        <v>-22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</v>
      </c>
      <c r="D9" s="151">
        <v>1.6000000000000001E-3</v>
      </c>
      <c r="E9" s="150">
        <v>100.13</v>
      </c>
      <c r="F9" s="14">
        <v>1.048</v>
      </c>
      <c r="G9" s="152">
        <v>-0.20230000000000001</v>
      </c>
      <c r="H9" s="152">
        <v>0.05</v>
      </c>
      <c r="I9" s="150">
        <v>6.5</v>
      </c>
      <c r="J9" s="150">
        <v>6.5</v>
      </c>
      <c r="K9" s="152">
        <v>5.3629999999999997E-2</v>
      </c>
      <c r="L9" s="150" t="s">
        <v>40</v>
      </c>
      <c r="M9" s="14" t="s">
        <v>197</v>
      </c>
      <c r="N9" s="151">
        <v>7.6E-3</v>
      </c>
      <c r="O9" s="18">
        <v>0.43869999999999998</v>
      </c>
      <c r="P9" s="152">
        <v>-0.13469999999999999</v>
      </c>
      <c r="Q9" s="152">
        <v>0.29730000000000001</v>
      </c>
      <c r="R9" s="152">
        <v>-6.3E-3</v>
      </c>
      <c r="S9" s="152">
        <v>-3.5000000000000001E-3</v>
      </c>
      <c r="T9" s="152">
        <v>0</v>
      </c>
      <c r="U9" s="150">
        <v>10358</v>
      </c>
      <c r="V9" s="150">
        <v>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1.0369999999999999</v>
      </c>
      <c r="D10" s="147">
        <v>1.9E-3</v>
      </c>
      <c r="E10" s="144">
        <v>3.52</v>
      </c>
      <c r="F10" s="7">
        <v>1.0215000000000001</v>
      </c>
      <c r="G10" s="146">
        <v>-1.52E-2</v>
      </c>
      <c r="H10" s="146">
        <v>0.05</v>
      </c>
      <c r="I10" s="144">
        <v>5</v>
      </c>
      <c r="J10" s="144">
        <v>5</v>
      </c>
      <c r="K10" s="146">
        <v>4.9239999999999999E-2</v>
      </c>
      <c r="L10" s="144" t="s">
        <v>40</v>
      </c>
      <c r="M10" s="7" t="s">
        <v>236</v>
      </c>
      <c r="N10" s="157">
        <v>0</v>
      </c>
      <c r="O10" s="23">
        <v>0.1207</v>
      </c>
      <c r="P10" s="146">
        <v>-1.17E-2</v>
      </c>
      <c r="Q10" s="144" t="s">
        <v>37</v>
      </c>
      <c r="R10" s="146">
        <v>9.7999999999999997E-3</v>
      </c>
      <c r="S10" s="146">
        <v>1.04E-2</v>
      </c>
      <c r="T10" s="146">
        <v>9.4999999999999998E-3</v>
      </c>
      <c r="U10" s="144">
        <v>2435</v>
      </c>
      <c r="V10" s="144">
        <v>1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1.4333333333333333E-3</v>
      </c>
      <c r="E11" s="36"/>
      <c r="F11" s="35"/>
      <c r="G11" s="43">
        <f>AVERAGE(G8:G10)</f>
        <v>-0.13416666666666666</v>
      </c>
      <c r="H11" s="272">
        <f>COUNTIF($D8:$D10,"&gt;0")/COUNT($D8:$D10)</f>
        <v>1</v>
      </c>
      <c r="I11" s="36"/>
      <c r="J11" s="36"/>
      <c r="K11" s="43">
        <f>AVERAGE(K8:K10)</f>
        <v>5.2449999999999997E-2</v>
      </c>
      <c r="L11" s="36"/>
      <c r="M11" s="35"/>
      <c r="N11" s="38"/>
      <c r="O11" s="39"/>
      <c r="P11" s="43">
        <f>AVERAGE(P8:P10)</f>
        <v>-8.9433333333333323E-2</v>
      </c>
      <c r="Q11" s="37"/>
      <c r="R11" s="43">
        <f>AVERAGE(R8:R10)</f>
        <v>-9.6666666666666656E-4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252">
        <v>150331</v>
      </c>
      <c r="B12" s="253" t="s">
        <v>227</v>
      </c>
      <c r="C12" s="252">
        <v>1.1439999999999999</v>
      </c>
      <c r="D12" s="506">
        <v>0</v>
      </c>
      <c r="E12" s="253">
        <v>506.69</v>
      </c>
      <c r="F12" s="252">
        <v>1.0448</v>
      </c>
      <c r="G12" s="255">
        <v>-9.4899999999999998E-2</v>
      </c>
      <c r="H12" s="255">
        <v>4.4999999999999998E-2</v>
      </c>
      <c r="I12" s="253">
        <v>6</v>
      </c>
      <c r="J12" s="253">
        <v>6</v>
      </c>
      <c r="K12" s="255">
        <v>5.459E-2</v>
      </c>
      <c r="L12" s="253" t="s">
        <v>40</v>
      </c>
      <c r="M12" s="252" t="s">
        <v>222</v>
      </c>
      <c r="N12" s="254">
        <v>2.0000000000000001E-4</v>
      </c>
      <c r="O12" s="256">
        <v>0.2268</v>
      </c>
      <c r="P12" s="255">
        <v>-6.93E-2</v>
      </c>
      <c r="Q12" s="255">
        <v>0.79159999999999997</v>
      </c>
      <c r="R12" s="255">
        <v>-4.4999999999999997E-3</v>
      </c>
      <c r="S12" s="255">
        <v>-5.4999999999999997E-3</v>
      </c>
      <c r="T12" s="255">
        <v>-4.1999999999999997E-3</v>
      </c>
      <c r="U12" s="253">
        <v>50166</v>
      </c>
      <c r="V12" s="253">
        <v>-38</v>
      </c>
      <c r="W12" s="257">
        <v>0.21180555555555555</v>
      </c>
      <c r="X12" s="258">
        <v>42705</v>
      </c>
      <c r="Y12" s="259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1.2270000000000001</v>
      </c>
      <c r="D13" s="147">
        <v>2.5000000000000001E-3</v>
      </c>
      <c r="E13" s="144">
        <v>641.96</v>
      </c>
      <c r="F13" s="7">
        <v>1.0397000000000001</v>
      </c>
      <c r="G13" s="146">
        <v>-0.18010000000000001</v>
      </c>
      <c r="H13" s="146">
        <v>4.4999999999999998E-2</v>
      </c>
      <c r="I13" s="144">
        <v>6</v>
      </c>
      <c r="J13" s="144">
        <v>6</v>
      </c>
      <c r="K13" s="146">
        <v>5.0529999999999999E-2</v>
      </c>
      <c r="L13" s="144" t="s">
        <v>40</v>
      </c>
      <c r="M13" s="7" t="s">
        <v>231</v>
      </c>
      <c r="N13" s="145">
        <v>-1.6000000000000001E-3</v>
      </c>
      <c r="O13" s="23">
        <v>0.51900000000000002</v>
      </c>
      <c r="P13" s="146">
        <v>-0.1363</v>
      </c>
      <c r="Q13" s="146">
        <v>0.49170000000000003</v>
      </c>
      <c r="R13" s="146">
        <v>2.8E-3</v>
      </c>
      <c r="S13" s="146">
        <v>1.2999999999999999E-3</v>
      </c>
      <c r="T13" s="146">
        <v>4.5999999999999999E-3</v>
      </c>
      <c r="U13" s="144">
        <v>12059</v>
      </c>
      <c r="V13" s="144">
        <v>2220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1.248</v>
      </c>
      <c r="D14" s="156">
        <v>-8.0000000000000004E-4</v>
      </c>
      <c r="E14" s="150">
        <v>77.540000000000006</v>
      </c>
      <c r="F14" s="14">
        <v>1.04</v>
      </c>
      <c r="G14" s="152">
        <v>-0.2</v>
      </c>
      <c r="H14" s="152">
        <v>4.4999999999999998E-2</v>
      </c>
      <c r="I14" s="150">
        <v>6</v>
      </c>
      <c r="J14" s="150">
        <v>6</v>
      </c>
      <c r="K14" s="152">
        <v>4.9669999999999999E-2</v>
      </c>
      <c r="L14" s="150" t="s">
        <v>40</v>
      </c>
      <c r="M14" s="269" t="s">
        <v>229</v>
      </c>
      <c r="N14" s="156">
        <v>-1.1999999999999999E-3</v>
      </c>
      <c r="O14" s="18">
        <v>0.3856</v>
      </c>
      <c r="P14" s="152">
        <v>-0.15079999999999999</v>
      </c>
      <c r="Q14" s="152">
        <v>0.42880000000000001</v>
      </c>
      <c r="R14" s="152">
        <v>-7.0000000000000001E-3</v>
      </c>
      <c r="S14" s="152">
        <v>-7.6E-3</v>
      </c>
      <c r="T14" s="152">
        <v>-2.3999999999999998E-3</v>
      </c>
      <c r="U14" s="150">
        <v>44662</v>
      </c>
      <c r="V14" s="150">
        <v>-175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5.6666666666666671E-4</v>
      </c>
      <c r="E15" s="36"/>
      <c r="F15" s="35"/>
      <c r="G15" s="43">
        <f>AVERAGE(G12:G14)</f>
        <v>-0.15833333333333335</v>
      </c>
      <c r="H15" s="272">
        <f>COUNTIF($D12:$D14,"&gt;0")/COUNT($D12:$D14)</f>
        <v>0.33333333333333331</v>
      </c>
      <c r="I15" s="36"/>
      <c r="J15" s="36"/>
      <c r="K15" s="43">
        <f>AVERAGE(K12:K14)</f>
        <v>5.1596666666666659E-2</v>
      </c>
      <c r="L15" s="36"/>
      <c r="M15" s="35"/>
      <c r="N15" s="38"/>
      <c r="O15" s="39"/>
      <c r="P15" s="43">
        <f>AVERAGE(P12:P14)</f>
        <v>-0.1188</v>
      </c>
      <c r="Q15" s="37"/>
      <c r="R15" s="43">
        <f>AVERAGE(R12:R14)</f>
        <v>-2.8999999999999998E-3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1.1080000000000001</v>
      </c>
      <c r="D16" s="147">
        <v>1.8E-3</v>
      </c>
      <c r="E16" s="144">
        <v>195.35</v>
      </c>
      <c r="F16" s="7">
        <v>1.07</v>
      </c>
      <c r="G16" s="146">
        <v>-3.5499999999999997E-2</v>
      </c>
      <c r="H16" s="146">
        <v>0.04</v>
      </c>
      <c r="I16" s="144">
        <v>6</v>
      </c>
      <c r="J16" s="144">
        <v>5.5</v>
      </c>
      <c r="K16" s="146">
        <v>5.305E-2</v>
      </c>
      <c r="L16" s="144" t="s">
        <v>40</v>
      </c>
      <c r="M16" s="158" t="s">
        <v>203</v>
      </c>
      <c r="N16" s="145">
        <v>-8.9999999999999998E-4</v>
      </c>
      <c r="O16" s="23">
        <v>0.17319999999999999</v>
      </c>
      <c r="P16" s="146">
        <v>-2.9899999999999999E-2</v>
      </c>
      <c r="Q16" s="146">
        <v>0.87919999999999998</v>
      </c>
      <c r="R16" s="146">
        <v>-1.5E-3</v>
      </c>
      <c r="S16" s="146">
        <v>-4.3E-3</v>
      </c>
      <c r="T16" s="146">
        <v>-4.0000000000000001E-3</v>
      </c>
      <c r="U16" s="144">
        <v>6065</v>
      </c>
      <c r="V16" s="144">
        <v>-2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1.0740000000000001</v>
      </c>
      <c r="D17" s="151">
        <v>1.9E-3</v>
      </c>
      <c r="E17" s="150">
        <v>221.37</v>
      </c>
      <c r="F17" s="14">
        <v>1.0358000000000001</v>
      </c>
      <c r="G17" s="152">
        <v>-3.6900000000000002E-2</v>
      </c>
      <c r="H17" s="152">
        <v>0.04</v>
      </c>
      <c r="I17" s="150">
        <v>5.5</v>
      </c>
      <c r="J17" s="150">
        <v>5.5</v>
      </c>
      <c r="K17" s="152">
        <v>5.2979999999999999E-2</v>
      </c>
      <c r="L17" s="150" t="s">
        <v>40</v>
      </c>
      <c r="M17" s="14" t="s">
        <v>76</v>
      </c>
      <c r="N17" s="156">
        <v>-1.4E-3</v>
      </c>
      <c r="O17" s="18">
        <v>0.1973</v>
      </c>
      <c r="P17" s="152">
        <v>-3.0700000000000002E-2</v>
      </c>
      <c r="Q17" s="152">
        <v>0.87280000000000002</v>
      </c>
      <c r="R17" s="152">
        <v>5.7000000000000002E-3</v>
      </c>
      <c r="S17" s="152">
        <v>1.37E-2</v>
      </c>
      <c r="T17" s="152">
        <v>-2.3999999999999998E-3</v>
      </c>
      <c r="U17" s="150">
        <v>3649</v>
      </c>
      <c r="V17" s="150">
        <v>0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150293</v>
      </c>
      <c r="B18" s="144" t="s">
        <v>204</v>
      </c>
      <c r="C18" s="7">
        <v>1.1040000000000001</v>
      </c>
      <c r="D18" s="145">
        <v>-8.9999999999999998E-4</v>
      </c>
      <c r="E18" s="144">
        <v>1</v>
      </c>
      <c r="F18" s="7">
        <v>1.0631999999999999</v>
      </c>
      <c r="G18" s="146">
        <v>-3.8399999999999997E-2</v>
      </c>
      <c r="H18" s="146">
        <v>0.04</v>
      </c>
      <c r="I18" s="144">
        <v>6.25</v>
      </c>
      <c r="J18" s="144">
        <v>5.5</v>
      </c>
      <c r="K18" s="146">
        <v>5.2940000000000001E-2</v>
      </c>
      <c r="L18" s="144" t="s">
        <v>40</v>
      </c>
      <c r="M18" s="7" t="s">
        <v>66</v>
      </c>
      <c r="N18" s="145">
        <v>-1.6000000000000001E-3</v>
      </c>
      <c r="O18" s="23">
        <v>0.34310000000000002</v>
      </c>
      <c r="P18" s="146">
        <v>-3.27E-2</v>
      </c>
      <c r="Q18" s="146">
        <v>0.50060000000000004</v>
      </c>
      <c r="R18" s="146">
        <v>3.8999999999999998E-3</v>
      </c>
      <c r="S18" s="146">
        <v>7.9000000000000008E-3</v>
      </c>
      <c r="T18" s="146">
        <v>1.26E-2</v>
      </c>
      <c r="U18" s="144">
        <v>1251</v>
      </c>
      <c r="V18" s="144">
        <v>0</v>
      </c>
      <c r="W18" s="148">
        <v>0.21180555555555555</v>
      </c>
      <c r="X18" s="149">
        <v>42705</v>
      </c>
      <c r="Y18" s="13" t="s">
        <v>38</v>
      </c>
    </row>
    <row r="19" spans="1:25" ht="15.75" thickBot="1" x14ac:dyDescent="0.2">
      <c r="A19" s="14">
        <v>150303</v>
      </c>
      <c r="B19" s="150" t="s">
        <v>200</v>
      </c>
      <c r="C19" s="14">
        <v>1.0820000000000001</v>
      </c>
      <c r="D19" s="151">
        <v>1.9E-3</v>
      </c>
      <c r="E19" s="150">
        <v>1123.57</v>
      </c>
      <c r="F19" s="14">
        <v>1.0389999999999999</v>
      </c>
      <c r="G19" s="152">
        <v>-4.1399999999999999E-2</v>
      </c>
      <c r="H19" s="152">
        <v>0.04</v>
      </c>
      <c r="I19" s="150">
        <v>6</v>
      </c>
      <c r="J19" s="150">
        <v>5.5</v>
      </c>
      <c r="K19" s="152">
        <v>5.2810000000000003E-2</v>
      </c>
      <c r="L19" s="150" t="s">
        <v>40</v>
      </c>
      <c r="M19" s="14" t="s">
        <v>201</v>
      </c>
      <c r="N19" s="151">
        <v>1.6000000000000001E-3</v>
      </c>
      <c r="O19" s="18">
        <v>0.26019999999999999</v>
      </c>
      <c r="P19" s="152">
        <v>-3.5099999999999999E-2</v>
      </c>
      <c r="Q19" s="162">
        <v>0.72170000000000001</v>
      </c>
      <c r="R19" s="152">
        <v>-2.9999999999999997E-4</v>
      </c>
      <c r="S19" s="152">
        <v>1.2999999999999999E-3</v>
      </c>
      <c r="T19" s="152">
        <v>1.5E-3</v>
      </c>
      <c r="U19" s="150">
        <v>39183</v>
      </c>
      <c r="V19" s="150">
        <v>19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1.081</v>
      </c>
      <c r="D20" s="147">
        <v>8.9999999999999998E-4</v>
      </c>
      <c r="E20" s="144">
        <v>467.44</v>
      </c>
      <c r="F20" s="7">
        <v>1.0389999999999999</v>
      </c>
      <c r="G20" s="146">
        <v>-4.0399999999999998E-2</v>
      </c>
      <c r="H20" s="146">
        <v>0.04</v>
      </c>
      <c r="I20" s="144">
        <v>5.5</v>
      </c>
      <c r="J20" s="144">
        <v>5.5</v>
      </c>
      <c r="K20" s="146">
        <v>5.2780000000000001E-2</v>
      </c>
      <c r="L20" s="144" t="s">
        <v>40</v>
      </c>
      <c r="M20" s="7" t="s">
        <v>80</v>
      </c>
      <c r="N20" s="147">
        <v>8.6999999999999994E-3</v>
      </c>
      <c r="O20" s="23">
        <v>0.25330000000000003</v>
      </c>
      <c r="P20" s="146">
        <v>-3.4200000000000001E-2</v>
      </c>
      <c r="Q20" s="160">
        <v>0.73799999999999999</v>
      </c>
      <c r="R20" s="146">
        <v>-4.7000000000000002E-3</v>
      </c>
      <c r="S20" s="146">
        <v>-3.5000000000000001E-3</v>
      </c>
      <c r="T20" s="146">
        <v>-1.1999999999999999E-3</v>
      </c>
      <c r="U20" s="144">
        <v>16861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150287</v>
      </c>
      <c r="B21" s="150" t="s">
        <v>77</v>
      </c>
      <c r="C21" s="14">
        <v>1.081</v>
      </c>
      <c r="D21" s="159">
        <v>0</v>
      </c>
      <c r="E21" s="150">
        <v>4435.58</v>
      </c>
      <c r="F21" s="14">
        <v>1.0389999999999999</v>
      </c>
      <c r="G21" s="152">
        <v>-4.0399999999999998E-2</v>
      </c>
      <c r="H21" s="152">
        <v>0.04</v>
      </c>
      <c r="I21" s="150">
        <v>5.5</v>
      </c>
      <c r="J21" s="150">
        <v>5.5</v>
      </c>
      <c r="K21" s="152">
        <v>5.2780000000000001E-2</v>
      </c>
      <c r="L21" s="150" t="s">
        <v>40</v>
      </c>
      <c r="M21" s="14" t="s">
        <v>78</v>
      </c>
      <c r="N21" s="156">
        <v>-2.2000000000000001E-3</v>
      </c>
      <c r="O21" s="18">
        <v>0.21049999999999999</v>
      </c>
      <c r="P21" s="152">
        <v>-3.4200000000000001E-2</v>
      </c>
      <c r="Q21" s="152">
        <v>0.83760000000000001</v>
      </c>
      <c r="R21" s="152">
        <v>-7.1000000000000004E-3</v>
      </c>
      <c r="S21" s="152">
        <v>-4.3E-3</v>
      </c>
      <c r="T21" s="152">
        <v>2.3999999999999998E-3</v>
      </c>
      <c r="U21" s="150">
        <v>124996</v>
      </c>
      <c r="V21" s="150">
        <v>1627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150289</v>
      </c>
      <c r="B22" s="144" t="s">
        <v>196</v>
      </c>
      <c r="C22" s="7">
        <v>1.081</v>
      </c>
      <c r="D22" s="157">
        <v>0</v>
      </c>
      <c r="E22" s="144">
        <v>6274.98</v>
      </c>
      <c r="F22" s="7">
        <v>1.0389999999999999</v>
      </c>
      <c r="G22" s="146">
        <v>-4.0399999999999998E-2</v>
      </c>
      <c r="H22" s="146">
        <v>0.04</v>
      </c>
      <c r="I22" s="144">
        <v>5.5</v>
      </c>
      <c r="J22" s="144">
        <v>5.5</v>
      </c>
      <c r="K22" s="146">
        <v>5.2780000000000001E-2</v>
      </c>
      <c r="L22" s="144" t="s">
        <v>40</v>
      </c>
      <c r="M22" s="7" t="s">
        <v>197</v>
      </c>
      <c r="N22" s="147">
        <v>7.6E-3</v>
      </c>
      <c r="O22" s="23">
        <v>0.17860000000000001</v>
      </c>
      <c r="P22" s="146">
        <v>-3.4200000000000001E-2</v>
      </c>
      <c r="Q22" s="146">
        <v>0.91169999999999995</v>
      </c>
      <c r="R22" s="146">
        <v>-7.7999999999999996E-3</v>
      </c>
      <c r="S22" s="146">
        <v>-1.2999999999999999E-3</v>
      </c>
      <c r="T22" s="146">
        <v>3.8999999999999998E-3</v>
      </c>
      <c r="U22" s="144">
        <v>83447</v>
      </c>
      <c r="V22" s="144">
        <v>2573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150263</v>
      </c>
      <c r="B23" s="150" t="s">
        <v>210</v>
      </c>
      <c r="C23" s="14">
        <v>1.0840000000000001</v>
      </c>
      <c r="D23" s="159">
        <v>0</v>
      </c>
      <c r="E23" s="150">
        <v>0</v>
      </c>
      <c r="F23" s="14">
        <v>1.0387999999999999</v>
      </c>
      <c r="G23" s="152">
        <v>-4.3499999999999997E-2</v>
      </c>
      <c r="H23" s="152">
        <v>0.04</v>
      </c>
      <c r="I23" s="150">
        <v>5.5</v>
      </c>
      <c r="J23" s="150">
        <v>5.5</v>
      </c>
      <c r="K23" s="152">
        <v>5.262E-2</v>
      </c>
      <c r="L23" s="150" t="s">
        <v>40</v>
      </c>
      <c r="M23" s="14" t="s">
        <v>211</v>
      </c>
      <c r="N23" s="151">
        <v>2.0000000000000001E-4</v>
      </c>
      <c r="O23" s="18">
        <v>0.24410000000000001</v>
      </c>
      <c r="P23" s="152">
        <v>-3.6799999999999999E-2</v>
      </c>
      <c r="Q23" s="152">
        <v>0.75960000000000005</v>
      </c>
      <c r="R23" s="152">
        <v>-5.7999999999999996E-3</v>
      </c>
      <c r="S23" s="152">
        <v>-6.1999999999999998E-3</v>
      </c>
      <c r="T23" s="152">
        <v>-3.8999999999999998E-3</v>
      </c>
      <c r="U23" s="150">
        <v>1427</v>
      </c>
      <c r="V23" s="150">
        <v>-4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150325</v>
      </c>
      <c r="B24" s="144" t="s">
        <v>224</v>
      </c>
      <c r="C24" s="7">
        <v>1.0780000000000001</v>
      </c>
      <c r="D24" s="157">
        <v>0</v>
      </c>
      <c r="E24" s="144">
        <v>0.25</v>
      </c>
      <c r="F24" s="7">
        <v>1.0323</v>
      </c>
      <c r="G24" s="146">
        <v>-4.4299999999999999E-2</v>
      </c>
      <c r="H24" s="146">
        <v>0.04</v>
      </c>
      <c r="I24" s="144">
        <v>5.5</v>
      </c>
      <c r="J24" s="144">
        <v>5.5</v>
      </c>
      <c r="K24" s="146">
        <v>5.2600000000000001E-2</v>
      </c>
      <c r="L24" s="144" t="s">
        <v>40</v>
      </c>
      <c r="M24" s="7" t="s">
        <v>66</v>
      </c>
      <c r="N24" s="145">
        <v>-1.6000000000000001E-3</v>
      </c>
      <c r="O24" s="23">
        <v>0.36449999999999999</v>
      </c>
      <c r="P24" s="146">
        <v>-3.7900000000000003E-2</v>
      </c>
      <c r="Q24" s="160">
        <v>0.48680000000000001</v>
      </c>
      <c r="R24" s="146">
        <v>-5.3E-3</v>
      </c>
      <c r="S24" s="146">
        <v>-6.3E-3</v>
      </c>
      <c r="T24" s="146">
        <v>-5.4999999999999997E-3</v>
      </c>
      <c r="U24" s="144">
        <v>1670</v>
      </c>
      <c r="V24" s="144">
        <v>0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150299</v>
      </c>
      <c r="B25" s="161" t="s">
        <v>199</v>
      </c>
      <c r="C25" s="14">
        <v>1.085</v>
      </c>
      <c r="D25" s="151">
        <v>8.9999999999999998E-4</v>
      </c>
      <c r="E25" s="150">
        <v>258.06</v>
      </c>
      <c r="F25" s="14">
        <v>1.0388999999999999</v>
      </c>
      <c r="G25" s="152">
        <v>-4.4400000000000002E-2</v>
      </c>
      <c r="H25" s="152">
        <v>0.04</v>
      </c>
      <c r="I25" s="150">
        <v>5.5</v>
      </c>
      <c r="J25" s="150">
        <v>5.5</v>
      </c>
      <c r="K25" s="152">
        <v>5.2580000000000002E-2</v>
      </c>
      <c r="L25" s="150" t="s">
        <v>40</v>
      </c>
      <c r="M25" s="14" t="s">
        <v>95</v>
      </c>
      <c r="N25" s="151">
        <v>8.3000000000000001E-3</v>
      </c>
      <c r="O25" s="18">
        <v>0.2024</v>
      </c>
      <c r="P25" s="152">
        <v>-3.7699999999999997E-2</v>
      </c>
      <c r="Q25" s="162">
        <v>0.85640000000000005</v>
      </c>
      <c r="R25" s="152">
        <v>-2.5000000000000001E-3</v>
      </c>
      <c r="S25" s="152">
        <v>2.3E-3</v>
      </c>
      <c r="T25" s="152">
        <v>-2.5000000000000001E-3</v>
      </c>
      <c r="U25" s="150">
        <v>43475</v>
      </c>
      <c r="V25" s="150">
        <v>3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150291</v>
      </c>
      <c r="B26" s="155" t="s">
        <v>198</v>
      </c>
      <c r="C26" s="7">
        <v>1.085</v>
      </c>
      <c r="D26" s="147">
        <v>1.8E-3</v>
      </c>
      <c r="E26" s="144">
        <v>116.25</v>
      </c>
      <c r="F26" s="7">
        <v>1.0389999999999999</v>
      </c>
      <c r="G26" s="146">
        <v>-4.4299999999999999E-2</v>
      </c>
      <c r="H26" s="146">
        <v>0.04</v>
      </c>
      <c r="I26" s="144">
        <v>5.5</v>
      </c>
      <c r="J26" s="144">
        <v>5.5</v>
      </c>
      <c r="K26" s="146">
        <v>5.2580000000000002E-2</v>
      </c>
      <c r="L26" s="144" t="s">
        <v>40</v>
      </c>
      <c r="M26" s="7" t="s">
        <v>95</v>
      </c>
      <c r="N26" s="147">
        <v>8.3000000000000001E-3</v>
      </c>
      <c r="O26" s="23">
        <v>0.22770000000000001</v>
      </c>
      <c r="P26" s="146">
        <v>-3.7699999999999997E-2</v>
      </c>
      <c r="Q26" s="146">
        <v>0.7974</v>
      </c>
      <c r="R26" s="146">
        <v>-6.6E-3</v>
      </c>
      <c r="S26" s="146">
        <v>-5.9999999999999995E-4</v>
      </c>
      <c r="T26" s="146">
        <v>-3.0000000000000001E-3</v>
      </c>
      <c r="U26" s="144">
        <v>19926</v>
      </c>
      <c r="V26" s="144">
        <v>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1.0820000000000001</v>
      </c>
      <c r="D27" s="156">
        <v>-8.9999999999999998E-4</v>
      </c>
      <c r="E27" s="150">
        <v>324.08</v>
      </c>
      <c r="F27" s="14">
        <v>1.0358000000000001</v>
      </c>
      <c r="G27" s="152">
        <v>-4.4600000000000001E-2</v>
      </c>
      <c r="H27" s="152">
        <v>0.04</v>
      </c>
      <c r="I27" s="150">
        <v>5.5</v>
      </c>
      <c r="J27" s="150">
        <v>5.5</v>
      </c>
      <c r="K27" s="152">
        <v>5.2569999999999999E-2</v>
      </c>
      <c r="L27" s="150" t="s">
        <v>40</v>
      </c>
      <c r="M27" s="14" t="s">
        <v>110</v>
      </c>
      <c r="N27" s="156">
        <v>-2.3E-3</v>
      </c>
      <c r="O27" s="18">
        <v>0.23630000000000001</v>
      </c>
      <c r="P27" s="152">
        <v>-3.78E-2</v>
      </c>
      <c r="Q27" s="152">
        <v>0.78180000000000005</v>
      </c>
      <c r="R27" s="152">
        <v>-6.4000000000000003E-3</v>
      </c>
      <c r="S27" s="152">
        <v>-7.3000000000000001E-3</v>
      </c>
      <c r="T27" s="152">
        <v>-4.4999999999999997E-3</v>
      </c>
      <c r="U27" s="150">
        <v>20267</v>
      </c>
      <c r="V27" s="150">
        <v>-175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150301</v>
      </c>
      <c r="B28" s="144" t="s">
        <v>212</v>
      </c>
      <c r="C28" s="7">
        <v>1.089</v>
      </c>
      <c r="D28" s="157">
        <v>0</v>
      </c>
      <c r="E28" s="144">
        <v>86.42</v>
      </c>
      <c r="F28" s="7">
        <v>1.0388999999999999</v>
      </c>
      <c r="G28" s="146">
        <v>-4.82E-2</v>
      </c>
      <c r="H28" s="146">
        <v>0.04</v>
      </c>
      <c r="I28" s="144">
        <v>5.5</v>
      </c>
      <c r="J28" s="144">
        <v>5.5</v>
      </c>
      <c r="K28" s="146">
        <v>5.2380000000000003E-2</v>
      </c>
      <c r="L28" s="144" t="s">
        <v>40</v>
      </c>
      <c r="M28" s="7" t="s">
        <v>56</v>
      </c>
      <c r="N28" s="147">
        <v>5.4000000000000003E-3</v>
      </c>
      <c r="O28" s="23">
        <v>0.44130000000000003</v>
      </c>
      <c r="P28" s="146">
        <v>-4.1300000000000003E-2</v>
      </c>
      <c r="Q28" s="160">
        <v>0.30049999999999999</v>
      </c>
      <c r="R28" s="146">
        <v>-4.7000000000000002E-3</v>
      </c>
      <c r="S28" s="146">
        <v>-1.6999999999999999E-3</v>
      </c>
      <c r="T28" s="146">
        <v>-8.9999999999999998E-4</v>
      </c>
      <c r="U28" s="144">
        <v>5014</v>
      </c>
      <c r="V28" s="144">
        <v>0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1.0900000000000001</v>
      </c>
      <c r="D29" s="156">
        <v>-8.9999999999999998E-4</v>
      </c>
      <c r="E29" s="150">
        <v>263.58</v>
      </c>
      <c r="F29" s="14">
        <v>1.0359</v>
      </c>
      <c r="G29" s="152">
        <v>-5.2200000000000003E-2</v>
      </c>
      <c r="H29" s="152">
        <v>0.04</v>
      </c>
      <c r="I29" s="150">
        <v>5.5</v>
      </c>
      <c r="J29" s="150">
        <v>5.5</v>
      </c>
      <c r="K29" s="152">
        <v>5.2179999999999997E-2</v>
      </c>
      <c r="L29" s="150" t="s">
        <v>40</v>
      </c>
      <c r="M29" s="14" t="s">
        <v>220</v>
      </c>
      <c r="N29" s="151">
        <v>1.4E-3</v>
      </c>
      <c r="O29" s="18">
        <v>0.2555</v>
      </c>
      <c r="P29" s="152">
        <v>-4.4900000000000002E-2</v>
      </c>
      <c r="Q29" s="152">
        <v>0.73699999999999999</v>
      </c>
      <c r="R29" s="152">
        <v>-5.9999999999999995E-4</v>
      </c>
      <c r="S29" s="152">
        <v>3.5999999999999999E-3</v>
      </c>
      <c r="T29" s="152">
        <v>1.2999999999999999E-3</v>
      </c>
      <c r="U29" s="150">
        <v>50311</v>
      </c>
      <c r="V29" s="150">
        <v>20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502037</v>
      </c>
      <c r="B30" s="144" t="s">
        <v>221</v>
      </c>
      <c r="C30" s="7">
        <v>1.087</v>
      </c>
      <c r="D30" s="147">
        <v>8.9999999999999998E-4</v>
      </c>
      <c r="E30" s="144">
        <v>3.86</v>
      </c>
      <c r="F30" s="7">
        <v>1.0322</v>
      </c>
      <c r="G30" s="146">
        <v>-5.3100000000000001E-2</v>
      </c>
      <c r="H30" s="146">
        <v>0.04</v>
      </c>
      <c r="I30" s="144">
        <v>5.5</v>
      </c>
      <c r="J30" s="144">
        <v>5.5</v>
      </c>
      <c r="K30" s="146">
        <v>5.2139999999999999E-2</v>
      </c>
      <c r="L30" s="144" t="s">
        <v>40</v>
      </c>
      <c r="M30" s="7" t="s">
        <v>222</v>
      </c>
      <c r="N30" s="147">
        <v>2.0000000000000001E-4</v>
      </c>
      <c r="O30" s="23">
        <v>0.43419999999999997</v>
      </c>
      <c r="P30" s="146">
        <v>-4.5900000000000003E-2</v>
      </c>
      <c r="Q30" s="146">
        <v>0.32390000000000002</v>
      </c>
      <c r="R30" s="146">
        <v>0</v>
      </c>
      <c r="S30" s="146">
        <v>-2E-3</v>
      </c>
      <c r="T30" s="146">
        <v>2.3999999999999998E-3</v>
      </c>
      <c r="U30" s="144">
        <v>566</v>
      </c>
      <c r="V30" s="144">
        <v>0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150117</v>
      </c>
      <c r="B31" s="150" t="s">
        <v>206</v>
      </c>
      <c r="C31" s="14">
        <v>1.091</v>
      </c>
      <c r="D31" s="151">
        <v>8.9999999999999998E-4</v>
      </c>
      <c r="E31" s="150">
        <v>3686.53</v>
      </c>
      <c r="F31" s="14">
        <v>1.0359</v>
      </c>
      <c r="G31" s="152">
        <v>-5.3199999999999997E-2</v>
      </c>
      <c r="H31" s="152">
        <v>0.04</v>
      </c>
      <c r="I31" s="150">
        <v>5.5</v>
      </c>
      <c r="J31" s="150">
        <v>5.5</v>
      </c>
      <c r="K31" s="152">
        <v>5.2130000000000003E-2</v>
      </c>
      <c r="L31" s="150" t="s">
        <v>40</v>
      </c>
      <c r="M31" s="14" t="s">
        <v>207</v>
      </c>
      <c r="N31" s="156">
        <v>-4.5999999999999999E-3</v>
      </c>
      <c r="O31" s="18">
        <v>0.20030000000000001</v>
      </c>
      <c r="P31" s="152">
        <v>-4.58E-2</v>
      </c>
      <c r="Q31" s="152">
        <v>1.4877</v>
      </c>
      <c r="R31" s="152">
        <v>-2.3999999999999998E-3</v>
      </c>
      <c r="S31" s="152">
        <v>-6.1999999999999998E-3</v>
      </c>
      <c r="T31" s="152">
        <v>-3.3999999999999998E-3</v>
      </c>
      <c r="U31" s="150">
        <v>103835</v>
      </c>
      <c r="V31" s="150">
        <v>-1403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1.087</v>
      </c>
      <c r="D32" s="145">
        <v>-8.9999999999999998E-4</v>
      </c>
      <c r="E32" s="144">
        <v>207.58</v>
      </c>
      <c r="F32" s="7">
        <v>1.032</v>
      </c>
      <c r="G32" s="146">
        <v>-5.33E-2</v>
      </c>
      <c r="H32" s="146">
        <v>0.04</v>
      </c>
      <c r="I32" s="144">
        <v>5.5</v>
      </c>
      <c r="J32" s="144">
        <v>5.5</v>
      </c>
      <c r="K32" s="146">
        <v>5.2130000000000003E-2</v>
      </c>
      <c r="L32" s="144" t="s">
        <v>40</v>
      </c>
      <c r="M32" s="7" t="s">
        <v>46</v>
      </c>
      <c r="N32" s="147">
        <v>2.9999999999999997E-4</v>
      </c>
      <c r="O32" s="23">
        <v>0.42059999999999997</v>
      </c>
      <c r="P32" s="146">
        <v>-4.5900000000000003E-2</v>
      </c>
      <c r="Q32" s="146">
        <v>0.35589999999999999</v>
      </c>
      <c r="R32" s="146">
        <v>-6.6E-3</v>
      </c>
      <c r="S32" s="146">
        <v>-8.6E-3</v>
      </c>
      <c r="T32" s="146">
        <v>-4.5999999999999999E-3</v>
      </c>
      <c r="U32" s="144">
        <v>13506</v>
      </c>
      <c r="V32" s="144">
        <v>-41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150130</v>
      </c>
      <c r="B33" s="150" t="s">
        <v>208</v>
      </c>
      <c r="C33" s="14">
        <v>1.093</v>
      </c>
      <c r="D33" s="151">
        <v>4.5999999999999999E-3</v>
      </c>
      <c r="E33" s="150">
        <v>12580.56</v>
      </c>
      <c r="F33" s="14">
        <v>1.0359</v>
      </c>
      <c r="G33" s="152">
        <v>-5.5100000000000003E-2</v>
      </c>
      <c r="H33" s="152">
        <v>0.04</v>
      </c>
      <c r="I33" s="150">
        <v>5.5</v>
      </c>
      <c r="J33" s="150">
        <v>5.5</v>
      </c>
      <c r="K33" s="152">
        <v>5.203E-2</v>
      </c>
      <c r="L33" s="150" t="s">
        <v>40</v>
      </c>
      <c r="M33" s="14" t="s">
        <v>209</v>
      </c>
      <c r="N33" s="156">
        <v>-3.5999999999999999E-3</v>
      </c>
      <c r="O33" s="18">
        <v>0.2152</v>
      </c>
      <c r="P33" s="152">
        <v>-4.7500000000000001E-2</v>
      </c>
      <c r="Q33" s="152">
        <v>0.83089999999999997</v>
      </c>
      <c r="R33" s="152">
        <v>-1.6000000000000001E-3</v>
      </c>
      <c r="S33" s="152">
        <v>-5.5999999999999999E-3</v>
      </c>
      <c r="T33" s="152">
        <v>-2.8999999999999998E-3</v>
      </c>
      <c r="U33" s="150">
        <v>476999</v>
      </c>
      <c r="V33" s="150">
        <v>-3532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1.1020000000000001</v>
      </c>
      <c r="D34" s="147">
        <v>1.8E-3</v>
      </c>
      <c r="E34" s="144">
        <v>40.229999999999997</v>
      </c>
      <c r="F34" s="7">
        <v>1.036</v>
      </c>
      <c r="G34" s="146">
        <v>-6.3700000000000007E-2</v>
      </c>
      <c r="H34" s="146">
        <v>0.04</v>
      </c>
      <c r="I34" s="144">
        <v>5.5</v>
      </c>
      <c r="J34" s="144">
        <v>5.5</v>
      </c>
      <c r="K34" s="146">
        <v>5.1589999999999997E-2</v>
      </c>
      <c r="L34" s="144" t="s">
        <v>40</v>
      </c>
      <c r="M34" s="7" t="s">
        <v>76</v>
      </c>
      <c r="N34" s="145">
        <v>-1.4E-3</v>
      </c>
      <c r="O34" s="23">
        <v>0.45479999999999998</v>
      </c>
      <c r="P34" s="146">
        <v>-5.5300000000000002E-2</v>
      </c>
      <c r="Q34" s="146">
        <v>0.27179999999999999</v>
      </c>
      <c r="R34" s="146">
        <v>-4.1999999999999997E-3</v>
      </c>
      <c r="S34" s="146">
        <v>6.7999999999999996E-3</v>
      </c>
      <c r="T34" s="146">
        <v>-4.7000000000000002E-3</v>
      </c>
      <c r="U34" s="144">
        <v>5664</v>
      </c>
      <c r="V34" s="144">
        <v>34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1.107</v>
      </c>
      <c r="D35" s="156">
        <v>-5.4000000000000003E-3</v>
      </c>
      <c r="E35" s="150">
        <v>64.77</v>
      </c>
      <c r="F35" s="14">
        <v>1.032</v>
      </c>
      <c r="G35" s="152">
        <v>-7.2700000000000001E-2</v>
      </c>
      <c r="H35" s="152">
        <v>0.04</v>
      </c>
      <c r="I35" s="150">
        <v>5.5</v>
      </c>
      <c r="J35" s="150">
        <v>5.5</v>
      </c>
      <c r="K35" s="152">
        <v>5.1159999999999997E-2</v>
      </c>
      <c r="L35" s="150" t="s">
        <v>40</v>
      </c>
      <c r="M35" s="14" t="s">
        <v>218</v>
      </c>
      <c r="N35" s="156">
        <v>-1.5E-3</v>
      </c>
      <c r="O35" s="18">
        <v>0.44280000000000003</v>
      </c>
      <c r="P35" s="152">
        <v>-6.3200000000000006E-2</v>
      </c>
      <c r="Q35" s="152">
        <v>0.3039</v>
      </c>
      <c r="R35" s="152">
        <v>-5.1000000000000004E-3</v>
      </c>
      <c r="S35" s="152">
        <v>-3.8999999999999998E-3</v>
      </c>
      <c r="T35" s="152">
        <v>-5.1000000000000004E-3</v>
      </c>
      <c r="U35" s="150">
        <v>14927</v>
      </c>
      <c r="V35" s="150">
        <v>-21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1.1160000000000001</v>
      </c>
      <c r="D36" s="157">
        <v>0</v>
      </c>
      <c r="E36" s="144">
        <v>1583.78</v>
      </c>
      <c r="F36" s="7">
        <v>1.0359</v>
      </c>
      <c r="G36" s="146">
        <v>-7.7299999999999994E-2</v>
      </c>
      <c r="H36" s="146">
        <v>0.04</v>
      </c>
      <c r="I36" s="144">
        <v>5.5</v>
      </c>
      <c r="J36" s="144">
        <v>5.5</v>
      </c>
      <c r="K36" s="146">
        <v>5.092E-2</v>
      </c>
      <c r="L36" s="144" t="s">
        <v>40</v>
      </c>
      <c r="M36" s="7" t="s">
        <v>216</v>
      </c>
      <c r="N36" s="145">
        <v>-6.9999999999999999E-4</v>
      </c>
      <c r="O36" s="23">
        <v>0.42859999999999998</v>
      </c>
      <c r="P36" s="146">
        <v>-6.7100000000000007E-2</v>
      </c>
      <c r="Q36" s="146">
        <v>0.33300000000000002</v>
      </c>
      <c r="R36" s="146">
        <v>-1.1000000000000001E-3</v>
      </c>
      <c r="S36" s="146">
        <v>-4.8999999999999998E-3</v>
      </c>
      <c r="T36" s="146">
        <v>-5.1000000000000004E-3</v>
      </c>
      <c r="U36" s="144">
        <v>85014</v>
      </c>
      <c r="V36" s="144">
        <v>-396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1.1100000000000001</v>
      </c>
      <c r="D37" s="156">
        <v>-1.0699999999999999E-2</v>
      </c>
      <c r="E37" s="150">
        <v>20.94</v>
      </c>
      <c r="F37" s="14">
        <v>1.0269999999999999</v>
      </c>
      <c r="G37" s="152">
        <v>-8.0799999999999997E-2</v>
      </c>
      <c r="H37" s="152">
        <v>0.04</v>
      </c>
      <c r="I37" s="150">
        <v>5.5</v>
      </c>
      <c r="J37" s="150">
        <v>5.5</v>
      </c>
      <c r="K37" s="152">
        <v>5.0779999999999999E-2</v>
      </c>
      <c r="L37" s="150" t="s">
        <v>40</v>
      </c>
      <c r="M37" s="14" t="s">
        <v>56</v>
      </c>
      <c r="N37" s="151">
        <v>5.4000000000000003E-3</v>
      </c>
      <c r="O37" s="18">
        <v>0.45240000000000002</v>
      </c>
      <c r="P37" s="152">
        <v>-7.0199999999999999E-2</v>
      </c>
      <c r="Q37" s="162">
        <v>0.28649999999999998</v>
      </c>
      <c r="R37" s="152">
        <v>-5.4999999999999997E-3</v>
      </c>
      <c r="S37" s="152">
        <v>-1.6999999999999999E-3</v>
      </c>
      <c r="T37" s="152">
        <v>-6.4999999999999997E-3</v>
      </c>
      <c r="U37" s="150">
        <v>5784</v>
      </c>
      <c r="V37" s="150">
        <v>0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1.145</v>
      </c>
      <c r="D38" s="157">
        <v>0</v>
      </c>
      <c r="E38" s="144">
        <v>0</v>
      </c>
      <c r="F38" s="7">
        <v>1.032</v>
      </c>
      <c r="G38" s="146">
        <v>-0.1095</v>
      </c>
      <c r="H38" s="146">
        <v>0.04</v>
      </c>
      <c r="I38" s="144">
        <v>5.5</v>
      </c>
      <c r="J38" s="144">
        <v>5.5</v>
      </c>
      <c r="K38" s="146">
        <v>4.9419999999999999E-2</v>
      </c>
      <c r="L38" s="144" t="s">
        <v>40</v>
      </c>
      <c r="M38" s="7" t="s">
        <v>127</v>
      </c>
      <c r="N38" s="147">
        <v>5.0000000000000001E-4</v>
      </c>
      <c r="O38" s="23">
        <v>0.47120000000000001</v>
      </c>
      <c r="P38" s="146">
        <v>-9.4200000000000006E-2</v>
      </c>
      <c r="Q38" s="146">
        <v>0.23749999999999999</v>
      </c>
      <c r="R38" s="146">
        <v>2E-3</v>
      </c>
      <c r="S38" s="146">
        <v>3.3E-3</v>
      </c>
      <c r="T38" s="146">
        <v>-3.2000000000000002E-3</v>
      </c>
      <c r="U38" s="144">
        <v>795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1.145</v>
      </c>
      <c r="D39" s="159">
        <v>0</v>
      </c>
      <c r="E39" s="150">
        <v>5.1100000000000003</v>
      </c>
      <c r="F39" s="14">
        <v>1.032</v>
      </c>
      <c r="G39" s="152">
        <v>-0.1095</v>
      </c>
      <c r="H39" s="152">
        <v>0.04</v>
      </c>
      <c r="I39" s="150">
        <v>5.5</v>
      </c>
      <c r="J39" s="150">
        <v>5.5</v>
      </c>
      <c r="K39" s="152">
        <v>4.9419999999999999E-2</v>
      </c>
      <c r="L39" s="150" t="s">
        <v>40</v>
      </c>
      <c r="M39" s="14" t="s">
        <v>218</v>
      </c>
      <c r="N39" s="156">
        <v>-1.5E-3</v>
      </c>
      <c r="O39" s="18">
        <v>0.47599999999999998</v>
      </c>
      <c r="P39" s="152">
        <v>-9.4200000000000006E-2</v>
      </c>
      <c r="Q39" s="152">
        <v>0.22620000000000001</v>
      </c>
      <c r="R39" s="152">
        <v>-2.0000000000000001E-4</v>
      </c>
      <c r="S39" s="152">
        <v>-2E-3</v>
      </c>
      <c r="T39" s="152">
        <v>-1.4E-3</v>
      </c>
      <c r="U39" s="150">
        <v>1102</v>
      </c>
      <c r="V39" s="150">
        <v>-3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1.153</v>
      </c>
      <c r="D40" s="145">
        <v>-1.6999999999999999E-3</v>
      </c>
      <c r="E40" s="144">
        <v>0.18</v>
      </c>
      <c r="F40" s="7">
        <v>1.032</v>
      </c>
      <c r="G40" s="146">
        <v>-0.1172</v>
      </c>
      <c r="H40" s="146">
        <v>0.04</v>
      </c>
      <c r="I40" s="144">
        <v>5.5</v>
      </c>
      <c r="J40" s="144">
        <v>5.5</v>
      </c>
      <c r="K40" s="146">
        <v>4.9059999999999999E-2</v>
      </c>
      <c r="L40" s="144" t="s">
        <v>40</v>
      </c>
      <c r="M40" s="7" t="s">
        <v>222</v>
      </c>
      <c r="N40" s="147">
        <v>2.0000000000000001E-4</v>
      </c>
      <c r="O40" s="23">
        <v>0.43180000000000002</v>
      </c>
      <c r="P40" s="146">
        <v>-0.10050000000000001</v>
      </c>
      <c r="Q40" s="146">
        <v>0.32950000000000002</v>
      </c>
      <c r="R40" s="146">
        <v>-1.04E-2</v>
      </c>
      <c r="S40" s="146">
        <v>-1.11E-2</v>
      </c>
      <c r="T40" s="146">
        <v>-1.24E-2</v>
      </c>
      <c r="U40" s="144">
        <v>655</v>
      </c>
      <c r="V40" s="144">
        <v>-12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1.4950000000000001</v>
      </c>
      <c r="D41" s="156">
        <v>-4.7000000000000002E-3</v>
      </c>
      <c r="E41" s="150">
        <v>62.07</v>
      </c>
      <c r="F41" s="14">
        <v>1.036</v>
      </c>
      <c r="G41" s="152">
        <v>-0.44309999999999999</v>
      </c>
      <c r="H41" s="152">
        <v>0.04</v>
      </c>
      <c r="I41" s="150">
        <v>5.5</v>
      </c>
      <c r="J41" s="150">
        <v>5.5</v>
      </c>
      <c r="K41" s="152">
        <v>3.7699999999999997E-2</v>
      </c>
      <c r="L41" s="150" t="s">
        <v>40</v>
      </c>
      <c r="M41" s="14" t="s">
        <v>36</v>
      </c>
      <c r="N41" s="159">
        <v>0</v>
      </c>
      <c r="O41" s="18">
        <v>0.69079999999999997</v>
      </c>
      <c r="P41" s="152">
        <v>-0.3009</v>
      </c>
      <c r="Q41" s="150" t="s">
        <v>37</v>
      </c>
      <c r="R41" s="152">
        <v>1.1999999999999999E-3</v>
      </c>
      <c r="S41" s="152">
        <v>7.4000000000000003E-3</v>
      </c>
      <c r="T41" s="152">
        <v>1.01E-2</v>
      </c>
      <c r="U41" s="150">
        <v>1338</v>
      </c>
      <c r="V41" s="150">
        <v>87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-3.3461538461538459E-4</v>
      </c>
      <c r="E42" s="36"/>
      <c r="F42" s="35"/>
      <c r="G42" s="43">
        <f>AVERAGE(G16:G41)</f>
        <v>-7.2438461538461535E-2</v>
      </c>
      <c r="H42" s="272">
        <f>COUNTIF($D16:$D41,"&gt;0")/COUNT($D16:$D41)</f>
        <v>0.38461538461538464</v>
      </c>
      <c r="I42" s="36"/>
      <c r="J42" s="36"/>
      <c r="K42" s="43">
        <f>AVERAGE(K16:K41)</f>
        <v>5.1388846153846167E-2</v>
      </c>
      <c r="L42" s="36"/>
      <c r="M42" s="35"/>
      <c r="N42" s="38"/>
      <c r="O42" s="39"/>
      <c r="P42" s="43">
        <f>AVERAGE(P16:P41)</f>
        <v>-5.9069230769230777E-2</v>
      </c>
      <c r="Q42" s="37"/>
      <c r="R42" s="43">
        <f>AVERAGE(R16:R41)</f>
        <v>-2.9846153846153859E-3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0.98</v>
      </c>
      <c r="D43" s="147">
        <v>6.1999999999999998E-3</v>
      </c>
      <c r="E43" s="144">
        <v>14512.7</v>
      </c>
      <c r="F43" s="7">
        <v>1.0370999999999999</v>
      </c>
      <c r="G43" s="146">
        <v>5.5100000000000003E-2</v>
      </c>
      <c r="H43" s="146">
        <v>3.5000000000000003E-2</v>
      </c>
      <c r="I43" s="144">
        <v>5</v>
      </c>
      <c r="J43" s="144">
        <v>5</v>
      </c>
      <c r="K43" s="146">
        <v>5.3030000000000001E-2</v>
      </c>
      <c r="L43" s="144" t="s">
        <v>40</v>
      </c>
      <c r="M43" s="7" t="s">
        <v>153</v>
      </c>
      <c r="N43" s="147">
        <v>1.11E-2</v>
      </c>
      <c r="O43" s="23">
        <v>0.31440000000000001</v>
      </c>
      <c r="P43" s="155" t="s">
        <v>44</v>
      </c>
      <c r="Q43" s="146">
        <v>0.66220000000000001</v>
      </c>
      <c r="R43" s="146">
        <v>-9.2999999999999992E-3</v>
      </c>
      <c r="S43" s="146">
        <v>-8.0000000000000002E-3</v>
      </c>
      <c r="T43" s="146">
        <v>-5.1999999999999998E-3</v>
      </c>
      <c r="U43" s="144">
        <v>361135</v>
      </c>
      <c r="V43" s="144">
        <v>-6807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1.044</v>
      </c>
      <c r="D44" s="159">
        <v>0</v>
      </c>
      <c r="E44" s="150">
        <v>0</v>
      </c>
      <c r="F44" s="14">
        <v>1.0349999999999999</v>
      </c>
      <c r="G44" s="152">
        <v>-8.6999999999999994E-3</v>
      </c>
      <c r="H44" s="152">
        <v>3.5000000000000003E-2</v>
      </c>
      <c r="I44" s="150">
        <v>5</v>
      </c>
      <c r="J44" s="150">
        <v>5</v>
      </c>
      <c r="K44" s="152">
        <v>4.9549999999999997E-2</v>
      </c>
      <c r="L44" s="150" t="s">
        <v>40</v>
      </c>
      <c r="M44" s="14" t="s">
        <v>157</v>
      </c>
      <c r="N44" s="151">
        <v>1E-4</v>
      </c>
      <c r="O44" s="18">
        <v>0.17949999999999999</v>
      </c>
      <c r="P44" s="152">
        <v>-1.0200000000000001E-2</v>
      </c>
      <c r="Q44" s="152">
        <v>0.91549999999999998</v>
      </c>
      <c r="R44" s="152">
        <v>1.46E-2</v>
      </c>
      <c r="S44" s="152">
        <v>1.0200000000000001E-2</v>
      </c>
      <c r="T44" s="152">
        <v>2.0500000000000001E-2</v>
      </c>
      <c r="U44" s="150">
        <v>1095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502014</v>
      </c>
      <c r="B45" s="144" t="s">
        <v>89</v>
      </c>
      <c r="C45" s="7">
        <v>1.056</v>
      </c>
      <c r="D45" s="145">
        <v>-8.9999999999999998E-4</v>
      </c>
      <c r="E45" s="144">
        <v>263.69</v>
      </c>
      <c r="F45" s="7">
        <v>1.0429999999999999</v>
      </c>
      <c r="G45" s="146">
        <v>-1.2500000000000001E-2</v>
      </c>
      <c r="H45" s="146">
        <v>3.5000000000000003E-2</v>
      </c>
      <c r="I45" s="144">
        <v>5.75</v>
      </c>
      <c r="J45" s="144">
        <v>5</v>
      </c>
      <c r="K45" s="146">
        <v>4.9450000000000001E-2</v>
      </c>
      <c r="L45" s="144" t="s">
        <v>40</v>
      </c>
      <c r="M45" s="7" t="s">
        <v>154</v>
      </c>
      <c r="N45" s="145">
        <v>-2.9999999999999997E-4</v>
      </c>
      <c r="O45" s="23">
        <v>0.1457</v>
      </c>
      <c r="P45" s="146">
        <v>-1.3899999999999999E-2</v>
      </c>
      <c r="Q45" s="160">
        <v>0.98209999999999997</v>
      </c>
      <c r="R45" s="146">
        <v>2.8999999999999998E-3</v>
      </c>
      <c r="S45" s="146">
        <v>1.2999999999999999E-3</v>
      </c>
      <c r="T45" s="146">
        <v>4.0000000000000001E-3</v>
      </c>
      <c r="U45" s="144">
        <v>17235</v>
      </c>
      <c r="V45" s="144">
        <v>10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150073</v>
      </c>
      <c r="B46" s="150" t="s">
        <v>178</v>
      </c>
      <c r="C46" s="14">
        <v>1.0449999999999999</v>
      </c>
      <c r="D46" s="156">
        <v>-4.7999999999999996E-3</v>
      </c>
      <c r="E46" s="150">
        <v>1.46</v>
      </c>
      <c r="F46" s="14">
        <v>1.0329999999999999</v>
      </c>
      <c r="G46" s="152">
        <v>-1.1599999999999999E-2</v>
      </c>
      <c r="H46" s="152">
        <v>3.5000000000000003E-2</v>
      </c>
      <c r="I46" s="150">
        <v>5</v>
      </c>
      <c r="J46" s="150">
        <v>5</v>
      </c>
      <c r="K46" s="152">
        <v>4.9410000000000003E-2</v>
      </c>
      <c r="L46" s="150" t="s">
        <v>40</v>
      </c>
      <c r="M46" s="14" t="s">
        <v>174</v>
      </c>
      <c r="N46" s="151">
        <v>5.9999999999999995E-4</v>
      </c>
      <c r="O46" s="18">
        <v>0.53290000000000004</v>
      </c>
      <c r="P46" s="152">
        <v>-1.3100000000000001E-2</v>
      </c>
      <c r="Q46" s="152">
        <v>0.65880000000000005</v>
      </c>
      <c r="R46" s="152">
        <v>-6.4000000000000003E-3</v>
      </c>
      <c r="S46" s="152">
        <v>-3.2000000000000002E-3</v>
      </c>
      <c r="T46" s="152">
        <v>-2.7000000000000001E-3</v>
      </c>
      <c r="U46" s="150">
        <v>350</v>
      </c>
      <c r="V46" s="150">
        <v>0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1.0469999999999999</v>
      </c>
      <c r="D47" s="147">
        <v>1E-3</v>
      </c>
      <c r="E47" s="144">
        <v>0</v>
      </c>
      <c r="F47" s="7">
        <v>1.0349999999999999</v>
      </c>
      <c r="G47" s="146">
        <v>-1.1599999999999999E-2</v>
      </c>
      <c r="H47" s="146">
        <v>3.5000000000000003E-2</v>
      </c>
      <c r="I47" s="144">
        <v>5</v>
      </c>
      <c r="J47" s="144">
        <v>5</v>
      </c>
      <c r="K47" s="146">
        <v>4.9410000000000003E-2</v>
      </c>
      <c r="L47" s="144" t="s">
        <v>40</v>
      </c>
      <c r="M47" s="7" t="s">
        <v>91</v>
      </c>
      <c r="N47" s="147">
        <v>4.4000000000000003E-3</v>
      </c>
      <c r="O47" s="23">
        <v>0.44800000000000001</v>
      </c>
      <c r="P47" s="146">
        <v>-1.3100000000000001E-2</v>
      </c>
      <c r="Q47" s="146">
        <v>0.2888</v>
      </c>
      <c r="R47" s="146">
        <v>-5.4999999999999997E-3</v>
      </c>
      <c r="S47" s="146">
        <v>-4.3E-3</v>
      </c>
      <c r="T47" s="146">
        <v>-1.6999999999999999E-3</v>
      </c>
      <c r="U47" s="144">
        <v>364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150138</v>
      </c>
      <c r="B48" s="150" t="s">
        <v>181</v>
      </c>
      <c r="C48" s="14">
        <v>1.0509999999999999</v>
      </c>
      <c r="D48" s="151">
        <v>1.9E-3</v>
      </c>
      <c r="E48" s="150">
        <v>5.69</v>
      </c>
      <c r="F48" s="14">
        <v>1.0369999999999999</v>
      </c>
      <c r="G48" s="152">
        <v>-1.35E-2</v>
      </c>
      <c r="H48" s="152">
        <v>3.5000000000000003E-2</v>
      </c>
      <c r="I48" s="150">
        <v>5</v>
      </c>
      <c r="J48" s="150">
        <v>5</v>
      </c>
      <c r="K48" s="152">
        <v>4.931E-2</v>
      </c>
      <c r="L48" s="150" t="s">
        <v>40</v>
      </c>
      <c r="M48" s="14" t="s">
        <v>182</v>
      </c>
      <c r="N48" s="156">
        <v>-5.0000000000000001E-4</v>
      </c>
      <c r="O48" s="18">
        <v>0.3821</v>
      </c>
      <c r="P48" s="152">
        <v>-1.49E-2</v>
      </c>
      <c r="Q48" s="152">
        <v>0.44019999999999998</v>
      </c>
      <c r="R48" s="152">
        <v>6.7000000000000002E-3</v>
      </c>
      <c r="S48" s="152">
        <v>1.06E-2</v>
      </c>
      <c r="T48" s="152">
        <v>6.7000000000000002E-3</v>
      </c>
      <c r="U48" s="150">
        <v>251</v>
      </c>
      <c r="V48" s="150">
        <v>0</v>
      </c>
      <c r="W48" s="153">
        <v>0.21180555555555555</v>
      </c>
      <c r="X48" s="154">
        <v>42705</v>
      </c>
      <c r="Y48" s="21" t="s">
        <v>38</v>
      </c>
    </row>
    <row r="49" spans="1:25" ht="15.75" thickBot="1" x14ac:dyDescent="0.2">
      <c r="A49" s="7">
        <v>150112</v>
      </c>
      <c r="B49" s="144" t="s">
        <v>265</v>
      </c>
      <c r="C49" s="7">
        <v>1.022</v>
      </c>
      <c r="D49" s="157">
        <v>0</v>
      </c>
      <c r="E49" s="144">
        <v>1.23</v>
      </c>
      <c r="F49" s="7">
        <v>1.008</v>
      </c>
      <c r="G49" s="146">
        <v>-1.3899999999999999E-2</v>
      </c>
      <c r="H49" s="146">
        <v>3.5000000000000003E-2</v>
      </c>
      <c r="I49" s="144">
        <v>5</v>
      </c>
      <c r="J49" s="144">
        <v>5</v>
      </c>
      <c r="K49" s="146">
        <v>4.931E-2</v>
      </c>
      <c r="L49" s="144" t="s">
        <v>40</v>
      </c>
      <c r="M49" s="7" t="s">
        <v>266</v>
      </c>
      <c r="N49" s="145">
        <v>-2.9999999999999997E-4</v>
      </c>
      <c r="O49" s="23">
        <v>0.4975</v>
      </c>
      <c r="P49" s="146">
        <v>-1.52E-2</v>
      </c>
      <c r="Q49" s="146">
        <v>0.5978</v>
      </c>
      <c r="R49" s="146">
        <v>-5.0000000000000001E-3</v>
      </c>
      <c r="S49" s="146">
        <v>-5.3E-3</v>
      </c>
      <c r="T49" s="146">
        <v>-2.8999999999999998E-3</v>
      </c>
      <c r="U49" s="144">
        <v>957</v>
      </c>
      <c r="V49" s="144">
        <v>0</v>
      </c>
      <c r="W49" s="148">
        <v>0.21180555555555555</v>
      </c>
      <c r="X49" s="149">
        <v>42919</v>
      </c>
      <c r="Y49" s="13" t="s">
        <v>38</v>
      </c>
    </row>
    <row r="50" spans="1:25" ht="15.75" thickBot="1" x14ac:dyDescent="0.2">
      <c r="A50" s="14">
        <v>150036</v>
      </c>
      <c r="B50" s="150" t="s">
        <v>298</v>
      </c>
      <c r="C50" s="14">
        <v>1.0469999999999999</v>
      </c>
      <c r="D50" s="159">
        <v>0</v>
      </c>
      <c r="E50" s="150">
        <v>0</v>
      </c>
      <c r="F50" s="14">
        <v>1.0329999999999999</v>
      </c>
      <c r="G50" s="152">
        <v>-1.3599999999999999E-2</v>
      </c>
      <c r="H50" s="152">
        <v>3.5000000000000003E-2</v>
      </c>
      <c r="I50" s="150">
        <v>5</v>
      </c>
      <c r="J50" s="150">
        <v>5</v>
      </c>
      <c r="K50" s="152">
        <v>4.931E-2</v>
      </c>
      <c r="L50" s="150" t="s">
        <v>40</v>
      </c>
      <c r="M50" s="14" t="s">
        <v>36</v>
      </c>
      <c r="N50" s="151">
        <v>1.2999999999999999E-3</v>
      </c>
      <c r="O50" s="18">
        <v>0.59650000000000003</v>
      </c>
      <c r="P50" s="152">
        <v>-1.5599999999999999E-2</v>
      </c>
      <c r="Q50" s="152">
        <v>0.51359999999999995</v>
      </c>
      <c r="R50" s="152">
        <v>-6.4999999999999997E-3</v>
      </c>
      <c r="S50" s="152">
        <v>-1.46E-2</v>
      </c>
      <c r="T50" s="152">
        <v>-5.1999999999999998E-3</v>
      </c>
      <c r="U50" s="150">
        <v>180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1.0469999999999999</v>
      </c>
      <c r="D51" s="145">
        <v>-1.5100000000000001E-2</v>
      </c>
      <c r="E51" s="144">
        <v>0.02</v>
      </c>
      <c r="F51" s="7">
        <v>1.0330999999999999</v>
      </c>
      <c r="G51" s="146">
        <v>-1.35E-2</v>
      </c>
      <c r="H51" s="146">
        <v>3.5000000000000003E-2</v>
      </c>
      <c r="I51" s="144">
        <v>5</v>
      </c>
      <c r="J51" s="144">
        <v>5</v>
      </c>
      <c r="K51" s="146">
        <v>4.931E-2</v>
      </c>
      <c r="L51" s="144" t="s">
        <v>40</v>
      </c>
      <c r="M51" s="7" t="s">
        <v>88</v>
      </c>
      <c r="N51" s="147">
        <v>1.2999999999999999E-3</v>
      </c>
      <c r="O51" s="23">
        <v>0.26550000000000001</v>
      </c>
      <c r="P51" s="146">
        <v>-1.4999999999999999E-2</v>
      </c>
      <c r="Q51" s="146">
        <v>0.71730000000000005</v>
      </c>
      <c r="R51" s="146">
        <v>5.7000000000000002E-3</v>
      </c>
      <c r="S51" s="146">
        <v>5.3E-3</v>
      </c>
      <c r="T51" s="146">
        <v>9.2999999999999992E-3</v>
      </c>
      <c r="U51" s="144">
        <v>633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150281</v>
      </c>
      <c r="B52" s="150" t="s">
        <v>168</v>
      </c>
      <c r="C52" s="14">
        <v>1.0860000000000001</v>
      </c>
      <c r="D52" s="156">
        <v>-6.4000000000000003E-3</v>
      </c>
      <c r="E52" s="150">
        <v>54.4</v>
      </c>
      <c r="F52" s="14">
        <v>1.069</v>
      </c>
      <c r="G52" s="152">
        <v>-1.5900000000000001E-2</v>
      </c>
      <c r="H52" s="152">
        <v>3.5000000000000003E-2</v>
      </c>
      <c r="I52" s="150">
        <v>5.75</v>
      </c>
      <c r="J52" s="150">
        <v>5</v>
      </c>
      <c r="K52" s="152">
        <v>4.9259999999999998E-2</v>
      </c>
      <c r="L52" s="150" t="s">
        <v>40</v>
      </c>
      <c r="M52" s="14" t="s">
        <v>169</v>
      </c>
      <c r="N52" s="151">
        <v>3.7000000000000002E-3</v>
      </c>
      <c r="O52" s="18">
        <v>0.1542</v>
      </c>
      <c r="P52" s="152">
        <v>-1.7399999999999999E-2</v>
      </c>
      <c r="Q52" s="162">
        <v>0.92369999999999997</v>
      </c>
      <c r="R52" s="152">
        <v>2.9999999999999997E-4</v>
      </c>
      <c r="S52" s="152">
        <v>5.9999999999999995E-4</v>
      </c>
      <c r="T52" s="152">
        <v>1.2999999999999999E-3</v>
      </c>
      <c r="U52" s="150">
        <v>5429</v>
      </c>
      <c r="V52" s="150">
        <v>0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150053</v>
      </c>
      <c r="B53" s="144" t="s">
        <v>170</v>
      </c>
      <c r="C53" s="7">
        <v>1.0489999999999999</v>
      </c>
      <c r="D53" s="147">
        <v>3.8E-3</v>
      </c>
      <c r="E53" s="144">
        <v>39.67</v>
      </c>
      <c r="F53" s="7">
        <v>1.0327999999999999</v>
      </c>
      <c r="G53" s="146">
        <v>-1.5699999999999999E-2</v>
      </c>
      <c r="H53" s="146">
        <v>3.5000000000000003E-2</v>
      </c>
      <c r="I53" s="144">
        <v>5</v>
      </c>
      <c r="J53" s="144">
        <v>5</v>
      </c>
      <c r="K53" s="146">
        <v>4.9200000000000001E-2</v>
      </c>
      <c r="L53" s="144" t="s">
        <v>40</v>
      </c>
      <c r="M53" s="7" t="s">
        <v>148</v>
      </c>
      <c r="N53" s="145">
        <v>-2.9999999999999997E-4</v>
      </c>
      <c r="O53" s="23">
        <v>0.44350000000000001</v>
      </c>
      <c r="P53" s="146">
        <v>-1.6799999999999999E-2</v>
      </c>
      <c r="Q53" s="146">
        <v>0.97650000000000003</v>
      </c>
      <c r="R53" s="146">
        <v>1.89E-2</v>
      </c>
      <c r="S53" s="146">
        <v>2.1100000000000001E-2</v>
      </c>
      <c r="T53" s="146">
        <v>2.93E-2</v>
      </c>
      <c r="U53" s="144">
        <v>541</v>
      </c>
      <c r="V53" s="144">
        <v>1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150121</v>
      </c>
      <c r="B54" s="150" t="s">
        <v>159</v>
      </c>
      <c r="C54" s="14">
        <v>1.05</v>
      </c>
      <c r="D54" s="151">
        <v>5.7000000000000002E-3</v>
      </c>
      <c r="E54" s="150">
        <v>2.25</v>
      </c>
      <c r="F54" s="14">
        <v>1.0329999999999999</v>
      </c>
      <c r="G54" s="152">
        <v>-1.6500000000000001E-2</v>
      </c>
      <c r="H54" s="152">
        <v>3.5000000000000003E-2</v>
      </c>
      <c r="I54" s="150">
        <v>5</v>
      </c>
      <c r="J54" s="150">
        <v>5</v>
      </c>
      <c r="K54" s="152">
        <v>4.9160000000000002E-2</v>
      </c>
      <c r="L54" s="150" t="s">
        <v>40</v>
      </c>
      <c r="M54" s="14" t="s">
        <v>160</v>
      </c>
      <c r="N54" s="151">
        <v>2.7000000000000001E-3</v>
      </c>
      <c r="O54" s="18">
        <v>0.4531</v>
      </c>
      <c r="P54" s="152">
        <v>-1.78E-2</v>
      </c>
      <c r="Q54" s="152">
        <v>0.70499999999999996</v>
      </c>
      <c r="R54" s="152">
        <v>-1.0699999999999999E-2</v>
      </c>
      <c r="S54" s="152">
        <v>-1.15E-2</v>
      </c>
      <c r="T54" s="152">
        <v>-1.2999999999999999E-3</v>
      </c>
      <c r="U54" s="150">
        <v>441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502031</v>
      </c>
      <c r="B55" s="155" t="s">
        <v>65</v>
      </c>
      <c r="C55" s="7">
        <v>1.022</v>
      </c>
      <c r="D55" s="157">
        <v>0</v>
      </c>
      <c r="E55" s="144">
        <v>0.02</v>
      </c>
      <c r="F55" s="7">
        <v>1.004</v>
      </c>
      <c r="G55" s="146">
        <v>-1.7899999999999999E-2</v>
      </c>
      <c r="H55" s="146">
        <v>3.5000000000000003E-2</v>
      </c>
      <c r="I55" s="144">
        <v>5</v>
      </c>
      <c r="J55" s="144">
        <v>5</v>
      </c>
      <c r="K55" s="146">
        <v>4.9119999999999997E-2</v>
      </c>
      <c r="L55" s="144" t="s">
        <v>40</v>
      </c>
      <c r="M55" s="7" t="s">
        <v>66</v>
      </c>
      <c r="N55" s="145">
        <v>-1.6000000000000001E-3</v>
      </c>
      <c r="O55" s="23">
        <v>0.37140000000000001</v>
      </c>
      <c r="P55" s="146">
        <v>-1.9099999999999999E-2</v>
      </c>
      <c r="Q55" s="146">
        <v>0.50380000000000003</v>
      </c>
      <c r="R55" s="146">
        <v>-6.4999999999999997E-3</v>
      </c>
      <c r="S55" s="146">
        <v>-5.0000000000000001E-4</v>
      </c>
      <c r="T55" s="146">
        <v>-1.5E-3</v>
      </c>
      <c r="U55" s="144">
        <v>945</v>
      </c>
      <c r="V55" s="144">
        <v>25</v>
      </c>
      <c r="W55" s="148">
        <v>0.21180555555555555</v>
      </c>
      <c r="X55" s="149">
        <v>42947</v>
      </c>
      <c r="Y55" s="13" t="s">
        <v>38</v>
      </c>
    </row>
    <row r="56" spans="1:25" ht="15.75" thickBot="1" x14ac:dyDescent="0.2">
      <c r="A56" s="14">
        <v>150267</v>
      </c>
      <c r="B56" s="161" t="s">
        <v>164</v>
      </c>
      <c r="C56" s="14">
        <v>1.056</v>
      </c>
      <c r="D56" s="156">
        <v>-1.49E-2</v>
      </c>
      <c r="E56" s="150">
        <v>1.93</v>
      </c>
      <c r="F56" s="14">
        <v>1.0373000000000001</v>
      </c>
      <c r="G56" s="152">
        <v>-1.7999999999999999E-2</v>
      </c>
      <c r="H56" s="152">
        <v>3.5000000000000003E-2</v>
      </c>
      <c r="I56" s="150">
        <v>5</v>
      </c>
      <c r="J56" s="150">
        <v>5</v>
      </c>
      <c r="K56" s="152">
        <v>4.9079999999999999E-2</v>
      </c>
      <c r="L56" s="150" t="s">
        <v>40</v>
      </c>
      <c r="M56" s="14" t="s">
        <v>95</v>
      </c>
      <c r="N56" s="151">
        <v>8.3000000000000001E-3</v>
      </c>
      <c r="O56" s="18">
        <v>0.27039999999999997</v>
      </c>
      <c r="P56" s="152">
        <v>-1.9599999999999999E-2</v>
      </c>
      <c r="Q56" s="152">
        <v>0.70030000000000003</v>
      </c>
      <c r="R56" s="152">
        <v>-1.1599999999999999E-2</v>
      </c>
      <c r="S56" s="152">
        <v>-8.9999999999999998E-4</v>
      </c>
      <c r="T56" s="152">
        <v>4.0000000000000002E-4</v>
      </c>
      <c r="U56" s="150">
        <v>1975</v>
      </c>
      <c r="V56" s="150">
        <v>0</v>
      </c>
      <c r="W56" s="153">
        <v>0.21180555555555555</v>
      </c>
      <c r="X56" s="154">
        <v>42705</v>
      </c>
      <c r="Y56" s="21" t="s">
        <v>38</v>
      </c>
    </row>
    <row r="57" spans="1:25" ht="15.75" thickBot="1" x14ac:dyDescent="0.2">
      <c r="A57" s="7">
        <v>502041</v>
      </c>
      <c r="B57" s="144" t="s">
        <v>155</v>
      </c>
      <c r="C57" s="7">
        <v>1.079</v>
      </c>
      <c r="D57" s="157">
        <v>0</v>
      </c>
      <c r="E57" s="144">
        <v>0</v>
      </c>
      <c r="F57" s="7">
        <v>1.0580000000000001</v>
      </c>
      <c r="G57" s="146">
        <v>-1.9800000000000002E-2</v>
      </c>
      <c r="H57" s="146">
        <v>3.5000000000000003E-2</v>
      </c>
      <c r="I57" s="144">
        <v>5.5</v>
      </c>
      <c r="J57" s="144">
        <v>5</v>
      </c>
      <c r="K57" s="146">
        <v>4.9029999999999997E-2</v>
      </c>
      <c r="L57" s="144" t="s">
        <v>40</v>
      </c>
      <c r="M57" s="7" t="s">
        <v>91</v>
      </c>
      <c r="N57" s="147">
        <v>4.4000000000000003E-3</v>
      </c>
      <c r="O57" s="23">
        <v>0.2944</v>
      </c>
      <c r="P57" s="146">
        <v>-2.1100000000000001E-2</v>
      </c>
      <c r="Q57" s="160">
        <v>0.61839999999999995</v>
      </c>
      <c r="R57" s="146">
        <v>5.5999999999999999E-3</v>
      </c>
      <c r="S57" s="146">
        <v>8.6999999999999994E-3</v>
      </c>
      <c r="T57" s="146">
        <v>1.1900000000000001E-2</v>
      </c>
      <c r="U57" s="144">
        <v>1054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502001</v>
      </c>
      <c r="B58" s="150" t="s">
        <v>171</v>
      </c>
      <c r="C58" s="14">
        <v>1.0529999999999999</v>
      </c>
      <c r="D58" s="156">
        <v>-1.1299999999999999E-2</v>
      </c>
      <c r="E58" s="150">
        <v>0.59</v>
      </c>
      <c r="F58" s="14">
        <v>1.0329999999999999</v>
      </c>
      <c r="G58" s="152">
        <v>-1.9400000000000001E-2</v>
      </c>
      <c r="H58" s="152">
        <v>3.5000000000000003E-2</v>
      </c>
      <c r="I58" s="150">
        <v>5</v>
      </c>
      <c r="J58" s="150">
        <v>5</v>
      </c>
      <c r="K58" s="152">
        <v>4.9020000000000001E-2</v>
      </c>
      <c r="L58" s="150" t="s">
        <v>40</v>
      </c>
      <c r="M58" s="14" t="s">
        <v>172</v>
      </c>
      <c r="N58" s="156">
        <v>-6.9999999999999999E-4</v>
      </c>
      <c r="O58" s="18">
        <v>0.37</v>
      </c>
      <c r="P58" s="152">
        <v>-2.06E-2</v>
      </c>
      <c r="Q58" s="152">
        <v>0.47299999999999998</v>
      </c>
      <c r="R58" s="152">
        <v>-3.8E-3</v>
      </c>
      <c r="S58" s="152">
        <v>3.8999999999999998E-3</v>
      </c>
      <c r="T58" s="152">
        <v>-2E-3</v>
      </c>
      <c r="U58" s="150">
        <v>270</v>
      </c>
      <c r="V58" s="150">
        <v>0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1.0580000000000001</v>
      </c>
      <c r="D59" s="147">
        <v>1.9E-3</v>
      </c>
      <c r="E59" s="144">
        <v>8.32</v>
      </c>
      <c r="F59" s="7">
        <v>1.0373000000000001</v>
      </c>
      <c r="G59" s="146">
        <v>-0.02</v>
      </c>
      <c r="H59" s="146">
        <v>3.5000000000000003E-2</v>
      </c>
      <c r="I59" s="144">
        <v>5</v>
      </c>
      <c r="J59" s="144">
        <v>5</v>
      </c>
      <c r="K59" s="146">
        <v>4.8989999999999999E-2</v>
      </c>
      <c r="L59" s="144" t="s">
        <v>40</v>
      </c>
      <c r="M59" s="7" t="s">
        <v>84</v>
      </c>
      <c r="N59" s="147">
        <v>3.8999999999999998E-3</v>
      </c>
      <c r="O59" s="23">
        <v>0.42559999999999998</v>
      </c>
      <c r="P59" s="146">
        <v>-2.1399999999999999E-2</v>
      </c>
      <c r="Q59" s="146">
        <v>0.33860000000000001</v>
      </c>
      <c r="R59" s="146">
        <v>-4.8999999999999998E-3</v>
      </c>
      <c r="S59" s="146">
        <v>-6.6E-3</v>
      </c>
      <c r="T59" s="146">
        <v>-9.7000000000000003E-3</v>
      </c>
      <c r="U59" s="144">
        <v>3035</v>
      </c>
      <c r="V59" s="144">
        <v>-4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150094</v>
      </c>
      <c r="B60" s="150" t="s">
        <v>162</v>
      </c>
      <c r="C60" s="14">
        <v>1.0549999999999999</v>
      </c>
      <c r="D60" s="159">
        <v>0</v>
      </c>
      <c r="E60" s="150">
        <v>0</v>
      </c>
      <c r="F60" s="14">
        <v>1.0329999999999999</v>
      </c>
      <c r="G60" s="152">
        <v>-2.1299999999999999E-2</v>
      </c>
      <c r="H60" s="152">
        <v>3.5000000000000003E-2</v>
      </c>
      <c r="I60" s="150">
        <v>5</v>
      </c>
      <c r="J60" s="150">
        <v>5</v>
      </c>
      <c r="K60" s="152">
        <v>4.8919999999999998E-2</v>
      </c>
      <c r="L60" s="150" t="s">
        <v>40</v>
      </c>
      <c r="M60" s="14" t="s">
        <v>163</v>
      </c>
      <c r="N60" s="156">
        <v>-4.0000000000000002E-4</v>
      </c>
      <c r="O60" s="18">
        <v>0.16439999999999999</v>
      </c>
      <c r="P60" s="152">
        <v>-2.24E-2</v>
      </c>
      <c r="Q60" s="152">
        <v>1.6052</v>
      </c>
      <c r="R60" s="152">
        <v>1.6999999999999999E-3</v>
      </c>
      <c r="S60" s="152">
        <v>1.2999999999999999E-3</v>
      </c>
      <c r="T60" s="152">
        <v>2.5999999999999999E-3</v>
      </c>
      <c r="U60" s="150">
        <v>952</v>
      </c>
      <c r="V60" s="150">
        <v>0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150083</v>
      </c>
      <c r="B61" s="144" t="s">
        <v>287</v>
      </c>
      <c r="C61" s="7">
        <v>1.0569999999999999</v>
      </c>
      <c r="D61" s="145">
        <v>-1.12E-2</v>
      </c>
      <c r="E61" s="144">
        <v>0.11</v>
      </c>
      <c r="F61" s="7">
        <v>1.0330999999999999</v>
      </c>
      <c r="G61" s="146">
        <v>-2.3099999999999999E-2</v>
      </c>
      <c r="H61" s="146">
        <v>3.5000000000000003E-2</v>
      </c>
      <c r="I61" s="144">
        <v>5</v>
      </c>
      <c r="J61" s="144">
        <v>5</v>
      </c>
      <c r="K61" s="146">
        <v>4.8829999999999998E-2</v>
      </c>
      <c r="L61" s="144" t="s">
        <v>40</v>
      </c>
      <c r="M61" s="7" t="s">
        <v>266</v>
      </c>
      <c r="N61" s="145">
        <v>-2.9999999999999997E-4</v>
      </c>
      <c r="O61" s="23">
        <v>0.38200000000000001</v>
      </c>
      <c r="P61" s="146">
        <v>-2.4299999999999999E-2</v>
      </c>
      <c r="Q61" s="146">
        <v>0.92659999999999998</v>
      </c>
      <c r="R61" s="146">
        <v>-5.4000000000000003E-3</v>
      </c>
      <c r="S61" s="146">
        <v>-4.0000000000000002E-4</v>
      </c>
      <c r="T61" s="146">
        <v>-1.6999999999999999E-3</v>
      </c>
      <c r="U61" s="144">
        <v>698</v>
      </c>
      <c r="V61" s="144">
        <v>0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1.085</v>
      </c>
      <c r="D62" s="156">
        <v>-8.9999999999999998E-4</v>
      </c>
      <c r="E62" s="150">
        <v>168.48</v>
      </c>
      <c r="F62" s="14">
        <v>1.0580000000000001</v>
      </c>
      <c r="G62" s="152">
        <v>-2.5499999999999998E-2</v>
      </c>
      <c r="H62" s="152">
        <v>3.5000000000000003E-2</v>
      </c>
      <c r="I62" s="150">
        <v>5.5</v>
      </c>
      <c r="J62" s="150">
        <v>5</v>
      </c>
      <c r="K62" s="152">
        <v>4.8750000000000002E-2</v>
      </c>
      <c r="L62" s="150" t="s">
        <v>40</v>
      </c>
      <c r="M62" s="14" t="s">
        <v>56</v>
      </c>
      <c r="N62" s="151">
        <v>5.4000000000000003E-3</v>
      </c>
      <c r="O62" s="18">
        <v>0.40029999999999999</v>
      </c>
      <c r="P62" s="152">
        <v>-2.6499999999999999E-2</v>
      </c>
      <c r="Q62" s="162">
        <v>0.37540000000000001</v>
      </c>
      <c r="R62" s="152">
        <v>3.5999999999999999E-3</v>
      </c>
      <c r="S62" s="152">
        <v>4.5999999999999999E-3</v>
      </c>
      <c r="T62" s="152">
        <v>6.0000000000000001E-3</v>
      </c>
      <c r="U62" s="150">
        <v>9597</v>
      </c>
      <c r="V62" s="150">
        <v>227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150167</v>
      </c>
      <c r="B63" s="144" t="s">
        <v>161</v>
      </c>
      <c r="C63" s="7">
        <v>1.0629999999999999</v>
      </c>
      <c r="D63" s="157">
        <v>0</v>
      </c>
      <c r="E63" s="144">
        <v>5.38</v>
      </c>
      <c r="F63" s="7">
        <v>1.0369999999999999</v>
      </c>
      <c r="G63" s="146">
        <v>-2.5100000000000001E-2</v>
      </c>
      <c r="H63" s="146">
        <v>3.5000000000000003E-2</v>
      </c>
      <c r="I63" s="144">
        <v>5</v>
      </c>
      <c r="J63" s="144">
        <v>5</v>
      </c>
      <c r="K63" s="146">
        <v>4.8730000000000002E-2</v>
      </c>
      <c r="L63" s="144" t="s">
        <v>40</v>
      </c>
      <c r="M63" s="7" t="s">
        <v>88</v>
      </c>
      <c r="N63" s="147">
        <v>1.2999999999999999E-3</v>
      </c>
      <c r="O63" s="23">
        <v>0.25180000000000002</v>
      </c>
      <c r="P63" s="146">
        <v>-2.5999999999999999E-2</v>
      </c>
      <c r="Q63" s="146">
        <v>0.74409999999999998</v>
      </c>
      <c r="R63" s="146">
        <v>1.9699999999999999E-2</v>
      </c>
      <c r="S63" s="146">
        <v>2.2700000000000001E-2</v>
      </c>
      <c r="T63" s="146">
        <v>2.2700000000000001E-2</v>
      </c>
      <c r="U63" s="144">
        <v>2961</v>
      </c>
      <c r="V63" s="144">
        <v>3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1.06</v>
      </c>
      <c r="D64" s="156">
        <v>-5.5999999999999999E-3</v>
      </c>
      <c r="E64" s="150">
        <v>3.57</v>
      </c>
      <c r="F64" s="14">
        <v>1.0327999999999999</v>
      </c>
      <c r="G64" s="152">
        <v>-2.63E-2</v>
      </c>
      <c r="H64" s="152">
        <v>3.5000000000000003E-2</v>
      </c>
      <c r="I64" s="150">
        <v>5</v>
      </c>
      <c r="J64" s="150">
        <v>5</v>
      </c>
      <c r="K64" s="152">
        <v>4.8680000000000001E-2</v>
      </c>
      <c r="L64" s="150" t="s">
        <v>40</v>
      </c>
      <c r="M64" s="14" t="s">
        <v>148</v>
      </c>
      <c r="N64" s="156">
        <v>-2.9999999999999997E-4</v>
      </c>
      <c r="O64" s="18">
        <v>0.5857</v>
      </c>
      <c r="P64" s="152">
        <v>-2.7E-2</v>
      </c>
      <c r="Q64" s="150" t="s">
        <v>37</v>
      </c>
      <c r="R64" s="152">
        <v>8.9999999999999993E-3</v>
      </c>
      <c r="S64" s="152">
        <v>1.14E-2</v>
      </c>
      <c r="T64" s="152">
        <v>5.5999999999999999E-3</v>
      </c>
      <c r="U64" s="150">
        <v>312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150104</v>
      </c>
      <c r="B65" s="144" t="s">
        <v>286</v>
      </c>
      <c r="C65" s="7">
        <v>1.0629999999999999</v>
      </c>
      <c r="D65" s="145">
        <v>-1.0200000000000001E-2</v>
      </c>
      <c r="E65" s="144">
        <v>5.32</v>
      </c>
      <c r="F65" s="7">
        <v>1.0329999999999999</v>
      </c>
      <c r="G65" s="146">
        <v>-2.9000000000000001E-2</v>
      </c>
      <c r="H65" s="146">
        <v>3.5000000000000003E-2</v>
      </c>
      <c r="I65" s="144">
        <v>5</v>
      </c>
      <c r="J65" s="144">
        <v>5</v>
      </c>
      <c r="K65" s="146">
        <v>4.854E-2</v>
      </c>
      <c r="L65" s="144" t="s">
        <v>40</v>
      </c>
      <c r="M65" s="7" t="s">
        <v>88</v>
      </c>
      <c r="N65" s="147">
        <v>1.2999999999999999E-3</v>
      </c>
      <c r="O65" s="23">
        <v>0.43490000000000001</v>
      </c>
      <c r="P65" s="146">
        <v>-2.9100000000000001E-2</v>
      </c>
      <c r="Q65" s="146">
        <v>0.69569999999999999</v>
      </c>
      <c r="R65" s="146">
        <v>-5.1000000000000004E-3</v>
      </c>
      <c r="S65" s="146">
        <v>-1.2999999999999999E-3</v>
      </c>
      <c r="T65" s="146">
        <v>-8.9999999999999998E-4</v>
      </c>
      <c r="U65" s="144">
        <v>1046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150211</v>
      </c>
      <c r="B66" s="150" t="s">
        <v>175</v>
      </c>
      <c r="C66" s="14">
        <v>1.0649999999999999</v>
      </c>
      <c r="D66" s="151">
        <v>8.9999999999999998E-4</v>
      </c>
      <c r="E66" s="150">
        <v>1405.7</v>
      </c>
      <c r="F66" s="14">
        <v>1.0349999999999999</v>
      </c>
      <c r="G66" s="152">
        <v>-2.9000000000000001E-2</v>
      </c>
      <c r="H66" s="152">
        <v>3.5000000000000003E-2</v>
      </c>
      <c r="I66" s="150">
        <v>5</v>
      </c>
      <c r="J66" s="150">
        <v>5</v>
      </c>
      <c r="K66" s="152">
        <v>4.854E-2</v>
      </c>
      <c r="L66" s="150" t="s">
        <v>40</v>
      </c>
      <c r="M66" s="14" t="s">
        <v>176</v>
      </c>
      <c r="N66" s="151">
        <v>2.0000000000000001E-4</v>
      </c>
      <c r="O66" s="18">
        <v>0.30480000000000002</v>
      </c>
      <c r="P66" s="152">
        <v>-2.9700000000000001E-2</v>
      </c>
      <c r="Q66" s="152">
        <v>0.62309999999999999</v>
      </c>
      <c r="R66" s="152">
        <v>-1.8E-3</v>
      </c>
      <c r="S66" s="152">
        <v>5.0000000000000001E-4</v>
      </c>
      <c r="T66" s="152">
        <v>-5.0000000000000001E-4</v>
      </c>
      <c r="U66" s="150">
        <v>113814</v>
      </c>
      <c r="V66" s="150">
        <v>34</v>
      </c>
      <c r="W66" s="153">
        <v>0.21180555555555555</v>
      </c>
      <c r="X66" s="154">
        <v>42719</v>
      </c>
      <c r="Y66" s="21" t="s">
        <v>38</v>
      </c>
    </row>
    <row r="67" spans="1:25" ht="15.75" thickBot="1" x14ac:dyDescent="0.2">
      <c r="A67" s="7">
        <v>150213</v>
      </c>
      <c r="B67" s="144" t="s">
        <v>177</v>
      </c>
      <c r="C67" s="7">
        <v>1.0629999999999999</v>
      </c>
      <c r="D67" s="145">
        <v>-1.9E-3</v>
      </c>
      <c r="E67" s="144">
        <v>639.29999999999995</v>
      </c>
      <c r="F67" s="7">
        <v>1.0329999999999999</v>
      </c>
      <c r="G67" s="146">
        <v>-2.9000000000000001E-2</v>
      </c>
      <c r="H67" s="146">
        <v>3.5000000000000003E-2</v>
      </c>
      <c r="I67" s="144">
        <v>5</v>
      </c>
      <c r="J67" s="144">
        <v>5</v>
      </c>
      <c r="K67" s="146">
        <v>4.854E-2</v>
      </c>
      <c r="L67" s="144" t="s">
        <v>40</v>
      </c>
      <c r="M67" s="7" t="s">
        <v>174</v>
      </c>
      <c r="N67" s="147">
        <v>5.9999999999999995E-4</v>
      </c>
      <c r="O67" s="23">
        <v>0.15970000000000001</v>
      </c>
      <c r="P67" s="146">
        <v>-2.98E-2</v>
      </c>
      <c r="Q67" s="146">
        <v>1.6196999999999999</v>
      </c>
      <c r="R67" s="146">
        <v>-4.4999999999999997E-3</v>
      </c>
      <c r="S67" s="146">
        <v>-3.3E-3</v>
      </c>
      <c r="T67" s="146">
        <v>-3.8999999999999998E-3</v>
      </c>
      <c r="U67" s="144">
        <v>89015</v>
      </c>
      <c r="V67" s="144">
        <v>-59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150295</v>
      </c>
      <c r="B68" s="150" t="s">
        <v>167</v>
      </c>
      <c r="C68" s="14">
        <v>1.0980000000000001</v>
      </c>
      <c r="D68" s="156">
        <v>-8.9999999999999998E-4</v>
      </c>
      <c r="E68" s="150">
        <v>54.78</v>
      </c>
      <c r="F68" s="14">
        <v>1.0657000000000001</v>
      </c>
      <c r="G68" s="152">
        <v>-3.0300000000000001E-2</v>
      </c>
      <c r="H68" s="152">
        <v>3.5000000000000003E-2</v>
      </c>
      <c r="I68" s="150">
        <v>5.75</v>
      </c>
      <c r="J68" s="150">
        <v>5</v>
      </c>
      <c r="K68" s="152">
        <v>4.8529999999999997E-2</v>
      </c>
      <c r="L68" s="150" t="s">
        <v>40</v>
      </c>
      <c r="M68" s="14" t="s">
        <v>48</v>
      </c>
      <c r="N68" s="156">
        <v>-1E-4</v>
      </c>
      <c r="O68" s="18">
        <v>0.25559999999999999</v>
      </c>
      <c r="P68" s="152">
        <v>-3.0800000000000001E-2</v>
      </c>
      <c r="Q68" s="152">
        <v>0.69740000000000002</v>
      </c>
      <c r="R68" s="152">
        <v>-3.5999999999999999E-3</v>
      </c>
      <c r="S68" s="152">
        <v>-2E-3</v>
      </c>
      <c r="T68" s="152">
        <v>-1.6000000000000001E-3</v>
      </c>
      <c r="U68" s="150">
        <v>21959</v>
      </c>
      <c r="V68" s="150">
        <v>0</v>
      </c>
      <c r="W68" s="153">
        <v>0.21180555555555555</v>
      </c>
      <c r="X68" s="154">
        <v>42705</v>
      </c>
      <c r="Y68" s="21" t="s">
        <v>38</v>
      </c>
    </row>
    <row r="69" spans="1:25" ht="15.75" thickBot="1" x14ac:dyDescent="0.2">
      <c r="A69" s="7">
        <v>150064</v>
      </c>
      <c r="B69" s="144" t="s">
        <v>165</v>
      </c>
      <c r="C69" s="7">
        <v>1.0680000000000001</v>
      </c>
      <c r="D69" s="145">
        <v>-1.66E-2</v>
      </c>
      <c r="E69" s="144">
        <v>17.46</v>
      </c>
      <c r="F69" s="7">
        <v>1.0329999999999999</v>
      </c>
      <c r="G69" s="146">
        <v>-3.39E-2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166</v>
      </c>
      <c r="N69" s="145">
        <v>-1.1999999999999999E-3</v>
      </c>
      <c r="O69" s="23">
        <v>0.46250000000000002</v>
      </c>
      <c r="P69" s="146">
        <v>-3.4299999999999997E-2</v>
      </c>
      <c r="Q69" s="146">
        <v>0.90880000000000005</v>
      </c>
      <c r="R69" s="146">
        <v>1.9300000000000001E-2</v>
      </c>
      <c r="S69" s="146">
        <v>1.47E-2</v>
      </c>
      <c r="T69" s="146">
        <v>1.2E-2</v>
      </c>
      <c r="U69" s="144">
        <v>264</v>
      </c>
      <c r="V69" s="144">
        <v>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150090</v>
      </c>
      <c r="B70" s="150" t="s">
        <v>173</v>
      </c>
      <c r="C70" s="14">
        <v>1.073</v>
      </c>
      <c r="D70" s="159">
        <v>0</v>
      </c>
      <c r="E70" s="150">
        <v>0</v>
      </c>
      <c r="F70" s="14">
        <v>1.0330999999999999</v>
      </c>
      <c r="G70" s="152">
        <v>-3.8600000000000002E-2</v>
      </c>
      <c r="H70" s="152">
        <v>3.5000000000000003E-2</v>
      </c>
      <c r="I70" s="150">
        <v>5</v>
      </c>
      <c r="J70" s="150">
        <v>5</v>
      </c>
      <c r="K70" s="152">
        <v>4.8079999999999998E-2</v>
      </c>
      <c r="L70" s="150" t="s">
        <v>40</v>
      </c>
      <c r="M70" s="14" t="s">
        <v>174</v>
      </c>
      <c r="N70" s="151">
        <v>5.9999999999999995E-4</v>
      </c>
      <c r="O70" s="18">
        <v>0.40570000000000001</v>
      </c>
      <c r="P70" s="152">
        <v>-3.8800000000000001E-2</v>
      </c>
      <c r="Q70" s="152">
        <v>0.85270000000000001</v>
      </c>
      <c r="R70" s="152">
        <v>4.1000000000000003E-3</v>
      </c>
      <c r="S70" s="152">
        <v>-8.0000000000000004E-4</v>
      </c>
      <c r="T70" s="152">
        <v>-5.9999999999999995E-4</v>
      </c>
      <c r="U70" s="150">
        <v>1090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150152</v>
      </c>
      <c r="B71" s="144" t="s">
        <v>183</v>
      </c>
      <c r="C71" s="7">
        <v>1.0740000000000001</v>
      </c>
      <c r="D71" s="147">
        <v>1.9E-3</v>
      </c>
      <c r="E71" s="144">
        <v>9811.0400000000009</v>
      </c>
      <c r="F71" s="7">
        <v>1.0329999999999999</v>
      </c>
      <c r="G71" s="146">
        <v>-3.9699999999999999E-2</v>
      </c>
      <c r="H71" s="146">
        <v>3.5000000000000003E-2</v>
      </c>
      <c r="I71" s="144">
        <v>5</v>
      </c>
      <c r="J71" s="144">
        <v>5</v>
      </c>
      <c r="K71" s="146">
        <v>4.8030000000000003E-2</v>
      </c>
      <c r="L71" s="144" t="s">
        <v>40</v>
      </c>
      <c r="M71" s="7" t="s">
        <v>129</v>
      </c>
      <c r="N71" s="147">
        <v>1.1000000000000001E-3</v>
      </c>
      <c r="O71" s="23">
        <v>0.36549999999999999</v>
      </c>
      <c r="P71" s="146">
        <v>-3.9699999999999999E-2</v>
      </c>
      <c r="Q71" s="146">
        <v>0.48359999999999997</v>
      </c>
      <c r="R71" s="146">
        <v>-4.4999999999999997E-3</v>
      </c>
      <c r="S71" s="146">
        <v>-5.8999999999999999E-3</v>
      </c>
      <c r="T71" s="146">
        <v>-5.8999999999999999E-3</v>
      </c>
      <c r="U71" s="144">
        <v>350923</v>
      </c>
      <c r="V71" s="144">
        <v>-731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150030</v>
      </c>
      <c r="B72" s="150" t="s">
        <v>179</v>
      </c>
      <c r="C72" s="14">
        <v>1.083</v>
      </c>
      <c r="D72" s="156">
        <v>-5.4999999999999997E-3</v>
      </c>
      <c r="E72" s="150">
        <v>2.42</v>
      </c>
      <c r="F72" s="14">
        <v>1.0329999999999999</v>
      </c>
      <c r="G72" s="152">
        <v>-4.8399999999999999E-2</v>
      </c>
      <c r="H72" s="152">
        <v>3.5000000000000003E-2</v>
      </c>
      <c r="I72" s="150">
        <v>5</v>
      </c>
      <c r="J72" s="150">
        <v>5</v>
      </c>
      <c r="K72" s="152">
        <v>4.7620000000000003E-2</v>
      </c>
      <c r="L72" s="150" t="s">
        <v>40</v>
      </c>
      <c r="M72" s="14" t="s">
        <v>180</v>
      </c>
      <c r="N72" s="151">
        <v>2.0999999999999999E-3</v>
      </c>
      <c r="O72" s="18">
        <v>0.39429999999999998</v>
      </c>
      <c r="P72" s="152">
        <v>-4.7699999999999999E-2</v>
      </c>
      <c r="Q72" s="152">
        <v>0.88839999999999997</v>
      </c>
      <c r="R72" s="152">
        <v>6.4999999999999997E-3</v>
      </c>
      <c r="S72" s="152">
        <v>8.5000000000000006E-3</v>
      </c>
      <c r="T72" s="152">
        <v>-2.3999999999999998E-3</v>
      </c>
      <c r="U72" s="150">
        <v>3152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1.042</v>
      </c>
      <c r="D73" s="157">
        <v>0</v>
      </c>
      <c r="E73" s="144">
        <v>10.25</v>
      </c>
      <c r="F73" s="7">
        <v>1.0189999999999999</v>
      </c>
      <c r="G73" s="146">
        <v>-2.2599999999999999E-2</v>
      </c>
      <c r="H73" s="144" t="s">
        <v>186</v>
      </c>
      <c r="I73" s="144">
        <v>5</v>
      </c>
      <c r="J73" s="144">
        <v>5</v>
      </c>
      <c r="K73" s="146">
        <v>4.6539999999999998E-2</v>
      </c>
      <c r="L73" s="144" t="s">
        <v>40</v>
      </c>
      <c r="M73" s="7" t="s">
        <v>187</v>
      </c>
      <c r="N73" s="147">
        <v>2.8E-3</v>
      </c>
      <c r="O73" s="23">
        <v>0.52139999999999997</v>
      </c>
      <c r="P73" s="146">
        <v>-2.29E-2</v>
      </c>
      <c r="Q73" s="144" t="s">
        <v>37</v>
      </c>
      <c r="R73" s="146">
        <v>-2.5000000000000001E-3</v>
      </c>
      <c r="S73" s="146">
        <v>-2.7000000000000001E-3</v>
      </c>
      <c r="T73" s="146">
        <v>-4.0000000000000002E-4</v>
      </c>
      <c r="U73" s="144">
        <v>7968</v>
      </c>
      <c r="V73" s="144">
        <v>0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1.0409999999999999</v>
      </c>
      <c r="D74" s="156">
        <v>-1.9E-3</v>
      </c>
      <c r="E74" s="150">
        <v>5.27</v>
      </c>
      <c r="F74" s="14">
        <v>1.0329999999999999</v>
      </c>
      <c r="G74" s="152">
        <v>-7.7000000000000002E-3</v>
      </c>
      <c r="H74" s="152">
        <v>3.5000000000000003E-2</v>
      </c>
      <c r="I74" s="150">
        <v>5</v>
      </c>
      <c r="J74" s="150">
        <v>5</v>
      </c>
      <c r="K74" s="152">
        <v>4.3970000000000002E-2</v>
      </c>
      <c r="L74" s="150">
        <v>3.57</v>
      </c>
      <c r="M74" s="14" t="s">
        <v>187</v>
      </c>
      <c r="N74" s="151">
        <v>2.8E-3</v>
      </c>
      <c r="O74" s="152">
        <v>0.19320000000000001</v>
      </c>
      <c r="P74" s="150" t="s">
        <v>37</v>
      </c>
      <c r="Q74" s="152">
        <v>1.5154000000000001</v>
      </c>
      <c r="R74" s="152">
        <v>3.5999999999999999E-3</v>
      </c>
      <c r="S74" s="152">
        <v>7.6E-3</v>
      </c>
      <c r="T74" s="152">
        <v>8.8000000000000005E-3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1.1919999999999999</v>
      </c>
      <c r="D75" s="147">
        <v>2.5000000000000001E-3</v>
      </c>
      <c r="E75" s="144">
        <v>0.96</v>
      </c>
      <c r="F75" s="7">
        <v>1.0329999999999999</v>
      </c>
      <c r="G75" s="146">
        <v>-0.15390000000000001</v>
      </c>
      <c r="H75" s="146">
        <v>3.5000000000000003E-2</v>
      </c>
      <c r="I75" s="144">
        <v>5</v>
      </c>
      <c r="J75" s="144">
        <v>5</v>
      </c>
      <c r="K75" s="146">
        <v>4.3139999999999998E-2</v>
      </c>
      <c r="L75" s="144" t="s">
        <v>40</v>
      </c>
      <c r="M75" s="7" t="s">
        <v>191</v>
      </c>
      <c r="N75" s="147">
        <v>3.2000000000000002E-3</v>
      </c>
      <c r="O75" s="23">
        <v>0.47870000000000001</v>
      </c>
      <c r="P75" s="146">
        <v>-0.1348</v>
      </c>
      <c r="Q75" s="146">
        <v>1.3142</v>
      </c>
      <c r="R75" s="146">
        <v>-3.8E-3</v>
      </c>
      <c r="S75" s="146">
        <v>-3.0000000000000001E-3</v>
      </c>
      <c r="T75" s="146">
        <v>-1.8E-3</v>
      </c>
      <c r="U75" s="144">
        <v>4185</v>
      </c>
      <c r="V75" s="144">
        <v>0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1.0389999999999999</v>
      </c>
      <c r="D76" s="156">
        <v>-2.8999999999999998E-3</v>
      </c>
      <c r="E76" s="150">
        <v>115.03</v>
      </c>
      <c r="F76" s="14">
        <v>1.0154000000000001</v>
      </c>
      <c r="G76" s="152">
        <v>-2.3199999999999998E-2</v>
      </c>
      <c r="H76" s="152">
        <v>3.5000000000000003E-2</v>
      </c>
      <c r="I76" s="150">
        <v>5</v>
      </c>
      <c r="J76" s="150">
        <v>5</v>
      </c>
      <c r="K76" s="152">
        <v>1.5259999999999999E-2</v>
      </c>
      <c r="L76" s="150">
        <v>0.69</v>
      </c>
      <c r="M76" s="14" t="s">
        <v>189</v>
      </c>
      <c r="N76" s="151">
        <v>6.9999999999999999E-4</v>
      </c>
      <c r="O76" s="152">
        <v>0.39950000000000002</v>
      </c>
      <c r="P76" s="150" t="s">
        <v>37</v>
      </c>
      <c r="Q76" s="162">
        <v>0.89810000000000001</v>
      </c>
      <c r="R76" s="152">
        <v>-5.4000000000000003E-3</v>
      </c>
      <c r="S76" s="152">
        <v>-3.8E-3</v>
      </c>
      <c r="T76" s="152">
        <v>-4.7000000000000002E-3</v>
      </c>
      <c r="U76" s="150">
        <v>19094</v>
      </c>
      <c r="V76" s="150">
        <v>29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1.099</v>
      </c>
      <c r="D77" s="157">
        <v>0</v>
      </c>
      <c r="E77" s="144">
        <v>0.18</v>
      </c>
      <c r="F77" s="7">
        <v>1.0329999999999999</v>
      </c>
      <c r="G77" s="146">
        <v>-6.3899999999999998E-2</v>
      </c>
      <c r="H77" s="146">
        <v>3.5000000000000003E-2</v>
      </c>
      <c r="I77" s="144">
        <v>5</v>
      </c>
      <c r="J77" s="144">
        <v>5</v>
      </c>
      <c r="K77" s="146">
        <v>-2.835E-2</v>
      </c>
      <c r="L77" s="144">
        <v>0.83</v>
      </c>
      <c r="M77" s="7" t="s">
        <v>193</v>
      </c>
      <c r="N77" s="147">
        <v>1.9E-3</v>
      </c>
      <c r="O77" s="146">
        <v>0.35639999999999999</v>
      </c>
      <c r="P77" s="144" t="s">
        <v>37</v>
      </c>
      <c r="Q77" s="146">
        <v>1.0064</v>
      </c>
      <c r="R77" s="146">
        <v>-9.2999999999999992E-3</v>
      </c>
      <c r="S77" s="146">
        <v>-7.4999999999999997E-3</v>
      </c>
      <c r="T77" s="146">
        <v>-3.5000000000000001E-3</v>
      </c>
      <c r="U77" s="144">
        <v>12558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-2.4342857142857148E-3</v>
      </c>
      <c r="E78" s="36"/>
      <c r="F78" s="35"/>
      <c r="G78" s="43">
        <f>AVERAGE(G43:G77)</f>
        <v>-2.4500000000000001E-2</v>
      </c>
      <c r="H78" s="272">
        <f>COUNTIF($D43:$D77,"&gt;0")/COUNT($D43:$D77)</f>
        <v>0.25714285714285712</v>
      </c>
      <c r="I78" s="270"/>
      <c r="J78" s="270"/>
      <c r="K78" s="43">
        <f>AVERAGE(K43:K77)</f>
        <v>4.5474571428571427E-2</v>
      </c>
      <c r="L78" s="36"/>
      <c r="M78" s="35"/>
      <c r="N78" s="38"/>
      <c r="O78" s="39"/>
      <c r="P78" s="43">
        <f>AVERAGE(P43:P77)</f>
        <v>-2.6729032258064521E-2</v>
      </c>
      <c r="Q78" s="37"/>
      <c r="R78" s="43">
        <f>AVERAGE(R43:R77)</f>
        <v>1.7428571428571417E-4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1.0309999999999999</v>
      </c>
      <c r="D79" s="159">
        <v>0</v>
      </c>
      <c r="E79" s="150">
        <v>14.15</v>
      </c>
      <c r="F79" s="14">
        <v>1.022</v>
      </c>
      <c r="G79" s="152">
        <v>-8.8000000000000005E-3</v>
      </c>
      <c r="H79" s="152">
        <v>3.2000000000000001E-2</v>
      </c>
      <c r="I79" s="150">
        <v>4.7</v>
      </c>
      <c r="J79" s="150">
        <v>4.7</v>
      </c>
      <c r="K79" s="152">
        <v>4.6580000000000003E-2</v>
      </c>
      <c r="L79" s="150" t="s">
        <v>40</v>
      </c>
      <c r="M79" s="14" t="s">
        <v>36</v>
      </c>
      <c r="N79" s="159">
        <v>0</v>
      </c>
      <c r="O79" s="18">
        <v>0.51239999999999997</v>
      </c>
      <c r="P79" s="152">
        <v>-1.0999999999999999E-2</v>
      </c>
      <c r="Q79" s="150" t="s">
        <v>37</v>
      </c>
      <c r="R79" s="152">
        <v>9.5999999999999992E-3</v>
      </c>
      <c r="S79" s="152">
        <v>4.4000000000000003E-3</v>
      </c>
      <c r="T79" s="152">
        <v>8.0000000000000002E-3</v>
      </c>
      <c r="U79" s="150">
        <v>1920</v>
      </c>
      <c r="V79" s="150">
        <v>-2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1.042</v>
      </c>
      <c r="D80" s="145">
        <v>-1.9E-3</v>
      </c>
      <c r="E80" s="144">
        <v>209.57</v>
      </c>
      <c r="F80" s="7">
        <v>1.0329999999999999</v>
      </c>
      <c r="G80" s="146">
        <v>-8.6999999999999994E-3</v>
      </c>
      <c r="H80" s="146">
        <v>3.2000000000000001E-2</v>
      </c>
      <c r="I80" s="144">
        <v>4.7</v>
      </c>
      <c r="J80" s="144">
        <v>4.7</v>
      </c>
      <c r="K80" s="146">
        <v>4.6580000000000003E-2</v>
      </c>
      <c r="L80" s="144" t="s">
        <v>40</v>
      </c>
      <c r="M80" s="7" t="s">
        <v>146</v>
      </c>
      <c r="N80" s="145">
        <v>-1E-4</v>
      </c>
      <c r="O80" s="23">
        <v>0.37409999999999999</v>
      </c>
      <c r="P80" s="146">
        <v>-1.0200000000000001E-2</v>
      </c>
      <c r="Q80" s="146">
        <v>0.46360000000000001</v>
      </c>
      <c r="R80" s="146">
        <v>-3.3E-3</v>
      </c>
      <c r="S80" s="146">
        <v>-4.4000000000000003E-3</v>
      </c>
      <c r="T80" s="146">
        <v>-3.3999999999999998E-3</v>
      </c>
      <c r="U80" s="144">
        <v>9294</v>
      </c>
      <c r="V80" s="144">
        <v>0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1.052</v>
      </c>
      <c r="D81" s="159">
        <v>0</v>
      </c>
      <c r="E81" s="150">
        <v>118.99</v>
      </c>
      <c r="F81" s="14">
        <v>1.0329999999999999</v>
      </c>
      <c r="G81" s="152">
        <v>-1.84E-2</v>
      </c>
      <c r="H81" s="152">
        <v>3.2000000000000001E-2</v>
      </c>
      <c r="I81" s="150">
        <v>4.7</v>
      </c>
      <c r="J81" s="150">
        <v>4.7</v>
      </c>
      <c r="K81" s="152">
        <v>4.6120000000000001E-2</v>
      </c>
      <c r="L81" s="150" t="s">
        <v>40</v>
      </c>
      <c r="M81" s="14" t="s">
        <v>144</v>
      </c>
      <c r="N81" s="156">
        <v>-4.4999999999999997E-3</v>
      </c>
      <c r="O81" s="18">
        <v>0.20760000000000001</v>
      </c>
      <c r="P81" s="152">
        <v>-1.9599999999999999E-2</v>
      </c>
      <c r="Q81" s="152">
        <v>0.85289999999999999</v>
      </c>
      <c r="R81" s="152">
        <v>-5.5999999999999999E-3</v>
      </c>
      <c r="S81" s="152">
        <v>-3.7000000000000002E-3</v>
      </c>
      <c r="T81" s="152">
        <v>-4.8999999999999998E-3</v>
      </c>
      <c r="U81" s="150">
        <v>12128</v>
      </c>
      <c r="V81" s="150">
        <v>-21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1.052</v>
      </c>
      <c r="D82" s="147">
        <v>2.8999999999999998E-3</v>
      </c>
      <c r="E82" s="144">
        <v>28.9</v>
      </c>
      <c r="F82" s="7">
        <v>1.026</v>
      </c>
      <c r="G82" s="146">
        <v>-2.53E-2</v>
      </c>
      <c r="H82" s="146">
        <v>3.2000000000000001E-2</v>
      </c>
      <c r="I82" s="144">
        <v>4.7</v>
      </c>
      <c r="J82" s="144">
        <v>4.7</v>
      </c>
      <c r="K82" s="146">
        <v>4.5809999999999997E-2</v>
      </c>
      <c r="L82" s="144" t="s">
        <v>40</v>
      </c>
      <c r="M82" s="7" t="s">
        <v>148</v>
      </c>
      <c r="N82" s="145">
        <v>-2.9999999999999997E-4</v>
      </c>
      <c r="O82" s="23">
        <v>0.55189999999999995</v>
      </c>
      <c r="P82" s="146">
        <v>-2.63E-2</v>
      </c>
      <c r="Q82" s="146">
        <v>0.59919999999999995</v>
      </c>
      <c r="R82" s="146">
        <v>-6.3E-3</v>
      </c>
      <c r="S82" s="146">
        <v>-9.4000000000000004E-3</v>
      </c>
      <c r="T82" s="146">
        <v>-2.3999999999999998E-3</v>
      </c>
      <c r="U82" s="144">
        <v>4594</v>
      </c>
      <c r="V82" s="144">
        <v>-9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1.0589999999999999</v>
      </c>
      <c r="D83" s="151">
        <v>1.9E-3</v>
      </c>
      <c r="E83" s="150">
        <v>2157.69</v>
      </c>
      <c r="F83" s="14">
        <v>1.0329999999999999</v>
      </c>
      <c r="G83" s="152">
        <v>-2.52E-2</v>
      </c>
      <c r="H83" s="152">
        <v>3.2000000000000001E-2</v>
      </c>
      <c r="I83" s="150">
        <v>4.7</v>
      </c>
      <c r="J83" s="150">
        <v>4.7</v>
      </c>
      <c r="K83" s="152">
        <v>4.5809999999999997E-2</v>
      </c>
      <c r="L83" s="150" t="s">
        <v>40</v>
      </c>
      <c r="M83" s="14" t="s">
        <v>150</v>
      </c>
      <c r="N83" s="151">
        <v>5.8999999999999999E-3</v>
      </c>
      <c r="O83" s="18">
        <v>0.31850000000000001</v>
      </c>
      <c r="P83" s="152">
        <v>-2.6100000000000002E-2</v>
      </c>
      <c r="Q83" s="152">
        <v>0.59360000000000002</v>
      </c>
      <c r="R83" s="152">
        <v>-6.1000000000000004E-3</v>
      </c>
      <c r="S83" s="152">
        <v>-4.7999999999999996E-3</v>
      </c>
      <c r="T83" s="152">
        <v>-4.3E-3</v>
      </c>
      <c r="U83" s="150">
        <v>116222</v>
      </c>
      <c r="V83" s="150">
        <v>1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5.8E-4</v>
      </c>
      <c r="E84" s="36"/>
      <c r="F84" s="35"/>
      <c r="G84" s="43">
        <f>AVERAGE(G79:G83)</f>
        <v>-1.728E-2</v>
      </c>
      <c r="H84" s="272">
        <f>COUNTIF($D79:$D83,"&gt;0")/COUNT($D79:$D83)</f>
        <v>0.4</v>
      </c>
      <c r="I84" s="270">
        <f>COUNTIF($D79:$D83,"&lt;0")</f>
        <v>1</v>
      </c>
      <c r="J84" s="270">
        <f>COUNTIF($D79:$D83,"=0")</f>
        <v>2</v>
      </c>
      <c r="K84" s="43">
        <f>AVERAGE(K79:K83)</f>
        <v>4.6179999999999999E-2</v>
      </c>
      <c r="L84" s="36"/>
      <c r="M84" s="35"/>
      <c r="N84" s="38"/>
      <c r="O84" s="39"/>
      <c r="P84" s="43">
        <f>AVERAGE(P79:P83)</f>
        <v>-1.864E-2</v>
      </c>
      <c r="Q84" s="37"/>
      <c r="R84" s="43">
        <f>AVERAGE(R79:R83)</f>
        <v>-2.3400000000000005E-3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0.83899999999999997</v>
      </c>
      <c r="D85" s="147">
        <v>6.0000000000000001E-3</v>
      </c>
      <c r="E85" s="144">
        <v>11504.81</v>
      </c>
      <c r="F85" s="7">
        <v>1.0298</v>
      </c>
      <c r="G85" s="146">
        <v>0.18529999999999999</v>
      </c>
      <c r="H85" s="146">
        <v>0.03</v>
      </c>
      <c r="I85" s="144">
        <v>4.5</v>
      </c>
      <c r="J85" s="144">
        <v>4.5</v>
      </c>
      <c r="K85" s="146">
        <v>5.561E-2</v>
      </c>
      <c r="L85" s="144" t="s">
        <v>40</v>
      </c>
      <c r="M85" s="7" t="s">
        <v>43</v>
      </c>
      <c r="N85" s="147">
        <v>4.0000000000000002E-4</v>
      </c>
      <c r="O85" s="23">
        <v>0.10879999999999999</v>
      </c>
      <c r="P85" s="155" t="s">
        <v>44</v>
      </c>
      <c r="Q85" s="160">
        <v>2.1554000000000002</v>
      </c>
      <c r="R85" s="146">
        <v>-2.8999999999999998E-3</v>
      </c>
      <c r="S85" s="146">
        <v>-5.7000000000000002E-3</v>
      </c>
      <c r="T85" s="146">
        <v>-5.4000000000000003E-3</v>
      </c>
      <c r="U85" s="144">
        <v>277575</v>
      </c>
      <c r="V85" s="144">
        <v>-5535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502017</v>
      </c>
      <c r="B86" s="150" t="s">
        <v>45</v>
      </c>
      <c r="C86" s="14">
        <v>1.0349999999999999</v>
      </c>
      <c r="D86" s="156">
        <v>-1.9E-3</v>
      </c>
      <c r="E86" s="150">
        <v>2.16</v>
      </c>
      <c r="F86" s="14">
        <v>1.032</v>
      </c>
      <c r="G86" s="152">
        <v>-2.8999999999999998E-3</v>
      </c>
      <c r="H86" s="152">
        <v>0.03</v>
      </c>
      <c r="I86" s="150">
        <v>4.5</v>
      </c>
      <c r="J86" s="150">
        <v>4.5</v>
      </c>
      <c r="K86" s="152">
        <v>4.487E-2</v>
      </c>
      <c r="L86" s="150" t="s">
        <v>40</v>
      </c>
      <c r="M86" s="14" t="s">
        <v>46</v>
      </c>
      <c r="N86" s="151">
        <v>2.9999999999999997E-4</v>
      </c>
      <c r="O86" s="18">
        <v>0.35980000000000001</v>
      </c>
      <c r="P86" s="152">
        <v>-6.0000000000000001E-3</v>
      </c>
      <c r="Q86" s="152">
        <v>0.49809999999999999</v>
      </c>
      <c r="R86" s="152">
        <v>-7.3000000000000001E-3</v>
      </c>
      <c r="S86" s="152">
        <v>6.4999999999999997E-3</v>
      </c>
      <c r="T86" s="152">
        <v>1.21E-2</v>
      </c>
      <c r="U86" s="150">
        <v>249</v>
      </c>
      <c r="V86" s="150">
        <v>0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150237</v>
      </c>
      <c r="B87" s="144" t="s">
        <v>75</v>
      </c>
      <c r="C87" s="7">
        <v>1.05</v>
      </c>
      <c r="D87" s="147">
        <v>1E-3</v>
      </c>
      <c r="E87" s="144">
        <v>75.13</v>
      </c>
      <c r="F87" s="7">
        <v>1.0449999999999999</v>
      </c>
      <c r="G87" s="146">
        <v>-4.7999999999999996E-3</v>
      </c>
      <c r="H87" s="146">
        <v>0.03</v>
      </c>
      <c r="I87" s="144">
        <v>4.75</v>
      </c>
      <c r="J87" s="144">
        <v>4.5</v>
      </c>
      <c r="K87" s="146">
        <v>4.48E-2</v>
      </c>
      <c r="L87" s="144" t="s">
        <v>40</v>
      </c>
      <c r="M87" s="7" t="s">
        <v>76</v>
      </c>
      <c r="N87" s="145">
        <v>-1.4E-3</v>
      </c>
      <c r="O87" s="23">
        <v>0.41589999999999999</v>
      </c>
      <c r="P87" s="146">
        <v>-7.7999999999999996E-3</v>
      </c>
      <c r="Q87" s="146">
        <v>0.35320000000000001</v>
      </c>
      <c r="R87" s="146">
        <v>1.2999999999999999E-3</v>
      </c>
      <c r="S87" s="146">
        <v>2.4299999999999999E-2</v>
      </c>
      <c r="T87" s="146">
        <v>4.0000000000000002E-4</v>
      </c>
      <c r="U87" s="144">
        <v>854</v>
      </c>
      <c r="V87" s="144">
        <v>1</v>
      </c>
      <c r="W87" s="148">
        <v>0.21180555555555555</v>
      </c>
      <c r="X87" s="149">
        <v>42675</v>
      </c>
      <c r="Y87" s="13" t="s">
        <v>38</v>
      </c>
    </row>
    <row r="88" spans="1:25" ht="15.75" thickBot="1" x14ac:dyDescent="0.2">
      <c r="A88" s="14">
        <v>150233</v>
      </c>
      <c r="B88" s="150" t="s">
        <v>81</v>
      </c>
      <c r="C88" s="14">
        <v>1.016</v>
      </c>
      <c r="D88" s="151">
        <v>1E-3</v>
      </c>
      <c r="E88" s="150">
        <v>111.61</v>
      </c>
      <c r="F88" s="14">
        <v>1.0112000000000001</v>
      </c>
      <c r="G88" s="152">
        <v>-4.7000000000000002E-3</v>
      </c>
      <c r="H88" s="152">
        <v>0.03</v>
      </c>
      <c r="I88" s="150">
        <v>4.5</v>
      </c>
      <c r="J88" s="150">
        <v>4.5</v>
      </c>
      <c r="K88" s="152">
        <v>4.4790000000000003E-2</v>
      </c>
      <c r="L88" s="150" t="s">
        <v>40</v>
      </c>
      <c r="M88" s="14" t="s">
        <v>82</v>
      </c>
      <c r="N88" s="156">
        <v>-2E-3</v>
      </c>
      <c r="O88" s="18">
        <v>0.29039999999999999</v>
      </c>
      <c r="P88" s="152">
        <v>-7.9000000000000008E-3</v>
      </c>
      <c r="Q88" s="162">
        <v>0.68779999999999997</v>
      </c>
      <c r="R88" s="152">
        <v>-5.3E-3</v>
      </c>
      <c r="S88" s="152">
        <v>-2.7000000000000001E-3</v>
      </c>
      <c r="T88" s="152">
        <v>-2.9999999999999997E-4</v>
      </c>
      <c r="U88" s="150">
        <v>2665</v>
      </c>
      <c r="V88" s="150">
        <v>-7</v>
      </c>
      <c r="W88" s="153">
        <v>0.21180555555555555</v>
      </c>
      <c r="X88" s="154">
        <v>42884</v>
      </c>
      <c r="Y88" s="21" t="s">
        <v>38</v>
      </c>
    </row>
    <row r="89" spans="1:25" ht="15.75" thickBot="1" x14ac:dyDescent="0.2">
      <c r="A89" s="7">
        <v>150273</v>
      </c>
      <c r="B89" s="144" t="s">
        <v>45</v>
      </c>
      <c r="C89" s="7">
        <v>1.0620000000000001</v>
      </c>
      <c r="D89" s="147">
        <v>1.9E-3</v>
      </c>
      <c r="E89" s="144">
        <v>393.44</v>
      </c>
      <c r="F89" s="7">
        <v>1.0569999999999999</v>
      </c>
      <c r="G89" s="146">
        <v>-4.7000000000000002E-3</v>
      </c>
      <c r="H89" s="146">
        <v>0.03</v>
      </c>
      <c r="I89" s="144">
        <v>5</v>
      </c>
      <c r="J89" s="144">
        <v>4.5</v>
      </c>
      <c r="K89" s="146">
        <v>4.478E-2</v>
      </c>
      <c r="L89" s="144" t="s">
        <v>40</v>
      </c>
      <c r="M89" s="7" t="s">
        <v>46</v>
      </c>
      <c r="N89" s="147">
        <v>2.9999999999999997E-4</v>
      </c>
      <c r="O89" s="23">
        <v>0.1449</v>
      </c>
      <c r="P89" s="146">
        <v>-7.7999999999999996E-3</v>
      </c>
      <c r="Q89" s="146">
        <v>0.96279999999999999</v>
      </c>
      <c r="R89" s="146">
        <v>-8.9999999999999998E-4</v>
      </c>
      <c r="S89" s="146">
        <v>-2.5999999999999999E-3</v>
      </c>
      <c r="T89" s="146">
        <v>2E-3</v>
      </c>
      <c r="U89" s="144">
        <v>11101</v>
      </c>
      <c r="V89" s="144">
        <v>47</v>
      </c>
      <c r="W89" s="148">
        <v>0.21180555555555555</v>
      </c>
      <c r="X89" s="149">
        <v>42614</v>
      </c>
      <c r="Y89" s="13" t="s">
        <v>38</v>
      </c>
    </row>
    <row r="90" spans="1:25" ht="15.75" thickBot="1" x14ac:dyDescent="0.2">
      <c r="A90" s="14">
        <v>150249</v>
      </c>
      <c r="B90" s="161" t="s">
        <v>103</v>
      </c>
      <c r="C90" s="14">
        <v>1.0369999999999999</v>
      </c>
      <c r="D90" s="159">
        <v>0</v>
      </c>
      <c r="E90" s="150">
        <v>82.53</v>
      </c>
      <c r="F90" s="14">
        <v>1.032</v>
      </c>
      <c r="G90" s="152">
        <v>-4.7999999999999996E-3</v>
      </c>
      <c r="H90" s="152">
        <v>0.03</v>
      </c>
      <c r="I90" s="150">
        <v>4.5</v>
      </c>
      <c r="J90" s="150">
        <v>4.5</v>
      </c>
      <c r="K90" s="152">
        <v>4.478E-2</v>
      </c>
      <c r="L90" s="150" t="s">
        <v>40</v>
      </c>
      <c r="M90" s="14" t="s">
        <v>95</v>
      </c>
      <c r="N90" s="151">
        <v>8.3000000000000001E-3</v>
      </c>
      <c r="O90" s="18">
        <v>0.28220000000000001</v>
      </c>
      <c r="P90" s="152">
        <v>-7.9000000000000008E-3</v>
      </c>
      <c r="Q90" s="152">
        <v>0.67979999999999996</v>
      </c>
      <c r="R90" s="152">
        <v>-7.7999999999999996E-3</v>
      </c>
      <c r="S90" s="152">
        <v>-7.3000000000000001E-3</v>
      </c>
      <c r="T90" s="152">
        <v>-6.7000000000000002E-3</v>
      </c>
      <c r="U90" s="150">
        <v>3822</v>
      </c>
      <c r="V90" s="150">
        <v>-4</v>
      </c>
      <c r="W90" s="153">
        <v>0.21180555555555555</v>
      </c>
      <c r="X90" s="154">
        <v>42719</v>
      </c>
      <c r="Y90" s="21" t="s">
        <v>38</v>
      </c>
    </row>
    <row r="91" spans="1:25" ht="15.75" thickBot="1" x14ac:dyDescent="0.2">
      <c r="A91" s="7">
        <v>150275</v>
      </c>
      <c r="B91" s="155" t="s">
        <v>89</v>
      </c>
      <c r="C91" s="7">
        <v>1.0369999999999999</v>
      </c>
      <c r="D91" s="147">
        <v>1.9E-3</v>
      </c>
      <c r="E91" s="144">
        <v>2445.1999999999998</v>
      </c>
      <c r="F91" s="7">
        <v>1.032</v>
      </c>
      <c r="G91" s="146">
        <v>-4.7999999999999996E-3</v>
      </c>
      <c r="H91" s="146">
        <v>0.03</v>
      </c>
      <c r="I91" s="144">
        <v>4.5</v>
      </c>
      <c r="J91" s="144">
        <v>4.5</v>
      </c>
      <c r="K91" s="146">
        <v>4.478E-2</v>
      </c>
      <c r="L91" s="144" t="s">
        <v>40</v>
      </c>
      <c r="M91" s="7" t="s">
        <v>46</v>
      </c>
      <c r="N91" s="147">
        <v>2.9999999999999997E-4</v>
      </c>
      <c r="O91" s="23">
        <v>0.13750000000000001</v>
      </c>
      <c r="P91" s="146">
        <v>-7.9000000000000008E-3</v>
      </c>
      <c r="Q91" s="146">
        <v>1.0183</v>
      </c>
      <c r="R91" s="146">
        <v>1.6999999999999999E-3</v>
      </c>
      <c r="S91" s="146">
        <v>2.7000000000000001E-3</v>
      </c>
      <c r="T91" s="146">
        <v>1.4E-3</v>
      </c>
      <c r="U91" s="144">
        <v>65824</v>
      </c>
      <c r="V91" s="144">
        <v>914</v>
      </c>
      <c r="W91" s="148">
        <v>0.21180555555555555</v>
      </c>
      <c r="X91" s="149">
        <v>42719</v>
      </c>
      <c r="Y91" s="13" t="s">
        <v>38</v>
      </c>
    </row>
    <row r="92" spans="1:25" ht="15.75" thickBot="1" x14ac:dyDescent="0.2">
      <c r="A92" s="14">
        <v>150305</v>
      </c>
      <c r="B92" s="150" t="s">
        <v>104</v>
      </c>
      <c r="C92" s="14">
        <v>1.0369999999999999</v>
      </c>
      <c r="D92" s="159">
        <v>0</v>
      </c>
      <c r="E92" s="150">
        <v>3.04</v>
      </c>
      <c r="F92" s="14">
        <v>1.032</v>
      </c>
      <c r="G92" s="152">
        <v>-4.7999999999999996E-3</v>
      </c>
      <c r="H92" s="152">
        <v>0.03</v>
      </c>
      <c r="I92" s="150">
        <v>4.5</v>
      </c>
      <c r="J92" s="150">
        <v>4.5</v>
      </c>
      <c r="K92" s="152">
        <v>4.478E-2</v>
      </c>
      <c r="L92" s="150" t="s">
        <v>40</v>
      </c>
      <c r="M92" s="14" t="s">
        <v>105</v>
      </c>
      <c r="N92" s="156">
        <v>-2.3E-3</v>
      </c>
      <c r="O92" s="18">
        <v>0.22969999999999999</v>
      </c>
      <c r="P92" s="152">
        <v>-7.9000000000000008E-3</v>
      </c>
      <c r="Q92" s="152">
        <v>0.80249999999999999</v>
      </c>
      <c r="R92" s="152">
        <v>-3.2000000000000002E-3</v>
      </c>
      <c r="S92" s="152">
        <v>-6.0000000000000001E-3</v>
      </c>
      <c r="T92" s="152">
        <v>-5.4000000000000003E-3</v>
      </c>
      <c r="U92" s="150">
        <v>2731</v>
      </c>
      <c r="V92" s="150">
        <v>-6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150257</v>
      </c>
      <c r="B93" s="144" t="s">
        <v>53</v>
      </c>
      <c r="C93" s="7">
        <v>1.016</v>
      </c>
      <c r="D93" s="147">
        <v>1E-3</v>
      </c>
      <c r="E93" s="144">
        <v>43.22</v>
      </c>
      <c r="F93" s="7">
        <v>1.0107999999999999</v>
      </c>
      <c r="G93" s="146">
        <v>-5.1000000000000004E-3</v>
      </c>
      <c r="H93" s="146">
        <v>0.03</v>
      </c>
      <c r="I93" s="144">
        <v>4.5</v>
      </c>
      <c r="J93" s="144">
        <v>4.5</v>
      </c>
      <c r="K93" s="146">
        <v>4.4769999999999997E-2</v>
      </c>
      <c r="L93" s="144" t="s">
        <v>40</v>
      </c>
      <c r="M93" s="7" t="s">
        <v>54</v>
      </c>
      <c r="N93" s="157">
        <v>0</v>
      </c>
      <c r="O93" s="23">
        <v>0.42270000000000002</v>
      </c>
      <c r="P93" s="146">
        <v>-7.9000000000000008E-3</v>
      </c>
      <c r="Q93" s="146">
        <v>0.37380000000000002</v>
      </c>
      <c r="R93" s="146">
        <v>-5.8999999999999999E-3</v>
      </c>
      <c r="S93" s="146">
        <v>-2.2000000000000001E-3</v>
      </c>
      <c r="T93" s="146">
        <v>-2.5000000000000001E-3</v>
      </c>
      <c r="U93" s="144">
        <v>1575</v>
      </c>
      <c r="V93" s="144">
        <v>-3</v>
      </c>
      <c r="W93" s="148">
        <v>0.21180555555555555</v>
      </c>
      <c r="X93" s="149">
        <v>42888</v>
      </c>
      <c r="Y93" s="13" t="s">
        <v>38</v>
      </c>
    </row>
    <row r="94" spans="1:25" ht="15.75" thickBot="1" x14ac:dyDescent="0.2">
      <c r="A94" s="14">
        <v>150184</v>
      </c>
      <c r="B94" s="150" t="s">
        <v>106</v>
      </c>
      <c r="C94" s="14">
        <v>1.0169999999999999</v>
      </c>
      <c r="D94" s="151">
        <v>2E-3</v>
      </c>
      <c r="E94" s="150">
        <v>1399.16</v>
      </c>
      <c r="F94" s="14">
        <v>1.0112000000000001</v>
      </c>
      <c r="G94" s="152">
        <v>-5.7000000000000002E-3</v>
      </c>
      <c r="H94" s="152">
        <v>0.03</v>
      </c>
      <c r="I94" s="150">
        <v>4.5</v>
      </c>
      <c r="J94" s="150">
        <v>4.5</v>
      </c>
      <c r="K94" s="152">
        <v>4.4740000000000002E-2</v>
      </c>
      <c r="L94" s="150" t="s">
        <v>40</v>
      </c>
      <c r="M94" s="14" t="s">
        <v>76</v>
      </c>
      <c r="N94" s="156">
        <v>-1.4E-3</v>
      </c>
      <c r="O94" s="18">
        <v>0.3498</v>
      </c>
      <c r="P94" s="152">
        <v>-8.8999999999999999E-3</v>
      </c>
      <c r="Q94" s="162">
        <v>0.54669999999999996</v>
      </c>
      <c r="R94" s="152">
        <v>7.4000000000000003E-3</v>
      </c>
      <c r="S94" s="152">
        <v>7.1000000000000004E-3</v>
      </c>
      <c r="T94" s="152">
        <v>-2.3E-3</v>
      </c>
      <c r="U94" s="150">
        <v>38593</v>
      </c>
      <c r="V94" s="150">
        <v>117</v>
      </c>
      <c r="W94" s="153">
        <v>0.21180555555555555</v>
      </c>
      <c r="X94" s="154">
        <v>42885</v>
      </c>
      <c r="Y94" s="21" t="s">
        <v>38</v>
      </c>
    </row>
    <row r="95" spans="1:25" ht="15.75" thickBot="1" x14ac:dyDescent="0.2">
      <c r="A95" s="7">
        <v>150100</v>
      </c>
      <c r="B95" s="144" t="s">
        <v>133</v>
      </c>
      <c r="C95" s="7">
        <v>1.036</v>
      </c>
      <c r="D95" s="145">
        <v>-1.9E-3</v>
      </c>
      <c r="E95" s="144">
        <v>35.28</v>
      </c>
      <c r="F95" s="7">
        <v>1.03</v>
      </c>
      <c r="G95" s="146">
        <v>-5.7999999999999996E-3</v>
      </c>
      <c r="H95" s="146">
        <v>0.03</v>
      </c>
      <c r="I95" s="144">
        <v>4.5</v>
      </c>
      <c r="J95" s="144">
        <v>4.5</v>
      </c>
      <c r="K95" s="146">
        <v>4.4729999999999999E-2</v>
      </c>
      <c r="L95" s="144" t="s">
        <v>40</v>
      </c>
      <c r="M95" s="7" t="s">
        <v>134</v>
      </c>
      <c r="N95" s="147">
        <v>2.3E-3</v>
      </c>
      <c r="O95" s="23">
        <v>0.4461</v>
      </c>
      <c r="P95" s="146">
        <v>-8.8000000000000005E-3</v>
      </c>
      <c r="Q95" s="146">
        <v>0.73080000000000001</v>
      </c>
      <c r="R95" s="146">
        <v>-3.8999999999999998E-3</v>
      </c>
      <c r="S95" s="146">
        <v>-3.5000000000000001E-3</v>
      </c>
      <c r="T95" s="146">
        <v>0</v>
      </c>
      <c r="U95" s="144">
        <v>14116</v>
      </c>
      <c r="V95" s="144">
        <v>0</v>
      </c>
      <c r="W95" s="148">
        <v>0.21180555555555555</v>
      </c>
      <c r="X95" s="149">
        <v>42738</v>
      </c>
      <c r="Y95" s="13" t="s">
        <v>38</v>
      </c>
    </row>
    <row r="96" spans="1:25" ht="15.75" thickBot="1" x14ac:dyDescent="0.2">
      <c r="A96" s="14">
        <v>150179</v>
      </c>
      <c r="B96" s="150" t="s">
        <v>120</v>
      </c>
      <c r="C96" s="14">
        <v>1.036</v>
      </c>
      <c r="D96" s="156">
        <v>-2.8999999999999998E-3</v>
      </c>
      <c r="E96" s="150">
        <v>206.35</v>
      </c>
      <c r="F96" s="14">
        <v>1.03</v>
      </c>
      <c r="G96" s="152">
        <v>-5.7999999999999996E-3</v>
      </c>
      <c r="H96" s="152">
        <v>0.03</v>
      </c>
      <c r="I96" s="150">
        <v>4.5</v>
      </c>
      <c r="J96" s="150">
        <v>4.5</v>
      </c>
      <c r="K96" s="152">
        <v>4.4729999999999999E-2</v>
      </c>
      <c r="L96" s="150" t="s">
        <v>40</v>
      </c>
      <c r="M96" s="14" t="s">
        <v>121</v>
      </c>
      <c r="N96" s="156">
        <v>-2.5999999999999999E-3</v>
      </c>
      <c r="O96" s="18">
        <v>0.46800000000000003</v>
      </c>
      <c r="P96" s="152">
        <v>-8.8000000000000005E-3</v>
      </c>
      <c r="Q96" s="152">
        <v>0.24690000000000001</v>
      </c>
      <c r="R96" s="152">
        <v>-4.5999999999999999E-3</v>
      </c>
      <c r="S96" s="152">
        <v>-6.1999999999999998E-3</v>
      </c>
      <c r="T96" s="152">
        <v>-6.1999999999999998E-3</v>
      </c>
      <c r="U96" s="150">
        <v>6053</v>
      </c>
      <c r="V96" s="150">
        <v>-87</v>
      </c>
      <c r="W96" s="153">
        <v>0.21180555555555555</v>
      </c>
      <c r="X96" s="154">
        <v>42738</v>
      </c>
      <c r="Y96" s="21" t="s">
        <v>38</v>
      </c>
    </row>
    <row r="97" spans="1:25" ht="15.75" thickBot="1" x14ac:dyDescent="0.2">
      <c r="A97" s="7">
        <v>150277</v>
      </c>
      <c r="B97" s="155" t="s">
        <v>65</v>
      </c>
      <c r="C97" s="7">
        <v>1.0640000000000001</v>
      </c>
      <c r="D97" s="147">
        <v>1.9E-3</v>
      </c>
      <c r="E97" s="144">
        <v>2004.77</v>
      </c>
      <c r="F97" s="7">
        <v>1.0580000000000001</v>
      </c>
      <c r="G97" s="146">
        <v>-5.7000000000000002E-3</v>
      </c>
      <c r="H97" s="146">
        <v>0.03</v>
      </c>
      <c r="I97" s="144">
        <v>5</v>
      </c>
      <c r="J97" s="144">
        <v>4.5</v>
      </c>
      <c r="K97" s="146">
        <v>4.4729999999999999E-2</v>
      </c>
      <c r="L97" s="144" t="s">
        <v>40</v>
      </c>
      <c r="M97" s="7" t="s">
        <v>66</v>
      </c>
      <c r="N97" s="145">
        <v>-1.6000000000000001E-3</v>
      </c>
      <c r="O97" s="23">
        <v>0.1527</v>
      </c>
      <c r="P97" s="146">
        <v>-8.6999999999999994E-3</v>
      </c>
      <c r="Q97" s="146">
        <v>0.94340000000000002</v>
      </c>
      <c r="R97" s="146">
        <v>-3.7000000000000002E-3</v>
      </c>
      <c r="S97" s="146">
        <v>-3.8999999999999998E-3</v>
      </c>
      <c r="T97" s="146">
        <v>-2.5999999999999999E-3</v>
      </c>
      <c r="U97" s="144">
        <v>53663</v>
      </c>
      <c r="V97" s="144">
        <v>-99</v>
      </c>
      <c r="W97" s="148">
        <v>0.21180555555555555</v>
      </c>
      <c r="X97" s="149">
        <v>42614</v>
      </c>
      <c r="Y97" s="13" t="s">
        <v>38</v>
      </c>
    </row>
    <row r="98" spans="1:25" ht="15.75" thickBot="1" x14ac:dyDescent="0.2">
      <c r="A98" s="14">
        <v>150164</v>
      </c>
      <c r="B98" s="150" t="s">
        <v>61</v>
      </c>
      <c r="C98" s="14">
        <v>1.034</v>
      </c>
      <c r="D98" s="151">
        <v>1E-3</v>
      </c>
      <c r="E98" s="150">
        <v>14.99</v>
      </c>
      <c r="F98" s="14">
        <v>1.028</v>
      </c>
      <c r="G98" s="152">
        <v>-5.7999999999999996E-3</v>
      </c>
      <c r="H98" s="152">
        <v>0.03</v>
      </c>
      <c r="I98" s="150">
        <v>4.5</v>
      </c>
      <c r="J98" s="150">
        <v>4.5</v>
      </c>
      <c r="K98" s="152">
        <v>4.4729999999999999E-2</v>
      </c>
      <c r="L98" s="150" t="s">
        <v>40</v>
      </c>
      <c r="M98" s="14" t="s">
        <v>62</v>
      </c>
      <c r="N98" s="156">
        <v>-1.6999999999999999E-3</v>
      </c>
      <c r="O98" s="18">
        <v>0.11210000000000001</v>
      </c>
      <c r="P98" s="152">
        <v>-7.3000000000000001E-3</v>
      </c>
      <c r="Q98" s="152">
        <v>0.4546</v>
      </c>
      <c r="R98" s="152">
        <v>1.54E-2</v>
      </c>
      <c r="S98" s="152">
        <v>1.37E-2</v>
      </c>
      <c r="T98" s="152">
        <v>1.1599999999999999E-2</v>
      </c>
      <c r="U98" s="150">
        <v>3507</v>
      </c>
      <c r="V98" s="150">
        <v>7</v>
      </c>
      <c r="W98" s="153">
        <v>0.29375000000000001</v>
      </c>
      <c r="X98" s="154">
        <v>42705</v>
      </c>
      <c r="Y98" s="21" t="s">
        <v>38</v>
      </c>
    </row>
    <row r="99" spans="1:25" ht="15.75" thickBot="1" x14ac:dyDescent="0.2">
      <c r="A99" s="7">
        <v>150329</v>
      </c>
      <c r="B99" s="144" t="s">
        <v>99</v>
      </c>
      <c r="C99" s="7">
        <v>1.038</v>
      </c>
      <c r="D99" s="147">
        <v>1E-3</v>
      </c>
      <c r="E99" s="144">
        <v>144.74</v>
      </c>
      <c r="F99" s="7">
        <v>1.032</v>
      </c>
      <c r="G99" s="146">
        <v>-5.7999999999999996E-3</v>
      </c>
      <c r="H99" s="146">
        <v>0.03</v>
      </c>
      <c r="I99" s="144">
        <v>4.5</v>
      </c>
      <c r="J99" s="144">
        <v>4.5</v>
      </c>
      <c r="K99" s="146">
        <v>4.4729999999999999E-2</v>
      </c>
      <c r="L99" s="144" t="s">
        <v>40</v>
      </c>
      <c r="M99" s="7" t="s">
        <v>100</v>
      </c>
      <c r="N99" s="147">
        <v>1.4E-3</v>
      </c>
      <c r="O99" s="23">
        <v>0.32900000000000001</v>
      </c>
      <c r="P99" s="146">
        <v>-8.8000000000000005E-3</v>
      </c>
      <c r="Q99" s="146">
        <v>0.57020000000000004</v>
      </c>
      <c r="R99" s="146">
        <v>-4.4999999999999997E-3</v>
      </c>
      <c r="S99" s="146">
        <v>-4.1999999999999997E-3</v>
      </c>
      <c r="T99" s="146">
        <v>-4.7000000000000002E-3</v>
      </c>
      <c r="U99" s="144">
        <v>14345</v>
      </c>
      <c r="V99" s="144">
        <v>16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1.0169999999999999</v>
      </c>
      <c r="D100" s="151">
        <v>2E-3</v>
      </c>
      <c r="E100" s="150">
        <v>359.55</v>
      </c>
      <c r="F100" s="14">
        <v>1.0107999999999999</v>
      </c>
      <c r="G100" s="152">
        <v>-6.1000000000000004E-3</v>
      </c>
      <c r="H100" s="152">
        <v>0.03</v>
      </c>
      <c r="I100" s="150">
        <v>4.5</v>
      </c>
      <c r="J100" s="150">
        <v>4.5</v>
      </c>
      <c r="K100" s="152">
        <v>4.4720000000000003E-2</v>
      </c>
      <c r="L100" s="150" t="s">
        <v>40</v>
      </c>
      <c r="M100" s="14" t="s">
        <v>93</v>
      </c>
      <c r="N100" s="156">
        <v>-1.1999999999999999E-3</v>
      </c>
      <c r="O100" s="18">
        <v>0.33450000000000002</v>
      </c>
      <c r="P100" s="152">
        <v>-8.8999999999999999E-3</v>
      </c>
      <c r="Q100" s="152">
        <v>0.58360000000000001</v>
      </c>
      <c r="R100" s="152">
        <v>-2.0000000000000001E-4</v>
      </c>
      <c r="S100" s="152">
        <v>-8.0000000000000004E-4</v>
      </c>
      <c r="T100" s="152">
        <v>-4.7000000000000002E-3</v>
      </c>
      <c r="U100" s="150">
        <v>10107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ht="15.75" thickBot="1" x14ac:dyDescent="0.2">
      <c r="A101" s="7">
        <v>150283</v>
      </c>
      <c r="B101" s="144" t="s">
        <v>63</v>
      </c>
      <c r="C101" s="7">
        <v>1.0149999999999999</v>
      </c>
      <c r="D101" s="147">
        <v>1E-3</v>
      </c>
      <c r="E101" s="144">
        <v>244.32</v>
      </c>
      <c r="F101" s="7">
        <v>1.0085999999999999</v>
      </c>
      <c r="G101" s="146">
        <v>-6.3E-3</v>
      </c>
      <c r="H101" s="146">
        <v>0.03</v>
      </c>
      <c r="I101" s="144">
        <v>4.5</v>
      </c>
      <c r="J101" s="144">
        <v>4.5</v>
      </c>
      <c r="K101" s="146">
        <v>4.471E-2</v>
      </c>
      <c r="L101" s="144" t="s">
        <v>40</v>
      </c>
      <c r="M101" s="7" t="s">
        <v>64</v>
      </c>
      <c r="N101" s="145">
        <v>-3.7000000000000002E-3</v>
      </c>
      <c r="O101" s="23">
        <v>0.2949</v>
      </c>
      <c r="P101" s="146">
        <v>-8.8999999999999999E-3</v>
      </c>
      <c r="Q101" s="160">
        <v>0.68079999999999996</v>
      </c>
      <c r="R101" s="146">
        <v>-2.2000000000000001E-3</v>
      </c>
      <c r="S101" s="146">
        <v>-2.8999999999999998E-3</v>
      </c>
      <c r="T101" s="146">
        <v>-4.4999999999999997E-3</v>
      </c>
      <c r="U101" s="144">
        <v>9254</v>
      </c>
      <c r="V101" s="144">
        <v>-10</v>
      </c>
      <c r="W101" s="148">
        <v>0.21180555555555555</v>
      </c>
      <c r="X101" s="149">
        <v>42905</v>
      </c>
      <c r="Y101" s="13" t="s">
        <v>38</v>
      </c>
    </row>
    <row r="102" spans="1:25" ht="15.75" thickBot="1" x14ac:dyDescent="0.2">
      <c r="A102" s="14">
        <v>502011</v>
      </c>
      <c r="B102" s="150" t="s">
        <v>101</v>
      </c>
      <c r="C102" s="14">
        <v>1.0129999999999999</v>
      </c>
      <c r="D102" s="151">
        <v>1E-3</v>
      </c>
      <c r="E102" s="150">
        <v>535.16</v>
      </c>
      <c r="F102" s="14">
        <v>1.0065</v>
      </c>
      <c r="G102" s="152">
        <v>-6.4999999999999997E-3</v>
      </c>
      <c r="H102" s="152">
        <v>0.03</v>
      </c>
      <c r="I102" s="150">
        <v>4.5</v>
      </c>
      <c r="J102" s="150">
        <v>4.5</v>
      </c>
      <c r="K102" s="152">
        <v>4.471E-2</v>
      </c>
      <c r="L102" s="150" t="s">
        <v>40</v>
      </c>
      <c r="M102" s="14" t="s">
        <v>56</v>
      </c>
      <c r="N102" s="151">
        <v>5.4000000000000003E-3</v>
      </c>
      <c r="O102" s="18">
        <v>0.47199999999999998</v>
      </c>
      <c r="P102" s="152">
        <v>-8.8999999999999999E-3</v>
      </c>
      <c r="Q102" s="152">
        <v>0.2606</v>
      </c>
      <c r="R102" s="152">
        <v>1E-4</v>
      </c>
      <c r="S102" s="152">
        <v>-1.1000000000000001E-3</v>
      </c>
      <c r="T102" s="152">
        <v>8.0000000000000004E-4</v>
      </c>
      <c r="U102" s="150">
        <v>15885</v>
      </c>
      <c r="V102" s="150">
        <v>-6</v>
      </c>
      <c r="W102" s="153">
        <v>0.21180555555555555</v>
      </c>
      <c r="X102" s="154">
        <v>42923</v>
      </c>
      <c r="Y102" s="21" t="s">
        <v>38</v>
      </c>
    </row>
    <row r="103" spans="1:25" ht="15.75" thickBot="1" x14ac:dyDescent="0.2">
      <c r="A103" s="7">
        <v>150229</v>
      </c>
      <c r="B103" s="144" t="s">
        <v>69</v>
      </c>
      <c r="C103" s="7">
        <v>1.0409999999999999</v>
      </c>
      <c r="D103" s="147">
        <v>1.9E-3</v>
      </c>
      <c r="E103" s="144">
        <v>1136.53</v>
      </c>
      <c r="F103" s="7">
        <v>1.034</v>
      </c>
      <c r="G103" s="146">
        <v>-6.7999999999999996E-3</v>
      </c>
      <c r="H103" s="146">
        <v>0.03</v>
      </c>
      <c r="I103" s="144">
        <v>4.5</v>
      </c>
      <c r="J103" s="144">
        <v>4.5</v>
      </c>
      <c r="K103" s="146">
        <v>4.4690000000000001E-2</v>
      </c>
      <c r="L103" s="144" t="s">
        <v>40</v>
      </c>
      <c r="M103" s="7" t="s">
        <v>70</v>
      </c>
      <c r="N103" s="157">
        <v>0</v>
      </c>
      <c r="O103" s="23">
        <v>0.27779999999999999</v>
      </c>
      <c r="P103" s="146">
        <v>-9.7999999999999997E-3</v>
      </c>
      <c r="Q103" s="146">
        <v>0.68730000000000002</v>
      </c>
      <c r="R103" s="146">
        <v>2.8E-3</v>
      </c>
      <c r="S103" s="146">
        <v>1.6999999999999999E-3</v>
      </c>
      <c r="T103" s="146">
        <v>1.1000000000000001E-3</v>
      </c>
      <c r="U103" s="144">
        <v>17300</v>
      </c>
      <c r="V103" s="144">
        <v>14</v>
      </c>
      <c r="W103" s="148">
        <v>0.21180555555555555</v>
      </c>
      <c r="X103" s="149">
        <v>42705</v>
      </c>
      <c r="Y103" s="13" t="s">
        <v>38</v>
      </c>
    </row>
    <row r="104" spans="1:25" ht="15.75" thickBot="1" x14ac:dyDescent="0.2">
      <c r="A104" s="14">
        <v>150243</v>
      </c>
      <c r="B104" s="150" t="s">
        <v>128</v>
      </c>
      <c r="C104" s="14">
        <v>1.0349999999999999</v>
      </c>
      <c r="D104" s="159">
        <v>0</v>
      </c>
      <c r="E104" s="150">
        <v>114.55</v>
      </c>
      <c r="F104" s="14">
        <v>1.028</v>
      </c>
      <c r="G104" s="152">
        <v>-6.7999999999999996E-3</v>
      </c>
      <c r="H104" s="152">
        <v>0.03</v>
      </c>
      <c r="I104" s="150">
        <v>4.5</v>
      </c>
      <c r="J104" s="150">
        <v>4.5</v>
      </c>
      <c r="K104" s="152">
        <v>4.4690000000000001E-2</v>
      </c>
      <c r="L104" s="150" t="s">
        <v>40</v>
      </c>
      <c r="M104" s="14" t="s">
        <v>129</v>
      </c>
      <c r="N104" s="151">
        <v>1.1000000000000001E-3</v>
      </c>
      <c r="O104" s="18">
        <v>0.38150000000000001</v>
      </c>
      <c r="P104" s="152">
        <v>-9.7999999999999997E-3</v>
      </c>
      <c r="Q104" s="152">
        <v>0.45200000000000001</v>
      </c>
      <c r="R104" s="152">
        <v>-5.4000000000000003E-3</v>
      </c>
      <c r="S104" s="152">
        <v>-5.3E-3</v>
      </c>
      <c r="T104" s="152">
        <v>-4.4000000000000003E-3</v>
      </c>
      <c r="U104" s="150">
        <v>11935</v>
      </c>
      <c r="V104" s="150">
        <v>-115</v>
      </c>
      <c r="W104" s="153">
        <v>0.21180555555555555</v>
      </c>
      <c r="X104" s="154">
        <v>42705</v>
      </c>
      <c r="Y104" s="21" t="s">
        <v>38</v>
      </c>
    </row>
    <row r="105" spans="1:25" ht="15.75" thickBot="1" x14ac:dyDescent="0.2">
      <c r="A105" s="7">
        <v>150241</v>
      </c>
      <c r="B105" s="155" t="s">
        <v>94</v>
      </c>
      <c r="C105" s="7">
        <v>1.0389999999999999</v>
      </c>
      <c r="D105" s="147">
        <v>2.8999999999999998E-3</v>
      </c>
      <c r="E105" s="144">
        <v>37.54</v>
      </c>
      <c r="F105" s="7">
        <v>1.032</v>
      </c>
      <c r="G105" s="146">
        <v>-6.7999999999999996E-3</v>
      </c>
      <c r="H105" s="146">
        <v>0.03</v>
      </c>
      <c r="I105" s="144">
        <v>4.5</v>
      </c>
      <c r="J105" s="144">
        <v>4.5</v>
      </c>
      <c r="K105" s="146">
        <v>4.4690000000000001E-2</v>
      </c>
      <c r="L105" s="144" t="s">
        <v>40</v>
      </c>
      <c r="M105" s="7" t="s">
        <v>95</v>
      </c>
      <c r="N105" s="147">
        <v>8.3000000000000001E-3</v>
      </c>
      <c r="O105" s="23">
        <v>0.31609999999999999</v>
      </c>
      <c r="P105" s="146">
        <v>-9.7999999999999997E-3</v>
      </c>
      <c r="Q105" s="146">
        <v>0.60029999999999994</v>
      </c>
      <c r="R105" s="146">
        <v>-7.3000000000000001E-3</v>
      </c>
      <c r="S105" s="146">
        <v>-4.3E-3</v>
      </c>
      <c r="T105" s="146">
        <v>-6.4000000000000003E-3</v>
      </c>
      <c r="U105" s="144">
        <v>8420</v>
      </c>
      <c r="V105" s="144">
        <v>1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150315</v>
      </c>
      <c r="B106" s="150" t="s">
        <v>118</v>
      </c>
      <c r="C106" s="14">
        <v>1.04</v>
      </c>
      <c r="D106" s="151">
        <v>1.9E-3</v>
      </c>
      <c r="E106" s="150">
        <v>164.53</v>
      </c>
      <c r="F106" s="14">
        <v>1.0329999999999999</v>
      </c>
      <c r="G106" s="152">
        <v>-6.7999999999999996E-3</v>
      </c>
      <c r="H106" s="152">
        <v>0.03</v>
      </c>
      <c r="I106" s="150">
        <v>4.5</v>
      </c>
      <c r="J106" s="150">
        <v>4.5</v>
      </c>
      <c r="K106" s="152">
        <v>4.4690000000000001E-2</v>
      </c>
      <c r="L106" s="150" t="s">
        <v>40</v>
      </c>
      <c r="M106" s="14" t="s">
        <v>119</v>
      </c>
      <c r="N106" s="151">
        <v>3.3E-3</v>
      </c>
      <c r="O106" s="18">
        <v>0.37730000000000002</v>
      </c>
      <c r="P106" s="152">
        <v>-9.7999999999999997E-3</v>
      </c>
      <c r="Q106" s="152">
        <v>0.45600000000000002</v>
      </c>
      <c r="R106" s="152">
        <v>-5.5999999999999999E-3</v>
      </c>
      <c r="S106" s="152">
        <v>-5.7999999999999996E-3</v>
      </c>
      <c r="T106" s="152">
        <v>-4.4000000000000003E-3</v>
      </c>
      <c r="U106" s="150">
        <v>9012</v>
      </c>
      <c r="V106" s="150">
        <v>0</v>
      </c>
      <c r="W106" s="153">
        <v>0.21180555555555555</v>
      </c>
      <c r="X106" s="154">
        <v>42705</v>
      </c>
      <c r="Y106" s="21" t="s">
        <v>38</v>
      </c>
    </row>
    <row r="107" spans="1:25" ht="15.75" thickBot="1" x14ac:dyDescent="0.2">
      <c r="A107" s="7">
        <v>150207</v>
      </c>
      <c r="B107" s="144" t="s">
        <v>71</v>
      </c>
      <c r="C107" s="7">
        <v>1.0389999999999999</v>
      </c>
      <c r="D107" s="147">
        <v>1.9E-3</v>
      </c>
      <c r="E107" s="144">
        <v>226.05</v>
      </c>
      <c r="F107" s="7">
        <v>1.032</v>
      </c>
      <c r="G107" s="146">
        <v>-6.7999999999999996E-3</v>
      </c>
      <c r="H107" s="146">
        <v>0.03</v>
      </c>
      <c r="I107" s="144">
        <v>4.5</v>
      </c>
      <c r="J107" s="144">
        <v>4.5</v>
      </c>
      <c r="K107" s="146">
        <v>4.4690000000000001E-2</v>
      </c>
      <c r="L107" s="144" t="s">
        <v>40</v>
      </c>
      <c r="M107" s="7" t="s">
        <v>72</v>
      </c>
      <c r="N107" s="145">
        <v>-4.4000000000000003E-3</v>
      </c>
      <c r="O107" s="23">
        <v>0.14169999999999999</v>
      </c>
      <c r="P107" s="146">
        <v>-9.7999999999999997E-3</v>
      </c>
      <c r="Q107" s="146">
        <v>1.0084</v>
      </c>
      <c r="R107" s="146">
        <v>-2.5000000000000001E-3</v>
      </c>
      <c r="S107" s="146">
        <v>-4.7000000000000002E-3</v>
      </c>
      <c r="T107" s="146">
        <v>2.7000000000000001E-3</v>
      </c>
      <c r="U107" s="144">
        <v>14277</v>
      </c>
      <c r="V107" s="144">
        <v>140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150271</v>
      </c>
      <c r="B108" s="150" t="s">
        <v>59</v>
      </c>
      <c r="C108" s="14">
        <v>1.0389999999999999</v>
      </c>
      <c r="D108" s="159">
        <v>0</v>
      </c>
      <c r="E108" s="150">
        <v>16.89</v>
      </c>
      <c r="F108" s="14">
        <v>1.032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4.4690000000000001E-2</v>
      </c>
      <c r="L108" s="150" t="s">
        <v>40</v>
      </c>
      <c r="M108" s="14" t="s">
        <v>60</v>
      </c>
      <c r="N108" s="151">
        <v>1.5E-3</v>
      </c>
      <c r="O108" s="18">
        <v>0.40679999999999999</v>
      </c>
      <c r="P108" s="152">
        <v>-9.7999999999999997E-3</v>
      </c>
      <c r="Q108" s="152">
        <v>0.38819999999999999</v>
      </c>
      <c r="R108" s="152">
        <v>-5.1000000000000004E-3</v>
      </c>
      <c r="S108" s="152">
        <v>-3.2000000000000002E-3</v>
      </c>
      <c r="T108" s="152">
        <v>-3.3E-3</v>
      </c>
      <c r="U108" s="150">
        <v>2275</v>
      </c>
      <c r="V108" s="150">
        <v>-21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150051</v>
      </c>
      <c r="B109" s="144" t="s">
        <v>87</v>
      </c>
      <c r="C109" s="7">
        <v>1.034</v>
      </c>
      <c r="D109" s="157">
        <v>0</v>
      </c>
      <c r="E109" s="144">
        <v>907.47</v>
      </c>
      <c r="F109" s="7">
        <v>1.0269999999999999</v>
      </c>
      <c r="G109" s="146">
        <v>-6.7999999999999996E-3</v>
      </c>
      <c r="H109" s="146">
        <v>0.03</v>
      </c>
      <c r="I109" s="144">
        <v>4.5</v>
      </c>
      <c r="J109" s="144">
        <v>4.5</v>
      </c>
      <c r="K109" s="146">
        <v>4.4690000000000001E-2</v>
      </c>
      <c r="L109" s="144" t="s">
        <v>40</v>
      </c>
      <c r="M109" s="7" t="s">
        <v>88</v>
      </c>
      <c r="N109" s="147">
        <v>1.2999999999999999E-3</v>
      </c>
      <c r="O109" s="23">
        <v>0.44450000000000001</v>
      </c>
      <c r="P109" s="146">
        <v>-9.7999999999999997E-3</v>
      </c>
      <c r="Q109" s="146">
        <v>0.30499999999999999</v>
      </c>
      <c r="R109" s="146">
        <v>-4.7000000000000002E-3</v>
      </c>
      <c r="S109" s="146">
        <v>-4.7999999999999996E-3</v>
      </c>
      <c r="T109" s="146">
        <v>-3.8999999999999998E-3</v>
      </c>
      <c r="U109" s="144">
        <v>30998</v>
      </c>
      <c r="V109" s="144">
        <v>-276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502024</v>
      </c>
      <c r="B110" s="150" t="s">
        <v>77</v>
      </c>
      <c r="C110" s="14">
        <v>1.0589999999999999</v>
      </c>
      <c r="D110" s="151">
        <v>8.9999999999999998E-4</v>
      </c>
      <c r="E110" s="150">
        <v>50.88</v>
      </c>
      <c r="F110" s="14">
        <v>1.052</v>
      </c>
      <c r="G110" s="152">
        <v>-6.7000000000000002E-3</v>
      </c>
      <c r="H110" s="152">
        <v>0.03</v>
      </c>
      <c r="I110" s="150">
        <v>5</v>
      </c>
      <c r="J110" s="150">
        <v>4.5</v>
      </c>
      <c r="K110" s="152">
        <v>4.4690000000000001E-2</v>
      </c>
      <c r="L110" s="150" t="s">
        <v>40</v>
      </c>
      <c r="M110" s="14" t="s">
        <v>78</v>
      </c>
      <c r="N110" s="156">
        <v>-2.2000000000000001E-3</v>
      </c>
      <c r="O110" s="18">
        <v>0.28549999999999998</v>
      </c>
      <c r="P110" s="152">
        <v>-9.7000000000000003E-3</v>
      </c>
      <c r="Q110" s="152">
        <v>0.64639999999999997</v>
      </c>
      <c r="R110" s="152">
        <v>-6.1000000000000004E-3</v>
      </c>
      <c r="S110" s="152">
        <v>-4.8999999999999998E-3</v>
      </c>
      <c r="T110" s="152">
        <v>9.9000000000000008E-3</v>
      </c>
      <c r="U110" s="150">
        <v>3284</v>
      </c>
      <c r="V110" s="150">
        <v>40</v>
      </c>
      <c r="W110" s="153">
        <v>0.21180555555555555</v>
      </c>
      <c r="X110" s="154">
        <v>42614</v>
      </c>
      <c r="Y110" s="21" t="s">
        <v>38</v>
      </c>
    </row>
    <row r="111" spans="1:25" ht="15.75" thickBot="1" x14ac:dyDescent="0.2">
      <c r="A111" s="7">
        <v>502027</v>
      </c>
      <c r="B111" s="144" t="s">
        <v>124</v>
      </c>
      <c r="C111" s="7">
        <v>1.0589999999999999</v>
      </c>
      <c r="D111" s="147">
        <v>1.9E-3</v>
      </c>
      <c r="E111" s="144">
        <v>22.12</v>
      </c>
      <c r="F111" s="7">
        <v>1.052</v>
      </c>
      <c r="G111" s="146">
        <v>-6.7000000000000002E-3</v>
      </c>
      <c r="H111" s="146">
        <v>0.03</v>
      </c>
      <c r="I111" s="144">
        <v>5</v>
      </c>
      <c r="J111" s="144">
        <v>4.5</v>
      </c>
      <c r="K111" s="146">
        <v>4.4690000000000001E-2</v>
      </c>
      <c r="L111" s="144" t="s">
        <v>40</v>
      </c>
      <c r="M111" s="7" t="s">
        <v>125</v>
      </c>
      <c r="N111" s="147">
        <v>4.1000000000000003E-3</v>
      </c>
      <c r="O111" s="23">
        <v>0.28970000000000001</v>
      </c>
      <c r="P111" s="146">
        <v>-9.7000000000000003E-3</v>
      </c>
      <c r="Q111" s="146">
        <v>0.63660000000000005</v>
      </c>
      <c r="R111" s="146">
        <v>5.0000000000000001E-4</v>
      </c>
      <c r="S111" s="146">
        <v>3.3E-3</v>
      </c>
      <c r="T111" s="146">
        <v>5.4999999999999997E-3</v>
      </c>
      <c r="U111" s="144">
        <v>853</v>
      </c>
      <c r="V111" s="144">
        <v>59</v>
      </c>
      <c r="W111" s="148">
        <v>0.21180555555555555</v>
      </c>
      <c r="X111" s="149">
        <v>42614</v>
      </c>
      <c r="Y111" s="13" t="s">
        <v>38</v>
      </c>
    </row>
    <row r="112" spans="1:25" ht="15.75" thickBot="1" x14ac:dyDescent="0.2">
      <c r="A112" s="14">
        <v>502049</v>
      </c>
      <c r="B112" s="150" t="s">
        <v>90</v>
      </c>
      <c r="C112" s="14">
        <v>1.024</v>
      </c>
      <c r="D112" s="151">
        <v>2.8999999999999998E-3</v>
      </c>
      <c r="E112" s="150">
        <v>273.52</v>
      </c>
      <c r="F112" s="14">
        <v>1.0168999999999999</v>
      </c>
      <c r="G112" s="152">
        <v>-7.0000000000000001E-3</v>
      </c>
      <c r="H112" s="152">
        <v>0.03</v>
      </c>
      <c r="I112" s="150">
        <v>4.5</v>
      </c>
      <c r="J112" s="150">
        <v>4.5</v>
      </c>
      <c r="K112" s="152">
        <v>4.4679999999999997E-2</v>
      </c>
      <c r="L112" s="150" t="s">
        <v>40</v>
      </c>
      <c r="M112" s="14" t="s">
        <v>91</v>
      </c>
      <c r="N112" s="151">
        <v>4.4000000000000003E-3</v>
      </c>
      <c r="O112" s="18">
        <v>0.4264</v>
      </c>
      <c r="P112" s="152">
        <v>-9.7999999999999997E-3</v>
      </c>
      <c r="Q112" s="152">
        <v>0.35830000000000001</v>
      </c>
      <c r="R112" s="152">
        <v>-5.3E-3</v>
      </c>
      <c r="S112" s="152">
        <v>-3.8E-3</v>
      </c>
      <c r="T112" s="152">
        <v>-3.3E-3</v>
      </c>
      <c r="U112" s="150">
        <v>14389</v>
      </c>
      <c r="V112" s="150">
        <v>22</v>
      </c>
      <c r="W112" s="153">
        <v>0.21180555555555555</v>
      </c>
      <c r="X112" s="154">
        <v>42839</v>
      </c>
      <c r="Y112" s="21" t="s">
        <v>38</v>
      </c>
    </row>
    <row r="113" spans="1:25" ht="15.75" thickBot="1" x14ac:dyDescent="0.2">
      <c r="A113" s="7">
        <v>502007</v>
      </c>
      <c r="B113" s="144" t="s">
        <v>47</v>
      </c>
      <c r="C113" s="7">
        <v>1.0169999999999999</v>
      </c>
      <c r="D113" s="147">
        <v>2E-3</v>
      </c>
      <c r="E113" s="144">
        <v>1295.79</v>
      </c>
      <c r="F113" s="7">
        <v>1.0094000000000001</v>
      </c>
      <c r="G113" s="146">
        <v>-7.4999999999999997E-3</v>
      </c>
      <c r="H113" s="146">
        <v>0.03</v>
      </c>
      <c r="I113" s="144">
        <v>4.5</v>
      </c>
      <c r="J113" s="144">
        <v>4.5</v>
      </c>
      <c r="K113" s="146">
        <v>4.4659999999999998E-2</v>
      </c>
      <c r="L113" s="144" t="s">
        <v>40</v>
      </c>
      <c r="M113" s="7" t="s">
        <v>48</v>
      </c>
      <c r="N113" s="145">
        <v>-1E-4</v>
      </c>
      <c r="O113" s="23">
        <v>0.3029</v>
      </c>
      <c r="P113" s="146">
        <v>-1.09E-2</v>
      </c>
      <c r="Q113" s="146">
        <v>0.66059999999999997</v>
      </c>
      <c r="R113" s="146">
        <v>-2.5999999999999999E-3</v>
      </c>
      <c r="S113" s="146">
        <v>-4.3E-3</v>
      </c>
      <c r="T113" s="146">
        <v>-2.0999999999999999E-3</v>
      </c>
      <c r="U113" s="144">
        <v>24673</v>
      </c>
      <c r="V113" s="144">
        <v>-46</v>
      </c>
      <c r="W113" s="148">
        <v>0.21180555555555555</v>
      </c>
      <c r="X113" s="149">
        <v>42900</v>
      </c>
      <c r="Y113" s="13" t="s">
        <v>38</v>
      </c>
    </row>
    <row r="114" spans="1:25" ht="15.75" thickBot="1" x14ac:dyDescent="0.2">
      <c r="A114" s="14">
        <v>150177</v>
      </c>
      <c r="B114" s="150" t="s">
        <v>83</v>
      </c>
      <c r="C114" s="14">
        <v>1.038</v>
      </c>
      <c r="D114" s="151">
        <v>2.8999999999999998E-3</v>
      </c>
      <c r="E114" s="150">
        <v>487.47</v>
      </c>
      <c r="F114" s="14">
        <v>1.03</v>
      </c>
      <c r="G114" s="152">
        <v>-7.7999999999999996E-3</v>
      </c>
      <c r="H114" s="152">
        <v>0.03</v>
      </c>
      <c r="I114" s="150">
        <v>4.5</v>
      </c>
      <c r="J114" s="150">
        <v>4.5</v>
      </c>
      <c r="K114" s="152">
        <v>4.4639999999999999E-2</v>
      </c>
      <c r="L114" s="150" t="s">
        <v>40</v>
      </c>
      <c r="M114" s="14" t="s">
        <v>84</v>
      </c>
      <c r="N114" s="151">
        <v>3.8999999999999998E-3</v>
      </c>
      <c r="O114" s="18">
        <v>0.46600000000000003</v>
      </c>
      <c r="P114" s="152">
        <v>-1.0699999999999999E-2</v>
      </c>
      <c r="Q114" s="152">
        <v>0.25159999999999999</v>
      </c>
      <c r="R114" s="152">
        <v>-2E-3</v>
      </c>
      <c r="S114" s="152">
        <v>-2.5000000000000001E-3</v>
      </c>
      <c r="T114" s="152">
        <v>2.0999999999999999E-3</v>
      </c>
      <c r="U114" s="150">
        <v>22523</v>
      </c>
      <c r="V114" s="150">
        <v>0</v>
      </c>
      <c r="W114" s="153">
        <v>0.21180555555555555</v>
      </c>
      <c r="X114" s="154">
        <v>42738</v>
      </c>
      <c r="Y114" s="21" t="s">
        <v>38</v>
      </c>
    </row>
    <row r="115" spans="1:25" ht="15.75" thickBot="1" x14ac:dyDescent="0.2">
      <c r="A115" s="7">
        <v>150203</v>
      </c>
      <c r="B115" s="144" t="s">
        <v>109</v>
      </c>
      <c r="C115" s="7">
        <v>1.03</v>
      </c>
      <c r="D115" s="147">
        <v>1.9E-3</v>
      </c>
      <c r="E115" s="144">
        <v>125.47</v>
      </c>
      <c r="F115" s="7">
        <v>1.022</v>
      </c>
      <c r="G115" s="146">
        <v>-7.7999999999999996E-3</v>
      </c>
      <c r="H115" s="146">
        <v>0.03</v>
      </c>
      <c r="I115" s="144">
        <v>4.5</v>
      </c>
      <c r="J115" s="144">
        <v>4.5</v>
      </c>
      <c r="K115" s="146">
        <v>4.4639999999999999E-2</v>
      </c>
      <c r="L115" s="144" t="s">
        <v>40</v>
      </c>
      <c r="M115" s="7" t="s">
        <v>110</v>
      </c>
      <c r="N115" s="145">
        <v>-2.3E-3</v>
      </c>
      <c r="O115" s="23">
        <v>0.46929999999999999</v>
      </c>
      <c r="P115" s="146">
        <v>-1.0800000000000001E-2</v>
      </c>
      <c r="Q115" s="146">
        <v>0.25169999999999998</v>
      </c>
      <c r="R115" s="146">
        <v>1.4E-3</v>
      </c>
      <c r="S115" s="146">
        <v>-2.0999999999999999E-3</v>
      </c>
      <c r="T115" s="146">
        <v>-4.0000000000000002E-4</v>
      </c>
      <c r="U115" s="144">
        <v>16140</v>
      </c>
      <c r="V115" s="144">
        <v>94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150235</v>
      </c>
      <c r="B116" s="150" t="s">
        <v>115</v>
      </c>
      <c r="C116" s="14">
        <v>1.0369999999999999</v>
      </c>
      <c r="D116" s="151">
        <v>3.8999999999999998E-3</v>
      </c>
      <c r="E116" s="150">
        <v>458.54</v>
      </c>
      <c r="F116" s="14">
        <v>1.0289999999999999</v>
      </c>
      <c r="G116" s="152">
        <v>-7.7999999999999996E-3</v>
      </c>
      <c r="H116" s="152">
        <v>0.03</v>
      </c>
      <c r="I116" s="150">
        <v>4.5</v>
      </c>
      <c r="J116" s="150">
        <v>4.5</v>
      </c>
      <c r="K116" s="152">
        <v>4.4639999999999999E-2</v>
      </c>
      <c r="L116" s="150" t="s">
        <v>40</v>
      </c>
      <c r="M116" s="14" t="s">
        <v>56</v>
      </c>
      <c r="N116" s="151">
        <v>5.4000000000000003E-3</v>
      </c>
      <c r="O116" s="18">
        <v>0.36759999999999998</v>
      </c>
      <c r="P116" s="152">
        <v>-1.0699999999999999E-2</v>
      </c>
      <c r="Q116" s="152">
        <v>0.4834</v>
      </c>
      <c r="R116" s="152">
        <v>-6.9999999999999999E-4</v>
      </c>
      <c r="S116" s="152">
        <v>-2.5000000000000001E-3</v>
      </c>
      <c r="T116" s="152">
        <v>-2E-3</v>
      </c>
      <c r="U116" s="150">
        <v>32159</v>
      </c>
      <c r="V116" s="150">
        <v>49</v>
      </c>
      <c r="W116" s="153">
        <v>0.21180555555555555</v>
      </c>
      <c r="X116" s="154">
        <v>42675</v>
      </c>
      <c r="Y116" s="21" t="s">
        <v>38</v>
      </c>
    </row>
    <row r="117" spans="1:25" ht="15.75" thickBot="1" x14ac:dyDescent="0.2">
      <c r="A117" s="7">
        <v>150209</v>
      </c>
      <c r="B117" s="144" t="s">
        <v>47</v>
      </c>
      <c r="C117" s="7">
        <v>1.04</v>
      </c>
      <c r="D117" s="147">
        <v>1E-3</v>
      </c>
      <c r="E117" s="144">
        <v>5140.2299999999996</v>
      </c>
      <c r="F117" s="7">
        <v>1.032</v>
      </c>
      <c r="G117" s="146">
        <v>-7.7999999999999996E-3</v>
      </c>
      <c r="H117" s="146">
        <v>0.03</v>
      </c>
      <c r="I117" s="144">
        <v>4.5</v>
      </c>
      <c r="J117" s="144">
        <v>4.5</v>
      </c>
      <c r="K117" s="146">
        <v>4.4639999999999999E-2</v>
      </c>
      <c r="L117" s="144" t="s">
        <v>40</v>
      </c>
      <c r="M117" s="7" t="s">
        <v>48</v>
      </c>
      <c r="N117" s="145">
        <v>-1E-4</v>
      </c>
      <c r="O117" s="23">
        <v>0.25019999999999998</v>
      </c>
      <c r="P117" s="146">
        <v>-1.0699999999999999E-2</v>
      </c>
      <c r="Q117" s="146">
        <v>0.75460000000000005</v>
      </c>
      <c r="R117" s="146">
        <v>1E-4</v>
      </c>
      <c r="S117" s="146">
        <v>-1.6999999999999999E-3</v>
      </c>
      <c r="T117" s="146">
        <v>1.8E-3</v>
      </c>
      <c r="U117" s="144">
        <v>446926</v>
      </c>
      <c r="V117" s="144">
        <v>2241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150269</v>
      </c>
      <c r="B118" s="150" t="s">
        <v>57</v>
      </c>
      <c r="C118" s="14">
        <v>1.04</v>
      </c>
      <c r="D118" s="151">
        <v>1.9E-3</v>
      </c>
      <c r="E118" s="150">
        <v>682.63</v>
      </c>
      <c r="F118" s="14">
        <v>1.032</v>
      </c>
      <c r="G118" s="152">
        <v>-7.7999999999999996E-3</v>
      </c>
      <c r="H118" s="152">
        <v>0.03</v>
      </c>
      <c r="I118" s="150">
        <v>4.5</v>
      </c>
      <c r="J118" s="150">
        <v>4.5</v>
      </c>
      <c r="K118" s="152">
        <v>4.4639999999999999E-2</v>
      </c>
      <c r="L118" s="150" t="s">
        <v>40</v>
      </c>
      <c r="M118" s="14" t="s">
        <v>58</v>
      </c>
      <c r="N118" s="151">
        <v>1.9E-3</v>
      </c>
      <c r="O118" s="18">
        <v>0.34239999999999998</v>
      </c>
      <c r="P118" s="152">
        <v>-1.0699999999999999E-2</v>
      </c>
      <c r="Q118" s="152">
        <v>0.53879999999999995</v>
      </c>
      <c r="R118" s="152">
        <v>1.2999999999999999E-3</v>
      </c>
      <c r="S118" s="152">
        <v>2.0999999999999999E-3</v>
      </c>
      <c r="T118" s="152">
        <v>-1E-3</v>
      </c>
      <c r="U118" s="150">
        <v>54600</v>
      </c>
      <c r="V118" s="150">
        <v>79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150173</v>
      </c>
      <c r="B119" s="144" t="s">
        <v>113</v>
      </c>
      <c r="C119" s="7">
        <v>1.04</v>
      </c>
      <c r="D119" s="147">
        <v>2.8999999999999998E-3</v>
      </c>
      <c r="E119" s="144">
        <v>418.15</v>
      </c>
      <c r="F119" s="7">
        <v>1.032</v>
      </c>
      <c r="G119" s="146">
        <v>-7.7999999999999996E-3</v>
      </c>
      <c r="H119" s="146">
        <v>0.03</v>
      </c>
      <c r="I119" s="144">
        <v>4.5</v>
      </c>
      <c r="J119" s="144">
        <v>4.5</v>
      </c>
      <c r="K119" s="146">
        <v>4.4639999999999999E-2</v>
      </c>
      <c r="L119" s="144" t="s">
        <v>40</v>
      </c>
      <c r="M119" s="7" t="s">
        <v>114</v>
      </c>
      <c r="N119" s="147">
        <v>2.0000000000000001E-4</v>
      </c>
      <c r="O119" s="23">
        <v>0.28149999999999997</v>
      </c>
      <c r="P119" s="146">
        <v>-1.0699999999999999E-2</v>
      </c>
      <c r="Q119" s="146">
        <v>0.68130000000000002</v>
      </c>
      <c r="R119" s="146">
        <v>-4.1000000000000003E-3</v>
      </c>
      <c r="S119" s="146">
        <v>-6.7000000000000002E-3</v>
      </c>
      <c r="T119" s="146">
        <v>-4.4999999999999997E-3</v>
      </c>
      <c r="U119" s="144">
        <v>17983</v>
      </c>
      <c r="V119" s="144">
        <v>-118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150309</v>
      </c>
      <c r="B120" s="150" t="s">
        <v>73</v>
      </c>
      <c r="C120" s="14">
        <v>1.0409999999999999</v>
      </c>
      <c r="D120" s="151">
        <v>1.9E-3</v>
      </c>
      <c r="E120" s="150">
        <v>0.32</v>
      </c>
      <c r="F120" s="14">
        <v>1.0329999999999999</v>
      </c>
      <c r="G120" s="152">
        <v>-7.7000000000000002E-3</v>
      </c>
      <c r="H120" s="152">
        <v>0.03</v>
      </c>
      <c r="I120" s="150">
        <v>4.5</v>
      </c>
      <c r="J120" s="150">
        <v>4.5</v>
      </c>
      <c r="K120" s="152">
        <v>4.4639999999999999E-2</v>
      </c>
      <c r="L120" s="150" t="s">
        <v>40</v>
      </c>
      <c r="M120" s="14" t="s">
        <v>74</v>
      </c>
      <c r="N120" s="156">
        <v>-2E-3</v>
      </c>
      <c r="O120" s="18">
        <v>0.3553</v>
      </c>
      <c r="P120" s="152">
        <v>-1.0699999999999999E-2</v>
      </c>
      <c r="Q120" s="152">
        <v>0.50739999999999996</v>
      </c>
      <c r="R120" s="152">
        <v>-8.0999999999999996E-3</v>
      </c>
      <c r="S120" s="152">
        <v>-7.4999999999999997E-3</v>
      </c>
      <c r="T120" s="152">
        <v>-3.5000000000000001E-3</v>
      </c>
      <c r="U120" s="150">
        <v>1356</v>
      </c>
      <c r="V120" s="150">
        <v>0</v>
      </c>
      <c r="W120" s="153">
        <v>0.21180555555555555</v>
      </c>
      <c r="X120" s="154">
        <v>42709</v>
      </c>
      <c r="Y120" s="21" t="s">
        <v>38</v>
      </c>
    </row>
    <row r="121" spans="1:25" ht="15.75" thickBot="1" x14ac:dyDescent="0.2">
      <c r="A121" s="7">
        <v>150186</v>
      </c>
      <c r="B121" s="144" t="s">
        <v>79</v>
      </c>
      <c r="C121" s="7">
        <v>1.0129999999999999</v>
      </c>
      <c r="D121" s="157">
        <v>0</v>
      </c>
      <c r="E121" s="144">
        <v>990.12</v>
      </c>
      <c r="F121" s="7">
        <v>1.0043</v>
      </c>
      <c r="G121" s="146">
        <v>-8.6999999999999994E-3</v>
      </c>
      <c r="H121" s="146">
        <v>0.03</v>
      </c>
      <c r="I121" s="144">
        <v>4.5</v>
      </c>
      <c r="J121" s="144">
        <v>4.5</v>
      </c>
      <c r="K121" s="146">
        <v>4.4609999999999997E-2</v>
      </c>
      <c r="L121" s="144" t="s">
        <v>40</v>
      </c>
      <c r="M121" s="7" t="s">
        <v>80</v>
      </c>
      <c r="N121" s="147">
        <v>8.6999999999999994E-3</v>
      </c>
      <c r="O121" s="23">
        <v>0.35949999999999999</v>
      </c>
      <c r="P121" s="146">
        <v>-1.1900000000000001E-2</v>
      </c>
      <c r="Q121" s="160">
        <v>0.53200000000000003</v>
      </c>
      <c r="R121" s="146">
        <v>-6.7999999999999996E-3</v>
      </c>
      <c r="S121" s="146">
        <v>-5.3E-3</v>
      </c>
      <c r="T121" s="146">
        <v>-4.4000000000000003E-3</v>
      </c>
      <c r="U121" s="144">
        <v>45914</v>
      </c>
      <c r="V121" s="144">
        <v>88</v>
      </c>
      <c r="W121" s="148">
        <v>0.21180555555555555</v>
      </c>
      <c r="X121" s="149">
        <v>42940</v>
      </c>
      <c r="Y121" s="13" t="s">
        <v>38</v>
      </c>
    </row>
    <row r="122" spans="1:25" ht="15.75" thickBot="1" x14ac:dyDescent="0.2">
      <c r="A122" s="14">
        <v>150194</v>
      </c>
      <c r="B122" s="150" t="s">
        <v>85</v>
      </c>
      <c r="C122" s="14">
        <v>1.0409999999999999</v>
      </c>
      <c r="D122" s="151">
        <v>1E-3</v>
      </c>
      <c r="E122" s="150">
        <v>5893.72</v>
      </c>
      <c r="F122" s="14">
        <v>1.032</v>
      </c>
      <c r="G122" s="152">
        <v>-8.6999999999999994E-3</v>
      </c>
      <c r="H122" s="152">
        <v>0.03</v>
      </c>
      <c r="I122" s="150">
        <v>4.5</v>
      </c>
      <c r="J122" s="150">
        <v>4.5</v>
      </c>
      <c r="K122" s="152">
        <v>4.4600000000000001E-2</v>
      </c>
      <c r="L122" s="150" t="s">
        <v>40</v>
      </c>
      <c r="M122" s="14" t="s">
        <v>86</v>
      </c>
      <c r="N122" s="151">
        <v>5.0000000000000001E-4</v>
      </c>
      <c r="O122" s="18">
        <v>0.16250000000000001</v>
      </c>
      <c r="P122" s="152">
        <v>-1.17E-2</v>
      </c>
      <c r="Q122" s="152">
        <v>0.95989999999999998</v>
      </c>
      <c r="R122" s="152">
        <v>-3.0999999999999999E-3</v>
      </c>
      <c r="S122" s="152">
        <v>-4.5999999999999999E-3</v>
      </c>
      <c r="T122" s="152">
        <v>-4.5999999999999999E-3</v>
      </c>
      <c r="U122" s="150">
        <v>453226</v>
      </c>
      <c r="V122" s="150">
        <v>-1172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150307</v>
      </c>
      <c r="B123" s="144" t="s">
        <v>51</v>
      </c>
      <c r="C123" s="7">
        <v>1.042</v>
      </c>
      <c r="D123" s="145">
        <v>-1E-3</v>
      </c>
      <c r="E123" s="144">
        <v>171.04</v>
      </c>
      <c r="F123" s="7">
        <v>1.0329999999999999</v>
      </c>
      <c r="G123" s="146">
        <v>-8.6999999999999994E-3</v>
      </c>
      <c r="H123" s="146">
        <v>0.03</v>
      </c>
      <c r="I123" s="144">
        <v>4.5</v>
      </c>
      <c r="J123" s="144">
        <v>4.5</v>
      </c>
      <c r="K123" s="146">
        <v>4.4600000000000001E-2</v>
      </c>
      <c r="L123" s="144" t="s">
        <v>40</v>
      </c>
      <c r="M123" s="7" t="s">
        <v>52</v>
      </c>
      <c r="N123" s="145">
        <v>-6.9999999999999999E-4</v>
      </c>
      <c r="O123" s="23">
        <v>0.20849999999999999</v>
      </c>
      <c r="P123" s="146">
        <v>-1.17E-2</v>
      </c>
      <c r="Q123" s="146">
        <v>0.8508</v>
      </c>
      <c r="R123" s="146">
        <v>-6.1000000000000004E-3</v>
      </c>
      <c r="S123" s="146">
        <v>-7.4000000000000003E-3</v>
      </c>
      <c r="T123" s="146">
        <v>-5.5999999999999999E-3</v>
      </c>
      <c r="U123" s="144">
        <v>18530</v>
      </c>
      <c r="V123" s="144">
        <v>-594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150200</v>
      </c>
      <c r="B124" s="150" t="s">
        <v>55</v>
      </c>
      <c r="C124" s="14">
        <v>1.0409999999999999</v>
      </c>
      <c r="D124" s="151">
        <v>3.8999999999999998E-3</v>
      </c>
      <c r="E124" s="150">
        <v>41521.910000000003</v>
      </c>
      <c r="F124" s="14">
        <v>1.032</v>
      </c>
      <c r="G124" s="152">
        <v>-8.6999999999999994E-3</v>
      </c>
      <c r="H124" s="152">
        <v>0.03</v>
      </c>
      <c r="I124" s="150">
        <v>4.5</v>
      </c>
      <c r="J124" s="150">
        <v>4.5</v>
      </c>
      <c r="K124" s="152">
        <v>4.4600000000000001E-2</v>
      </c>
      <c r="L124" s="150" t="s">
        <v>40</v>
      </c>
      <c r="M124" s="14" t="s">
        <v>56</v>
      </c>
      <c r="N124" s="151">
        <v>5.4000000000000003E-3</v>
      </c>
      <c r="O124" s="18">
        <v>0.2117</v>
      </c>
      <c r="P124" s="152">
        <v>-1.17E-2</v>
      </c>
      <c r="Q124" s="152">
        <v>0.84470000000000001</v>
      </c>
      <c r="R124" s="152">
        <v>1E-3</v>
      </c>
      <c r="S124" s="152">
        <v>1.8E-3</v>
      </c>
      <c r="T124" s="152">
        <v>1.1999999999999999E-3</v>
      </c>
      <c r="U124" s="150">
        <v>1020142</v>
      </c>
      <c r="V124" s="150">
        <v>6538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150251</v>
      </c>
      <c r="B125" s="144" t="s">
        <v>96</v>
      </c>
      <c r="C125" s="7">
        <v>1.0409999999999999</v>
      </c>
      <c r="D125" s="147">
        <v>3.8999999999999998E-3</v>
      </c>
      <c r="E125" s="144">
        <v>131.44999999999999</v>
      </c>
      <c r="F125" s="7">
        <v>1.032</v>
      </c>
      <c r="G125" s="146">
        <v>-8.6999999999999994E-3</v>
      </c>
      <c r="H125" s="146">
        <v>0.03</v>
      </c>
      <c r="I125" s="144">
        <v>4.5</v>
      </c>
      <c r="J125" s="144">
        <v>4.5</v>
      </c>
      <c r="K125" s="146">
        <v>4.4600000000000001E-2</v>
      </c>
      <c r="L125" s="144" t="s">
        <v>40</v>
      </c>
      <c r="M125" s="7" t="s">
        <v>97</v>
      </c>
      <c r="N125" s="147">
        <v>6.3E-3</v>
      </c>
      <c r="O125" s="23">
        <v>0.4244</v>
      </c>
      <c r="P125" s="146">
        <v>-1.17E-2</v>
      </c>
      <c r="Q125" s="146">
        <v>0.34699999999999998</v>
      </c>
      <c r="R125" s="146">
        <v>-5.4999999999999997E-3</v>
      </c>
      <c r="S125" s="146">
        <v>-8.0999999999999996E-3</v>
      </c>
      <c r="T125" s="146">
        <v>-3.2000000000000002E-3</v>
      </c>
      <c r="U125" s="144">
        <v>9931</v>
      </c>
      <c r="V125" s="144">
        <v>-375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150217</v>
      </c>
      <c r="B126" s="150" t="s">
        <v>67</v>
      </c>
      <c r="C126" s="14">
        <v>1.0509999999999999</v>
      </c>
      <c r="D126" s="151">
        <v>1E-3</v>
      </c>
      <c r="E126" s="150">
        <v>493.86</v>
      </c>
      <c r="F126" s="14">
        <v>1.038</v>
      </c>
      <c r="G126" s="152">
        <v>-1.2500000000000001E-2</v>
      </c>
      <c r="H126" s="152">
        <v>0.03</v>
      </c>
      <c r="I126" s="150">
        <v>5.5</v>
      </c>
      <c r="J126" s="150">
        <v>4.5</v>
      </c>
      <c r="K126" s="152">
        <v>4.4569999999999999E-2</v>
      </c>
      <c r="L126" s="150" t="s">
        <v>40</v>
      </c>
      <c r="M126" s="14" t="s">
        <v>68</v>
      </c>
      <c r="N126" s="151">
        <v>1.1000000000000001E-3</v>
      </c>
      <c r="O126" s="18">
        <v>0.26479999999999998</v>
      </c>
      <c r="P126" s="152">
        <v>-1.54E-2</v>
      </c>
      <c r="Q126" s="152">
        <v>0.71250000000000002</v>
      </c>
      <c r="R126" s="152">
        <v>-5.5999999999999999E-3</v>
      </c>
      <c r="S126" s="152">
        <v>-6.3E-3</v>
      </c>
      <c r="T126" s="152">
        <v>-5.7000000000000002E-3</v>
      </c>
      <c r="U126" s="150">
        <v>41916</v>
      </c>
      <c r="V126" s="150">
        <v>-149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150255</v>
      </c>
      <c r="B127" s="155" t="s">
        <v>112</v>
      </c>
      <c r="C127" s="7">
        <v>1.0209999999999999</v>
      </c>
      <c r="D127" s="145">
        <v>-3.8999999999999998E-3</v>
      </c>
      <c r="E127" s="144">
        <v>0.25</v>
      </c>
      <c r="F127" s="7">
        <v>1.0107999999999999</v>
      </c>
      <c r="G127" s="146">
        <v>-1.01E-2</v>
      </c>
      <c r="H127" s="146">
        <v>0.03</v>
      </c>
      <c r="I127" s="144">
        <v>4.5</v>
      </c>
      <c r="J127" s="144">
        <v>4.5</v>
      </c>
      <c r="K127" s="146">
        <v>4.4549999999999999E-2</v>
      </c>
      <c r="L127" s="144" t="s">
        <v>40</v>
      </c>
      <c r="M127" s="7" t="s">
        <v>95</v>
      </c>
      <c r="N127" s="147">
        <v>8.3000000000000001E-3</v>
      </c>
      <c r="O127" s="23">
        <v>0.24160000000000001</v>
      </c>
      <c r="P127" s="146">
        <v>-1.2800000000000001E-2</v>
      </c>
      <c r="Q127" s="146">
        <v>0.80459999999999998</v>
      </c>
      <c r="R127" s="146">
        <v>-9.2999999999999992E-3</v>
      </c>
      <c r="S127" s="146">
        <v>-8.9999999999999998E-4</v>
      </c>
      <c r="T127" s="146">
        <v>-8.6E-3</v>
      </c>
      <c r="U127" s="144">
        <v>2992</v>
      </c>
      <c r="V127" s="144">
        <v>1</v>
      </c>
      <c r="W127" s="148">
        <v>0.21180555555555555</v>
      </c>
      <c r="X127" s="149">
        <v>42888</v>
      </c>
      <c r="Y127" s="13" t="s">
        <v>38</v>
      </c>
    </row>
    <row r="128" spans="1:25" ht="15.75" thickBot="1" x14ac:dyDescent="0.2">
      <c r="A128" s="14">
        <v>150018</v>
      </c>
      <c r="B128" s="150" t="s">
        <v>122</v>
      </c>
      <c r="C128" s="14">
        <v>1.04</v>
      </c>
      <c r="D128" s="159">
        <v>0</v>
      </c>
      <c r="E128" s="150">
        <v>4045.77</v>
      </c>
      <c r="F128" s="14">
        <v>1.03</v>
      </c>
      <c r="G128" s="152">
        <v>-9.7000000000000003E-3</v>
      </c>
      <c r="H128" s="152">
        <v>0.03</v>
      </c>
      <c r="I128" s="150">
        <v>4.5</v>
      </c>
      <c r="J128" s="150">
        <v>4.5</v>
      </c>
      <c r="K128" s="152">
        <v>4.4549999999999999E-2</v>
      </c>
      <c r="L128" s="150" t="s">
        <v>40</v>
      </c>
      <c r="M128" s="14" t="s">
        <v>123</v>
      </c>
      <c r="N128" s="156">
        <v>-2.9999999999999997E-4</v>
      </c>
      <c r="O128" s="18">
        <v>0.33179999999999998</v>
      </c>
      <c r="P128" s="152">
        <v>-1.26E-2</v>
      </c>
      <c r="Q128" s="152">
        <v>1.0883</v>
      </c>
      <c r="R128" s="152">
        <v>2.3999999999999998E-3</v>
      </c>
      <c r="S128" s="152">
        <v>5.0000000000000001E-4</v>
      </c>
      <c r="T128" s="152">
        <v>1E-3</v>
      </c>
      <c r="U128" s="150">
        <v>331148</v>
      </c>
      <c r="V128" s="150">
        <v>977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150143</v>
      </c>
      <c r="B129" s="144" t="s">
        <v>137</v>
      </c>
      <c r="C129" s="7">
        <v>1.0429999999999999</v>
      </c>
      <c r="D129" s="147">
        <v>3.8E-3</v>
      </c>
      <c r="E129" s="144">
        <v>6.82</v>
      </c>
      <c r="F129" s="7">
        <v>1.0329999999999999</v>
      </c>
      <c r="G129" s="146">
        <v>-9.7000000000000003E-3</v>
      </c>
      <c r="H129" s="146">
        <v>0.03</v>
      </c>
      <c r="I129" s="144">
        <v>4.5</v>
      </c>
      <c r="J129" s="144">
        <v>4.5</v>
      </c>
      <c r="K129" s="146">
        <v>4.4549999999999999E-2</v>
      </c>
      <c r="L129" s="144" t="s">
        <v>40</v>
      </c>
      <c r="M129" s="7" t="s">
        <v>62</v>
      </c>
      <c r="N129" s="145">
        <v>-1.6999999999999999E-3</v>
      </c>
      <c r="O129" s="23">
        <v>0.1221</v>
      </c>
      <c r="P129" s="146">
        <v>-1.11E-2</v>
      </c>
      <c r="Q129" s="146">
        <v>0.53469999999999995</v>
      </c>
      <c r="R129" s="146">
        <v>-7.1999999999999998E-3</v>
      </c>
      <c r="S129" s="146">
        <v>-1.23E-2</v>
      </c>
      <c r="T129" s="146">
        <v>-6.1000000000000004E-3</v>
      </c>
      <c r="U129" s="144">
        <v>9018</v>
      </c>
      <c r="V129" s="144">
        <v>-2</v>
      </c>
      <c r="W129" s="148">
        <v>0.29375000000000001</v>
      </c>
      <c r="X129" s="149">
        <v>42705</v>
      </c>
      <c r="Y129" s="13" t="s">
        <v>38</v>
      </c>
    </row>
    <row r="130" spans="1:25" ht="15.75" thickBot="1" x14ac:dyDescent="0.2">
      <c r="A130" s="14">
        <v>502004</v>
      </c>
      <c r="B130" s="150" t="s">
        <v>98</v>
      </c>
      <c r="C130" s="14">
        <v>1.0169999999999999</v>
      </c>
      <c r="D130" s="159">
        <v>0</v>
      </c>
      <c r="E130" s="150">
        <v>2317.6799999999998</v>
      </c>
      <c r="F130" s="14">
        <v>1.0065</v>
      </c>
      <c r="G130" s="152">
        <v>-1.04E-2</v>
      </c>
      <c r="H130" s="152">
        <v>0.03</v>
      </c>
      <c r="I130" s="150">
        <v>4.5</v>
      </c>
      <c r="J130" s="150">
        <v>4.5</v>
      </c>
      <c r="K130" s="152">
        <v>4.453E-2</v>
      </c>
      <c r="L130" s="150" t="s">
        <v>40</v>
      </c>
      <c r="M130" s="14" t="s">
        <v>80</v>
      </c>
      <c r="N130" s="151">
        <v>8.6999999999999994E-3</v>
      </c>
      <c r="O130" s="18">
        <v>0.44950000000000001</v>
      </c>
      <c r="P130" s="152">
        <v>-1.2800000000000001E-2</v>
      </c>
      <c r="Q130" s="152">
        <v>0.31430000000000002</v>
      </c>
      <c r="R130" s="152">
        <v>-5.0000000000000001E-3</v>
      </c>
      <c r="S130" s="152">
        <v>-4.7999999999999996E-3</v>
      </c>
      <c r="T130" s="152">
        <v>-4.4000000000000003E-3</v>
      </c>
      <c r="U130" s="150">
        <v>35327</v>
      </c>
      <c r="V130" s="150">
        <v>-360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150205</v>
      </c>
      <c r="B131" s="144" t="s">
        <v>49</v>
      </c>
      <c r="C131" s="7">
        <v>1.046</v>
      </c>
      <c r="D131" s="147">
        <v>5.7999999999999996E-3</v>
      </c>
      <c r="E131" s="144">
        <v>17650.650000000001</v>
      </c>
      <c r="F131" s="7">
        <v>1.0349999999999999</v>
      </c>
      <c r="G131" s="146">
        <v>-1.06E-2</v>
      </c>
      <c r="H131" s="146">
        <v>0.03</v>
      </c>
      <c r="I131" s="144">
        <v>4.5</v>
      </c>
      <c r="J131" s="144">
        <v>4.5</v>
      </c>
      <c r="K131" s="146">
        <v>4.4510000000000001E-2</v>
      </c>
      <c r="L131" s="144" t="s">
        <v>40</v>
      </c>
      <c r="M131" s="7" t="s">
        <v>50</v>
      </c>
      <c r="N131" s="147">
        <v>1.5599999999999999E-2</v>
      </c>
      <c r="O131" s="23">
        <v>0.2056</v>
      </c>
      <c r="P131" s="146">
        <v>-1.3599999999999999E-2</v>
      </c>
      <c r="Q131" s="146">
        <v>0.85460000000000003</v>
      </c>
      <c r="R131" s="146">
        <v>-5.3E-3</v>
      </c>
      <c r="S131" s="146">
        <v>-2.5000000000000001E-3</v>
      </c>
      <c r="T131" s="146">
        <v>-1.2999999999999999E-3</v>
      </c>
      <c r="U131" s="144">
        <v>591319</v>
      </c>
      <c r="V131" s="144">
        <v>1021</v>
      </c>
      <c r="W131" s="148">
        <v>0.21180555555555555</v>
      </c>
      <c r="X131" s="149">
        <v>42705</v>
      </c>
      <c r="Y131" s="13" t="s">
        <v>38</v>
      </c>
    </row>
    <row r="132" spans="1:25" ht="15.75" thickBot="1" x14ac:dyDescent="0.2">
      <c r="A132" s="14">
        <v>150245</v>
      </c>
      <c r="B132" s="150" t="s">
        <v>132</v>
      </c>
      <c r="C132" s="14">
        <v>1.06</v>
      </c>
      <c r="D132" s="151">
        <v>2.8E-3</v>
      </c>
      <c r="E132" s="150">
        <v>1.6</v>
      </c>
      <c r="F132" s="14">
        <v>1.048</v>
      </c>
      <c r="G132" s="152">
        <v>-1.15E-2</v>
      </c>
      <c r="H132" s="152">
        <v>0.03</v>
      </c>
      <c r="I132" s="150">
        <v>4.75</v>
      </c>
      <c r="J132" s="150">
        <v>4.5</v>
      </c>
      <c r="K132" s="152">
        <v>4.4490000000000002E-2</v>
      </c>
      <c r="L132" s="150" t="s">
        <v>40</v>
      </c>
      <c r="M132" s="14" t="s">
        <v>86</v>
      </c>
      <c r="N132" s="151">
        <v>5.0000000000000001E-4</v>
      </c>
      <c r="O132" s="18">
        <v>0.41980000000000001</v>
      </c>
      <c r="P132" s="152">
        <v>-1.44E-2</v>
      </c>
      <c r="Q132" s="152">
        <v>0.34100000000000003</v>
      </c>
      <c r="R132" s="152">
        <v>-3.5999999999999999E-3</v>
      </c>
      <c r="S132" s="152">
        <v>-4.0000000000000001E-3</v>
      </c>
      <c r="T132" s="152">
        <v>-2.7000000000000001E-3</v>
      </c>
      <c r="U132" s="150">
        <v>998</v>
      </c>
      <c r="V132" s="150">
        <v>0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150227</v>
      </c>
      <c r="B133" s="155" t="s">
        <v>111</v>
      </c>
      <c r="C133" s="7">
        <v>1.0489999999999999</v>
      </c>
      <c r="D133" s="147">
        <v>1E-3</v>
      </c>
      <c r="E133" s="144">
        <v>2884.64</v>
      </c>
      <c r="F133" s="7">
        <v>1.0369999999999999</v>
      </c>
      <c r="G133" s="146">
        <v>-1.1599999999999999E-2</v>
      </c>
      <c r="H133" s="146">
        <v>0.03</v>
      </c>
      <c r="I133" s="144">
        <v>4.5</v>
      </c>
      <c r="J133" s="144">
        <v>4.5</v>
      </c>
      <c r="K133" s="146">
        <v>4.4470000000000003E-2</v>
      </c>
      <c r="L133" s="144" t="s">
        <v>40</v>
      </c>
      <c r="M133" s="7" t="s">
        <v>95</v>
      </c>
      <c r="N133" s="147">
        <v>8.3000000000000001E-3</v>
      </c>
      <c r="O133" s="23">
        <v>0.2661</v>
      </c>
      <c r="P133" s="146">
        <v>-1.4500000000000001E-2</v>
      </c>
      <c r="Q133" s="146">
        <v>0.71060000000000001</v>
      </c>
      <c r="R133" s="146">
        <v>-3.8E-3</v>
      </c>
      <c r="S133" s="146">
        <v>5.9999999999999995E-4</v>
      </c>
      <c r="T133" s="146">
        <v>-1.1000000000000001E-3</v>
      </c>
      <c r="U133" s="144">
        <v>319493</v>
      </c>
      <c r="V133" s="144">
        <v>1697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150171</v>
      </c>
      <c r="B134" s="150" t="s">
        <v>101</v>
      </c>
      <c r="C134" s="14">
        <v>1.0349999999999999</v>
      </c>
      <c r="D134" s="156">
        <v>-1E-3</v>
      </c>
      <c r="E134" s="150">
        <v>3316.83</v>
      </c>
      <c r="F134" s="14">
        <v>1.0206999999999999</v>
      </c>
      <c r="G134" s="152">
        <v>-1.4E-2</v>
      </c>
      <c r="H134" s="152">
        <v>0.03</v>
      </c>
      <c r="I134" s="150">
        <v>4.5</v>
      </c>
      <c r="J134" s="150">
        <v>4.5</v>
      </c>
      <c r="K134" s="152">
        <v>4.437E-2</v>
      </c>
      <c r="L134" s="150" t="s">
        <v>40</v>
      </c>
      <c r="M134" s="14" t="s">
        <v>102</v>
      </c>
      <c r="N134" s="151">
        <v>5.4999999999999997E-3</v>
      </c>
      <c r="O134" s="18">
        <v>0.45040000000000002</v>
      </c>
      <c r="P134" s="152">
        <v>-1.6500000000000001E-2</v>
      </c>
      <c r="Q134" s="162">
        <v>0.29759999999999998</v>
      </c>
      <c r="R134" s="152">
        <v>1.2999999999999999E-3</v>
      </c>
      <c r="S134" s="152">
        <v>-4.0000000000000002E-4</v>
      </c>
      <c r="T134" s="152">
        <v>0</v>
      </c>
      <c r="U134" s="150">
        <v>351482</v>
      </c>
      <c r="V134" s="150">
        <v>0</v>
      </c>
      <c r="W134" s="153">
        <v>0.21180555555555555</v>
      </c>
      <c r="X134" s="154">
        <v>42807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1.0469999999999999</v>
      </c>
      <c r="D135" s="145">
        <v>-3.8E-3</v>
      </c>
      <c r="E135" s="144">
        <v>1.63</v>
      </c>
      <c r="F135" s="7">
        <v>1.03</v>
      </c>
      <c r="G135" s="146">
        <v>-1.6500000000000001E-2</v>
      </c>
      <c r="H135" s="146">
        <v>0.03</v>
      </c>
      <c r="I135" s="144">
        <v>4.5</v>
      </c>
      <c r="J135" s="144">
        <v>4.5</v>
      </c>
      <c r="K135" s="146">
        <v>4.4249999999999998E-2</v>
      </c>
      <c r="L135" s="144" t="s">
        <v>40</v>
      </c>
      <c r="M135" s="7" t="s">
        <v>88</v>
      </c>
      <c r="N135" s="147">
        <v>1.2999999999999999E-3</v>
      </c>
      <c r="O135" s="23">
        <v>0.42799999999999999</v>
      </c>
      <c r="P135" s="146">
        <v>-1.9099999999999999E-2</v>
      </c>
      <c r="Q135" s="146">
        <v>0.75990000000000002</v>
      </c>
      <c r="R135" s="146">
        <v>1.4999999999999999E-2</v>
      </c>
      <c r="S135" s="146">
        <v>1.72E-2</v>
      </c>
      <c r="T135" s="146">
        <v>1.4999999999999999E-2</v>
      </c>
      <c r="U135" s="144">
        <v>291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150169</v>
      </c>
      <c r="B136" s="161" t="s">
        <v>116</v>
      </c>
      <c r="C136" s="14">
        <v>1.0489999999999999</v>
      </c>
      <c r="D136" s="151">
        <v>3.8E-3</v>
      </c>
      <c r="E136" s="150">
        <v>632.02</v>
      </c>
      <c r="F136" s="14">
        <v>1.0289999999999999</v>
      </c>
      <c r="G136" s="152">
        <v>-1.9400000000000001E-2</v>
      </c>
      <c r="H136" s="152">
        <v>0.03</v>
      </c>
      <c r="I136" s="150">
        <v>4.5</v>
      </c>
      <c r="J136" s="150">
        <v>4.5</v>
      </c>
      <c r="K136" s="152">
        <v>4.4119999999999999E-2</v>
      </c>
      <c r="L136" s="150" t="s">
        <v>40</v>
      </c>
      <c r="M136" s="14" t="s">
        <v>117</v>
      </c>
      <c r="N136" s="151">
        <v>1.0200000000000001E-2</v>
      </c>
      <c r="O136" s="18">
        <v>0.37119999999999997</v>
      </c>
      <c r="P136" s="152">
        <v>-2.2100000000000002E-2</v>
      </c>
      <c r="Q136" s="152">
        <v>0.47499999999999998</v>
      </c>
      <c r="R136" s="152">
        <v>-8.3000000000000001E-3</v>
      </c>
      <c r="S136" s="152">
        <v>-9.4000000000000004E-3</v>
      </c>
      <c r="T136" s="152">
        <v>-5.0000000000000001E-3</v>
      </c>
      <c r="U136" s="150">
        <v>54185</v>
      </c>
      <c r="V136" s="150">
        <v>-411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150181</v>
      </c>
      <c r="B137" s="144" t="s">
        <v>98</v>
      </c>
      <c r="C137" s="7">
        <v>1.048</v>
      </c>
      <c r="D137" s="147">
        <v>2.8999999999999998E-3</v>
      </c>
      <c r="E137" s="144">
        <v>2078.48</v>
      </c>
      <c r="F137" s="7">
        <v>1.026</v>
      </c>
      <c r="G137" s="146">
        <v>-2.1399999999999999E-2</v>
      </c>
      <c r="H137" s="146">
        <v>0.03</v>
      </c>
      <c r="I137" s="144">
        <v>4.5</v>
      </c>
      <c r="J137" s="144">
        <v>4.5</v>
      </c>
      <c r="K137" s="146">
        <v>4.403E-2</v>
      </c>
      <c r="L137" s="144" t="s">
        <v>40</v>
      </c>
      <c r="M137" s="7" t="s">
        <v>80</v>
      </c>
      <c r="N137" s="147">
        <v>8.6999999999999994E-3</v>
      </c>
      <c r="O137" s="23">
        <v>0.439</v>
      </c>
      <c r="P137" s="146">
        <v>-2.4E-2</v>
      </c>
      <c r="Q137" s="146">
        <v>0.31890000000000002</v>
      </c>
      <c r="R137" s="146">
        <v>-5.5999999999999999E-3</v>
      </c>
      <c r="S137" s="146">
        <v>-4.8999999999999998E-3</v>
      </c>
      <c r="T137" s="146">
        <v>-6.1999999999999998E-3</v>
      </c>
      <c r="U137" s="144">
        <v>303630</v>
      </c>
      <c r="V137" s="144">
        <v>-64</v>
      </c>
      <c r="W137" s="148">
        <v>0.21180555555555555</v>
      </c>
      <c r="X137" s="149">
        <v>42719</v>
      </c>
      <c r="Y137" s="13" t="s">
        <v>38</v>
      </c>
    </row>
    <row r="138" spans="1:25" ht="15.75" thickBot="1" x14ac:dyDescent="0.2">
      <c r="A138" s="14">
        <v>150279</v>
      </c>
      <c r="B138" s="150" t="s">
        <v>126</v>
      </c>
      <c r="C138" s="14">
        <v>1.091</v>
      </c>
      <c r="D138" s="151">
        <v>1.21E-2</v>
      </c>
      <c r="E138" s="150">
        <v>0.55000000000000004</v>
      </c>
      <c r="F138" s="14">
        <v>1.0569999999999999</v>
      </c>
      <c r="G138" s="152">
        <v>-3.2199999999999999E-2</v>
      </c>
      <c r="H138" s="152">
        <v>0.03</v>
      </c>
      <c r="I138" s="150">
        <v>5</v>
      </c>
      <c r="J138" s="150">
        <v>4.5</v>
      </c>
      <c r="K138" s="152">
        <v>4.3520000000000003E-2</v>
      </c>
      <c r="L138" s="150" t="s">
        <v>40</v>
      </c>
      <c r="M138" s="14" t="s">
        <v>127</v>
      </c>
      <c r="N138" s="151">
        <v>5.0000000000000001E-4</v>
      </c>
      <c r="O138" s="18">
        <v>0.3029</v>
      </c>
      <c r="P138" s="152">
        <v>-3.4200000000000001E-2</v>
      </c>
      <c r="Q138" s="152">
        <v>0.60009999999999997</v>
      </c>
      <c r="R138" s="152">
        <v>-1.5E-3</v>
      </c>
      <c r="S138" s="152">
        <v>-5.3E-3</v>
      </c>
      <c r="T138" s="152">
        <v>-4.3E-3</v>
      </c>
      <c r="U138" s="150">
        <v>1218</v>
      </c>
      <c r="V138" s="150">
        <v>0</v>
      </c>
      <c r="W138" s="153">
        <v>0.21180555555555555</v>
      </c>
      <c r="X138" s="154">
        <v>42614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1.0649999999999999</v>
      </c>
      <c r="D139" s="145">
        <v>-2.8E-3</v>
      </c>
      <c r="E139" s="144">
        <v>233.59</v>
      </c>
      <c r="F139" s="7">
        <v>1.03</v>
      </c>
      <c r="G139" s="146">
        <v>-3.4000000000000002E-2</v>
      </c>
      <c r="H139" s="146">
        <v>0.03</v>
      </c>
      <c r="I139" s="144">
        <v>4.5</v>
      </c>
      <c r="J139" s="144">
        <v>4.5</v>
      </c>
      <c r="K139" s="146">
        <v>4.3479999999999998E-2</v>
      </c>
      <c r="L139" s="144" t="s">
        <v>40</v>
      </c>
      <c r="M139" s="7" t="s">
        <v>108</v>
      </c>
      <c r="N139" s="145">
        <v>-5.1000000000000004E-3</v>
      </c>
      <c r="O139" s="23">
        <v>0.38100000000000001</v>
      </c>
      <c r="P139" s="146">
        <v>-3.5799999999999998E-2</v>
      </c>
      <c r="Q139" s="146">
        <v>0.45069999999999999</v>
      </c>
      <c r="R139" s="146">
        <v>-3.8E-3</v>
      </c>
      <c r="S139" s="146">
        <v>-7.1999999999999998E-3</v>
      </c>
      <c r="T139" s="146">
        <v>-6.7999999999999996E-3</v>
      </c>
      <c r="U139" s="144">
        <v>10362</v>
      </c>
      <c r="V139" s="144">
        <v>-233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1.0760000000000001</v>
      </c>
      <c r="D140" s="156">
        <v>-1.9E-3</v>
      </c>
      <c r="E140" s="150">
        <v>2.2400000000000002</v>
      </c>
      <c r="F140" s="14">
        <v>1.03</v>
      </c>
      <c r="G140" s="152">
        <v>-4.4699999999999997E-2</v>
      </c>
      <c r="H140" s="152">
        <v>0.03</v>
      </c>
      <c r="I140" s="150">
        <v>4.5</v>
      </c>
      <c r="J140" s="150">
        <v>4.5</v>
      </c>
      <c r="K140" s="152">
        <v>4.3020000000000003E-2</v>
      </c>
      <c r="L140" s="150" t="s">
        <v>40</v>
      </c>
      <c r="M140" s="14" t="s">
        <v>139</v>
      </c>
      <c r="N140" s="156">
        <v>-1E-4</v>
      </c>
      <c r="O140" s="18">
        <v>0.40460000000000002</v>
      </c>
      <c r="P140" s="152">
        <v>-4.5699999999999998E-2</v>
      </c>
      <c r="Q140" s="152">
        <v>0.86060000000000003</v>
      </c>
      <c r="R140" s="152">
        <v>-8.0000000000000004E-4</v>
      </c>
      <c r="S140" s="152">
        <v>3.3E-3</v>
      </c>
      <c r="T140" s="152">
        <v>1.7299999999999999E-2</v>
      </c>
      <c r="U140" s="150">
        <v>243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1.081</v>
      </c>
      <c r="D141" s="147">
        <v>8.9999999999999998E-4</v>
      </c>
      <c r="E141" s="144">
        <v>3.48</v>
      </c>
      <c r="F141" s="7">
        <v>1.0329999999999999</v>
      </c>
      <c r="G141" s="146">
        <v>-4.65E-2</v>
      </c>
      <c r="H141" s="146">
        <v>0.03</v>
      </c>
      <c r="I141" s="144">
        <v>4.5</v>
      </c>
      <c r="J141" s="144">
        <v>4.5</v>
      </c>
      <c r="K141" s="146">
        <v>4.2939999999999999E-2</v>
      </c>
      <c r="L141" s="144" t="s">
        <v>40</v>
      </c>
      <c r="M141" s="7" t="s">
        <v>136</v>
      </c>
      <c r="N141" s="147">
        <v>2.9999999999999997E-4</v>
      </c>
      <c r="O141" s="23">
        <v>0.37430000000000002</v>
      </c>
      <c r="P141" s="146">
        <v>-4.7300000000000002E-2</v>
      </c>
      <c r="Q141" s="146">
        <v>0.46300000000000002</v>
      </c>
      <c r="R141" s="146">
        <v>-3.7000000000000002E-3</v>
      </c>
      <c r="S141" s="146">
        <v>-5.4000000000000003E-3</v>
      </c>
      <c r="T141" s="146">
        <v>-2.3999999999999998E-3</v>
      </c>
      <c r="U141" s="144">
        <v>1675</v>
      </c>
      <c r="V141" s="144">
        <v>-5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1.0880000000000001</v>
      </c>
      <c r="D142" s="151">
        <v>2.8E-3</v>
      </c>
      <c r="E142" s="150">
        <v>3.68</v>
      </c>
      <c r="F142" s="14">
        <v>1.0293000000000001</v>
      </c>
      <c r="G142" s="152">
        <v>-5.7000000000000002E-2</v>
      </c>
      <c r="H142" s="152">
        <v>0.03</v>
      </c>
      <c r="I142" s="150">
        <v>4.5</v>
      </c>
      <c r="J142" s="150">
        <v>4.5</v>
      </c>
      <c r="K142" s="152">
        <v>4.2500000000000003E-2</v>
      </c>
      <c r="L142" s="150" t="s">
        <v>40</v>
      </c>
      <c r="M142" s="14" t="s">
        <v>141</v>
      </c>
      <c r="N142" s="156">
        <v>-2.3E-3</v>
      </c>
      <c r="O142" s="18">
        <v>0.438</v>
      </c>
      <c r="P142" s="152">
        <v>-5.7099999999999998E-2</v>
      </c>
      <c r="Q142" s="152">
        <v>0.318</v>
      </c>
      <c r="R142" s="152">
        <v>-5.7999999999999996E-3</v>
      </c>
      <c r="S142" s="152">
        <v>-5.4000000000000003E-3</v>
      </c>
      <c r="T142" s="152">
        <v>-6.3E-3</v>
      </c>
      <c r="U142" s="150">
        <v>2325</v>
      </c>
      <c r="V142" s="150">
        <v>-177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1.0860000000000001</v>
      </c>
      <c r="D143" s="145">
        <v>-1.8100000000000002E-2</v>
      </c>
      <c r="E143" s="144">
        <v>3.94</v>
      </c>
      <c r="F143" s="7">
        <v>1.0132000000000001</v>
      </c>
      <c r="G143" s="146">
        <v>-7.1900000000000006E-2</v>
      </c>
      <c r="H143" s="146">
        <v>0.03</v>
      </c>
      <c r="I143" s="144">
        <v>4.5</v>
      </c>
      <c r="J143" s="144">
        <v>4.5</v>
      </c>
      <c r="K143" s="146">
        <v>4.1950000000000001E-2</v>
      </c>
      <c r="L143" s="144" t="s">
        <v>40</v>
      </c>
      <c r="M143" s="7" t="s">
        <v>131</v>
      </c>
      <c r="N143" s="147">
        <v>2.7000000000000001E-3</v>
      </c>
      <c r="O143" s="23">
        <v>0.39229999999999998</v>
      </c>
      <c r="P143" s="146">
        <v>-7.0000000000000007E-2</v>
      </c>
      <c r="Q143" s="160">
        <v>0.44330000000000003</v>
      </c>
      <c r="R143" s="146">
        <v>-7.4999999999999997E-3</v>
      </c>
      <c r="S143" s="146">
        <v>4.7000000000000002E-3</v>
      </c>
      <c r="T143" s="146">
        <v>-2.0999999999999999E-3</v>
      </c>
      <c r="U143" s="144">
        <v>3715</v>
      </c>
      <c r="V143" s="144">
        <v>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1.049152542372881E-3</v>
      </c>
      <c r="E144" s="36"/>
      <c r="F144" s="35"/>
      <c r="G144" s="43">
        <f>AVERAGE(G85:G143)</f>
        <v>-8.8474576271186448E-3</v>
      </c>
      <c r="H144" s="43">
        <f>COUNTIF($D85:$D143,"&gt;0")/COUNT($D85:$D143)</f>
        <v>0.69491525423728817</v>
      </c>
      <c r="I144" s="270"/>
      <c r="J144" s="270"/>
      <c r="K144" s="43">
        <f>AVERAGE(K85:K143)</f>
        <v>4.4642881355932196E-2</v>
      </c>
      <c r="L144" s="36"/>
      <c r="M144" s="35"/>
      <c r="N144" s="38"/>
      <c r="O144" s="39"/>
      <c r="P144" s="43">
        <f>AVERAGE(P85:P143)</f>
        <v>-1.4836206896551721E-2</v>
      </c>
      <c r="Q144" s="37"/>
      <c r="R144" s="43">
        <f>AVERAGE(R85:R143)</f>
        <v>-2.6864406779661017E-3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0.91800000000000004</v>
      </c>
      <c r="D145" s="156">
        <v>-1.1000000000000001E-3</v>
      </c>
      <c r="E145" s="150">
        <v>19.93</v>
      </c>
      <c r="F145" s="14">
        <v>1.02</v>
      </c>
      <c r="G145" s="152">
        <v>0.1</v>
      </c>
      <c r="H145" s="152">
        <v>1.4999999999999999E-2</v>
      </c>
      <c r="I145" s="150">
        <v>3</v>
      </c>
      <c r="J145" s="150">
        <v>3</v>
      </c>
      <c r="K145" s="152">
        <v>3.3410000000000002E-2</v>
      </c>
      <c r="L145" s="150" t="s">
        <v>40</v>
      </c>
      <c r="M145" s="14" t="s">
        <v>41</v>
      </c>
      <c r="N145" s="156">
        <v>-1E-4</v>
      </c>
      <c r="O145" s="18">
        <v>0.22409999999999999</v>
      </c>
      <c r="P145" s="152">
        <v>6.4199999999999993E-2</v>
      </c>
      <c r="Q145" s="152">
        <v>0.1108</v>
      </c>
      <c r="R145" s="152">
        <v>8.0999999999999996E-3</v>
      </c>
      <c r="S145" s="152">
        <v>3.3999999999999998E-3</v>
      </c>
      <c r="T145" s="152">
        <v>1.06E-2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1.046</v>
      </c>
      <c r="D146" s="147">
        <v>1.9E-3</v>
      </c>
      <c r="E146" s="144">
        <v>0.73</v>
      </c>
      <c r="F146" s="7">
        <v>1.05</v>
      </c>
      <c r="G146" s="146">
        <v>3.8E-3</v>
      </c>
      <c r="H146" s="144" t="s">
        <v>414</v>
      </c>
      <c r="I146" s="144">
        <v>3.7</v>
      </c>
      <c r="J146" s="144">
        <v>3.7</v>
      </c>
      <c r="K146" s="146">
        <v>4.1340000000000002E-2</v>
      </c>
      <c r="L146" s="144">
        <v>0.65</v>
      </c>
      <c r="M146" s="7" t="s">
        <v>415</v>
      </c>
      <c r="N146" s="147">
        <v>2.0000000000000001E-4</v>
      </c>
      <c r="O146" s="146">
        <v>0.23469999999999999</v>
      </c>
      <c r="P146" s="144" t="s">
        <v>37</v>
      </c>
      <c r="Q146" s="144" t="s">
        <v>37</v>
      </c>
      <c r="R146" s="146">
        <v>-5.9999999999999995E-4</v>
      </c>
      <c r="S146" s="146">
        <v>-1.6999999999999999E-3</v>
      </c>
      <c r="T146" s="146">
        <v>-2.0999999999999999E-3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1.0920000000000001</v>
      </c>
      <c r="D147" s="151">
        <v>8.3000000000000001E-3</v>
      </c>
      <c r="E147" s="150">
        <v>0.02</v>
      </c>
      <c r="F147" s="14">
        <v>1.0880000000000001</v>
      </c>
      <c r="G147" s="152">
        <v>-3.7000000000000002E-3</v>
      </c>
      <c r="H147" s="150" t="s">
        <v>347</v>
      </c>
      <c r="I147" s="150">
        <v>4</v>
      </c>
      <c r="J147" s="150">
        <v>4</v>
      </c>
      <c r="K147" s="152">
        <v>3.2379999999999999E-2</v>
      </c>
      <c r="L147" s="150">
        <v>0.79</v>
      </c>
      <c r="M147" s="14" t="s">
        <v>236</v>
      </c>
      <c r="N147" s="159">
        <v>0</v>
      </c>
      <c r="O147" s="152">
        <v>0.34189999999999998</v>
      </c>
      <c r="P147" s="150" t="s">
        <v>37</v>
      </c>
      <c r="Q147" s="150" t="s">
        <v>37</v>
      </c>
      <c r="R147" s="152">
        <v>-8.8999999999999999E-3</v>
      </c>
      <c r="S147" s="152">
        <v>-5.8999999999999999E-3</v>
      </c>
      <c r="T147" s="152">
        <v>1E-4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1.054</v>
      </c>
      <c r="D148" s="145">
        <v>-8.9999999999999998E-4</v>
      </c>
      <c r="E148" s="144">
        <v>28.82</v>
      </c>
      <c r="F148" s="7">
        <v>1.0389999999999999</v>
      </c>
      <c r="G148" s="146">
        <v>-1.44E-2</v>
      </c>
      <c r="H148" s="144" t="s">
        <v>290</v>
      </c>
      <c r="I148" s="144">
        <v>5.5</v>
      </c>
      <c r="J148" s="144">
        <v>5.5</v>
      </c>
      <c r="K148" s="146">
        <v>3.2399999999999998E-3</v>
      </c>
      <c r="L148" s="144">
        <v>0.28999999999999998</v>
      </c>
      <c r="M148" s="7" t="s">
        <v>291</v>
      </c>
      <c r="N148" s="145">
        <v>-1.6999999999999999E-3</v>
      </c>
      <c r="O148" s="23">
        <v>0.1363</v>
      </c>
      <c r="P148" s="146">
        <v>-3.6200000000000003E-2</v>
      </c>
      <c r="Q148" s="146">
        <v>0.40229999999999999</v>
      </c>
      <c r="R148" s="146">
        <v>-5.0000000000000001E-3</v>
      </c>
      <c r="S148" s="146">
        <v>-6.4999999999999997E-3</v>
      </c>
      <c r="T148" s="146">
        <v>-4.4999999999999997E-3</v>
      </c>
      <c r="U148" s="144">
        <v>29440</v>
      </c>
      <c r="V148" s="144">
        <v>-37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</v>
      </c>
      <c r="D149" s="151">
        <v>1E-3</v>
      </c>
      <c r="E149" s="150">
        <v>20.23</v>
      </c>
      <c r="F149" s="14">
        <v>1</v>
      </c>
      <c r="G149" s="152">
        <v>-5.1999999999999998E-2</v>
      </c>
      <c r="H149" s="150" t="s">
        <v>35</v>
      </c>
      <c r="I149" s="150">
        <v>0</v>
      </c>
      <c r="J149" s="150">
        <v>0</v>
      </c>
      <c r="K149" s="152">
        <v>-1.9050000000000001E-2</v>
      </c>
      <c r="L149" s="150">
        <v>2.64</v>
      </c>
      <c r="M149" s="14" t="s">
        <v>36</v>
      </c>
      <c r="N149" s="151">
        <v>1.2999999999999999E-3</v>
      </c>
      <c r="O149" s="152">
        <v>0.55759999999999998</v>
      </c>
      <c r="P149" s="150" t="s">
        <v>37</v>
      </c>
      <c r="Q149" s="150" t="s">
        <v>37</v>
      </c>
      <c r="R149" s="152">
        <v>5.1000000000000004E-3</v>
      </c>
      <c r="S149" s="152">
        <v>2.5999999999999999E-3</v>
      </c>
      <c r="T149" s="152">
        <v>4.8999999999999998E-3</v>
      </c>
      <c r="U149" s="150">
        <v>3162</v>
      </c>
      <c r="V149" s="150">
        <v>8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93"/>
    <hyperlink ref="C18" r:id="rId70" display="http://finance.sina.com.cn/fund/quotes/150293/bc.shtml"/>
    <hyperlink ref="F18" r:id="rId71" display="http://www.cninfo.com.cn/information/fund/netvalue/150293.html"/>
    <hyperlink ref="M18" r:id="rId72" tooltip="399807" display="http://quote.eastmoney.com/zs399807.html"/>
    <hyperlink ref="O18" r:id="rId73" display="https://www.jisilu.cn/data/utils/lowcalc/150293"/>
    <hyperlink ref="Y18" r:id="rId74" tooltip="加【高铁A级】为自选A类" display="javascript:addOwnedFund('150293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289"/>
    <hyperlink ref="C22" r:id="rId94" display="http://finance.sina.com.cn/fund/quotes/150289/bc.shtml"/>
    <hyperlink ref="F22" r:id="rId95" display="http://www.cninfo.com.cn/information/fund/netvalue/150289.html"/>
    <hyperlink ref="M22" r:id="rId96" tooltip="399998" display="http://quote.eastmoney.com/zs399998.html"/>
    <hyperlink ref="O22" r:id="rId97" display="https://www.jisilu.cn/data/utils/lowcalc/150289"/>
    <hyperlink ref="Y22" r:id="rId98" tooltip="加【煤炭A级】为自选A类" display="javascript:addOwnedFund('150289');"/>
    <hyperlink ref="A23" r:id="rId99" display="https://www.jisilu.cn/data/sfnew/detail/150263"/>
    <hyperlink ref="C23" r:id="rId100" display="http://finance.sina.com.cn/fund/quotes/150263/bc.shtml"/>
    <hyperlink ref="F23" r:id="rId101" display="http://www.cninfo.com.cn/information/fund/netvalue/150263.html"/>
    <hyperlink ref="M23" r:id="rId102" tooltip="000852" display="http://quote.eastmoney.com/zs000852.html"/>
    <hyperlink ref="O23" r:id="rId103" display="https://www.jisilu.cn/data/utils/lowcalc/150263"/>
    <hyperlink ref="Y23" r:id="rId104" tooltip="加【1000A】为自选A类" display="javascript:addOwnedFund('150263');"/>
    <hyperlink ref="A24" r:id="rId105" display="https://www.jisilu.cn/data/sfnew/detail/150325"/>
    <hyperlink ref="C24" r:id="rId106" display="http://finance.sina.com.cn/fund/quotes/150325/bc.shtml"/>
    <hyperlink ref="F24" r:id="rId107" display="http://www.cninfo.com.cn/information/fund/netvalue/150325.html"/>
    <hyperlink ref="M24" r:id="rId108" tooltip="399807" display="http://quote.eastmoney.com/zs399807.html"/>
    <hyperlink ref="O24" r:id="rId109" display="https://www.jisilu.cn/data/utils/lowcalc/150325"/>
    <hyperlink ref="Y24" r:id="rId110" tooltip="加【高铁A端】为自选A类" display="javascript:addOwnedFund('150325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502037"/>
    <hyperlink ref="C30" r:id="rId142" display="http://finance.sina.com.cn/fund/quotes/502037/bc.shtml"/>
    <hyperlink ref="F30" r:id="rId143" display="http://www.cninfo.com.cn/information/fund/netvalue/502037.html"/>
    <hyperlink ref="M30" r:id="rId144" tooltip="399805" display="http://quote.eastmoney.com/zs399805.html"/>
    <hyperlink ref="O30" r:id="rId145" display="https://www.jisilu.cn/data/utils/lowcalc/502037"/>
    <hyperlink ref="Y30" r:id="rId146" tooltip="加【网金A】为自选A类" display="javascript:addOwnedFund('502037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30"/>
    <hyperlink ref="C33" r:id="rId160" display="http://finance.sina.com.cn/fund/quotes/150130/bc.shtml"/>
    <hyperlink ref="F33" r:id="rId161" display="http://www.cninfo.com.cn/information/fund/netvalue/150130.html"/>
    <hyperlink ref="M33" r:id="rId162" tooltip="399394" display="http://quote.eastmoney.com/zs399394.html"/>
    <hyperlink ref="O33" r:id="rId163" display="https://www.jisilu.cn/data/utils/lowcalc/150130"/>
    <hyperlink ref="Y33" r:id="rId164" tooltip="加【医药A】为自选A类" display="javascript:addOwnedFund('150130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502014"/>
    <hyperlink ref="C45" r:id="rId226" display="http://finance.sina.com.cn/fund/quotes/502014/bc.shtml"/>
    <hyperlink ref="F45" r:id="rId227" display="http://www.cninfo.com.cn/information/fund/netvalue/502014.html"/>
    <hyperlink ref="M45" r:id="rId228" tooltip="000853" display="http://quote.eastmoney.com/zs000853.html"/>
    <hyperlink ref="O45" r:id="rId229" display="https://www.jisilu.cn/data/utils/lowcalc/502014"/>
    <hyperlink ref="Y45" r:id="rId230" tooltip="加【一带一A】为自选A类" display="javascript:addOwnedFund('502014');"/>
    <hyperlink ref="A46" r:id="rId231" display="https://www.jisilu.cn/data/sfnew/detail/150073"/>
    <hyperlink ref="C46" r:id="rId232" display="http://finance.sina.com.cn/fund/quotes/150073/bc.shtml"/>
    <hyperlink ref="F46" r:id="rId233" display="http://www.cninfo.com.cn/information/fund/netvalue/150073.html"/>
    <hyperlink ref="M46" r:id="rId234" tooltip="399958" display="http://quote.eastmoney.com/zs399958.html"/>
    <hyperlink ref="O46" r:id="rId235" display="https://www.jisilu.cn/data/utils/lowcalc/150073"/>
    <hyperlink ref="Y46" r:id="rId236" tooltip="加【诺安稳健】为自选A类" display="javascript:addOwnedFund('150073');"/>
    <hyperlink ref="A47" r:id="rId237" display="https://www.jisilu.cn/data/sfnew/detail/502021"/>
    <hyperlink ref="C47" r:id="rId238" display="http://finance.sina.com.cn/fund/quotes/502021/bc.shtml"/>
    <hyperlink ref="F47" r:id="rId239" display="http://www.cninfo.com.cn/information/fund/netvalue/502021.html"/>
    <hyperlink ref="M47" r:id="rId240" tooltip="000016" display="http://quote.eastmoney.com/zs000016.html"/>
    <hyperlink ref="O47" r:id="rId241" display="https://www.jisilu.cn/data/utils/lowcalc/502021"/>
    <hyperlink ref="Y47" r:id="rId242" tooltip="加【国金50A】为自选A类" display="javascript:addOwnedFund('50202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36"/>
    <hyperlink ref="C50" r:id="rId256" display="http://finance.sina.com.cn/fund/quotes/150036/bc.shtml"/>
    <hyperlink ref="F50" r:id="rId257" display="http://www.cninfo.com.cn/information/fund/netvalue/150036.html"/>
    <hyperlink ref="M50" r:id="rId258" tooltip="399300" display="http://quote.eastmoney.com/zs399300.html"/>
    <hyperlink ref="O50" r:id="rId259" display="https://www.jisilu.cn/data/utils/lowcalc/150036"/>
    <hyperlink ref="Y50" r:id="rId260" tooltip="加【建信稳健】为自选A类" display="javascript:addOwnedFund('150036');"/>
    <hyperlink ref="A51" r:id="rId261" display="https://www.jisilu.cn/data/sfnew/detail/150140"/>
    <hyperlink ref="C51" r:id="rId262" display="http://finance.sina.com.cn/fund/quotes/150140/bc.shtml"/>
    <hyperlink ref="F51" r:id="rId263" display="http://www.cninfo.com.cn/information/fund/netvalue/150140.html"/>
    <hyperlink ref="M51" r:id="rId264" tooltip="399300" display="http://quote.eastmoney.com/zs399300.html"/>
    <hyperlink ref="O51" r:id="rId265" display="https://www.jisilu.cn/data/utils/lowcalc/150140"/>
    <hyperlink ref="Y51" r:id="rId266" tooltip="加【国金300A】为自选A类" display="javascript:addOwnedFund('150140');"/>
    <hyperlink ref="A52" r:id="rId267" display="https://www.jisilu.cn/data/sfnew/detail/150281"/>
    <hyperlink ref="C52" r:id="rId268" display="http://finance.sina.com.cn/fund/quotes/150281/bc.shtml"/>
    <hyperlink ref="F52" r:id="rId269" display="http://www.cninfo.com.cn/information/fund/netvalue/150281.html"/>
    <hyperlink ref="M52" r:id="rId270" tooltip="399934" display="http://quote.eastmoney.com/zs399934.html"/>
    <hyperlink ref="O52" r:id="rId271" display="https://www.jisilu.cn/data/utils/lowcalc/150281"/>
    <hyperlink ref="Y52" r:id="rId272" tooltip="加【金融地A】为自选A类" display="javascript:addOwnedFund('150281');"/>
    <hyperlink ref="A53" r:id="rId273" display="https://www.jisilu.cn/data/sfnew/detail/150053"/>
    <hyperlink ref="C53" r:id="rId274" display="http://finance.sina.com.cn/fund/quotes/150053/bc.shtml"/>
    <hyperlink ref="F53" r:id="rId275" display="http://www.cninfo.com.cn/information/fund/netvalue/150053.html"/>
    <hyperlink ref="M53" r:id="rId276" tooltip="399905" display="http://quote.eastmoney.com/zs399905.html"/>
    <hyperlink ref="O53" r:id="rId277" display="https://www.jisilu.cn/data/utils/lowcalc/150053"/>
    <hyperlink ref="Y53" r:id="rId278" tooltip="加【泰达500A】为自选A类" display="javascript:addOwnedFund('150053');"/>
    <hyperlink ref="A54" r:id="rId279" display="https://www.jisilu.cn/data/sfnew/detail/150121"/>
    <hyperlink ref="C54" r:id="rId280" display="http://finance.sina.com.cn/fund/quotes/150121/bc.shtml"/>
    <hyperlink ref="F54" r:id="rId281" display="http://www.cninfo.com.cn/information/fund/netvalue/150121.html"/>
    <hyperlink ref="M54" r:id="rId282" tooltip="399918" display="http://quote.eastmoney.com/zs399918.html"/>
    <hyperlink ref="O54" r:id="rId283" display="https://www.jisilu.cn/data/utils/lowcalc/150121"/>
    <hyperlink ref="Y54" r:id="rId284" tooltip="加【银河优先】为自选A类" display="javascript:addOwnedFund('150121');"/>
    <hyperlink ref="A55" r:id="rId285" display="https://www.jisilu.cn/data/sfnew/detail/502031"/>
    <hyperlink ref="C55" r:id="rId286" display="http://finance.sina.com.cn/fund/quotes/502031/bc.shtml"/>
    <hyperlink ref="F55" r:id="rId287" display="http://www.cninfo.com.cn/information/fund/netvalue/502031.html"/>
    <hyperlink ref="M55" r:id="rId288" tooltip="399807" display="http://quote.eastmoney.com/zs399807.html"/>
    <hyperlink ref="O55" r:id="rId289" display="https://www.jisilu.cn/data/utils/lowcalc/502031"/>
    <hyperlink ref="Y55" r:id="rId290" tooltip="将【高铁A】从自选中删除" display="javascript:delOwnedFund('50203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将【银行A类】从自选中删除" display="javascript:delOwnedFund('150267');"/>
    <hyperlink ref="A57" r:id="rId297" display="https://www.jisilu.cn/data/sfnew/detail/502041"/>
    <hyperlink ref="C57" r:id="rId298" display="http://finance.sina.com.cn/fund/quotes/502041/bc.shtml"/>
    <hyperlink ref="F57" r:id="rId299" display="http://www.cninfo.com.cn/information/fund/netvalue/502041.html"/>
    <hyperlink ref="M57" r:id="rId300" tooltip="000016" display="http://quote.eastmoney.com/zs000016.html"/>
    <hyperlink ref="O57" r:id="rId301" display="https://www.jisilu.cn/data/utils/lowcalc/502041"/>
    <hyperlink ref="Y57" r:id="rId302" tooltip="加【上50A】为自选A类" display="javascript:addOwnedFund('502041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225"/>
    <hyperlink ref="C59" r:id="rId310" display="http://finance.sina.com.cn/fund/quotes/150225/bc.shtml"/>
    <hyperlink ref="F59" r:id="rId311" display="http://www.cninfo.com.cn/information/fund/netvalue/150225.html"/>
    <hyperlink ref="M59" r:id="rId312" tooltip="399966" display="http://quote.eastmoney.com/zs399966.html"/>
    <hyperlink ref="O59" r:id="rId313" display="https://www.jisilu.cn/data/utils/lowcalc/150225"/>
    <hyperlink ref="Y59" r:id="rId314" tooltip="加【证保A级】为自选A类" display="javascript:addOwnedFund('150225');"/>
    <hyperlink ref="A60" r:id="rId315" display="https://www.jisilu.cn/data/sfnew/detail/150094"/>
    <hyperlink ref="C60" r:id="rId316" display="http://finance.sina.com.cn/fund/quotes/150094/bc.shtml"/>
    <hyperlink ref="F60" r:id="rId317" display="http://www.cninfo.com.cn/information/fund/netvalue/150094.html"/>
    <hyperlink ref="M60" r:id="rId318" tooltip="000966" display="http://quote.eastmoney.com/zs000966.html"/>
    <hyperlink ref="O60" r:id="rId319" display="https://www.jisilu.cn/data/utils/lowcalc/150094"/>
    <hyperlink ref="Y60" r:id="rId320" tooltip="加【泰信400A】为自选A类" display="javascript:addOwnedFund('150094');"/>
    <hyperlink ref="A61" r:id="rId321" display="https://www.jisilu.cn/data/sfnew/detail/150083"/>
    <hyperlink ref="C61" r:id="rId322" display="http://finance.sina.com.cn/fund/quotes/150083/bc.shtml"/>
    <hyperlink ref="F61" r:id="rId323" display="http://www.cninfo.com.cn/information/fund/netvalue/150083.html"/>
    <hyperlink ref="M61" r:id="rId324" tooltip="399330" display="http://quote.eastmoney.com/zs399330.html"/>
    <hyperlink ref="O61" r:id="rId325" display="https://www.jisilu.cn/data/utils/lowcalc/150083"/>
    <hyperlink ref="Y61" r:id="rId326" tooltip="加【深证100A】为自选A类" display="javascript:addOwnedFund('150083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67"/>
    <hyperlink ref="C63" r:id="rId334" display="http://finance.sina.com.cn/fund/quotes/150167/bc.shtml"/>
    <hyperlink ref="F63" r:id="rId335" display="http://www.cninfo.com.cn/information/fund/netvalue/150167.html"/>
    <hyperlink ref="M63" r:id="rId336" tooltip="399300" display="http://quote.eastmoney.com/zs399300.html"/>
    <hyperlink ref="O63" r:id="rId337" display="https://www.jisilu.cn/data/utils/lowcalc/150167"/>
    <hyperlink ref="Y63" r:id="rId338" tooltip="加【银华300A】为自选A类" display="javascript:addOwnedFund('150167');"/>
    <hyperlink ref="A64" r:id="rId339" display="https://www.jisilu.cn/data/sfnew/detail/150055"/>
    <hyperlink ref="C64" r:id="rId340" display="http://finance.sina.com.cn/fund/quotes/150055/bc.shtml"/>
    <hyperlink ref="F64" r:id="rId341" display="http://www.cninfo.com.cn/information/fund/netvalue/150055.html"/>
    <hyperlink ref="M64" r:id="rId342" tooltip="399905" display="http://quote.eastmoney.com/zs399905.html"/>
    <hyperlink ref="O64" r:id="rId343" display="https://www.jisilu.cn/data/utils/lowcalc/150055"/>
    <hyperlink ref="Y64" r:id="rId344" tooltip="加【500A】为自选A类" display="javascript:addOwnedFund('150055');"/>
    <hyperlink ref="A65" r:id="rId345" display="https://www.jisilu.cn/data/sfnew/detail/150104"/>
    <hyperlink ref="C65" r:id="rId346" display="http://finance.sina.com.cn/fund/quotes/150104/bc.shtml"/>
    <hyperlink ref="F65" r:id="rId347" display="http://www.cninfo.com.cn/information/fund/netvalue/150104.html"/>
    <hyperlink ref="M65" r:id="rId348" tooltip="399300" display="http://quote.eastmoney.com/zs399300.html"/>
    <hyperlink ref="O65" r:id="rId349" display="https://www.jisilu.cn/data/utils/lowcalc/150104"/>
    <hyperlink ref="Y65" r:id="rId350" tooltip="加【HS300A】为自选A类" display="javascript:addOwnedFund('150104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213"/>
    <hyperlink ref="C67" r:id="rId358" display="http://finance.sina.com.cn/fund/quotes/150213/bc.shtml"/>
    <hyperlink ref="F67" r:id="rId359" display="http://www.cninfo.com.cn/information/fund/netvalue/150213.html"/>
    <hyperlink ref="M67" r:id="rId360" tooltip="399958" display="http://quote.eastmoney.com/zs399958.html"/>
    <hyperlink ref="O67" r:id="rId361" display="https://www.jisilu.cn/data/utils/lowcalc/150213"/>
    <hyperlink ref="Y67" r:id="rId362" tooltip="加【成长A级】为自选A类" display="javascript:addOwnedFund('150213');"/>
    <hyperlink ref="A68" r:id="rId363" display="https://www.jisilu.cn/data/sfnew/detail/150295"/>
    <hyperlink ref="C68" r:id="rId364" display="http://finance.sina.com.cn/fund/quotes/150295/bc.shtml"/>
    <hyperlink ref="F68" r:id="rId365" display="http://www.cninfo.com.cn/information/fund/netvalue/150295.html"/>
    <hyperlink ref="M68" r:id="rId366" tooltip="399974" display="http://quote.eastmoney.com/zs399974.html"/>
    <hyperlink ref="O68" r:id="rId367" display="https://www.jisilu.cn/data/utils/lowcalc/150295"/>
    <hyperlink ref="Y68" r:id="rId368" tooltip="加【改革A】为自选A类" display="javascript:addOwnedFund('150295');"/>
    <hyperlink ref="A69" r:id="rId369" display="https://www.jisilu.cn/data/sfnew/detail/150064"/>
    <hyperlink ref="C69" r:id="rId370" display="http://finance.sina.com.cn/fund/quotes/150064/bc.shtml"/>
    <hyperlink ref="F69" r:id="rId371" display="http://www.cninfo.com.cn/information/fund/netvalue/150064.html"/>
    <hyperlink ref="M69" r:id="rId372" tooltip="399904" display="http://quote.eastmoney.com/zs399904.html"/>
    <hyperlink ref="O69" r:id="rId373" display="https://www.jisilu.cn/data/utils/lowcalc/150064"/>
    <hyperlink ref="Y69" r:id="rId374" tooltip="加【同瑞A】为自选A类" display="javascript:addOwnedFund('150064');"/>
    <hyperlink ref="A70" r:id="rId375" display="https://www.jisilu.cn/data/sfnew/detail/150090"/>
    <hyperlink ref="C70" r:id="rId376" display="http://finance.sina.com.cn/fund/quotes/150090/bc.shtml"/>
    <hyperlink ref="F70" r:id="rId377" display="http://www.cninfo.com.cn/information/fund/netvalue/150090.html"/>
    <hyperlink ref="M70" r:id="rId378" tooltip="399958" display="http://quote.eastmoney.com/zs399958.html"/>
    <hyperlink ref="O70" r:id="rId379" display="https://www.jisilu.cn/data/utils/lowcalc/150090"/>
    <hyperlink ref="Y70" r:id="rId380" tooltip="加【成长A】为自选A类" display="javascript:addOwnedFund('15009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30"/>
    <hyperlink ref="C72" r:id="rId388" display="http://finance.sina.com.cn/fund/quotes/150030/bc.shtml"/>
    <hyperlink ref="F72" r:id="rId389" display="http://www.cninfo.com.cn/information/fund/netvalue/150030.html"/>
    <hyperlink ref="M72" r:id="rId390" tooltip="000971" display="http://quote.eastmoney.com/zs000971.html"/>
    <hyperlink ref="O72" r:id="rId391" display="https://www.jisilu.cn/data/utils/lowcalc/150030"/>
    <hyperlink ref="Y72" r:id="rId392" tooltip="加【中证90A】为自选A类" display="javascript:addOwnedFund('150030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48"/>
    <hyperlink ref="C81" r:id="rId433" display="http://finance.sina.com.cn/fund/quotes/150148/bc.shtml"/>
    <hyperlink ref="F81" r:id="rId434" display="http://www.cninfo.com.cn/information/fund/netvalue/150148.html"/>
    <hyperlink ref="M81" r:id="rId435" tooltip="000841" display="http://quote.eastmoney.com/zs000841.html"/>
    <hyperlink ref="O81" r:id="rId436" display="https://www.jisilu.cn/data/utils/lowcalc/150148"/>
    <hyperlink ref="Y81" r:id="rId437" tooltip="加【医药800A】为自选A类" display="javascript:addOwnedFund('150148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57"/>
    <hyperlink ref="C83" r:id="rId445" display="http://finance.sina.com.cn/fund/quotes/150157/bc.shtml"/>
    <hyperlink ref="F83" r:id="rId446" display="http://www.cninfo.com.cn/information/fund/netvalue/150157.html"/>
    <hyperlink ref="M83" r:id="rId447" tooltip="000974" display="http://quote.eastmoney.com/zs000974.html"/>
    <hyperlink ref="O83" r:id="rId448" display="https://www.jisilu.cn/data/utils/lowcalc/150157"/>
    <hyperlink ref="Y83" r:id="rId449" tooltip="加【金融A】为自选A类" display="javascript:addOwnedFund('150157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502017"/>
    <hyperlink ref="C86" r:id="rId457" display="http://finance.sina.com.cn/fund/quotes/502017/bc.shtml"/>
    <hyperlink ref="F86" r:id="rId458" display="http://www.cninfo.com.cn/information/fund/netvalue/502017.html"/>
    <hyperlink ref="M86" r:id="rId459" tooltip="399991" display="http://quote.eastmoney.com/zs399991.html"/>
    <hyperlink ref="O86" r:id="rId460" display="https://www.jisilu.cn/data/utils/lowcalc/502017"/>
    <hyperlink ref="Y86" r:id="rId461" tooltip="加【带路A】为自选A类" display="javascript:addOwnedFund('502017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33"/>
    <hyperlink ref="C88" r:id="rId469" display="http://finance.sina.com.cn/fund/quotes/150233/bc.shtml"/>
    <hyperlink ref="F88" r:id="rId470" display="http://www.cninfo.com.cn/information/fund/netvalue/150233.html"/>
    <hyperlink ref="M88" r:id="rId471" tooltip="399810" display="http://quote.eastmoney.com/zs399810.html"/>
    <hyperlink ref="O88" r:id="rId472" display="https://www.jisilu.cn/data/utils/lowcalc/150233"/>
    <hyperlink ref="Y88" r:id="rId473" tooltip="加【传媒业A】为自选A类" display="javascript:addOwnedFund('150233');"/>
    <hyperlink ref="A89" r:id="rId474" display="https://www.jisilu.cn/data/sfnew/detail/150273"/>
    <hyperlink ref="C89" r:id="rId475" display="http://finance.sina.com.cn/fund/quotes/150273/bc.shtml"/>
    <hyperlink ref="F89" r:id="rId476" display="http://www.cninfo.com.cn/information/fund/netvalue/150273.html"/>
    <hyperlink ref="M89" r:id="rId477" tooltip="399991" display="http://quote.eastmoney.com/zs399991.html"/>
    <hyperlink ref="O89" r:id="rId478" display="https://www.jisilu.cn/data/utils/lowcalc/150273"/>
    <hyperlink ref="Y89" r:id="rId479" tooltip="加【带路A】为自选A类" display="javascript:addOwnedFund('150273');"/>
    <hyperlink ref="A90" r:id="rId480" display="https://www.jisilu.cn/data/sfnew/detail/150249"/>
    <hyperlink ref="C90" r:id="rId481" display="http://finance.sina.com.cn/fund/quotes/150249/bc.shtml"/>
    <hyperlink ref="F90" r:id="rId482" display="http://www.cninfo.com.cn/information/fund/netvalue/150249.html"/>
    <hyperlink ref="M90" r:id="rId483" tooltip="399986" display="http://quote.eastmoney.com/zs399986.html"/>
    <hyperlink ref="O90" r:id="rId484" display="https://www.jisilu.cn/data/utils/lowcalc/150249"/>
    <hyperlink ref="Y90" r:id="rId485" tooltip="将【银行A端】从自选中删除" display="javascript:delOwnedFund('150249');"/>
    <hyperlink ref="A91" r:id="rId486" display="https://www.jisilu.cn/data/sfnew/detail/150275"/>
    <hyperlink ref="C91" r:id="rId487" display="http://finance.sina.com.cn/fund/quotes/150275/bc.shtml"/>
    <hyperlink ref="F91" r:id="rId488" display="http://www.cninfo.com.cn/information/fund/netvalue/150275.html"/>
    <hyperlink ref="M91" r:id="rId489" tooltip="399991" display="http://quote.eastmoney.com/zs399991.html"/>
    <hyperlink ref="O91" r:id="rId490" display="https://www.jisilu.cn/data/utils/lowcalc/150275"/>
    <hyperlink ref="Y91" r:id="rId491" tooltip="将【一带一A】从自选中删除" display="javascript:delOwnedFund('150275');"/>
    <hyperlink ref="A92" r:id="rId492" display="https://www.jisilu.cn/data/sfnew/detail/150305"/>
    <hyperlink ref="C92" r:id="rId493" display="http://finance.sina.com.cn/fund/quotes/150305/bc.shtml"/>
    <hyperlink ref="F92" r:id="rId494" display="http://www.cninfo.com.cn/information/fund/netvalue/150305.html"/>
    <hyperlink ref="M92" r:id="rId495" tooltip="399812" display="http://quote.eastmoney.com/zs399812.html"/>
    <hyperlink ref="O92" r:id="rId496" display="https://www.jisilu.cn/data/utils/lowcalc/150305"/>
    <hyperlink ref="Y92" r:id="rId497" tooltip="加【养老A】为自选A类" display="javascript:addOwnedFund('150305');"/>
    <hyperlink ref="A93" r:id="rId498" display="https://www.jisilu.cn/data/sfnew/detail/150257"/>
    <hyperlink ref="C93" r:id="rId499" display="http://finance.sina.com.cn/fund/quotes/150257/bc.shtml"/>
    <hyperlink ref="F93" r:id="rId500" display="http://www.cninfo.com.cn/information/fund/netvalue/150257.html"/>
    <hyperlink ref="M93" r:id="rId501" tooltip="399993" display="http://quote.eastmoney.com/zs399993.html"/>
    <hyperlink ref="O93" r:id="rId502" display="https://www.jisilu.cn/data/utils/lowcalc/150257"/>
    <hyperlink ref="Y93" r:id="rId503" tooltip="加【生物A】为自选A类" display="javascript:addOwnedFund('150257');"/>
    <hyperlink ref="A94" r:id="rId504" display="https://www.jisilu.cn/data/sfnew/detail/150184"/>
    <hyperlink ref="C94" r:id="rId505" display="http://finance.sina.com.cn/fund/quotes/150184/bc.shtml"/>
    <hyperlink ref="F94" r:id="rId506" display="http://www.cninfo.com.cn/information/fund/netvalue/150184.html"/>
    <hyperlink ref="M94" r:id="rId507" tooltip="000827" display="http://quote.eastmoney.com/zs000827.html"/>
    <hyperlink ref="O94" r:id="rId508" display="https://www.jisilu.cn/data/utils/lowcalc/150184"/>
    <hyperlink ref="Y94" r:id="rId509" tooltip="加【环保A】为自选A类" display="javascript:addOwnedFund('150184');"/>
    <hyperlink ref="A95" r:id="rId510" display="https://www.jisilu.cn/data/sfnew/detail/150100"/>
    <hyperlink ref="C95" r:id="rId511" display="http://finance.sina.com.cn/fund/quotes/150100/bc.shtml"/>
    <hyperlink ref="F95" r:id="rId512" display="http://www.cninfo.com.cn/information/fund/netvalue/150100.html"/>
    <hyperlink ref="M95" r:id="rId513" tooltip="000805" display="http://quote.eastmoney.com/zs000805.html"/>
    <hyperlink ref="O95" r:id="rId514" display="https://www.jisilu.cn/data/utils/lowcalc/150100"/>
    <hyperlink ref="Y95" r:id="rId515" tooltip="加【资源A】为自选A类" display="javascript:addOwnedFund('150100');"/>
    <hyperlink ref="A96" r:id="rId516" display="https://www.jisilu.cn/data/sfnew/detail/150179"/>
    <hyperlink ref="C96" r:id="rId517" display="http://finance.sina.com.cn/fund/quotes/150179/bc.shtml"/>
    <hyperlink ref="F96" r:id="rId518" display="http://www.cninfo.com.cn/information/fund/netvalue/150179.html"/>
    <hyperlink ref="M96" r:id="rId519" tooltip="399935" display="http://quote.eastmoney.com/zs399935.html"/>
    <hyperlink ref="O96" r:id="rId520" display="https://www.jisilu.cn/data/utils/lowcalc/150179"/>
    <hyperlink ref="Y96" r:id="rId521" tooltip="加【信息A】为自选A类" display="javascript:addOwnedFund('150179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150164"/>
    <hyperlink ref="C98" r:id="rId529" display="http://finance.sina.com.cn/fund/quotes/150164/bc.shtml"/>
    <hyperlink ref="F98" r:id="rId530" display="http://www.cninfo.com.cn/information/fund/netvalue/150164.html"/>
    <hyperlink ref="M98" r:id="rId531" tooltip="000832" display="http://quote.eastmoney.com/zs000832.html"/>
    <hyperlink ref="O98" r:id="rId532" display="https://www.jisilu.cn/data/utils/lowcalc/150164"/>
    <hyperlink ref="Y98" r:id="rId533" tooltip="加【可转债A】为自选A类" display="javascript:addOwnedFund('150164');"/>
    <hyperlink ref="A99" r:id="rId534" display="https://www.jisilu.cn/data/sfnew/detail/150329"/>
    <hyperlink ref="C99" r:id="rId535" display="http://finance.sina.com.cn/fund/quotes/150329/bc.shtml"/>
    <hyperlink ref="F99" r:id="rId536" display="http://www.cninfo.com.cn/information/fund/netvalue/150329.html"/>
    <hyperlink ref="M99" r:id="rId537" tooltip="399809" display="http://quote.eastmoney.com/zs399809.html"/>
    <hyperlink ref="O99" r:id="rId538" display="https://www.jisilu.cn/data/utils/lowcalc/150329"/>
    <hyperlink ref="Y99" r:id="rId539" tooltip="加【保险A】为自选A类" display="javascript:addOwnedFund('150329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502011"/>
    <hyperlink ref="C102" r:id="rId553" display="http://finance.sina.com.cn/fund/quotes/502011/bc.shtml"/>
    <hyperlink ref="F102" r:id="rId554" display="http://www.cninfo.com.cn/information/fund/netvalue/502011.html"/>
    <hyperlink ref="M102" r:id="rId555" tooltip="399975" display="http://quote.eastmoney.com/zs399975.html"/>
    <hyperlink ref="O102" r:id="rId556" display="https://www.jisilu.cn/data/utils/lowcalc/502011"/>
    <hyperlink ref="Y102" r:id="rId557" tooltip="加【证券A】为自选A类" display="javascript:addOwnedFund('502011');"/>
    <hyperlink ref="A103" r:id="rId558" display="https://www.jisilu.cn/data/sfnew/detail/150229"/>
    <hyperlink ref="C103" r:id="rId559" display="http://finance.sina.com.cn/fund/quotes/150229/bc.shtml"/>
    <hyperlink ref="F103" r:id="rId560" display="http://www.cninfo.com.cn/information/fund/netvalue/150229.html"/>
    <hyperlink ref="M103" r:id="rId561" tooltip="399987" display="http://quote.eastmoney.com/zs399987.html"/>
    <hyperlink ref="O103" r:id="rId562" display="https://www.jisilu.cn/data/utils/lowcalc/150229"/>
    <hyperlink ref="Y103" r:id="rId563" tooltip="加【酒A】为自选A类" display="javascript:addOwnedFund('150229');"/>
    <hyperlink ref="A104" r:id="rId564" display="https://www.jisilu.cn/data/sfnew/detail/150243"/>
    <hyperlink ref="C104" r:id="rId565" display="http://finance.sina.com.cn/fund/quotes/150243/bc.shtml"/>
    <hyperlink ref="F104" r:id="rId566" display="http://www.cninfo.com.cn/information/fund/netvalue/150243.html"/>
    <hyperlink ref="M104" r:id="rId567" tooltip="399006" display="http://quote.eastmoney.com/zs399006.html"/>
    <hyperlink ref="O104" r:id="rId568" display="https://www.jisilu.cn/data/utils/lowcalc/150243"/>
    <hyperlink ref="Y104" r:id="rId569" tooltip="加【创业A】为自选A类" display="javascript:addOwnedFund('150243');"/>
    <hyperlink ref="A105" r:id="rId570" display="https://www.jisilu.cn/data/sfnew/detail/150241"/>
    <hyperlink ref="C105" r:id="rId571" display="http://finance.sina.com.cn/fund/quotes/150241/bc.shtml"/>
    <hyperlink ref="F105" r:id="rId572" display="http://www.cninfo.com.cn/information/fund/netvalue/150241.html"/>
    <hyperlink ref="M105" r:id="rId573" tooltip="399986" display="http://quote.eastmoney.com/zs399986.html"/>
    <hyperlink ref="O105" r:id="rId574" display="https://www.jisilu.cn/data/utils/lowcalc/150241"/>
    <hyperlink ref="Y105" r:id="rId575" tooltip="将【银行A级】从自选中删除" display="javascript:delOwnedFund('150241');"/>
    <hyperlink ref="A106" r:id="rId576" display="https://www.jisilu.cn/data/sfnew/detail/150315"/>
    <hyperlink ref="C106" r:id="rId577" display="http://finance.sina.com.cn/fund/quotes/150315/bc.shtml"/>
    <hyperlink ref="F106" r:id="rId578" display="http://www.cninfo.com.cn/information/fund/netvalue/150315.html"/>
    <hyperlink ref="M106" r:id="rId579" tooltip="399803" display="http://quote.eastmoney.com/zs399803.html"/>
    <hyperlink ref="O106" r:id="rId580" display="https://www.jisilu.cn/data/utils/lowcalc/150315"/>
    <hyperlink ref="Y106" r:id="rId581" tooltip="加【工业4A】为自选A类" display="javascript:addOwnedFund('150315');"/>
    <hyperlink ref="A107" r:id="rId582" display="https://www.jisilu.cn/data/sfnew/detail/150207"/>
    <hyperlink ref="C107" r:id="rId583" display="http://finance.sina.com.cn/fund/quotes/150207/bc.shtml"/>
    <hyperlink ref="F107" r:id="rId584" display="http://www.cninfo.com.cn/information/fund/netvalue/150207.html"/>
    <hyperlink ref="M107" r:id="rId585" tooltip="399983" display="http://quote.eastmoney.com/zs399983.html"/>
    <hyperlink ref="O107" r:id="rId586" display="https://www.jisilu.cn/data/utils/lowcalc/150207"/>
    <hyperlink ref="Y107" r:id="rId587" tooltip="加【地产A端】为自选A类" display="javascript:addOwnedFund('150207');"/>
    <hyperlink ref="A108" r:id="rId588" display="https://www.jisilu.cn/data/sfnew/detail/150271"/>
    <hyperlink ref="C108" r:id="rId589" display="http://finance.sina.com.cn/fund/quotes/150271/bc.shtml"/>
    <hyperlink ref="F108" r:id="rId590" display="http://www.cninfo.com.cn/information/fund/netvalue/150271.html"/>
    <hyperlink ref="M108" r:id="rId591" tooltip="399441" display="http://quote.eastmoney.com/zs399441.html"/>
    <hyperlink ref="O108" r:id="rId592" display="https://www.jisilu.cn/data/utils/lowcalc/150271"/>
    <hyperlink ref="Y108" r:id="rId593" tooltip="加【生物药A】为自选A类" display="javascript:addOwnedFund('150271');"/>
    <hyperlink ref="A109" r:id="rId594" display="https://www.jisilu.cn/data/sfnew/detail/150051"/>
    <hyperlink ref="C109" r:id="rId595" display="http://finance.sina.com.cn/fund/quotes/150051/bc.shtml"/>
    <hyperlink ref="F109" r:id="rId596" display="http://www.cninfo.com.cn/information/fund/netvalue/150051.html"/>
    <hyperlink ref="M109" r:id="rId597" tooltip="399300" display="http://quote.eastmoney.com/zs399300.html"/>
    <hyperlink ref="O109" r:id="rId598" display="https://www.jisilu.cn/data/utils/lowcalc/150051"/>
    <hyperlink ref="Y109" r:id="rId599" tooltip="加【沪深300A】为自选A类" display="javascript:addOwnedFund('150051');"/>
    <hyperlink ref="A110" r:id="rId600" display="https://www.jisilu.cn/data/sfnew/detail/502024"/>
    <hyperlink ref="C110" r:id="rId601" display="http://finance.sina.com.cn/fund/quotes/502024/bc.shtml"/>
    <hyperlink ref="F110" r:id="rId602" display="http://www.cninfo.com.cn/information/fund/netvalue/502024.html"/>
    <hyperlink ref="M110" r:id="rId603" tooltip="399440" display="http://quote.eastmoney.com/zs399440.html"/>
    <hyperlink ref="O110" r:id="rId604" display="https://www.jisilu.cn/data/utils/lowcalc/502024"/>
    <hyperlink ref="Y110" r:id="rId605" tooltip="加【钢铁A】为自选A类" display="javascript:addOwnedFund('502024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502049"/>
    <hyperlink ref="C112" r:id="rId613" display="http://finance.sina.com.cn/fund/quotes/502049/bc.shtml"/>
    <hyperlink ref="F112" r:id="rId614" display="http://www.cninfo.com.cn/information/fund/netvalue/502049.html"/>
    <hyperlink ref="M112" r:id="rId615" tooltip="000016" display="http://quote.eastmoney.com/zs000016.html"/>
    <hyperlink ref="O112" r:id="rId616" display="https://www.jisilu.cn/data/utils/lowcalc/502049"/>
    <hyperlink ref="Y112" r:id="rId617" tooltip="加【上证50A】为自选A类" display="javascript:addOwnedFund('502049');"/>
    <hyperlink ref="A113" r:id="rId618" display="https://www.jisilu.cn/data/sfnew/detail/502007"/>
    <hyperlink ref="C113" r:id="rId619" display="http://finance.sina.com.cn/fund/quotes/502007/bc.shtml"/>
    <hyperlink ref="F113" r:id="rId620" display="http://www.cninfo.com.cn/information/fund/netvalue/502007.html"/>
    <hyperlink ref="M113" r:id="rId621" tooltip="399974" display="http://quote.eastmoney.com/zs399974.html"/>
    <hyperlink ref="O113" r:id="rId622" display="https://www.jisilu.cn/data/utils/lowcalc/502007"/>
    <hyperlink ref="Y113" r:id="rId623" tooltip="加【国企改A】为自选A类" display="javascript:addOwnedFund('502007');"/>
    <hyperlink ref="A114" r:id="rId624" display="https://www.jisilu.cn/data/sfnew/detail/150177"/>
    <hyperlink ref="C114" r:id="rId625" display="http://finance.sina.com.cn/fund/quotes/150177/bc.shtml"/>
    <hyperlink ref="F114" r:id="rId626" display="http://www.cninfo.com.cn/information/fund/netvalue/150177.html"/>
    <hyperlink ref="M114" r:id="rId627" tooltip="399966" display="http://quote.eastmoney.com/zs399966.html"/>
    <hyperlink ref="O114" r:id="rId628" display="https://www.jisilu.cn/data/utils/lowcalc/150177"/>
    <hyperlink ref="Y114" r:id="rId629" tooltip="加【证保A】为自选A类" display="javascript:addOwnedFund('150177');"/>
    <hyperlink ref="A115" r:id="rId630" display="https://www.jisilu.cn/data/sfnew/detail/150203"/>
    <hyperlink ref="C115" r:id="rId631" display="http://finance.sina.com.cn/fund/quotes/150203/bc.shtml"/>
    <hyperlink ref="F115" r:id="rId632" display="http://www.cninfo.com.cn/information/fund/netvalue/150203.html"/>
    <hyperlink ref="M115" r:id="rId633" tooltip="399971" display="http://quote.eastmoney.com/zs399971.html"/>
    <hyperlink ref="O115" r:id="rId634" display="https://www.jisilu.cn/data/utils/lowcalc/150203"/>
    <hyperlink ref="Y115" r:id="rId635" tooltip="加【传媒A】为自选A类" display="javascript:addOwnedFund('150203');"/>
    <hyperlink ref="A116" r:id="rId636" display="https://www.jisilu.cn/data/sfnew/detail/150235"/>
    <hyperlink ref="C116" r:id="rId637" display="http://finance.sina.com.cn/fund/quotes/150235/bc.shtml"/>
    <hyperlink ref="F116" r:id="rId638" display="http://www.cninfo.com.cn/information/fund/netvalue/150235.html"/>
    <hyperlink ref="M116" r:id="rId639" tooltip="399975" display="http://quote.eastmoney.com/zs399975.html"/>
    <hyperlink ref="O116" r:id="rId640" display="https://www.jisilu.cn/data/utils/lowcalc/150235"/>
    <hyperlink ref="Y116" r:id="rId641" tooltip="加【券商A级】为自选A类" display="javascript:addOwnedFund('150235');"/>
    <hyperlink ref="A117" r:id="rId642" display="https://www.jisilu.cn/data/sfnew/detail/150209"/>
    <hyperlink ref="C117" r:id="rId643" display="http://finance.sina.com.cn/fund/quotes/150209/bc.shtml"/>
    <hyperlink ref="F117" r:id="rId644" display="http://www.cninfo.com.cn/information/fund/netvalue/150209.html"/>
    <hyperlink ref="M117" r:id="rId645" tooltip="399974" display="http://quote.eastmoney.com/zs399974.html"/>
    <hyperlink ref="O117" r:id="rId646" display="https://www.jisilu.cn/data/utils/lowcalc/150209"/>
    <hyperlink ref="Y117" r:id="rId647" tooltip="加【国企改A】为自选A类" display="javascript:addOwnedFund('150209');"/>
    <hyperlink ref="A118" r:id="rId648" display="https://www.jisilu.cn/data/sfnew/detail/150269"/>
    <hyperlink ref="C118" r:id="rId649" display="http://finance.sina.com.cn/fund/quotes/150269/bc.shtml"/>
    <hyperlink ref="F118" r:id="rId650" display="http://www.cninfo.com.cn/information/fund/netvalue/150269.html"/>
    <hyperlink ref="M118" r:id="rId651" tooltip="399997" display="http://quote.eastmoney.com/zs399997.html"/>
    <hyperlink ref="O118" r:id="rId652" display="https://www.jisilu.cn/data/utils/lowcalc/150269"/>
    <hyperlink ref="Y118" r:id="rId653" tooltip="加【白酒A】为自选A类" display="javascript:addOwnedFund('150269');"/>
    <hyperlink ref="A119" r:id="rId654" display="https://www.jisilu.cn/data/sfnew/detail/150173"/>
    <hyperlink ref="C119" r:id="rId655" display="http://finance.sina.com.cn/fund/quotes/150173/bc.shtml"/>
    <hyperlink ref="F119" r:id="rId656" display="http://www.cninfo.com.cn/information/fund/netvalue/150173.html"/>
    <hyperlink ref="M119" r:id="rId657" tooltip="000998" display="http://quote.eastmoney.com/zs000998.html"/>
    <hyperlink ref="O119" r:id="rId658" display="https://www.jisilu.cn/data/utils/lowcalc/150173"/>
    <hyperlink ref="Y119" r:id="rId659" tooltip="加【TMT中证A】为自选A类" display="javascript:addOwnedFund('150173');"/>
    <hyperlink ref="A120" r:id="rId660" display="https://www.jisilu.cn/data/sfnew/detail/150309"/>
    <hyperlink ref="C120" r:id="rId661" display="http://finance.sina.com.cn/fund/quotes/150309/bc.shtml"/>
    <hyperlink ref="F120" r:id="rId662" display="http://www.cninfo.com.cn/information/fund/netvalue/150309.html"/>
    <hyperlink ref="M120" r:id="rId663" tooltip="399994" display="http://quote.eastmoney.com/zs399994.html"/>
    <hyperlink ref="O120" r:id="rId664" display="https://www.jisilu.cn/data/utils/lowcalc/150309"/>
    <hyperlink ref="Y120" r:id="rId665" tooltip="加【信息安A】为自选A类" display="javascript:addOwnedFund('15030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150194"/>
    <hyperlink ref="C122" r:id="rId673" display="http://finance.sina.com.cn/fund/quotes/150194/bc.shtml"/>
    <hyperlink ref="F122" r:id="rId674" display="http://www.cninfo.com.cn/information/fund/netvalue/150194.html"/>
    <hyperlink ref="M122" r:id="rId675" tooltip="399970" display="http://quote.eastmoney.com/zs399970.html"/>
    <hyperlink ref="O122" r:id="rId676" display="https://www.jisilu.cn/data/utils/lowcalc/150194"/>
    <hyperlink ref="Y122" r:id="rId677" tooltip="加【互联网A】为自选A类" display="javascript:addOwnedFund('150194');"/>
    <hyperlink ref="A123" r:id="rId678" display="https://www.jisilu.cn/data/sfnew/detail/150307"/>
    <hyperlink ref="C123" r:id="rId679" display="http://finance.sina.com.cn/fund/quotes/150307/bc.shtml"/>
    <hyperlink ref="F123" r:id="rId680" display="http://www.cninfo.com.cn/information/fund/netvalue/150307.html"/>
    <hyperlink ref="M123" r:id="rId681" tooltip="399804" display="http://quote.eastmoney.com/zs399804.html"/>
    <hyperlink ref="O123" r:id="rId682" display="https://www.jisilu.cn/data/utils/lowcalc/150307"/>
    <hyperlink ref="Y123" r:id="rId683" tooltip="加【体育A】为自选A类" display="javascript:addOwnedFund('150307');"/>
    <hyperlink ref="A124" r:id="rId684" display="https://www.jisilu.cn/data/sfnew/detail/150200"/>
    <hyperlink ref="C124" r:id="rId685" display="http://finance.sina.com.cn/fund/quotes/150200/bc.shtml"/>
    <hyperlink ref="F124" r:id="rId686" display="http://www.cninfo.com.cn/information/fund/netvalue/150200.html"/>
    <hyperlink ref="M124" r:id="rId687" tooltip="399975" display="http://quote.eastmoney.com/zs399975.html"/>
    <hyperlink ref="O124" r:id="rId688" display="https://www.jisilu.cn/data/utils/lowcalc/150200"/>
    <hyperlink ref="Y124" r:id="rId689" tooltip="加【券商A】为自选A类" display="javascript:addOwnedFund('150200');"/>
    <hyperlink ref="A125" r:id="rId690" display="https://www.jisilu.cn/data/sfnew/detail/150251"/>
    <hyperlink ref="C125" r:id="rId691" display="http://finance.sina.com.cn/fund/quotes/150251/bc.shtml"/>
    <hyperlink ref="F125" r:id="rId692" display="http://www.cninfo.com.cn/information/fund/netvalue/150251.html"/>
    <hyperlink ref="M125" r:id="rId693" tooltip="399990" display="http://quote.eastmoney.com/zs399990.html"/>
    <hyperlink ref="O125" r:id="rId694" display="https://www.jisilu.cn/data/utils/lowcalc/150251"/>
    <hyperlink ref="Y125" r:id="rId695" tooltip="加【煤炭A】为自选A类" display="javascript:addOwnedFund('150251');"/>
    <hyperlink ref="A126" r:id="rId696" display="https://www.jisilu.cn/data/sfnew/detail/150217"/>
    <hyperlink ref="C126" r:id="rId697" display="http://finance.sina.com.cn/fund/quotes/150217/bc.shtml"/>
    <hyperlink ref="F126" r:id="rId698" display="http://www.cninfo.com.cn/information/fund/netvalue/150217.html"/>
    <hyperlink ref="M126" r:id="rId699" tooltip="399412" display="http://quote.eastmoney.com/zs399412.html"/>
    <hyperlink ref="O126" r:id="rId700" display="https://www.jisilu.cn/data/utils/lowcalc/150217"/>
    <hyperlink ref="Y126" r:id="rId701" tooltip="加【新能源A】为自选A类" display="javascript:addOwnedFund('150217');"/>
    <hyperlink ref="A127" r:id="rId702" display="https://www.jisilu.cn/data/sfnew/detail/150255"/>
    <hyperlink ref="C127" r:id="rId703" display="http://finance.sina.com.cn/fund/quotes/150255/bc.shtml"/>
    <hyperlink ref="F127" r:id="rId704" display="http://www.cninfo.com.cn/information/fund/netvalue/150255.html"/>
    <hyperlink ref="M127" r:id="rId705" tooltip="399986" display="http://quote.eastmoney.com/zs399986.html"/>
    <hyperlink ref="O127" r:id="rId706" display="https://www.jisilu.cn/data/utils/lowcalc/150255"/>
    <hyperlink ref="Y127" r:id="rId707" tooltip="将【银行业A】从自选中删除" display="javascript:delOwnedFund('150255');"/>
    <hyperlink ref="A128" r:id="rId708" display="https://www.jisilu.cn/data/sfnew/detail/150018"/>
    <hyperlink ref="C128" r:id="rId709" display="http://finance.sina.com.cn/fund/quotes/150018/bc.shtml"/>
    <hyperlink ref="F128" r:id="rId710" display="http://www.cninfo.com.cn/information/fund/netvalue/150018.html"/>
    <hyperlink ref="M128" r:id="rId711" tooltip="399004" display="http://quote.eastmoney.com/zs399004.html"/>
    <hyperlink ref="O128" r:id="rId712" display="https://www.jisilu.cn/data/utils/lowcalc/150018"/>
    <hyperlink ref="Y128" r:id="rId713" tooltip="加【银华稳进】为自选A类" display="javascript:addOwnedFund('150018');"/>
    <hyperlink ref="A129" r:id="rId714" display="https://www.jisilu.cn/data/sfnew/detail/150143"/>
    <hyperlink ref="C129" r:id="rId715" display="http://finance.sina.com.cn/fund/quotes/150143/bc.shtml"/>
    <hyperlink ref="F129" r:id="rId716" display="http://www.cninfo.com.cn/information/fund/netvalue/150143.html"/>
    <hyperlink ref="M129" r:id="rId717" tooltip="000832" display="http://quote.eastmoney.com/zs000832.html"/>
    <hyperlink ref="O129" r:id="rId718" display="https://www.jisilu.cn/data/utils/lowcalc/150143"/>
    <hyperlink ref="Y129" r:id="rId719" tooltip="加【转债A级】为自选A类" display="javascript:addOwnedFund('150143');"/>
    <hyperlink ref="A130" r:id="rId720" display="https://www.jisilu.cn/data/sfnew/detail/502004"/>
    <hyperlink ref="C130" r:id="rId721" display="http://finance.sina.com.cn/fund/quotes/502004/bc.shtml"/>
    <hyperlink ref="F130" r:id="rId722" display="http://www.cninfo.com.cn/information/fund/netvalue/502004.html"/>
    <hyperlink ref="M130" r:id="rId723" tooltip="399967" display="http://quote.eastmoney.com/zs399967.html"/>
    <hyperlink ref="O130" r:id="rId724" display="https://www.jisilu.cn/data/utils/lowcalc/502004"/>
    <hyperlink ref="Y130" r:id="rId725" tooltip="加【军工A】为自选A类" display="javascript:addOwnedFund('502004');"/>
    <hyperlink ref="A131" r:id="rId726" display="https://www.jisilu.cn/data/sfnew/detail/150205"/>
    <hyperlink ref="C131" r:id="rId727" display="http://finance.sina.com.cn/fund/quotes/150205/bc.shtml"/>
    <hyperlink ref="F131" r:id="rId728" display="http://www.cninfo.com.cn/information/fund/netvalue/150205.html"/>
    <hyperlink ref="M131" r:id="rId729" tooltip="399973" display="http://quote.eastmoney.com/zs399973.html"/>
    <hyperlink ref="O131" r:id="rId730" display="https://www.jisilu.cn/data/utils/lowcalc/150205"/>
    <hyperlink ref="Y131" r:id="rId731" tooltip="加【国防A】为自选A类" display="javascript:addOwnedFund('150205');"/>
    <hyperlink ref="A132" r:id="rId732" display="https://www.jisilu.cn/data/sfnew/detail/150245"/>
    <hyperlink ref="C132" r:id="rId733" display="http://finance.sina.com.cn/fund/quotes/150245/bc.shtml"/>
    <hyperlink ref="F132" r:id="rId734" display="http://www.cninfo.com.cn/information/fund/netvalue/150245.html"/>
    <hyperlink ref="M132" r:id="rId735" tooltip="399970" display="http://quote.eastmoney.com/zs399970.html"/>
    <hyperlink ref="O132" r:id="rId736" display="https://www.jisilu.cn/data/utils/lowcalc/150245"/>
    <hyperlink ref="Y132" r:id="rId737" tooltip="加【互联A】为自选A类" display="javascript:addOwnedFund('150245');"/>
    <hyperlink ref="A133" r:id="rId738" display="https://www.jisilu.cn/data/sfnew/detail/150227"/>
    <hyperlink ref="C133" r:id="rId739" display="http://finance.sina.com.cn/fund/quotes/150227/bc.shtml"/>
    <hyperlink ref="F133" r:id="rId740" display="http://www.cninfo.com.cn/information/fund/netvalue/150227.html"/>
    <hyperlink ref="M133" r:id="rId741" tooltip="399986" display="http://quote.eastmoney.com/zs399986.html"/>
    <hyperlink ref="O133" r:id="rId742" display="https://www.jisilu.cn/data/utils/lowcalc/150227"/>
    <hyperlink ref="Y133" r:id="rId743" tooltip="将【银行A】从自选中删除" display="javascript:delOwnedFund('150227');"/>
    <hyperlink ref="A134" r:id="rId744" display="https://www.jisilu.cn/data/sfnew/detail/150171"/>
    <hyperlink ref="C134" r:id="rId745" display="http://finance.sina.com.cn/fund/quotes/150171/bc.shtml"/>
    <hyperlink ref="F134" r:id="rId746" display="http://www.cninfo.com.cn/information/fund/netvalue/150171.html"/>
    <hyperlink ref="M134" r:id="rId747" tooltip="399707" display="http://quote.eastmoney.com/zs399707.html"/>
    <hyperlink ref="O134" r:id="rId748" display="https://www.jisilu.cn/data/utils/lowcalc/150171"/>
    <hyperlink ref="Y134" r:id="rId749" tooltip="加【证券A】为自选A类" display="javascript:addOwnedFund('150171');"/>
    <hyperlink ref="A135" r:id="rId750" display="https://www.jisilu.cn/data/sfnew/detail/150076"/>
    <hyperlink ref="C135" r:id="rId751" display="http://finance.sina.com.cn/fund/quotes/150076/bc.shtml"/>
    <hyperlink ref="F135" r:id="rId752" display="http://www.cninfo.com.cn/information/fund/netvalue/150076.html"/>
    <hyperlink ref="M135" r:id="rId753" tooltip="399300" display="http://quote.eastmoney.com/zs399300.html"/>
    <hyperlink ref="O135" r:id="rId754" display="https://www.jisilu.cn/data/utils/lowcalc/150076"/>
    <hyperlink ref="Y135" r:id="rId755" tooltip="加【浙商稳健】为自选A类" display="javascript:addOwnedFund('150076');"/>
    <hyperlink ref="A136" r:id="rId756" display="https://www.jisilu.cn/data/sfnew/detail/150169"/>
    <hyperlink ref="C136" r:id="rId757" display="http://finance.sina.com.cn/fund/quotes/150169/bc.shtml"/>
    <hyperlink ref="F136" r:id="rId758" display="http://www.cninfo.com.cn/information/fund/netvalue/150169.html"/>
    <hyperlink ref="M136" r:id="rId759" tooltip="HSI" display="http://quote.eastmoney.com/hk/zs110000.html"/>
    <hyperlink ref="O136" r:id="rId760" display="https://www.jisilu.cn/data/utils/lowcalc/150169"/>
    <hyperlink ref="Y136" r:id="rId761" tooltip="将【恒生A】从自选中删除" display="javascript:delOwnedFund('150169');"/>
    <hyperlink ref="A137" r:id="rId762" display="https://www.jisilu.cn/data/sfnew/detail/150181"/>
    <hyperlink ref="C137" r:id="rId763" display="http://finance.sina.com.cn/fund/quotes/150181/bc.shtml"/>
    <hyperlink ref="F137" r:id="rId764" display="http://www.cninfo.com.cn/information/fund/netvalue/150181.html"/>
    <hyperlink ref="M137" r:id="rId765" tooltip="399967" display="http://quote.eastmoney.com/zs399967.html"/>
    <hyperlink ref="O137" r:id="rId766" display="https://www.jisilu.cn/data/utils/lowcalc/150181"/>
    <hyperlink ref="Y137" r:id="rId767" tooltip="加【军工A】为自选A类" display="javascript:addOwnedFund('150181');"/>
    <hyperlink ref="A138" r:id="rId768" display="https://www.jisilu.cn/data/sfnew/detail/150279"/>
    <hyperlink ref="C138" r:id="rId769" display="http://finance.sina.com.cn/fund/quotes/150279/bc.shtml"/>
    <hyperlink ref="F138" r:id="rId770" display="http://www.cninfo.com.cn/information/fund/netvalue/150279.html"/>
    <hyperlink ref="M138" r:id="rId771" tooltip="399808" display="http://quote.eastmoney.com/zs399808.html"/>
    <hyperlink ref="O138" r:id="rId772" display="https://www.jisilu.cn/data/utils/lowcalc/150279"/>
    <hyperlink ref="Y138" r:id="rId773" tooltip="加【新能A】为自选A类" display="javascript:addOwnedFund('150279');"/>
    <hyperlink ref="A139" r:id="rId774" display="https://www.jisilu.cn/data/sfnew/detail/150192"/>
    <hyperlink ref="C139" r:id="rId775" display="http://finance.sina.com.cn/fund/quotes/150192/bc.shtml"/>
    <hyperlink ref="F139" r:id="rId776" display="http://www.cninfo.com.cn/information/fund/netvalue/150192.html"/>
    <hyperlink ref="M139" r:id="rId777" tooltip="399965" display="http://quote.eastmoney.com/zs399965.html"/>
    <hyperlink ref="O139" r:id="rId778" display="https://www.jisilu.cn/data/utils/lowcalc/150192"/>
    <hyperlink ref="Y139" r:id="rId779" tooltip="加【地产A】为自选A类" display="javascript:addOwnedFund('150192');"/>
    <hyperlink ref="A140" r:id="rId780" display="https://www.jisilu.cn/data/sfnew/detail/150092"/>
    <hyperlink ref="C140" r:id="rId781" display="http://finance.sina.com.cn/fund/quotes/150092/bc.shtml"/>
    <hyperlink ref="F140" r:id="rId782" display="http://www.cninfo.com.cn/information/fund/netvalue/150092.html"/>
    <hyperlink ref="M140" r:id="rId783" tooltip="399007" display="http://quote.eastmoney.com/zs399007.html"/>
    <hyperlink ref="O140" r:id="rId784" display="https://www.jisilu.cn/data/utils/lowcalc/150092"/>
    <hyperlink ref="Y140" r:id="rId785" tooltip="加【诺德300A】为自选A类" display="javascript:addOwnedFund('150092');"/>
    <hyperlink ref="A141" r:id="rId786" display="https://www.jisilu.cn/data/sfnew/detail/150311"/>
    <hyperlink ref="C141" r:id="rId787" display="http://finance.sina.com.cn/fund/quotes/150311/bc.shtml"/>
    <hyperlink ref="F141" r:id="rId788" display="http://www.cninfo.com.cn/information/fund/netvalue/150311.html"/>
    <hyperlink ref="M141" r:id="rId789" tooltip="399996" display="http://quote.eastmoney.com/zs399996.html"/>
    <hyperlink ref="O141" r:id="rId790" display="https://www.jisilu.cn/data/utils/lowcalc/150311"/>
    <hyperlink ref="Y141" r:id="rId791" tooltip="加【智能A】为自选A类" display="javascript:addOwnedFund('150311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A37" workbookViewId="0">
      <selection activeCell="B13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20160830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1.049152542372881E-3</v>
      </c>
      <c r="G3" s="48">
        <f t="shared" ref="G3:G8" ca="1" si="1">VLOOKUP($E3,INDIRECT($B$2 &amp; "!$A$3:$Y$207"),8,FALSE)</f>
        <v>0.69491525423728817</v>
      </c>
      <c r="H3" s="48">
        <f t="shared" ref="H3:H8" ca="1" si="2">VLOOKUP($E3,INDIRECT($B$2 &amp; "!$A$3:$Y$207"),7,FALSE)</f>
        <v>-8.8474576271186448E-3</v>
      </c>
      <c r="I3" s="48">
        <f t="shared" ref="I3:I8" ca="1" si="3">VLOOKUP($E3,INDIRECT($B$2 &amp; "!$A$3:$Y$207"),11,FALSE)</f>
        <v>4.4642881355932196E-2</v>
      </c>
      <c r="J3" s="48">
        <f t="shared" ref="J3:J8" ca="1" si="4">VLOOKUP($E3,INDIRECT($B$2 &amp; "!$A$3:$Y$207"),16,FALSE)</f>
        <v>-1.4836206896551721E-2</v>
      </c>
      <c r="K3" s="48">
        <f t="shared" ref="K3:K8" ca="1" si="5">VLOOKUP($E3,INDIRECT($B$2 &amp; "!$A$3:$Y$207"),18,FALSE)</f>
        <v>-2.6864406779661017E-3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5.8E-4</v>
      </c>
      <c r="G4" s="48">
        <f t="shared" ca="1" si="1"/>
        <v>0.4</v>
      </c>
      <c r="H4" s="48">
        <f t="shared" ca="1" si="2"/>
        <v>-1.728E-2</v>
      </c>
      <c r="I4" s="48">
        <f t="shared" ca="1" si="3"/>
        <v>4.6179999999999999E-2</v>
      </c>
      <c r="J4" s="48">
        <f t="shared" ca="1" si="4"/>
        <v>-1.864E-2</v>
      </c>
      <c r="K4" s="48">
        <f t="shared" ca="1" si="5"/>
        <v>-2.3400000000000005E-3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-2.4342857142857148E-3</v>
      </c>
      <c r="G5" s="87">
        <f t="shared" ca="1" si="1"/>
        <v>0.25714285714285712</v>
      </c>
      <c r="H5" s="87">
        <f t="shared" ca="1" si="2"/>
        <v>-2.4500000000000001E-2</v>
      </c>
      <c r="I5" s="87">
        <f t="shared" ca="1" si="3"/>
        <v>4.5474571428571427E-2</v>
      </c>
      <c r="J5" s="87">
        <f t="shared" ca="1" si="4"/>
        <v>-2.6729032258064521E-2</v>
      </c>
      <c r="K5" s="87">
        <f t="shared" ca="1" si="5"/>
        <v>1.7428571428571417E-4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-3.3461538461538459E-4</v>
      </c>
      <c r="G6" s="87">
        <f t="shared" ca="1" si="1"/>
        <v>0.38461538461538464</v>
      </c>
      <c r="H6" s="87">
        <f t="shared" ca="1" si="2"/>
        <v>-7.2438461538461535E-2</v>
      </c>
      <c r="I6" s="87">
        <f t="shared" ca="1" si="3"/>
        <v>5.1388846153846167E-2</v>
      </c>
      <c r="J6" s="87">
        <f t="shared" ca="1" si="4"/>
        <v>-5.9069230769230777E-2</v>
      </c>
      <c r="K6" s="87">
        <f t="shared" ca="1" si="5"/>
        <v>-2.9846153846153859E-3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5.6666666666666671E-4</v>
      </c>
      <c r="G7" s="48">
        <f t="shared" ca="1" si="1"/>
        <v>0.33333333333333331</v>
      </c>
      <c r="H7" s="48">
        <f t="shared" ca="1" si="2"/>
        <v>-0.15833333333333335</v>
      </c>
      <c r="I7" s="48">
        <f t="shared" ca="1" si="3"/>
        <v>5.1596666666666659E-2</v>
      </c>
      <c r="J7" s="48">
        <f t="shared" ca="1" si="4"/>
        <v>-0.1188</v>
      </c>
      <c r="K7" s="48">
        <f t="shared" ca="1" si="5"/>
        <v>-2.8999999999999998E-3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1.4333333333333333E-3</v>
      </c>
      <c r="G8" s="48">
        <f t="shared" ca="1" si="1"/>
        <v>1</v>
      </c>
      <c r="H8" s="48">
        <f t="shared" ca="1" si="2"/>
        <v>-0.13416666666666666</v>
      </c>
      <c r="I8" s="48">
        <f t="shared" ca="1" si="3"/>
        <v>5.2449999999999997E-2</v>
      </c>
      <c r="J8" s="48">
        <f t="shared" ca="1" si="4"/>
        <v>-8.9433333333333323E-2</v>
      </c>
      <c r="K8" s="48">
        <f t="shared" ca="1" si="5"/>
        <v>-9.6666666666666656E-4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132.16</v>
      </c>
      <c r="I10" s="543">
        <v>1E-4</v>
      </c>
      <c r="J10" s="74" t="s">
        <v>261</v>
      </c>
      <c r="K10" s="74">
        <v>131.76</v>
      </c>
      <c r="L10" s="544" t="s">
        <v>550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159.19999999999999</v>
      </c>
      <c r="I11" s="543">
        <v>-2.0000000000000001E-4</v>
      </c>
      <c r="J11" s="74"/>
      <c r="K11" s="74"/>
      <c r="L11" s="544" t="s">
        <v>550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1489.748</v>
      </c>
      <c r="I12" s="543">
        <v>1.8400000000000001E-3</v>
      </c>
      <c r="J12" s="74"/>
      <c r="K12" s="74"/>
      <c r="L12" s="544" t="s">
        <v>505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101.785</v>
      </c>
      <c r="I13" s="543">
        <v>-1.6000000000000001E-3</v>
      </c>
      <c r="J13" s="74"/>
      <c r="K13" s="74"/>
      <c r="L13" s="544" t="s">
        <v>551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101.17</v>
      </c>
      <c r="I14" s="543">
        <v>-2.8999999999999998E-3</v>
      </c>
      <c r="J14" s="74"/>
      <c r="K14" s="74"/>
      <c r="L14" s="544" t="s">
        <v>552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6.0199999999999997E-2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42" t="s">
        <v>313</v>
      </c>
      <c r="J19" s="755" t="s">
        <v>315</v>
      </c>
      <c r="K19" s="755" t="s">
        <v>316</v>
      </c>
      <c r="L19" s="215" t="s">
        <v>318</v>
      </c>
      <c r="M19" s="642" t="s">
        <v>320</v>
      </c>
      <c r="N19" s="216" t="s">
        <v>321</v>
      </c>
      <c r="O19" s="216" t="s">
        <v>322</v>
      </c>
      <c r="P19" s="642" t="s">
        <v>324</v>
      </c>
      <c r="Q19" s="755" t="s">
        <v>326</v>
      </c>
      <c r="R19" s="642" t="s">
        <v>327</v>
      </c>
      <c r="S19" s="642" t="s">
        <v>329</v>
      </c>
      <c r="T19" s="216" t="s">
        <v>331</v>
      </c>
      <c r="U19" s="642" t="s">
        <v>333</v>
      </c>
      <c r="V19" s="216" t="s">
        <v>335</v>
      </c>
      <c r="W19" s="640" t="s">
        <v>337</v>
      </c>
      <c r="X19" s="640" t="s">
        <v>27</v>
      </c>
      <c r="Y19" s="640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41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41" t="s">
        <v>25</v>
      </c>
      <c r="Y20" s="641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3.0099999999999998E-2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</v>
      </c>
      <c r="H21" s="310">
        <f t="shared" ca="1" si="6"/>
        <v>6.1999999999999998E-3</v>
      </c>
      <c r="I21" s="309">
        <f t="shared" ca="1" si="6"/>
        <v>14512.7</v>
      </c>
      <c r="J21" s="51">
        <f t="shared" ca="1" si="6"/>
        <v>1.0370999999999999</v>
      </c>
      <c r="K21" s="311">
        <f t="shared" ca="1" si="6"/>
        <v>5.5100000000000003E-2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5.3030000000000001E-2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1.11E-2</v>
      </c>
      <c r="S21" s="56">
        <f t="shared" ca="1" si="6"/>
        <v>0.31440000000000001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0.66220000000000001</v>
      </c>
      <c r="V21" s="311">
        <f t="shared" ca="1" si="7"/>
        <v>-9.2999999999999992E-3</v>
      </c>
      <c r="W21" s="311">
        <f t="shared" ca="1" si="7"/>
        <v>-8.0000000000000002E-3</v>
      </c>
      <c r="X21" s="311">
        <f t="shared" ca="1" si="7"/>
        <v>-5.1999999999999998E-3</v>
      </c>
      <c r="Y21" s="309">
        <f t="shared" ca="1" si="7"/>
        <v>361135</v>
      </c>
      <c r="Z21" s="309">
        <f t="shared" ca="1" si="7"/>
        <v>-6807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3.0099999999999998E-2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1.038</v>
      </c>
      <c r="H22" s="567">
        <f t="shared" ca="1" si="6"/>
        <v>1E-3</v>
      </c>
      <c r="I22" s="566">
        <f t="shared" ca="1" si="6"/>
        <v>144.74</v>
      </c>
      <c r="J22" s="568">
        <f t="shared" ca="1" si="6"/>
        <v>1.032</v>
      </c>
      <c r="K22" s="569">
        <f t="shared" ca="1" si="6"/>
        <v>-5.7999999999999996E-3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4.4729999999999999E-2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1.4E-3</v>
      </c>
      <c r="S22" s="570">
        <f t="shared" ca="1" si="6"/>
        <v>0.32900000000000001</v>
      </c>
      <c r="T22" s="569">
        <f t="shared" ca="1" si="6"/>
        <v>-8.8000000000000005E-3</v>
      </c>
      <c r="U22" s="569">
        <f t="shared" ca="1" si="7"/>
        <v>0.57020000000000004</v>
      </c>
      <c r="V22" s="569">
        <f t="shared" ca="1" si="7"/>
        <v>-4.4999999999999997E-3</v>
      </c>
      <c r="W22" s="569">
        <f t="shared" ca="1" si="7"/>
        <v>-4.1999999999999997E-3</v>
      </c>
      <c r="X22" s="569">
        <f t="shared" ca="1" si="7"/>
        <v>-4.7000000000000002E-3</v>
      </c>
      <c r="Y22" s="566">
        <f t="shared" ca="1" si="7"/>
        <v>14345</v>
      </c>
      <c r="Z22" s="566">
        <f t="shared" ca="1" si="7"/>
        <v>16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553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1.052</v>
      </c>
      <c r="H32" s="290">
        <f t="shared" ca="1" si="8"/>
        <v>1E-3</v>
      </c>
      <c r="I32">
        <f t="shared" ca="1" si="8"/>
        <v>20.23</v>
      </c>
      <c r="J32">
        <f t="shared" ca="1" si="8"/>
        <v>1</v>
      </c>
      <c r="K32" s="291">
        <f t="shared" ca="1" si="8"/>
        <v>-5.1999999999999998E-2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-1.9050000000000001E-2</v>
      </c>
      <c r="P32">
        <f t="shared" ca="1" si="8"/>
        <v>2.64</v>
      </c>
      <c r="Q32" t="str">
        <f t="shared" ca="1" si="8"/>
        <v>主动基金</v>
      </c>
      <c r="R32" s="315">
        <f t="shared" ca="1" si="8"/>
        <v>1.2999999999999999E-3</v>
      </c>
      <c r="S32" s="315">
        <f t="shared" ca="1" si="8"/>
        <v>0.55759999999999998</v>
      </c>
      <c r="T32" t="str">
        <f t="shared" ca="1" si="8"/>
        <v>-</v>
      </c>
      <c r="U32" t="str">
        <f t="shared" ca="1" si="8"/>
        <v>-</v>
      </c>
      <c r="V32">
        <f t="shared" ca="1" si="8"/>
        <v>5.1000000000000004E-3</v>
      </c>
      <c r="W32">
        <f t="shared" ca="1" si="8"/>
        <v>2.5999999999999999E-3</v>
      </c>
      <c r="X32">
        <f t="shared" ca="1" si="8"/>
        <v>4.8999999999999998E-3</v>
      </c>
      <c r="Y32">
        <f t="shared" ca="1" si="8"/>
        <v>3162</v>
      </c>
      <c r="Z32">
        <f t="shared" ca="1" si="8"/>
        <v>8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1.054</v>
      </c>
      <c r="H33" s="290">
        <f t="shared" ca="1" si="8"/>
        <v>-8.9999999999999998E-4</v>
      </c>
      <c r="I33">
        <f t="shared" ca="1" si="8"/>
        <v>28.82</v>
      </c>
      <c r="J33">
        <f t="shared" ca="1" si="8"/>
        <v>1.0389999999999999</v>
      </c>
      <c r="K33" s="291">
        <f t="shared" ca="1" si="8"/>
        <v>-1.44E-2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3.2399999999999998E-3</v>
      </c>
      <c r="P33">
        <f t="shared" ca="1" si="8"/>
        <v>0.28999999999999998</v>
      </c>
      <c r="Q33" t="str">
        <f t="shared" ca="1" si="8"/>
        <v>标普转债</v>
      </c>
      <c r="R33" s="315">
        <f t="shared" ca="1" si="8"/>
        <v>-1.6999999999999999E-3</v>
      </c>
      <c r="S33" s="315">
        <f t="shared" ca="1" si="8"/>
        <v>0.1363</v>
      </c>
      <c r="T33">
        <f t="shared" ca="1" si="8"/>
        <v>-3.6200000000000003E-2</v>
      </c>
      <c r="U33">
        <f t="shared" ca="1" si="8"/>
        <v>0.40229999999999999</v>
      </c>
      <c r="V33">
        <f t="shared" ca="1" si="8"/>
        <v>-5.0000000000000001E-3</v>
      </c>
      <c r="W33">
        <f t="shared" ca="1" si="8"/>
        <v>-6.4999999999999997E-3</v>
      </c>
      <c r="X33">
        <f t="shared" ca="1" si="8"/>
        <v>-4.4999999999999997E-3</v>
      </c>
      <c r="Y33">
        <f t="shared" ca="1" si="8"/>
        <v>29440</v>
      </c>
      <c r="Z33">
        <f t="shared" ca="1" si="8"/>
        <v>-37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1.099</v>
      </c>
      <c r="H34" s="290">
        <f t="shared" ca="1" si="8"/>
        <v>0</v>
      </c>
      <c r="I34">
        <f t="shared" ca="1" si="8"/>
        <v>0.18</v>
      </c>
      <c r="J34">
        <f t="shared" ca="1" si="8"/>
        <v>1.0329999999999999</v>
      </c>
      <c r="K34" s="291">
        <f t="shared" ca="1" si="8"/>
        <v>-6.3899999999999998E-2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-2.835E-2</v>
      </c>
      <c r="P34">
        <f t="shared" ca="1" si="8"/>
        <v>0.83</v>
      </c>
      <c r="Q34" t="str">
        <f t="shared" ca="1" si="8"/>
        <v>大宗商品</v>
      </c>
      <c r="R34" s="315">
        <f t="shared" ca="1" si="8"/>
        <v>1.9E-3</v>
      </c>
      <c r="S34" s="315">
        <f t="shared" ca="1" si="8"/>
        <v>0.35639999999999999</v>
      </c>
      <c r="T34" t="str">
        <f t="shared" ca="1" si="8"/>
        <v>-</v>
      </c>
      <c r="U34">
        <f t="shared" ca="1" si="8"/>
        <v>1.0064</v>
      </c>
      <c r="V34">
        <f t="shared" ca="1" si="8"/>
        <v>-9.2999999999999992E-3</v>
      </c>
      <c r="W34">
        <f t="shared" ca="1" si="8"/>
        <v>-7.4999999999999997E-3</v>
      </c>
      <c r="X34">
        <f t="shared" ca="1" si="8"/>
        <v>-3.5000000000000001E-3</v>
      </c>
      <c r="Y34">
        <f t="shared" ca="1" si="8"/>
        <v>12558</v>
      </c>
      <c r="Z34">
        <f t="shared" ca="1" si="8"/>
        <v>0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1.1579999999999999</v>
      </c>
      <c r="H36" s="388">
        <f t="shared" ca="1" si="8"/>
        <v>0</v>
      </c>
      <c r="I36" s="492">
        <f t="shared" ca="1" si="8"/>
        <v>0</v>
      </c>
      <c r="J36" s="492">
        <f t="shared" ca="1" si="8"/>
        <v>1.0669999999999999</v>
      </c>
      <c r="K36" s="389">
        <f t="shared" ca="1" si="8"/>
        <v>-8.5300000000000001E-2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-1.5959999999999998E-2</v>
      </c>
      <c r="P36" s="492">
        <f t="shared" ca="1" si="8"/>
        <v>1.04</v>
      </c>
      <c r="Q36" t="str">
        <f t="shared" ca="1" si="8"/>
        <v>深100EW</v>
      </c>
      <c r="R36" s="315">
        <f t="shared" ca="1" si="8"/>
        <v>5.0000000000000001E-4</v>
      </c>
      <c r="S36" s="315">
        <f t="shared" ca="1" si="8"/>
        <v>0.3866</v>
      </c>
      <c r="T36" t="str">
        <f t="shared" ca="1" si="8"/>
        <v>-</v>
      </c>
      <c r="U36">
        <f t="shared" ca="1" si="8"/>
        <v>0.86299999999999999</v>
      </c>
      <c r="V36">
        <f t="shared" ca="1" si="8"/>
        <v>1.8E-3</v>
      </c>
      <c r="W36">
        <f t="shared" ca="1" si="8"/>
        <v>2.8E-3</v>
      </c>
      <c r="X36">
        <f t="shared" ca="1" si="8"/>
        <v>4.7000000000000002E-3</v>
      </c>
      <c r="Y36">
        <f t="shared" ca="1" si="8"/>
        <v>919</v>
      </c>
      <c r="Z36">
        <f t="shared" ca="1" si="8"/>
        <v>0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19:A20"/>
    <mergeCell ref="B19:B20"/>
    <mergeCell ref="C19:C20"/>
    <mergeCell ref="D19:D20"/>
    <mergeCell ref="E19:E20"/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A11" sqref="A11:XFD11"/>
    </sheetView>
  </sheetViews>
  <sheetFormatPr defaultRowHeight="13.5" x14ac:dyDescent="0.15"/>
  <sheetData>
    <row r="1" spans="1:25" x14ac:dyDescent="0.15">
      <c r="A1" s="852" t="s">
        <v>0</v>
      </c>
      <c r="B1" s="852" t="s">
        <v>1</v>
      </c>
      <c r="C1" s="852" t="s">
        <v>2</v>
      </c>
      <c r="D1" s="852" t="s">
        <v>3</v>
      </c>
      <c r="E1" s="661" t="s">
        <v>4</v>
      </c>
      <c r="F1" s="852" t="s">
        <v>6</v>
      </c>
      <c r="G1" s="852" t="s">
        <v>7</v>
      </c>
      <c r="H1" s="663" t="s">
        <v>8</v>
      </c>
      <c r="I1" s="661" t="s">
        <v>10</v>
      </c>
      <c r="J1" s="665" t="s">
        <v>11</v>
      </c>
      <c r="K1" s="665" t="s">
        <v>12</v>
      </c>
      <c r="L1" s="661" t="s">
        <v>14</v>
      </c>
      <c r="M1" s="852" t="s">
        <v>16</v>
      </c>
      <c r="N1" s="661" t="s">
        <v>17</v>
      </c>
      <c r="O1" s="661" t="s">
        <v>18</v>
      </c>
      <c r="P1" s="665" t="s">
        <v>20</v>
      </c>
      <c r="Q1" s="661" t="s">
        <v>22</v>
      </c>
      <c r="R1" s="665" t="s">
        <v>24</v>
      </c>
      <c r="S1" s="661" t="s">
        <v>26</v>
      </c>
      <c r="T1" s="661" t="s">
        <v>27</v>
      </c>
      <c r="U1" s="661" t="s">
        <v>28</v>
      </c>
      <c r="V1" s="665" t="s">
        <v>30</v>
      </c>
      <c r="W1" s="852" t="s">
        <v>31</v>
      </c>
      <c r="X1" s="852" t="s">
        <v>32</v>
      </c>
      <c r="Y1" s="854" t="s">
        <v>33</v>
      </c>
    </row>
    <row r="2" spans="1:25" ht="14.25" thickBot="1" x14ac:dyDescent="0.2">
      <c r="A2" s="853"/>
      <c r="B2" s="853"/>
      <c r="C2" s="853"/>
      <c r="D2" s="853"/>
      <c r="E2" s="662" t="s">
        <v>5</v>
      </c>
      <c r="F2" s="853"/>
      <c r="G2" s="853"/>
      <c r="H2" s="664" t="s">
        <v>9</v>
      </c>
      <c r="I2" s="662" t="s">
        <v>8</v>
      </c>
      <c r="J2" s="666" t="s">
        <v>8</v>
      </c>
      <c r="K2" s="666" t="s">
        <v>13</v>
      </c>
      <c r="L2" s="662" t="s">
        <v>15</v>
      </c>
      <c r="M2" s="853"/>
      <c r="N2" s="662" t="s">
        <v>3</v>
      </c>
      <c r="O2" s="662" t="s">
        <v>19</v>
      </c>
      <c r="P2" s="666" t="s">
        <v>21</v>
      </c>
      <c r="Q2" s="662" t="s">
        <v>23</v>
      </c>
      <c r="R2" s="666" t="s">
        <v>25</v>
      </c>
      <c r="S2" s="662" t="s">
        <v>25</v>
      </c>
      <c r="T2" s="662" t="s">
        <v>25</v>
      </c>
      <c r="U2" s="662" t="s">
        <v>29</v>
      </c>
      <c r="V2" s="666" t="s">
        <v>29</v>
      </c>
      <c r="W2" s="853"/>
      <c r="X2" s="853"/>
      <c r="Y2" s="855"/>
    </row>
    <row r="3" spans="1:25" ht="15.75" thickBot="1" x14ac:dyDescent="0.2">
      <c r="A3" s="7">
        <v>150106</v>
      </c>
      <c r="B3" s="144" t="s">
        <v>240</v>
      </c>
      <c r="C3" s="7">
        <v>1.1659999999999999</v>
      </c>
      <c r="D3" s="147">
        <v>8.9999999999999998E-4</v>
      </c>
      <c r="E3" s="144">
        <v>40.56</v>
      </c>
      <c r="F3" s="7">
        <v>1.0664</v>
      </c>
      <c r="G3" s="146">
        <v>-9.3399999999999997E-2</v>
      </c>
      <c r="H3" s="146">
        <v>7.0000000000000007E-2</v>
      </c>
      <c r="I3" s="144">
        <v>7</v>
      </c>
      <c r="J3" s="144">
        <v>7</v>
      </c>
      <c r="K3" s="146">
        <v>3.5060000000000001E-2</v>
      </c>
      <c r="L3" s="144">
        <v>3.05</v>
      </c>
      <c r="M3" s="7" t="s">
        <v>189</v>
      </c>
      <c r="N3" s="145">
        <v>-8.0000000000000004E-4</v>
      </c>
      <c r="O3" s="146">
        <v>0.38919999999999999</v>
      </c>
      <c r="P3" s="144" t="s">
        <v>37</v>
      </c>
      <c r="Q3" s="146">
        <v>0.85599999999999998</v>
      </c>
      <c r="R3" s="146">
        <v>-4.7000000000000002E-3</v>
      </c>
      <c r="S3" s="146">
        <v>-5.8999999999999999E-3</v>
      </c>
      <c r="T3" s="146">
        <v>-6.7000000000000002E-3</v>
      </c>
      <c r="U3" s="144">
        <v>12145</v>
      </c>
      <c r="V3" s="144">
        <v>-85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1.139</v>
      </c>
      <c r="D4" s="156">
        <v>-1.6400000000000001E-2</v>
      </c>
      <c r="E4" s="150">
        <v>2.79</v>
      </c>
      <c r="F4" s="14">
        <v>1.0680000000000001</v>
      </c>
      <c r="G4" s="152">
        <v>-6.6500000000000004E-2</v>
      </c>
      <c r="H4" s="152">
        <v>7.0000000000000007E-2</v>
      </c>
      <c r="I4" s="150">
        <v>7</v>
      </c>
      <c r="J4" s="150">
        <v>7</v>
      </c>
      <c r="K4" s="152">
        <v>1.5200000000000001E-3</v>
      </c>
      <c r="L4" s="150">
        <v>1.04</v>
      </c>
      <c r="M4" s="14" t="s">
        <v>283</v>
      </c>
      <c r="N4" s="151">
        <v>2.5999999999999999E-3</v>
      </c>
      <c r="O4" s="152">
        <v>0.38679999999999998</v>
      </c>
      <c r="P4" s="150" t="s">
        <v>37</v>
      </c>
      <c r="Q4" s="152">
        <v>0.86109999999999998</v>
      </c>
      <c r="R4" s="152">
        <v>-8.0999999999999996E-3</v>
      </c>
      <c r="S4" s="152">
        <v>3.3E-3</v>
      </c>
      <c r="T4" s="152">
        <v>2.8E-3</v>
      </c>
      <c r="U4" s="150">
        <v>915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1.216</v>
      </c>
      <c r="D5" s="147">
        <v>3.3E-3</v>
      </c>
      <c r="E5" s="144">
        <v>2032.5</v>
      </c>
      <c r="F5" s="7">
        <v>1.042</v>
      </c>
      <c r="G5" s="146">
        <v>-0.16700000000000001</v>
      </c>
      <c r="H5" s="146">
        <v>0.06</v>
      </c>
      <c r="I5" s="144">
        <v>6</v>
      </c>
      <c r="J5" s="144">
        <v>6</v>
      </c>
      <c r="K5" s="146">
        <v>5.1110000000000003E-2</v>
      </c>
      <c r="L5" s="144" t="s">
        <v>40</v>
      </c>
      <c r="M5" s="7" t="s">
        <v>56</v>
      </c>
      <c r="N5" s="147">
        <v>6.4999999999999997E-3</v>
      </c>
      <c r="O5" s="23">
        <v>0.41949999999999998</v>
      </c>
      <c r="P5" s="146">
        <v>-0.112</v>
      </c>
      <c r="Q5" s="146">
        <v>0.34789999999999999</v>
      </c>
      <c r="R5" s="146">
        <v>-2.9999999999999997E-4</v>
      </c>
      <c r="S5" s="146">
        <v>8.9999999999999998E-4</v>
      </c>
      <c r="T5" s="146">
        <v>4.0000000000000002E-4</v>
      </c>
      <c r="U5" s="144">
        <v>171338</v>
      </c>
      <c r="V5" s="144">
        <v>185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1.165</v>
      </c>
      <c r="D6" s="151">
        <v>1.7500000000000002E-2</v>
      </c>
      <c r="E6" s="150">
        <v>3.1</v>
      </c>
      <c r="F6" s="14">
        <v>1.034</v>
      </c>
      <c r="G6" s="152">
        <v>-0.12670000000000001</v>
      </c>
      <c r="H6" s="152">
        <v>5.8000000000000003E-2</v>
      </c>
      <c r="I6" s="150">
        <v>5.8</v>
      </c>
      <c r="J6" s="150">
        <v>5.8</v>
      </c>
      <c r="K6" s="152">
        <v>5.1279999999999999E-2</v>
      </c>
      <c r="L6" s="150" t="s">
        <v>40</v>
      </c>
      <c r="M6" s="14" t="s">
        <v>238</v>
      </c>
      <c r="N6" s="156">
        <v>-8.9999999999999998E-4</v>
      </c>
      <c r="O6" s="18">
        <v>0.50339999999999996</v>
      </c>
      <c r="P6" s="152">
        <v>-8.8599999999999998E-2</v>
      </c>
      <c r="Q6" s="152">
        <v>0.7621</v>
      </c>
      <c r="R6" s="152">
        <v>0.01</v>
      </c>
      <c r="S6" s="152">
        <v>3.2000000000000002E-3</v>
      </c>
      <c r="T6" s="152">
        <v>1.6400000000000001E-2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47">
        <v>1.6000000000000001E-3</v>
      </c>
      <c r="E8" s="144">
        <v>2525.7800000000002</v>
      </c>
      <c r="F8" s="7">
        <v>1.0429999999999999</v>
      </c>
      <c r="G8" s="146">
        <v>-0.187</v>
      </c>
      <c r="H8" s="146">
        <v>0.05</v>
      </c>
      <c r="I8" s="144">
        <v>6.5</v>
      </c>
      <c r="J8" s="144">
        <v>6.5</v>
      </c>
      <c r="K8" s="146">
        <v>5.4390000000000001E-2</v>
      </c>
      <c r="L8" s="144" t="s">
        <v>40</v>
      </c>
      <c r="M8" s="7" t="s">
        <v>233</v>
      </c>
      <c r="N8" s="145">
        <v>-4.4000000000000003E-3</v>
      </c>
      <c r="O8" s="23">
        <v>0.3362</v>
      </c>
      <c r="P8" s="146">
        <v>-0.123</v>
      </c>
      <c r="Q8" s="146">
        <v>0.54020000000000001</v>
      </c>
      <c r="R8" s="146">
        <v>-3.5000000000000001E-3</v>
      </c>
      <c r="S8" s="146">
        <v>-7.7000000000000002E-3</v>
      </c>
      <c r="T8" s="146">
        <v>-2.0999999999999999E-3</v>
      </c>
      <c r="U8" s="144">
        <v>358626</v>
      </c>
      <c r="V8" s="144">
        <v>-1965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1.2669999999999999</v>
      </c>
      <c r="D9" s="151">
        <v>5.5999999999999999E-3</v>
      </c>
      <c r="E9" s="150">
        <v>8.4600000000000009</v>
      </c>
      <c r="F9" s="14">
        <v>1.048</v>
      </c>
      <c r="G9" s="152">
        <v>-0.20899999999999999</v>
      </c>
      <c r="H9" s="152">
        <v>0.05</v>
      </c>
      <c r="I9" s="150">
        <v>6.5</v>
      </c>
      <c r="J9" s="150">
        <v>6.5</v>
      </c>
      <c r="K9" s="152">
        <v>5.3319999999999999E-2</v>
      </c>
      <c r="L9" s="150" t="s">
        <v>40</v>
      </c>
      <c r="M9" s="14" t="s">
        <v>197</v>
      </c>
      <c r="N9" s="151">
        <v>6.1000000000000004E-3</v>
      </c>
      <c r="O9" s="18">
        <v>0.44130000000000003</v>
      </c>
      <c r="P9" s="152">
        <v>-0.1391</v>
      </c>
      <c r="Q9" s="152">
        <v>0.29120000000000001</v>
      </c>
      <c r="R9" s="152">
        <v>-3.2000000000000002E-3</v>
      </c>
      <c r="S9" s="152">
        <v>-5.1999999999999998E-3</v>
      </c>
      <c r="T9" s="152">
        <v>-3.5000000000000001E-3</v>
      </c>
      <c r="U9" s="150">
        <v>10360</v>
      </c>
      <c r="V9" s="150">
        <v>2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</v>
      </c>
      <c r="D10" s="145">
        <v>-1E-3</v>
      </c>
      <c r="E10" s="144">
        <v>3.28</v>
      </c>
      <c r="F10" s="7">
        <v>1.0216000000000001</v>
      </c>
      <c r="G10" s="146">
        <v>-1.41E-2</v>
      </c>
      <c r="H10" s="146">
        <v>0.05</v>
      </c>
      <c r="I10" s="144">
        <v>5</v>
      </c>
      <c r="J10" s="144">
        <v>5</v>
      </c>
      <c r="K10" s="146">
        <v>4.929E-2</v>
      </c>
      <c r="L10" s="144" t="s">
        <v>40</v>
      </c>
      <c r="M10" s="7" t="s">
        <v>236</v>
      </c>
      <c r="N10" s="157">
        <v>0</v>
      </c>
      <c r="O10" s="23">
        <v>0.1215</v>
      </c>
      <c r="P10" s="146">
        <v>-1.11E-2</v>
      </c>
      <c r="Q10" s="144" t="s">
        <v>37</v>
      </c>
      <c r="R10" s="146">
        <v>1.0200000000000001E-2</v>
      </c>
      <c r="S10" s="146">
        <v>8.8000000000000005E-3</v>
      </c>
      <c r="T10" s="146">
        <v>1.04E-2</v>
      </c>
      <c r="U10" s="144">
        <v>2438</v>
      </c>
      <c r="V10" s="144">
        <v>3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2.0666666666666667E-3</v>
      </c>
      <c r="E11" s="36"/>
      <c r="F11" s="35"/>
      <c r="G11" s="43">
        <f>AVERAGE(G8:G10)</f>
        <v>-0.13670000000000002</v>
      </c>
      <c r="H11" s="272">
        <f>COUNTIF($D8:$D10,"&gt;0")/COUNT($D8:$D10)</f>
        <v>0.66666666666666663</v>
      </c>
      <c r="I11" s="36"/>
      <c r="J11" s="36"/>
      <c r="K11" s="43">
        <f>AVERAGE(K8:K10)</f>
        <v>5.2333333333333336E-2</v>
      </c>
      <c r="L11" s="36"/>
      <c r="M11" s="35"/>
      <c r="N11" s="38"/>
      <c r="O11" s="39"/>
      <c r="P11" s="43">
        <f>AVERAGE(P8:P10)</f>
        <v>-9.1066666666666671E-2</v>
      </c>
      <c r="Q11" s="37"/>
      <c r="R11" s="43">
        <f>AVERAGE(R8:R10)</f>
        <v>1.1666666666666668E-3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1.1439999999999999</v>
      </c>
      <c r="D12" s="159">
        <v>0</v>
      </c>
      <c r="E12" s="150">
        <v>459.72</v>
      </c>
      <c r="F12" s="14">
        <v>1.0448999999999999</v>
      </c>
      <c r="G12" s="152">
        <v>-9.4799999999999995E-2</v>
      </c>
      <c r="H12" s="152">
        <v>4.4999999999999998E-2</v>
      </c>
      <c r="I12" s="150">
        <v>6</v>
      </c>
      <c r="J12" s="150">
        <v>6</v>
      </c>
      <c r="K12" s="152">
        <v>5.459E-2</v>
      </c>
      <c r="L12" s="150" t="s">
        <v>40</v>
      </c>
      <c r="M12" s="14" t="s">
        <v>222</v>
      </c>
      <c r="N12" s="151">
        <v>2.5000000000000001E-3</v>
      </c>
      <c r="O12" s="18">
        <v>0.22850000000000001</v>
      </c>
      <c r="P12" s="152">
        <v>-6.93E-2</v>
      </c>
      <c r="Q12" s="152">
        <v>0.78739999999999999</v>
      </c>
      <c r="R12" s="152">
        <v>-5.5999999999999999E-3</v>
      </c>
      <c r="S12" s="152">
        <v>-4.4000000000000003E-3</v>
      </c>
      <c r="T12" s="152">
        <v>-5.4999999999999997E-3</v>
      </c>
      <c r="U12" s="150">
        <v>50059</v>
      </c>
      <c r="V12" s="150">
        <v>-107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252">
        <v>150123</v>
      </c>
      <c r="B13" s="253" t="s">
        <v>230</v>
      </c>
      <c r="C13" s="252">
        <v>1.232</v>
      </c>
      <c r="D13" s="254">
        <v>4.1000000000000003E-3</v>
      </c>
      <c r="E13" s="253">
        <v>1675.41</v>
      </c>
      <c r="F13" s="252">
        <v>1.0398000000000001</v>
      </c>
      <c r="G13" s="255">
        <v>-0.18479999999999999</v>
      </c>
      <c r="H13" s="255">
        <v>4.4999999999999998E-2</v>
      </c>
      <c r="I13" s="253">
        <v>6</v>
      </c>
      <c r="J13" s="253">
        <v>6</v>
      </c>
      <c r="K13" s="255">
        <v>5.033E-2</v>
      </c>
      <c r="L13" s="253" t="s">
        <v>40</v>
      </c>
      <c r="M13" s="252" t="s">
        <v>231</v>
      </c>
      <c r="N13" s="254">
        <v>5.3E-3</v>
      </c>
      <c r="O13" s="256">
        <v>0.52139999999999997</v>
      </c>
      <c r="P13" s="255">
        <v>-0.13980000000000001</v>
      </c>
      <c r="Q13" s="255">
        <v>0.4844</v>
      </c>
      <c r="R13" s="255">
        <v>2.7000000000000001E-3</v>
      </c>
      <c r="S13" s="255">
        <v>2.8999999999999998E-3</v>
      </c>
      <c r="T13" s="255">
        <v>1.2999999999999999E-3</v>
      </c>
      <c r="U13" s="253">
        <v>12476</v>
      </c>
      <c r="V13" s="253">
        <v>417</v>
      </c>
      <c r="W13" s="257">
        <v>0.21180555555555555</v>
      </c>
      <c r="X13" s="258">
        <v>42738</v>
      </c>
      <c r="Y13" s="259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1.25</v>
      </c>
      <c r="D14" s="151">
        <v>1.6000000000000001E-3</v>
      </c>
      <c r="E14" s="150">
        <v>132.81</v>
      </c>
      <c r="F14" s="14">
        <v>1.04</v>
      </c>
      <c r="G14" s="152">
        <v>-0.2019</v>
      </c>
      <c r="H14" s="152">
        <v>4.4999999999999998E-2</v>
      </c>
      <c r="I14" s="150">
        <v>6</v>
      </c>
      <c r="J14" s="150">
        <v>6</v>
      </c>
      <c r="K14" s="152">
        <v>4.9590000000000002E-2</v>
      </c>
      <c r="L14" s="150" t="s">
        <v>40</v>
      </c>
      <c r="M14" s="269" t="s">
        <v>229</v>
      </c>
      <c r="N14" s="151">
        <v>1.2999999999999999E-3</v>
      </c>
      <c r="O14" s="18">
        <v>0.38590000000000002</v>
      </c>
      <c r="P14" s="152">
        <v>-0.1522</v>
      </c>
      <c r="Q14" s="152">
        <v>0.42820000000000003</v>
      </c>
      <c r="R14" s="152">
        <v>-4.5999999999999999E-3</v>
      </c>
      <c r="S14" s="152">
        <v>-6.1999999999999998E-3</v>
      </c>
      <c r="T14" s="152">
        <v>-7.6E-3</v>
      </c>
      <c r="U14" s="150">
        <v>44602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1.9E-3</v>
      </c>
      <c r="E15" s="36"/>
      <c r="F15" s="35"/>
      <c r="G15" s="43">
        <f>AVERAGE(G12:G14)</f>
        <v>-0.16049999999999998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5.1503333333333338E-2</v>
      </c>
      <c r="L15" s="36"/>
      <c r="M15" s="35"/>
      <c r="N15" s="38"/>
      <c r="O15" s="39"/>
      <c r="P15" s="43">
        <f>AVERAGE(P12:P14)</f>
        <v>-0.12043333333333334</v>
      </c>
      <c r="Q15" s="37"/>
      <c r="R15" s="43">
        <f>AVERAGE(R12:R14)</f>
        <v>-2.5000000000000001E-3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1.109</v>
      </c>
      <c r="D16" s="147">
        <v>8.9999999999999998E-4</v>
      </c>
      <c r="E16" s="144">
        <v>126.14</v>
      </c>
      <c r="F16" s="7">
        <v>1.0702</v>
      </c>
      <c r="G16" s="146">
        <v>-3.6299999999999999E-2</v>
      </c>
      <c r="H16" s="146">
        <v>0.04</v>
      </c>
      <c r="I16" s="144">
        <v>6</v>
      </c>
      <c r="J16" s="144">
        <v>5.5</v>
      </c>
      <c r="K16" s="146">
        <v>5.3010000000000002E-2</v>
      </c>
      <c r="L16" s="144" t="s">
        <v>40</v>
      </c>
      <c r="M16" s="158" t="s">
        <v>203</v>
      </c>
      <c r="N16" s="147">
        <v>2.9999999999999997E-4</v>
      </c>
      <c r="O16" s="23">
        <v>0.17319999999999999</v>
      </c>
      <c r="P16" s="146">
        <v>-3.0700000000000002E-2</v>
      </c>
      <c r="Q16" s="146">
        <v>0.87870000000000004</v>
      </c>
      <c r="R16" s="146">
        <v>-1.1999999999999999E-3</v>
      </c>
      <c r="S16" s="146">
        <v>-1.5E-3</v>
      </c>
      <c r="T16" s="146">
        <v>-4.3E-3</v>
      </c>
      <c r="U16" s="144">
        <v>6065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1.0740000000000001</v>
      </c>
      <c r="D17" s="159">
        <v>0</v>
      </c>
      <c r="E17" s="150">
        <v>207.58</v>
      </c>
      <c r="F17" s="14">
        <v>1.0359</v>
      </c>
      <c r="G17" s="152">
        <v>-3.6799999999999999E-2</v>
      </c>
      <c r="H17" s="152">
        <v>0.04</v>
      </c>
      <c r="I17" s="150">
        <v>5.5</v>
      </c>
      <c r="J17" s="150">
        <v>5.5</v>
      </c>
      <c r="K17" s="152">
        <v>5.2979999999999999E-2</v>
      </c>
      <c r="L17" s="150" t="s">
        <v>40</v>
      </c>
      <c r="M17" s="14" t="s">
        <v>76</v>
      </c>
      <c r="N17" s="159">
        <v>0</v>
      </c>
      <c r="O17" s="18">
        <v>0.1973</v>
      </c>
      <c r="P17" s="152">
        <v>-3.0700000000000002E-2</v>
      </c>
      <c r="Q17" s="152">
        <v>0.87270000000000003</v>
      </c>
      <c r="R17" s="152">
        <v>2.5000000000000001E-3</v>
      </c>
      <c r="S17" s="152">
        <v>5.5999999999999999E-3</v>
      </c>
      <c r="T17" s="152">
        <v>1.37E-2</v>
      </c>
      <c r="U17" s="150">
        <v>4283</v>
      </c>
      <c r="V17" s="150">
        <v>634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150293</v>
      </c>
      <c r="B18" s="144" t="s">
        <v>204</v>
      </c>
      <c r="C18" s="7">
        <v>1.1060000000000001</v>
      </c>
      <c r="D18" s="147">
        <v>1.8E-3</v>
      </c>
      <c r="E18" s="144">
        <v>37.25</v>
      </c>
      <c r="F18" s="7">
        <v>1.0633999999999999</v>
      </c>
      <c r="G18" s="146">
        <v>-4.0099999999999997E-2</v>
      </c>
      <c r="H18" s="146">
        <v>0.04</v>
      </c>
      <c r="I18" s="144">
        <v>6.25</v>
      </c>
      <c r="J18" s="144">
        <v>5.5</v>
      </c>
      <c r="K18" s="146">
        <v>5.2850000000000001E-2</v>
      </c>
      <c r="L18" s="144" t="s">
        <v>40</v>
      </c>
      <c r="M18" s="7" t="s">
        <v>66</v>
      </c>
      <c r="N18" s="145">
        <v>-2.0999999999999999E-3</v>
      </c>
      <c r="O18" s="23">
        <v>0.34179999999999999</v>
      </c>
      <c r="P18" s="146">
        <v>-3.44E-2</v>
      </c>
      <c r="Q18" s="146">
        <v>0.50339999999999996</v>
      </c>
      <c r="R18" s="146">
        <v>2.3E-3</v>
      </c>
      <c r="S18" s="146">
        <v>3.8E-3</v>
      </c>
      <c r="T18" s="146">
        <v>7.9000000000000008E-3</v>
      </c>
      <c r="U18" s="144">
        <v>1277</v>
      </c>
      <c r="V18" s="144">
        <v>26</v>
      </c>
      <c r="W18" s="148">
        <v>0.21180555555555555</v>
      </c>
      <c r="X18" s="149">
        <v>42705</v>
      </c>
      <c r="Y18" s="13" t="s">
        <v>38</v>
      </c>
    </row>
    <row r="19" spans="1:25" ht="15.75" thickBot="1" x14ac:dyDescent="0.2">
      <c r="A19" s="14">
        <v>150335</v>
      </c>
      <c r="B19" s="150" t="s">
        <v>195</v>
      </c>
      <c r="C19" s="14">
        <v>1.081</v>
      </c>
      <c r="D19" s="159">
        <v>0</v>
      </c>
      <c r="E19" s="150">
        <v>127.91</v>
      </c>
      <c r="F19" s="14">
        <v>1.0389999999999999</v>
      </c>
      <c r="G19" s="152">
        <v>-4.0399999999999998E-2</v>
      </c>
      <c r="H19" s="152">
        <v>0.04</v>
      </c>
      <c r="I19" s="150">
        <v>5.5</v>
      </c>
      <c r="J19" s="150">
        <v>5.5</v>
      </c>
      <c r="K19" s="152">
        <v>5.2780000000000001E-2</v>
      </c>
      <c r="L19" s="150" t="s">
        <v>40</v>
      </c>
      <c r="M19" s="14" t="s">
        <v>80</v>
      </c>
      <c r="N19" s="156">
        <v>-5.4000000000000003E-3</v>
      </c>
      <c r="O19" s="18">
        <v>0.24929999999999999</v>
      </c>
      <c r="P19" s="152">
        <v>-3.4200000000000001E-2</v>
      </c>
      <c r="Q19" s="162">
        <v>0.74709999999999999</v>
      </c>
      <c r="R19" s="152">
        <v>-2.3999999999999998E-3</v>
      </c>
      <c r="S19" s="152">
        <v>-4.5999999999999999E-3</v>
      </c>
      <c r="T19" s="152">
        <v>-3.5000000000000001E-3</v>
      </c>
      <c r="U19" s="150">
        <v>16621</v>
      </c>
      <c r="V19" s="150">
        <v>-240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1.081</v>
      </c>
      <c r="D20" s="157">
        <v>0</v>
      </c>
      <c r="E20" s="144">
        <v>6002.92</v>
      </c>
      <c r="F20" s="7">
        <v>1.0389999999999999</v>
      </c>
      <c r="G20" s="146">
        <v>-4.0399999999999998E-2</v>
      </c>
      <c r="H20" s="146">
        <v>0.04</v>
      </c>
      <c r="I20" s="144">
        <v>5.5</v>
      </c>
      <c r="J20" s="144">
        <v>5.5</v>
      </c>
      <c r="K20" s="146">
        <v>5.2780000000000001E-2</v>
      </c>
      <c r="L20" s="144" t="s">
        <v>40</v>
      </c>
      <c r="M20" s="7" t="s">
        <v>78</v>
      </c>
      <c r="N20" s="145">
        <v>-4.4999999999999997E-3</v>
      </c>
      <c r="O20" s="23">
        <v>0.20680000000000001</v>
      </c>
      <c r="P20" s="146">
        <v>-3.4200000000000001E-2</v>
      </c>
      <c r="Q20" s="146">
        <v>0.84609999999999996</v>
      </c>
      <c r="R20" s="146">
        <v>-2.5000000000000001E-3</v>
      </c>
      <c r="S20" s="146">
        <v>-7.1000000000000004E-3</v>
      </c>
      <c r="T20" s="146">
        <v>-4.3E-3</v>
      </c>
      <c r="U20" s="144">
        <v>124427</v>
      </c>
      <c r="V20" s="144">
        <v>-569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1.081</v>
      </c>
      <c r="D21" s="159">
        <v>0</v>
      </c>
      <c r="E21" s="150">
        <v>2769.62</v>
      </c>
      <c r="F21" s="14">
        <v>1.0389999999999999</v>
      </c>
      <c r="G21" s="152">
        <v>-4.0399999999999998E-2</v>
      </c>
      <c r="H21" s="152">
        <v>0.04</v>
      </c>
      <c r="I21" s="150">
        <v>5.5</v>
      </c>
      <c r="J21" s="150">
        <v>5.5</v>
      </c>
      <c r="K21" s="152">
        <v>5.2780000000000001E-2</v>
      </c>
      <c r="L21" s="150" t="s">
        <v>40</v>
      </c>
      <c r="M21" s="14" t="s">
        <v>197</v>
      </c>
      <c r="N21" s="151">
        <v>6.1000000000000004E-3</v>
      </c>
      <c r="O21" s="18">
        <v>0.1837</v>
      </c>
      <c r="P21" s="152">
        <v>-3.4200000000000001E-2</v>
      </c>
      <c r="Q21" s="152">
        <v>0.89980000000000004</v>
      </c>
      <c r="R21" s="152">
        <v>-7.0000000000000001E-3</v>
      </c>
      <c r="S21" s="152">
        <v>-7.7999999999999996E-3</v>
      </c>
      <c r="T21" s="152">
        <v>-1.2999999999999999E-3</v>
      </c>
      <c r="U21" s="150">
        <v>83059</v>
      </c>
      <c r="V21" s="150">
        <v>-388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150303</v>
      </c>
      <c r="B22" s="144" t="s">
        <v>200</v>
      </c>
      <c r="C22" s="7">
        <v>1.083</v>
      </c>
      <c r="D22" s="147">
        <v>8.9999999999999998E-4</v>
      </c>
      <c r="E22" s="144">
        <v>777.58</v>
      </c>
      <c r="F22" s="7">
        <v>1.0390999999999999</v>
      </c>
      <c r="G22" s="146">
        <v>-4.2200000000000001E-2</v>
      </c>
      <c r="H22" s="146">
        <v>0.04</v>
      </c>
      <c r="I22" s="144">
        <v>6</v>
      </c>
      <c r="J22" s="144">
        <v>5.5</v>
      </c>
      <c r="K22" s="146">
        <v>5.2760000000000001E-2</v>
      </c>
      <c r="L22" s="144" t="s">
        <v>40</v>
      </c>
      <c r="M22" s="7" t="s">
        <v>201</v>
      </c>
      <c r="N22" s="147">
        <v>6.9999999999999999E-4</v>
      </c>
      <c r="O22" s="23">
        <v>0.2606</v>
      </c>
      <c r="P22" s="146">
        <v>-3.5999999999999997E-2</v>
      </c>
      <c r="Q22" s="160">
        <v>0.7208</v>
      </c>
      <c r="R22" s="146">
        <v>-2.0000000000000001E-4</v>
      </c>
      <c r="S22" s="146">
        <v>-1E-4</v>
      </c>
      <c r="T22" s="146">
        <v>1.2999999999999999E-3</v>
      </c>
      <c r="U22" s="144">
        <v>39255</v>
      </c>
      <c r="V22" s="144">
        <v>72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150325</v>
      </c>
      <c r="B23" s="150" t="s">
        <v>224</v>
      </c>
      <c r="C23" s="14">
        <v>1.079</v>
      </c>
      <c r="D23" s="151">
        <v>8.9999999999999998E-4</v>
      </c>
      <c r="E23" s="150">
        <v>4.3600000000000003</v>
      </c>
      <c r="F23" s="14">
        <v>1.0325</v>
      </c>
      <c r="G23" s="152">
        <v>-4.4999999999999998E-2</v>
      </c>
      <c r="H23" s="152">
        <v>0.04</v>
      </c>
      <c r="I23" s="150">
        <v>5.5</v>
      </c>
      <c r="J23" s="150">
        <v>5.5</v>
      </c>
      <c r="K23" s="152">
        <v>5.2560000000000003E-2</v>
      </c>
      <c r="L23" s="150" t="s">
        <v>40</v>
      </c>
      <c r="M23" s="14" t="s">
        <v>66</v>
      </c>
      <c r="N23" s="156">
        <v>-2.0999999999999999E-3</v>
      </c>
      <c r="O23" s="18">
        <v>0.36309999999999998</v>
      </c>
      <c r="P23" s="152">
        <v>-3.7900000000000003E-2</v>
      </c>
      <c r="Q23" s="162">
        <v>0.4899</v>
      </c>
      <c r="R23" s="152">
        <v>-4.7999999999999996E-3</v>
      </c>
      <c r="S23" s="152">
        <v>-5.3E-3</v>
      </c>
      <c r="T23" s="152">
        <v>-6.3E-3</v>
      </c>
      <c r="U23" s="150">
        <v>1651</v>
      </c>
      <c r="V23" s="150">
        <v>-19</v>
      </c>
      <c r="W23" s="153">
        <v>0.21180555555555555</v>
      </c>
      <c r="X23" s="154">
        <v>42738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1.083</v>
      </c>
      <c r="D24" s="147">
        <v>8.9999999999999998E-4</v>
      </c>
      <c r="E24" s="144">
        <v>307.92</v>
      </c>
      <c r="F24" s="7">
        <v>1.0359</v>
      </c>
      <c r="G24" s="146">
        <v>-4.5499999999999999E-2</v>
      </c>
      <c r="H24" s="146">
        <v>0.04</v>
      </c>
      <c r="I24" s="144">
        <v>5.5</v>
      </c>
      <c r="J24" s="144">
        <v>5.5</v>
      </c>
      <c r="K24" s="146">
        <v>5.253E-2</v>
      </c>
      <c r="L24" s="144" t="s">
        <v>40</v>
      </c>
      <c r="M24" s="7" t="s">
        <v>110</v>
      </c>
      <c r="N24" s="147">
        <v>1.5E-3</v>
      </c>
      <c r="O24" s="23">
        <v>0.2374</v>
      </c>
      <c r="P24" s="146">
        <v>-3.8699999999999998E-2</v>
      </c>
      <c r="Q24" s="146">
        <v>0.77910000000000001</v>
      </c>
      <c r="R24" s="146">
        <v>-6.6E-3</v>
      </c>
      <c r="S24" s="146">
        <v>-6.4000000000000003E-3</v>
      </c>
      <c r="T24" s="146">
        <v>-7.3000000000000001E-3</v>
      </c>
      <c r="U24" s="144">
        <v>20077</v>
      </c>
      <c r="V24" s="144">
        <v>-190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150291</v>
      </c>
      <c r="B25" s="161" t="s">
        <v>198</v>
      </c>
      <c r="C25" s="14">
        <v>1.0860000000000001</v>
      </c>
      <c r="D25" s="151">
        <v>8.9999999999999998E-4</v>
      </c>
      <c r="E25" s="150">
        <v>30.91</v>
      </c>
      <c r="F25" s="14">
        <v>1.0389999999999999</v>
      </c>
      <c r="G25" s="152">
        <v>-4.5199999999999997E-2</v>
      </c>
      <c r="H25" s="152">
        <v>0.04</v>
      </c>
      <c r="I25" s="150">
        <v>5.5</v>
      </c>
      <c r="J25" s="150">
        <v>5.5</v>
      </c>
      <c r="K25" s="152">
        <v>5.253E-2</v>
      </c>
      <c r="L25" s="150" t="s">
        <v>40</v>
      </c>
      <c r="M25" s="14" t="s">
        <v>95</v>
      </c>
      <c r="N25" s="151">
        <v>3.0000000000000001E-3</v>
      </c>
      <c r="O25" s="18">
        <v>0.2303</v>
      </c>
      <c r="P25" s="152">
        <v>-3.8600000000000002E-2</v>
      </c>
      <c r="Q25" s="152">
        <v>0.7913</v>
      </c>
      <c r="R25" s="152">
        <v>-5.7999999999999996E-3</v>
      </c>
      <c r="S25" s="152">
        <v>-6.6E-3</v>
      </c>
      <c r="T25" s="152">
        <v>-5.9999999999999995E-4</v>
      </c>
      <c r="U25" s="150">
        <v>19926</v>
      </c>
      <c r="V25" s="150">
        <v>0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1.087</v>
      </c>
      <c r="D26" s="147">
        <v>1.8E-3</v>
      </c>
      <c r="E26" s="144">
        <v>373.81</v>
      </c>
      <c r="F26" s="7">
        <v>1.0389999999999999</v>
      </c>
      <c r="G26" s="146">
        <v>-4.6199999999999998E-2</v>
      </c>
      <c r="H26" s="146">
        <v>0.04</v>
      </c>
      <c r="I26" s="144">
        <v>5.5</v>
      </c>
      <c r="J26" s="144">
        <v>5.5</v>
      </c>
      <c r="K26" s="146">
        <v>5.2479999999999999E-2</v>
      </c>
      <c r="L26" s="144" t="s">
        <v>40</v>
      </c>
      <c r="M26" s="7" t="s">
        <v>95</v>
      </c>
      <c r="N26" s="147">
        <v>3.0000000000000001E-3</v>
      </c>
      <c r="O26" s="23">
        <v>0.20449999999999999</v>
      </c>
      <c r="P26" s="146">
        <v>-3.95E-2</v>
      </c>
      <c r="Q26" s="160">
        <v>0.85140000000000005</v>
      </c>
      <c r="R26" s="146">
        <v>-8.9999999999999998E-4</v>
      </c>
      <c r="S26" s="146">
        <v>-2.3E-3</v>
      </c>
      <c r="T26" s="146">
        <v>2.3E-3</v>
      </c>
      <c r="U26" s="144">
        <v>43635</v>
      </c>
      <c r="V26" s="144">
        <v>160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502037</v>
      </c>
      <c r="B27" s="150" t="s">
        <v>221</v>
      </c>
      <c r="C27" s="14">
        <v>1.0820000000000001</v>
      </c>
      <c r="D27" s="156">
        <v>-4.5999999999999999E-3</v>
      </c>
      <c r="E27" s="150">
        <v>2.17</v>
      </c>
      <c r="F27" s="14">
        <v>1.0323</v>
      </c>
      <c r="G27" s="152">
        <v>-4.8099999999999997E-2</v>
      </c>
      <c r="H27" s="152">
        <v>0.04</v>
      </c>
      <c r="I27" s="150">
        <v>5.5</v>
      </c>
      <c r="J27" s="150">
        <v>5.5</v>
      </c>
      <c r="K27" s="152">
        <v>5.2400000000000002E-2</v>
      </c>
      <c r="L27" s="150" t="s">
        <v>40</v>
      </c>
      <c r="M27" s="14" t="s">
        <v>222</v>
      </c>
      <c r="N27" s="151">
        <v>2.5000000000000001E-3</v>
      </c>
      <c r="O27" s="18">
        <v>0.43540000000000001</v>
      </c>
      <c r="P27" s="152">
        <v>-4.1500000000000002E-2</v>
      </c>
      <c r="Q27" s="152">
        <v>0.32090000000000002</v>
      </c>
      <c r="R27" s="152">
        <v>-4.4999999999999997E-3</v>
      </c>
      <c r="S27" s="152">
        <v>1E-4</v>
      </c>
      <c r="T27" s="152">
        <v>-2E-3</v>
      </c>
      <c r="U27" s="150">
        <v>561</v>
      </c>
      <c r="V27" s="150">
        <v>-5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1.0860000000000001</v>
      </c>
      <c r="D28" s="145">
        <v>-3.7000000000000002E-3</v>
      </c>
      <c r="E28" s="144">
        <v>1436.99</v>
      </c>
      <c r="F28" s="7">
        <v>1.036</v>
      </c>
      <c r="G28" s="146">
        <v>-4.8300000000000003E-2</v>
      </c>
      <c r="H28" s="146">
        <v>0.04</v>
      </c>
      <c r="I28" s="144">
        <v>5.5</v>
      </c>
      <c r="J28" s="144">
        <v>5.5</v>
      </c>
      <c r="K28" s="146">
        <v>5.2380000000000003E-2</v>
      </c>
      <c r="L28" s="144" t="s">
        <v>40</v>
      </c>
      <c r="M28" s="7" t="s">
        <v>220</v>
      </c>
      <c r="N28" s="147">
        <v>6.1000000000000004E-3</v>
      </c>
      <c r="O28" s="23">
        <v>0.26019999999999999</v>
      </c>
      <c r="P28" s="146">
        <v>-4.1399999999999999E-2</v>
      </c>
      <c r="Q28" s="146">
        <v>0.72589999999999999</v>
      </c>
      <c r="R28" s="146">
        <v>-7.6E-3</v>
      </c>
      <c r="S28" s="146">
        <v>-1.2999999999999999E-3</v>
      </c>
      <c r="T28" s="146">
        <v>3.5999999999999999E-3</v>
      </c>
      <c r="U28" s="144">
        <v>51468</v>
      </c>
      <c r="V28" s="144">
        <v>1157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150117</v>
      </c>
      <c r="B29" s="150" t="s">
        <v>206</v>
      </c>
      <c r="C29" s="14">
        <v>1.0880000000000001</v>
      </c>
      <c r="D29" s="156">
        <v>-2.7000000000000001E-3</v>
      </c>
      <c r="E29" s="150">
        <v>2363.21</v>
      </c>
      <c r="F29" s="14">
        <v>1.036</v>
      </c>
      <c r="G29" s="152">
        <v>-5.0200000000000002E-2</v>
      </c>
      <c r="H29" s="152">
        <v>0.04</v>
      </c>
      <c r="I29" s="150">
        <v>5.5</v>
      </c>
      <c r="J29" s="150">
        <v>5.5</v>
      </c>
      <c r="K29" s="152">
        <v>5.228E-2</v>
      </c>
      <c r="L29" s="150" t="s">
        <v>40</v>
      </c>
      <c r="M29" s="14" t="s">
        <v>207</v>
      </c>
      <c r="N29" s="151">
        <v>2.4799999999999999E-2</v>
      </c>
      <c r="O29" s="18">
        <v>0.21859999999999999</v>
      </c>
      <c r="P29" s="152">
        <v>-4.3099999999999999E-2</v>
      </c>
      <c r="Q29" s="152">
        <v>1.4306000000000001</v>
      </c>
      <c r="R29" s="152">
        <v>3.2000000000000002E-3</v>
      </c>
      <c r="S29" s="152">
        <v>-2.3999999999999998E-3</v>
      </c>
      <c r="T29" s="152">
        <v>-6.1999999999999998E-3</v>
      </c>
      <c r="U29" s="150">
        <v>103688</v>
      </c>
      <c r="V29" s="150">
        <v>-147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1.0920000000000001</v>
      </c>
      <c r="D30" s="147">
        <v>2.8E-3</v>
      </c>
      <c r="E30" s="144">
        <v>19.61</v>
      </c>
      <c r="F30" s="7">
        <v>1.0389999999999999</v>
      </c>
      <c r="G30" s="146">
        <v>-5.0999999999999997E-2</v>
      </c>
      <c r="H30" s="146">
        <v>0.04</v>
      </c>
      <c r="I30" s="144">
        <v>5.5</v>
      </c>
      <c r="J30" s="144">
        <v>5.5</v>
      </c>
      <c r="K30" s="146">
        <v>5.2229999999999999E-2</v>
      </c>
      <c r="L30" s="144" t="s">
        <v>40</v>
      </c>
      <c r="M30" s="7" t="s">
        <v>56</v>
      </c>
      <c r="N30" s="147">
        <v>6.4999999999999997E-3</v>
      </c>
      <c r="O30" s="23">
        <v>0.4446</v>
      </c>
      <c r="P30" s="146">
        <v>-4.3900000000000002E-2</v>
      </c>
      <c r="Q30" s="160">
        <v>0.29260000000000003</v>
      </c>
      <c r="R30" s="146">
        <v>-4.1999999999999997E-3</v>
      </c>
      <c r="S30" s="146">
        <v>-4.5999999999999999E-3</v>
      </c>
      <c r="T30" s="146">
        <v>-1.6999999999999999E-3</v>
      </c>
      <c r="U30" s="144">
        <v>5014</v>
      </c>
      <c r="V30" s="144">
        <v>0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150263</v>
      </c>
      <c r="B31" s="150" t="s">
        <v>210</v>
      </c>
      <c r="C31" s="14">
        <v>1.093</v>
      </c>
      <c r="D31" s="151">
        <v>8.3000000000000001E-3</v>
      </c>
      <c r="E31" s="150">
        <v>5.95</v>
      </c>
      <c r="F31" s="14">
        <v>1.0388999999999999</v>
      </c>
      <c r="G31" s="152">
        <v>-5.21E-2</v>
      </c>
      <c r="H31" s="152">
        <v>0.04</v>
      </c>
      <c r="I31" s="150">
        <v>5.5</v>
      </c>
      <c r="J31" s="150">
        <v>5.5</v>
      </c>
      <c r="K31" s="152">
        <v>5.2179999999999997E-2</v>
      </c>
      <c r="L31" s="150" t="s">
        <v>40</v>
      </c>
      <c r="M31" s="14" t="s">
        <v>211</v>
      </c>
      <c r="N31" s="159">
        <v>0</v>
      </c>
      <c r="O31" s="18">
        <v>0.24399999999999999</v>
      </c>
      <c r="P31" s="152">
        <v>-4.48E-2</v>
      </c>
      <c r="Q31" s="152">
        <v>0.75949999999999995</v>
      </c>
      <c r="R31" s="152">
        <v>-5.9999999999999995E-4</v>
      </c>
      <c r="S31" s="152">
        <v>-5.8999999999999999E-3</v>
      </c>
      <c r="T31" s="152">
        <v>-6.1999999999999998E-3</v>
      </c>
      <c r="U31" s="150">
        <v>1427</v>
      </c>
      <c r="V31" s="150">
        <v>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150130</v>
      </c>
      <c r="B32" s="144" t="s">
        <v>208</v>
      </c>
      <c r="C32" s="7">
        <v>1.091</v>
      </c>
      <c r="D32" s="145">
        <v>-1.8E-3</v>
      </c>
      <c r="E32" s="144">
        <v>1902.86</v>
      </c>
      <c r="F32" s="7">
        <v>1.036</v>
      </c>
      <c r="G32" s="146">
        <v>-5.3100000000000001E-2</v>
      </c>
      <c r="H32" s="146">
        <v>0.04</v>
      </c>
      <c r="I32" s="144">
        <v>5.5</v>
      </c>
      <c r="J32" s="144">
        <v>5.5</v>
      </c>
      <c r="K32" s="146">
        <v>5.2130000000000003E-2</v>
      </c>
      <c r="L32" s="144" t="s">
        <v>40</v>
      </c>
      <c r="M32" s="7" t="s">
        <v>209</v>
      </c>
      <c r="N32" s="147">
        <v>1E-3</v>
      </c>
      <c r="O32" s="23">
        <v>0.21579999999999999</v>
      </c>
      <c r="P32" s="146">
        <v>-4.58E-2</v>
      </c>
      <c r="Q32" s="146">
        <v>0.82930000000000004</v>
      </c>
      <c r="R32" s="146">
        <v>-4.7999999999999996E-3</v>
      </c>
      <c r="S32" s="146">
        <v>-1.5E-3</v>
      </c>
      <c r="T32" s="146">
        <v>-5.5999999999999999E-3</v>
      </c>
      <c r="U32" s="144">
        <v>478950</v>
      </c>
      <c r="V32" s="144">
        <v>1951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1.0880000000000001</v>
      </c>
      <c r="D33" s="151">
        <v>8.9999999999999998E-4</v>
      </c>
      <c r="E33" s="150">
        <v>134.47999999999999</v>
      </c>
      <c r="F33" s="14">
        <v>1.032</v>
      </c>
      <c r="G33" s="152">
        <v>-5.4300000000000001E-2</v>
      </c>
      <c r="H33" s="152">
        <v>0.04</v>
      </c>
      <c r="I33" s="150">
        <v>5.5</v>
      </c>
      <c r="J33" s="150">
        <v>5.5</v>
      </c>
      <c r="K33" s="152">
        <v>5.2080000000000001E-2</v>
      </c>
      <c r="L33" s="150" t="s">
        <v>40</v>
      </c>
      <c r="M33" s="14" t="s">
        <v>46</v>
      </c>
      <c r="N33" s="156">
        <v>-2.0000000000000001E-4</v>
      </c>
      <c r="O33" s="18">
        <v>0.42030000000000001</v>
      </c>
      <c r="P33" s="152">
        <v>-4.6800000000000001E-2</v>
      </c>
      <c r="Q33" s="152">
        <v>0.35649999999999998</v>
      </c>
      <c r="R33" s="152">
        <v>-5.1999999999999998E-3</v>
      </c>
      <c r="S33" s="152">
        <v>-6.6E-3</v>
      </c>
      <c r="T33" s="152">
        <v>-8.6E-3</v>
      </c>
      <c r="U33" s="150">
        <v>13507</v>
      </c>
      <c r="V33" s="150">
        <v>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1.103</v>
      </c>
      <c r="D34" s="147">
        <v>8.9999999999999998E-4</v>
      </c>
      <c r="E34" s="144">
        <v>2.06</v>
      </c>
      <c r="F34" s="7">
        <v>1.036</v>
      </c>
      <c r="G34" s="146">
        <v>-6.4699999999999994E-2</v>
      </c>
      <c r="H34" s="146">
        <v>0.04</v>
      </c>
      <c r="I34" s="144">
        <v>5.5</v>
      </c>
      <c r="J34" s="144">
        <v>5.5</v>
      </c>
      <c r="K34" s="146">
        <v>5.1549999999999999E-2</v>
      </c>
      <c r="L34" s="144" t="s">
        <v>40</v>
      </c>
      <c r="M34" s="7" t="s">
        <v>76</v>
      </c>
      <c r="N34" s="157">
        <v>0</v>
      </c>
      <c r="O34" s="23">
        <v>0.4546</v>
      </c>
      <c r="P34" s="146">
        <v>-5.6099999999999997E-2</v>
      </c>
      <c r="Q34" s="146">
        <v>0.27229999999999999</v>
      </c>
      <c r="R34" s="146">
        <v>-5.1000000000000004E-3</v>
      </c>
      <c r="S34" s="146">
        <v>-3.8E-3</v>
      </c>
      <c r="T34" s="146">
        <v>6.7999999999999996E-3</v>
      </c>
      <c r="U34" s="144">
        <v>5659</v>
      </c>
      <c r="V34" s="144">
        <v>-5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1.107</v>
      </c>
      <c r="D35" s="159">
        <v>0</v>
      </c>
      <c r="E35" s="150">
        <v>3.35</v>
      </c>
      <c r="F35" s="14">
        <v>1.0322</v>
      </c>
      <c r="G35" s="152">
        <v>-7.2499999999999995E-2</v>
      </c>
      <c r="H35" s="152">
        <v>0.04</v>
      </c>
      <c r="I35" s="150">
        <v>5.5</v>
      </c>
      <c r="J35" s="150">
        <v>5.5</v>
      </c>
      <c r="K35" s="152">
        <v>5.117E-2</v>
      </c>
      <c r="L35" s="150" t="s">
        <v>40</v>
      </c>
      <c r="M35" s="14" t="s">
        <v>218</v>
      </c>
      <c r="N35" s="156">
        <v>-8.0000000000000004E-4</v>
      </c>
      <c r="O35" s="18">
        <v>0.44219999999999998</v>
      </c>
      <c r="P35" s="152">
        <v>-6.3200000000000006E-2</v>
      </c>
      <c r="Q35" s="152">
        <v>0.30499999999999999</v>
      </c>
      <c r="R35" s="152">
        <v>-4.7000000000000002E-3</v>
      </c>
      <c r="S35" s="152">
        <v>-5.0000000000000001E-3</v>
      </c>
      <c r="T35" s="152">
        <v>-3.8999999999999998E-3</v>
      </c>
      <c r="U35" s="150">
        <v>14835</v>
      </c>
      <c r="V35" s="150">
        <v>-92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1.115</v>
      </c>
      <c r="D36" s="145">
        <v>-8.9999999999999998E-4</v>
      </c>
      <c r="E36" s="144">
        <v>318.58999999999997</v>
      </c>
      <c r="F36" s="7">
        <v>1.036</v>
      </c>
      <c r="G36" s="146">
        <v>-7.6300000000000007E-2</v>
      </c>
      <c r="H36" s="146">
        <v>0.04</v>
      </c>
      <c r="I36" s="144">
        <v>5.5</v>
      </c>
      <c r="J36" s="144">
        <v>5.5</v>
      </c>
      <c r="K36" s="146">
        <v>5.0970000000000001E-2</v>
      </c>
      <c r="L36" s="144" t="s">
        <v>40</v>
      </c>
      <c r="M36" s="7" t="s">
        <v>216</v>
      </c>
      <c r="N36" s="147">
        <v>5.4999999999999997E-3</v>
      </c>
      <c r="O36" s="23">
        <v>0.43180000000000002</v>
      </c>
      <c r="P36" s="146">
        <v>-6.6299999999999998E-2</v>
      </c>
      <c r="Q36" s="146">
        <v>0.32550000000000001</v>
      </c>
      <c r="R36" s="146">
        <v>-4.1000000000000003E-3</v>
      </c>
      <c r="S36" s="146">
        <v>-1.6000000000000001E-3</v>
      </c>
      <c r="T36" s="146">
        <v>-4.8999999999999998E-3</v>
      </c>
      <c r="U36" s="144">
        <v>85038</v>
      </c>
      <c r="V36" s="144">
        <v>24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1.1100000000000001</v>
      </c>
      <c r="D37" s="159">
        <v>0</v>
      </c>
      <c r="E37" s="150">
        <v>47.76</v>
      </c>
      <c r="F37" s="14">
        <v>1.0269999999999999</v>
      </c>
      <c r="G37" s="152">
        <v>-8.0799999999999997E-2</v>
      </c>
      <c r="H37" s="152">
        <v>0.04</v>
      </c>
      <c r="I37" s="150">
        <v>5.5</v>
      </c>
      <c r="J37" s="150">
        <v>5.5</v>
      </c>
      <c r="K37" s="152">
        <v>5.0779999999999999E-2</v>
      </c>
      <c r="L37" s="150" t="s">
        <v>40</v>
      </c>
      <c r="M37" s="14" t="s">
        <v>56</v>
      </c>
      <c r="N37" s="151">
        <v>6.4999999999999997E-3</v>
      </c>
      <c r="O37" s="18">
        <v>0.45579999999999998</v>
      </c>
      <c r="P37" s="152">
        <v>-7.0199999999999999E-2</v>
      </c>
      <c r="Q37" s="162">
        <v>0.27860000000000001</v>
      </c>
      <c r="R37" s="152">
        <v>-5.3E-3</v>
      </c>
      <c r="S37" s="152">
        <v>-5.5999999999999999E-3</v>
      </c>
      <c r="T37" s="152">
        <v>-1.6999999999999999E-3</v>
      </c>
      <c r="U37" s="150">
        <v>5740</v>
      </c>
      <c r="V37" s="150">
        <v>-44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1.137</v>
      </c>
      <c r="D38" s="145">
        <v>-7.0000000000000001E-3</v>
      </c>
      <c r="E38" s="144">
        <v>0.44</v>
      </c>
      <c r="F38" s="7">
        <v>1.0322</v>
      </c>
      <c r="G38" s="146">
        <v>-0.10150000000000001</v>
      </c>
      <c r="H38" s="146">
        <v>0.04</v>
      </c>
      <c r="I38" s="144">
        <v>5.5</v>
      </c>
      <c r="J38" s="144">
        <v>5.5</v>
      </c>
      <c r="K38" s="146">
        <v>4.9779999999999998E-2</v>
      </c>
      <c r="L38" s="144" t="s">
        <v>40</v>
      </c>
      <c r="M38" s="7" t="s">
        <v>127</v>
      </c>
      <c r="N38" s="147">
        <v>1.6999999999999999E-3</v>
      </c>
      <c r="O38" s="23">
        <v>0.47189999999999999</v>
      </c>
      <c r="P38" s="146">
        <v>-8.7900000000000006E-2</v>
      </c>
      <c r="Q38" s="146">
        <v>0.23549999999999999</v>
      </c>
      <c r="R38" s="146">
        <v>-6.6E-3</v>
      </c>
      <c r="S38" s="146">
        <v>2E-3</v>
      </c>
      <c r="T38" s="146">
        <v>3.3E-3</v>
      </c>
      <c r="U38" s="144">
        <v>790</v>
      </c>
      <c r="V38" s="144">
        <v>-5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1.147</v>
      </c>
      <c r="D39" s="151">
        <v>1.6999999999999999E-3</v>
      </c>
      <c r="E39" s="150">
        <v>7.93</v>
      </c>
      <c r="F39" s="14">
        <v>1.0322</v>
      </c>
      <c r="G39" s="152">
        <v>-0.11119999999999999</v>
      </c>
      <c r="H39" s="152">
        <v>0.04</v>
      </c>
      <c r="I39" s="150">
        <v>5.5</v>
      </c>
      <c r="J39" s="150">
        <v>5.5</v>
      </c>
      <c r="K39" s="152">
        <v>4.9340000000000002E-2</v>
      </c>
      <c r="L39" s="150" t="s">
        <v>40</v>
      </c>
      <c r="M39" s="14" t="s">
        <v>218</v>
      </c>
      <c r="N39" s="156">
        <v>-8.0000000000000004E-4</v>
      </c>
      <c r="O39" s="18">
        <v>0.47549999999999998</v>
      </c>
      <c r="P39" s="152">
        <v>-9.5799999999999996E-2</v>
      </c>
      <c r="Q39" s="152">
        <v>0.22720000000000001</v>
      </c>
      <c r="R39" s="152">
        <v>2.0000000000000001E-4</v>
      </c>
      <c r="S39" s="152">
        <v>-2.0000000000000001E-4</v>
      </c>
      <c r="T39" s="152">
        <v>-2E-3</v>
      </c>
      <c r="U39" s="150">
        <v>1102</v>
      </c>
      <c r="V39" s="150">
        <v>0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1.167</v>
      </c>
      <c r="D40" s="147">
        <v>1.21E-2</v>
      </c>
      <c r="E40" s="144">
        <v>0.09</v>
      </c>
      <c r="F40" s="7">
        <v>1.032</v>
      </c>
      <c r="G40" s="146">
        <v>-0.1308</v>
      </c>
      <c r="H40" s="146">
        <v>0.04</v>
      </c>
      <c r="I40" s="144">
        <v>5.5</v>
      </c>
      <c r="J40" s="144">
        <v>5.5</v>
      </c>
      <c r="K40" s="146">
        <v>4.8460000000000003E-2</v>
      </c>
      <c r="L40" s="144" t="s">
        <v>40</v>
      </c>
      <c r="M40" s="7" t="s">
        <v>222</v>
      </c>
      <c r="N40" s="147">
        <v>2.5000000000000001E-3</v>
      </c>
      <c r="O40" s="23">
        <v>0.43309999999999998</v>
      </c>
      <c r="P40" s="146">
        <v>-0.1113</v>
      </c>
      <c r="Q40" s="146">
        <v>0.3266</v>
      </c>
      <c r="R40" s="146">
        <v>-7.1999999999999998E-3</v>
      </c>
      <c r="S40" s="146">
        <v>-1.0200000000000001E-2</v>
      </c>
      <c r="T40" s="146">
        <v>-1.11E-2</v>
      </c>
      <c r="U40" s="144">
        <v>655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1.516</v>
      </c>
      <c r="D41" s="151">
        <v>1.4E-2</v>
      </c>
      <c r="E41" s="150">
        <v>168.36</v>
      </c>
      <c r="F41" s="14">
        <v>1.036</v>
      </c>
      <c r="G41" s="152">
        <v>-0.46329999999999999</v>
      </c>
      <c r="H41" s="152">
        <v>0.04</v>
      </c>
      <c r="I41" s="150">
        <v>5.5</v>
      </c>
      <c r="J41" s="150">
        <v>5.5</v>
      </c>
      <c r="K41" s="152">
        <v>3.7159999999999999E-2</v>
      </c>
      <c r="L41" s="150" t="s">
        <v>40</v>
      </c>
      <c r="M41" s="14" t="s">
        <v>36</v>
      </c>
      <c r="N41" s="159">
        <v>0</v>
      </c>
      <c r="O41" s="18">
        <v>0.69079999999999997</v>
      </c>
      <c r="P41" s="152">
        <v>-0.31059999999999999</v>
      </c>
      <c r="Q41" s="150" t="s">
        <v>37</v>
      </c>
      <c r="R41" s="152">
        <v>7.1000000000000004E-3</v>
      </c>
      <c r="S41" s="152">
        <v>1.1999999999999999E-3</v>
      </c>
      <c r="T41" s="152">
        <v>7.4000000000000003E-3</v>
      </c>
      <c r="U41" s="150">
        <v>1338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1.0807692307692309E-3</v>
      </c>
      <c r="E42" s="36"/>
      <c r="F42" s="35"/>
      <c r="G42" s="43">
        <f>AVERAGE(G16:G41)</f>
        <v>-7.3719230769230773E-2</v>
      </c>
      <c r="H42" s="272">
        <f>COUNTIF($D16:$D41,"&gt;0")/COUNT($D16:$D41)</f>
        <v>0.53846153846153844</v>
      </c>
      <c r="I42" s="36"/>
      <c r="J42" s="36"/>
      <c r="K42" s="43">
        <f>AVERAGE(K16:K41)</f>
        <v>5.1343461538461539E-2</v>
      </c>
      <c r="L42" s="36"/>
      <c r="M42" s="35"/>
      <c r="N42" s="38"/>
      <c r="O42" s="39"/>
      <c r="P42" s="43">
        <f>AVERAGE(P16:P41)</f>
        <v>-5.9915384615384606E-2</v>
      </c>
      <c r="Q42" s="37"/>
      <c r="R42" s="43">
        <f>AVERAGE(R16:R41)</f>
        <v>-2.9230769230769236E-3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0.98</v>
      </c>
      <c r="D43" s="157">
        <v>0</v>
      </c>
      <c r="E43" s="144">
        <v>5094.6499999999996</v>
      </c>
      <c r="F43" s="7">
        <v>1.0371999999999999</v>
      </c>
      <c r="G43" s="146">
        <v>5.5100000000000003E-2</v>
      </c>
      <c r="H43" s="146">
        <v>3.5000000000000003E-2</v>
      </c>
      <c r="I43" s="144">
        <v>5</v>
      </c>
      <c r="J43" s="144">
        <v>5</v>
      </c>
      <c r="K43" s="146">
        <v>5.3030000000000001E-2</v>
      </c>
      <c r="L43" s="144" t="s">
        <v>40</v>
      </c>
      <c r="M43" s="7" t="s">
        <v>153</v>
      </c>
      <c r="N43" s="145">
        <v>-5.7999999999999996E-3</v>
      </c>
      <c r="O43" s="23">
        <v>0.31009999999999999</v>
      </c>
      <c r="P43" s="155" t="s">
        <v>44</v>
      </c>
      <c r="Q43" s="146">
        <v>0.67259999999999998</v>
      </c>
      <c r="R43" s="146">
        <v>-3.2000000000000002E-3</v>
      </c>
      <c r="S43" s="146">
        <v>-8.6E-3</v>
      </c>
      <c r="T43" s="146">
        <v>-8.0000000000000002E-3</v>
      </c>
      <c r="U43" s="144">
        <v>360271</v>
      </c>
      <c r="V43" s="144">
        <v>-863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1.044</v>
      </c>
      <c r="D44" s="159">
        <v>0</v>
      </c>
      <c r="E44" s="150">
        <v>0</v>
      </c>
      <c r="F44" s="14">
        <v>1.0349999999999999</v>
      </c>
      <c r="G44" s="152">
        <v>-8.6999999999999994E-3</v>
      </c>
      <c r="H44" s="152">
        <v>3.5000000000000003E-2</v>
      </c>
      <c r="I44" s="150">
        <v>5</v>
      </c>
      <c r="J44" s="150">
        <v>5</v>
      </c>
      <c r="K44" s="152">
        <v>4.9549999999999997E-2</v>
      </c>
      <c r="L44" s="150" t="s">
        <v>40</v>
      </c>
      <c r="M44" s="14" t="s">
        <v>157</v>
      </c>
      <c r="N44" s="151">
        <v>2.8E-3</v>
      </c>
      <c r="O44" s="18">
        <v>0.18160000000000001</v>
      </c>
      <c r="P44" s="152">
        <v>-1.0200000000000001E-2</v>
      </c>
      <c r="Q44" s="152">
        <v>0.91059999999999997</v>
      </c>
      <c r="R44" s="152">
        <v>1.26E-2</v>
      </c>
      <c r="S44" s="152">
        <v>1.47E-2</v>
      </c>
      <c r="T44" s="152">
        <v>1.0200000000000001E-2</v>
      </c>
      <c r="U44" s="150">
        <v>1095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150073</v>
      </c>
      <c r="B45" s="144" t="s">
        <v>178</v>
      </c>
      <c r="C45" s="7">
        <v>1.0449999999999999</v>
      </c>
      <c r="D45" s="157">
        <v>0</v>
      </c>
      <c r="E45" s="144">
        <v>0</v>
      </c>
      <c r="F45" s="7">
        <v>1.0329999999999999</v>
      </c>
      <c r="G45" s="146">
        <v>-1.1599999999999999E-2</v>
      </c>
      <c r="H45" s="146">
        <v>3.5000000000000003E-2</v>
      </c>
      <c r="I45" s="144">
        <v>5</v>
      </c>
      <c r="J45" s="144">
        <v>5</v>
      </c>
      <c r="K45" s="146">
        <v>4.9410000000000003E-2</v>
      </c>
      <c r="L45" s="144" t="s">
        <v>40</v>
      </c>
      <c r="M45" s="7" t="s">
        <v>174</v>
      </c>
      <c r="N45" s="145">
        <v>-1E-3</v>
      </c>
      <c r="O45" s="23">
        <v>0.53220000000000001</v>
      </c>
      <c r="P45" s="146">
        <v>-1.3100000000000001E-2</v>
      </c>
      <c r="Q45" s="146">
        <v>0.6613</v>
      </c>
      <c r="R45" s="146">
        <v>1.6000000000000001E-3</v>
      </c>
      <c r="S45" s="146">
        <v>-5.7999999999999996E-3</v>
      </c>
      <c r="T45" s="146">
        <v>-3.2000000000000002E-3</v>
      </c>
      <c r="U45" s="144">
        <v>350</v>
      </c>
      <c r="V45" s="144">
        <v>0</v>
      </c>
      <c r="W45" s="148">
        <v>0.17083333333333331</v>
      </c>
      <c r="X45" s="149">
        <v>42738</v>
      </c>
      <c r="Y45" s="13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1.0569999999999999</v>
      </c>
      <c r="D46" s="151">
        <v>8.9999999999999998E-4</v>
      </c>
      <c r="E46" s="150">
        <v>68.38</v>
      </c>
      <c r="F46" s="14">
        <v>1.0429999999999999</v>
      </c>
      <c r="G46" s="152">
        <v>-1.34E-2</v>
      </c>
      <c r="H46" s="152">
        <v>3.5000000000000003E-2</v>
      </c>
      <c r="I46" s="150">
        <v>5.75</v>
      </c>
      <c r="J46" s="150">
        <v>5</v>
      </c>
      <c r="K46" s="152">
        <v>4.9399999999999999E-2</v>
      </c>
      <c r="L46" s="150" t="s">
        <v>40</v>
      </c>
      <c r="M46" s="14" t="s">
        <v>154</v>
      </c>
      <c r="N46" s="159">
        <v>0</v>
      </c>
      <c r="O46" s="18">
        <v>0.14480000000000001</v>
      </c>
      <c r="P46" s="152">
        <v>-1.49E-2</v>
      </c>
      <c r="Q46" s="162">
        <v>0.98409999999999997</v>
      </c>
      <c r="R46" s="152">
        <v>4.5999999999999999E-3</v>
      </c>
      <c r="S46" s="152">
        <v>4.0000000000000001E-3</v>
      </c>
      <c r="T46" s="152">
        <v>1.2999999999999999E-3</v>
      </c>
      <c r="U46" s="150">
        <v>17234</v>
      </c>
      <c r="V46" s="150">
        <v>-1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1.05</v>
      </c>
      <c r="D47" s="145">
        <v>-1E-3</v>
      </c>
      <c r="E47" s="144">
        <v>0.32</v>
      </c>
      <c r="F47" s="7">
        <v>1.0369999999999999</v>
      </c>
      <c r="G47" s="146">
        <v>-1.2500000000000001E-2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182</v>
      </c>
      <c r="N47" s="147">
        <v>2E-3</v>
      </c>
      <c r="O47" s="23">
        <v>0.3836</v>
      </c>
      <c r="P47" s="146">
        <v>-1.4E-2</v>
      </c>
      <c r="Q47" s="146">
        <v>0.43680000000000002</v>
      </c>
      <c r="R47" s="146">
        <v>3.3999999999999998E-3</v>
      </c>
      <c r="S47" s="146">
        <v>6.1999999999999998E-3</v>
      </c>
      <c r="T47" s="146">
        <v>1.06E-2</v>
      </c>
      <c r="U47" s="144">
        <v>254</v>
      </c>
      <c r="V47" s="144">
        <v>3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150281</v>
      </c>
      <c r="B48" s="150" t="s">
        <v>168</v>
      </c>
      <c r="C48" s="14">
        <v>1.085</v>
      </c>
      <c r="D48" s="156">
        <v>-8.9999999999999998E-4</v>
      </c>
      <c r="E48" s="150">
        <v>334.7</v>
      </c>
      <c r="F48" s="14">
        <v>1.069</v>
      </c>
      <c r="G48" s="152">
        <v>-1.4999999999999999E-2</v>
      </c>
      <c r="H48" s="152">
        <v>3.5000000000000003E-2</v>
      </c>
      <c r="I48" s="150">
        <v>5.75</v>
      </c>
      <c r="J48" s="150">
        <v>5</v>
      </c>
      <c r="K48" s="152">
        <v>4.9299999999999997E-2</v>
      </c>
      <c r="L48" s="150" t="s">
        <v>40</v>
      </c>
      <c r="M48" s="14" t="s">
        <v>169</v>
      </c>
      <c r="N48" s="151">
        <v>1.0200000000000001E-2</v>
      </c>
      <c r="O48" s="18">
        <v>0.1615</v>
      </c>
      <c r="P48" s="152">
        <v>-1.6400000000000001E-2</v>
      </c>
      <c r="Q48" s="162">
        <v>0.90710000000000002</v>
      </c>
      <c r="R48" s="152">
        <v>6.8999999999999999E-3</v>
      </c>
      <c r="S48" s="152">
        <v>1.2999999999999999E-3</v>
      </c>
      <c r="T48" s="152">
        <v>5.9999999999999995E-4</v>
      </c>
      <c r="U48" s="150">
        <v>5430</v>
      </c>
      <c r="V48" s="150">
        <v>1</v>
      </c>
      <c r="W48" s="153">
        <v>0.21180555555555555</v>
      </c>
      <c r="X48" s="154">
        <v>42704</v>
      </c>
      <c r="Y48" s="21" t="s">
        <v>38</v>
      </c>
    </row>
    <row r="49" spans="1:25" ht="15.75" thickBot="1" x14ac:dyDescent="0.2">
      <c r="A49" s="7">
        <v>150112</v>
      </c>
      <c r="B49" s="144" t="s">
        <v>265</v>
      </c>
      <c r="C49" s="7">
        <v>1.024</v>
      </c>
      <c r="D49" s="147">
        <v>2E-3</v>
      </c>
      <c r="E49" s="144">
        <v>2.93</v>
      </c>
      <c r="F49" s="7">
        <v>1.0082</v>
      </c>
      <c r="G49" s="146">
        <v>-1.5699999999999999E-2</v>
      </c>
      <c r="H49" s="146">
        <v>3.5000000000000003E-2</v>
      </c>
      <c r="I49" s="144">
        <v>5</v>
      </c>
      <c r="J49" s="144">
        <v>5</v>
      </c>
      <c r="K49" s="146">
        <v>4.922E-2</v>
      </c>
      <c r="L49" s="144" t="s">
        <v>40</v>
      </c>
      <c r="M49" s="7" t="s">
        <v>266</v>
      </c>
      <c r="N49" s="147">
        <v>6.7999999999999996E-3</v>
      </c>
      <c r="O49" s="23">
        <v>0.50060000000000004</v>
      </c>
      <c r="P49" s="146">
        <v>-1.7100000000000001E-2</v>
      </c>
      <c r="Q49" s="146">
        <v>0.58760000000000001</v>
      </c>
      <c r="R49" s="146">
        <v>-2.5999999999999999E-3</v>
      </c>
      <c r="S49" s="146">
        <v>-4.8999999999999998E-3</v>
      </c>
      <c r="T49" s="146">
        <v>-5.3E-3</v>
      </c>
      <c r="U49" s="144">
        <v>955</v>
      </c>
      <c r="V49" s="144">
        <v>-2</v>
      </c>
      <c r="W49" s="148">
        <v>0.21180555555555555</v>
      </c>
      <c r="X49" s="149">
        <v>42919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1.0489999999999999</v>
      </c>
      <c r="D50" s="159">
        <v>0</v>
      </c>
      <c r="E50" s="150">
        <v>2.14</v>
      </c>
      <c r="F50" s="14">
        <v>1.0328999999999999</v>
      </c>
      <c r="G50" s="152">
        <v>-1.5599999999999999E-2</v>
      </c>
      <c r="H50" s="152">
        <v>3.5000000000000003E-2</v>
      </c>
      <c r="I50" s="150">
        <v>5</v>
      </c>
      <c r="J50" s="150">
        <v>5</v>
      </c>
      <c r="K50" s="152">
        <v>4.9209999999999997E-2</v>
      </c>
      <c r="L50" s="150" t="s">
        <v>40</v>
      </c>
      <c r="M50" s="14" t="s">
        <v>148</v>
      </c>
      <c r="N50" s="151">
        <v>1.2999999999999999E-3</v>
      </c>
      <c r="O50" s="18">
        <v>0.44450000000000001</v>
      </c>
      <c r="P50" s="152">
        <v>-1.6799999999999999E-2</v>
      </c>
      <c r="Q50" s="152">
        <v>0.97270000000000001</v>
      </c>
      <c r="R50" s="152">
        <v>1.46E-2</v>
      </c>
      <c r="S50" s="152">
        <v>1.8200000000000001E-2</v>
      </c>
      <c r="T50" s="152">
        <v>2.1100000000000001E-2</v>
      </c>
      <c r="U50" s="150">
        <v>543</v>
      </c>
      <c r="V50" s="150">
        <v>2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150121</v>
      </c>
      <c r="B51" s="144" t="s">
        <v>159</v>
      </c>
      <c r="C51" s="7">
        <v>1.05</v>
      </c>
      <c r="D51" s="157">
        <v>0</v>
      </c>
      <c r="E51" s="144">
        <v>1.61</v>
      </c>
      <c r="F51" s="7">
        <v>1.0329999999999999</v>
      </c>
      <c r="G51" s="146">
        <v>-1.6500000000000001E-2</v>
      </c>
      <c r="H51" s="146">
        <v>3.5000000000000003E-2</v>
      </c>
      <c r="I51" s="144">
        <v>5</v>
      </c>
      <c r="J51" s="144">
        <v>5</v>
      </c>
      <c r="K51" s="146">
        <v>4.9160000000000002E-2</v>
      </c>
      <c r="L51" s="144" t="s">
        <v>40</v>
      </c>
      <c r="M51" s="7" t="s">
        <v>160</v>
      </c>
      <c r="N51" s="147">
        <v>3.8E-3</v>
      </c>
      <c r="O51" s="23">
        <v>0.45550000000000002</v>
      </c>
      <c r="P51" s="146">
        <v>-1.78E-2</v>
      </c>
      <c r="Q51" s="146">
        <v>0.69740000000000002</v>
      </c>
      <c r="R51" s="146">
        <v>-7.4000000000000003E-3</v>
      </c>
      <c r="S51" s="146">
        <v>-1.15E-2</v>
      </c>
      <c r="T51" s="146">
        <v>-1.15E-2</v>
      </c>
      <c r="U51" s="144">
        <v>439</v>
      </c>
      <c r="V51" s="144">
        <v>-2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502031</v>
      </c>
      <c r="B52" s="161" t="s">
        <v>65</v>
      </c>
      <c r="C52" s="14">
        <v>1.022</v>
      </c>
      <c r="D52" s="159">
        <v>0</v>
      </c>
      <c r="E52" s="150">
        <v>3.95</v>
      </c>
      <c r="F52" s="14">
        <v>1.004</v>
      </c>
      <c r="G52" s="152">
        <v>-1.7899999999999999E-2</v>
      </c>
      <c r="H52" s="152">
        <v>3.5000000000000003E-2</v>
      </c>
      <c r="I52" s="150">
        <v>5</v>
      </c>
      <c r="J52" s="150">
        <v>5</v>
      </c>
      <c r="K52" s="152">
        <v>4.9119999999999997E-2</v>
      </c>
      <c r="L52" s="150" t="s">
        <v>40</v>
      </c>
      <c r="M52" s="14" t="s">
        <v>66</v>
      </c>
      <c r="N52" s="156">
        <v>-2.0999999999999999E-3</v>
      </c>
      <c r="O52" s="18">
        <v>0.36990000000000001</v>
      </c>
      <c r="P52" s="152">
        <v>-1.9099999999999999E-2</v>
      </c>
      <c r="Q52" s="152">
        <v>0.50749999999999995</v>
      </c>
      <c r="R52" s="152">
        <v>-3.5000000000000001E-3</v>
      </c>
      <c r="S52" s="152">
        <v>-6.0000000000000001E-3</v>
      </c>
      <c r="T52" s="152">
        <v>-5.0000000000000001E-4</v>
      </c>
      <c r="U52" s="150">
        <v>945</v>
      </c>
      <c r="V52" s="150">
        <v>0</v>
      </c>
      <c r="W52" s="153">
        <v>0.21180555555555555</v>
      </c>
      <c r="X52" s="154">
        <v>42947</v>
      </c>
      <c r="Y52" s="21" t="s">
        <v>38</v>
      </c>
    </row>
    <row r="53" spans="1:25" ht="15.75" thickBot="1" x14ac:dyDescent="0.2">
      <c r="A53" s="7">
        <v>502001</v>
      </c>
      <c r="B53" s="144" t="s">
        <v>171</v>
      </c>
      <c r="C53" s="7">
        <v>1.052</v>
      </c>
      <c r="D53" s="145">
        <v>-8.9999999999999998E-4</v>
      </c>
      <c r="E53" s="144">
        <v>0.01</v>
      </c>
      <c r="F53" s="7">
        <v>1.0329999999999999</v>
      </c>
      <c r="G53" s="146">
        <v>-1.84E-2</v>
      </c>
      <c r="H53" s="146">
        <v>3.5000000000000003E-2</v>
      </c>
      <c r="I53" s="144">
        <v>5</v>
      </c>
      <c r="J53" s="144">
        <v>5</v>
      </c>
      <c r="K53" s="146">
        <v>4.9070000000000003E-2</v>
      </c>
      <c r="L53" s="144" t="s">
        <v>40</v>
      </c>
      <c r="M53" s="7" t="s">
        <v>172</v>
      </c>
      <c r="N53" s="147">
        <v>1.6000000000000001E-3</v>
      </c>
      <c r="O53" s="23">
        <v>0.37080000000000002</v>
      </c>
      <c r="P53" s="146">
        <v>-1.9599999999999999E-2</v>
      </c>
      <c r="Q53" s="146">
        <v>0.47120000000000001</v>
      </c>
      <c r="R53" s="146">
        <v>1.9E-3</v>
      </c>
      <c r="S53" s="146">
        <v>-3.3999999999999998E-3</v>
      </c>
      <c r="T53" s="146">
        <v>3.8999999999999998E-3</v>
      </c>
      <c r="U53" s="144">
        <v>267</v>
      </c>
      <c r="V53" s="144">
        <v>-3</v>
      </c>
      <c r="W53" s="148">
        <v>0.21180555555555555</v>
      </c>
      <c r="X53" s="149">
        <v>42738</v>
      </c>
      <c r="Y53" s="13" t="s">
        <v>38</v>
      </c>
    </row>
    <row r="54" spans="1:25" ht="15.75" thickBot="1" x14ac:dyDescent="0.2">
      <c r="A54" s="14">
        <v>502041</v>
      </c>
      <c r="B54" s="150" t="s">
        <v>155</v>
      </c>
      <c r="C54" s="14">
        <v>1.079</v>
      </c>
      <c r="D54" s="159">
        <v>0</v>
      </c>
      <c r="E54" s="150">
        <v>0</v>
      </c>
      <c r="F54" s="14">
        <v>1.0580000000000001</v>
      </c>
      <c r="G54" s="152">
        <v>-1.9800000000000002E-2</v>
      </c>
      <c r="H54" s="152">
        <v>3.5000000000000003E-2</v>
      </c>
      <c r="I54" s="150">
        <v>5.5</v>
      </c>
      <c r="J54" s="150">
        <v>5</v>
      </c>
      <c r="K54" s="152">
        <v>4.9029999999999997E-2</v>
      </c>
      <c r="L54" s="150" t="s">
        <v>40</v>
      </c>
      <c r="M54" s="14" t="s">
        <v>91</v>
      </c>
      <c r="N54" s="151">
        <v>3.8999999999999998E-3</v>
      </c>
      <c r="O54" s="18">
        <v>0.29559999999999997</v>
      </c>
      <c r="P54" s="152">
        <v>-2.1100000000000001E-2</v>
      </c>
      <c r="Q54" s="162">
        <v>0.61560000000000004</v>
      </c>
      <c r="R54" s="152">
        <v>1E-4</v>
      </c>
      <c r="S54" s="152">
        <v>7.6E-3</v>
      </c>
      <c r="T54" s="152">
        <v>8.6999999999999994E-3</v>
      </c>
      <c r="U54" s="150">
        <v>1054</v>
      </c>
      <c r="V54" s="150">
        <v>0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502021</v>
      </c>
      <c r="B55" s="144" t="s">
        <v>344</v>
      </c>
      <c r="C55" s="7">
        <v>1.0549999999999999</v>
      </c>
      <c r="D55" s="147">
        <v>7.6E-3</v>
      </c>
      <c r="E55" s="144">
        <v>5.09</v>
      </c>
      <c r="F55" s="7">
        <v>1.0349999999999999</v>
      </c>
      <c r="G55" s="146">
        <v>-1.9300000000000001E-2</v>
      </c>
      <c r="H55" s="146">
        <v>3.5000000000000003E-2</v>
      </c>
      <c r="I55" s="144">
        <v>5</v>
      </c>
      <c r="J55" s="144">
        <v>5</v>
      </c>
      <c r="K55" s="146">
        <v>4.9020000000000001E-2</v>
      </c>
      <c r="L55" s="144" t="s">
        <v>40</v>
      </c>
      <c r="M55" s="7" t="s">
        <v>91</v>
      </c>
      <c r="N55" s="147">
        <v>3.8999999999999998E-3</v>
      </c>
      <c r="O55" s="23">
        <v>0.4501</v>
      </c>
      <c r="P55" s="146">
        <v>-2.0500000000000001E-2</v>
      </c>
      <c r="Q55" s="146">
        <v>0.28389999999999999</v>
      </c>
      <c r="R55" s="146">
        <v>-5.7999999999999996E-3</v>
      </c>
      <c r="S55" s="146">
        <v>-5.5999999999999999E-3</v>
      </c>
      <c r="T55" s="146">
        <v>-4.3E-3</v>
      </c>
      <c r="U55" s="144">
        <v>362</v>
      </c>
      <c r="V55" s="144">
        <v>-2</v>
      </c>
      <c r="W55" s="148">
        <v>0.21180555555555555</v>
      </c>
      <c r="X55" s="149">
        <v>42719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1.0549999999999999</v>
      </c>
      <c r="D56" s="159">
        <v>0</v>
      </c>
      <c r="E56" s="150">
        <v>0</v>
      </c>
      <c r="F56" s="14">
        <v>1.0329999999999999</v>
      </c>
      <c r="G56" s="152">
        <v>-2.1299999999999999E-2</v>
      </c>
      <c r="H56" s="152">
        <v>3.5000000000000003E-2</v>
      </c>
      <c r="I56" s="150">
        <v>5</v>
      </c>
      <c r="J56" s="150">
        <v>5</v>
      </c>
      <c r="K56" s="152">
        <v>4.8919999999999998E-2</v>
      </c>
      <c r="L56" s="150" t="s">
        <v>40</v>
      </c>
      <c r="M56" s="14" t="s">
        <v>163</v>
      </c>
      <c r="N56" s="151">
        <v>2.8E-3</v>
      </c>
      <c r="O56" s="18">
        <v>0.16689999999999999</v>
      </c>
      <c r="P56" s="152">
        <v>-2.24E-2</v>
      </c>
      <c r="Q56" s="152">
        <v>1.5972999999999999</v>
      </c>
      <c r="R56" s="152">
        <v>-6.9999999999999999E-4</v>
      </c>
      <c r="S56" s="152">
        <v>1.2999999999999999E-3</v>
      </c>
      <c r="T56" s="152">
        <v>1.2999999999999999E-3</v>
      </c>
      <c r="U56" s="150">
        <v>952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150225</v>
      </c>
      <c r="B57" s="144" t="s">
        <v>285</v>
      </c>
      <c r="C57" s="7">
        <v>1.0609999999999999</v>
      </c>
      <c r="D57" s="147">
        <v>2.8E-3</v>
      </c>
      <c r="E57" s="144">
        <v>11.4</v>
      </c>
      <c r="F57" s="7">
        <v>1.0374000000000001</v>
      </c>
      <c r="G57" s="146">
        <v>-2.2700000000000001E-2</v>
      </c>
      <c r="H57" s="146">
        <v>3.5000000000000003E-2</v>
      </c>
      <c r="I57" s="144">
        <v>5</v>
      </c>
      <c r="J57" s="144">
        <v>5</v>
      </c>
      <c r="K57" s="146">
        <v>4.8849999999999998E-2</v>
      </c>
      <c r="L57" s="144" t="s">
        <v>40</v>
      </c>
      <c r="M57" s="7" t="s">
        <v>84</v>
      </c>
      <c r="N57" s="147">
        <v>6.7000000000000002E-3</v>
      </c>
      <c r="O57" s="23">
        <v>0.42920000000000003</v>
      </c>
      <c r="P57" s="146">
        <v>-2.4199999999999999E-2</v>
      </c>
      <c r="Q57" s="146">
        <v>0.33019999999999999</v>
      </c>
      <c r="R57" s="146">
        <v>-7.1999999999999998E-3</v>
      </c>
      <c r="S57" s="146">
        <v>-4.8999999999999998E-3</v>
      </c>
      <c r="T57" s="146">
        <v>-6.6E-3</v>
      </c>
      <c r="U57" s="144">
        <v>3021</v>
      </c>
      <c r="V57" s="144">
        <v>-14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150267</v>
      </c>
      <c r="B58" s="161" t="s">
        <v>164</v>
      </c>
      <c r="C58" s="14">
        <v>1.0629999999999999</v>
      </c>
      <c r="D58" s="151">
        <v>6.6E-3</v>
      </c>
      <c r="E58" s="150">
        <v>0.77</v>
      </c>
      <c r="F58" s="14">
        <v>1.0374000000000001</v>
      </c>
      <c r="G58" s="152">
        <v>-2.47E-2</v>
      </c>
      <c r="H58" s="152">
        <v>3.5000000000000003E-2</v>
      </c>
      <c r="I58" s="150">
        <v>5</v>
      </c>
      <c r="J58" s="150">
        <v>5</v>
      </c>
      <c r="K58" s="152">
        <v>4.8750000000000002E-2</v>
      </c>
      <c r="L58" s="150" t="s">
        <v>40</v>
      </c>
      <c r="M58" s="14" t="s">
        <v>95</v>
      </c>
      <c r="N58" s="151">
        <v>3.0000000000000001E-3</v>
      </c>
      <c r="O58" s="18">
        <v>0.27239999999999998</v>
      </c>
      <c r="P58" s="152">
        <v>-2.5999999999999999E-2</v>
      </c>
      <c r="Q58" s="152">
        <v>0.69550000000000001</v>
      </c>
      <c r="R58" s="152">
        <v>2.9999999999999997E-4</v>
      </c>
      <c r="S58" s="152">
        <v>-1.1599999999999999E-2</v>
      </c>
      <c r="T58" s="152">
        <v>-8.9999999999999998E-4</v>
      </c>
      <c r="U58" s="150">
        <v>1975</v>
      </c>
      <c r="V58" s="150">
        <v>0</v>
      </c>
      <c r="W58" s="153">
        <v>0.21180555555555555</v>
      </c>
      <c r="X58" s="154">
        <v>42705</v>
      </c>
      <c r="Y58" s="21" t="s">
        <v>38</v>
      </c>
    </row>
    <row r="59" spans="1:25" ht="15.75" thickBot="1" x14ac:dyDescent="0.2">
      <c r="A59" s="7">
        <v>502054</v>
      </c>
      <c r="B59" s="144" t="s">
        <v>55</v>
      </c>
      <c r="C59" s="7">
        <v>1.085</v>
      </c>
      <c r="D59" s="157">
        <v>0</v>
      </c>
      <c r="E59" s="144">
        <v>71.430000000000007</v>
      </c>
      <c r="F59" s="7">
        <v>1.0580000000000001</v>
      </c>
      <c r="G59" s="146">
        <v>-2.5499999999999998E-2</v>
      </c>
      <c r="H59" s="146">
        <v>3.5000000000000003E-2</v>
      </c>
      <c r="I59" s="144">
        <v>5.5</v>
      </c>
      <c r="J59" s="144">
        <v>5</v>
      </c>
      <c r="K59" s="146">
        <v>4.8739999999999999E-2</v>
      </c>
      <c r="L59" s="144" t="s">
        <v>40</v>
      </c>
      <c r="M59" s="7" t="s">
        <v>56</v>
      </c>
      <c r="N59" s="147">
        <v>6.4999999999999997E-3</v>
      </c>
      <c r="O59" s="23">
        <v>0.40310000000000001</v>
      </c>
      <c r="P59" s="146">
        <v>-2.6499999999999999E-2</v>
      </c>
      <c r="Q59" s="160">
        <v>0.36899999999999999</v>
      </c>
      <c r="R59" s="146">
        <v>2.0999999999999999E-3</v>
      </c>
      <c r="S59" s="146">
        <v>5.1000000000000004E-3</v>
      </c>
      <c r="T59" s="146">
        <v>4.5999999999999999E-3</v>
      </c>
      <c r="U59" s="144">
        <v>9803</v>
      </c>
      <c r="V59" s="144">
        <v>206</v>
      </c>
      <c r="W59" s="148">
        <v>0.21180555555555555</v>
      </c>
      <c r="X59" s="149">
        <v>42704</v>
      </c>
      <c r="Y59" s="13" t="s">
        <v>38</v>
      </c>
    </row>
    <row r="60" spans="1:25" ht="15.75" thickBot="1" x14ac:dyDescent="0.2">
      <c r="A60" s="14">
        <v>150055</v>
      </c>
      <c r="B60" s="150" t="s">
        <v>184</v>
      </c>
      <c r="C60" s="14">
        <v>1.06</v>
      </c>
      <c r="D60" s="159">
        <v>0</v>
      </c>
      <c r="E60" s="150">
        <v>0.73</v>
      </c>
      <c r="F60" s="14">
        <v>1.0328999999999999</v>
      </c>
      <c r="G60" s="152">
        <v>-2.6200000000000001E-2</v>
      </c>
      <c r="H60" s="152">
        <v>3.5000000000000003E-2</v>
      </c>
      <c r="I60" s="150">
        <v>5</v>
      </c>
      <c r="J60" s="150">
        <v>5</v>
      </c>
      <c r="K60" s="152">
        <v>4.8680000000000001E-2</v>
      </c>
      <c r="L60" s="150" t="s">
        <v>40</v>
      </c>
      <c r="M60" s="14" t="s">
        <v>148</v>
      </c>
      <c r="N60" s="151">
        <v>1.2999999999999999E-3</v>
      </c>
      <c r="O60" s="18">
        <v>0.58620000000000005</v>
      </c>
      <c r="P60" s="152">
        <v>-2.7E-2</v>
      </c>
      <c r="Q60" s="150" t="s">
        <v>37</v>
      </c>
      <c r="R60" s="152">
        <v>6.7999999999999996E-3</v>
      </c>
      <c r="S60" s="152">
        <v>8.8999999999999999E-3</v>
      </c>
      <c r="T60" s="152">
        <v>1.14E-2</v>
      </c>
      <c r="U60" s="150">
        <v>312</v>
      </c>
      <c r="V60" s="150">
        <v>0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1.0629999999999999</v>
      </c>
      <c r="D61" s="147">
        <v>1.5299999999999999E-2</v>
      </c>
      <c r="E61" s="144">
        <v>0.77</v>
      </c>
      <c r="F61" s="7">
        <v>1.0329999999999999</v>
      </c>
      <c r="G61" s="146">
        <v>-2.9000000000000001E-2</v>
      </c>
      <c r="H61" s="146">
        <v>3.5000000000000003E-2</v>
      </c>
      <c r="I61" s="144">
        <v>5</v>
      </c>
      <c r="J61" s="144">
        <v>5</v>
      </c>
      <c r="K61" s="146">
        <v>4.854E-2</v>
      </c>
      <c r="L61" s="144" t="s">
        <v>40</v>
      </c>
      <c r="M61" s="7" t="s">
        <v>36</v>
      </c>
      <c r="N61" s="147">
        <v>4.7999999999999996E-3</v>
      </c>
      <c r="O61" s="23">
        <v>0.59850000000000003</v>
      </c>
      <c r="P61" s="146">
        <v>-3.04E-2</v>
      </c>
      <c r="Q61" s="146">
        <v>0.50590000000000002</v>
      </c>
      <c r="R61" s="146">
        <v>-5.7999999999999996E-3</v>
      </c>
      <c r="S61" s="146">
        <v>-7.7000000000000002E-3</v>
      </c>
      <c r="T61" s="146">
        <v>-1.46E-2</v>
      </c>
      <c r="U61" s="144">
        <v>180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150295</v>
      </c>
      <c r="B62" s="150" t="s">
        <v>167</v>
      </c>
      <c r="C62" s="14">
        <v>1.0980000000000001</v>
      </c>
      <c r="D62" s="159">
        <v>0</v>
      </c>
      <c r="E62" s="150">
        <v>53.92</v>
      </c>
      <c r="F62" s="14">
        <v>1.0658000000000001</v>
      </c>
      <c r="G62" s="152">
        <v>-3.0200000000000001E-2</v>
      </c>
      <c r="H62" s="152">
        <v>3.5000000000000003E-2</v>
      </c>
      <c r="I62" s="150">
        <v>5.75</v>
      </c>
      <c r="J62" s="150">
        <v>5</v>
      </c>
      <c r="K62" s="152">
        <v>4.8529999999999997E-2</v>
      </c>
      <c r="L62" s="150" t="s">
        <v>40</v>
      </c>
      <c r="M62" s="14" t="s">
        <v>48</v>
      </c>
      <c r="N62" s="151">
        <v>2.3E-3</v>
      </c>
      <c r="O62" s="18">
        <v>0.25729999999999997</v>
      </c>
      <c r="P62" s="152">
        <v>-3.0800000000000001E-2</v>
      </c>
      <c r="Q62" s="152">
        <v>0.69330000000000003</v>
      </c>
      <c r="R62" s="152">
        <v>-3.8E-3</v>
      </c>
      <c r="S62" s="152">
        <v>-3.8999999999999998E-3</v>
      </c>
      <c r="T62" s="152">
        <v>-2E-3</v>
      </c>
      <c r="U62" s="150">
        <v>21912</v>
      </c>
      <c r="V62" s="150">
        <v>-47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150140</v>
      </c>
      <c r="B63" s="144" t="s">
        <v>158</v>
      </c>
      <c r="C63" s="7">
        <v>1.0640000000000001</v>
      </c>
      <c r="D63" s="147">
        <v>1.6199999999999999E-2</v>
      </c>
      <c r="E63" s="144">
        <v>3.75</v>
      </c>
      <c r="F63" s="7">
        <v>1.0331999999999999</v>
      </c>
      <c r="G63" s="146">
        <v>-2.98E-2</v>
      </c>
      <c r="H63" s="146">
        <v>3.5000000000000003E-2</v>
      </c>
      <c r="I63" s="144">
        <v>5</v>
      </c>
      <c r="J63" s="144">
        <v>5</v>
      </c>
      <c r="K63" s="146">
        <v>4.8509999999999998E-2</v>
      </c>
      <c r="L63" s="144" t="s">
        <v>40</v>
      </c>
      <c r="M63" s="7" t="s">
        <v>88</v>
      </c>
      <c r="N63" s="147">
        <v>4.7999999999999996E-3</v>
      </c>
      <c r="O63" s="23">
        <v>0.26889999999999997</v>
      </c>
      <c r="P63" s="146">
        <v>-3.0700000000000002E-2</v>
      </c>
      <c r="Q63" s="146">
        <v>0.70920000000000005</v>
      </c>
      <c r="R63" s="146">
        <v>1.0699999999999999E-2</v>
      </c>
      <c r="S63" s="146">
        <v>5.5999999999999999E-3</v>
      </c>
      <c r="T63" s="146">
        <v>5.3E-3</v>
      </c>
      <c r="U63" s="144">
        <v>633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150104</v>
      </c>
      <c r="B64" s="150" t="s">
        <v>286</v>
      </c>
      <c r="C64" s="14">
        <v>1.0640000000000001</v>
      </c>
      <c r="D64" s="151">
        <v>8.9999999999999998E-4</v>
      </c>
      <c r="E64" s="150">
        <v>19.28</v>
      </c>
      <c r="F64" s="14">
        <v>1.0329999999999999</v>
      </c>
      <c r="G64" s="152">
        <v>-0.03</v>
      </c>
      <c r="H64" s="152">
        <v>3.5000000000000003E-2</v>
      </c>
      <c r="I64" s="150">
        <v>5</v>
      </c>
      <c r="J64" s="150">
        <v>5</v>
      </c>
      <c r="K64" s="152">
        <v>4.8500000000000001E-2</v>
      </c>
      <c r="L64" s="150" t="s">
        <v>40</v>
      </c>
      <c r="M64" s="14" t="s">
        <v>88</v>
      </c>
      <c r="N64" s="151">
        <v>4.7999999999999996E-3</v>
      </c>
      <c r="O64" s="18">
        <v>0.43730000000000002</v>
      </c>
      <c r="P64" s="152">
        <v>-0.03</v>
      </c>
      <c r="Q64" s="152">
        <v>0.68869999999999998</v>
      </c>
      <c r="R64" s="152">
        <v>-6.9999999999999999E-4</v>
      </c>
      <c r="S64" s="152">
        <v>-4.7000000000000002E-3</v>
      </c>
      <c r="T64" s="152">
        <v>-1.2999999999999999E-3</v>
      </c>
      <c r="U64" s="150">
        <v>1039</v>
      </c>
      <c r="V64" s="150">
        <v>-7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1.0640000000000001</v>
      </c>
      <c r="D65" s="147">
        <v>8.9999999999999998E-4</v>
      </c>
      <c r="E65" s="144">
        <v>133.96</v>
      </c>
      <c r="F65" s="7">
        <v>1.0329999999999999</v>
      </c>
      <c r="G65" s="146">
        <v>-0.03</v>
      </c>
      <c r="H65" s="146">
        <v>3.5000000000000003E-2</v>
      </c>
      <c r="I65" s="144">
        <v>5</v>
      </c>
      <c r="J65" s="144">
        <v>5</v>
      </c>
      <c r="K65" s="146">
        <v>4.8500000000000001E-2</v>
      </c>
      <c r="L65" s="144" t="s">
        <v>40</v>
      </c>
      <c r="M65" s="7" t="s">
        <v>174</v>
      </c>
      <c r="N65" s="145">
        <v>-1E-3</v>
      </c>
      <c r="O65" s="23">
        <v>0.15840000000000001</v>
      </c>
      <c r="P65" s="146">
        <v>-3.0700000000000002E-2</v>
      </c>
      <c r="Q65" s="146">
        <v>1.6236999999999999</v>
      </c>
      <c r="R65" s="146">
        <v>-1.6999999999999999E-3</v>
      </c>
      <c r="S65" s="146">
        <v>-3.8999999999999998E-3</v>
      </c>
      <c r="T65" s="146">
        <v>-3.3E-3</v>
      </c>
      <c r="U65" s="144">
        <v>88966</v>
      </c>
      <c r="V65" s="144">
        <v>-49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1.0649999999999999</v>
      </c>
      <c r="D66" s="151">
        <v>7.6E-3</v>
      </c>
      <c r="E66" s="150">
        <v>2.11</v>
      </c>
      <c r="F66" s="14">
        <v>1.0331999999999999</v>
      </c>
      <c r="G66" s="152">
        <v>-3.0800000000000001E-2</v>
      </c>
      <c r="H66" s="152">
        <v>3.5000000000000003E-2</v>
      </c>
      <c r="I66" s="150">
        <v>5</v>
      </c>
      <c r="J66" s="150">
        <v>5</v>
      </c>
      <c r="K66" s="152">
        <v>4.8460000000000003E-2</v>
      </c>
      <c r="L66" s="150" t="s">
        <v>40</v>
      </c>
      <c r="M66" s="14" t="s">
        <v>266</v>
      </c>
      <c r="N66" s="151">
        <v>6.7999999999999996E-3</v>
      </c>
      <c r="O66" s="18">
        <v>0.38590000000000002</v>
      </c>
      <c r="P66" s="152">
        <v>-3.1600000000000003E-2</v>
      </c>
      <c r="Q66" s="152">
        <v>0.91420000000000001</v>
      </c>
      <c r="R66" s="152">
        <v>-2.9999999999999997E-4</v>
      </c>
      <c r="S66" s="152">
        <v>-5.4000000000000003E-3</v>
      </c>
      <c r="T66" s="152">
        <v>-4.0000000000000002E-4</v>
      </c>
      <c r="U66" s="150">
        <v>698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150211</v>
      </c>
      <c r="B67" s="144" t="s">
        <v>175</v>
      </c>
      <c r="C67" s="7">
        <v>1.0680000000000001</v>
      </c>
      <c r="D67" s="147">
        <v>2.8E-3</v>
      </c>
      <c r="E67" s="144">
        <v>153.32</v>
      </c>
      <c r="F67" s="7">
        <v>1.0349999999999999</v>
      </c>
      <c r="G67" s="146">
        <v>-3.1899999999999998E-2</v>
      </c>
      <c r="H67" s="146">
        <v>3.5000000000000003E-2</v>
      </c>
      <c r="I67" s="144">
        <v>5</v>
      </c>
      <c r="J67" s="144">
        <v>5</v>
      </c>
      <c r="K67" s="146">
        <v>4.8399999999999999E-2</v>
      </c>
      <c r="L67" s="144" t="s">
        <v>40</v>
      </c>
      <c r="M67" s="7" t="s">
        <v>176</v>
      </c>
      <c r="N67" s="147">
        <v>1.1999999999999999E-3</v>
      </c>
      <c r="O67" s="23">
        <v>0.30620000000000003</v>
      </c>
      <c r="P67" s="146">
        <v>-3.2500000000000001E-2</v>
      </c>
      <c r="Q67" s="146">
        <v>0.61980000000000002</v>
      </c>
      <c r="R67" s="146">
        <v>-3.3E-3</v>
      </c>
      <c r="S67" s="146">
        <v>-2.7000000000000001E-3</v>
      </c>
      <c r="T67" s="146">
        <v>5.0000000000000001E-4</v>
      </c>
      <c r="U67" s="144">
        <v>113822</v>
      </c>
      <c r="V67" s="144">
        <v>8</v>
      </c>
      <c r="W67" s="148">
        <v>0.21180555555555555</v>
      </c>
      <c r="X67" s="149">
        <v>42719</v>
      </c>
      <c r="Y67" s="13" t="s">
        <v>38</v>
      </c>
    </row>
    <row r="68" spans="1:25" ht="15.75" thickBot="1" x14ac:dyDescent="0.2">
      <c r="A68" s="14">
        <v>150167</v>
      </c>
      <c r="B68" s="150" t="s">
        <v>161</v>
      </c>
      <c r="C68" s="14">
        <v>1.07</v>
      </c>
      <c r="D68" s="151">
        <v>6.6E-3</v>
      </c>
      <c r="E68" s="150">
        <v>22.04</v>
      </c>
      <c r="F68" s="14">
        <v>1.0369999999999999</v>
      </c>
      <c r="G68" s="152">
        <v>-3.1800000000000002E-2</v>
      </c>
      <c r="H68" s="152">
        <v>3.5000000000000003E-2</v>
      </c>
      <c r="I68" s="150">
        <v>5</v>
      </c>
      <c r="J68" s="150">
        <v>5</v>
      </c>
      <c r="K68" s="152">
        <v>4.8399999999999999E-2</v>
      </c>
      <c r="L68" s="150" t="s">
        <v>40</v>
      </c>
      <c r="M68" s="14" t="s">
        <v>88</v>
      </c>
      <c r="N68" s="151">
        <v>4.7999999999999996E-3</v>
      </c>
      <c r="O68" s="18">
        <v>0.25509999999999999</v>
      </c>
      <c r="P68" s="152">
        <v>-3.2399999999999998E-2</v>
      </c>
      <c r="Q68" s="152">
        <v>0.73629999999999995</v>
      </c>
      <c r="R68" s="152">
        <v>1.7500000000000002E-2</v>
      </c>
      <c r="S68" s="152">
        <v>1.9699999999999999E-2</v>
      </c>
      <c r="T68" s="152">
        <v>2.2700000000000001E-2</v>
      </c>
      <c r="U68" s="150">
        <v>2961</v>
      </c>
      <c r="V68" s="150">
        <v>0</v>
      </c>
      <c r="W68" s="153">
        <v>0.21180555555555555</v>
      </c>
      <c r="X68" s="154">
        <v>42705</v>
      </c>
      <c r="Y68" s="21" t="s">
        <v>38</v>
      </c>
    </row>
    <row r="69" spans="1:25" ht="15.75" thickBot="1" x14ac:dyDescent="0.2">
      <c r="A69" s="7">
        <v>150030</v>
      </c>
      <c r="B69" s="144" t="s">
        <v>179</v>
      </c>
      <c r="C69" s="7">
        <v>1.0680000000000001</v>
      </c>
      <c r="D69" s="145">
        <v>-1.3899999999999999E-2</v>
      </c>
      <c r="E69" s="144">
        <v>0.56999999999999995</v>
      </c>
      <c r="F69" s="7">
        <v>1.0329999999999999</v>
      </c>
      <c r="G69" s="146">
        <v>-3.39E-2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180</v>
      </c>
      <c r="N69" s="147">
        <v>3.5999999999999999E-3</v>
      </c>
      <c r="O69" s="23">
        <v>0.39629999999999999</v>
      </c>
      <c r="P69" s="146">
        <v>-3.4299999999999997E-2</v>
      </c>
      <c r="Q69" s="146">
        <v>0.8821</v>
      </c>
      <c r="R69" s="146">
        <v>-4.7999999999999996E-3</v>
      </c>
      <c r="S69" s="146">
        <v>6.6E-3</v>
      </c>
      <c r="T69" s="146">
        <v>8.5000000000000006E-3</v>
      </c>
      <c r="U69" s="144">
        <v>3156</v>
      </c>
      <c r="V69" s="144">
        <v>4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150152</v>
      </c>
      <c r="B70" s="150" t="s">
        <v>183</v>
      </c>
      <c r="C70" s="14">
        <v>1.073</v>
      </c>
      <c r="D70" s="156">
        <v>-8.9999999999999998E-4</v>
      </c>
      <c r="E70" s="150">
        <v>3647.47</v>
      </c>
      <c r="F70" s="14">
        <v>1.0329999999999999</v>
      </c>
      <c r="G70" s="152">
        <v>-3.8699999999999998E-2</v>
      </c>
      <c r="H70" s="152">
        <v>3.5000000000000003E-2</v>
      </c>
      <c r="I70" s="150">
        <v>5</v>
      </c>
      <c r="J70" s="150">
        <v>5</v>
      </c>
      <c r="K70" s="152">
        <v>4.8079999999999998E-2</v>
      </c>
      <c r="L70" s="150" t="s">
        <v>40</v>
      </c>
      <c r="M70" s="14" t="s">
        <v>129</v>
      </c>
      <c r="N70" s="156">
        <v>-1.6999999999999999E-3</v>
      </c>
      <c r="O70" s="18">
        <v>0.36449999999999999</v>
      </c>
      <c r="P70" s="152">
        <v>-3.8800000000000001E-2</v>
      </c>
      <c r="Q70" s="152">
        <v>0.48609999999999998</v>
      </c>
      <c r="R70" s="152">
        <v>-2.3E-3</v>
      </c>
      <c r="S70" s="152">
        <v>-4.4999999999999997E-3</v>
      </c>
      <c r="T70" s="152">
        <v>-5.8999999999999999E-3</v>
      </c>
      <c r="U70" s="150">
        <v>349682</v>
      </c>
      <c r="V70" s="150">
        <v>-1242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150090</v>
      </c>
      <c r="B71" s="144" t="s">
        <v>173</v>
      </c>
      <c r="C71" s="7">
        <v>1.0740000000000001</v>
      </c>
      <c r="D71" s="147">
        <v>8.9999999999999998E-4</v>
      </c>
      <c r="E71" s="144">
        <v>3.76</v>
      </c>
      <c r="F71" s="7">
        <v>1.0330999999999999</v>
      </c>
      <c r="G71" s="146">
        <v>-3.9600000000000003E-2</v>
      </c>
      <c r="H71" s="146">
        <v>3.5000000000000003E-2</v>
      </c>
      <c r="I71" s="144">
        <v>5</v>
      </c>
      <c r="J71" s="144">
        <v>5</v>
      </c>
      <c r="K71" s="146">
        <v>4.8039999999999999E-2</v>
      </c>
      <c r="L71" s="144" t="s">
        <v>40</v>
      </c>
      <c r="M71" s="7" t="s">
        <v>174</v>
      </c>
      <c r="N71" s="145">
        <v>-1E-3</v>
      </c>
      <c r="O71" s="23">
        <v>0.40510000000000002</v>
      </c>
      <c r="P71" s="146">
        <v>-3.9699999999999999E-2</v>
      </c>
      <c r="Q71" s="146">
        <v>0.85460000000000003</v>
      </c>
      <c r="R71" s="146">
        <v>5.9999999999999995E-4</v>
      </c>
      <c r="S71" s="146">
        <v>4.1000000000000003E-3</v>
      </c>
      <c r="T71" s="146">
        <v>-8.0000000000000004E-4</v>
      </c>
      <c r="U71" s="144">
        <v>1090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150064</v>
      </c>
      <c r="B72" s="150" t="s">
        <v>165</v>
      </c>
      <c r="C72" s="14">
        <v>1.08</v>
      </c>
      <c r="D72" s="151">
        <v>1.12E-2</v>
      </c>
      <c r="E72" s="150">
        <v>2.65</v>
      </c>
      <c r="F72" s="14">
        <v>1.0329999999999999</v>
      </c>
      <c r="G72" s="152">
        <v>-4.5499999999999999E-2</v>
      </c>
      <c r="H72" s="152">
        <v>3.5000000000000003E-2</v>
      </c>
      <c r="I72" s="150">
        <v>5</v>
      </c>
      <c r="J72" s="150">
        <v>5</v>
      </c>
      <c r="K72" s="152">
        <v>4.7759999999999997E-2</v>
      </c>
      <c r="L72" s="150" t="s">
        <v>40</v>
      </c>
      <c r="M72" s="14" t="s">
        <v>166</v>
      </c>
      <c r="N72" s="151">
        <v>1.4E-3</v>
      </c>
      <c r="O72" s="18">
        <v>0.46329999999999999</v>
      </c>
      <c r="P72" s="152">
        <v>-4.5100000000000001E-2</v>
      </c>
      <c r="Q72" s="152">
        <v>0.90590000000000004</v>
      </c>
      <c r="R72" s="152">
        <v>1.26E-2</v>
      </c>
      <c r="S72" s="152">
        <v>1.9099999999999999E-2</v>
      </c>
      <c r="T72" s="152">
        <v>1.47E-2</v>
      </c>
      <c r="U72" s="150">
        <v>262</v>
      </c>
      <c r="V72" s="150">
        <v>-2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1.0549999999999999</v>
      </c>
      <c r="D73" s="147">
        <v>1.2500000000000001E-2</v>
      </c>
      <c r="E73" s="144">
        <v>29.96</v>
      </c>
      <c r="F73" s="7">
        <v>1.0189999999999999</v>
      </c>
      <c r="G73" s="146">
        <v>-3.5299999999999998E-2</v>
      </c>
      <c r="H73" s="144" t="s">
        <v>186</v>
      </c>
      <c r="I73" s="144">
        <v>5</v>
      </c>
      <c r="J73" s="144">
        <v>5</v>
      </c>
      <c r="K73" s="146">
        <v>4.5949999999999998E-2</v>
      </c>
      <c r="L73" s="144" t="s">
        <v>40</v>
      </c>
      <c r="M73" s="7" t="s">
        <v>187</v>
      </c>
      <c r="N73" s="147">
        <v>6.7999999999999996E-3</v>
      </c>
      <c r="O73" s="23">
        <v>0.52459999999999996</v>
      </c>
      <c r="P73" s="146">
        <v>-3.3300000000000003E-2</v>
      </c>
      <c r="Q73" s="144" t="s">
        <v>37</v>
      </c>
      <c r="R73" s="146">
        <v>-4.1000000000000003E-3</v>
      </c>
      <c r="S73" s="146">
        <v>-2.7000000000000001E-3</v>
      </c>
      <c r="T73" s="146">
        <v>-2.7000000000000001E-3</v>
      </c>
      <c r="U73" s="144">
        <v>7963</v>
      </c>
      <c r="V73" s="144">
        <v>-5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1.0409999999999999</v>
      </c>
      <c r="D74" s="159">
        <v>0</v>
      </c>
      <c r="E74" s="150">
        <v>5.21</v>
      </c>
      <c r="F74" s="14">
        <v>1.0329999999999999</v>
      </c>
      <c r="G74" s="152">
        <v>-7.7000000000000002E-3</v>
      </c>
      <c r="H74" s="152">
        <v>3.5000000000000003E-2</v>
      </c>
      <c r="I74" s="150">
        <v>5</v>
      </c>
      <c r="J74" s="150">
        <v>5</v>
      </c>
      <c r="K74" s="152">
        <v>4.3999999999999997E-2</v>
      </c>
      <c r="L74" s="150">
        <v>3.57</v>
      </c>
      <c r="M74" s="14" t="s">
        <v>187</v>
      </c>
      <c r="N74" s="151">
        <v>6.7999999999999996E-3</v>
      </c>
      <c r="O74" s="152">
        <v>0.1983</v>
      </c>
      <c r="P74" s="150" t="s">
        <v>37</v>
      </c>
      <c r="Q74" s="152">
        <v>1.4996</v>
      </c>
      <c r="R74" s="152">
        <v>-2.7000000000000001E-3</v>
      </c>
      <c r="S74" s="152">
        <v>3.8E-3</v>
      </c>
      <c r="T74" s="152">
        <v>7.6E-3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1.1919999999999999</v>
      </c>
      <c r="D75" s="157">
        <v>0</v>
      </c>
      <c r="E75" s="144">
        <v>0</v>
      </c>
      <c r="F75" s="7">
        <v>1.0329999999999999</v>
      </c>
      <c r="G75" s="146">
        <v>-0.15390000000000001</v>
      </c>
      <c r="H75" s="146">
        <v>3.5000000000000003E-2</v>
      </c>
      <c r="I75" s="144">
        <v>5</v>
      </c>
      <c r="J75" s="144">
        <v>5</v>
      </c>
      <c r="K75" s="146">
        <v>4.3139999999999998E-2</v>
      </c>
      <c r="L75" s="144" t="s">
        <v>40</v>
      </c>
      <c r="M75" s="7" t="s">
        <v>191</v>
      </c>
      <c r="N75" s="147">
        <v>4.3E-3</v>
      </c>
      <c r="O75" s="23">
        <v>0.48060000000000003</v>
      </c>
      <c r="P75" s="146">
        <v>-0.1348</v>
      </c>
      <c r="Q75" s="146">
        <v>1.3053999999999999</v>
      </c>
      <c r="R75" s="146">
        <v>-6.4999999999999997E-3</v>
      </c>
      <c r="S75" s="146">
        <v>-3.5000000000000001E-3</v>
      </c>
      <c r="T75" s="146">
        <v>-3.0000000000000001E-3</v>
      </c>
      <c r="U75" s="144">
        <v>4184</v>
      </c>
      <c r="V75" s="144">
        <v>-1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1.0389999999999999</v>
      </c>
      <c r="D76" s="159">
        <v>0</v>
      </c>
      <c r="E76" s="150">
        <v>312.23</v>
      </c>
      <c r="F76" s="14">
        <v>1.0155000000000001</v>
      </c>
      <c r="G76" s="152">
        <v>-2.3099999999999999E-2</v>
      </c>
      <c r="H76" s="152">
        <v>3.5000000000000003E-2</v>
      </c>
      <c r="I76" s="150">
        <v>5</v>
      </c>
      <c r="J76" s="150">
        <v>5</v>
      </c>
      <c r="K76" s="152">
        <v>1.5270000000000001E-2</v>
      </c>
      <c r="L76" s="150">
        <v>0.68</v>
      </c>
      <c r="M76" s="14" t="s">
        <v>189</v>
      </c>
      <c r="N76" s="156">
        <v>-8.0000000000000004E-4</v>
      </c>
      <c r="O76" s="152">
        <v>0.39900000000000002</v>
      </c>
      <c r="P76" s="150" t="s">
        <v>37</v>
      </c>
      <c r="Q76" s="162">
        <v>0.89949999999999997</v>
      </c>
      <c r="R76" s="152">
        <v>-4.1999999999999997E-3</v>
      </c>
      <c r="S76" s="152">
        <v>-5.4000000000000003E-3</v>
      </c>
      <c r="T76" s="152">
        <v>-3.8E-3</v>
      </c>
      <c r="U76" s="150">
        <v>19029</v>
      </c>
      <c r="V76" s="150">
        <v>-65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1.1040000000000001</v>
      </c>
      <c r="D77" s="147">
        <v>4.4999999999999997E-3</v>
      </c>
      <c r="E77" s="144">
        <v>1.93</v>
      </c>
      <c r="F77" s="7">
        <v>1.0329999999999999</v>
      </c>
      <c r="G77" s="146">
        <v>-6.8699999999999997E-2</v>
      </c>
      <c r="H77" s="146">
        <v>3.5000000000000003E-2</v>
      </c>
      <c r="I77" s="144">
        <v>5</v>
      </c>
      <c r="J77" s="144">
        <v>5</v>
      </c>
      <c r="K77" s="146">
        <v>-3.3930000000000002E-2</v>
      </c>
      <c r="L77" s="144">
        <v>0.82</v>
      </c>
      <c r="M77" s="7" t="s">
        <v>193</v>
      </c>
      <c r="N77" s="147">
        <v>2.7000000000000001E-3</v>
      </c>
      <c r="O77" s="146">
        <v>0.35820000000000002</v>
      </c>
      <c r="P77" s="144" t="s">
        <v>37</v>
      </c>
      <c r="Q77" s="146">
        <v>1.0008999999999999</v>
      </c>
      <c r="R77" s="146">
        <v>-8.0999999999999996E-3</v>
      </c>
      <c r="S77" s="146">
        <v>-9.4999999999999998E-3</v>
      </c>
      <c r="T77" s="146">
        <v>-7.4999999999999997E-3</v>
      </c>
      <c r="U77" s="144">
        <v>12556</v>
      </c>
      <c r="V77" s="144">
        <v>-2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2.3342857142857141E-3</v>
      </c>
      <c r="E78" s="36"/>
      <c r="F78" s="35"/>
      <c r="G78" s="43">
        <f>AVERAGE(G43:G77)</f>
        <v>-2.6845714285714285E-2</v>
      </c>
      <c r="H78" s="272">
        <f>COUNTIF($D43:$D77,"&gt;0")/COUNT($D43:$D77)</f>
        <v>0.45714285714285713</v>
      </c>
      <c r="I78" s="270"/>
      <c r="J78" s="270"/>
      <c r="K78" s="43">
        <f>AVERAGE(K43:K77)</f>
        <v>4.5207999999999991E-2</v>
      </c>
      <c r="L78" s="36"/>
      <c r="M78" s="35"/>
      <c r="N78" s="38"/>
      <c r="O78" s="39"/>
      <c r="P78" s="43">
        <f>AVERAGE(P43:P77)</f>
        <v>-2.9090322580645162E-2</v>
      </c>
      <c r="Q78" s="37"/>
      <c r="R78" s="43">
        <f>AVERAGE(R43:R77)</f>
        <v>5.0285714285714322E-4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1.0309999999999999</v>
      </c>
      <c r="D79" s="159">
        <v>0</v>
      </c>
      <c r="E79" s="150">
        <v>23.92</v>
      </c>
      <c r="F79" s="14">
        <v>1.022</v>
      </c>
      <c r="G79" s="152">
        <v>-8.8000000000000005E-3</v>
      </c>
      <c r="H79" s="152">
        <v>3.2000000000000001E-2</v>
      </c>
      <c r="I79" s="150">
        <v>4.7</v>
      </c>
      <c r="J79" s="150">
        <v>4.7</v>
      </c>
      <c r="K79" s="152">
        <v>4.6580000000000003E-2</v>
      </c>
      <c r="L79" s="150" t="s">
        <v>40</v>
      </c>
      <c r="M79" s="14" t="s">
        <v>36</v>
      </c>
      <c r="N79" s="159">
        <v>0</v>
      </c>
      <c r="O79" s="18">
        <v>0.5131</v>
      </c>
      <c r="P79" s="152">
        <v>-1.0999999999999999E-2</v>
      </c>
      <c r="Q79" s="150" t="s">
        <v>37</v>
      </c>
      <c r="R79" s="152">
        <v>4.0000000000000001E-3</v>
      </c>
      <c r="S79" s="152">
        <v>8.0000000000000002E-3</v>
      </c>
      <c r="T79" s="152">
        <v>4.4000000000000003E-3</v>
      </c>
      <c r="U79" s="150">
        <v>1920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1.044</v>
      </c>
      <c r="D80" s="147">
        <v>1.9E-3</v>
      </c>
      <c r="E80" s="144">
        <v>627.51</v>
      </c>
      <c r="F80" s="7">
        <v>1.0329999999999999</v>
      </c>
      <c r="G80" s="146">
        <v>-1.06E-2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146</v>
      </c>
      <c r="N80" s="147">
        <v>4.7000000000000002E-3</v>
      </c>
      <c r="O80" s="23">
        <v>0.3775</v>
      </c>
      <c r="P80" s="146">
        <v>-1.21E-2</v>
      </c>
      <c r="Q80" s="146">
        <v>0.45550000000000002</v>
      </c>
      <c r="R80" s="146">
        <v>-5.4000000000000003E-3</v>
      </c>
      <c r="S80" s="146">
        <v>-4.4000000000000003E-3</v>
      </c>
      <c r="T80" s="146">
        <v>-4.4000000000000003E-3</v>
      </c>
      <c r="U80" s="144">
        <v>9295</v>
      </c>
      <c r="V80" s="144">
        <v>1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150028</v>
      </c>
      <c r="B81" s="150" t="s">
        <v>147</v>
      </c>
      <c r="C81" s="14">
        <v>1.0509999999999999</v>
      </c>
      <c r="D81" s="156">
        <v>-1E-3</v>
      </c>
      <c r="E81" s="150">
        <v>3.63</v>
      </c>
      <c r="F81" s="14">
        <v>1.0269999999999999</v>
      </c>
      <c r="G81" s="152">
        <v>-2.3400000000000001E-2</v>
      </c>
      <c r="H81" s="152">
        <v>3.2000000000000001E-2</v>
      </c>
      <c r="I81" s="150">
        <v>4.7</v>
      </c>
      <c r="J81" s="150">
        <v>4.7</v>
      </c>
      <c r="K81" s="152">
        <v>4.5900000000000003E-2</v>
      </c>
      <c r="L81" s="150" t="s">
        <v>40</v>
      </c>
      <c r="M81" s="14" t="s">
        <v>148</v>
      </c>
      <c r="N81" s="151">
        <v>1.2999999999999999E-3</v>
      </c>
      <c r="O81" s="18">
        <v>0.55189999999999995</v>
      </c>
      <c r="P81" s="152">
        <v>-2.4400000000000002E-2</v>
      </c>
      <c r="Q81" s="152">
        <v>0.59799999999999998</v>
      </c>
      <c r="R81" s="152">
        <v>-5.4000000000000003E-3</v>
      </c>
      <c r="S81" s="152">
        <v>-5.7999999999999996E-3</v>
      </c>
      <c r="T81" s="152">
        <v>-9.4000000000000004E-3</v>
      </c>
      <c r="U81" s="150">
        <v>4567</v>
      </c>
      <c r="V81" s="150">
        <v>-27</v>
      </c>
      <c r="W81" s="153">
        <v>0.17083333333333331</v>
      </c>
      <c r="X81" s="154">
        <v>42771</v>
      </c>
      <c r="Y81" s="21" t="s">
        <v>38</v>
      </c>
    </row>
    <row r="82" spans="1:25" ht="15.75" thickBot="1" x14ac:dyDescent="0.2">
      <c r="A82" s="7">
        <v>150157</v>
      </c>
      <c r="B82" s="144" t="s">
        <v>149</v>
      </c>
      <c r="C82" s="7">
        <v>1.0569999999999999</v>
      </c>
      <c r="D82" s="145">
        <v>-1.9E-3</v>
      </c>
      <c r="E82" s="144">
        <v>1215.25</v>
      </c>
      <c r="F82" s="7">
        <v>1.0329999999999999</v>
      </c>
      <c r="G82" s="146">
        <v>-2.3199999999999998E-2</v>
      </c>
      <c r="H82" s="146">
        <v>3.2000000000000001E-2</v>
      </c>
      <c r="I82" s="144">
        <v>4.7</v>
      </c>
      <c r="J82" s="144">
        <v>4.7</v>
      </c>
      <c r="K82" s="146">
        <v>4.5900000000000003E-2</v>
      </c>
      <c r="L82" s="144" t="s">
        <v>40</v>
      </c>
      <c r="M82" s="7" t="s">
        <v>150</v>
      </c>
      <c r="N82" s="147">
        <v>4.4999999999999997E-3</v>
      </c>
      <c r="O82" s="23">
        <v>0.32119999999999999</v>
      </c>
      <c r="P82" s="146">
        <v>-2.4299999999999999E-2</v>
      </c>
      <c r="Q82" s="146">
        <v>0.58730000000000004</v>
      </c>
      <c r="R82" s="146">
        <v>-1.1000000000000001E-3</v>
      </c>
      <c r="S82" s="146">
        <v>-5.7999999999999996E-3</v>
      </c>
      <c r="T82" s="146">
        <v>-4.7999999999999996E-3</v>
      </c>
      <c r="U82" s="144">
        <v>115447</v>
      </c>
      <c r="V82" s="144">
        <v>-775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1.0580000000000001</v>
      </c>
      <c r="D83" s="151">
        <v>5.7000000000000002E-3</v>
      </c>
      <c r="E83" s="150">
        <v>151.91</v>
      </c>
      <c r="F83" s="14">
        <v>1.0329999999999999</v>
      </c>
      <c r="G83" s="152">
        <v>-2.4199999999999999E-2</v>
      </c>
      <c r="H83" s="152">
        <v>3.2000000000000001E-2</v>
      </c>
      <c r="I83" s="150">
        <v>4.7</v>
      </c>
      <c r="J83" s="150">
        <v>4.7</v>
      </c>
      <c r="K83" s="152">
        <v>4.5850000000000002E-2</v>
      </c>
      <c r="L83" s="150" t="s">
        <v>40</v>
      </c>
      <c r="M83" s="14" t="s">
        <v>144</v>
      </c>
      <c r="N83" s="151">
        <v>3.3E-3</v>
      </c>
      <c r="O83" s="18">
        <v>0.21049999999999999</v>
      </c>
      <c r="P83" s="152">
        <v>-2.52E-2</v>
      </c>
      <c r="Q83" s="152">
        <v>0.84609999999999996</v>
      </c>
      <c r="R83" s="152">
        <v>-5.5999999999999999E-3</v>
      </c>
      <c r="S83" s="152">
        <v>-6.1999999999999998E-3</v>
      </c>
      <c r="T83" s="152">
        <v>-3.7000000000000002E-3</v>
      </c>
      <c r="U83" s="150">
        <v>12002</v>
      </c>
      <c r="V83" s="150">
        <v>-126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9.4000000000000008E-4</v>
      </c>
      <c r="E84" s="36"/>
      <c r="F84" s="35"/>
      <c r="G84" s="43">
        <f>AVERAGE(G79:G83)</f>
        <v>-1.804E-2</v>
      </c>
      <c r="H84" s="272">
        <f>COUNTIF($D79:$D83,"&gt;0")/COUNT($D79:$D83)</f>
        <v>0.4</v>
      </c>
      <c r="I84" s="270">
        <f>COUNTIF($D79:$D83,"&lt;0")</f>
        <v>2</v>
      </c>
      <c r="J84" s="270">
        <f>COUNTIF($D79:$D83,"=0")</f>
        <v>1</v>
      </c>
      <c r="K84" s="43">
        <f>AVERAGE(K79:K83)</f>
        <v>4.6144000000000004E-2</v>
      </c>
      <c r="L84" s="36"/>
      <c r="M84" s="35"/>
      <c r="N84" s="38"/>
      <c r="O84" s="39"/>
      <c r="P84" s="43">
        <f>AVERAGE(P79:P83)</f>
        <v>-1.9400000000000001E-2</v>
      </c>
      <c r="Q84" s="37"/>
      <c r="R84" s="43">
        <f>AVERAGE(R79:R83)</f>
        <v>-2.7000000000000001E-3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0.84199999999999997</v>
      </c>
      <c r="D85" s="147">
        <v>3.5999999999999999E-3</v>
      </c>
      <c r="E85" s="144">
        <v>4221.1099999999997</v>
      </c>
      <c r="F85" s="7">
        <v>1.0299</v>
      </c>
      <c r="G85" s="146">
        <v>0.18240000000000001</v>
      </c>
      <c r="H85" s="146">
        <v>0.03</v>
      </c>
      <c r="I85" s="144">
        <v>4.5</v>
      </c>
      <c r="J85" s="144">
        <v>4.5</v>
      </c>
      <c r="K85" s="146">
        <v>5.5410000000000001E-2</v>
      </c>
      <c r="L85" s="144" t="s">
        <v>40</v>
      </c>
      <c r="M85" s="7" t="s">
        <v>43</v>
      </c>
      <c r="N85" s="147">
        <v>2.7000000000000001E-3</v>
      </c>
      <c r="O85" s="23">
        <v>0.111</v>
      </c>
      <c r="P85" s="155" t="s">
        <v>44</v>
      </c>
      <c r="Q85" s="160">
        <v>2.1469999999999998</v>
      </c>
      <c r="R85" s="146">
        <v>-3.2000000000000002E-3</v>
      </c>
      <c r="S85" s="146">
        <v>-3.0000000000000001E-3</v>
      </c>
      <c r="T85" s="146">
        <v>-5.7000000000000002E-3</v>
      </c>
      <c r="U85" s="144">
        <v>278955</v>
      </c>
      <c r="V85" s="144">
        <v>1380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150257</v>
      </c>
      <c r="B86" s="150" t="s">
        <v>53</v>
      </c>
      <c r="C86" s="14">
        <v>1.016</v>
      </c>
      <c r="D86" s="159">
        <v>0</v>
      </c>
      <c r="E86" s="150">
        <v>2.06</v>
      </c>
      <c r="F86" s="14">
        <v>1.0109999999999999</v>
      </c>
      <c r="G86" s="152">
        <v>-4.8999999999999998E-3</v>
      </c>
      <c r="H86" s="152">
        <v>0.03</v>
      </c>
      <c r="I86" s="150">
        <v>4.5</v>
      </c>
      <c r="J86" s="150">
        <v>4.5</v>
      </c>
      <c r="K86" s="152">
        <v>4.478E-2</v>
      </c>
      <c r="L86" s="150" t="s">
        <v>40</v>
      </c>
      <c r="M86" s="14" t="s">
        <v>54</v>
      </c>
      <c r="N86" s="151">
        <v>8.9999999999999998E-4</v>
      </c>
      <c r="O86" s="18">
        <v>0.42320000000000002</v>
      </c>
      <c r="P86" s="152">
        <v>-7.4000000000000003E-3</v>
      </c>
      <c r="Q86" s="152">
        <v>0.37219999999999998</v>
      </c>
      <c r="R86" s="152">
        <v>-4.7000000000000002E-3</v>
      </c>
      <c r="S86" s="152">
        <v>-6.1000000000000004E-3</v>
      </c>
      <c r="T86" s="152">
        <v>-2.2000000000000001E-3</v>
      </c>
      <c r="U86" s="150">
        <v>1572</v>
      </c>
      <c r="V86" s="150">
        <v>-3</v>
      </c>
      <c r="W86" s="153">
        <v>0.21180555555555555</v>
      </c>
      <c r="X86" s="154">
        <v>42888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1.0369999999999999</v>
      </c>
      <c r="D87" s="147">
        <v>1.9E-3</v>
      </c>
      <c r="E87" s="144">
        <v>1.27</v>
      </c>
      <c r="F87" s="7">
        <v>1.032</v>
      </c>
      <c r="G87" s="146">
        <v>-4.7999999999999996E-3</v>
      </c>
      <c r="H87" s="146">
        <v>0.03</v>
      </c>
      <c r="I87" s="144">
        <v>4.5</v>
      </c>
      <c r="J87" s="144">
        <v>4.5</v>
      </c>
      <c r="K87" s="146">
        <v>4.478E-2</v>
      </c>
      <c r="L87" s="144" t="s">
        <v>40</v>
      </c>
      <c r="M87" s="7" t="s">
        <v>46</v>
      </c>
      <c r="N87" s="145">
        <v>-2.0000000000000001E-4</v>
      </c>
      <c r="O87" s="23">
        <v>0.35949999999999999</v>
      </c>
      <c r="P87" s="146">
        <v>-7.4000000000000003E-3</v>
      </c>
      <c r="Q87" s="146">
        <v>0.49880000000000002</v>
      </c>
      <c r="R87" s="146">
        <v>-4.3E-3</v>
      </c>
      <c r="S87" s="146">
        <v>-7.0000000000000001E-3</v>
      </c>
      <c r="T87" s="146">
        <v>6.4999999999999997E-3</v>
      </c>
      <c r="U87" s="144">
        <v>249</v>
      </c>
      <c r="V87" s="144">
        <v>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150283</v>
      </c>
      <c r="B88" s="150" t="s">
        <v>63</v>
      </c>
      <c r="C88" s="14">
        <v>1.014</v>
      </c>
      <c r="D88" s="156">
        <v>-1E-3</v>
      </c>
      <c r="E88" s="150">
        <v>18.7</v>
      </c>
      <c r="F88" s="14">
        <v>1.0087999999999999</v>
      </c>
      <c r="G88" s="152">
        <v>-5.1999999999999998E-3</v>
      </c>
      <c r="H88" s="152">
        <v>0.03</v>
      </c>
      <c r="I88" s="150">
        <v>4.5</v>
      </c>
      <c r="J88" s="150">
        <v>4.5</v>
      </c>
      <c r="K88" s="152">
        <v>4.4769999999999997E-2</v>
      </c>
      <c r="L88" s="150" t="s">
        <v>40</v>
      </c>
      <c r="M88" s="14" t="s">
        <v>64</v>
      </c>
      <c r="N88" s="151">
        <v>2E-3</v>
      </c>
      <c r="O88" s="18">
        <v>0.29609999999999997</v>
      </c>
      <c r="P88" s="152">
        <v>-7.4000000000000003E-3</v>
      </c>
      <c r="Q88" s="162">
        <v>0.67749999999999999</v>
      </c>
      <c r="R88" s="152">
        <v>-5.7999999999999996E-3</v>
      </c>
      <c r="S88" s="152">
        <v>-2.2000000000000001E-3</v>
      </c>
      <c r="T88" s="152">
        <v>-2.8999999999999998E-3</v>
      </c>
      <c r="U88" s="150">
        <v>9260</v>
      </c>
      <c r="V88" s="150">
        <v>6</v>
      </c>
      <c r="W88" s="153">
        <v>0.21180555555555555</v>
      </c>
      <c r="X88" s="154">
        <v>42905</v>
      </c>
      <c r="Y88" s="21" t="s">
        <v>38</v>
      </c>
    </row>
    <row r="89" spans="1:25" ht="15.75" thickBot="1" x14ac:dyDescent="0.2">
      <c r="A89" s="7">
        <v>150184</v>
      </c>
      <c r="B89" s="144" t="s">
        <v>106</v>
      </c>
      <c r="C89" s="7">
        <v>1.0169999999999999</v>
      </c>
      <c r="D89" s="157">
        <v>0</v>
      </c>
      <c r="E89" s="144">
        <v>1594.74</v>
      </c>
      <c r="F89" s="7">
        <v>1.0113000000000001</v>
      </c>
      <c r="G89" s="146">
        <v>-5.5999999999999999E-3</v>
      </c>
      <c r="H89" s="146">
        <v>0.03</v>
      </c>
      <c r="I89" s="144">
        <v>4.5</v>
      </c>
      <c r="J89" s="144">
        <v>4.5</v>
      </c>
      <c r="K89" s="146">
        <v>4.4740000000000002E-2</v>
      </c>
      <c r="L89" s="144" t="s">
        <v>40</v>
      </c>
      <c r="M89" s="7" t="s">
        <v>76</v>
      </c>
      <c r="N89" s="157">
        <v>0</v>
      </c>
      <c r="O89" s="23">
        <v>0.34970000000000001</v>
      </c>
      <c r="P89" s="146">
        <v>-8.3999999999999995E-3</v>
      </c>
      <c r="Q89" s="160">
        <v>0.54669999999999996</v>
      </c>
      <c r="R89" s="146">
        <v>1.6999999999999999E-3</v>
      </c>
      <c r="S89" s="146">
        <v>7.4000000000000003E-3</v>
      </c>
      <c r="T89" s="146">
        <v>7.1000000000000004E-3</v>
      </c>
      <c r="U89" s="144">
        <v>41055</v>
      </c>
      <c r="V89" s="144">
        <v>2462</v>
      </c>
      <c r="W89" s="148">
        <v>0.21180555555555555</v>
      </c>
      <c r="X89" s="149">
        <v>42885</v>
      </c>
      <c r="Y89" s="13" t="s">
        <v>38</v>
      </c>
    </row>
    <row r="90" spans="1:25" ht="15.75" thickBot="1" x14ac:dyDescent="0.2">
      <c r="A90" s="14">
        <v>150229</v>
      </c>
      <c r="B90" s="150" t="s">
        <v>69</v>
      </c>
      <c r="C90" s="14">
        <v>1.04</v>
      </c>
      <c r="D90" s="156">
        <v>-1E-3</v>
      </c>
      <c r="E90" s="150">
        <v>410.04</v>
      </c>
      <c r="F90" s="14">
        <v>1.034</v>
      </c>
      <c r="G90" s="152">
        <v>-5.7999999999999996E-3</v>
      </c>
      <c r="H90" s="152">
        <v>0.03</v>
      </c>
      <c r="I90" s="150">
        <v>4.5</v>
      </c>
      <c r="J90" s="150">
        <v>4.5</v>
      </c>
      <c r="K90" s="152">
        <v>4.4729999999999999E-2</v>
      </c>
      <c r="L90" s="150" t="s">
        <v>40</v>
      </c>
      <c r="M90" s="14" t="s">
        <v>70</v>
      </c>
      <c r="N90" s="151">
        <v>7.9000000000000008E-3</v>
      </c>
      <c r="O90" s="18">
        <v>0.28320000000000001</v>
      </c>
      <c r="P90" s="152">
        <v>-8.3000000000000001E-3</v>
      </c>
      <c r="Q90" s="152">
        <v>0.67469999999999997</v>
      </c>
      <c r="R90" s="152">
        <v>1.5E-3</v>
      </c>
      <c r="S90" s="152">
        <v>2.8E-3</v>
      </c>
      <c r="T90" s="152">
        <v>1.6999999999999999E-3</v>
      </c>
      <c r="U90" s="150">
        <v>17321</v>
      </c>
      <c r="V90" s="150">
        <v>21</v>
      </c>
      <c r="W90" s="153">
        <v>0.21180555555555555</v>
      </c>
      <c r="X90" s="154">
        <v>42705</v>
      </c>
      <c r="Y90" s="21" t="s">
        <v>38</v>
      </c>
    </row>
    <row r="91" spans="1:25" ht="15.75" thickBot="1" x14ac:dyDescent="0.2">
      <c r="A91" s="7">
        <v>150277</v>
      </c>
      <c r="B91" s="155" t="s">
        <v>65</v>
      </c>
      <c r="C91" s="7">
        <v>1.0640000000000001</v>
      </c>
      <c r="D91" s="157">
        <v>0</v>
      </c>
      <c r="E91" s="144">
        <v>1199.28</v>
      </c>
      <c r="F91" s="7">
        <v>1.0580000000000001</v>
      </c>
      <c r="G91" s="146">
        <v>-5.7000000000000002E-3</v>
      </c>
      <c r="H91" s="146">
        <v>0.03</v>
      </c>
      <c r="I91" s="144">
        <v>5</v>
      </c>
      <c r="J91" s="144">
        <v>4.5</v>
      </c>
      <c r="K91" s="146">
        <v>4.4729999999999999E-2</v>
      </c>
      <c r="L91" s="144" t="s">
        <v>40</v>
      </c>
      <c r="M91" s="7" t="s">
        <v>66</v>
      </c>
      <c r="N91" s="145">
        <v>-2.0999999999999999E-3</v>
      </c>
      <c r="O91" s="23">
        <v>0.1512</v>
      </c>
      <c r="P91" s="146">
        <v>-8.3000000000000001E-3</v>
      </c>
      <c r="Q91" s="146">
        <v>0.94689999999999996</v>
      </c>
      <c r="R91" s="146">
        <v>-2.5000000000000001E-3</v>
      </c>
      <c r="S91" s="146">
        <v>-3.8999999999999998E-3</v>
      </c>
      <c r="T91" s="146">
        <v>-3.8999999999999998E-3</v>
      </c>
      <c r="U91" s="144">
        <v>53651</v>
      </c>
      <c r="V91" s="144">
        <v>-12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150164</v>
      </c>
      <c r="B92" s="150" t="s">
        <v>61</v>
      </c>
      <c r="C92" s="14">
        <v>1.0349999999999999</v>
      </c>
      <c r="D92" s="151">
        <v>1E-3</v>
      </c>
      <c r="E92" s="150">
        <v>109.6</v>
      </c>
      <c r="F92" s="14">
        <v>1.0289999999999999</v>
      </c>
      <c r="G92" s="152">
        <v>-5.7999999999999996E-3</v>
      </c>
      <c r="H92" s="152">
        <v>0.03</v>
      </c>
      <c r="I92" s="150">
        <v>4.5</v>
      </c>
      <c r="J92" s="150">
        <v>4.5</v>
      </c>
      <c r="K92" s="152">
        <v>4.4729999999999999E-2</v>
      </c>
      <c r="L92" s="150" t="s">
        <v>40</v>
      </c>
      <c r="M92" s="14" t="s">
        <v>62</v>
      </c>
      <c r="N92" s="156">
        <v>-5.9999999999999995E-4</v>
      </c>
      <c r="O92" s="18">
        <v>0.1113</v>
      </c>
      <c r="P92" s="152">
        <v>-6.4000000000000003E-3</v>
      </c>
      <c r="Q92" s="152">
        <v>0.4546</v>
      </c>
      <c r="R92" s="152">
        <v>1.24E-2</v>
      </c>
      <c r="S92" s="152">
        <v>1.49E-2</v>
      </c>
      <c r="T92" s="152">
        <v>1.37E-2</v>
      </c>
      <c r="U92" s="150">
        <v>3521</v>
      </c>
      <c r="V92" s="150">
        <v>14</v>
      </c>
      <c r="W92" s="153">
        <v>0.29375000000000001</v>
      </c>
      <c r="X92" s="154">
        <v>42705</v>
      </c>
      <c r="Y92" s="21" t="s">
        <v>38</v>
      </c>
    </row>
    <row r="93" spans="1:25" ht="15.75" thickBot="1" x14ac:dyDescent="0.2">
      <c r="A93" s="7">
        <v>150305</v>
      </c>
      <c r="B93" s="144" t="s">
        <v>104</v>
      </c>
      <c r="C93" s="7">
        <v>1.038</v>
      </c>
      <c r="D93" s="147">
        <v>1E-3</v>
      </c>
      <c r="E93" s="144">
        <v>10.58</v>
      </c>
      <c r="F93" s="7">
        <v>1.032</v>
      </c>
      <c r="G93" s="146">
        <v>-5.7999999999999996E-3</v>
      </c>
      <c r="H93" s="146">
        <v>0.03</v>
      </c>
      <c r="I93" s="144">
        <v>4.5</v>
      </c>
      <c r="J93" s="144">
        <v>4.5</v>
      </c>
      <c r="K93" s="146">
        <v>4.4729999999999999E-2</v>
      </c>
      <c r="L93" s="144" t="s">
        <v>40</v>
      </c>
      <c r="M93" s="7" t="s">
        <v>105</v>
      </c>
      <c r="N93" s="147">
        <v>2.5000000000000001E-3</v>
      </c>
      <c r="O93" s="23">
        <v>0.23139999999999999</v>
      </c>
      <c r="P93" s="146">
        <v>-8.3000000000000001E-3</v>
      </c>
      <c r="Q93" s="146">
        <v>0.79859999999999998</v>
      </c>
      <c r="R93" s="146">
        <v>-4.1999999999999997E-3</v>
      </c>
      <c r="S93" s="146">
        <v>-3.0000000000000001E-3</v>
      </c>
      <c r="T93" s="146">
        <v>-6.0000000000000001E-3</v>
      </c>
      <c r="U93" s="144">
        <v>2735</v>
      </c>
      <c r="V93" s="144">
        <v>4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150237</v>
      </c>
      <c r="B94" s="150" t="s">
        <v>75</v>
      </c>
      <c r="C94" s="14">
        <v>1.052</v>
      </c>
      <c r="D94" s="151">
        <v>1.9E-3</v>
      </c>
      <c r="E94" s="150">
        <v>44.1</v>
      </c>
      <c r="F94" s="14">
        <v>1.0449999999999999</v>
      </c>
      <c r="G94" s="152">
        <v>-6.7000000000000002E-3</v>
      </c>
      <c r="H94" s="152">
        <v>0.03</v>
      </c>
      <c r="I94" s="150">
        <v>4.75</v>
      </c>
      <c r="J94" s="150">
        <v>4.5</v>
      </c>
      <c r="K94" s="152">
        <v>4.471E-2</v>
      </c>
      <c r="L94" s="150" t="s">
        <v>40</v>
      </c>
      <c r="M94" s="14" t="s">
        <v>76</v>
      </c>
      <c r="N94" s="159">
        <v>0</v>
      </c>
      <c r="O94" s="18">
        <v>0.41560000000000002</v>
      </c>
      <c r="P94" s="152">
        <v>-9.1999999999999998E-3</v>
      </c>
      <c r="Q94" s="152">
        <v>0.3538</v>
      </c>
      <c r="R94" s="152">
        <v>-4.1000000000000003E-3</v>
      </c>
      <c r="S94" s="152">
        <v>1.8E-3</v>
      </c>
      <c r="T94" s="152">
        <v>2.4299999999999999E-2</v>
      </c>
      <c r="U94" s="150">
        <v>904</v>
      </c>
      <c r="V94" s="150">
        <v>50</v>
      </c>
      <c r="W94" s="153">
        <v>0.21180555555555555</v>
      </c>
      <c r="X94" s="154">
        <v>42675</v>
      </c>
      <c r="Y94" s="21" t="s">
        <v>38</v>
      </c>
    </row>
    <row r="95" spans="1:25" ht="15.75" thickBot="1" x14ac:dyDescent="0.2">
      <c r="A95" s="7">
        <v>150233</v>
      </c>
      <c r="B95" s="144" t="s">
        <v>81</v>
      </c>
      <c r="C95" s="7">
        <v>1.018</v>
      </c>
      <c r="D95" s="147">
        <v>2E-3</v>
      </c>
      <c r="E95" s="144">
        <v>46.48</v>
      </c>
      <c r="F95" s="7">
        <v>1.0113000000000001</v>
      </c>
      <c r="G95" s="146">
        <v>-6.6E-3</v>
      </c>
      <c r="H95" s="146">
        <v>0.03</v>
      </c>
      <c r="I95" s="144">
        <v>4.5</v>
      </c>
      <c r="J95" s="144">
        <v>4.5</v>
      </c>
      <c r="K95" s="146">
        <v>4.4699999999999997E-2</v>
      </c>
      <c r="L95" s="144" t="s">
        <v>40</v>
      </c>
      <c r="M95" s="7" t="s">
        <v>82</v>
      </c>
      <c r="N95" s="147">
        <v>3.7000000000000002E-3</v>
      </c>
      <c r="O95" s="23">
        <v>0.29289999999999999</v>
      </c>
      <c r="P95" s="146">
        <v>-9.4000000000000004E-3</v>
      </c>
      <c r="Q95" s="160">
        <v>0.68189999999999995</v>
      </c>
      <c r="R95" s="146">
        <v>-5.4000000000000003E-3</v>
      </c>
      <c r="S95" s="146">
        <v>-5.3E-3</v>
      </c>
      <c r="T95" s="146">
        <v>-2.7000000000000001E-3</v>
      </c>
      <c r="U95" s="144">
        <v>2663</v>
      </c>
      <c r="V95" s="144">
        <v>-2</v>
      </c>
      <c r="W95" s="148">
        <v>0.21180555555555555</v>
      </c>
      <c r="X95" s="149">
        <v>42884</v>
      </c>
      <c r="Y95" s="13" t="s">
        <v>38</v>
      </c>
    </row>
    <row r="96" spans="1:25" ht="15.75" thickBot="1" x14ac:dyDescent="0.2">
      <c r="A96" s="14">
        <v>150177</v>
      </c>
      <c r="B96" s="150" t="s">
        <v>83</v>
      </c>
      <c r="C96" s="14">
        <v>1.0369999999999999</v>
      </c>
      <c r="D96" s="156">
        <v>-1E-3</v>
      </c>
      <c r="E96" s="150">
        <v>391</v>
      </c>
      <c r="F96" s="14">
        <v>1.03</v>
      </c>
      <c r="G96" s="152">
        <v>-6.7999999999999996E-3</v>
      </c>
      <c r="H96" s="152">
        <v>0.03</v>
      </c>
      <c r="I96" s="150">
        <v>4.5</v>
      </c>
      <c r="J96" s="150">
        <v>4.5</v>
      </c>
      <c r="K96" s="152">
        <v>4.4690000000000001E-2</v>
      </c>
      <c r="L96" s="150" t="s">
        <v>40</v>
      </c>
      <c r="M96" s="14" t="s">
        <v>84</v>
      </c>
      <c r="N96" s="151">
        <v>6.7000000000000002E-3</v>
      </c>
      <c r="O96" s="18">
        <v>0.46920000000000001</v>
      </c>
      <c r="P96" s="152">
        <v>-9.2999999999999992E-3</v>
      </c>
      <c r="Q96" s="152">
        <v>0.2442</v>
      </c>
      <c r="R96" s="152">
        <v>-2.5999999999999999E-3</v>
      </c>
      <c r="S96" s="152">
        <v>-1.6999999999999999E-3</v>
      </c>
      <c r="T96" s="152">
        <v>-2.5000000000000001E-3</v>
      </c>
      <c r="U96" s="150">
        <v>22462</v>
      </c>
      <c r="V96" s="150">
        <v>-61</v>
      </c>
      <c r="W96" s="153">
        <v>0.21180555555555555</v>
      </c>
      <c r="X96" s="154">
        <v>42738</v>
      </c>
      <c r="Y96" s="21" t="s">
        <v>38</v>
      </c>
    </row>
    <row r="97" spans="1:25" ht="15.75" thickBot="1" x14ac:dyDescent="0.2">
      <c r="A97" s="7">
        <v>150179</v>
      </c>
      <c r="B97" s="144" t="s">
        <v>120</v>
      </c>
      <c r="C97" s="7">
        <v>1.0369999999999999</v>
      </c>
      <c r="D97" s="147">
        <v>1E-3</v>
      </c>
      <c r="E97" s="144">
        <v>268.08</v>
      </c>
      <c r="F97" s="7">
        <v>1.03</v>
      </c>
      <c r="G97" s="146">
        <v>-6.7999999999999996E-3</v>
      </c>
      <c r="H97" s="146">
        <v>0.03</v>
      </c>
      <c r="I97" s="144">
        <v>4.5</v>
      </c>
      <c r="J97" s="144">
        <v>4.5</v>
      </c>
      <c r="K97" s="146">
        <v>4.4690000000000001E-2</v>
      </c>
      <c r="L97" s="144" t="s">
        <v>40</v>
      </c>
      <c r="M97" s="7" t="s">
        <v>121</v>
      </c>
      <c r="N97" s="145">
        <v>-8.9999999999999998E-4</v>
      </c>
      <c r="O97" s="23">
        <v>0.46750000000000003</v>
      </c>
      <c r="P97" s="146">
        <v>-9.2999999999999992E-3</v>
      </c>
      <c r="Q97" s="146">
        <v>0.24790000000000001</v>
      </c>
      <c r="R97" s="146">
        <v>-5.0000000000000001E-3</v>
      </c>
      <c r="S97" s="146">
        <v>-4.5999999999999999E-3</v>
      </c>
      <c r="T97" s="146">
        <v>-6.1999999999999998E-3</v>
      </c>
      <c r="U97" s="144">
        <v>6040</v>
      </c>
      <c r="V97" s="144">
        <v>-13</v>
      </c>
      <c r="W97" s="148">
        <v>0.21180555555555555</v>
      </c>
      <c r="X97" s="149">
        <v>42738</v>
      </c>
      <c r="Y97" s="13" t="s">
        <v>38</v>
      </c>
    </row>
    <row r="98" spans="1:25" ht="15.75" thickBot="1" x14ac:dyDescent="0.2">
      <c r="A98" s="14">
        <v>150243</v>
      </c>
      <c r="B98" s="150" t="s">
        <v>128</v>
      </c>
      <c r="C98" s="14">
        <v>1.0349999999999999</v>
      </c>
      <c r="D98" s="159">
        <v>0</v>
      </c>
      <c r="E98" s="150">
        <v>364.17</v>
      </c>
      <c r="F98" s="14">
        <v>1.028</v>
      </c>
      <c r="G98" s="152">
        <v>-6.7999999999999996E-3</v>
      </c>
      <c r="H98" s="152">
        <v>0.03</v>
      </c>
      <c r="I98" s="150">
        <v>4.5</v>
      </c>
      <c r="J98" s="150">
        <v>4.5</v>
      </c>
      <c r="K98" s="152">
        <v>4.4690000000000001E-2</v>
      </c>
      <c r="L98" s="150" t="s">
        <v>40</v>
      </c>
      <c r="M98" s="14" t="s">
        <v>129</v>
      </c>
      <c r="N98" s="156">
        <v>-1.6999999999999999E-3</v>
      </c>
      <c r="O98" s="18">
        <v>0.38040000000000002</v>
      </c>
      <c r="P98" s="152">
        <v>-9.2999999999999992E-3</v>
      </c>
      <c r="Q98" s="152">
        <v>0.45440000000000003</v>
      </c>
      <c r="R98" s="152">
        <v>-4.7000000000000002E-3</v>
      </c>
      <c r="S98" s="152">
        <v>-5.3E-3</v>
      </c>
      <c r="T98" s="152">
        <v>-5.3E-3</v>
      </c>
      <c r="U98" s="150">
        <v>11837</v>
      </c>
      <c r="V98" s="150">
        <v>-98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150273</v>
      </c>
      <c r="B99" s="144" t="s">
        <v>45</v>
      </c>
      <c r="C99" s="7">
        <v>1.0640000000000001</v>
      </c>
      <c r="D99" s="147">
        <v>1.9E-3</v>
      </c>
      <c r="E99" s="144">
        <v>239.96</v>
      </c>
      <c r="F99" s="7">
        <v>1.0569999999999999</v>
      </c>
      <c r="G99" s="146">
        <v>-6.6E-3</v>
      </c>
      <c r="H99" s="146">
        <v>0.03</v>
      </c>
      <c r="I99" s="144">
        <v>5</v>
      </c>
      <c r="J99" s="144">
        <v>4.5</v>
      </c>
      <c r="K99" s="146">
        <v>4.4690000000000001E-2</v>
      </c>
      <c r="L99" s="144" t="s">
        <v>40</v>
      </c>
      <c r="M99" s="7" t="s">
        <v>46</v>
      </c>
      <c r="N99" s="145">
        <v>-2.0000000000000001E-4</v>
      </c>
      <c r="O99" s="23">
        <v>0.14449999999999999</v>
      </c>
      <c r="P99" s="146">
        <v>-9.1999999999999998E-3</v>
      </c>
      <c r="Q99" s="146">
        <v>0.9637</v>
      </c>
      <c r="R99" s="146">
        <v>8.0000000000000004E-4</v>
      </c>
      <c r="S99" s="146">
        <v>-6.9999999999999999E-4</v>
      </c>
      <c r="T99" s="146">
        <v>-2.5999999999999999E-3</v>
      </c>
      <c r="U99" s="144">
        <v>11107</v>
      </c>
      <c r="V99" s="144">
        <v>6</v>
      </c>
      <c r="W99" s="148">
        <v>0.21180555555555555</v>
      </c>
      <c r="X99" s="149">
        <v>42614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1.018</v>
      </c>
      <c r="D100" s="151">
        <v>1E-3</v>
      </c>
      <c r="E100" s="150">
        <v>128.66</v>
      </c>
      <c r="F100" s="14">
        <v>1.0109999999999999</v>
      </c>
      <c r="G100" s="152">
        <v>-6.8999999999999999E-3</v>
      </c>
      <c r="H100" s="152">
        <v>0.03</v>
      </c>
      <c r="I100" s="150">
        <v>4.5</v>
      </c>
      <c r="J100" s="150">
        <v>4.5</v>
      </c>
      <c r="K100" s="152">
        <v>4.4690000000000001E-2</v>
      </c>
      <c r="L100" s="150" t="s">
        <v>40</v>
      </c>
      <c r="M100" s="14" t="s">
        <v>93</v>
      </c>
      <c r="N100" s="151">
        <v>3.3E-3</v>
      </c>
      <c r="O100" s="18">
        <v>0.33629999999999999</v>
      </c>
      <c r="P100" s="152">
        <v>-9.4000000000000004E-3</v>
      </c>
      <c r="Q100" s="152">
        <v>0.57899999999999996</v>
      </c>
      <c r="R100" s="152">
        <v>-2.5999999999999999E-3</v>
      </c>
      <c r="S100" s="152">
        <v>0</v>
      </c>
      <c r="T100" s="152">
        <v>-8.0000000000000004E-4</v>
      </c>
      <c r="U100" s="150">
        <v>10108</v>
      </c>
      <c r="V100" s="150">
        <v>1</v>
      </c>
      <c r="W100" s="153">
        <v>0.21180555555555555</v>
      </c>
      <c r="X100" s="154">
        <v>42888</v>
      </c>
      <c r="Y100" s="21" t="s">
        <v>38</v>
      </c>
    </row>
    <row r="101" spans="1:25" ht="15.75" thickBot="1" x14ac:dyDescent="0.2">
      <c r="A101" s="7">
        <v>150207</v>
      </c>
      <c r="B101" s="144" t="s">
        <v>71</v>
      </c>
      <c r="C101" s="7">
        <v>1.0389999999999999</v>
      </c>
      <c r="D101" s="157">
        <v>0</v>
      </c>
      <c r="E101" s="144">
        <v>687.44</v>
      </c>
      <c r="F101" s="7">
        <v>1.032</v>
      </c>
      <c r="G101" s="146">
        <v>-6.7999999999999996E-3</v>
      </c>
      <c r="H101" s="146">
        <v>0.03</v>
      </c>
      <c r="I101" s="144">
        <v>4.5</v>
      </c>
      <c r="J101" s="144">
        <v>4.5</v>
      </c>
      <c r="K101" s="146">
        <v>4.4690000000000001E-2</v>
      </c>
      <c r="L101" s="144" t="s">
        <v>40</v>
      </c>
      <c r="M101" s="7" t="s">
        <v>72</v>
      </c>
      <c r="N101" s="147">
        <v>2.4299999999999999E-2</v>
      </c>
      <c r="O101" s="23">
        <v>0.1613</v>
      </c>
      <c r="P101" s="146">
        <v>-9.2999999999999992E-3</v>
      </c>
      <c r="Q101" s="146">
        <v>0.9627</v>
      </c>
      <c r="R101" s="146">
        <v>4.3E-3</v>
      </c>
      <c r="S101" s="146">
        <v>-2.7000000000000001E-3</v>
      </c>
      <c r="T101" s="146">
        <v>-4.7000000000000002E-3</v>
      </c>
      <c r="U101" s="144">
        <v>14220</v>
      </c>
      <c r="V101" s="144">
        <v>-57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150249</v>
      </c>
      <c r="B102" s="161" t="s">
        <v>103</v>
      </c>
      <c r="C102" s="14">
        <v>1.0389999999999999</v>
      </c>
      <c r="D102" s="151">
        <v>1.9E-3</v>
      </c>
      <c r="E102" s="150">
        <v>25.1</v>
      </c>
      <c r="F102" s="14">
        <v>1.032</v>
      </c>
      <c r="G102" s="152">
        <v>-6.7999999999999996E-3</v>
      </c>
      <c r="H102" s="152">
        <v>0.03</v>
      </c>
      <c r="I102" s="150">
        <v>4.5</v>
      </c>
      <c r="J102" s="150">
        <v>4.5</v>
      </c>
      <c r="K102" s="152">
        <v>4.4690000000000001E-2</v>
      </c>
      <c r="L102" s="150" t="s">
        <v>40</v>
      </c>
      <c r="M102" s="14" t="s">
        <v>95</v>
      </c>
      <c r="N102" s="151">
        <v>3.0000000000000001E-3</v>
      </c>
      <c r="O102" s="18">
        <v>0.28420000000000001</v>
      </c>
      <c r="P102" s="152">
        <v>-9.2999999999999992E-3</v>
      </c>
      <c r="Q102" s="152">
        <v>0.67500000000000004</v>
      </c>
      <c r="R102" s="152">
        <v>-5.1000000000000004E-3</v>
      </c>
      <c r="S102" s="152">
        <v>-7.7999999999999996E-3</v>
      </c>
      <c r="T102" s="152">
        <v>-7.3000000000000001E-3</v>
      </c>
      <c r="U102" s="150">
        <v>3795</v>
      </c>
      <c r="V102" s="150">
        <v>-27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150251</v>
      </c>
      <c r="B103" s="144" t="s">
        <v>96</v>
      </c>
      <c r="C103" s="7">
        <v>1.0389999999999999</v>
      </c>
      <c r="D103" s="145">
        <v>-1.9E-3</v>
      </c>
      <c r="E103" s="144">
        <v>141.19999999999999</v>
      </c>
      <c r="F103" s="7">
        <v>1.032</v>
      </c>
      <c r="G103" s="146">
        <v>-6.7999999999999996E-3</v>
      </c>
      <c r="H103" s="146">
        <v>0.03</v>
      </c>
      <c r="I103" s="144">
        <v>4.5</v>
      </c>
      <c r="J103" s="144">
        <v>4.5</v>
      </c>
      <c r="K103" s="146">
        <v>4.4690000000000001E-2</v>
      </c>
      <c r="L103" s="144" t="s">
        <v>40</v>
      </c>
      <c r="M103" s="7" t="s">
        <v>97</v>
      </c>
      <c r="N103" s="147">
        <v>6.7999999999999996E-3</v>
      </c>
      <c r="O103" s="23">
        <v>0.42830000000000001</v>
      </c>
      <c r="P103" s="146">
        <v>-9.2999999999999992E-3</v>
      </c>
      <c r="Q103" s="146">
        <v>0.33789999999999998</v>
      </c>
      <c r="R103" s="146">
        <v>-5.1000000000000004E-3</v>
      </c>
      <c r="S103" s="146">
        <v>-5.7999999999999996E-3</v>
      </c>
      <c r="T103" s="146">
        <v>-8.0999999999999996E-3</v>
      </c>
      <c r="U103" s="144">
        <v>9841</v>
      </c>
      <c r="V103" s="144">
        <v>-90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1.0389999999999999</v>
      </c>
      <c r="D104" s="156">
        <v>-1E-3</v>
      </c>
      <c r="E104" s="150">
        <v>471.8</v>
      </c>
      <c r="F104" s="14">
        <v>1.032</v>
      </c>
      <c r="G104" s="152">
        <v>-6.7999999999999996E-3</v>
      </c>
      <c r="H104" s="152">
        <v>0.03</v>
      </c>
      <c r="I104" s="150">
        <v>4.5</v>
      </c>
      <c r="J104" s="150">
        <v>4.5</v>
      </c>
      <c r="K104" s="152">
        <v>4.4690000000000001E-2</v>
      </c>
      <c r="L104" s="150" t="s">
        <v>40</v>
      </c>
      <c r="M104" s="14" t="s">
        <v>58</v>
      </c>
      <c r="N104" s="151">
        <v>1.03E-2</v>
      </c>
      <c r="O104" s="18">
        <v>0.34889999999999999</v>
      </c>
      <c r="P104" s="152">
        <v>-9.2999999999999992E-3</v>
      </c>
      <c r="Q104" s="152">
        <v>0.52359999999999995</v>
      </c>
      <c r="R104" s="152">
        <v>0</v>
      </c>
      <c r="S104" s="152">
        <v>1E-3</v>
      </c>
      <c r="T104" s="152">
        <v>2.0999999999999999E-3</v>
      </c>
      <c r="U104" s="150">
        <v>54804</v>
      </c>
      <c r="V104" s="150">
        <v>204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150051</v>
      </c>
      <c r="B105" s="144" t="s">
        <v>87</v>
      </c>
      <c r="C105" s="7">
        <v>1.034</v>
      </c>
      <c r="D105" s="157">
        <v>0</v>
      </c>
      <c r="E105" s="144">
        <v>618.41</v>
      </c>
      <c r="F105" s="7">
        <v>1.0269999999999999</v>
      </c>
      <c r="G105" s="146">
        <v>-6.7999999999999996E-3</v>
      </c>
      <c r="H105" s="146">
        <v>0.03</v>
      </c>
      <c r="I105" s="144">
        <v>4.5</v>
      </c>
      <c r="J105" s="144">
        <v>4.5</v>
      </c>
      <c r="K105" s="146">
        <v>4.4690000000000001E-2</v>
      </c>
      <c r="L105" s="144" t="s">
        <v>40</v>
      </c>
      <c r="M105" s="7" t="s">
        <v>88</v>
      </c>
      <c r="N105" s="147">
        <v>4.7999999999999996E-3</v>
      </c>
      <c r="O105" s="23">
        <v>0.44729999999999998</v>
      </c>
      <c r="P105" s="146">
        <v>-9.2999999999999992E-3</v>
      </c>
      <c r="Q105" s="146">
        <v>0.2984</v>
      </c>
      <c r="R105" s="146">
        <v>-3.2000000000000002E-3</v>
      </c>
      <c r="S105" s="146">
        <v>-5.1999999999999998E-3</v>
      </c>
      <c r="T105" s="146">
        <v>-4.7999999999999996E-3</v>
      </c>
      <c r="U105" s="144">
        <v>30872</v>
      </c>
      <c r="V105" s="144">
        <v>-126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150173</v>
      </c>
      <c r="B106" s="150" t="s">
        <v>113</v>
      </c>
      <c r="C106" s="14">
        <v>1.0389999999999999</v>
      </c>
      <c r="D106" s="156">
        <v>-1E-3</v>
      </c>
      <c r="E106" s="150">
        <v>204.87</v>
      </c>
      <c r="F106" s="14">
        <v>1.032</v>
      </c>
      <c r="G106" s="152">
        <v>-6.7999999999999996E-3</v>
      </c>
      <c r="H106" s="152">
        <v>0.03</v>
      </c>
      <c r="I106" s="150">
        <v>4.5</v>
      </c>
      <c r="J106" s="150">
        <v>4.5</v>
      </c>
      <c r="K106" s="152">
        <v>4.4690000000000001E-2</v>
      </c>
      <c r="L106" s="150" t="s">
        <v>40</v>
      </c>
      <c r="M106" s="14" t="s">
        <v>114</v>
      </c>
      <c r="N106" s="156">
        <v>-2.3E-3</v>
      </c>
      <c r="O106" s="18">
        <v>0.27979999999999999</v>
      </c>
      <c r="P106" s="152">
        <v>-9.2999999999999992E-3</v>
      </c>
      <c r="Q106" s="152">
        <v>0.68530000000000002</v>
      </c>
      <c r="R106" s="152">
        <v>-2.3E-3</v>
      </c>
      <c r="S106" s="152">
        <v>-3.8999999999999998E-3</v>
      </c>
      <c r="T106" s="152">
        <v>-6.7000000000000002E-3</v>
      </c>
      <c r="U106" s="150">
        <v>17964</v>
      </c>
      <c r="V106" s="150">
        <v>-19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150309</v>
      </c>
      <c r="B107" s="144" t="s">
        <v>73</v>
      </c>
      <c r="C107" s="7">
        <v>1.04</v>
      </c>
      <c r="D107" s="145">
        <v>-1E-3</v>
      </c>
      <c r="E107" s="144">
        <v>1.95</v>
      </c>
      <c r="F107" s="7">
        <v>1.0329999999999999</v>
      </c>
      <c r="G107" s="146">
        <v>-6.7999999999999996E-3</v>
      </c>
      <c r="H107" s="146">
        <v>0.03</v>
      </c>
      <c r="I107" s="144">
        <v>4.5</v>
      </c>
      <c r="J107" s="144">
        <v>4.5</v>
      </c>
      <c r="K107" s="146">
        <v>4.4690000000000001E-2</v>
      </c>
      <c r="L107" s="144" t="s">
        <v>40</v>
      </c>
      <c r="M107" s="7" t="s">
        <v>74</v>
      </c>
      <c r="N107" s="145">
        <v>-2.3E-3</v>
      </c>
      <c r="O107" s="23">
        <v>0.35389999999999999</v>
      </c>
      <c r="P107" s="146">
        <v>-9.2999999999999992E-3</v>
      </c>
      <c r="Q107" s="146">
        <v>0.51080000000000003</v>
      </c>
      <c r="R107" s="146">
        <v>-4.4000000000000003E-3</v>
      </c>
      <c r="S107" s="146">
        <v>-8.0000000000000002E-3</v>
      </c>
      <c r="T107" s="146">
        <v>-7.4999999999999997E-3</v>
      </c>
      <c r="U107" s="144">
        <v>1356</v>
      </c>
      <c r="V107" s="144">
        <v>0</v>
      </c>
      <c r="W107" s="148">
        <v>0.21180555555555555</v>
      </c>
      <c r="X107" s="149">
        <v>42709</v>
      </c>
      <c r="Y107" s="13" t="s">
        <v>38</v>
      </c>
    </row>
    <row r="108" spans="1:25" ht="15.75" thickBot="1" x14ac:dyDescent="0.2">
      <c r="A108" s="14">
        <v>150275</v>
      </c>
      <c r="B108" s="161" t="s">
        <v>89</v>
      </c>
      <c r="C108" s="14">
        <v>1.0389999999999999</v>
      </c>
      <c r="D108" s="151">
        <v>1.9E-3</v>
      </c>
      <c r="E108" s="150">
        <v>1660.08</v>
      </c>
      <c r="F108" s="14">
        <v>1.032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4.4690000000000001E-2</v>
      </c>
      <c r="L108" s="150" t="s">
        <v>40</v>
      </c>
      <c r="M108" s="14" t="s">
        <v>46</v>
      </c>
      <c r="N108" s="156">
        <v>-2.0000000000000001E-4</v>
      </c>
      <c r="O108" s="18">
        <v>0.1371</v>
      </c>
      <c r="P108" s="152">
        <v>-9.2999999999999992E-3</v>
      </c>
      <c r="Q108" s="152">
        <v>1.0192000000000001</v>
      </c>
      <c r="R108" s="152">
        <v>2.2000000000000001E-3</v>
      </c>
      <c r="S108" s="152">
        <v>2E-3</v>
      </c>
      <c r="T108" s="152">
        <v>2.7000000000000001E-3</v>
      </c>
      <c r="U108" s="150">
        <v>66118</v>
      </c>
      <c r="V108" s="150">
        <v>294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502024</v>
      </c>
      <c r="B109" s="144" t="s">
        <v>77</v>
      </c>
      <c r="C109" s="7">
        <v>1.0589999999999999</v>
      </c>
      <c r="D109" s="157">
        <v>0</v>
      </c>
      <c r="E109" s="144">
        <v>75.64</v>
      </c>
      <c r="F109" s="7">
        <v>1.052</v>
      </c>
      <c r="G109" s="146">
        <v>-6.7000000000000002E-3</v>
      </c>
      <c r="H109" s="146">
        <v>0.03</v>
      </c>
      <c r="I109" s="144">
        <v>5</v>
      </c>
      <c r="J109" s="144">
        <v>4.5</v>
      </c>
      <c r="K109" s="146">
        <v>4.4690000000000001E-2</v>
      </c>
      <c r="L109" s="144" t="s">
        <v>40</v>
      </c>
      <c r="M109" s="7" t="s">
        <v>78</v>
      </c>
      <c r="N109" s="145">
        <v>-4.4999999999999997E-3</v>
      </c>
      <c r="O109" s="23">
        <v>0.2823</v>
      </c>
      <c r="P109" s="146">
        <v>-9.1999999999999998E-3</v>
      </c>
      <c r="Q109" s="146">
        <v>0.65359999999999996</v>
      </c>
      <c r="R109" s="146">
        <v>-4.4999999999999997E-3</v>
      </c>
      <c r="S109" s="146">
        <v>-6.0000000000000001E-3</v>
      </c>
      <c r="T109" s="146">
        <v>-4.8999999999999998E-3</v>
      </c>
      <c r="U109" s="144">
        <v>3534</v>
      </c>
      <c r="V109" s="144">
        <v>250</v>
      </c>
      <c r="W109" s="148">
        <v>0.21180555555555555</v>
      </c>
      <c r="X109" s="149">
        <v>42614</v>
      </c>
      <c r="Y109" s="13" t="s">
        <v>38</v>
      </c>
    </row>
    <row r="110" spans="1:25" ht="15.75" thickBot="1" x14ac:dyDescent="0.2">
      <c r="A110" s="14">
        <v>150203</v>
      </c>
      <c r="B110" s="150" t="s">
        <v>109</v>
      </c>
      <c r="C110" s="14">
        <v>1.03</v>
      </c>
      <c r="D110" s="159">
        <v>0</v>
      </c>
      <c r="E110" s="150">
        <v>159.26</v>
      </c>
      <c r="F110" s="14">
        <v>1.022</v>
      </c>
      <c r="G110" s="152">
        <v>-7.7999999999999996E-3</v>
      </c>
      <c r="H110" s="152">
        <v>0.03</v>
      </c>
      <c r="I110" s="150">
        <v>4.5</v>
      </c>
      <c r="J110" s="150">
        <v>4.5</v>
      </c>
      <c r="K110" s="152">
        <v>4.4639999999999999E-2</v>
      </c>
      <c r="L110" s="150" t="s">
        <v>40</v>
      </c>
      <c r="M110" s="14" t="s">
        <v>110</v>
      </c>
      <c r="N110" s="151">
        <v>1.5E-3</v>
      </c>
      <c r="O110" s="18">
        <v>0.46989999999999998</v>
      </c>
      <c r="P110" s="152">
        <v>-1.03E-2</v>
      </c>
      <c r="Q110" s="152">
        <v>0.25030000000000002</v>
      </c>
      <c r="R110" s="152">
        <v>-2.3E-3</v>
      </c>
      <c r="S110" s="152">
        <v>1.6999999999999999E-3</v>
      </c>
      <c r="T110" s="152">
        <v>-2.0999999999999999E-3</v>
      </c>
      <c r="U110" s="150">
        <v>16118</v>
      </c>
      <c r="V110" s="150">
        <v>-22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1.0369999999999999</v>
      </c>
      <c r="D111" s="157">
        <v>0</v>
      </c>
      <c r="E111" s="144">
        <v>175.25</v>
      </c>
      <c r="F111" s="7">
        <v>1.0289999999999999</v>
      </c>
      <c r="G111" s="146">
        <v>-7.7999999999999996E-3</v>
      </c>
      <c r="H111" s="146">
        <v>0.03</v>
      </c>
      <c r="I111" s="144">
        <v>4.5</v>
      </c>
      <c r="J111" s="144">
        <v>4.5</v>
      </c>
      <c r="K111" s="146">
        <v>4.4639999999999999E-2</v>
      </c>
      <c r="L111" s="144" t="s">
        <v>40</v>
      </c>
      <c r="M111" s="7" t="s">
        <v>56</v>
      </c>
      <c r="N111" s="147">
        <v>6.4999999999999997E-3</v>
      </c>
      <c r="O111" s="23">
        <v>0.37130000000000002</v>
      </c>
      <c r="P111" s="146">
        <v>-1.03E-2</v>
      </c>
      <c r="Q111" s="146">
        <v>0.47460000000000002</v>
      </c>
      <c r="R111" s="146">
        <v>-1.6999999999999999E-3</v>
      </c>
      <c r="S111" s="146">
        <v>-5.0000000000000001E-4</v>
      </c>
      <c r="T111" s="146">
        <v>-2.5000000000000001E-3</v>
      </c>
      <c r="U111" s="144">
        <v>32199</v>
      </c>
      <c r="V111" s="144">
        <v>40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150241</v>
      </c>
      <c r="B112" s="161" t="s">
        <v>94</v>
      </c>
      <c r="C112" s="14">
        <v>1.04</v>
      </c>
      <c r="D112" s="151">
        <v>1E-3</v>
      </c>
      <c r="E112" s="150">
        <v>15.26</v>
      </c>
      <c r="F112" s="14">
        <v>1.032</v>
      </c>
      <c r="G112" s="152">
        <v>-7.7999999999999996E-3</v>
      </c>
      <c r="H112" s="152">
        <v>0.03</v>
      </c>
      <c r="I112" s="150">
        <v>4.5</v>
      </c>
      <c r="J112" s="150">
        <v>4.5</v>
      </c>
      <c r="K112" s="152">
        <v>4.4639999999999999E-2</v>
      </c>
      <c r="L112" s="150" t="s">
        <v>40</v>
      </c>
      <c r="M112" s="14" t="s">
        <v>95</v>
      </c>
      <c r="N112" s="151">
        <v>3.0000000000000001E-3</v>
      </c>
      <c r="O112" s="18">
        <v>0.31859999999999999</v>
      </c>
      <c r="P112" s="152">
        <v>-1.03E-2</v>
      </c>
      <c r="Q112" s="152">
        <v>0.59460000000000002</v>
      </c>
      <c r="R112" s="152">
        <v>-6.0000000000000001E-3</v>
      </c>
      <c r="S112" s="152">
        <v>-8.0000000000000002E-3</v>
      </c>
      <c r="T112" s="152">
        <v>-4.3E-3</v>
      </c>
      <c r="U112" s="150">
        <v>8410</v>
      </c>
      <c r="V112" s="150">
        <v>-10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150315</v>
      </c>
      <c r="B113" s="144" t="s">
        <v>118</v>
      </c>
      <c r="C113" s="7">
        <v>1.0409999999999999</v>
      </c>
      <c r="D113" s="147">
        <v>1E-3</v>
      </c>
      <c r="E113" s="144">
        <v>50.11</v>
      </c>
      <c r="F113" s="7">
        <v>1.0329999999999999</v>
      </c>
      <c r="G113" s="146">
        <v>-7.7000000000000002E-3</v>
      </c>
      <c r="H113" s="146">
        <v>0.03</v>
      </c>
      <c r="I113" s="144">
        <v>4.5</v>
      </c>
      <c r="J113" s="144">
        <v>4.5</v>
      </c>
      <c r="K113" s="146">
        <v>4.4639999999999999E-2</v>
      </c>
      <c r="L113" s="144" t="s">
        <v>40</v>
      </c>
      <c r="M113" s="7" t="s">
        <v>119</v>
      </c>
      <c r="N113" s="145">
        <v>-1.1000000000000001E-3</v>
      </c>
      <c r="O113" s="23">
        <v>0.3765</v>
      </c>
      <c r="P113" s="146">
        <v>-1.0200000000000001E-2</v>
      </c>
      <c r="Q113" s="146">
        <v>0.45779999999999998</v>
      </c>
      <c r="R113" s="146">
        <v>-5.3E-3</v>
      </c>
      <c r="S113" s="146">
        <v>-5.3E-3</v>
      </c>
      <c r="T113" s="146">
        <v>-5.7999999999999996E-3</v>
      </c>
      <c r="U113" s="144">
        <v>8978</v>
      </c>
      <c r="V113" s="144">
        <v>-34</v>
      </c>
      <c r="W113" s="148">
        <v>0.21180555555555555</v>
      </c>
      <c r="X113" s="149">
        <v>42705</v>
      </c>
      <c r="Y113" s="13" t="s">
        <v>38</v>
      </c>
    </row>
    <row r="114" spans="1:25" ht="15.75" thickBot="1" x14ac:dyDescent="0.2">
      <c r="A114" s="14">
        <v>150200</v>
      </c>
      <c r="B114" s="150" t="s">
        <v>55</v>
      </c>
      <c r="C114" s="14">
        <v>1.04</v>
      </c>
      <c r="D114" s="156">
        <v>-1E-3</v>
      </c>
      <c r="E114" s="150">
        <v>9370.19</v>
      </c>
      <c r="F114" s="14">
        <v>1.032</v>
      </c>
      <c r="G114" s="152">
        <v>-7.7999999999999996E-3</v>
      </c>
      <c r="H114" s="152">
        <v>0.03</v>
      </c>
      <c r="I114" s="150">
        <v>4.5</v>
      </c>
      <c r="J114" s="150">
        <v>4.5</v>
      </c>
      <c r="K114" s="152">
        <v>4.4639999999999999E-2</v>
      </c>
      <c r="L114" s="150" t="s">
        <v>40</v>
      </c>
      <c r="M114" s="14" t="s">
        <v>56</v>
      </c>
      <c r="N114" s="151">
        <v>6.4999999999999997E-3</v>
      </c>
      <c r="O114" s="18">
        <v>0.21640000000000001</v>
      </c>
      <c r="P114" s="152">
        <v>-1.03E-2</v>
      </c>
      <c r="Q114" s="152">
        <v>0.8337</v>
      </c>
      <c r="R114" s="152">
        <v>0</v>
      </c>
      <c r="S114" s="152">
        <v>1.1999999999999999E-3</v>
      </c>
      <c r="T114" s="152">
        <v>1.8E-3</v>
      </c>
      <c r="U114" s="150">
        <v>1023730</v>
      </c>
      <c r="V114" s="150">
        <v>3591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150271</v>
      </c>
      <c r="B115" s="144" t="s">
        <v>59</v>
      </c>
      <c r="C115" s="7">
        <v>1.04</v>
      </c>
      <c r="D115" s="147">
        <v>1E-3</v>
      </c>
      <c r="E115" s="144">
        <v>76.010000000000005</v>
      </c>
      <c r="F115" s="7">
        <v>1.032</v>
      </c>
      <c r="G115" s="146">
        <v>-7.7999999999999996E-3</v>
      </c>
      <c r="H115" s="146">
        <v>0.03</v>
      </c>
      <c r="I115" s="144">
        <v>4.5</v>
      </c>
      <c r="J115" s="144">
        <v>4.5</v>
      </c>
      <c r="K115" s="146">
        <v>4.4639999999999999E-2</v>
      </c>
      <c r="L115" s="144" t="s">
        <v>40</v>
      </c>
      <c r="M115" s="7" t="s">
        <v>60</v>
      </c>
      <c r="N115" s="147">
        <v>1.6000000000000001E-3</v>
      </c>
      <c r="O115" s="23">
        <v>0.40739999999999998</v>
      </c>
      <c r="P115" s="146">
        <v>-1.03E-2</v>
      </c>
      <c r="Q115" s="146">
        <v>0.38679999999999998</v>
      </c>
      <c r="R115" s="146">
        <v>-5.1999999999999998E-3</v>
      </c>
      <c r="S115" s="146">
        <v>-4.5999999999999999E-3</v>
      </c>
      <c r="T115" s="146">
        <v>-3.2000000000000002E-3</v>
      </c>
      <c r="U115" s="144">
        <v>2270</v>
      </c>
      <c r="V115" s="144">
        <v>-5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502027</v>
      </c>
      <c r="B116" s="150" t="s">
        <v>124</v>
      </c>
      <c r="C116" s="14">
        <v>1.06</v>
      </c>
      <c r="D116" s="151">
        <v>8.9999999999999998E-4</v>
      </c>
      <c r="E116" s="150">
        <v>16.11</v>
      </c>
      <c r="F116" s="14">
        <v>1.052</v>
      </c>
      <c r="G116" s="152">
        <v>-7.6E-3</v>
      </c>
      <c r="H116" s="152">
        <v>0.03</v>
      </c>
      <c r="I116" s="150">
        <v>5</v>
      </c>
      <c r="J116" s="150">
        <v>4.5</v>
      </c>
      <c r="K116" s="152">
        <v>4.4639999999999999E-2</v>
      </c>
      <c r="L116" s="150" t="s">
        <v>40</v>
      </c>
      <c r="M116" s="14" t="s">
        <v>125</v>
      </c>
      <c r="N116" s="156">
        <v>-1.5E-3</v>
      </c>
      <c r="O116" s="18">
        <v>0.2883</v>
      </c>
      <c r="P116" s="152">
        <v>-1.0200000000000001E-2</v>
      </c>
      <c r="Q116" s="152">
        <v>0.63990000000000002</v>
      </c>
      <c r="R116" s="152">
        <v>2.5000000000000001E-3</v>
      </c>
      <c r="S116" s="152">
        <v>1.1000000000000001E-3</v>
      </c>
      <c r="T116" s="152">
        <v>3.3E-3</v>
      </c>
      <c r="U116" s="150">
        <v>867</v>
      </c>
      <c r="V116" s="150">
        <v>14</v>
      </c>
      <c r="W116" s="153">
        <v>0.21180555555555555</v>
      </c>
      <c r="X116" s="154">
        <v>42614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1.0249999999999999</v>
      </c>
      <c r="D117" s="147">
        <v>1E-3</v>
      </c>
      <c r="E117" s="144">
        <v>206.82</v>
      </c>
      <c r="F117" s="7">
        <v>1.0169999999999999</v>
      </c>
      <c r="G117" s="146">
        <v>-7.9000000000000008E-3</v>
      </c>
      <c r="H117" s="146">
        <v>0.03</v>
      </c>
      <c r="I117" s="144">
        <v>4.5</v>
      </c>
      <c r="J117" s="144">
        <v>4.5</v>
      </c>
      <c r="K117" s="146">
        <v>4.4639999999999999E-2</v>
      </c>
      <c r="L117" s="144" t="s">
        <v>40</v>
      </c>
      <c r="M117" s="7" t="s">
        <v>91</v>
      </c>
      <c r="N117" s="147">
        <v>3.8999999999999998E-3</v>
      </c>
      <c r="O117" s="23">
        <v>0.42849999999999999</v>
      </c>
      <c r="P117" s="146">
        <v>-1.03E-2</v>
      </c>
      <c r="Q117" s="146">
        <v>0.3533</v>
      </c>
      <c r="R117" s="146">
        <v>-3.5000000000000001E-3</v>
      </c>
      <c r="S117" s="146">
        <v>-5.3E-3</v>
      </c>
      <c r="T117" s="146">
        <v>-3.8E-3</v>
      </c>
      <c r="U117" s="144">
        <v>14379</v>
      </c>
      <c r="V117" s="144">
        <v>-10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502011</v>
      </c>
      <c r="B118" s="150" t="s">
        <v>101</v>
      </c>
      <c r="C118" s="14">
        <v>1.0149999999999999</v>
      </c>
      <c r="D118" s="151">
        <v>2E-3</v>
      </c>
      <c r="E118" s="150">
        <v>554.37</v>
      </c>
      <c r="F118" s="14">
        <v>1.0066999999999999</v>
      </c>
      <c r="G118" s="152">
        <v>-8.2000000000000007E-3</v>
      </c>
      <c r="H118" s="152">
        <v>0.03</v>
      </c>
      <c r="I118" s="150">
        <v>4.5</v>
      </c>
      <c r="J118" s="150">
        <v>4.5</v>
      </c>
      <c r="K118" s="152">
        <v>4.4630000000000003E-2</v>
      </c>
      <c r="L118" s="150" t="s">
        <v>40</v>
      </c>
      <c r="M118" s="14" t="s">
        <v>56</v>
      </c>
      <c r="N118" s="151">
        <v>6.4999999999999997E-3</v>
      </c>
      <c r="O118" s="18">
        <v>0.47520000000000001</v>
      </c>
      <c r="P118" s="152">
        <v>-1.04E-2</v>
      </c>
      <c r="Q118" s="152">
        <v>0.25290000000000001</v>
      </c>
      <c r="R118" s="152">
        <v>-1.5E-3</v>
      </c>
      <c r="S118" s="152">
        <v>1E-4</v>
      </c>
      <c r="T118" s="152">
        <v>-1.1000000000000001E-3</v>
      </c>
      <c r="U118" s="150">
        <v>15925</v>
      </c>
      <c r="V118" s="150">
        <v>40</v>
      </c>
      <c r="W118" s="153">
        <v>0.21180555555555555</v>
      </c>
      <c r="X118" s="154">
        <v>42923</v>
      </c>
      <c r="Y118" s="21" t="s">
        <v>38</v>
      </c>
    </row>
    <row r="119" spans="1:25" ht="15.75" thickBot="1" x14ac:dyDescent="0.2">
      <c r="A119" s="7">
        <v>150217</v>
      </c>
      <c r="B119" s="144" t="s">
        <v>67</v>
      </c>
      <c r="C119" s="7">
        <v>1.05</v>
      </c>
      <c r="D119" s="145">
        <v>-1E-3</v>
      </c>
      <c r="E119" s="144">
        <v>348.02</v>
      </c>
      <c r="F119" s="7">
        <v>1.038</v>
      </c>
      <c r="G119" s="146">
        <v>-1.1599999999999999E-2</v>
      </c>
      <c r="H119" s="146">
        <v>0.03</v>
      </c>
      <c r="I119" s="144">
        <v>5.5</v>
      </c>
      <c r="J119" s="144">
        <v>4.5</v>
      </c>
      <c r="K119" s="146">
        <v>4.462E-2</v>
      </c>
      <c r="L119" s="144" t="s">
        <v>40</v>
      </c>
      <c r="M119" s="7" t="s">
        <v>68</v>
      </c>
      <c r="N119" s="145">
        <v>-5.0000000000000001E-4</v>
      </c>
      <c r="O119" s="23">
        <v>0.26450000000000001</v>
      </c>
      <c r="P119" s="146">
        <v>-1.4E-2</v>
      </c>
      <c r="Q119" s="146">
        <v>0.71309999999999996</v>
      </c>
      <c r="R119" s="146">
        <v>-5.1999999999999998E-3</v>
      </c>
      <c r="S119" s="146">
        <v>-5.7000000000000002E-3</v>
      </c>
      <c r="T119" s="146">
        <v>-6.3E-3</v>
      </c>
      <c r="U119" s="144">
        <v>41451</v>
      </c>
      <c r="V119" s="144">
        <v>-465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502007</v>
      </c>
      <c r="B120" s="150" t="s">
        <v>47</v>
      </c>
      <c r="C120" s="14">
        <v>1.018</v>
      </c>
      <c r="D120" s="151">
        <v>1E-3</v>
      </c>
      <c r="E120" s="150">
        <v>1145.67</v>
      </c>
      <c r="F120" s="14">
        <v>1.0095000000000001</v>
      </c>
      <c r="G120" s="152">
        <v>-8.3999999999999995E-3</v>
      </c>
      <c r="H120" s="152">
        <v>0.03</v>
      </c>
      <c r="I120" s="150">
        <v>4.5</v>
      </c>
      <c r="J120" s="150">
        <v>4.5</v>
      </c>
      <c r="K120" s="152">
        <v>4.462E-2</v>
      </c>
      <c r="L120" s="150" t="s">
        <v>40</v>
      </c>
      <c r="M120" s="14" t="s">
        <v>48</v>
      </c>
      <c r="N120" s="151">
        <v>2.3E-3</v>
      </c>
      <c r="O120" s="18">
        <v>0.3044</v>
      </c>
      <c r="P120" s="152">
        <v>-1.04E-2</v>
      </c>
      <c r="Q120" s="152">
        <v>0.65680000000000005</v>
      </c>
      <c r="R120" s="152">
        <v>-3.7000000000000002E-3</v>
      </c>
      <c r="S120" s="152">
        <v>-2.7000000000000001E-3</v>
      </c>
      <c r="T120" s="152">
        <v>-4.3E-3</v>
      </c>
      <c r="U120" s="150">
        <v>24743</v>
      </c>
      <c r="V120" s="150">
        <v>70</v>
      </c>
      <c r="W120" s="153">
        <v>0.21180555555555555</v>
      </c>
      <c r="X120" s="154">
        <v>42900</v>
      </c>
      <c r="Y120" s="21" t="s">
        <v>38</v>
      </c>
    </row>
    <row r="121" spans="1:25" ht="15.75" thickBot="1" x14ac:dyDescent="0.2">
      <c r="A121" s="7">
        <v>150209</v>
      </c>
      <c r="B121" s="144" t="s">
        <v>47</v>
      </c>
      <c r="C121" s="7">
        <v>1.0409999999999999</v>
      </c>
      <c r="D121" s="147">
        <v>1E-3</v>
      </c>
      <c r="E121" s="144">
        <v>3373.01</v>
      </c>
      <c r="F121" s="7">
        <v>1.032</v>
      </c>
      <c r="G121" s="146">
        <v>-8.6999999999999994E-3</v>
      </c>
      <c r="H121" s="146">
        <v>0.03</v>
      </c>
      <c r="I121" s="144">
        <v>4.5</v>
      </c>
      <c r="J121" s="144">
        <v>4.5</v>
      </c>
      <c r="K121" s="146">
        <v>4.4600000000000001E-2</v>
      </c>
      <c r="L121" s="144" t="s">
        <v>40</v>
      </c>
      <c r="M121" s="7" t="s">
        <v>48</v>
      </c>
      <c r="N121" s="147">
        <v>2.3E-3</v>
      </c>
      <c r="O121" s="23">
        <v>0.25109999999999999</v>
      </c>
      <c r="P121" s="146">
        <v>-1.12E-2</v>
      </c>
      <c r="Q121" s="146">
        <v>0.75260000000000005</v>
      </c>
      <c r="R121" s="146">
        <v>-4.0000000000000002E-4</v>
      </c>
      <c r="S121" s="146">
        <v>1.1999999999999999E-3</v>
      </c>
      <c r="T121" s="146">
        <v>-1.6999999999999999E-3</v>
      </c>
      <c r="U121" s="144">
        <v>446956</v>
      </c>
      <c r="V121" s="144">
        <v>31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150255</v>
      </c>
      <c r="B122" s="161" t="s">
        <v>112</v>
      </c>
      <c r="C122" s="14">
        <v>1.02</v>
      </c>
      <c r="D122" s="156">
        <v>-1E-3</v>
      </c>
      <c r="E122" s="150">
        <v>2.17</v>
      </c>
      <c r="F122" s="14">
        <v>1.0109999999999999</v>
      </c>
      <c r="G122" s="152">
        <v>-8.8999999999999999E-3</v>
      </c>
      <c r="H122" s="152">
        <v>0.03</v>
      </c>
      <c r="I122" s="150">
        <v>4.5</v>
      </c>
      <c r="J122" s="150">
        <v>4.5</v>
      </c>
      <c r="K122" s="152">
        <v>4.4600000000000001E-2</v>
      </c>
      <c r="L122" s="150" t="s">
        <v>40</v>
      </c>
      <c r="M122" s="14" t="s">
        <v>95</v>
      </c>
      <c r="N122" s="151">
        <v>3.0000000000000001E-3</v>
      </c>
      <c r="O122" s="18">
        <v>0.24360000000000001</v>
      </c>
      <c r="P122" s="152">
        <v>-1.1299999999999999E-2</v>
      </c>
      <c r="Q122" s="152">
        <v>0.79949999999999999</v>
      </c>
      <c r="R122" s="152">
        <v>-8.5000000000000006E-3</v>
      </c>
      <c r="S122" s="152">
        <v>-9.2999999999999992E-3</v>
      </c>
      <c r="T122" s="152">
        <v>-8.9999999999999998E-4</v>
      </c>
      <c r="U122" s="150">
        <v>2981</v>
      </c>
      <c r="V122" s="150">
        <v>-11</v>
      </c>
      <c r="W122" s="153">
        <v>0.21180555555555555</v>
      </c>
      <c r="X122" s="154">
        <v>42888</v>
      </c>
      <c r="Y122" s="21" t="s">
        <v>38</v>
      </c>
    </row>
    <row r="123" spans="1:25" ht="15.75" thickBot="1" x14ac:dyDescent="0.2">
      <c r="A123" s="7">
        <v>150329</v>
      </c>
      <c r="B123" s="144" t="s">
        <v>99</v>
      </c>
      <c r="C123" s="7">
        <v>1.0409999999999999</v>
      </c>
      <c r="D123" s="147">
        <v>2.8999999999999998E-3</v>
      </c>
      <c r="E123" s="144">
        <v>407.47</v>
      </c>
      <c r="F123" s="7">
        <v>1.032</v>
      </c>
      <c r="G123" s="146">
        <v>-8.6999999999999994E-3</v>
      </c>
      <c r="H123" s="146">
        <v>0.03</v>
      </c>
      <c r="I123" s="144">
        <v>4.5</v>
      </c>
      <c r="J123" s="144">
        <v>4.5</v>
      </c>
      <c r="K123" s="146">
        <v>4.4600000000000001E-2</v>
      </c>
      <c r="L123" s="144" t="s">
        <v>40</v>
      </c>
      <c r="M123" s="7" t="s">
        <v>100</v>
      </c>
      <c r="N123" s="147">
        <v>9.9000000000000008E-3</v>
      </c>
      <c r="O123" s="23">
        <v>0.3357</v>
      </c>
      <c r="P123" s="146">
        <v>-1.12E-2</v>
      </c>
      <c r="Q123" s="146">
        <v>0.5544</v>
      </c>
      <c r="R123" s="146">
        <v>-5.7000000000000002E-3</v>
      </c>
      <c r="S123" s="146">
        <v>-5.1999999999999998E-3</v>
      </c>
      <c r="T123" s="146">
        <v>-4.1999999999999997E-3</v>
      </c>
      <c r="U123" s="144">
        <v>14344</v>
      </c>
      <c r="V123" s="144">
        <v>-1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502004</v>
      </c>
      <c r="B124" s="150" t="s">
        <v>98</v>
      </c>
      <c r="C124" s="14">
        <v>1.016</v>
      </c>
      <c r="D124" s="156">
        <v>-1E-3</v>
      </c>
      <c r="E124" s="150">
        <v>477.71</v>
      </c>
      <c r="F124" s="14">
        <v>1.0066999999999999</v>
      </c>
      <c r="G124" s="152">
        <v>-9.1999999999999998E-3</v>
      </c>
      <c r="H124" s="152">
        <v>0.03</v>
      </c>
      <c r="I124" s="150">
        <v>4.5</v>
      </c>
      <c r="J124" s="150">
        <v>4.5</v>
      </c>
      <c r="K124" s="152">
        <v>4.4589999999999998E-2</v>
      </c>
      <c r="L124" s="150" t="s">
        <v>40</v>
      </c>
      <c r="M124" s="14" t="s">
        <v>80</v>
      </c>
      <c r="N124" s="156">
        <v>-5.4000000000000003E-3</v>
      </c>
      <c r="O124" s="18">
        <v>0.4466</v>
      </c>
      <c r="P124" s="152">
        <v>-1.14E-2</v>
      </c>
      <c r="Q124" s="152">
        <v>0.3211</v>
      </c>
      <c r="R124" s="152">
        <v>-4.4000000000000003E-3</v>
      </c>
      <c r="S124" s="152">
        <v>-5.1000000000000004E-3</v>
      </c>
      <c r="T124" s="152">
        <v>-4.7999999999999996E-3</v>
      </c>
      <c r="U124" s="150">
        <v>34869</v>
      </c>
      <c r="V124" s="150">
        <v>-458</v>
      </c>
      <c r="W124" s="153">
        <v>0.21180555555555555</v>
      </c>
      <c r="X124" s="154">
        <v>42923</v>
      </c>
      <c r="Y124" s="21" t="s">
        <v>38</v>
      </c>
    </row>
    <row r="125" spans="1:25" ht="15.75" thickBot="1" x14ac:dyDescent="0.2">
      <c r="A125" s="7">
        <v>150186</v>
      </c>
      <c r="B125" s="144" t="s">
        <v>79</v>
      </c>
      <c r="C125" s="7">
        <v>1.014</v>
      </c>
      <c r="D125" s="147">
        <v>1E-3</v>
      </c>
      <c r="E125" s="144">
        <v>197.21</v>
      </c>
      <c r="F125" s="7">
        <v>1.0044</v>
      </c>
      <c r="G125" s="146">
        <v>-9.5999999999999992E-3</v>
      </c>
      <c r="H125" s="146">
        <v>0.03</v>
      </c>
      <c r="I125" s="144">
        <v>4.5</v>
      </c>
      <c r="J125" s="144">
        <v>4.5</v>
      </c>
      <c r="K125" s="146">
        <v>4.4569999999999999E-2</v>
      </c>
      <c r="L125" s="144" t="s">
        <v>40</v>
      </c>
      <c r="M125" s="7" t="s">
        <v>80</v>
      </c>
      <c r="N125" s="145">
        <v>-5.4000000000000003E-3</v>
      </c>
      <c r="O125" s="23">
        <v>0.35599999999999998</v>
      </c>
      <c r="P125" s="146">
        <v>-1.23E-2</v>
      </c>
      <c r="Q125" s="160">
        <v>0.54010000000000002</v>
      </c>
      <c r="R125" s="146">
        <v>-4.1000000000000003E-3</v>
      </c>
      <c r="S125" s="146">
        <v>-6.6E-3</v>
      </c>
      <c r="T125" s="146">
        <v>-5.3E-3</v>
      </c>
      <c r="U125" s="144">
        <v>44941</v>
      </c>
      <c r="V125" s="144">
        <v>-973</v>
      </c>
      <c r="W125" s="148">
        <v>0.21180555555555555</v>
      </c>
      <c r="X125" s="149">
        <v>42940</v>
      </c>
      <c r="Y125" s="13" t="s">
        <v>38</v>
      </c>
    </row>
    <row r="126" spans="1:25" ht="15.75" thickBot="1" x14ac:dyDescent="0.2">
      <c r="A126" s="14">
        <v>150100</v>
      </c>
      <c r="B126" s="150" t="s">
        <v>133</v>
      </c>
      <c r="C126" s="14">
        <v>1.04</v>
      </c>
      <c r="D126" s="151">
        <v>3.8999999999999998E-3</v>
      </c>
      <c r="E126" s="150">
        <v>1734.83</v>
      </c>
      <c r="F126" s="14">
        <v>1.03</v>
      </c>
      <c r="G126" s="152">
        <v>-9.7000000000000003E-3</v>
      </c>
      <c r="H126" s="152">
        <v>0.03</v>
      </c>
      <c r="I126" s="150">
        <v>4.5</v>
      </c>
      <c r="J126" s="150">
        <v>4.5</v>
      </c>
      <c r="K126" s="152">
        <v>4.4549999999999999E-2</v>
      </c>
      <c r="L126" s="150" t="s">
        <v>40</v>
      </c>
      <c r="M126" s="14" t="s">
        <v>134</v>
      </c>
      <c r="N126" s="151">
        <v>4.1999999999999997E-3</v>
      </c>
      <c r="O126" s="18">
        <v>0.4486</v>
      </c>
      <c r="P126" s="152">
        <v>-1.2200000000000001E-2</v>
      </c>
      <c r="Q126" s="152">
        <v>0.72319999999999995</v>
      </c>
      <c r="R126" s="152">
        <v>-6.1000000000000004E-3</v>
      </c>
      <c r="S126" s="152">
        <v>-4.3E-3</v>
      </c>
      <c r="T126" s="152">
        <v>-3.5000000000000001E-3</v>
      </c>
      <c r="U126" s="150">
        <v>14116</v>
      </c>
      <c r="V126" s="150">
        <v>0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150307</v>
      </c>
      <c r="B127" s="144" t="s">
        <v>51</v>
      </c>
      <c r="C127" s="7">
        <v>1.0429999999999999</v>
      </c>
      <c r="D127" s="147">
        <v>1E-3</v>
      </c>
      <c r="E127" s="144">
        <v>165.86</v>
      </c>
      <c r="F127" s="7">
        <v>1.0329999999999999</v>
      </c>
      <c r="G127" s="146">
        <v>-9.7000000000000003E-3</v>
      </c>
      <c r="H127" s="146">
        <v>0.03</v>
      </c>
      <c r="I127" s="144">
        <v>4.5</v>
      </c>
      <c r="J127" s="144">
        <v>4.5</v>
      </c>
      <c r="K127" s="146">
        <v>4.4549999999999999E-2</v>
      </c>
      <c r="L127" s="144" t="s">
        <v>40</v>
      </c>
      <c r="M127" s="7" t="s">
        <v>52</v>
      </c>
      <c r="N127" s="147">
        <v>2.8999999999999998E-3</v>
      </c>
      <c r="O127" s="23">
        <v>0.2102</v>
      </c>
      <c r="P127" s="146">
        <v>-1.21E-2</v>
      </c>
      <c r="Q127" s="146">
        <v>0.8468</v>
      </c>
      <c r="R127" s="146">
        <v>-7.1000000000000004E-3</v>
      </c>
      <c r="S127" s="146">
        <v>-5.5999999999999999E-3</v>
      </c>
      <c r="T127" s="146">
        <v>-7.4000000000000003E-3</v>
      </c>
      <c r="U127" s="144">
        <v>18302</v>
      </c>
      <c r="V127" s="144">
        <v>-228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150194</v>
      </c>
      <c r="B128" s="150" t="s">
        <v>85</v>
      </c>
      <c r="C128" s="14">
        <v>1.0429999999999999</v>
      </c>
      <c r="D128" s="151">
        <v>1.9E-3</v>
      </c>
      <c r="E128" s="150">
        <v>3883.9</v>
      </c>
      <c r="F128" s="14">
        <v>1.032</v>
      </c>
      <c r="G128" s="152">
        <v>-1.0699999999999999E-2</v>
      </c>
      <c r="H128" s="152">
        <v>0.03</v>
      </c>
      <c r="I128" s="150">
        <v>4.5</v>
      </c>
      <c r="J128" s="150">
        <v>4.5</v>
      </c>
      <c r="K128" s="152">
        <v>4.4510000000000001E-2</v>
      </c>
      <c r="L128" s="150" t="s">
        <v>40</v>
      </c>
      <c r="M128" s="14" t="s">
        <v>86</v>
      </c>
      <c r="N128" s="156">
        <v>-1.1000000000000001E-3</v>
      </c>
      <c r="O128" s="18">
        <v>0.1623</v>
      </c>
      <c r="P128" s="152">
        <v>-1.3100000000000001E-2</v>
      </c>
      <c r="Q128" s="152">
        <v>0.96030000000000004</v>
      </c>
      <c r="R128" s="152">
        <v>-1.6000000000000001E-3</v>
      </c>
      <c r="S128" s="152">
        <v>-3.8999999999999998E-3</v>
      </c>
      <c r="T128" s="152">
        <v>-4.5999999999999999E-3</v>
      </c>
      <c r="U128" s="150">
        <v>453321</v>
      </c>
      <c r="V128" s="150">
        <v>95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150018</v>
      </c>
      <c r="B129" s="144" t="s">
        <v>122</v>
      </c>
      <c r="C129" s="7">
        <v>1.0409999999999999</v>
      </c>
      <c r="D129" s="147">
        <v>1E-3</v>
      </c>
      <c r="E129" s="144">
        <v>3013.12</v>
      </c>
      <c r="F129" s="7">
        <v>1.03</v>
      </c>
      <c r="G129" s="146">
        <v>-1.0699999999999999E-2</v>
      </c>
      <c r="H129" s="146">
        <v>0.03</v>
      </c>
      <c r="I129" s="144">
        <v>4.5</v>
      </c>
      <c r="J129" s="144">
        <v>4.5</v>
      </c>
      <c r="K129" s="146">
        <v>4.4510000000000001E-2</v>
      </c>
      <c r="L129" s="144" t="s">
        <v>40</v>
      </c>
      <c r="M129" s="7" t="s">
        <v>123</v>
      </c>
      <c r="N129" s="147">
        <v>6.8999999999999999E-3</v>
      </c>
      <c r="O129" s="23">
        <v>0.33629999999999999</v>
      </c>
      <c r="P129" s="146">
        <v>-1.3100000000000001E-2</v>
      </c>
      <c r="Q129" s="146">
        <v>1.0741000000000001</v>
      </c>
      <c r="R129" s="146">
        <v>1.2999999999999999E-3</v>
      </c>
      <c r="S129" s="146">
        <v>2.0999999999999999E-3</v>
      </c>
      <c r="T129" s="146">
        <v>5.0000000000000001E-4</v>
      </c>
      <c r="U129" s="144">
        <v>331400</v>
      </c>
      <c r="V129" s="144">
        <v>252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150143</v>
      </c>
      <c r="B130" s="150" t="s">
        <v>137</v>
      </c>
      <c r="C130" s="14">
        <v>1.044</v>
      </c>
      <c r="D130" s="151">
        <v>1E-3</v>
      </c>
      <c r="E130" s="150">
        <v>0.24</v>
      </c>
      <c r="F130" s="14">
        <v>1.0329999999999999</v>
      </c>
      <c r="G130" s="152">
        <v>-1.06E-2</v>
      </c>
      <c r="H130" s="152">
        <v>0.03</v>
      </c>
      <c r="I130" s="150">
        <v>4.5</v>
      </c>
      <c r="J130" s="150">
        <v>4.5</v>
      </c>
      <c r="K130" s="152">
        <v>4.4510000000000001E-2</v>
      </c>
      <c r="L130" s="150" t="s">
        <v>40</v>
      </c>
      <c r="M130" s="14" t="s">
        <v>62</v>
      </c>
      <c r="N130" s="156">
        <v>-5.9999999999999995E-4</v>
      </c>
      <c r="O130" s="18">
        <v>0.1203</v>
      </c>
      <c r="P130" s="152">
        <v>-1.12E-2</v>
      </c>
      <c r="Q130" s="152">
        <v>0.53779999999999994</v>
      </c>
      <c r="R130" s="152">
        <v>-3.5000000000000001E-3</v>
      </c>
      <c r="S130" s="152">
        <v>-5.7000000000000002E-3</v>
      </c>
      <c r="T130" s="152">
        <v>-1.23E-2</v>
      </c>
      <c r="U130" s="150">
        <v>9018</v>
      </c>
      <c r="V130" s="150">
        <v>0</v>
      </c>
      <c r="W130" s="153">
        <v>0.29375000000000001</v>
      </c>
      <c r="X130" s="154">
        <v>42705</v>
      </c>
      <c r="Y130" s="21" t="s">
        <v>38</v>
      </c>
    </row>
    <row r="131" spans="1:25" ht="15.75" thickBot="1" x14ac:dyDescent="0.2">
      <c r="A131" s="7">
        <v>150205</v>
      </c>
      <c r="B131" s="144" t="s">
        <v>49</v>
      </c>
      <c r="C131" s="7">
        <v>1.0469999999999999</v>
      </c>
      <c r="D131" s="147">
        <v>1E-3</v>
      </c>
      <c r="E131" s="144">
        <v>8703.1200000000008</v>
      </c>
      <c r="F131" s="7">
        <v>1.0349999999999999</v>
      </c>
      <c r="G131" s="146">
        <v>-1.1599999999999999E-2</v>
      </c>
      <c r="H131" s="146">
        <v>0.03</v>
      </c>
      <c r="I131" s="144">
        <v>4.5</v>
      </c>
      <c r="J131" s="144">
        <v>4.5</v>
      </c>
      <c r="K131" s="146">
        <v>4.4470000000000003E-2</v>
      </c>
      <c r="L131" s="144" t="s">
        <v>40</v>
      </c>
      <c r="M131" s="7" t="s">
        <v>50</v>
      </c>
      <c r="N131" s="145">
        <v>-7.0000000000000001E-3</v>
      </c>
      <c r="O131" s="23">
        <v>0.20050000000000001</v>
      </c>
      <c r="P131" s="146">
        <v>-1.4E-2</v>
      </c>
      <c r="Q131" s="146">
        <v>0.86660000000000004</v>
      </c>
      <c r="R131" s="146">
        <v>-8.0000000000000004E-4</v>
      </c>
      <c r="S131" s="146">
        <v>-5.5999999999999999E-3</v>
      </c>
      <c r="T131" s="146">
        <v>-2.5000000000000001E-3</v>
      </c>
      <c r="U131" s="144">
        <v>579555</v>
      </c>
      <c r="V131" s="144">
        <v>-11761</v>
      </c>
      <c r="W131" s="148">
        <v>0.21180555555555555</v>
      </c>
      <c r="X131" s="149">
        <v>42705</v>
      </c>
      <c r="Y131" s="13" t="s">
        <v>38</v>
      </c>
    </row>
    <row r="132" spans="1:25" ht="15.75" thickBot="1" x14ac:dyDescent="0.2">
      <c r="A132" s="14">
        <v>150227</v>
      </c>
      <c r="B132" s="161" t="s">
        <v>111</v>
      </c>
      <c r="C132" s="14">
        <v>1.0509999999999999</v>
      </c>
      <c r="D132" s="151">
        <v>1.9E-3</v>
      </c>
      <c r="E132" s="150">
        <v>3903.86</v>
      </c>
      <c r="F132" s="14">
        <v>1.0369999999999999</v>
      </c>
      <c r="G132" s="152">
        <v>-1.35E-2</v>
      </c>
      <c r="H132" s="152">
        <v>0.03</v>
      </c>
      <c r="I132" s="150">
        <v>4.5</v>
      </c>
      <c r="J132" s="150">
        <v>4.5</v>
      </c>
      <c r="K132" s="152">
        <v>4.4380000000000003E-2</v>
      </c>
      <c r="L132" s="150" t="s">
        <v>40</v>
      </c>
      <c r="M132" s="14" t="s">
        <v>95</v>
      </c>
      <c r="N132" s="151">
        <v>3.0000000000000001E-3</v>
      </c>
      <c r="O132" s="18">
        <v>0.26750000000000002</v>
      </c>
      <c r="P132" s="152">
        <v>-1.5900000000000001E-2</v>
      </c>
      <c r="Q132" s="152">
        <v>0.70750000000000002</v>
      </c>
      <c r="R132" s="152">
        <v>-5.9999999999999995E-4</v>
      </c>
      <c r="S132" s="152">
        <v>-2.8E-3</v>
      </c>
      <c r="T132" s="152">
        <v>5.9999999999999995E-4</v>
      </c>
      <c r="U132" s="150">
        <v>322526</v>
      </c>
      <c r="V132" s="150">
        <v>3032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1.036</v>
      </c>
      <c r="D133" s="147">
        <v>1E-3</v>
      </c>
      <c r="E133" s="144">
        <v>1237.4000000000001</v>
      </c>
      <c r="F133" s="7">
        <v>1.0207999999999999</v>
      </c>
      <c r="G133" s="146">
        <v>-1.49E-2</v>
      </c>
      <c r="H133" s="146">
        <v>0.03</v>
      </c>
      <c r="I133" s="144">
        <v>4.5</v>
      </c>
      <c r="J133" s="144">
        <v>4.5</v>
      </c>
      <c r="K133" s="146">
        <v>4.4330000000000001E-2</v>
      </c>
      <c r="L133" s="144" t="s">
        <v>40</v>
      </c>
      <c r="M133" s="7" t="s">
        <v>102</v>
      </c>
      <c r="N133" s="147">
        <v>6.4999999999999997E-3</v>
      </c>
      <c r="O133" s="23">
        <v>0.45369999999999999</v>
      </c>
      <c r="P133" s="146">
        <v>-1.7000000000000001E-2</v>
      </c>
      <c r="Q133" s="160">
        <v>0.28970000000000001</v>
      </c>
      <c r="R133" s="146">
        <v>0</v>
      </c>
      <c r="S133" s="146">
        <v>1.4E-3</v>
      </c>
      <c r="T133" s="146">
        <v>-4.0000000000000002E-4</v>
      </c>
      <c r="U133" s="144">
        <v>353518</v>
      </c>
      <c r="V133" s="144">
        <v>2035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150076</v>
      </c>
      <c r="B134" s="150" t="s">
        <v>288</v>
      </c>
      <c r="C134" s="14">
        <v>1.0469999999999999</v>
      </c>
      <c r="D134" s="159">
        <v>0</v>
      </c>
      <c r="E134" s="150">
        <v>0</v>
      </c>
      <c r="F134" s="14">
        <v>1.03</v>
      </c>
      <c r="G134" s="152">
        <v>-1.6500000000000001E-2</v>
      </c>
      <c r="H134" s="152">
        <v>0.03</v>
      </c>
      <c r="I134" s="150">
        <v>4.5</v>
      </c>
      <c r="J134" s="150">
        <v>4.5</v>
      </c>
      <c r="K134" s="152">
        <v>4.4249999999999998E-2</v>
      </c>
      <c r="L134" s="150" t="s">
        <v>40</v>
      </c>
      <c r="M134" s="14" t="s">
        <v>88</v>
      </c>
      <c r="N134" s="151">
        <v>4.7999999999999996E-3</v>
      </c>
      <c r="O134" s="18">
        <v>0.43090000000000001</v>
      </c>
      <c r="P134" s="152">
        <v>-1.8599999999999998E-2</v>
      </c>
      <c r="Q134" s="152">
        <v>0.751</v>
      </c>
      <c r="R134" s="152">
        <v>1.0800000000000001E-2</v>
      </c>
      <c r="S134" s="152">
        <v>1.4500000000000001E-2</v>
      </c>
      <c r="T134" s="152">
        <v>1.72E-2</v>
      </c>
      <c r="U134" s="150">
        <v>291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1.0489999999999999</v>
      </c>
      <c r="D135" s="157">
        <v>0</v>
      </c>
      <c r="E135" s="144">
        <v>305.25</v>
      </c>
      <c r="F135" s="7">
        <v>1.0289999999999999</v>
      </c>
      <c r="G135" s="146">
        <v>-1.9400000000000001E-2</v>
      </c>
      <c r="H135" s="146">
        <v>0.03</v>
      </c>
      <c r="I135" s="144">
        <v>4.5</v>
      </c>
      <c r="J135" s="144">
        <v>4.5</v>
      </c>
      <c r="K135" s="146">
        <v>4.4119999999999999E-2</v>
      </c>
      <c r="L135" s="144" t="s">
        <v>40</v>
      </c>
      <c r="M135" s="7" t="s">
        <v>117</v>
      </c>
      <c r="N135" s="145">
        <v>-1.6999999999999999E-3</v>
      </c>
      <c r="O135" s="23">
        <v>0.36830000000000002</v>
      </c>
      <c r="P135" s="146">
        <v>-2.1600000000000001E-2</v>
      </c>
      <c r="Q135" s="146">
        <v>0.48170000000000002</v>
      </c>
      <c r="R135" s="146">
        <v>-6.3E-3</v>
      </c>
      <c r="S135" s="146">
        <v>-5.4000000000000003E-3</v>
      </c>
      <c r="T135" s="146">
        <v>-9.4000000000000004E-3</v>
      </c>
      <c r="U135" s="144">
        <v>53521</v>
      </c>
      <c r="V135" s="144">
        <v>-664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150181</v>
      </c>
      <c r="B136" s="150" t="s">
        <v>98</v>
      </c>
      <c r="C136" s="14">
        <v>1.0469999999999999</v>
      </c>
      <c r="D136" s="156">
        <v>-1E-3</v>
      </c>
      <c r="E136" s="150">
        <v>1061.1600000000001</v>
      </c>
      <c r="F136" s="14">
        <v>1.026</v>
      </c>
      <c r="G136" s="152">
        <v>-2.0500000000000001E-2</v>
      </c>
      <c r="H136" s="152">
        <v>0.03</v>
      </c>
      <c r="I136" s="150">
        <v>4.5</v>
      </c>
      <c r="J136" s="150">
        <v>4.5</v>
      </c>
      <c r="K136" s="152">
        <v>4.4069999999999998E-2</v>
      </c>
      <c r="L136" s="150" t="s">
        <v>40</v>
      </c>
      <c r="M136" s="14" t="s">
        <v>80</v>
      </c>
      <c r="N136" s="156">
        <v>-5.4000000000000003E-3</v>
      </c>
      <c r="O136" s="18">
        <v>0.436</v>
      </c>
      <c r="P136" s="152">
        <v>-2.2599999999999999E-2</v>
      </c>
      <c r="Q136" s="152">
        <v>0.3261</v>
      </c>
      <c r="R136" s="152">
        <v>-4.5999999999999999E-3</v>
      </c>
      <c r="S136" s="152">
        <v>-5.3E-3</v>
      </c>
      <c r="T136" s="152">
        <v>-4.8999999999999998E-3</v>
      </c>
      <c r="U136" s="150">
        <v>303025</v>
      </c>
      <c r="V136" s="150">
        <v>-604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150245</v>
      </c>
      <c r="B137" s="144" t="s">
        <v>132</v>
      </c>
      <c r="C137" s="7">
        <v>1.0740000000000001</v>
      </c>
      <c r="D137" s="147">
        <v>1.32E-2</v>
      </c>
      <c r="E137" s="144">
        <v>0.6</v>
      </c>
      <c r="F137" s="7">
        <v>1.048</v>
      </c>
      <c r="G137" s="146">
        <v>-2.4799999999999999E-2</v>
      </c>
      <c r="H137" s="146">
        <v>0.03</v>
      </c>
      <c r="I137" s="144">
        <v>4.75</v>
      </c>
      <c r="J137" s="144">
        <v>4.5</v>
      </c>
      <c r="K137" s="146">
        <v>4.3880000000000002E-2</v>
      </c>
      <c r="L137" s="144" t="s">
        <v>40</v>
      </c>
      <c r="M137" s="7" t="s">
        <v>86</v>
      </c>
      <c r="N137" s="145">
        <v>-1.1000000000000001E-3</v>
      </c>
      <c r="O137" s="23">
        <v>0.41889999999999999</v>
      </c>
      <c r="P137" s="146">
        <v>-2.6800000000000001E-2</v>
      </c>
      <c r="Q137" s="146">
        <v>0.34310000000000002</v>
      </c>
      <c r="R137" s="146">
        <v>3.3E-3</v>
      </c>
      <c r="S137" s="146">
        <v>-3.0999999999999999E-3</v>
      </c>
      <c r="T137" s="146">
        <v>-4.0000000000000001E-3</v>
      </c>
      <c r="U137" s="144">
        <v>997</v>
      </c>
      <c r="V137" s="144">
        <v>-1</v>
      </c>
      <c r="W137" s="148">
        <v>0.21180555555555555</v>
      </c>
      <c r="X137" s="149">
        <v>42675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1.0609999999999999</v>
      </c>
      <c r="D138" s="156">
        <v>-3.8E-3</v>
      </c>
      <c r="E138" s="150">
        <v>130.80000000000001</v>
      </c>
      <c r="F138" s="14">
        <v>1.03</v>
      </c>
      <c r="G138" s="152">
        <v>-3.0099999999999998E-2</v>
      </c>
      <c r="H138" s="152">
        <v>0.03</v>
      </c>
      <c r="I138" s="150">
        <v>4.5</v>
      </c>
      <c r="J138" s="150">
        <v>4.5</v>
      </c>
      <c r="K138" s="152">
        <v>4.3650000000000001E-2</v>
      </c>
      <c r="L138" s="150" t="s">
        <v>40</v>
      </c>
      <c r="M138" s="14" t="s">
        <v>108</v>
      </c>
      <c r="N138" s="151">
        <v>2.58E-2</v>
      </c>
      <c r="O138" s="18">
        <v>0.39589999999999997</v>
      </c>
      <c r="P138" s="152">
        <v>-3.1699999999999999E-2</v>
      </c>
      <c r="Q138" s="152">
        <v>0.41599999999999998</v>
      </c>
      <c r="R138" s="152">
        <v>1.1000000000000001E-3</v>
      </c>
      <c r="S138" s="152">
        <v>-3.8999999999999998E-3</v>
      </c>
      <c r="T138" s="152">
        <v>-7.1999999999999998E-3</v>
      </c>
      <c r="U138" s="150">
        <v>10245</v>
      </c>
      <c r="V138" s="150">
        <v>-117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150279</v>
      </c>
      <c r="B139" s="144" t="s">
        <v>126</v>
      </c>
      <c r="C139" s="7">
        <v>1.089</v>
      </c>
      <c r="D139" s="145">
        <v>-1.8E-3</v>
      </c>
      <c r="E139" s="144">
        <v>2.4700000000000002</v>
      </c>
      <c r="F139" s="7">
        <v>1.0569999999999999</v>
      </c>
      <c r="G139" s="146">
        <v>-3.0300000000000001E-2</v>
      </c>
      <c r="H139" s="146">
        <v>0.03</v>
      </c>
      <c r="I139" s="144">
        <v>5</v>
      </c>
      <c r="J139" s="144">
        <v>4.5</v>
      </c>
      <c r="K139" s="146">
        <v>4.3610000000000003E-2</v>
      </c>
      <c r="L139" s="144" t="s">
        <v>40</v>
      </c>
      <c r="M139" s="7" t="s">
        <v>127</v>
      </c>
      <c r="N139" s="147">
        <v>1.6999999999999999E-3</v>
      </c>
      <c r="O139" s="23">
        <v>0.3044</v>
      </c>
      <c r="P139" s="146">
        <v>-3.1899999999999998E-2</v>
      </c>
      <c r="Q139" s="146">
        <v>0.59660000000000002</v>
      </c>
      <c r="R139" s="146">
        <v>-6.4000000000000003E-3</v>
      </c>
      <c r="S139" s="146">
        <v>-2.0999999999999999E-3</v>
      </c>
      <c r="T139" s="146">
        <v>-5.3E-3</v>
      </c>
      <c r="U139" s="144">
        <v>1218</v>
      </c>
      <c r="V139" s="144">
        <v>0</v>
      </c>
      <c r="W139" s="148">
        <v>0.21180555555555555</v>
      </c>
      <c r="X139" s="149">
        <v>42614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1.0760000000000001</v>
      </c>
      <c r="D140" s="159">
        <v>0</v>
      </c>
      <c r="E140" s="150">
        <v>3.66</v>
      </c>
      <c r="F140" s="14">
        <v>1.03</v>
      </c>
      <c r="G140" s="152">
        <v>-4.4699999999999997E-2</v>
      </c>
      <c r="H140" s="152">
        <v>0.03</v>
      </c>
      <c r="I140" s="150">
        <v>4.5</v>
      </c>
      <c r="J140" s="150">
        <v>4.5</v>
      </c>
      <c r="K140" s="152">
        <v>4.3020000000000003E-2</v>
      </c>
      <c r="L140" s="150" t="s">
        <v>40</v>
      </c>
      <c r="M140" s="14" t="s">
        <v>139</v>
      </c>
      <c r="N140" s="151">
        <v>3.7000000000000002E-3</v>
      </c>
      <c r="O140" s="18">
        <v>0.40670000000000001</v>
      </c>
      <c r="P140" s="152">
        <v>-4.5199999999999997E-2</v>
      </c>
      <c r="Q140" s="152">
        <v>0.85389999999999999</v>
      </c>
      <c r="R140" s="152">
        <v>-5.4000000000000003E-3</v>
      </c>
      <c r="S140" s="152">
        <v>-8.9999999999999998E-4</v>
      </c>
      <c r="T140" s="152">
        <v>3.3E-3</v>
      </c>
      <c r="U140" s="150">
        <v>243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150215</v>
      </c>
      <c r="B141" s="144" t="s">
        <v>140</v>
      </c>
      <c r="C141" s="7">
        <v>1.0880000000000001</v>
      </c>
      <c r="D141" s="157">
        <v>0</v>
      </c>
      <c r="E141" s="144">
        <v>0</v>
      </c>
      <c r="F141" s="7">
        <v>1.0295000000000001</v>
      </c>
      <c r="G141" s="146">
        <v>-5.6800000000000003E-2</v>
      </c>
      <c r="H141" s="146">
        <v>0.03</v>
      </c>
      <c r="I141" s="144">
        <v>4.5</v>
      </c>
      <c r="J141" s="144">
        <v>4.5</v>
      </c>
      <c r="K141" s="146">
        <v>4.2509999999999999E-2</v>
      </c>
      <c r="L141" s="144" t="s">
        <v>40</v>
      </c>
      <c r="M141" s="7" t="s">
        <v>141</v>
      </c>
      <c r="N141" s="145">
        <v>-2.0999999999999999E-3</v>
      </c>
      <c r="O141" s="23">
        <v>0.43680000000000002</v>
      </c>
      <c r="P141" s="146">
        <v>-5.57E-2</v>
      </c>
      <c r="Q141" s="146">
        <v>0.3206</v>
      </c>
      <c r="R141" s="146">
        <v>-3.3999999999999998E-3</v>
      </c>
      <c r="S141" s="146">
        <v>-5.7999999999999996E-3</v>
      </c>
      <c r="T141" s="146">
        <v>-5.4000000000000003E-3</v>
      </c>
      <c r="U141" s="144">
        <v>2321</v>
      </c>
      <c r="V141" s="144">
        <v>-4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1.0980000000000001</v>
      </c>
      <c r="D142" s="151">
        <v>1.0999999999999999E-2</v>
      </c>
      <c r="E142" s="150">
        <v>2.38</v>
      </c>
      <c r="F142" s="14">
        <v>1.0134000000000001</v>
      </c>
      <c r="G142" s="152">
        <v>-8.3500000000000005E-2</v>
      </c>
      <c r="H142" s="152">
        <v>0.03</v>
      </c>
      <c r="I142" s="150">
        <v>4.5</v>
      </c>
      <c r="J142" s="150">
        <v>4.5</v>
      </c>
      <c r="K142" s="152">
        <v>4.1489999999999999E-2</v>
      </c>
      <c r="L142" s="150" t="s">
        <v>40</v>
      </c>
      <c r="M142" s="14" t="s">
        <v>131</v>
      </c>
      <c r="N142" s="156">
        <v>-2.3999999999999998E-3</v>
      </c>
      <c r="O142" s="18">
        <v>0.39069999999999999</v>
      </c>
      <c r="P142" s="152">
        <v>-7.9699999999999993E-2</v>
      </c>
      <c r="Q142" s="162">
        <v>0.44690000000000002</v>
      </c>
      <c r="R142" s="152">
        <v>2.9999999999999997E-4</v>
      </c>
      <c r="S142" s="152">
        <v>-7.3000000000000001E-3</v>
      </c>
      <c r="T142" s="152">
        <v>4.7000000000000002E-3</v>
      </c>
      <c r="U142" s="150">
        <v>3711</v>
      </c>
      <c r="V142" s="150">
        <v>-4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150311</v>
      </c>
      <c r="B143" s="144" t="s">
        <v>135</v>
      </c>
      <c r="C143" s="7">
        <v>1.1639999999999999</v>
      </c>
      <c r="D143" s="147">
        <v>7.6799999999999993E-2</v>
      </c>
      <c r="E143" s="144">
        <v>1.74</v>
      </c>
      <c r="F143" s="7">
        <v>1.0329999999999999</v>
      </c>
      <c r="G143" s="146">
        <v>-0.1268</v>
      </c>
      <c r="H143" s="146">
        <v>0.03</v>
      </c>
      <c r="I143" s="144">
        <v>4.5</v>
      </c>
      <c r="J143" s="144">
        <v>4.5</v>
      </c>
      <c r="K143" s="146">
        <v>3.9789999999999999E-2</v>
      </c>
      <c r="L143" s="144" t="s">
        <v>40</v>
      </c>
      <c r="M143" s="7" t="s">
        <v>136</v>
      </c>
      <c r="N143" s="147">
        <v>1.1999999999999999E-3</v>
      </c>
      <c r="O143" s="23">
        <v>0.3755</v>
      </c>
      <c r="P143" s="146">
        <v>-0.1148</v>
      </c>
      <c r="Q143" s="146">
        <v>0.46029999999999999</v>
      </c>
      <c r="R143" s="146">
        <v>3.44E-2</v>
      </c>
      <c r="S143" s="146">
        <v>-4.4000000000000003E-3</v>
      </c>
      <c r="T143" s="146">
        <v>-5.4000000000000003E-3</v>
      </c>
      <c r="U143" s="144">
        <v>1674</v>
      </c>
      <c r="V143" s="144">
        <v>-1</v>
      </c>
      <c r="W143" s="148">
        <v>0.21180555555555555</v>
      </c>
      <c r="X143" s="149">
        <v>42709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2.1542372881355929E-3</v>
      </c>
      <c r="E144" s="36"/>
      <c r="F144" s="35"/>
      <c r="G144" s="43">
        <f>AVERAGE(G85:G143)</f>
        <v>-1.1013559322033899E-2</v>
      </c>
      <c r="H144" s="43">
        <f>COUNTIF($D85:$D143,"&gt;0")/COUNT($D85:$D143)</f>
        <v>0.5423728813559322</v>
      </c>
      <c r="I144" s="270"/>
      <c r="J144" s="270"/>
      <c r="K144" s="43">
        <f>AVERAGE(K85:K143)</f>
        <v>4.4552881355932196E-2</v>
      </c>
      <c r="L144" s="36"/>
      <c r="M144" s="35"/>
      <c r="N144" s="38"/>
      <c r="O144" s="39"/>
      <c r="P144" s="43">
        <f>AVERAGE(P85:P143)</f>
        <v>-1.6244827586206895E-2</v>
      </c>
      <c r="Q144" s="37"/>
      <c r="R144" s="43">
        <f>AVERAGE(R85:R143)</f>
        <v>-1.7016949152542369E-3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0.91700000000000004</v>
      </c>
      <c r="D145" s="156">
        <v>-1.1000000000000001E-3</v>
      </c>
      <c r="E145" s="150">
        <v>11.45</v>
      </c>
      <c r="F145" s="14">
        <v>1.02</v>
      </c>
      <c r="G145" s="152">
        <v>0.10100000000000001</v>
      </c>
      <c r="H145" s="152">
        <v>1.4999999999999999E-2</v>
      </c>
      <c r="I145" s="150">
        <v>3</v>
      </c>
      <c r="J145" s="150">
        <v>3</v>
      </c>
      <c r="K145" s="152">
        <v>3.3439999999999998E-2</v>
      </c>
      <c r="L145" s="150" t="s">
        <v>40</v>
      </c>
      <c r="M145" s="14" t="s">
        <v>41</v>
      </c>
      <c r="N145" s="156">
        <v>-2.0000000000000001E-4</v>
      </c>
      <c r="O145" s="18">
        <v>0.2233</v>
      </c>
      <c r="P145" s="152">
        <v>6.4899999999999999E-2</v>
      </c>
      <c r="Q145" s="152">
        <v>0.1119</v>
      </c>
      <c r="R145" s="152">
        <v>1.46E-2</v>
      </c>
      <c r="S145" s="152">
        <v>8.8999999999999999E-3</v>
      </c>
      <c r="T145" s="152">
        <v>3.3999999999999998E-3</v>
      </c>
      <c r="U145" s="150">
        <v>820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1.046</v>
      </c>
      <c r="D146" s="157">
        <v>0</v>
      </c>
      <c r="E146" s="144">
        <v>0</v>
      </c>
      <c r="F146" s="7">
        <v>1.05</v>
      </c>
      <c r="G146" s="146">
        <v>3.8E-3</v>
      </c>
      <c r="H146" s="144" t="s">
        <v>414</v>
      </c>
      <c r="I146" s="144">
        <v>3.7</v>
      </c>
      <c r="J146" s="144">
        <v>3.7</v>
      </c>
      <c r="K146" s="146">
        <v>4.1520000000000001E-2</v>
      </c>
      <c r="L146" s="144">
        <v>0.65</v>
      </c>
      <c r="M146" s="7" t="s">
        <v>415</v>
      </c>
      <c r="N146" s="147">
        <v>2.0000000000000001E-4</v>
      </c>
      <c r="O146" s="146">
        <v>0.23400000000000001</v>
      </c>
      <c r="P146" s="144" t="s">
        <v>37</v>
      </c>
      <c r="Q146" s="144" t="s">
        <v>37</v>
      </c>
      <c r="R146" s="146">
        <v>-8.0000000000000004E-4</v>
      </c>
      <c r="S146" s="146">
        <v>4.0000000000000002E-4</v>
      </c>
      <c r="T146" s="146">
        <v>-1.6999999999999999E-3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1.097</v>
      </c>
      <c r="D147" s="151">
        <v>4.5999999999999999E-3</v>
      </c>
      <c r="E147" s="150">
        <v>4.43</v>
      </c>
      <c r="F147" s="14">
        <v>1.0880000000000001</v>
      </c>
      <c r="G147" s="152">
        <v>-8.3000000000000001E-3</v>
      </c>
      <c r="H147" s="150" t="s">
        <v>347</v>
      </c>
      <c r="I147" s="150">
        <v>4</v>
      </c>
      <c r="J147" s="150">
        <v>4</v>
      </c>
      <c r="K147" s="152">
        <v>2.6550000000000001E-2</v>
      </c>
      <c r="L147" s="150">
        <v>0.79</v>
      </c>
      <c r="M147" s="14" t="s">
        <v>236</v>
      </c>
      <c r="N147" s="159">
        <v>0</v>
      </c>
      <c r="O147" s="152">
        <v>0.34139999999999998</v>
      </c>
      <c r="P147" s="150" t="s">
        <v>37</v>
      </c>
      <c r="Q147" s="150" t="s">
        <v>37</v>
      </c>
      <c r="R147" s="152">
        <v>4.5999999999999999E-3</v>
      </c>
      <c r="S147" s="152">
        <v>-8.0999999999999996E-3</v>
      </c>
      <c r="T147" s="152">
        <v>-5.8999999999999999E-3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1.0569999999999999</v>
      </c>
      <c r="D148" s="147">
        <v>2.8E-3</v>
      </c>
      <c r="E148" s="144">
        <v>159.1</v>
      </c>
      <c r="F148" s="7">
        <v>1.0389999999999999</v>
      </c>
      <c r="G148" s="146">
        <v>-1.7299999999999999E-2</v>
      </c>
      <c r="H148" s="144" t="s">
        <v>290</v>
      </c>
      <c r="I148" s="144">
        <v>5.5</v>
      </c>
      <c r="J148" s="144">
        <v>5.5</v>
      </c>
      <c r="K148" s="146">
        <v>-6.4999999999999997E-3</v>
      </c>
      <c r="L148" s="144">
        <v>0.28999999999999998</v>
      </c>
      <c r="M148" s="7" t="s">
        <v>291</v>
      </c>
      <c r="N148" s="145">
        <v>-5.9999999999999995E-4</v>
      </c>
      <c r="O148" s="23">
        <v>0.1363</v>
      </c>
      <c r="P148" s="146">
        <v>-3.9E-2</v>
      </c>
      <c r="Q148" s="146">
        <v>0.4022</v>
      </c>
      <c r="R148" s="146">
        <v>-2.5999999999999999E-3</v>
      </c>
      <c r="S148" s="146">
        <v>-5.5999999999999999E-3</v>
      </c>
      <c r="T148" s="146">
        <v>-6.4999999999999997E-3</v>
      </c>
      <c r="U148" s="144">
        <v>29415</v>
      </c>
      <c r="V148" s="144">
        <v>-25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1.0529999999999999</v>
      </c>
      <c r="D149" s="151">
        <v>1E-3</v>
      </c>
      <c r="E149" s="150">
        <v>17.98</v>
      </c>
      <c r="F149" s="14">
        <v>1</v>
      </c>
      <c r="G149" s="152">
        <v>-5.2999999999999999E-2</v>
      </c>
      <c r="H149" s="150" t="s">
        <v>35</v>
      </c>
      <c r="I149" s="150">
        <v>0</v>
      </c>
      <c r="J149" s="150">
        <v>0</v>
      </c>
      <c r="K149" s="152">
        <v>-1.942E-2</v>
      </c>
      <c r="L149" s="150">
        <v>2.63</v>
      </c>
      <c r="M149" s="14" t="s">
        <v>36</v>
      </c>
      <c r="N149" s="151">
        <v>4.7999999999999996E-3</v>
      </c>
      <c r="O149" s="152">
        <v>0.55889999999999995</v>
      </c>
      <c r="P149" s="150" t="s">
        <v>37</v>
      </c>
      <c r="Q149" s="150" t="s">
        <v>37</v>
      </c>
      <c r="R149" s="152">
        <v>2.5000000000000001E-3</v>
      </c>
      <c r="S149" s="152">
        <v>6.0000000000000001E-3</v>
      </c>
      <c r="T149" s="152">
        <v>2.5999999999999999E-3</v>
      </c>
      <c r="U149" s="150">
        <v>3162</v>
      </c>
      <c r="V149" s="150">
        <v>0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93"/>
    <hyperlink ref="C18" r:id="rId70" display="http://finance.sina.com.cn/fund/quotes/150293/bc.shtml"/>
    <hyperlink ref="F18" r:id="rId71" display="http://www.cninfo.com.cn/information/fund/netvalue/150293.html"/>
    <hyperlink ref="M18" r:id="rId72" tooltip="399807" display="http://quote.eastmoney.com/zs399807.html"/>
    <hyperlink ref="O18" r:id="rId73" display="https://www.jisilu.cn/data/utils/lowcalc/150293"/>
    <hyperlink ref="Y18" r:id="rId74" tooltip="加【高铁A级】为自选A类" display="javascript:addOwnedFund('150293');"/>
    <hyperlink ref="A19" r:id="rId75" display="https://www.jisilu.cn/data/sfnew/detail/150335"/>
    <hyperlink ref="C19" r:id="rId76" display="http://finance.sina.com.cn/fund/quotes/150335/bc.shtml"/>
    <hyperlink ref="F19" r:id="rId77" display="http://www.cninfo.com.cn/information/fund/netvalue/150335.html"/>
    <hyperlink ref="M19" r:id="rId78" tooltip="399967" display="http://quote.eastmoney.com/zs399967.html"/>
    <hyperlink ref="O19" r:id="rId79" display="https://www.jisilu.cn/data/utils/lowcalc/150335"/>
    <hyperlink ref="Y19" r:id="rId80" tooltip="加【军工股A】为自选A类" display="javascript:addOwnedFund('150335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303"/>
    <hyperlink ref="C22" r:id="rId94" display="http://finance.sina.com.cn/fund/quotes/150303/bc.shtml"/>
    <hyperlink ref="F22" r:id="rId95" display="http://www.cninfo.com.cn/information/fund/netvalue/150303.html"/>
    <hyperlink ref="M22" r:id="rId96" tooltip="399673" display="http://quote.eastmoney.com/zs399673.html"/>
    <hyperlink ref="O22" r:id="rId97" display="https://www.jisilu.cn/data/utils/lowcalc/150303"/>
    <hyperlink ref="Y22" r:id="rId98" tooltip="加【创业股A】为自选A类" display="javascript:addOwnedFund('150303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502037"/>
    <hyperlink ref="C27" r:id="rId124" display="http://finance.sina.com.cn/fund/quotes/502037/bc.shtml"/>
    <hyperlink ref="F27" r:id="rId125" display="http://www.cninfo.com.cn/information/fund/netvalue/502037.html"/>
    <hyperlink ref="M27" r:id="rId126" tooltip="399805" display="http://quote.eastmoney.com/zs399805.html"/>
    <hyperlink ref="O27" r:id="rId127" display="https://www.jisilu.cn/data/utils/lowcalc/502037"/>
    <hyperlink ref="Y27" r:id="rId128" tooltip="加【网金A】为自选A类" display="javascript:addOwnedFund('502037');"/>
    <hyperlink ref="A28" r:id="rId129" display="https://www.jisilu.cn/data/sfnew/detail/150198"/>
    <hyperlink ref="C28" r:id="rId130" display="http://finance.sina.com.cn/fund/quotes/150198/bc.shtml"/>
    <hyperlink ref="F28" r:id="rId131" display="http://www.cninfo.com.cn/information/fund/netvalue/150198.html"/>
    <hyperlink ref="M28" r:id="rId132" tooltip="399396" display="http://quote.eastmoney.com/zs399396.html"/>
    <hyperlink ref="O28" r:id="rId133" display="https://www.jisilu.cn/data/utils/lowcalc/150198"/>
    <hyperlink ref="Y28" r:id="rId134" tooltip="加【食品A】为自选A类" display="javascript:addOwnedFund('150198');"/>
    <hyperlink ref="A29" r:id="rId135" display="https://www.jisilu.cn/data/sfnew/detail/150117"/>
    <hyperlink ref="C29" r:id="rId136" display="http://finance.sina.com.cn/fund/quotes/150117/bc.shtml"/>
    <hyperlink ref="F29" r:id="rId137" display="http://www.cninfo.com.cn/information/fund/netvalue/150117.html"/>
    <hyperlink ref="M29" r:id="rId138" tooltip="399393" display="http://quote.eastmoney.com/zs399393.html"/>
    <hyperlink ref="O29" r:id="rId139" display="https://www.jisilu.cn/data/utils/lowcalc/150117"/>
    <hyperlink ref="Y29" r:id="rId140" tooltip="加【房地产A】为自选A类" display="javascript:addOwnedFund('150117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3"/>
    <hyperlink ref="C31" r:id="rId148" display="http://finance.sina.com.cn/fund/quotes/150263/bc.shtml"/>
    <hyperlink ref="F31" r:id="rId149" display="http://www.cninfo.com.cn/information/fund/netvalue/150263.html"/>
    <hyperlink ref="M31" r:id="rId150" tooltip="000852" display="http://quote.eastmoney.com/zs000852.html"/>
    <hyperlink ref="O31" r:id="rId151" display="https://www.jisilu.cn/data/utils/lowcalc/150263"/>
    <hyperlink ref="Y31" r:id="rId152" tooltip="加【1000A】为自选A类" display="javascript:addOwnedFund('150263');"/>
    <hyperlink ref="A32" r:id="rId153" display="https://www.jisilu.cn/data/sfnew/detail/150130"/>
    <hyperlink ref="C32" r:id="rId154" display="http://finance.sina.com.cn/fund/quotes/150130/bc.shtml"/>
    <hyperlink ref="F32" r:id="rId155" display="http://www.cninfo.com.cn/information/fund/netvalue/150130.html"/>
    <hyperlink ref="M32" r:id="rId156" tooltip="399394" display="http://quote.eastmoney.com/zs399394.html"/>
    <hyperlink ref="O32" r:id="rId157" display="https://www.jisilu.cn/data/utils/lowcalc/150130"/>
    <hyperlink ref="Y32" r:id="rId158" tooltip="加【医药A】为自选A类" display="javascript:addOwnedFund('15013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073"/>
    <hyperlink ref="C45" r:id="rId226" display="http://finance.sina.com.cn/fund/quotes/150073/bc.shtml"/>
    <hyperlink ref="F45" r:id="rId227" display="http://www.cninfo.com.cn/information/fund/netvalue/150073.html"/>
    <hyperlink ref="M45" r:id="rId228" tooltip="399958" display="http://quote.eastmoney.com/zs399958.html"/>
    <hyperlink ref="O45" r:id="rId229" display="https://www.jisilu.cn/data/utils/lowcalc/150073"/>
    <hyperlink ref="Y45" r:id="rId230" tooltip="加【诺安稳健】为自选A类" display="javascript:addOwnedFund('150073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150281"/>
    <hyperlink ref="C48" r:id="rId244" display="http://finance.sina.com.cn/fund/quotes/150281/bc.shtml"/>
    <hyperlink ref="F48" r:id="rId245" display="http://www.cninfo.com.cn/information/fund/netvalue/150281.html"/>
    <hyperlink ref="M48" r:id="rId246" tooltip="399934" display="http://quote.eastmoney.com/zs399934.html"/>
    <hyperlink ref="O48" r:id="rId247" display="https://www.jisilu.cn/data/utils/lowcalc/150281"/>
    <hyperlink ref="Y48" r:id="rId248" tooltip="加【金融地A】为自选A类" display="javascript:addOwnedFund('150281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502031"/>
    <hyperlink ref="C52" r:id="rId268" display="http://finance.sina.com.cn/fund/quotes/502031/bc.shtml"/>
    <hyperlink ref="F52" r:id="rId269" display="http://www.cninfo.com.cn/information/fund/netvalue/502031.html"/>
    <hyperlink ref="M52" r:id="rId270" tooltip="399807" display="http://quote.eastmoney.com/zs399807.html"/>
    <hyperlink ref="O52" r:id="rId271" display="https://www.jisilu.cn/data/utils/lowcalc/502031"/>
    <hyperlink ref="Y52" r:id="rId272" tooltip="将【高铁A】从自选中删除" display="javascript:delOwnedFund('502031');"/>
    <hyperlink ref="A53" r:id="rId273" display="https://www.jisilu.cn/data/sfnew/detail/502001"/>
    <hyperlink ref="C53" r:id="rId274" display="http://finance.sina.com.cn/fund/quotes/502001/bc.shtml"/>
    <hyperlink ref="F53" r:id="rId275" display="http://www.cninfo.com.cn/information/fund/netvalue/502001.html"/>
    <hyperlink ref="M53" r:id="rId276" tooltip="399982" display="http://quote.eastmoney.com/zs399982.html"/>
    <hyperlink ref="O53" r:id="rId277" display="https://www.jisilu.cn/data/utils/lowcalc/502001"/>
    <hyperlink ref="Y53" r:id="rId278" tooltip="加【500等权A】为自选A类" display="javascript:addOwnedFund('50200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150094"/>
    <hyperlink ref="C56" r:id="rId292" display="http://finance.sina.com.cn/fund/quotes/150094/bc.shtml"/>
    <hyperlink ref="F56" r:id="rId293" display="http://www.cninfo.com.cn/information/fund/netvalue/150094.html"/>
    <hyperlink ref="M56" r:id="rId294" tooltip="000966" display="http://quote.eastmoney.com/zs000966.html"/>
    <hyperlink ref="O56" r:id="rId295" display="https://www.jisilu.cn/data/utils/lowcalc/150094"/>
    <hyperlink ref="Y56" r:id="rId296" tooltip="加【泰信400A】为自选A类" display="javascript:addOwnedFund('150094');"/>
    <hyperlink ref="A57" r:id="rId297" display="https://www.jisilu.cn/data/sfnew/detail/150225"/>
    <hyperlink ref="C57" r:id="rId298" display="http://finance.sina.com.cn/fund/quotes/150225/bc.shtml"/>
    <hyperlink ref="F57" r:id="rId299" display="http://www.cninfo.com.cn/information/fund/netvalue/150225.html"/>
    <hyperlink ref="M57" r:id="rId300" tooltip="399966" display="http://quote.eastmoney.com/zs399966.html"/>
    <hyperlink ref="O57" r:id="rId301" display="https://www.jisilu.cn/data/utils/lowcalc/150225"/>
    <hyperlink ref="Y57" r:id="rId302" tooltip="加【证保A级】为自选A类" display="javascript:addOwnedFund('150225');"/>
    <hyperlink ref="A58" r:id="rId303" display="https://www.jisilu.cn/data/sfnew/detail/150267"/>
    <hyperlink ref="C58" r:id="rId304" display="http://finance.sina.com.cn/fund/quotes/150267/bc.shtml"/>
    <hyperlink ref="F58" r:id="rId305" display="http://www.cninfo.com.cn/information/fund/netvalue/150267.html"/>
    <hyperlink ref="M58" r:id="rId306" tooltip="399986" display="http://quote.eastmoney.com/zs399986.html"/>
    <hyperlink ref="O58" r:id="rId307" display="https://www.jisilu.cn/data/utils/lowcalc/150267"/>
    <hyperlink ref="Y58" r:id="rId308" tooltip="将【银行A类】从自选中删除" display="javascript:delOwnedFund('150267');"/>
    <hyperlink ref="A59" r:id="rId309" display="https://www.jisilu.cn/data/sfnew/detail/502054"/>
    <hyperlink ref="C59" r:id="rId310" display="http://finance.sina.com.cn/fund/quotes/502054/bc.shtml"/>
    <hyperlink ref="F59" r:id="rId311" display="http://www.cninfo.com.cn/information/fund/netvalue/502054.html"/>
    <hyperlink ref="M59" r:id="rId312" tooltip="399975" display="http://quote.eastmoney.com/zs399975.html"/>
    <hyperlink ref="O59" r:id="rId313" display="https://www.jisilu.cn/data/utils/lowcalc/502054"/>
    <hyperlink ref="Y59" r:id="rId314" tooltip="加【券商A】为自选A类" display="javascript:addOwnedFund('502054');"/>
    <hyperlink ref="A60" r:id="rId315" display="https://www.jisilu.cn/data/sfnew/detail/150055"/>
    <hyperlink ref="C60" r:id="rId316" display="http://finance.sina.com.cn/fund/quotes/150055/bc.shtml"/>
    <hyperlink ref="F60" r:id="rId317" display="http://www.cninfo.com.cn/information/fund/netvalue/150055.html"/>
    <hyperlink ref="M60" r:id="rId318" tooltip="399905" display="http://quote.eastmoney.com/zs399905.html"/>
    <hyperlink ref="O60" r:id="rId319" display="https://www.jisilu.cn/data/utils/lowcalc/150055"/>
    <hyperlink ref="Y60" r:id="rId320" tooltip="加【500A】为自选A类" display="javascript:addOwnedFund('150055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150140"/>
    <hyperlink ref="C63" r:id="rId334" display="http://finance.sina.com.cn/fund/quotes/150140/bc.shtml"/>
    <hyperlink ref="F63" r:id="rId335" display="http://www.cninfo.com.cn/information/fund/netvalue/150140.html"/>
    <hyperlink ref="M63" r:id="rId336" tooltip="399300" display="http://quote.eastmoney.com/zs399300.html"/>
    <hyperlink ref="O63" r:id="rId337" display="https://www.jisilu.cn/data/utils/lowcalc/150140"/>
    <hyperlink ref="Y63" r:id="rId338" tooltip="加【国金300A】为自选A类" display="javascript:addOwnedFund('150140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167"/>
    <hyperlink ref="C68" r:id="rId364" display="http://finance.sina.com.cn/fund/quotes/150167/bc.shtml"/>
    <hyperlink ref="F68" r:id="rId365" display="http://www.cninfo.com.cn/information/fund/netvalue/150167.html"/>
    <hyperlink ref="M68" r:id="rId366" tooltip="399300" display="http://quote.eastmoney.com/zs399300.html"/>
    <hyperlink ref="O68" r:id="rId367" display="https://www.jisilu.cn/data/utils/lowcalc/150167"/>
    <hyperlink ref="Y68" r:id="rId368" tooltip="加【银华300A】为自选A类" display="javascript:addOwnedFund('150167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52"/>
    <hyperlink ref="C70" r:id="rId376" display="http://finance.sina.com.cn/fund/quotes/150152/bc.shtml"/>
    <hyperlink ref="F70" r:id="rId377" display="http://www.cninfo.com.cn/information/fund/netvalue/150152.html"/>
    <hyperlink ref="M70" r:id="rId378" tooltip="399006" display="http://quote.eastmoney.com/zs399006.html"/>
    <hyperlink ref="O70" r:id="rId379" display="https://www.jisilu.cn/data/utils/lowcalc/150152"/>
    <hyperlink ref="Y70" r:id="rId380" tooltip="加【创业板A】为自选A类" display="javascript:addOwnedFund('150152');"/>
    <hyperlink ref="A71" r:id="rId381" display="https://www.jisilu.cn/data/sfnew/detail/150090"/>
    <hyperlink ref="C71" r:id="rId382" display="http://finance.sina.com.cn/fund/quotes/150090/bc.shtml"/>
    <hyperlink ref="F71" r:id="rId383" display="http://www.cninfo.com.cn/information/fund/netvalue/150090.html"/>
    <hyperlink ref="M71" r:id="rId384" tooltip="399958" display="http://quote.eastmoney.com/zs399958.html"/>
    <hyperlink ref="O71" r:id="rId385" display="https://www.jisilu.cn/data/utils/lowcalc/150090"/>
    <hyperlink ref="Y71" r:id="rId386" tooltip="加【成长A】为自选A类" display="javascript:addOwnedFund('150090');"/>
    <hyperlink ref="A72" r:id="rId387" display="https://www.jisilu.cn/data/sfnew/detail/150064"/>
    <hyperlink ref="C72" r:id="rId388" display="http://finance.sina.com.cn/fund/quotes/150064/bc.shtml"/>
    <hyperlink ref="F72" r:id="rId389" display="http://www.cninfo.com.cn/information/fund/netvalue/150064.html"/>
    <hyperlink ref="M72" r:id="rId390" tooltip="399904" display="http://quote.eastmoney.com/zs399904.html"/>
    <hyperlink ref="O72" r:id="rId391" display="https://www.jisilu.cn/data/utils/lowcalc/150064"/>
    <hyperlink ref="Y72" r:id="rId392" tooltip="加【同瑞A】为自选A类" display="javascript:addOwnedFund('150064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2" r:id="rId438" display="https://www.jisilu.cn/data/sfnew/detail/150157"/>
    <hyperlink ref="C82" r:id="rId439" display="http://finance.sina.com.cn/fund/quotes/150157/bc.shtml"/>
    <hyperlink ref="F82" r:id="rId440" display="http://www.cninfo.com.cn/information/fund/netvalue/150157.html"/>
    <hyperlink ref="M82" r:id="rId441" tooltip="000974" display="http://quote.eastmoney.com/zs000974.html"/>
    <hyperlink ref="O82" r:id="rId442" display="https://www.jisilu.cn/data/utils/lowcalc/150157"/>
    <hyperlink ref="Y82" r:id="rId443" tooltip="加【金融A】为自选A类" display="javascript:addOwnedFund('150157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57"/>
    <hyperlink ref="C86" r:id="rId457" display="http://finance.sina.com.cn/fund/quotes/150257/bc.shtml"/>
    <hyperlink ref="F86" r:id="rId458" display="http://www.cninfo.com.cn/information/fund/netvalue/150257.html"/>
    <hyperlink ref="M86" r:id="rId459" tooltip="399993" display="http://quote.eastmoney.com/zs399993.html"/>
    <hyperlink ref="O86" r:id="rId460" display="https://www.jisilu.cn/data/utils/lowcalc/150257"/>
    <hyperlink ref="Y86" r:id="rId461" tooltip="加【生物A】为自选A类" display="javascript:addOwnedFund('150257');"/>
    <hyperlink ref="A87" r:id="rId462" display="https://www.jisilu.cn/data/sfnew/detail/502017"/>
    <hyperlink ref="C87" r:id="rId463" display="http://finance.sina.com.cn/fund/quotes/502017/bc.shtml"/>
    <hyperlink ref="F87" r:id="rId464" display="http://www.cninfo.com.cn/information/fund/netvalue/502017.html"/>
    <hyperlink ref="M87" r:id="rId465" tooltip="399991" display="http://quote.eastmoney.com/zs399991.html"/>
    <hyperlink ref="O87" r:id="rId466" display="https://www.jisilu.cn/data/utils/lowcalc/502017"/>
    <hyperlink ref="Y87" r:id="rId467" tooltip="加【带路A】为自选A类" display="javascript:addOwnedFund('502017');"/>
    <hyperlink ref="A88" r:id="rId468" display="https://www.jisilu.cn/data/sfnew/detail/150283"/>
    <hyperlink ref="C88" r:id="rId469" display="http://finance.sina.com.cn/fund/quotes/150283/bc.shtml"/>
    <hyperlink ref="F88" r:id="rId470" display="http://www.cninfo.com.cn/information/fund/netvalue/150283.html"/>
    <hyperlink ref="M88" r:id="rId471" tooltip="000808" display="http://quote.eastmoney.com/zs000808.html"/>
    <hyperlink ref="O88" r:id="rId472" display="https://www.jisilu.cn/data/utils/lowcalc/150283"/>
    <hyperlink ref="Y88" r:id="rId473" tooltip="加【SW医药A】为自选A类" display="javascript:addOwnedFund('150283');"/>
    <hyperlink ref="A89" r:id="rId474" display="https://www.jisilu.cn/data/sfnew/detail/150184"/>
    <hyperlink ref="C89" r:id="rId475" display="http://finance.sina.com.cn/fund/quotes/150184/bc.shtml"/>
    <hyperlink ref="F89" r:id="rId476" display="http://www.cninfo.com.cn/information/fund/netvalue/150184.html"/>
    <hyperlink ref="M89" r:id="rId477" tooltip="000827" display="http://quote.eastmoney.com/zs000827.html"/>
    <hyperlink ref="O89" r:id="rId478" display="https://www.jisilu.cn/data/utils/lowcalc/150184"/>
    <hyperlink ref="Y89" r:id="rId479" tooltip="加【环保A】为自选A类" display="javascript:addOwnedFund('150184');"/>
    <hyperlink ref="A90" r:id="rId480" display="https://www.jisilu.cn/data/sfnew/detail/150229"/>
    <hyperlink ref="C90" r:id="rId481" display="http://finance.sina.com.cn/fund/quotes/150229/bc.shtml"/>
    <hyperlink ref="F90" r:id="rId482" display="http://www.cninfo.com.cn/information/fund/netvalue/150229.html"/>
    <hyperlink ref="M90" r:id="rId483" tooltip="399987" display="http://quote.eastmoney.com/zs399987.html"/>
    <hyperlink ref="O90" r:id="rId484" display="https://www.jisilu.cn/data/utils/lowcalc/150229"/>
    <hyperlink ref="Y90" r:id="rId485" tooltip="加【酒A】为自选A类" display="javascript:addOwnedFund('150229');"/>
    <hyperlink ref="A91" r:id="rId486" display="https://www.jisilu.cn/data/sfnew/detail/150277"/>
    <hyperlink ref="C91" r:id="rId487" display="http://finance.sina.com.cn/fund/quotes/150277/bc.shtml"/>
    <hyperlink ref="F91" r:id="rId488" display="http://www.cninfo.com.cn/information/fund/netvalue/150277.html"/>
    <hyperlink ref="M91" r:id="rId489" tooltip="399807" display="http://quote.eastmoney.com/zs399807.html"/>
    <hyperlink ref="O91" r:id="rId490" display="https://www.jisilu.cn/data/utils/lowcalc/150277"/>
    <hyperlink ref="Y91" r:id="rId491" tooltip="将【高铁A】从自选中删除" display="javascript:delOwnedFund('150277');"/>
    <hyperlink ref="A92" r:id="rId492" display="https://www.jisilu.cn/data/sfnew/detail/150164"/>
    <hyperlink ref="C92" r:id="rId493" display="http://finance.sina.com.cn/fund/quotes/150164/bc.shtml"/>
    <hyperlink ref="F92" r:id="rId494" display="http://www.cninfo.com.cn/information/fund/netvalue/150164.html"/>
    <hyperlink ref="M92" r:id="rId495" tooltip="000832" display="http://quote.eastmoney.com/zs000832.html"/>
    <hyperlink ref="O92" r:id="rId496" display="https://www.jisilu.cn/data/utils/lowcalc/150164"/>
    <hyperlink ref="Y92" r:id="rId497" tooltip="加【可转债A】为自选A类" display="javascript:addOwnedFund('150164');"/>
    <hyperlink ref="A93" r:id="rId498" display="https://www.jisilu.cn/data/sfnew/detail/150305"/>
    <hyperlink ref="C93" r:id="rId499" display="http://finance.sina.com.cn/fund/quotes/150305/bc.shtml"/>
    <hyperlink ref="F93" r:id="rId500" display="http://www.cninfo.com.cn/information/fund/netvalue/150305.html"/>
    <hyperlink ref="M93" r:id="rId501" tooltip="399812" display="http://quote.eastmoney.com/zs399812.html"/>
    <hyperlink ref="O93" r:id="rId502" display="https://www.jisilu.cn/data/utils/lowcalc/150305"/>
    <hyperlink ref="Y93" r:id="rId503" tooltip="加【养老A】为自选A类" display="javascript:addOwnedFund('150305');"/>
    <hyperlink ref="A94" r:id="rId504" display="https://www.jisilu.cn/data/sfnew/detail/150237"/>
    <hyperlink ref="C94" r:id="rId505" display="http://finance.sina.com.cn/fund/quotes/150237/bc.shtml"/>
    <hyperlink ref="F94" r:id="rId506" display="http://www.cninfo.com.cn/information/fund/netvalue/150237.html"/>
    <hyperlink ref="M94" r:id="rId507" tooltip="000827" display="http://quote.eastmoney.com/zs000827.html"/>
    <hyperlink ref="O94" r:id="rId508" display="https://www.jisilu.cn/data/utils/lowcalc/150237"/>
    <hyperlink ref="Y94" r:id="rId509" tooltip="加【环保A级】为自选A类" display="javascript:addOwnedFund('150237');"/>
    <hyperlink ref="A95" r:id="rId510" display="https://www.jisilu.cn/data/sfnew/detail/150233"/>
    <hyperlink ref="C95" r:id="rId511" display="http://finance.sina.com.cn/fund/quotes/150233/bc.shtml"/>
    <hyperlink ref="F95" r:id="rId512" display="http://www.cninfo.com.cn/information/fund/netvalue/150233.html"/>
    <hyperlink ref="M95" r:id="rId513" tooltip="399810" display="http://quote.eastmoney.com/zs399810.html"/>
    <hyperlink ref="O95" r:id="rId514" display="https://www.jisilu.cn/data/utils/lowcalc/150233"/>
    <hyperlink ref="Y95" r:id="rId515" tooltip="加【传媒业A】为自选A类" display="javascript:addOwnedFund('150233');"/>
    <hyperlink ref="A96" r:id="rId516" display="https://www.jisilu.cn/data/sfnew/detail/150177"/>
    <hyperlink ref="C96" r:id="rId517" display="http://finance.sina.com.cn/fund/quotes/150177/bc.shtml"/>
    <hyperlink ref="F96" r:id="rId518" display="http://www.cninfo.com.cn/information/fund/netvalue/150177.html"/>
    <hyperlink ref="M96" r:id="rId519" tooltip="399966" display="http://quote.eastmoney.com/zs399966.html"/>
    <hyperlink ref="O96" r:id="rId520" display="https://www.jisilu.cn/data/utils/lowcalc/150177"/>
    <hyperlink ref="Y96" r:id="rId521" tooltip="加【证保A】为自选A类" display="javascript:addOwnedFund('150177');"/>
    <hyperlink ref="A97" r:id="rId522" display="https://www.jisilu.cn/data/sfnew/detail/150179"/>
    <hyperlink ref="C97" r:id="rId523" display="http://finance.sina.com.cn/fund/quotes/150179/bc.shtml"/>
    <hyperlink ref="F97" r:id="rId524" display="http://www.cninfo.com.cn/information/fund/netvalue/150179.html"/>
    <hyperlink ref="M97" r:id="rId525" tooltip="399935" display="http://quote.eastmoney.com/zs399935.html"/>
    <hyperlink ref="O97" r:id="rId526" display="https://www.jisilu.cn/data/utils/lowcalc/150179"/>
    <hyperlink ref="Y97" r:id="rId527" tooltip="加【信息A】为自选A类" display="javascript:addOwnedFund('150179');"/>
    <hyperlink ref="A98" r:id="rId528" display="https://www.jisilu.cn/data/sfnew/detail/150243"/>
    <hyperlink ref="C98" r:id="rId529" display="http://finance.sina.com.cn/fund/quotes/150243/bc.shtml"/>
    <hyperlink ref="F98" r:id="rId530" display="http://www.cninfo.com.cn/information/fund/netvalue/150243.html"/>
    <hyperlink ref="M98" r:id="rId531" tooltip="399006" display="http://quote.eastmoney.com/zs399006.html"/>
    <hyperlink ref="O98" r:id="rId532" display="https://www.jisilu.cn/data/utils/lowcalc/150243"/>
    <hyperlink ref="Y98" r:id="rId533" tooltip="加【创业A】为自选A类" display="javascript:addOwnedFund('150243');"/>
    <hyperlink ref="A99" r:id="rId534" display="https://www.jisilu.cn/data/sfnew/detail/150273"/>
    <hyperlink ref="C99" r:id="rId535" display="http://finance.sina.com.cn/fund/quotes/150273/bc.shtml"/>
    <hyperlink ref="F99" r:id="rId536" display="http://www.cninfo.com.cn/information/fund/netvalue/150273.html"/>
    <hyperlink ref="M99" r:id="rId537" tooltip="399991" display="http://quote.eastmoney.com/zs399991.html"/>
    <hyperlink ref="O99" r:id="rId538" display="https://www.jisilu.cn/data/utils/lowcalc/150273"/>
    <hyperlink ref="Y99" r:id="rId539" tooltip="加【带路A】为自选A类" display="javascript:addOwnedFund('150273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7"/>
    <hyperlink ref="C101" r:id="rId547" display="http://finance.sina.com.cn/fund/quotes/150207/bc.shtml"/>
    <hyperlink ref="F101" r:id="rId548" display="http://www.cninfo.com.cn/information/fund/netvalue/150207.html"/>
    <hyperlink ref="M101" r:id="rId549" tooltip="399983" display="http://quote.eastmoney.com/zs399983.html"/>
    <hyperlink ref="O101" r:id="rId550" display="https://www.jisilu.cn/data/utils/lowcalc/150207"/>
    <hyperlink ref="Y101" r:id="rId551" tooltip="加【地产A端】为自选A类" display="javascript:addOwnedFund('150207');"/>
    <hyperlink ref="A102" r:id="rId552" display="https://www.jisilu.cn/data/sfnew/detail/150249"/>
    <hyperlink ref="C102" r:id="rId553" display="http://finance.sina.com.cn/fund/quotes/150249/bc.shtml"/>
    <hyperlink ref="F102" r:id="rId554" display="http://www.cninfo.com.cn/information/fund/netvalue/150249.html"/>
    <hyperlink ref="M102" r:id="rId555" tooltip="399986" display="http://quote.eastmoney.com/zs399986.html"/>
    <hyperlink ref="O102" r:id="rId556" display="https://www.jisilu.cn/data/utils/lowcalc/150249"/>
    <hyperlink ref="Y102" r:id="rId557" tooltip="将【银行A端】从自选中删除" display="javascript:delOwnedFund('150249');"/>
    <hyperlink ref="A103" r:id="rId558" display="https://www.jisilu.cn/data/sfnew/detail/150251"/>
    <hyperlink ref="C103" r:id="rId559" display="http://finance.sina.com.cn/fund/quotes/150251/bc.shtml"/>
    <hyperlink ref="F103" r:id="rId560" display="http://www.cninfo.com.cn/information/fund/netvalue/150251.html"/>
    <hyperlink ref="M103" r:id="rId561" tooltip="399990" display="http://quote.eastmoney.com/zs399990.html"/>
    <hyperlink ref="O103" r:id="rId562" display="https://www.jisilu.cn/data/utils/lowcalc/150251"/>
    <hyperlink ref="Y103" r:id="rId563" tooltip="加【煤炭A】为自选A类" display="javascript:addOwnedFund('150251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051"/>
    <hyperlink ref="C105" r:id="rId571" display="http://finance.sina.com.cn/fund/quotes/150051/bc.shtml"/>
    <hyperlink ref="F105" r:id="rId572" display="http://www.cninfo.com.cn/information/fund/netvalue/150051.html"/>
    <hyperlink ref="M105" r:id="rId573" tooltip="399300" display="http://quote.eastmoney.com/zs399300.html"/>
    <hyperlink ref="O105" r:id="rId574" display="https://www.jisilu.cn/data/utils/lowcalc/150051"/>
    <hyperlink ref="Y105" r:id="rId575" tooltip="加【沪深300A】为自选A类" display="javascript:addOwnedFund('150051');"/>
    <hyperlink ref="A106" r:id="rId576" display="https://www.jisilu.cn/data/sfnew/detail/150173"/>
    <hyperlink ref="C106" r:id="rId577" display="http://finance.sina.com.cn/fund/quotes/150173/bc.shtml"/>
    <hyperlink ref="F106" r:id="rId578" display="http://www.cninfo.com.cn/information/fund/netvalue/150173.html"/>
    <hyperlink ref="M106" r:id="rId579" tooltip="000998" display="http://quote.eastmoney.com/zs000998.html"/>
    <hyperlink ref="O106" r:id="rId580" display="https://www.jisilu.cn/data/utils/lowcalc/150173"/>
    <hyperlink ref="Y106" r:id="rId581" tooltip="加【TMT中证A】为自选A类" display="javascript:addOwnedFund('150173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275"/>
    <hyperlink ref="C108" r:id="rId589" display="http://finance.sina.com.cn/fund/quotes/150275/bc.shtml"/>
    <hyperlink ref="F108" r:id="rId590" display="http://www.cninfo.com.cn/information/fund/netvalue/150275.html"/>
    <hyperlink ref="M108" r:id="rId591" tooltip="399991" display="http://quote.eastmoney.com/zs399991.html"/>
    <hyperlink ref="O108" r:id="rId592" display="https://www.jisilu.cn/data/utils/lowcalc/150275"/>
    <hyperlink ref="Y108" r:id="rId593" tooltip="将【一带一A】从自选中删除" display="javascript:delOwnedFund('150275');"/>
    <hyperlink ref="A109" r:id="rId594" display="https://www.jisilu.cn/data/sfnew/detail/502024"/>
    <hyperlink ref="C109" r:id="rId595" display="http://finance.sina.com.cn/fund/quotes/502024/bc.shtml"/>
    <hyperlink ref="F109" r:id="rId596" display="http://www.cninfo.com.cn/information/fund/netvalue/502024.html"/>
    <hyperlink ref="M109" r:id="rId597" tooltip="399440" display="http://quote.eastmoney.com/zs399440.html"/>
    <hyperlink ref="O109" r:id="rId598" display="https://www.jisilu.cn/data/utils/lowcalc/502024"/>
    <hyperlink ref="Y109" r:id="rId599" tooltip="加【钢铁A】为自选A类" display="javascript:addOwnedFund('502024');"/>
    <hyperlink ref="A110" r:id="rId600" display="https://www.jisilu.cn/data/sfnew/detail/150203"/>
    <hyperlink ref="C110" r:id="rId601" display="http://finance.sina.com.cn/fund/quotes/150203/bc.shtml"/>
    <hyperlink ref="F110" r:id="rId602" display="http://www.cninfo.com.cn/information/fund/netvalue/150203.html"/>
    <hyperlink ref="M110" r:id="rId603" tooltip="399971" display="http://quote.eastmoney.com/zs399971.html"/>
    <hyperlink ref="O110" r:id="rId604" display="https://www.jisilu.cn/data/utils/lowcalc/150203"/>
    <hyperlink ref="Y110" r:id="rId605" tooltip="加【传媒A】为自选A类" display="javascript:addOwnedFund('150203');"/>
    <hyperlink ref="A111" r:id="rId606" display="https://www.jisilu.cn/data/sfnew/detail/150235"/>
    <hyperlink ref="C111" r:id="rId607" display="http://finance.sina.com.cn/fund/quotes/150235/bc.shtml"/>
    <hyperlink ref="F111" r:id="rId608" display="http://www.cninfo.com.cn/information/fund/netvalue/150235.html"/>
    <hyperlink ref="M111" r:id="rId609" tooltip="399975" display="http://quote.eastmoney.com/zs399975.html"/>
    <hyperlink ref="O111" r:id="rId610" display="https://www.jisilu.cn/data/utils/lowcalc/150235"/>
    <hyperlink ref="Y111" r:id="rId611" tooltip="加【券商A级】为自选A类" display="javascript:addOwnedFund('150235');"/>
    <hyperlink ref="A112" r:id="rId612" display="https://www.jisilu.cn/data/sfnew/detail/150241"/>
    <hyperlink ref="C112" r:id="rId613" display="http://finance.sina.com.cn/fund/quotes/150241/bc.shtml"/>
    <hyperlink ref="F112" r:id="rId614" display="http://www.cninfo.com.cn/information/fund/netvalue/150241.html"/>
    <hyperlink ref="M112" r:id="rId615" tooltip="399986" display="http://quote.eastmoney.com/zs399986.html"/>
    <hyperlink ref="O112" r:id="rId616" display="https://www.jisilu.cn/data/utils/lowcalc/150241"/>
    <hyperlink ref="Y112" r:id="rId617" tooltip="将【银行A级】从自选中删除" display="javascript:delOwnedFund('150241');"/>
    <hyperlink ref="A113" r:id="rId618" display="https://www.jisilu.cn/data/sfnew/detail/150315"/>
    <hyperlink ref="C113" r:id="rId619" display="http://finance.sina.com.cn/fund/quotes/150315/bc.shtml"/>
    <hyperlink ref="F113" r:id="rId620" display="http://www.cninfo.com.cn/information/fund/netvalue/150315.html"/>
    <hyperlink ref="M113" r:id="rId621" tooltip="399803" display="http://quote.eastmoney.com/zs399803.html"/>
    <hyperlink ref="O113" r:id="rId622" display="https://www.jisilu.cn/data/utils/lowcalc/150315"/>
    <hyperlink ref="Y113" r:id="rId623" tooltip="加【工业4A】为自选A类" display="javascript:addOwnedFund('150315');"/>
    <hyperlink ref="A114" r:id="rId624" display="https://www.jisilu.cn/data/sfnew/detail/150200"/>
    <hyperlink ref="C114" r:id="rId625" display="http://finance.sina.com.cn/fund/quotes/150200/bc.shtml"/>
    <hyperlink ref="F114" r:id="rId626" display="http://www.cninfo.com.cn/information/fund/netvalue/150200.html"/>
    <hyperlink ref="M114" r:id="rId627" tooltip="399975" display="http://quote.eastmoney.com/zs399975.html"/>
    <hyperlink ref="O114" r:id="rId628" display="https://www.jisilu.cn/data/utils/lowcalc/150200"/>
    <hyperlink ref="Y114" r:id="rId629" tooltip="加【券商A】为自选A类" display="javascript:addOwnedFund('150200');"/>
    <hyperlink ref="A115" r:id="rId630" display="https://www.jisilu.cn/data/sfnew/detail/150271"/>
    <hyperlink ref="C115" r:id="rId631" display="http://finance.sina.com.cn/fund/quotes/150271/bc.shtml"/>
    <hyperlink ref="F115" r:id="rId632" display="http://www.cninfo.com.cn/information/fund/netvalue/150271.html"/>
    <hyperlink ref="M115" r:id="rId633" tooltip="399441" display="http://quote.eastmoney.com/zs399441.html"/>
    <hyperlink ref="O115" r:id="rId634" display="https://www.jisilu.cn/data/utils/lowcalc/150271"/>
    <hyperlink ref="Y115" r:id="rId635" tooltip="加【生物药A】为自选A类" display="javascript:addOwnedFund('150271');"/>
    <hyperlink ref="A116" r:id="rId636" display="https://www.jisilu.cn/data/sfnew/detail/502027"/>
    <hyperlink ref="C116" r:id="rId637" display="http://finance.sina.com.cn/fund/quotes/502027/bc.shtml"/>
    <hyperlink ref="F116" r:id="rId638" display="http://www.cninfo.com.cn/information/fund/netvalue/502027.html"/>
    <hyperlink ref="M116" r:id="rId639" tooltip="399429" display="http://quote.eastmoney.com/zs399429.html"/>
    <hyperlink ref="O116" r:id="rId640" display="https://www.jisilu.cn/data/utils/lowcalc/502027"/>
    <hyperlink ref="Y116" r:id="rId641" tooltip="加【新丝路A】为自选A类" display="javascript:addOwnedFund('502027');"/>
    <hyperlink ref="A117" r:id="rId642" display="https://www.jisilu.cn/data/sfnew/detail/502049"/>
    <hyperlink ref="C117" r:id="rId643" display="http://finance.sina.com.cn/fund/quotes/502049/bc.shtml"/>
    <hyperlink ref="F117" r:id="rId644" display="http://www.cninfo.com.cn/information/fund/netvalue/502049.html"/>
    <hyperlink ref="M117" r:id="rId645" tooltip="000016" display="http://quote.eastmoney.com/zs000016.html"/>
    <hyperlink ref="O117" r:id="rId646" display="https://www.jisilu.cn/data/utils/lowcalc/502049"/>
    <hyperlink ref="Y117" r:id="rId647" tooltip="加【上证50A】为自选A类" display="javascript:addOwnedFund('502049');"/>
    <hyperlink ref="A118" r:id="rId648" display="https://www.jisilu.cn/data/sfnew/detail/502011"/>
    <hyperlink ref="C118" r:id="rId649" display="http://finance.sina.com.cn/fund/quotes/502011/bc.shtml"/>
    <hyperlink ref="F118" r:id="rId650" display="http://www.cninfo.com.cn/information/fund/netvalue/502011.html"/>
    <hyperlink ref="M118" r:id="rId651" tooltip="399975" display="http://quote.eastmoney.com/zs399975.html"/>
    <hyperlink ref="O118" r:id="rId652" display="https://www.jisilu.cn/data/utils/lowcalc/502011"/>
    <hyperlink ref="Y118" r:id="rId653" tooltip="加【证券A】为自选A类" display="javascript:addOwnedFund('502011');"/>
    <hyperlink ref="A119" r:id="rId654" display="https://www.jisilu.cn/data/sfnew/detail/150217"/>
    <hyperlink ref="C119" r:id="rId655" display="http://finance.sina.com.cn/fund/quotes/150217/bc.shtml"/>
    <hyperlink ref="F119" r:id="rId656" display="http://www.cninfo.com.cn/information/fund/netvalue/150217.html"/>
    <hyperlink ref="M119" r:id="rId657" tooltip="399412" display="http://quote.eastmoney.com/zs399412.html"/>
    <hyperlink ref="O119" r:id="rId658" display="https://www.jisilu.cn/data/utils/lowcalc/150217"/>
    <hyperlink ref="Y119" r:id="rId659" tooltip="加【新能源A】为自选A类" display="javascript:addOwnedFund('150217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09"/>
    <hyperlink ref="C121" r:id="rId667" display="http://finance.sina.com.cn/fund/quotes/150209/bc.shtml"/>
    <hyperlink ref="F121" r:id="rId668" display="http://www.cninfo.com.cn/information/fund/netvalue/150209.html"/>
    <hyperlink ref="M121" r:id="rId669" tooltip="399974" display="http://quote.eastmoney.com/zs399974.html"/>
    <hyperlink ref="O121" r:id="rId670" display="https://www.jisilu.cn/data/utils/lowcalc/150209"/>
    <hyperlink ref="Y121" r:id="rId671" tooltip="加【国企改A】为自选A类" display="javascript:addOwnedFund('150209');"/>
    <hyperlink ref="A122" r:id="rId672" display="https://www.jisilu.cn/data/sfnew/detail/150255"/>
    <hyperlink ref="C122" r:id="rId673" display="http://finance.sina.com.cn/fund/quotes/150255/bc.shtml"/>
    <hyperlink ref="F122" r:id="rId674" display="http://www.cninfo.com.cn/information/fund/netvalue/150255.html"/>
    <hyperlink ref="M122" r:id="rId675" tooltip="399986" display="http://quote.eastmoney.com/zs399986.html"/>
    <hyperlink ref="O122" r:id="rId676" display="https://www.jisilu.cn/data/utils/lowcalc/150255"/>
    <hyperlink ref="Y122" r:id="rId677" tooltip="将【银行业A】从自选中删除" display="javascript:delOwnedFund('150255');"/>
    <hyperlink ref="A123" r:id="rId678" display="https://www.jisilu.cn/data/sfnew/detail/150329"/>
    <hyperlink ref="C123" r:id="rId679" display="http://finance.sina.com.cn/fund/quotes/150329/bc.shtml"/>
    <hyperlink ref="F123" r:id="rId680" display="http://www.cninfo.com.cn/information/fund/netvalue/150329.html"/>
    <hyperlink ref="M123" r:id="rId681" tooltip="399809" display="http://quote.eastmoney.com/zs399809.html"/>
    <hyperlink ref="O123" r:id="rId682" display="https://www.jisilu.cn/data/utils/lowcalc/150329"/>
    <hyperlink ref="Y123" r:id="rId683" tooltip="加【保险A】为自选A类" display="javascript:addOwnedFund('150329');"/>
    <hyperlink ref="A124" r:id="rId684" display="https://www.jisilu.cn/data/sfnew/detail/502004"/>
    <hyperlink ref="C124" r:id="rId685" display="http://finance.sina.com.cn/fund/quotes/502004/bc.shtml"/>
    <hyperlink ref="F124" r:id="rId686" display="http://www.cninfo.com.cn/information/fund/netvalue/502004.html"/>
    <hyperlink ref="M124" r:id="rId687" tooltip="399967" display="http://quote.eastmoney.com/zs399967.html"/>
    <hyperlink ref="O124" r:id="rId688" display="https://www.jisilu.cn/data/utils/lowcalc/502004"/>
    <hyperlink ref="Y124" r:id="rId689" tooltip="加【军工A】为自选A类" display="javascript:addOwnedFund('502004');"/>
    <hyperlink ref="A125" r:id="rId690" display="https://www.jisilu.cn/data/sfnew/detail/150186"/>
    <hyperlink ref="C125" r:id="rId691" display="http://finance.sina.com.cn/fund/quotes/150186/bc.shtml"/>
    <hyperlink ref="F125" r:id="rId692" display="http://www.cninfo.com.cn/information/fund/netvalue/150186.html"/>
    <hyperlink ref="M125" r:id="rId693" tooltip="399967" display="http://quote.eastmoney.com/zs399967.html"/>
    <hyperlink ref="O125" r:id="rId694" display="https://www.jisilu.cn/data/utils/lowcalc/150186"/>
    <hyperlink ref="Y125" r:id="rId695" tooltip="加【军工A级】为自选A类" display="javascript:addOwnedFund('150186');"/>
    <hyperlink ref="A126" r:id="rId696" display="https://www.jisilu.cn/data/sfnew/detail/150100"/>
    <hyperlink ref="C126" r:id="rId697" display="http://finance.sina.com.cn/fund/quotes/150100/bc.shtml"/>
    <hyperlink ref="F126" r:id="rId698" display="http://www.cninfo.com.cn/information/fund/netvalue/150100.html"/>
    <hyperlink ref="M126" r:id="rId699" tooltip="000805" display="http://quote.eastmoney.com/zs000805.html"/>
    <hyperlink ref="O126" r:id="rId700" display="https://www.jisilu.cn/data/utils/lowcalc/150100"/>
    <hyperlink ref="Y126" r:id="rId701" tooltip="加【资源A】为自选A类" display="javascript:addOwnedFund('150100');"/>
    <hyperlink ref="A127" r:id="rId702" display="https://www.jisilu.cn/data/sfnew/detail/150307"/>
    <hyperlink ref="C127" r:id="rId703" display="http://finance.sina.com.cn/fund/quotes/150307/bc.shtml"/>
    <hyperlink ref="F127" r:id="rId704" display="http://www.cninfo.com.cn/information/fund/netvalue/150307.html"/>
    <hyperlink ref="M127" r:id="rId705" tooltip="399804" display="http://quote.eastmoney.com/zs399804.html"/>
    <hyperlink ref="O127" r:id="rId706" display="https://www.jisilu.cn/data/utils/lowcalc/150307"/>
    <hyperlink ref="Y127" r:id="rId707" tooltip="加【体育A】为自选A类" display="javascript:addOwnedFund('150307');"/>
    <hyperlink ref="A128" r:id="rId708" display="https://www.jisilu.cn/data/sfnew/detail/150194"/>
    <hyperlink ref="C128" r:id="rId709" display="http://finance.sina.com.cn/fund/quotes/150194/bc.shtml"/>
    <hyperlink ref="F128" r:id="rId710" display="http://www.cninfo.com.cn/information/fund/netvalue/150194.html"/>
    <hyperlink ref="M128" r:id="rId711" tooltip="399970" display="http://quote.eastmoney.com/zs399970.html"/>
    <hyperlink ref="O128" r:id="rId712" display="https://www.jisilu.cn/data/utils/lowcalc/150194"/>
    <hyperlink ref="Y128" r:id="rId713" tooltip="加【互联网A】为自选A类" display="javascript:addOwnedFund('150194');"/>
    <hyperlink ref="A129" r:id="rId714" display="https://www.jisilu.cn/data/sfnew/detail/150018"/>
    <hyperlink ref="C129" r:id="rId715" display="http://finance.sina.com.cn/fund/quotes/150018/bc.shtml"/>
    <hyperlink ref="F129" r:id="rId716" display="http://www.cninfo.com.cn/information/fund/netvalue/150018.html"/>
    <hyperlink ref="M129" r:id="rId717" tooltip="399004" display="http://quote.eastmoney.com/zs399004.html"/>
    <hyperlink ref="O129" r:id="rId718" display="https://www.jisilu.cn/data/utils/lowcalc/150018"/>
    <hyperlink ref="Y129" r:id="rId719" tooltip="加【银华稳进】为自选A类" display="javascript:addOwnedFund('150018');"/>
    <hyperlink ref="A130" r:id="rId720" display="https://www.jisilu.cn/data/sfnew/detail/150143"/>
    <hyperlink ref="C130" r:id="rId721" display="http://finance.sina.com.cn/fund/quotes/150143/bc.shtml"/>
    <hyperlink ref="F130" r:id="rId722" display="http://www.cninfo.com.cn/information/fund/netvalue/150143.html"/>
    <hyperlink ref="M130" r:id="rId723" tooltip="000832" display="http://quote.eastmoney.com/zs000832.html"/>
    <hyperlink ref="O130" r:id="rId724" display="https://www.jisilu.cn/data/utils/lowcalc/150143"/>
    <hyperlink ref="Y130" r:id="rId725" tooltip="加【转债A级】为自选A类" display="javascript:addOwnedFund('150143');"/>
    <hyperlink ref="A131" r:id="rId726" display="https://www.jisilu.cn/data/sfnew/detail/150205"/>
    <hyperlink ref="C131" r:id="rId727" display="http://finance.sina.com.cn/fund/quotes/150205/bc.shtml"/>
    <hyperlink ref="F131" r:id="rId728" display="http://www.cninfo.com.cn/information/fund/netvalue/150205.html"/>
    <hyperlink ref="M131" r:id="rId729" tooltip="399973" display="http://quote.eastmoney.com/zs399973.html"/>
    <hyperlink ref="O131" r:id="rId730" display="https://www.jisilu.cn/data/utils/lowcalc/150205"/>
    <hyperlink ref="Y131" r:id="rId731" tooltip="加【国防A】为自选A类" display="javascript:addOwnedFund('150205');"/>
    <hyperlink ref="A132" r:id="rId732" display="https://www.jisilu.cn/data/sfnew/detail/150227"/>
    <hyperlink ref="C132" r:id="rId733" display="http://finance.sina.com.cn/fund/quotes/150227/bc.shtml"/>
    <hyperlink ref="F132" r:id="rId734" display="http://www.cninfo.com.cn/information/fund/netvalue/150227.html"/>
    <hyperlink ref="M132" r:id="rId735" tooltip="399986" display="http://quote.eastmoney.com/zs399986.html"/>
    <hyperlink ref="O132" r:id="rId736" display="https://www.jisilu.cn/data/utils/lowcalc/150227"/>
    <hyperlink ref="Y132" r:id="rId737" tooltip="将【银行A】从自选中删除" display="javascript:delOwnedFund('150227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076"/>
    <hyperlink ref="C134" r:id="rId745" display="http://finance.sina.com.cn/fund/quotes/150076/bc.shtml"/>
    <hyperlink ref="F134" r:id="rId746" display="http://www.cninfo.com.cn/information/fund/netvalue/150076.html"/>
    <hyperlink ref="M134" r:id="rId747" tooltip="399300" display="http://quote.eastmoney.com/zs399300.html"/>
    <hyperlink ref="O134" r:id="rId748" display="https://www.jisilu.cn/data/utils/lowcalc/150076"/>
    <hyperlink ref="Y134" r:id="rId749" tooltip="加【浙商稳健】为自选A类" display="javascript:addOwnedFund('150076');"/>
    <hyperlink ref="A135" r:id="rId750" display="https://www.jisilu.cn/data/sfnew/detail/150169"/>
    <hyperlink ref="C135" r:id="rId751" display="http://finance.sina.com.cn/fund/quotes/150169/bc.shtml"/>
    <hyperlink ref="F135" r:id="rId752" display="http://www.cninfo.com.cn/information/fund/netvalue/150169.html"/>
    <hyperlink ref="M135" r:id="rId753" tooltip="HSI" display="http://quote.eastmoney.com/hk/zs110000.html"/>
    <hyperlink ref="O135" r:id="rId754" display="https://www.jisilu.cn/data/utils/lowcalc/150169"/>
    <hyperlink ref="Y135" r:id="rId755" tooltip="将【恒生A】从自选中删除" display="javascript:delOwnedFund('150169');"/>
    <hyperlink ref="A136" r:id="rId756" display="https://www.jisilu.cn/data/sfnew/detail/150181"/>
    <hyperlink ref="C136" r:id="rId757" display="http://finance.sina.com.cn/fund/quotes/150181/bc.shtml"/>
    <hyperlink ref="F136" r:id="rId758" display="http://www.cninfo.com.cn/information/fund/netvalue/150181.html"/>
    <hyperlink ref="M136" r:id="rId759" tooltip="399967" display="http://quote.eastmoney.com/zs399967.html"/>
    <hyperlink ref="O136" r:id="rId760" display="https://www.jisilu.cn/data/utils/lowcalc/150181"/>
    <hyperlink ref="Y136" r:id="rId761" tooltip="加【军工A】为自选A类" display="javascript:addOwnedFund('150181');"/>
    <hyperlink ref="A137" r:id="rId762" display="https://www.jisilu.cn/data/sfnew/detail/150245"/>
    <hyperlink ref="C137" r:id="rId763" display="http://finance.sina.com.cn/fund/quotes/150245/bc.shtml"/>
    <hyperlink ref="F137" r:id="rId764" display="http://www.cninfo.com.cn/information/fund/netvalue/150245.html"/>
    <hyperlink ref="M137" r:id="rId765" tooltip="399970" display="http://quote.eastmoney.com/zs399970.html"/>
    <hyperlink ref="O137" r:id="rId766" display="https://www.jisilu.cn/data/utils/lowcalc/150245"/>
    <hyperlink ref="Y137" r:id="rId767" tooltip="加【互联A】为自选A类" display="javascript:addOwnedFund('150245');"/>
    <hyperlink ref="A138" r:id="rId768" display="https://www.jisilu.cn/data/sfnew/detail/150192"/>
    <hyperlink ref="C138" r:id="rId769" display="http://finance.sina.com.cn/fund/quotes/150192/bc.shtml"/>
    <hyperlink ref="F138" r:id="rId770" display="http://www.cninfo.com.cn/information/fund/netvalue/150192.html"/>
    <hyperlink ref="M138" r:id="rId771" tooltip="399965" display="http://quote.eastmoney.com/zs399965.html"/>
    <hyperlink ref="O138" r:id="rId772" display="https://www.jisilu.cn/data/utils/lowcalc/150192"/>
    <hyperlink ref="Y138" r:id="rId773" tooltip="加【地产A】为自选A类" display="javascript:addOwnedFund('150192');"/>
    <hyperlink ref="A139" r:id="rId774" display="https://www.jisilu.cn/data/sfnew/detail/150279"/>
    <hyperlink ref="C139" r:id="rId775" display="http://finance.sina.com.cn/fund/quotes/150279/bc.shtml"/>
    <hyperlink ref="F139" r:id="rId776" display="http://www.cninfo.com.cn/information/fund/netvalue/150279.html"/>
    <hyperlink ref="M139" r:id="rId777" tooltip="399808" display="http://quote.eastmoney.com/zs399808.html"/>
    <hyperlink ref="O139" r:id="rId778" display="https://www.jisilu.cn/data/utils/lowcalc/150279"/>
    <hyperlink ref="Y139" r:id="rId779" tooltip="加【新能A】为自选A类" display="javascript:addOwnedFund('150279');"/>
    <hyperlink ref="A140" r:id="rId780" display="https://www.jisilu.cn/data/sfnew/detail/150092"/>
    <hyperlink ref="C140" r:id="rId781" display="http://finance.sina.com.cn/fund/quotes/150092/bc.shtml"/>
    <hyperlink ref="F140" r:id="rId782" display="http://www.cninfo.com.cn/information/fund/netvalue/150092.html"/>
    <hyperlink ref="M140" r:id="rId783" tooltip="399007" display="http://quote.eastmoney.com/zs399007.html"/>
    <hyperlink ref="O140" r:id="rId784" display="https://www.jisilu.cn/data/utils/lowcalc/150092"/>
    <hyperlink ref="Y140" r:id="rId785" tooltip="加【诺德300A】为自选A类" display="javascript:addOwnedFund('150092');"/>
    <hyperlink ref="A141" r:id="rId786" display="https://www.jisilu.cn/data/sfnew/detail/150215"/>
    <hyperlink ref="C141" r:id="rId787" display="http://finance.sina.com.cn/fund/quotes/150215/bc.shtml"/>
    <hyperlink ref="F141" r:id="rId788" display="http://www.cninfo.com.cn/information/fund/netvalue/150215.html"/>
    <hyperlink ref="M141" r:id="rId789" tooltip="399610" display="http://quote.eastmoney.com/zs399610.html"/>
    <hyperlink ref="O141" r:id="rId790" display="https://www.jisilu.cn/data/utils/lowcalc/150215"/>
    <hyperlink ref="Y141" r:id="rId791" tooltip="加【TMT A】为自选A类" display="javascript:addOwnedFund('150215');"/>
    <hyperlink ref="A142" r:id="rId792" display="https://www.jisilu.cn/data/sfnew/detail/150231"/>
    <hyperlink ref="C142" r:id="rId793" display="http://finance.sina.com.cn/fund/quotes/150231/bc.shtml"/>
    <hyperlink ref="F142" r:id="rId794" display="http://www.cninfo.com.cn/information/fund/netvalue/150231.html"/>
    <hyperlink ref="M142" r:id="rId795" tooltip="399811" display="http://quote.eastmoney.com/zs399811.html"/>
    <hyperlink ref="O142" r:id="rId796" display="https://www.jisilu.cn/data/utils/lowcalc/150231"/>
    <hyperlink ref="Y142" r:id="rId797" tooltip="加【电子A】为自选A类" display="javascript:addOwnedFund('150231');"/>
    <hyperlink ref="A143" r:id="rId798" display="https://www.jisilu.cn/data/sfnew/detail/150311"/>
    <hyperlink ref="C143" r:id="rId799" display="http://finance.sina.com.cn/fund/quotes/150311/bc.shtml"/>
    <hyperlink ref="F143" r:id="rId800" display="http://www.cninfo.com.cn/information/fund/netvalue/150311.html"/>
    <hyperlink ref="M143" r:id="rId801" tooltip="399996" display="http://quote.eastmoney.com/zs399996.html"/>
    <hyperlink ref="O143" r:id="rId802" display="https://www.jisilu.cn/data/utils/lowcalc/150311"/>
    <hyperlink ref="Y143" r:id="rId803" tooltip="加【智能A】为自选A类" display="javascript:addOwnedFund('15031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4"/>
  <sheetViews>
    <sheetView topLeftCell="A4" workbookViewId="0">
      <selection activeCell="A15" sqref="A15:XFD16"/>
    </sheetView>
  </sheetViews>
  <sheetFormatPr defaultRowHeight="13.5" x14ac:dyDescent="0.15"/>
  <cols>
    <col min="1" max="1" width="17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5.1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VLOOKUP($C3,'20160725'!$A$3:$Y$200,4,FALSE)</f>
        <v>1.3145454545454545E-3</v>
      </c>
      <c r="E3" s="47">
        <f>VLOOKUP($C3,'20160725'!$A$3:$Y$200,7,FALSE)</f>
        <v>1.6712727272727265E-2</v>
      </c>
      <c r="F3" s="47">
        <f>VLOOKUP($C3,'20160725'!$A$3:$Y$200,11,FALSE)</f>
        <v>4.5838363636363642E-2</v>
      </c>
      <c r="G3" s="47">
        <f>VLOOKUP($C3,'20160725'!$A$3:$Y$200,16,FALSE)</f>
        <v>3.8759259259259268E-3</v>
      </c>
      <c r="H3" s="47">
        <f>VLOOKUP($C3,'20160725'!$A$3:$Y$200,18,FALSE)</f>
        <v>-2.7400000000000007E-3</v>
      </c>
    </row>
    <row r="4" spans="2:26" ht="14.25" thickBot="1" x14ac:dyDescent="0.2">
      <c r="C4" s="46" t="s">
        <v>242</v>
      </c>
      <c r="D4" s="47">
        <f>VLOOKUP($C4,'20160725'!$A$3:$Y$200,4,FALSE)</f>
        <v>1.3799999999999999E-3</v>
      </c>
      <c r="E4" s="47">
        <f>VLOOKUP($C4,'20160725'!$A$3:$Y$200,7,FALSE)</f>
        <v>3.5399999999999989E-3</v>
      </c>
      <c r="F4" s="47">
        <f>VLOOKUP($C4,'20160725'!$A$3:$Y$200,11,FALSE)</f>
        <v>4.7174000000000008E-2</v>
      </c>
      <c r="G4" s="47">
        <f>VLOOKUP($C4,'20160725'!$A$3:$Y$200,16,FALSE)</f>
        <v>-4.8599999999999997E-3</v>
      </c>
      <c r="H4" s="47">
        <f>VLOOKUP($C4,'20160725'!$A$3:$Y$200,18,FALSE)</f>
        <v>-3.0599999999999998E-3</v>
      </c>
    </row>
    <row r="5" spans="2:26" ht="14.25" thickBot="1" x14ac:dyDescent="0.2">
      <c r="C5" s="87" t="s">
        <v>243</v>
      </c>
      <c r="D5" s="87">
        <f>VLOOKUP($C5,'20160725'!$A$3:$Y$200,4,FALSE)</f>
        <v>1.5218749999999998E-3</v>
      </c>
      <c r="E5" s="87">
        <f>VLOOKUP($C5,'20160725'!$A$3:$Y$200,7,FALSE)</f>
        <v>-9.5250000000000022E-3</v>
      </c>
      <c r="F5" s="87">
        <f>VLOOKUP($C5,'20160725'!$A$3:$Y$200,11,FALSE)</f>
        <v>4.7287812500000012E-2</v>
      </c>
      <c r="G5" s="87">
        <f>VLOOKUP($C5,'20160725'!$A$3:$Y$200,16,FALSE)</f>
        <v>-1.5342857142857142E-2</v>
      </c>
      <c r="H5" s="87">
        <f>VLOOKUP($C5,'20160725'!$A$3:$Y$200,18,FALSE)</f>
        <v>-8.0312500000000002E-4</v>
      </c>
      <c r="I5" t="s">
        <v>292</v>
      </c>
    </row>
    <row r="6" spans="2:26" ht="14.25" thickBot="1" x14ac:dyDescent="0.2">
      <c r="C6" s="87" t="s">
        <v>245</v>
      </c>
      <c r="D6" s="47">
        <f>VLOOKUP($C6,'20160725'!$A$3:$Y$200,4,FALSE)</f>
        <v>1.0199999999999999E-3</v>
      </c>
      <c r="E6" s="47">
        <f>VLOOKUP($C6,'20160725'!$A$3:$Y$200,7,FALSE)</f>
        <v>-5.5599999999999997E-2</v>
      </c>
      <c r="F6" s="47">
        <f>VLOOKUP($C6,'20160725'!$A$3:$Y$200,11,FALSE)</f>
        <v>5.2311999999999997E-2</v>
      </c>
      <c r="G6" s="47">
        <f>VLOOKUP($C6,'20160725'!$A$3:$Y$200,16,FALSE)</f>
        <v>-4.6575999999999992E-2</v>
      </c>
      <c r="H6" s="47">
        <f>VLOOKUP($C6,'20160725'!$A$3:$Y$200,18,FALSE)</f>
        <v>2.8000000000000008E-4</v>
      </c>
    </row>
    <row r="7" spans="2:26" ht="14.25" thickBot="1" x14ac:dyDescent="0.2">
      <c r="C7" s="86" t="s">
        <v>244</v>
      </c>
      <c r="D7" s="86">
        <f>VLOOKUP($C7,'20160725'!$A$3:$Y$200,4,FALSE)</f>
        <v>-1.8333333333333333E-3</v>
      </c>
      <c r="E7" s="86">
        <f>VLOOKUP($C7,'20160725'!$A$3:$Y$200,7,FALSE)</f>
        <v>-0.16023333333333334</v>
      </c>
      <c r="F7" s="86">
        <f>VLOOKUP($C7,'20160725'!$A$3:$Y$200,11,FALSE)</f>
        <v>5.158666666666667E-2</v>
      </c>
      <c r="G7" s="86">
        <f>VLOOKUP($C7,'20160725'!$A$3:$Y$200,16,FALSE)</f>
        <v>-0.12093333333333332</v>
      </c>
      <c r="H7" s="86">
        <f>VLOOKUP($C7,'20160725'!$A$3:$Y$200,18,FALSE)</f>
        <v>-6.5999999999999991E-3</v>
      </c>
      <c r="I7" t="s">
        <v>268</v>
      </c>
    </row>
    <row r="8" spans="2:26" ht="14.25" thickBot="1" x14ac:dyDescent="0.2">
      <c r="C8" s="46" t="s">
        <v>246</v>
      </c>
      <c r="D8" s="47">
        <f>VLOOKUP($C8,'20160725'!$A$3:$Y$200,4,FALSE)</f>
        <v>5.9999999999999995E-4</v>
      </c>
      <c r="E8" s="47">
        <f>VLOOKUP($C8,'20160725'!$A$3:$Y$200,7,FALSE)</f>
        <v>-0.12640000000000001</v>
      </c>
      <c r="F8" s="47">
        <f>VLOOKUP($C8,'20160725'!$A$3:$Y$200,11,FALSE)</f>
        <v>5.2866666666666666E-2</v>
      </c>
      <c r="G8" s="47">
        <f>VLOOKUP($C8,'20160725'!$A$3:$Y$200,16,FALSE)</f>
        <v>-8.4599999999999995E-2</v>
      </c>
      <c r="H8" s="47">
        <f>VLOOKUP($C8,'20160725'!$A$3:$Y$200,18,FALSE)</f>
        <v>-4.0000000000000002E-4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131.74</v>
      </c>
      <c r="F10" s="47">
        <v>0</v>
      </c>
      <c r="G10" s="74" t="s">
        <v>261</v>
      </c>
      <c r="H10" s="74">
        <v>131.76</v>
      </c>
    </row>
    <row r="11" spans="2:26" ht="14.25" thickBot="1" x14ac:dyDescent="0.2">
      <c r="C11" s="74" t="s">
        <v>262</v>
      </c>
      <c r="D11" s="75" t="s">
        <v>263</v>
      </c>
      <c r="E11" s="74">
        <v>158.33000000000001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739" t="s">
        <v>0</v>
      </c>
      <c r="C15" s="739" t="s">
        <v>1</v>
      </c>
      <c r="D15" s="739" t="s">
        <v>2</v>
      </c>
      <c r="E15" s="739" t="s">
        <v>3</v>
      </c>
      <c r="F15" s="76" t="s">
        <v>4</v>
      </c>
      <c r="G15" s="739" t="s">
        <v>6</v>
      </c>
      <c r="H15" s="739" t="s">
        <v>7</v>
      </c>
      <c r="I15" s="3" t="s">
        <v>8</v>
      </c>
      <c r="J15" s="76" t="s">
        <v>10</v>
      </c>
      <c r="K15" s="5" t="s">
        <v>11</v>
      </c>
      <c r="L15" s="5" t="s">
        <v>12</v>
      </c>
      <c r="M15" s="76" t="s">
        <v>14</v>
      </c>
      <c r="N15" s="739" t="s">
        <v>16</v>
      </c>
      <c r="O15" s="76" t="s">
        <v>17</v>
      </c>
      <c r="P15" s="76" t="s">
        <v>18</v>
      </c>
      <c r="Q15" s="5" t="s">
        <v>20</v>
      </c>
      <c r="R15" s="76" t="s">
        <v>22</v>
      </c>
      <c r="S15" s="5" t="s">
        <v>24</v>
      </c>
      <c r="T15" s="76" t="s">
        <v>26</v>
      </c>
      <c r="U15" s="76" t="s">
        <v>27</v>
      </c>
      <c r="V15" s="76" t="s">
        <v>28</v>
      </c>
      <c r="W15" s="5" t="s">
        <v>30</v>
      </c>
      <c r="X15" s="739" t="s">
        <v>31</v>
      </c>
      <c r="Y15" s="739" t="s">
        <v>32</v>
      </c>
      <c r="Z15" s="741" t="s">
        <v>33</v>
      </c>
    </row>
    <row r="16" spans="2:26" ht="14.25" thickBot="1" x14ac:dyDescent="0.2">
      <c r="B16" s="740"/>
      <c r="C16" s="740"/>
      <c r="D16" s="740"/>
      <c r="E16" s="740"/>
      <c r="F16" s="77" t="s">
        <v>5</v>
      </c>
      <c r="G16" s="740"/>
      <c r="H16" s="740"/>
      <c r="I16" s="4" t="s">
        <v>9</v>
      </c>
      <c r="J16" s="77" t="s">
        <v>8</v>
      </c>
      <c r="K16" s="6" t="s">
        <v>8</v>
      </c>
      <c r="L16" s="6" t="s">
        <v>13</v>
      </c>
      <c r="M16" s="77" t="s">
        <v>15</v>
      </c>
      <c r="N16" s="740"/>
      <c r="O16" s="177" t="s">
        <v>297</v>
      </c>
      <c r="P16" s="77" t="s">
        <v>19</v>
      </c>
      <c r="Q16" s="6" t="s">
        <v>21</v>
      </c>
      <c r="R16" s="77" t="s">
        <v>23</v>
      </c>
      <c r="S16" s="6" t="s">
        <v>25</v>
      </c>
      <c r="T16" s="77" t="s">
        <v>25</v>
      </c>
      <c r="U16" s="77" t="s">
        <v>25</v>
      </c>
      <c r="V16" s="77" t="s">
        <v>29</v>
      </c>
      <c r="W16" s="6" t="s">
        <v>29</v>
      </c>
      <c r="X16" s="740"/>
      <c r="Y16" s="740"/>
      <c r="Z16" s="742"/>
    </row>
    <row r="17" spans="1:26" ht="15.75" thickBot="1" x14ac:dyDescent="0.2">
      <c r="A17" t="s">
        <v>295</v>
      </c>
      <c r="B17" s="14">
        <v>150331</v>
      </c>
      <c r="C17" s="150" t="s">
        <v>227</v>
      </c>
      <c r="D17" s="14">
        <v>1.131</v>
      </c>
      <c r="E17" s="151">
        <v>3.5000000000000001E-3</v>
      </c>
      <c r="F17" s="150">
        <v>1303.08</v>
      </c>
      <c r="G17" s="14">
        <v>1.0385</v>
      </c>
      <c r="H17" s="152">
        <v>-8.9099999999999999E-2</v>
      </c>
      <c r="I17" s="152">
        <v>4.4999999999999998E-2</v>
      </c>
      <c r="J17" s="150">
        <v>6</v>
      </c>
      <c r="K17" s="150">
        <v>6</v>
      </c>
      <c r="L17" s="152">
        <v>5.4919999999999997E-2</v>
      </c>
      <c r="M17" s="150" t="s">
        <v>40</v>
      </c>
      <c r="N17" s="14" t="s">
        <v>222</v>
      </c>
      <c r="O17" s="156">
        <v>-1E-3</v>
      </c>
      <c r="P17" s="18">
        <v>0.25219999999999998</v>
      </c>
      <c r="Q17" s="152">
        <v>-6.5199999999999994E-2</v>
      </c>
      <c r="R17" s="152">
        <v>0.74119999999999997</v>
      </c>
      <c r="S17" s="152">
        <v>-4.0000000000000001E-3</v>
      </c>
      <c r="T17" s="152">
        <v>-4.4000000000000003E-3</v>
      </c>
      <c r="U17" s="152">
        <v>-4.7999999999999996E-3</v>
      </c>
      <c r="V17" s="150">
        <v>47624</v>
      </c>
      <c r="W17" s="150">
        <v>-224</v>
      </c>
      <c r="X17" s="153">
        <v>0.21180555555555555</v>
      </c>
      <c r="Y17" s="154">
        <v>42705</v>
      </c>
      <c r="Z17" s="21" t="s">
        <v>38</v>
      </c>
    </row>
    <row r="18" spans="1:26" ht="15.75" thickBot="1" x14ac:dyDescent="0.2">
      <c r="A18" t="s">
        <v>294</v>
      </c>
      <c r="B18" s="7">
        <v>150323</v>
      </c>
      <c r="C18" s="144" t="s">
        <v>194</v>
      </c>
      <c r="D18" s="7">
        <v>1.052</v>
      </c>
      <c r="E18" s="147">
        <v>1E-3</v>
      </c>
      <c r="F18" s="144">
        <v>87.2</v>
      </c>
      <c r="G18" s="7">
        <v>1.0301</v>
      </c>
      <c r="H18" s="146">
        <v>-2.1299999999999999E-2</v>
      </c>
      <c r="I18" s="146">
        <v>0.04</v>
      </c>
      <c r="J18" s="144">
        <v>5.5</v>
      </c>
      <c r="K18" s="144">
        <v>5.5</v>
      </c>
      <c r="L18" s="146">
        <v>5.382E-2</v>
      </c>
      <c r="M18" s="144" t="s">
        <v>40</v>
      </c>
      <c r="N18" s="7" t="s">
        <v>76</v>
      </c>
      <c r="O18" s="147">
        <v>2.8E-3</v>
      </c>
      <c r="P18" s="23">
        <v>0.18859999999999999</v>
      </c>
      <c r="Q18" s="146">
        <v>-1.9599999999999999E-2</v>
      </c>
      <c r="R18" s="146">
        <v>0.90159999999999996</v>
      </c>
      <c r="S18" s="146">
        <v>-6.1000000000000004E-3</v>
      </c>
      <c r="T18" s="146">
        <v>-4.7000000000000002E-3</v>
      </c>
      <c r="U18" s="146">
        <v>-4.0000000000000001E-3</v>
      </c>
      <c r="V18" s="144">
        <v>3879</v>
      </c>
      <c r="W18" s="144">
        <v>0</v>
      </c>
      <c r="X18" s="148">
        <v>0.21180555555555555</v>
      </c>
      <c r="Y18" s="149">
        <v>42738</v>
      </c>
      <c r="Z18" s="13" t="s">
        <v>38</v>
      </c>
    </row>
    <row r="19" spans="1:26" ht="15.75" thickBot="1" x14ac:dyDescent="0.2">
      <c r="A19" t="s">
        <v>294</v>
      </c>
      <c r="B19" s="14">
        <v>150291</v>
      </c>
      <c r="C19" s="161" t="s">
        <v>198</v>
      </c>
      <c r="D19" s="14">
        <v>1.056</v>
      </c>
      <c r="E19" s="159">
        <v>0</v>
      </c>
      <c r="F19" s="150">
        <v>173.48</v>
      </c>
      <c r="G19" s="14">
        <v>1.0329999999999999</v>
      </c>
      <c r="H19" s="152">
        <v>-2.23E-2</v>
      </c>
      <c r="I19" s="152">
        <v>0.04</v>
      </c>
      <c r="J19" s="150">
        <v>5.5</v>
      </c>
      <c r="K19" s="150">
        <v>5.5</v>
      </c>
      <c r="L19" s="152">
        <v>5.3760000000000002E-2</v>
      </c>
      <c r="M19" s="150" t="s">
        <v>40</v>
      </c>
      <c r="N19" s="14" t="s">
        <v>95</v>
      </c>
      <c r="O19" s="151">
        <v>1.1000000000000001E-3</v>
      </c>
      <c r="P19" s="18">
        <v>0.20100000000000001</v>
      </c>
      <c r="Q19" s="152">
        <v>-2.0500000000000001E-2</v>
      </c>
      <c r="R19" s="152">
        <v>0.86839999999999995</v>
      </c>
      <c r="S19" s="152">
        <v>1.4E-3</v>
      </c>
      <c r="T19" s="152">
        <v>0</v>
      </c>
      <c r="U19" s="152">
        <v>0</v>
      </c>
      <c r="V19" s="150">
        <v>19233</v>
      </c>
      <c r="W19" s="150">
        <v>17</v>
      </c>
      <c r="X19" s="153">
        <v>0.21180555555555555</v>
      </c>
      <c r="Y19" s="154">
        <v>42719</v>
      </c>
      <c r="Z19" s="21" t="s">
        <v>38</v>
      </c>
    </row>
    <row r="20" spans="1:26" ht="15.75" thickBot="1" x14ac:dyDescent="0.2">
      <c r="A20" t="s">
        <v>294</v>
      </c>
      <c r="B20" s="14">
        <v>150293</v>
      </c>
      <c r="C20" s="150" t="s">
        <v>204</v>
      </c>
      <c r="D20" s="14">
        <v>1.0820000000000001</v>
      </c>
      <c r="E20" s="156">
        <v>-8.9999999999999998E-4</v>
      </c>
      <c r="F20" s="150">
        <v>0.75</v>
      </c>
      <c r="G20" s="14">
        <v>1.0567</v>
      </c>
      <c r="H20" s="152">
        <v>-2.3900000000000001E-2</v>
      </c>
      <c r="I20" s="152">
        <v>0.04</v>
      </c>
      <c r="J20" s="150">
        <v>6.25</v>
      </c>
      <c r="K20" s="150">
        <v>5.5</v>
      </c>
      <c r="L20" s="152">
        <v>5.3780000000000001E-2</v>
      </c>
      <c r="M20" s="150" t="s">
        <v>40</v>
      </c>
      <c r="N20" s="14" t="s">
        <v>66</v>
      </c>
      <c r="O20" s="156">
        <v>-3.0999999999999999E-3</v>
      </c>
      <c r="P20" s="18">
        <v>0.33050000000000002</v>
      </c>
      <c r="Q20" s="152">
        <v>-2.1999999999999999E-2</v>
      </c>
      <c r="R20" s="152">
        <v>0.53700000000000003</v>
      </c>
      <c r="S20" s="152">
        <v>5.1999999999999998E-3</v>
      </c>
      <c r="T20" s="152">
        <v>4.4999999999999997E-3</v>
      </c>
      <c r="U20" s="152">
        <v>1.6999999999999999E-3</v>
      </c>
      <c r="V20" s="150">
        <v>1258</v>
      </c>
      <c r="W20" s="150">
        <v>0</v>
      </c>
      <c r="X20" s="153">
        <v>0.21180555555555555</v>
      </c>
      <c r="Y20" s="154">
        <v>42705</v>
      </c>
      <c r="Z20" s="21" t="s">
        <v>38</v>
      </c>
    </row>
    <row r="21" spans="1:26" ht="15.75" thickBot="1" x14ac:dyDescent="0.2">
      <c r="A21" t="s">
        <v>293</v>
      </c>
      <c r="B21" s="7">
        <v>150175</v>
      </c>
      <c r="C21" s="155" t="s">
        <v>152</v>
      </c>
      <c r="D21" s="7">
        <v>0.93799999999999994</v>
      </c>
      <c r="E21" s="147">
        <v>2.0999999999999999E-3</v>
      </c>
      <c r="F21" s="144">
        <v>5468.14</v>
      </c>
      <c r="G21" s="7">
        <v>1.0318000000000001</v>
      </c>
      <c r="H21" s="146">
        <v>9.0899999999999995E-2</v>
      </c>
      <c r="I21" s="146">
        <v>3.5000000000000003E-2</v>
      </c>
      <c r="J21" s="144">
        <v>5</v>
      </c>
      <c r="K21" s="144">
        <v>5</v>
      </c>
      <c r="L21" s="146">
        <v>5.518E-2</v>
      </c>
      <c r="M21" s="144" t="s">
        <v>40</v>
      </c>
      <c r="N21" s="7" t="s">
        <v>153</v>
      </c>
      <c r="O21" s="145">
        <v>-4.4999999999999997E-3</v>
      </c>
      <c r="P21" s="23">
        <v>0.2722</v>
      </c>
      <c r="Q21" s="155" t="s">
        <v>44</v>
      </c>
      <c r="R21" s="146">
        <v>0.77139999999999997</v>
      </c>
      <c r="S21" s="146">
        <v>-2.0999999999999999E-3</v>
      </c>
      <c r="T21" s="146">
        <v>-5.1999999999999998E-3</v>
      </c>
      <c r="U21" s="146">
        <v>-3.0000000000000001E-3</v>
      </c>
      <c r="V21" s="144">
        <v>414719</v>
      </c>
      <c r="W21" s="144">
        <v>-1131</v>
      </c>
      <c r="X21" s="148">
        <v>0.21180555555555555</v>
      </c>
      <c r="Y21" s="173">
        <v>42705</v>
      </c>
      <c r="Z21" s="13" t="s">
        <v>38</v>
      </c>
    </row>
    <row r="23" spans="1:26" ht="14.25" thickBot="1" x14ac:dyDescent="0.2"/>
    <row r="24" spans="1:26" ht="15.75" thickBot="1" x14ac:dyDescent="0.2">
      <c r="A24" t="s">
        <v>296</v>
      </c>
      <c r="B24" s="7">
        <v>150205</v>
      </c>
      <c r="C24" s="144" t="s">
        <v>49</v>
      </c>
      <c r="D24" s="7">
        <v>1.006</v>
      </c>
      <c r="E24" s="157">
        <v>0</v>
      </c>
      <c r="F24" s="144">
        <v>4006.45</v>
      </c>
      <c r="G24" s="7">
        <v>1.03</v>
      </c>
      <c r="H24" s="146">
        <v>2.3300000000000001E-2</v>
      </c>
      <c r="I24" s="146">
        <v>0.03</v>
      </c>
      <c r="J24" s="144">
        <v>4.5</v>
      </c>
      <c r="K24" s="144">
        <v>4.5</v>
      </c>
      <c r="L24" s="174">
        <v>4.6109999999999998E-2</v>
      </c>
      <c r="M24" s="144" t="s">
        <v>40</v>
      </c>
      <c r="N24" s="7" t="s">
        <v>50</v>
      </c>
      <c r="O24" s="145">
        <v>-5.7999999999999996E-3</v>
      </c>
      <c r="P24" s="23">
        <v>0.218</v>
      </c>
      <c r="Q24" s="146">
        <v>1.4E-2</v>
      </c>
      <c r="R24" s="146">
        <v>0.83289999999999997</v>
      </c>
      <c r="S24" s="146">
        <v>-1.1000000000000001E-3</v>
      </c>
      <c r="T24" s="146">
        <v>2.3999999999999998E-3</v>
      </c>
      <c r="U24" s="146">
        <v>1.8E-3</v>
      </c>
      <c r="V24" s="144">
        <v>382164</v>
      </c>
      <c r="W24" s="144">
        <v>4308</v>
      </c>
      <c r="X24" s="148">
        <v>0.21180555555555555</v>
      </c>
      <c r="Y24" s="149">
        <v>42705</v>
      </c>
      <c r="Z24" s="13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323"/>
    <hyperlink ref="D18" r:id="rId8" display="http://finance.sina.com.cn/fund/quotes/150323/bc.shtml"/>
    <hyperlink ref="G18" r:id="rId9" display="http://www.cninfo.com.cn/information/fund/netvalue/150323.html"/>
    <hyperlink ref="N18" r:id="rId10" tooltip="000827" display="http://quote.eastmoney.com/zs000827.html"/>
    <hyperlink ref="P18" r:id="rId11" display="https://www.jisilu.cn/data/utils/lowcalc/150323"/>
    <hyperlink ref="Z18" r:id="rId12" tooltip="加【环保A端】为自选A类" display="javascript:addOwnedFund('150323');"/>
    <hyperlink ref="B19" r:id="rId13" display="https://www.jisilu.cn/data/sfnew/detail/150291"/>
    <hyperlink ref="D19" r:id="rId14" display="http://finance.sina.com.cn/fund/quotes/150291/bc.shtml"/>
    <hyperlink ref="G19" r:id="rId15" display="http://www.cninfo.com.cn/information/fund/netvalue/150291.html"/>
    <hyperlink ref="N19" r:id="rId16" tooltip="399986" display="http://quote.eastmoney.com/zs399986.html"/>
    <hyperlink ref="P19" r:id="rId17" display="https://www.jisilu.cn/data/utils/lowcalc/150291"/>
    <hyperlink ref="Z19" r:id="rId18" tooltip="将【银行A份】从自选中删除" display="javascript:delOwnedFund('150291');"/>
    <hyperlink ref="B20" r:id="rId19" display="https://www.jisilu.cn/data/sfnew/detail/150293"/>
    <hyperlink ref="D20" r:id="rId20" display="http://finance.sina.com.cn/fund/quotes/150293/bc.shtml"/>
    <hyperlink ref="G20" r:id="rId21" display="http://www.cninfo.com.cn/information/fund/netvalue/150293.html"/>
    <hyperlink ref="N20" r:id="rId22" tooltip="399807" display="http://quote.eastmoney.com/zs399807.html"/>
    <hyperlink ref="P20" r:id="rId23" display="https://www.jisilu.cn/data/utils/lowcalc/150293"/>
    <hyperlink ref="Z20" r:id="rId24" tooltip="加【高铁A级】为自选A类" display="javascript:addOwnedFund('150293');"/>
    <hyperlink ref="B21" r:id="rId25" display="https://www.jisilu.cn/data/sfnew/detail/150175"/>
    <hyperlink ref="D21" r:id="rId26" display="http://finance.sina.com.cn/fund/quotes/150175/bc.shtml"/>
    <hyperlink ref="G21" r:id="rId27" display="http://www.cninfo.com.cn/information/fund/netvalue/150175.html"/>
    <hyperlink ref="N21" r:id="rId28" tooltip="HSCEI" display="http://quote.eastmoney.com/hk/zs110010.html"/>
    <hyperlink ref="P21" r:id="rId29" display="https://www.jisilu.cn/data/utils/lowcalc/150175"/>
    <hyperlink ref="Z21" r:id="rId30" tooltip="将【H股A】从自选中删除" display="javascript:delOwnedFund('150175');"/>
    <hyperlink ref="B24" r:id="rId31" display="https://www.jisilu.cn/data/sfnew/detail/150205"/>
    <hyperlink ref="D24" r:id="rId32" display="http://finance.sina.com.cn/fund/quotes/150205/bc.shtml"/>
    <hyperlink ref="G24" r:id="rId33" display="http://www.cninfo.com.cn/information/fund/netvalue/150205.html"/>
    <hyperlink ref="N24" r:id="rId34" tooltip="399973" display="http://quote.eastmoney.com/zs399973.html"/>
    <hyperlink ref="P24" r:id="rId35" display="https://www.jisilu.cn/data/utils/lowcalc/150205"/>
    <hyperlink ref="Z24" r:id="rId36" tooltip="加【国防A】为自选A类" display="javascript:addOwnedFund('150205');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selection activeCell="C9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21.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20160831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2.1542372881355929E-3</v>
      </c>
      <c r="G3" s="48">
        <f t="shared" ref="G3:G8" ca="1" si="1">VLOOKUP($E3,INDIRECT($B$2 &amp; "!$A$3:$Y$207"),8,FALSE)</f>
        <v>0.5423728813559322</v>
      </c>
      <c r="H3" s="48">
        <f t="shared" ref="H3:H8" ca="1" si="2">VLOOKUP($E3,INDIRECT($B$2 &amp; "!$A$3:$Y$207"),7,FALSE)</f>
        <v>-1.1013559322033899E-2</v>
      </c>
      <c r="I3" s="48">
        <f t="shared" ref="I3:I8" ca="1" si="3">VLOOKUP($E3,INDIRECT($B$2 &amp; "!$A$3:$Y$207"),11,FALSE)</f>
        <v>4.4552881355932196E-2</v>
      </c>
      <c r="J3" s="48">
        <f t="shared" ref="J3:J8" ca="1" si="4">VLOOKUP($E3,INDIRECT($B$2 &amp; "!$A$3:$Y$207"),16,FALSE)</f>
        <v>-1.6244827586206895E-2</v>
      </c>
      <c r="K3" s="48">
        <f t="shared" ref="K3:K8" ca="1" si="5">VLOOKUP($E3,INDIRECT($B$2 &amp; "!$A$3:$Y$207"),18,FALSE)</f>
        <v>-1.7016949152542369E-3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9.4000000000000008E-4</v>
      </c>
      <c r="G4" s="48">
        <f t="shared" ca="1" si="1"/>
        <v>0.4</v>
      </c>
      <c r="H4" s="48">
        <f t="shared" ca="1" si="2"/>
        <v>-1.804E-2</v>
      </c>
      <c r="I4" s="48">
        <f t="shared" ca="1" si="3"/>
        <v>4.6144000000000004E-2</v>
      </c>
      <c r="J4" s="48">
        <f t="shared" ca="1" si="4"/>
        <v>-1.9400000000000001E-2</v>
      </c>
      <c r="K4" s="48">
        <f t="shared" ca="1" si="5"/>
        <v>-2.7000000000000001E-3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2.3342857142857141E-3</v>
      </c>
      <c r="G5" s="87">
        <f t="shared" ca="1" si="1"/>
        <v>0.45714285714285713</v>
      </c>
      <c r="H5" s="87">
        <f t="shared" ca="1" si="2"/>
        <v>-2.6845714285714285E-2</v>
      </c>
      <c r="I5" s="87">
        <f t="shared" ca="1" si="3"/>
        <v>4.5207999999999991E-2</v>
      </c>
      <c r="J5" s="87">
        <f t="shared" ca="1" si="4"/>
        <v>-2.9090322580645162E-2</v>
      </c>
      <c r="K5" s="87">
        <f t="shared" ca="1" si="5"/>
        <v>5.0285714285714322E-4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1.0807692307692309E-3</v>
      </c>
      <c r="G6" s="87">
        <f t="shared" ca="1" si="1"/>
        <v>0.53846153846153844</v>
      </c>
      <c r="H6" s="87">
        <f t="shared" ca="1" si="2"/>
        <v>-7.3719230769230773E-2</v>
      </c>
      <c r="I6" s="87">
        <f t="shared" ca="1" si="3"/>
        <v>5.1343461538461539E-2</v>
      </c>
      <c r="J6" s="87">
        <f t="shared" ca="1" si="4"/>
        <v>-5.9915384615384606E-2</v>
      </c>
      <c r="K6" s="87">
        <f t="shared" ca="1" si="5"/>
        <v>-2.9230769230769236E-3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1.9E-3</v>
      </c>
      <c r="G7" s="48">
        <f t="shared" ca="1" si="1"/>
        <v>0.66666666666666663</v>
      </c>
      <c r="H7" s="48">
        <f t="shared" ca="1" si="2"/>
        <v>-0.16049999999999998</v>
      </c>
      <c r="I7" s="48">
        <f t="shared" ca="1" si="3"/>
        <v>5.1503333333333338E-2</v>
      </c>
      <c r="J7" s="48">
        <f t="shared" ca="1" si="4"/>
        <v>-0.12043333333333334</v>
      </c>
      <c r="K7" s="48">
        <f t="shared" ca="1" si="5"/>
        <v>-2.5000000000000001E-3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2.0666666666666667E-3</v>
      </c>
      <c r="G8" s="48">
        <f t="shared" ca="1" si="1"/>
        <v>0.66666666666666663</v>
      </c>
      <c r="H8" s="48">
        <f t="shared" ca="1" si="2"/>
        <v>-0.13670000000000002</v>
      </c>
      <c r="I8" s="48">
        <f t="shared" ca="1" si="3"/>
        <v>5.2333333333333336E-2</v>
      </c>
      <c r="J8" s="48">
        <f t="shared" ca="1" si="4"/>
        <v>-9.1066666666666671E-2</v>
      </c>
      <c r="K8" s="48">
        <f t="shared" ca="1" si="5"/>
        <v>1.1666666666666668E-3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132.13999999999999</v>
      </c>
      <c r="I10" s="543">
        <v>2.0000000000000001E-4</v>
      </c>
      <c r="J10" s="74" t="s">
        <v>261</v>
      </c>
      <c r="K10" s="74">
        <v>131.76</v>
      </c>
      <c r="L10" s="544" t="s">
        <v>508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159.22</v>
      </c>
      <c r="I11" s="543">
        <v>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1489.8330000000001</v>
      </c>
      <c r="I12" s="543">
        <v>6.0000000000000002E-5</v>
      </c>
      <c r="J12" s="74"/>
      <c r="K12" s="74"/>
      <c r="L12" s="544" t="s">
        <v>505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101.29</v>
      </c>
      <c r="I13" s="543">
        <v>2.0000000000000001E-4</v>
      </c>
      <c r="J13" s="74"/>
      <c r="K13" s="74"/>
      <c r="L13" s="544" t="s">
        <v>555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100.7</v>
      </c>
      <c r="I14" s="543">
        <v>5.0000000000000001E-4</v>
      </c>
      <c r="J14" s="74"/>
      <c r="K14" s="74"/>
      <c r="L14" s="544" t="s">
        <v>557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2.7529999999999999E-2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0.04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51" t="s">
        <v>313</v>
      </c>
      <c r="J19" s="755" t="s">
        <v>315</v>
      </c>
      <c r="K19" s="755" t="s">
        <v>316</v>
      </c>
      <c r="L19" s="215" t="s">
        <v>318</v>
      </c>
      <c r="M19" s="651" t="s">
        <v>320</v>
      </c>
      <c r="N19" s="216" t="s">
        <v>321</v>
      </c>
      <c r="O19" s="216" t="s">
        <v>322</v>
      </c>
      <c r="P19" s="651" t="s">
        <v>324</v>
      </c>
      <c r="Q19" s="755" t="s">
        <v>326</v>
      </c>
      <c r="R19" s="651" t="s">
        <v>327</v>
      </c>
      <c r="S19" s="651" t="s">
        <v>329</v>
      </c>
      <c r="T19" s="216" t="s">
        <v>331</v>
      </c>
      <c r="U19" s="651" t="s">
        <v>333</v>
      </c>
      <c r="V19" s="216" t="s">
        <v>335</v>
      </c>
      <c r="W19" s="649" t="s">
        <v>337</v>
      </c>
      <c r="X19" s="649" t="s">
        <v>27</v>
      </c>
      <c r="Y19" s="649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50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50" t="s">
        <v>25</v>
      </c>
      <c r="Y20" s="650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0.02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</v>
      </c>
      <c r="H21" s="310">
        <f t="shared" ca="1" si="6"/>
        <v>0</v>
      </c>
      <c r="I21" s="309">
        <f t="shared" ca="1" si="6"/>
        <v>5094.6499999999996</v>
      </c>
      <c r="J21" s="51">
        <f t="shared" ca="1" si="6"/>
        <v>1.0371999999999999</v>
      </c>
      <c r="K21" s="311">
        <f t="shared" ca="1" si="6"/>
        <v>5.5100000000000003E-2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5.3030000000000001E-2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-5.7999999999999996E-3</v>
      </c>
      <c r="S21" s="56">
        <f t="shared" ca="1" si="6"/>
        <v>0.31009999999999999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0.67259999999999998</v>
      </c>
      <c r="V21" s="311">
        <f t="shared" ca="1" si="7"/>
        <v>-3.2000000000000002E-3</v>
      </c>
      <c r="W21" s="311">
        <f t="shared" ca="1" si="7"/>
        <v>-8.6E-3</v>
      </c>
      <c r="X21" s="311">
        <f t="shared" ca="1" si="7"/>
        <v>-8.0000000000000002E-3</v>
      </c>
      <c r="Y21" s="309">
        <f t="shared" ca="1" si="7"/>
        <v>360271</v>
      </c>
      <c r="Z21" s="309">
        <f t="shared" ca="1" si="7"/>
        <v>-863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0.02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1.0409999999999999</v>
      </c>
      <c r="H22" s="567">
        <f t="shared" ca="1" si="6"/>
        <v>2.8999999999999998E-3</v>
      </c>
      <c r="I22" s="566">
        <f t="shared" ca="1" si="6"/>
        <v>407.47</v>
      </c>
      <c r="J22" s="568">
        <f t="shared" ca="1" si="6"/>
        <v>1.032</v>
      </c>
      <c r="K22" s="569">
        <f t="shared" ca="1" si="6"/>
        <v>-8.6999999999999994E-3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4.4600000000000001E-2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9.9000000000000008E-3</v>
      </c>
      <c r="S22" s="570">
        <f t="shared" ca="1" si="6"/>
        <v>0.3357</v>
      </c>
      <c r="T22" s="569">
        <f t="shared" ca="1" si="6"/>
        <v>-1.12E-2</v>
      </c>
      <c r="U22" s="569">
        <f t="shared" ca="1" si="7"/>
        <v>0.5544</v>
      </c>
      <c r="V22" s="569">
        <f t="shared" ca="1" si="7"/>
        <v>-5.7000000000000002E-3</v>
      </c>
      <c r="W22" s="569">
        <f t="shared" ca="1" si="7"/>
        <v>-5.1999999999999998E-3</v>
      </c>
      <c r="X22" s="569">
        <f t="shared" ca="1" si="7"/>
        <v>-4.1999999999999997E-3</v>
      </c>
      <c r="Y22" s="566">
        <f t="shared" ca="1" si="7"/>
        <v>14344</v>
      </c>
      <c r="Z22" s="566">
        <f t="shared" ca="1" si="7"/>
        <v>-1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558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1.0529999999999999</v>
      </c>
      <c r="H32" s="290">
        <f t="shared" ca="1" si="8"/>
        <v>1E-3</v>
      </c>
      <c r="I32">
        <f t="shared" ca="1" si="8"/>
        <v>17.98</v>
      </c>
      <c r="J32">
        <f t="shared" ca="1" si="8"/>
        <v>1</v>
      </c>
      <c r="K32" s="291">
        <f t="shared" ca="1" si="8"/>
        <v>-5.2999999999999999E-2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-1.942E-2</v>
      </c>
      <c r="P32">
        <f t="shared" ca="1" si="8"/>
        <v>2.63</v>
      </c>
      <c r="Q32" t="str">
        <f t="shared" ca="1" si="8"/>
        <v>主动基金</v>
      </c>
      <c r="R32" s="315">
        <f t="shared" ca="1" si="8"/>
        <v>4.7999999999999996E-3</v>
      </c>
      <c r="S32" s="315">
        <f t="shared" ca="1" si="8"/>
        <v>0.55889999999999995</v>
      </c>
      <c r="T32" t="str">
        <f t="shared" ca="1" si="8"/>
        <v>-</v>
      </c>
      <c r="U32" t="str">
        <f t="shared" ca="1" si="8"/>
        <v>-</v>
      </c>
      <c r="V32">
        <f t="shared" ca="1" si="8"/>
        <v>2.5000000000000001E-3</v>
      </c>
      <c r="W32">
        <f t="shared" ca="1" si="8"/>
        <v>6.0000000000000001E-3</v>
      </c>
      <c r="X32">
        <f t="shared" ca="1" si="8"/>
        <v>2.5999999999999999E-3</v>
      </c>
      <c r="Y32">
        <f t="shared" ca="1" si="8"/>
        <v>3162</v>
      </c>
      <c r="Z32">
        <f t="shared" ca="1" si="8"/>
        <v>0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1.0569999999999999</v>
      </c>
      <c r="H33" s="290">
        <f t="shared" ca="1" si="8"/>
        <v>2.8E-3</v>
      </c>
      <c r="I33">
        <f t="shared" ca="1" si="8"/>
        <v>159.1</v>
      </c>
      <c r="J33">
        <f t="shared" ca="1" si="8"/>
        <v>1.0389999999999999</v>
      </c>
      <c r="K33" s="291">
        <f t="shared" ca="1" si="8"/>
        <v>-1.7299999999999999E-2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-6.4999999999999997E-3</v>
      </c>
      <c r="P33">
        <f t="shared" ca="1" si="8"/>
        <v>0.28999999999999998</v>
      </c>
      <c r="Q33" t="str">
        <f t="shared" ca="1" si="8"/>
        <v>标普转债</v>
      </c>
      <c r="R33" s="315">
        <f t="shared" ca="1" si="8"/>
        <v>-5.9999999999999995E-4</v>
      </c>
      <c r="S33" s="315">
        <f t="shared" ca="1" si="8"/>
        <v>0.1363</v>
      </c>
      <c r="T33">
        <f t="shared" ca="1" si="8"/>
        <v>-3.9E-2</v>
      </c>
      <c r="U33">
        <f t="shared" ca="1" si="8"/>
        <v>0.4022</v>
      </c>
      <c r="V33">
        <f t="shared" ca="1" si="8"/>
        <v>-2.5999999999999999E-3</v>
      </c>
      <c r="W33">
        <f t="shared" ca="1" si="8"/>
        <v>-5.5999999999999999E-3</v>
      </c>
      <c r="X33">
        <f t="shared" ca="1" si="8"/>
        <v>-6.4999999999999997E-3</v>
      </c>
      <c r="Y33">
        <f t="shared" ca="1" si="8"/>
        <v>29415</v>
      </c>
      <c r="Z33">
        <f t="shared" ca="1" si="8"/>
        <v>-25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1.1040000000000001</v>
      </c>
      <c r="H34" s="290">
        <f t="shared" ca="1" si="8"/>
        <v>4.4999999999999997E-3</v>
      </c>
      <c r="I34">
        <f t="shared" ca="1" si="8"/>
        <v>1.93</v>
      </c>
      <c r="J34">
        <f t="shared" ca="1" si="8"/>
        <v>1.0329999999999999</v>
      </c>
      <c r="K34" s="291">
        <f t="shared" ca="1" si="8"/>
        <v>-6.8699999999999997E-2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-3.3930000000000002E-2</v>
      </c>
      <c r="P34">
        <f t="shared" ca="1" si="8"/>
        <v>0.82</v>
      </c>
      <c r="Q34" t="str">
        <f t="shared" ca="1" si="8"/>
        <v>大宗商品</v>
      </c>
      <c r="R34" s="315">
        <f t="shared" ca="1" si="8"/>
        <v>2.7000000000000001E-3</v>
      </c>
      <c r="S34" s="315">
        <f t="shared" ca="1" si="8"/>
        <v>0.35820000000000002</v>
      </c>
      <c r="T34" t="str">
        <f t="shared" ca="1" si="8"/>
        <v>-</v>
      </c>
      <c r="U34">
        <f t="shared" ca="1" si="8"/>
        <v>1.0008999999999999</v>
      </c>
      <c r="V34">
        <f t="shared" ca="1" si="8"/>
        <v>-8.0999999999999996E-3</v>
      </c>
      <c r="W34">
        <f t="shared" ca="1" si="8"/>
        <v>-9.4999999999999998E-3</v>
      </c>
      <c r="X34">
        <f t="shared" ca="1" si="8"/>
        <v>-7.4999999999999997E-3</v>
      </c>
      <c r="Y34">
        <f t="shared" ca="1" si="8"/>
        <v>12556</v>
      </c>
      <c r="Z34">
        <f t="shared" ca="1" si="8"/>
        <v>-2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1.139</v>
      </c>
      <c r="H36" s="388">
        <f t="shared" ca="1" si="8"/>
        <v>-1.6400000000000001E-2</v>
      </c>
      <c r="I36" s="492">
        <f t="shared" ca="1" si="8"/>
        <v>2.79</v>
      </c>
      <c r="J36" s="492">
        <f t="shared" ca="1" si="8"/>
        <v>1.0680000000000001</v>
      </c>
      <c r="K36" s="389">
        <f t="shared" ca="1" si="8"/>
        <v>-6.6500000000000004E-2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1.5200000000000001E-3</v>
      </c>
      <c r="P36" s="492">
        <f t="shared" ca="1" si="8"/>
        <v>1.04</v>
      </c>
      <c r="Q36" t="str">
        <f t="shared" ca="1" si="8"/>
        <v>深100EW</v>
      </c>
      <c r="R36" s="315">
        <f t="shared" ca="1" si="8"/>
        <v>2.5999999999999999E-3</v>
      </c>
      <c r="S36" s="315">
        <f t="shared" ca="1" si="8"/>
        <v>0.38679999999999998</v>
      </c>
      <c r="T36" t="str">
        <f t="shared" ca="1" si="8"/>
        <v>-</v>
      </c>
      <c r="U36">
        <f t="shared" ca="1" si="8"/>
        <v>0.86109999999999998</v>
      </c>
      <c r="V36">
        <f t="shared" ca="1" si="8"/>
        <v>-8.0999999999999996E-3</v>
      </c>
      <c r="W36">
        <f t="shared" ca="1" si="8"/>
        <v>3.3E-3</v>
      </c>
      <c r="X36">
        <f t="shared" ca="1" si="8"/>
        <v>2.8E-3</v>
      </c>
      <c r="Y36">
        <f t="shared" ca="1" si="8"/>
        <v>915</v>
      </c>
      <c r="Z36">
        <f t="shared" ca="1" si="8"/>
        <v>-4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A11" sqref="A11:XFD11"/>
    </sheetView>
  </sheetViews>
  <sheetFormatPr defaultRowHeight="13.5" x14ac:dyDescent="0.15"/>
  <sheetData>
    <row r="1" spans="1:25" x14ac:dyDescent="0.15">
      <c r="A1" s="856" t="s">
        <v>0</v>
      </c>
      <c r="B1" s="856" t="s">
        <v>1</v>
      </c>
      <c r="C1" s="856" t="s">
        <v>2</v>
      </c>
      <c r="D1" s="856" t="s">
        <v>3</v>
      </c>
      <c r="E1" s="667" t="s">
        <v>4</v>
      </c>
      <c r="F1" s="856" t="s">
        <v>6</v>
      </c>
      <c r="G1" s="856" t="s">
        <v>7</v>
      </c>
      <c r="H1" s="669" t="s">
        <v>8</v>
      </c>
      <c r="I1" s="667" t="s">
        <v>10</v>
      </c>
      <c r="J1" s="671" t="s">
        <v>11</v>
      </c>
      <c r="K1" s="671" t="s">
        <v>12</v>
      </c>
      <c r="L1" s="667" t="s">
        <v>14</v>
      </c>
      <c r="M1" s="856" t="s">
        <v>16</v>
      </c>
      <c r="N1" s="667" t="s">
        <v>17</v>
      </c>
      <c r="O1" s="667" t="s">
        <v>18</v>
      </c>
      <c r="P1" s="671" t="s">
        <v>20</v>
      </c>
      <c r="Q1" s="667" t="s">
        <v>22</v>
      </c>
      <c r="R1" s="671" t="s">
        <v>24</v>
      </c>
      <c r="S1" s="667" t="s">
        <v>26</v>
      </c>
      <c r="T1" s="667" t="s">
        <v>27</v>
      </c>
      <c r="U1" s="667" t="s">
        <v>28</v>
      </c>
      <c r="V1" s="671" t="s">
        <v>30</v>
      </c>
      <c r="W1" s="856" t="s">
        <v>31</v>
      </c>
      <c r="X1" s="856" t="s">
        <v>32</v>
      </c>
      <c r="Y1" s="858" t="s">
        <v>33</v>
      </c>
    </row>
    <row r="2" spans="1:25" ht="14.25" thickBot="1" x14ac:dyDescent="0.2">
      <c r="A2" s="857"/>
      <c r="B2" s="857"/>
      <c r="C2" s="857"/>
      <c r="D2" s="857"/>
      <c r="E2" s="668" t="s">
        <v>5</v>
      </c>
      <c r="F2" s="857"/>
      <c r="G2" s="857"/>
      <c r="H2" s="670" t="s">
        <v>9</v>
      </c>
      <c r="I2" s="668" t="s">
        <v>8</v>
      </c>
      <c r="J2" s="672" t="s">
        <v>8</v>
      </c>
      <c r="K2" s="672" t="s">
        <v>13</v>
      </c>
      <c r="L2" s="668" t="s">
        <v>15</v>
      </c>
      <c r="M2" s="857"/>
      <c r="N2" s="668" t="s">
        <v>3</v>
      </c>
      <c r="O2" s="668" t="s">
        <v>19</v>
      </c>
      <c r="P2" s="672" t="s">
        <v>21</v>
      </c>
      <c r="Q2" s="668" t="s">
        <v>23</v>
      </c>
      <c r="R2" s="672" t="s">
        <v>25</v>
      </c>
      <c r="S2" s="668" t="s">
        <v>25</v>
      </c>
      <c r="T2" s="668" t="s">
        <v>25</v>
      </c>
      <c r="U2" s="668" t="s">
        <v>29</v>
      </c>
      <c r="V2" s="672" t="s">
        <v>29</v>
      </c>
      <c r="W2" s="857"/>
      <c r="X2" s="857"/>
      <c r="Y2" s="859"/>
    </row>
    <row r="3" spans="1:25" ht="15.75" thickBot="1" x14ac:dyDescent="0.2">
      <c r="A3" s="7">
        <v>150106</v>
      </c>
      <c r="B3" s="144" t="s">
        <v>240</v>
      </c>
      <c r="C3" s="7">
        <v>1.167</v>
      </c>
      <c r="D3" s="147">
        <v>8.9999999999999998E-4</v>
      </c>
      <c r="E3" s="144">
        <v>183.08</v>
      </c>
      <c r="F3" s="7">
        <v>1.0666</v>
      </c>
      <c r="G3" s="146">
        <v>-9.4100000000000003E-2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3.05</v>
      </c>
      <c r="M3" s="7" t="s">
        <v>189</v>
      </c>
      <c r="N3" s="145">
        <v>-7.0000000000000001E-3</v>
      </c>
      <c r="O3" s="146">
        <v>0.38500000000000001</v>
      </c>
      <c r="P3" s="144" t="s">
        <v>37</v>
      </c>
      <c r="Q3" s="146">
        <v>0.86839999999999995</v>
      </c>
      <c r="R3" s="146">
        <v>-2.7000000000000001E-3</v>
      </c>
      <c r="S3" s="146">
        <v>-4.7000000000000002E-3</v>
      </c>
      <c r="T3" s="146">
        <v>-5.8999999999999999E-3</v>
      </c>
      <c r="U3" s="144">
        <v>12138</v>
      </c>
      <c r="V3" s="144">
        <v>-7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1.1539999999999999</v>
      </c>
      <c r="D4" s="151">
        <v>1.32E-2</v>
      </c>
      <c r="E4" s="150">
        <v>10.26</v>
      </c>
      <c r="F4" s="14">
        <v>1.0680000000000001</v>
      </c>
      <c r="G4" s="152">
        <v>-8.0500000000000002E-2</v>
      </c>
      <c r="H4" s="152">
        <v>7.0000000000000007E-2</v>
      </c>
      <c r="I4" s="150">
        <v>7</v>
      </c>
      <c r="J4" s="150">
        <v>7</v>
      </c>
      <c r="K4" s="152">
        <v>-1.201E-2</v>
      </c>
      <c r="L4" s="150">
        <v>1.03</v>
      </c>
      <c r="M4" s="14" t="s">
        <v>283</v>
      </c>
      <c r="N4" s="156">
        <v>-8.2000000000000007E-3</v>
      </c>
      <c r="O4" s="152">
        <v>0.38329999999999997</v>
      </c>
      <c r="P4" s="150" t="s">
        <v>37</v>
      </c>
      <c r="Q4" s="152">
        <v>0.87160000000000004</v>
      </c>
      <c r="R4" s="152">
        <v>2.7000000000000001E-3</v>
      </c>
      <c r="S4" s="152">
        <v>-1.0200000000000001E-2</v>
      </c>
      <c r="T4" s="152">
        <v>3.3E-3</v>
      </c>
      <c r="U4" s="150">
        <v>915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1.214</v>
      </c>
      <c r="D5" s="145">
        <v>-1.6000000000000001E-3</v>
      </c>
      <c r="E5" s="144">
        <v>2615.7600000000002</v>
      </c>
      <c r="F5" s="7">
        <v>1.042</v>
      </c>
      <c r="G5" s="146">
        <v>-0.1651</v>
      </c>
      <c r="H5" s="146">
        <v>0.06</v>
      </c>
      <c r="I5" s="144">
        <v>6</v>
      </c>
      <c r="J5" s="144">
        <v>6</v>
      </c>
      <c r="K5" s="146">
        <v>5.1189999999999999E-2</v>
      </c>
      <c r="L5" s="144" t="s">
        <v>40</v>
      </c>
      <c r="M5" s="7" t="s">
        <v>56</v>
      </c>
      <c r="N5" s="145">
        <v>-1.5699999999999999E-2</v>
      </c>
      <c r="O5" s="23">
        <v>0.4108</v>
      </c>
      <c r="P5" s="146">
        <v>-0.111</v>
      </c>
      <c r="Q5" s="146">
        <v>0.36809999999999998</v>
      </c>
      <c r="R5" s="146">
        <v>1.9E-3</v>
      </c>
      <c r="S5" s="146">
        <v>-4.0000000000000002E-4</v>
      </c>
      <c r="T5" s="146">
        <v>8.9999999999999998E-4</v>
      </c>
      <c r="U5" s="144">
        <v>171482</v>
      </c>
      <c r="V5" s="144">
        <v>144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1.165</v>
      </c>
      <c r="D6" s="159">
        <v>0</v>
      </c>
      <c r="E6" s="150">
        <v>0.04</v>
      </c>
      <c r="F6" s="14">
        <v>1.034</v>
      </c>
      <c r="G6" s="152">
        <v>-0.12670000000000001</v>
      </c>
      <c r="H6" s="152">
        <v>5.8000000000000003E-2</v>
      </c>
      <c r="I6" s="150">
        <v>5.8</v>
      </c>
      <c r="J6" s="150">
        <v>5.8</v>
      </c>
      <c r="K6" s="152">
        <v>5.1279999999999999E-2</v>
      </c>
      <c r="L6" s="150" t="s">
        <v>40</v>
      </c>
      <c r="M6" s="14" t="s">
        <v>238</v>
      </c>
      <c r="N6" s="156">
        <v>-7.1000000000000004E-3</v>
      </c>
      <c r="O6" s="18">
        <v>0.50009999999999999</v>
      </c>
      <c r="P6" s="152">
        <v>-8.8599999999999998E-2</v>
      </c>
      <c r="Q6" s="152">
        <v>0.77410000000000001</v>
      </c>
      <c r="R6" s="152">
        <v>1.6400000000000001E-2</v>
      </c>
      <c r="S6" s="152">
        <v>0.01</v>
      </c>
      <c r="T6" s="152">
        <v>3.2000000000000002E-3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1.24</v>
      </c>
      <c r="D8" s="147">
        <v>1.6000000000000001E-3</v>
      </c>
      <c r="E8" s="144">
        <v>3301.88</v>
      </c>
      <c r="F8" s="7">
        <v>1.0429999999999999</v>
      </c>
      <c r="G8" s="146">
        <v>-0.18890000000000001</v>
      </c>
      <c r="H8" s="146">
        <v>0.05</v>
      </c>
      <c r="I8" s="144">
        <v>6.5</v>
      </c>
      <c r="J8" s="144">
        <v>6.5</v>
      </c>
      <c r="K8" s="146">
        <v>5.4300000000000001E-2</v>
      </c>
      <c r="L8" s="144" t="s">
        <v>40</v>
      </c>
      <c r="M8" s="7" t="s">
        <v>233</v>
      </c>
      <c r="N8" s="145">
        <v>-1.24E-2</v>
      </c>
      <c r="O8" s="23">
        <v>0.3276</v>
      </c>
      <c r="P8" s="146">
        <v>-0.124</v>
      </c>
      <c r="Q8" s="146">
        <v>0.56000000000000005</v>
      </c>
      <c r="R8" s="146">
        <v>2.5999999999999999E-3</v>
      </c>
      <c r="S8" s="146">
        <v>-2.5999999999999999E-3</v>
      </c>
      <c r="T8" s="146">
        <v>-7.7000000000000002E-3</v>
      </c>
      <c r="U8" s="144">
        <v>358418</v>
      </c>
      <c r="V8" s="144">
        <v>-208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252">
        <v>150321</v>
      </c>
      <c r="B9" s="253" t="s">
        <v>234</v>
      </c>
      <c r="C9" s="252">
        <v>1.2629999999999999</v>
      </c>
      <c r="D9" s="539">
        <v>-3.2000000000000002E-3</v>
      </c>
      <c r="E9" s="253">
        <v>670.7</v>
      </c>
      <c r="F9" s="252">
        <v>1.048</v>
      </c>
      <c r="G9" s="255">
        <v>-0.20519999999999999</v>
      </c>
      <c r="H9" s="255">
        <v>0.05</v>
      </c>
      <c r="I9" s="253">
        <v>6.5</v>
      </c>
      <c r="J9" s="253">
        <v>6.5</v>
      </c>
      <c r="K9" s="255">
        <v>5.3499999999999999E-2</v>
      </c>
      <c r="L9" s="253" t="s">
        <v>40</v>
      </c>
      <c r="M9" s="252" t="s">
        <v>197</v>
      </c>
      <c r="N9" s="539">
        <v>-2.0799999999999999E-2</v>
      </c>
      <c r="O9" s="256">
        <v>0.43020000000000003</v>
      </c>
      <c r="P9" s="255">
        <v>-0.13600000000000001</v>
      </c>
      <c r="Q9" s="255">
        <v>0.31690000000000002</v>
      </c>
      <c r="R9" s="255">
        <v>1.3599999999999999E-2</v>
      </c>
      <c r="S9" s="255">
        <v>-3.3999999999999998E-3</v>
      </c>
      <c r="T9" s="255">
        <v>-5.1999999999999998E-3</v>
      </c>
      <c r="U9" s="253">
        <v>10360</v>
      </c>
      <c r="V9" s="253">
        <v>0</v>
      </c>
      <c r="W9" s="257">
        <v>0.21180555555555555</v>
      </c>
      <c r="X9" s="258">
        <v>42705</v>
      </c>
      <c r="Y9" s="259" t="s">
        <v>38</v>
      </c>
    </row>
    <row r="10" spans="1:25" ht="15.75" thickBot="1" x14ac:dyDescent="0.2">
      <c r="A10" s="163">
        <v>150032</v>
      </c>
      <c r="B10" s="166" t="s">
        <v>235</v>
      </c>
      <c r="C10" s="163">
        <v>1.0349999999999999</v>
      </c>
      <c r="D10" s="184">
        <v>-1E-3</v>
      </c>
      <c r="E10" s="166">
        <v>1.82</v>
      </c>
      <c r="F10" s="163">
        <v>1.0218</v>
      </c>
      <c r="G10" s="167">
        <v>-1.29E-2</v>
      </c>
      <c r="H10" s="167">
        <v>0.05</v>
      </c>
      <c r="I10" s="166">
        <v>5</v>
      </c>
      <c r="J10" s="166">
        <v>5</v>
      </c>
      <c r="K10" s="167">
        <v>4.9349999999999998E-2</v>
      </c>
      <c r="L10" s="166" t="s">
        <v>40</v>
      </c>
      <c r="M10" s="163" t="s">
        <v>236</v>
      </c>
      <c r="N10" s="168">
        <v>0</v>
      </c>
      <c r="O10" s="169">
        <v>0.12139999999999999</v>
      </c>
      <c r="P10" s="167">
        <v>-1.0500000000000001E-2</v>
      </c>
      <c r="Q10" s="166" t="s">
        <v>37</v>
      </c>
      <c r="R10" s="167">
        <v>9.7000000000000003E-3</v>
      </c>
      <c r="S10" s="167">
        <v>1.01E-2</v>
      </c>
      <c r="T10" s="167">
        <v>8.8000000000000005E-3</v>
      </c>
      <c r="U10" s="166">
        <v>2438</v>
      </c>
      <c r="V10" s="166">
        <v>0</v>
      </c>
      <c r="W10" s="170">
        <v>0.3347222222222222</v>
      </c>
      <c r="X10" s="171">
        <v>42821</v>
      </c>
      <c r="Y10" s="172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-8.6666666666666663E-4</v>
      </c>
      <c r="E11" s="36"/>
      <c r="F11" s="35"/>
      <c r="G11" s="43">
        <f>AVERAGE(G8:G10)</f>
        <v>-0.13566666666666669</v>
      </c>
      <c r="H11" s="272">
        <f>COUNTIF($D8:$D10,"&gt;0")/COUNT($D8:$D10)</f>
        <v>0.33333333333333331</v>
      </c>
      <c r="I11" s="36"/>
      <c r="J11" s="36"/>
      <c r="K11" s="43">
        <f>AVERAGE(K8:K10)</f>
        <v>5.2383333333333337E-2</v>
      </c>
      <c r="L11" s="36"/>
      <c r="M11" s="35"/>
      <c r="N11" s="38"/>
      <c r="O11" s="39"/>
      <c r="P11" s="43">
        <f>AVERAGE(P8:P10)</f>
        <v>-9.0166666666666673E-2</v>
      </c>
      <c r="Q11" s="37"/>
      <c r="R11" s="43">
        <f>AVERAGE(R8:R10)</f>
        <v>8.6333333333333331E-3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1.1459999999999999</v>
      </c>
      <c r="D12" s="151">
        <v>1.6999999999999999E-3</v>
      </c>
      <c r="E12" s="150">
        <v>2236.66</v>
      </c>
      <c r="F12" s="14">
        <v>1.0450999999999999</v>
      </c>
      <c r="G12" s="152">
        <v>-9.6500000000000002E-2</v>
      </c>
      <c r="H12" s="152">
        <v>4.4999999999999998E-2</v>
      </c>
      <c r="I12" s="150">
        <v>6</v>
      </c>
      <c r="J12" s="150">
        <v>6</v>
      </c>
      <c r="K12" s="152">
        <v>5.45E-2</v>
      </c>
      <c r="L12" s="150" t="s">
        <v>40</v>
      </c>
      <c r="M12" s="14" t="s">
        <v>222</v>
      </c>
      <c r="N12" s="156">
        <v>-5.4000000000000003E-3</v>
      </c>
      <c r="O12" s="18">
        <v>0.22439999999999999</v>
      </c>
      <c r="P12" s="152">
        <v>-7.0400000000000004E-2</v>
      </c>
      <c r="Q12" s="152">
        <v>0.79659999999999997</v>
      </c>
      <c r="R12" s="152">
        <v>-4.7000000000000002E-3</v>
      </c>
      <c r="S12" s="152">
        <v>-5.5999999999999999E-3</v>
      </c>
      <c r="T12" s="152">
        <v>-4.4000000000000003E-3</v>
      </c>
      <c r="U12" s="150">
        <v>49883</v>
      </c>
      <c r="V12" s="150">
        <v>-176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1.234</v>
      </c>
      <c r="D13" s="147">
        <v>1.6000000000000001E-3</v>
      </c>
      <c r="E13" s="144">
        <v>130.03</v>
      </c>
      <c r="F13" s="7">
        <v>1.04</v>
      </c>
      <c r="G13" s="146">
        <v>-0.1865</v>
      </c>
      <c r="H13" s="146">
        <v>4.4999999999999998E-2</v>
      </c>
      <c r="I13" s="144">
        <v>6</v>
      </c>
      <c r="J13" s="144">
        <v>6</v>
      </c>
      <c r="K13" s="146">
        <v>5.0250000000000003E-2</v>
      </c>
      <c r="L13" s="144" t="s">
        <v>40</v>
      </c>
      <c r="M13" s="7" t="s">
        <v>231</v>
      </c>
      <c r="N13" s="145">
        <v>-4.4000000000000003E-3</v>
      </c>
      <c r="O13" s="23">
        <v>0.51919999999999999</v>
      </c>
      <c r="P13" s="146">
        <v>-0.14080000000000001</v>
      </c>
      <c r="Q13" s="146">
        <v>0.49080000000000001</v>
      </c>
      <c r="R13" s="146">
        <v>1.8E-3</v>
      </c>
      <c r="S13" s="146">
        <v>2.8E-3</v>
      </c>
      <c r="T13" s="146">
        <v>2.8999999999999998E-3</v>
      </c>
      <c r="U13" s="144">
        <v>12674</v>
      </c>
      <c r="V13" s="144">
        <v>198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1.2509999999999999</v>
      </c>
      <c r="D14" s="151">
        <v>8.0000000000000004E-4</v>
      </c>
      <c r="E14" s="150">
        <v>133.30000000000001</v>
      </c>
      <c r="F14" s="14">
        <v>1.04</v>
      </c>
      <c r="G14" s="152">
        <v>-0.2029</v>
      </c>
      <c r="H14" s="152">
        <v>4.4999999999999998E-2</v>
      </c>
      <c r="I14" s="150">
        <v>6</v>
      </c>
      <c r="J14" s="150">
        <v>6</v>
      </c>
      <c r="K14" s="152">
        <v>4.9549999999999997E-2</v>
      </c>
      <c r="L14" s="150" t="s">
        <v>40</v>
      </c>
      <c r="M14" s="269" t="s">
        <v>229</v>
      </c>
      <c r="N14" s="156">
        <v>-5.5999999999999999E-3</v>
      </c>
      <c r="O14" s="18">
        <v>0.38240000000000002</v>
      </c>
      <c r="P14" s="152">
        <v>-0.15240000000000001</v>
      </c>
      <c r="Q14" s="152">
        <v>0.43619999999999998</v>
      </c>
      <c r="R14" s="152">
        <v>-3.3E-3</v>
      </c>
      <c r="S14" s="152">
        <v>-4.3E-3</v>
      </c>
      <c r="T14" s="152">
        <v>-6.1999999999999998E-3</v>
      </c>
      <c r="U14" s="150">
        <v>44494</v>
      </c>
      <c r="V14" s="150">
        <v>-108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1.3666666666666669E-3</v>
      </c>
      <c r="E15" s="36"/>
      <c r="F15" s="35"/>
      <c r="G15" s="43">
        <f>AVERAGE(G12:G14)</f>
        <v>-0.16196666666666668</v>
      </c>
      <c r="H15" s="272">
        <f>COUNTIF($D12:$D14,"&gt;0")/COUNT($D12:$D14)</f>
        <v>1</v>
      </c>
      <c r="I15" s="36"/>
      <c r="J15" s="36"/>
      <c r="K15" s="43">
        <f>AVERAGE(K12:K14)</f>
        <v>5.1433333333333331E-2</v>
      </c>
      <c r="L15" s="36"/>
      <c r="M15" s="35"/>
      <c r="N15" s="38"/>
      <c r="O15" s="39"/>
      <c r="P15" s="43">
        <f>AVERAGE(P12:P14)</f>
        <v>-0.12120000000000002</v>
      </c>
      <c r="Q15" s="37"/>
      <c r="R15" s="43">
        <f>AVERAGE(R12:R14)</f>
        <v>-2.0666666666666667E-3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1.109</v>
      </c>
      <c r="D16" s="157">
        <v>0</v>
      </c>
      <c r="E16" s="144">
        <v>206.54</v>
      </c>
      <c r="F16" s="7">
        <v>1.0704</v>
      </c>
      <c r="G16" s="146">
        <v>-3.61E-2</v>
      </c>
      <c r="H16" s="146">
        <v>0.04</v>
      </c>
      <c r="I16" s="144">
        <v>6</v>
      </c>
      <c r="J16" s="144">
        <v>5.5</v>
      </c>
      <c r="K16" s="146">
        <v>5.3019999999999998E-2</v>
      </c>
      <c r="L16" s="144" t="s">
        <v>40</v>
      </c>
      <c r="M16" s="158" t="s">
        <v>203</v>
      </c>
      <c r="N16" s="145">
        <v>-4.8999999999999998E-3</v>
      </c>
      <c r="O16" s="23">
        <v>0.16919999999999999</v>
      </c>
      <c r="P16" s="146">
        <v>-3.0700000000000002E-2</v>
      </c>
      <c r="Q16" s="146">
        <v>0.88749999999999996</v>
      </c>
      <c r="R16" s="146">
        <v>-8.9999999999999998E-4</v>
      </c>
      <c r="S16" s="146">
        <v>-1.1000000000000001E-3</v>
      </c>
      <c r="T16" s="146">
        <v>-1.5E-3</v>
      </c>
      <c r="U16" s="144">
        <v>6065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1.0740000000000001</v>
      </c>
      <c r="D17" s="159">
        <v>0</v>
      </c>
      <c r="E17" s="150">
        <v>114.03</v>
      </c>
      <c r="F17" s="14">
        <v>1.0361</v>
      </c>
      <c r="G17" s="152">
        <v>-3.6600000000000001E-2</v>
      </c>
      <c r="H17" s="152">
        <v>0.04</v>
      </c>
      <c r="I17" s="150">
        <v>5.5</v>
      </c>
      <c r="J17" s="150">
        <v>5.5</v>
      </c>
      <c r="K17" s="152">
        <v>5.2990000000000002E-2</v>
      </c>
      <c r="L17" s="150" t="s">
        <v>40</v>
      </c>
      <c r="M17" s="14" t="s">
        <v>76</v>
      </c>
      <c r="N17" s="156">
        <v>-5.1999999999999998E-3</v>
      </c>
      <c r="O17" s="18">
        <v>0.19309999999999999</v>
      </c>
      <c r="P17" s="152">
        <v>-3.0700000000000002E-2</v>
      </c>
      <c r="Q17" s="152">
        <v>0.88219999999999998</v>
      </c>
      <c r="R17" s="152">
        <v>-1.1999999999999999E-3</v>
      </c>
      <c r="S17" s="152">
        <v>2.5999999999999999E-3</v>
      </c>
      <c r="T17" s="152">
        <v>5.5999999999999999E-3</v>
      </c>
      <c r="U17" s="150">
        <v>4470</v>
      </c>
      <c r="V17" s="150">
        <v>187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150289</v>
      </c>
      <c r="B18" s="144" t="s">
        <v>196</v>
      </c>
      <c r="C18" s="7">
        <v>1.079</v>
      </c>
      <c r="D18" s="145">
        <v>-1.9E-3</v>
      </c>
      <c r="E18" s="144">
        <v>1152.06</v>
      </c>
      <c r="F18" s="7">
        <v>1.0389999999999999</v>
      </c>
      <c r="G18" s="146">
        <v>-3.85E-2</v>
      </c>
      <c r="H18" s="146">
        <v>0.04</v>
      </c>
      <c r="I18" s="144">
        <v>5.5</v>
      </c>
      <c r="J18" s="144">
        <v>5.5</v>
      </c>
      <c r="K18" s="146">
        <v>5.2880000000000003E-2</v>
      </c>
      <c r="L18" s="144" t="s">
        <v>40</v>
      </c>
      <c r="M18" s="7" t="s">
        <v>197</v>
      </c>
      <c r="N18" s="145">
        <v>-2.0799999999999999E-2</v>
      </c>
      <c r="O18" s="23">
        <v>0.16669999999999999</v>
      </c>
      <c r="P18" s="146">
        <v>-3.2399999999999998E-2</v>
      </c>
      <c r="Q18" s="146">
        <v>0.9395</v>
      </c>
      <c r="R18" s="146">
        <v>-5.0000000000000001E-4</v>
      </c>
      <c r="S18" s="146">
        <v>-6.3E-3</v>
      </c>
      <c r="T18" s="146">
        <v>-7.7999999999999996E-3</v>
      </c>
      <c r="U18" s="144">
        <v>82242</v>
      </c>
      <c r="V18" s="144">
        <v>-817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150293</v>
      </c>
      <c r="B19" s="150" t="s">
        <v>204</v>
      </c>
      <c r="C19" s="14">
        <v>1.1060000000000001</v>
      </c>
      <c r="D19" s="159">
        <v>0</v>
      </c>
      <c r="E19" s="150">
        <v>4.2300000000000004</v>
      </c>
      <c r="F19" s="14">
        <v>1.0634999999999999</v>
      </c>
      <c r="G19" s="152">
        <v>-0.04</v>
      </c>
      <c r="H19" s="152">
        <v>0.04</v>
      </c>
      <c r="I19" s="150">
        <v>6.25</v>
      </c>
      <c r="J19" s="150">
        <v>5.5</v>
      </c>
      <c r="K19" s="152">
        <v>5.2850000000000001E-2</v>
      </c>
      <c r="L19" s="150" t="s">
        <v>40</v>
      </c>
      <c r="M19" s="14" t="s">
        <v>66</v>
      </c>
      <c r="N19" s="156">
        <v>-1.03E-2</v>
      </c>
      <c r="O19" s="18">
        <v>0.33539999999999998</v>
      </c>
      <c r="P19" s="152">
        <v>-3.3500000000000002E-2</v>
      </c>
      <c r="Q19" s="152">
        <v>0.51800000000000002</v>
      </c>
      <c r="R19" s="152">
        <v>6.4000000000000003E-3</v>
      </c>
      <c r="S19" s="152">
        <v>2.0999999999999999E-3</v>
      </c>
      <c r="T19" s="152">
        <v>3.8E-3</v>
      </c>
      <c r="U19" s="150">
        <v>1280</v>
      </c>
      <c r="V19" s="150">
        <v>3</v>
      </c>
      <c r="W19" s="153">
        <v>0.21180555555555555</v>
      </c>
      <c r="X19" s="154">
        <v>42705</v>
      </c>
      <c r="Y19" s="21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</v>
      </c>
      <c r="D20" s="145">
        <v>-8.9999999999999998E-4</v>
      </c>
      <c r="E20" s="144">
        <v>121.59</v>
      </c>
      <c r="F20" s="7">
        <v>1.0389999999999999</v>
      </c>
      <c r="G20" s="146">
        <v>-3.95E-2</v>
      </c>
      <c r="H20" s="146">
        <v>0.04</v>
      </c>
      <c r="I20" s="144">
        <v>5.5</v>
      </c>
      <c r="J20" s="144">
        <v>5.5</v>
      </c>
      <c r="K20" s="146">
        <v>5.2830000000000002E-2</v>
      </c>
      <c r="L20" s="144" t="s">
        <v>40</v>
      </c>
      <c r="M20" s="7" t="s">
        <v>80</v>
      </c>
      <c r="N20" s="145">
        <v>-1.0800000000000001E-2</v>
      </c>
      <c r="O20" s="23">
        <v>0.24099999999999999</v>
      </c>
      <c r="P20" s="146">
        <v>-3.3300000000000003E-2</v>
      </c>
      <c r="Q20" s="160">
        <v>0.76639999999999997</v>
      </c>
      <c r="R20" s="146">
        <v>-2.0000000000000001E-4</v>
      </c>
      <c r="S20" s="146">
        <v>-1.6999999999999999E-3</v>
      </c>
      <c r="T20" s="146">
        <v>-4.5999999999999999E-3</v>
      </c>
      <c r="U20" s="144">
        <v>16623</v>
      </c>
      <c r="V20" s="144">
        <v>2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150287</v>
      </c>
      <c r="B21" s="150" t="s">
        <v>77</v>
      </c>
      <c r="C21" s="14">
        <v>1.08</v>
      </c>
      <c r="D21" s="156">
        <v>-8.9999999999999998E-4</v>
      </c>
      <c r="E21" s="150">
        <v>3417.98</v>
      </c>
      <c r="F21" s="14">
        <v>1.0389999999999999</v>
      </c>
      <c r="G21" s="152">
        <v>-3.95E-2</v>
      </c>
      <c r="H21" s="152">
        <v>0.04</v>
      </c>
      <c r="I21" s="150">
        <v>5.5</v>
      </c>
      <c r="J21" s="150">
        <v>5.5</v>
      </c>
      <c r="K21" s="152">
        <v>5.2830000000000002E-2</v>
      </c>
      <c r="L21" s="150" t="s">
        <v>40</v>
      </c>
      <c r="M21" s="14" t="s">
        <v>78</v>
      </c>
      <c r="N21" s="156">
        <v>-1.0699999999999999E-2</v>
      </c>
      <c r="O21" s="18">
        <v>0.1981</v>
      </c>
      <c r="P21" s="152">
        <v>-3.3300000000000003E-2</v>
      </c>
      <c r="Q21" s="152">
        <v>0.86629999999999996</v>
      </c>
      <c r="R21" s="152">
        <v>8.9999999999999998E-4</v>
      </c>
      <c r="S21" s="152">
        <v>-1.8E-3</v>
      </c>
      <c r="T21" s="152">
        <v>-7.1000000000000004E-3</v>
      </c>
      <c r="U21" s="150">
        <v>124703</v>
      </c>
      <c r="V21" s="150">
        <v>276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150303</v>
      </c>
      <c r="B22" s="144" t="s">
        <v>200</v>
      </c>
      <c r="C22" s="7">
        <v>1.083</v>
      </c>
      <c r="D22" s="157">
        <v>0</v>
      </c>
      <c r="E22" s="144">
        <v>441.25</v>
      </c>
      <c r="F22" s="7">
        <v>1.0392999999999999</v>
      </c>
      <c r="G22" s="146">
        <v>-4.2000000000000003E-2</v>
      </c>
      <c r="H22" s="146">
        <v>0.04</v>
      </c>
      <c r="I22" s="144">
        <v>6</v>
      </c>
      <c r="J22" s="144">
        <v>5.5</v>
      </c>
      <c r="K22" s="146">
        <v>5.2769999999999997E-2</v>
      </c>
      <c r="L22" s="144" t="s">
        <v>40</v>
      </c>
      <c r="M22" s="7" t="s">
        <v>201</v>
      </c>
      <c r="N22" s="145">
        <v>-6.7000000000000002E-3</v>
      </c>
      <c r="O22" s="23">
        <v>0.25590000000000002</v>
      </c>
      <c r="P22" s="146">
        <v>-3.5999999999999997E-2</v>
      </c>
      <c r="Q22" s="160">
        <v>0.73140000000000005</v>
      </c>
      <c r="R22" s="146">
        <v>2.0000000000000001E-4</v>
      </c>
      <c r="S22" s="146">
        <v>-5.0000000000000001E-4</v>
      </c>
      <c r="T22" s="146">
        <v>-1E-4</v>
      </c>
      <c r="U22" s="144">
        <v>39321</v>
      </c>
      <c r="V22" s="144">
        <v>66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150291</v>
      </c>
      <c r="B23" s="161" t="s">
        <v>198</v>
      </c>
      <c r="C23" s="14">
        <v>1.0840000000000001</v>
      </c>
      <c r="D23" s="156">
        <v>-1.8E-3</v>
      </c>
      <c r="E23" s="150">
        <v>1874.6</v>
      </c>
      <c r="F23" s="14">
        <v>1.0389999999999999</v>
      </c>
      <c r="G23" s="152">
        <v>-4.3299999999999998E-2</v>
      </c>
      <c r="H23" s="152">
        <v>0.04</v>
      </c>
      <c r="I23" s="150">
        <v>5.5</v>
      </c>
      <c r="J23" s="150">
        <v>5.5</v>
      </c>
      <c r="K23" s="152">
        <v>5.2630000000000003E-2</v>
      </c>
      <c r="L23" s="150" t="s">
        <v>40</v>
      </c>
      <c r="M23" s="14" t="s">
        <v>95</v>
      </c>
      <c r="N23" s="156">
        <v>-2.5000000000000001E-3</v>
      </c>
      <c r="O23" s="18">
        <v>0.22819999999999999</v>
      </c>
      <c r="P23" s="152">
        <v>-3.6799999999999999E-2</v>
      </c>
      <c r="Q23" s="152">
        <v>0.7964</v>
      </c>
      <c r="R23" s="152">
        <v>-7.1999999999999998E-3</v>
      </c>
      <c r="S23" s="152">
        <v>-5.4000000000000003E-3</v>
      </c>
      <c r="T23" s="152">
        <v>-6.6E-3</v>
      </c>
      <c r="U23" s="150">
        <v>19925</v>
      </c>
      <c r="V23" s="150">
        <v>-1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150299</v>
      </c>
      <c r="B24" s="155" t="s">
        <v>199</v>
      </c>
      <c r="C24" s="7">
        <v>1.085</v>
      </c>
      <c r="D24" s="145">
        <v>-1.8E-3</v>
      </c>
      <c r="E24" s="144">
        <v>822.44</v>
      </c>
      <c r="F24" s="7">
        <v>1.0391999999999999</v>
      </c>
      <c r="G24" s="146">
        <v>-4.41E-2</v>
      </c>
      <c r="H24" s="146">
        <v>0.04</v>
      </c>
      <c r="I24" s="144">
        <v>5.5</v>
      </c>
      <c r="J24" s="144">
        <v>5.5</v>
      </c>
      <c r="K24" s="146">
        <v>5.2589999999999998E-2</v>
      </c>
      <c r="L24" s="144" t="s">
        <v>40</v>
      </c>
      <c r="M24" s="7" t="s">
        <v>95</v>
      </c>
      <c r="N24" s="145">
        <v>-2.5000000000000001E-3</v>
      </c>
      <c r="O24" s="23">
        <v>0.20250000000000001</v>
      </c>
      <c r="P24" s="146">
        <v>-3.7699999999999997E-2</v>
      </c>
      <c r="Q24" s="160">
        <v>0.85580000000000001</v>
      </c>
      <c r="R24" s="146">
        <v>-3.3999999999999998E-3</v>
      </c>
      <c r="S24" s="146">
        <v>-8.9999999999999998E-4</v>
      </c>
      <c r="T24" s="146">
        <v>-2.3E-3</v>
      </c>
      <c r="U24" s="144">
        <v>43635</v>
      </c>
      <c r="V24" s="144">
        <v>0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1.079</v>
      </c>
      <c r="D25" s="159">
        <v>0</v>
      </c>
      <c r="E25" s="150">
        <v>0</v>
      </c>
      <c r="F25" s="14">
        <v>1.0326</v>
      </c>
      <c r="G25" s="152">
        <v>-4.4900000000000002E-2</v>
      </c>
      <c r="H25" s="152">
        <v>0.04</v>
      </c>
      <c r="I25" s="150">
        <v>5.5</v>
      </c>
      <c r="J25" s="150">
        <v>5.5</v>
      </c>
      <c r="K25" s="152">
        <v>5.2560000000000003E-2</v>
      </c>
      <c r="L25" s="150" t="s">
        <v>40</v>
      </c>
      <c r="M25" s="14" t="s">
        <v>66</v>
      </c>
      <c r="N25" s="156">
        <v>-1.03E-2</v>
      </c>
      <c r="O25" s="18">
        <v>0.35670000000000002</v>
      </c>
      <c r="P25" s="152">
        <v>-3.7900000000000003E-2</v>
      </c>
      <c r="Q25" s="162">
        <v>0.50470000000000004</v>
      </c>
      <c r="R25" s="152">
        <v>-8.9999999999999998E-4</v>
      </c>
      <c r="S25" s="152">
        <v>-4.7000000000000002E-3</v>
      </c>
      <c r="T25" s="152">
        <v>-5.3E-3</v>
      </c>
      <c r="U25" s="150">
        <v>1652</v>
      </c>
      <c r="V25" s="150">
        <v>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1.083</v>
      </c>
      <c r="D26" s="157">
        <v>0</v>
      </c>
      <c r="E26" s="144">
        <v>494.52</v>
      </c>
      <c r="F26" s="7">
        <v>1.0361</v>
      </c>
      <c r="G26" s="146">
        <v>-4.53E-2</v>
      </c>
      <c r="H26" s="146">
        <v>0.04</v>
      </c>
      <c r="I26" s="144">
        <v>5.5</v>
      </c>
      <c r="J26" s="144">
        <v>5.5</v>
      </c>
      <c r="K26" s="146">
        <v>5.2540000000000003E-2</v>
      </c>
      <c r="L26" s="144" t="s">
        <v>40</v>
      </c>
      <c r="M26" s="7" t="s">
        <v>110</v>
      </c>
      <c r="N26" s="145">
        <v>-5.5999999999999999E-3</v>
      </c>
      <c r="O26" s="23">
        <v>0.2331</v>
      </c>
      <c r="P26" s="146">
        <v>-3.8699999999999998E-2</v>
      </c>
      <c r="Q26" s="146">
        <v>0.78890000000000005</v>
      </c>
      <c r="R26" s="146">
        <v>-7.1999999999999998E-3</v>
      </c>
      <c r="S26" s="146">
        <v>-6.4999999999999997E-3</v>
      </c>
      <c r="T26" s="146">
        <v>-6.4000000000000003E-3</v>
      </c>
      <c r="U26" s="144">
        <v>19867</v>
      </c>
      <c r="V26" s="144">
        <v>-210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1.0900000000000001</v>
      </c>
      <c r="D27" s="156">
        <v>-2.7000000000000001E-3</v>
      </c>
      <c r="E27" s="150">
        <v>3.36</v>
      </c>
      <c r="F27" s="14">
        <v>1.0390999999999999</v>
      </c>
      <c r="G27" s="152">
        <v>-4.9000000000000002E-2</v>
      </c>
      <c r="H27" s="152">
        <v>0.04</v>
      </c>
      <c r="I27" s="150">
        <v>5.5</v>
      </c>
      <c r="J27" s="150">
        <v>5.5</v>
      </c>
      <c r="K27" s="152">
        <v>5.2339999999999998E-2</v>
      </c>
      <c r="L27" s="150" t="s">
        <v>40</v>
      </c>
      <c r="M27" s="14" t="s">
        <v>211</v>
      </c>
      <c r="N27" s="156">
        <v>-7.7000000000000002E-3</v>
      </c>
      <c r="O27" s="18">
        <v>0.2384</v>
      </c>
      <c r="P27" s="152">
        <v>-4.2200000000000001E-2</v>
      </c>
      <c r="Q27" s="152">
        <v>0.77249999999999996</v>
      </c>
      <c r="R27" s="152">
        <v>2.5999999999999999E-3</v>
      </c>
      <c r="S27" s="152">
        <v>-5.9999999999999995E-4</v>
      </c>
      <c r="T27" s="152">
        <v>-5.8999999999999999E-3</v>
      </c>
      <c r="U27" s="150">
        <v>1424</v>
      </c>
      <c r="V27" s="150">
        <v>-3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1.0880000000000001</v>
      </c>
      <c r="D28" s="147">
        <v>1.8E-3</v>
      </c>
      <c r="E28" s="144">
        <v>422.96</v>
      </c>
      <c r="F28" s="7">
        <v>1.0362</v>
      </c>
      <c r="G28" s="146">
        <v>-0.05</v>
      </c>
      <c r="H28" s="146">
        <v>0.04</v>
      </c>
      <c r="I28" s="144">
        <v>5.5</v>
      </c>
      <c r="J28" s="144">
        <v>5.5</v>
      </c>
      <c r="K28" s="146">
        <v>5.2290000000000003E-2</v>
      </c>
      <c r="L28" s="144" t="s">
        <v>40</v>
      </c>
      <c r="M28" s="7" t="s">
        <v>220</v>
      </c>
      <c r="N28" s="145">
        <v>-7.4999999999999997E-3</v>
      </c>
      <c r="O28" s="23">
        <v>0.25509999999999999</v>
      </c>
      <c r="P28" s="146">
        <v>-4.3099999999999999E-2</v>
      </c>
      <c r="Q28" s="146">
        <v>0.73750000000000004</v>
      </c>
      <c r="R28" s="146">
        <v>-6.7000000000000002E-3</v>
      </c>
      <c r="S28" s="146">
        <v>-8.0999999999999996E-3</v>
      </c>
      <c r="T28" s="146">
        <v>-1.2999999999999999E-3</v>
      </c>
      <c r="U28" s="144">
        <v>51462</v>
      </c>
      <c r="V28" s="144">
        <v>-6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1.0920000000000001</v>
      </c>
      <c r="D29" s="159">
        <v>0</v>
      </c>
      <c r="E29" s="150">
        <v>56.25</v>
      </c>
      <c r="F29" s="14">
        <v>1.0391999999999999</v>
      </c>
      <c r="G29" s="152">
        <v>-5.0799999999999998E-2</v>
      </c>
      <c r="H29" s="152">
        <v>0.04</v>
      </c>
      <c r="I29" s="150">
        <v>5.5</v>
      </c>
      <c r="J29" s="150">
        <v>5.5</v>
      </c>
      <c r="K29" s="152">
        <v>5.2240000000000002E-2</v>
      </c>
      <c r="L29" s="150" t="s">
        <v>40</v>
      </c>
      <c r="M29" s="14" t="s">
        <v>56</v>
      </c>
      <c r="N29" s="156">
        <v>-1.5699999999999999E-2</v>
      </c>
      <c r="O29" s="18">
        <v>0.43619999999999998</v>
      </c>
      <c r="P29" s="152">
        <v>-4.3900000000000002E-2</v>
      </c>
      <c r="Q29" s="162">
        <v>0.312</v>
      </c>
      <c r="R29" s="152">
        <v>-2.9999999999999997E-4</v>
      </c>
      <c r="S29" s="152">
        <v>-4.4000000000000003E-3</v>
      </c>
      <c r="T29" s="152">
        <v>-4.5999999999999999E-3</v>
      </c>
      <c r="U29" s="150">
        <v>5002</v>
      </c>
      <c r="V29" s="150">
        <v>-12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150265</v>
      </c>
      <c r="B30" s="155" t="s">
        <v>214</v>
      </c>
      <c r="C30" s="7">
        <v>1.085</v>
      </c>
      <c r="D30" s="145">
        <v>-2.8E-3</v>
      </c>
      <c r="E30" s="144">
        <v>31.02</v>
      </c>
      <c r="F30" s="7">
        <v>1.032</v>
      </c>
      <c r="G30" s="146">
        <v>-5.1400000000000001E-2</v>
      </c>
      <c r="H30" s="146">
        <v>0.04</v>
      </c>
      <c r="I30" s="144">
        <v>5.5</v>
      </c>
      <c r="J30" s="144">
        <v>5.5</v>
      </c>
      <c r="K30" s="146">
        <v>5.2229999999999999E-2</v>
      </c>
      <c r="L30" s="144" t="s">
        <v>40</v>
      </c>
      <c r="M30" s="7" t="s">
        <v>46</v>
      </c>
      <c r="N30" s="145">
        <v>-7.6E-3</v>
      </c>
      <c r="O30" s="23">
        <v>0.41620000000000001</v>
      </c>
      <c r="P30" s="146">
        <v>-4.4200000000000003E-2</v>
      </c>
      <c r="Q30" s="146">
        <v>0.36609999999999998</v>
      </c>
      <c r="R30" s="146">
        <v>0</v>
      </c>
      <c r="S30" s="146">
        <v>-5.4000000000000003E-3</v>
      </c>
      <c r="T30" s="146">
        <v>-6.6E-3</v>
      </c>
      <c r="U30" s="144">
        <v>13505</v>
      </c>
      <c r="V30" s="144">
        <v>-2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150117</v>
      </c>
      <c r="B31" s="150" t="s">
        <v>206</v>
      </c>
      <c r="C31" s="14">
        <v>1.0900000000000001</v>
      </c>
      <c r="D31" s="151">
        <v>1.8E-3</v>
      </c>
      <c r="E31" s="150">
        <v>3447.55</v>
      </c>
      <c r="F31" s="14">
        <v>1.0362</v>
      </c>
      <c r="G31" s="152">
        <v>-5.1900000000000002E-2</v>
      </c>
      <c r="H31" s="152">
        <v>0.04</v>
      </c>
      <c r="I31" s="150">
        <v>5.5</v>
      </c>
      <c r="J31" s="150">
        <v>5.5</v>
      </c>
      <c r="K31" s="152">
        <v>5.219E-2</v>
      </c>
      <c r="L31" s="150" t="s">
        <v>40</v>
      </c>
      <c r="M31" s="14" t="s">
        <v>207</v>
      </c>
      <c r="N31" s="156">
        <v>-3.0099999999999998E-2</v>
      </c>
      <c r="O31" s="18">
        <v>0.1961</v>
      </c>
      <c r="P31" s="152">
        <v>-4.4900000000000002E-2</v>
      </c>
      <c r="Q31" s="152">
        <v>1.5001</v>
      </c>
      <c r="R31" s="152">
        <v>2.5999999999999999E-3</v>
      </c>
      <c r="S31" s="152">
        <v>2.3999999999999998E-3</v>
      </c>
      <c r="T31" s="152">
        <v>-2.3999999999999998E-3</v>
      </c>
      <c r="U31" s="150">
        <v>104467</v>
      </c>
      <c r="V31" s="150">
        <v>779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502037</v>
      </c>
      <c r="B32" s="144" t="s">
        <v>221</v>
      </c>
      <c r="C32" s="7">
        <v>1.087</v>
      </c>
      <c r="D32" s="147">
        <v>4.5999999999999999E-3</v>
      </c>
      <c r="E32" s="144">
        <v>6.52</v>
      </c>
      <c r="F32" s="7">
        <v>1.0325</v>
      </c>
      <c r="G32" s="146">
        <v>-5.28E-2</v>
      </c>
      <c r="H32" s="146">
        <v>0.04</v>
      </c>
      <c r="I32" s="144">
        <v>5.5</v>
      </c>
      <c r="J32" s="144">
        <v>5.5</v>
      </c>
      <c r="K32" s="146">
        <v>5.2159999999999998E-2</v>
      </c>
      <c r="L32" s="144" t="s">
        <v>40</v>
      </c>
      <c r="M32" s="7" t="s">
        <v>222</v>
      </c>
      <c r="N32" s="145">
        <v>-5.4000000000000003E-3</v>
      </c>
      <c r="O32" s="23">
        <v>0.43240000000000001</v>
      </c>
      <c r="P32" s="146">
        <v>-4.4999999999999998E-2</v>
      </c>
      <c r="Q32" s="146">
        <v>0.32769999999999999</v>
      </c>
      <c r="R32" s="146">
        <v>2.8999999999999998E-3</v>
      </c>
      <c r="S32" s="146">
        <v>-4.4999999999999997E-3</v>
      </c>
      <c r="T32" s="146">
        <v>1E-4</v>
      </c>
      <c r="U32" s="144">
        <v>561</v>
      </c>
      <c r="V32" s="144">
        <v>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150130</v>
      </c>
      <c r="B33" s="150" t="s">
        <v>208</v>
      </c>
      <c r="C33" s="14">
        <v>1.091</v>
      </c>
      <c r="D33" s="159">
        <v>0</v>
      </c>
      <c r="E33" s="150">
        <v>2669.91</v>
      </c>
      <c r="F33" s="14">
        <v>1.0362</v>
      </c>
      <c r="G33" s="152">
        <v>-5.2900000000000003E-2</v>
      </c>
      <c r="H33" s="152">
        <v>0.04</v>
      </c>
      <c r="I33" s="150">
        <v>5.5</v>
      </c>
      <c r="J33" s="150">
        <v>5.5</v>
      </c>
      <c r="K33" s="152">
        <v>5.2139999999999999E-2</v>
      </c>
      <c r="L33" s="150" t="s">
        <v>40</v>
      </c>
      <c r="M33" s="14" t="s">
        <v>209</v>
      </c>
      <c r="N33" s="156">
        <v>-6.4000000000000003E-3</v>
      </c>
      <c r="O33" s="18">
        <v>0.21079999999999999</v>
      </c>
      <c r="P33" s="152">
        <v>-4.58E-2</v>
      </c>
      <c r="Q33" s="152">
        <v>0.8407</v>
      </c>
      <c r="R33" s="152">
        <v>-3.0000000000000001E-3</v>
      </c>
      <c r="S33" s="152">
        <v>-4.7999999999999996E-3</v>
      </c>
      <c r="T33" s="152">
        <v>-1.5E-3</v>
      </c>
      <c r="U33" s="150">
        <v>477687</v>
      </c>
      <c r="V33" s="150">
        <v>-1264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1.101</v>
      </c>
      <c r="D34" s="145">
        <v>-1.8E-3</v>
      </c>
      <c r="E34" s="144">
        <v>33.93</v>
      </c>
      <c r="F34" s="7">
        <v>1.036</v>
      </c>
      <c r="G34" s="146">
        <v>-6.2700000000000006E-2</v>
      </c>
      <c r="H34" s="146">
        <v>0.04</v>
      </c>
      <c r="I34" s="144">
        <v>5.5</v>
      </c>
      <c r="J34" s="144">
        <v>5.5</v>
      </c>
      <c r="K34" s="146">
        <v>5.1639999999999998E-2</v>
      </c>
      <c r="L34" s="144" t="s">
        <v>40</v>
      </c>
      <c r="M34" s="7" t="s">
        <v>76</v>
      </c>
      <c r="N34" s="145">
        <v>-5.1999999999999998E-3</v>
      </c>
      <c r="O34" s="23">
        <v>0.45190000000000002</v>
      </c>
      <c r="P34" s="146">
        <v>-5.4399999999999997E-2</v>
      </c>
      <c r="Q34" s="146">
        <v>0.27860000000000001</v>
      </c>
      <c r="R34" s="146">
        <v>-2.3E-3</v>
      </c>
      <c r="S34" s="146">
        <v>-5.1000000000000004E-3</v>
      </c>
      <c r="T34" s="146">
        <v>-3.8E-3</v>
      </c>
      <c r="U34" s="144">
        <v>5642</v>
      </c>
      <c r="V34" s="144">
        <v>-17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1.109</v>
      </c>
      <c r="D35" s="151">
        <v>1.8E-3</v>
      </c>
      <c r="E35" s="150">
        <v>57.67</v>
      </c>
      <c r="F35" s="14">
        <v>1.0323</v>
      </c>
      <c r="G35" s="152">
        <v>-7.4300000000000005E-2</v>
      </c>
      <c r="H35" s="152">
        <v>0.04</v>
      </c>
      <c r="I35" s="150">
        <v>5.5</v>
      </c>
      <c r="J35" s="150">
        <v>5.5</v>
      </c>
      <c r="K35" s="152">
        <v>5.108E-2</v>
      </c>
      <c r="L35" s="150" t="s">
        <v>40</v>
      </c>
      <c r="M35" s="14" t="s">
        <v>218</v>
      </c>
      <c r="N35" s="156">
        <v>-1.11E-2</v>
      </c>
      <c r="O35" s="18">
        <v>0.43619999999999998</v>
      </c>
      <c r="P35" s="152">
        <v>-6.4799999999999996E-2</v>
      </c>
      <c r="Q35" s="152">
        <v>0.31890000000000002</v>
      </c>
      <c r="R35" s="152">
        <v>-2.8999999999999998E-3</v>
      </c>
      <c r="S35" s="152">
        <v>-4.7000000000000002E-3</v>
      </c>
      <c r="T35" s="152">
        <v>-5.0000000000000001E-3</v>
      </c>
      <c r="U35" s="150">
        <v>14872</v>
      </c>
      <c r="V35" s="150">
        <v>37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1.105</v>
      </c>
      <c r="D36" s="145">
        <v>-4.4999999999999997E-3</v>
      </c>
      <c r="E36" s="144">
        <v>1.75</v>
      </c>
      <c r="F36" s="7">
        <v>1.028</v>
      </c>
      <c r="G36" s="146">
        <v>-7.4899999999999994E-2</v>
      </c>
      <c r="H36" s="146">
        <v>0.04</v>
      </c>
      <c r="I36" s="144">
        <v>5.5</v>
      </c>
      <c r="J36" s="144">
        <v>5.5</v>
      </c>
      <c r="K36" s="146">
        <v>5.1069999999999997E-2</v>
      </c>
      <c r="L36" s="144" t="s">
        <v>40</v>
      </c>
      <c r="M36" s="7" t="s">
        <v>56</v>
      </c>
      <c r="N36" s="145">
        <v>-1.5699999999999999E-2</v>
      </c>
      <c r="O36" s="23">
        <v>0.44700000000000001</v>
      </c>
      <c r="P36" s="146">
        <v>-6.5100000000000005E-2</v>
      </c>
      <c r="Q36" s="160">
        <v>0.29809999999999998</v>
      </c>
      <c r="R36" s="146">
        <v>-3.5000000000000001E-3</v>
      </c>
      <c r="S36" s="146">
        <v>-5.1000000000000004E-3</v>
      </c>
      <c r="T36" s="146">
        <v>-5.5999999999999999E-3</v>
      </c>
      <c r="U36" s="144">
        <v>5722</v>
      </c>
      <c r="V36" s="144">
        <v>-18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150196</v>
      </c>
      <c r="B37" s="150" t="s">
        <v>215</v>
      </c>
      <c r="C37" s="14">
        <v>1.1140000000000001</v>
      </c>
      <c r="D37" s="156">
        <v>-8.9999999999999998E-4</v>
      </c>
      <c r="E37" s="150">
        <v>457.04</v>
      </c>
      <c r="F37" s="14">
        <v>1.0362</v>
      </c>
      <c r="G37" s="152">
        <v>-7.51E-2</v>
      </c>
      <c r="H37" s="152">
        <v>0.04</v>
      </c>
      <c r="I37" s="150">
        <v>5.5</v>
      </c>
      <c r="J37" s="150">
        <v>5.5</v>
      </c>
      <c r="K37" s="152">
        <v>5.1029999999999999E-2</v>
      </c>
      <c r="L37" s="150" t="s">
        <v>40</v>
      </c>
      <c r="M37" s="14" t="s">
        <v>216</v>
      </c>
      <c r="N37" s="156">
        <v>-3.0999999999999999E-3</v>
      </c>
      <c r="O37" s="18">
        <v>0.43009999999999998</v>
      </c>
      <c r="P37" s="152">
        <v>-6.5500000000000003E-2</v>
      </c>
      <c r="Q37" s="152">
        <v>0.32919999999999999</v>
      </c>
      <c r="R37" s="152">
        <v>-6.1999999999999998E-3</v>
      </c>
      <c r="S37" s="152">
        <v>-4.1999999999999997E-3</v>
      </c>
      <c r="T37" s="152">
        <v>-1.6000000000000001E-3</v>
      </c>
      <c r="U37" s="150">
        <v>85193</v>
      </c>
      <c r="V37" s="150">
        <v>155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1.1439999999999999</v>
      </c>
      <c r="D38" s="145">
        <v>-2.5999999999999999E-3</v>
      </c>
      <c r="E38" s="144">
        <v>1.21</v>
      </c>
      <c r="F38" s="7">
        <v>1.0323</v>
      </c>
      <c r="G38" s="146">
        <v>-0.1082</v>
      </c>
      <c r="H38" s="146">
        <v>0.04</v>
      </c>
      <c r="I38" s="144">
        <v>5.5</v>
      </c>
      <c r="J38" s="144">
        <v>5.5</v>
      </c>
      <c r="K38" s="146">
        <v>4.947E-2</v>
      </c>
      <c r="L38" s="144" t="s">
        <v>40</v>
      </c>
      <c r="M38" s="7" t="s">
        <v>218</v>
      </c>
      <c r="N38" s="145">
        <v>-1.11E-2</v>
      </c>
      <c r="O38" s="23">
        <v>0.4698</v>
      </c>
      <c r="P38" s="146">
        <v>-9.35E-2</v>
      </c>
      <c r="Q38" s="146">
        <v>0.24049999999999999</v>
      </c>
      <c r="R38" s="146">
        <v>2.3E-3</v>
      </c>
      <c r="S38" s="146">
        <v>2.9999999999999997E-4</v>
      </c>
      <c r="T38" s="146">
        <v>-2.0000000000000001E-4</v>
      </c>
      <c r="U38" s="144">
        <v>1100</v>
      </c>
      <c r="V38" s="144">
        <v>-2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1.155</v>
      </c>
      <c r="D39" s="151">
        <v>1.5800000000000002E-2</v>
      </c>
      <c r="E39" s="150">
        <v>0.02</v>
      </c>
      <c r="F39" s="14">
        <v>1.0323</v>
      </c>
      <c r="G39" s="152">
        <v>-0.11890000000000001</v>
      </c>
      <c r="H39" s="152">
        <v>0.04</v>
      </c>
      <c r="I39" s="150">
        <v>5.5</v>
      </c>
      <c r="J39" s="150">
        <v>5.5</v>
      </c>
      <c r="K39" s="152">
        <v>4.8989999999999999E-2</v>
      </c>
      <c r="L39" s="150" t="s">
        <v>40</v>
      </c>
      <c r="M39" s="14" t="s">
        <v>127</v>
      </c>
      <c r="N39" s="156">
        <v>-4.8999999999999998E-3</v>
      </c>
      <c r="O39" s="18">
        <v>0.46939999999999998</v>
      </c>
      <c r="P39" s="152">
        <v>-0.1021</v>
      </c>
      <c r="Q39" s="152">
        <v>0.24149999999999999</v>
      </c>
      <c r="R39" s="152">
        <v>3.0999999999999999E-3</v>
      </c>
      <c r="S39" s="152">
        <v>-6.4999999999999997E-3</v>
      </c>
      <c r="T39" s="152">
        <v>2E-3</v>
      </c>
      <c r="U39" s="150">
        <v>789</v>
      </c>
      <c r="V39" s="150">
        <v>-1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1.1879999999999999</v>
      </c>
      <c r="D40" s="147">
        <v>1.7999999999999999E-2</v>
      </c>
      <c r="E40" s="144">
        <v>5.64</v>
      </c>
      <c r="F40" s="7">
        <v>1.032</v>
      </c>
      <c r="G40" s="146">
        <v>-0.1512</v>
      </c>
      <c r="H40" s="146">
        <v>0.04</v>
      </c>
      <c r="I40" s="144">
        <v>5.5</v>
      </c>
      <c r="J40" s="144">
        <v>5.5</v>
      </c>
      <c r="K40" s="146">
        <v>4.7579999999999997E-2</v>
      </c>
      <c r="L40" s="144" t="s">
        <v>40</v>
      </c>
      <c r="M40" s="7" t="s">
        <v>222</v>
      </c>
      <c r="N40" s="145">
        <v>-5.4000000000000003E-3</v>
      </c>
      <c r="O40" s="23">
        <v>0.43030000000000002</v>
      </c>
      <c r="P40" s="146">
        <v>-0.127</v>
      </c>
      <c r="Q40" s="146">
        <v>0.33310000000000001</v>
      </c>
      <c r="R40" s="146">
        <v>6.0000000000000001E-3</v>
      </c>
      <c r="S40" s="146">
        <v>-7.4999999999999997E-3</v>
      </c>
      <c r="T40" s="146">
        <v>-1.0200000000000001E-2</v>
      </c>
      <c r="U40" s="144">
        <v>655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1.522</v>
      </c>
      <c r="D41" s="151">
        <v>4.0000000000000001E-3</v>
      </c>
      <c r="E41" s="150">
        <v>133.34</v>
      </c>
      <c r="F41" s="14">
        <v>1.036</v>
      </c>
      <c r="G41" s="152">
        <v>-0.46910000000000002</v>
      </c>
      <c r="H41" s="152">
        <v>0.04</v>
      </c>
      <c r="I41" s="150">
        <v>5.5</v>
      </c>
      <c r="J41" s="150">
        <v>5.5</v>
      </c>
      <c r="K41" s="152">
        <v>3.7010000000000001E-2</v>
      </c>
      <c r="L41" s="150" t="s">
        <v>40</v>
      </c>
      <c r="M41" s="14" t="s">
        <v>36</v>
      </c>
      <c r="N41" s="159">
        <v>0</v>
      </c>
      <c r="O41" s="18">
        <v>0.69330000000000003</v>
      </c>
      <c r="P41" s="152">
        <v>-0.31330000000000002</v>
      </c>
      <c r="Q41" s="150" t="s">
        <v>37</v>
      </c>
      <c r="R41" s="152">
        <v>-4.0000000000000001E-3</v>
      </c>
      <c r="S41" s="152">
        <v>-8.9999999999999998E-4</v>
      </c>
      <c r="T41" s="152">
        <v>1.1999999999999999E-3</v>
      </c>
      <c r="U41" s="150">
        <v>1338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9.6923076923076921E-4</v>
      </c>
      <c r="E42" s="36"/>
      <c r="F42" s="35"/>
      <c r="G42" s="43">
        <f>AVERAGE(G16:G41)</f>
        <v>-7.4730769230769239E-2</v>
      </c>
      <c r="H42" s="272">
        <f>COUNTIF($D16:$D41,"&gt;0")/COUNT($D16:$D41)</f>
        <v>0.26923076923076922</v>
      </c>
      <c r="I42" s="36"/>
      <c r="J42" s="36"/>
      <c r="K42" s="43">
        <f>AVERAGE(K16:K41)</f>
        <v>5.130576923076921E-2</v>
      </c>
      <c r="L42" s="36"/>
      <c r="M42" s="35"/>
      <c r="N42" s="38"/>
      <c r="O42" s="39"/>
      <c r="P42" s="43">
        <f>AVERAGE(P16:P41)</f>
        <v>-6.0607692307692314E-2</v>
      </c>
      <c r="Q42" s="37"/>
      <c r="R42" s="43">
        <f>AVERAGE(R16:R41)</f>
        <v>-8.9999999999999998E-4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0.97899999999999998</v>
      </c>
      <c r="D43" s="145">
        <v>-1E-3</v>
      </c>
      <c r="E43" s="144">
        <v>5980.55</v>
      </c>
      <c r="F43" s="7">
        <v>1.0373000000000001</v>
      </c>
      <c r="G43" s="146">
        <v>5.62E-2</v>
      </c>
      <c r="H43" s="146">
        <v>3.5000000000000003E-2</v>
      </c>
      <c r="I43" s="144">
        <v>5</v>
      </c>
      <c r="J43" s="144">
        <v>5</v>
      </c>
      <c r="K43" s="146">
        <v>5.3100000000000001E-2</v>
      </c>
      <c r="L43" s="144" t="s">
        <v>40</v>
      </c>
      <c r="M43" s="7" t="s">
        <v>153</v>
      </c>
      <c r="N43" s="147">
        <v>7.6E-3</v>
      </c>
      <c r="O43" s="23">
        <v>0.31540000000000001</v>
      </c>
      <c r="P43" s="155" t="s">
        <v>44</v>
      </c>
      <c r="Q43" s="146">
        <v>0.6593</v>
      </c>
      <c r="R43" s="146">
        <v>-9.4000000000000004E-3</v>
      </c>
      <c r="S43" s="146">
        <v>-3.8999999999999998E-3</v>
      </c>
      <c r="T43" s="146">
        <v>-8.6E-3</v>
      </c>
      <c r="U43" s="144">
        <v>358353</v>
      </c>
      <c r="V43" s="144">
        <v>-1917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1.0449999999999999</v>
      </c>
      <c r="D44" s="151">
        <v>1E-3</v>
      </c>
      <c r="E44" s="150">
        <v>1.73</v>
      </c>
      <c r="F44" s="14">
        <v>1.036</v>
      </c>
      <c r="G44" s="152">
        <v>-8.6999999999999994E-3</v>
      </c>
      <c r="H44" s="152">
        <v>3.5000000000000003E-2</v>
      </c>
      <c r="I44" s="150">
        <v>5</v>
      </c>
      <c r="J44" s="150">
        <v>5</v>
      </c>
      <c r="K44" s="152">
        <v>4.9549999999999997E-2</v>
      </c>
      <c r="L44" s="150" t="s">
        <v>40</v>
      </c>
      <c r="M44" s="14" t="s">
        <v>157</v>
      </c>
      <c r="N44" s="156">
        <v>-1.18E-2</v>
      </c>
      <c r="O44" s="18">
        <v>0.17269999999999999</v>
      </c>
      <c r="P44" s="152">
        <v>-1.0200000000000001E-2</v>
      </c>
      <c r="Q44" s="152">
        <v>0.93</v>
      </c>
      <c r="R44" s="152">
        <v>1.3299999999999999E-2</v>
      </c>
      <c r="S44" s="152">
        <v>1.15E-2</v>
      </c>
      <c r="T44" s="152">
        <v>1.47E-2</v>
      </c>
      <c r="U44" s="150">
        <v>1095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1.048</v>
      </c>
      <c r="D45" s="145">
        <v>-1.9E-3</v>
      </c>
      <c r="E45" s="144">
        <v>1.71</v>
      </c>
      <c r="F45" s="7">
        <v>1.0369999999999999</v>
      </c>
      <c r="G45" s="146">
        <v>-1.06E-2</v>
      </c>
      <c r="H45" s="146">
        <v>3.5000000000000003E-2</v>
      </c>
      <c r="I45" s="144">
        <v>5</v>
      </c>
      <c r="J45" s="144">
        <v>5</v>
      </c>
      <c r="K45" s="146">
        <v>4.9459999999999997E-2</v>
      </c>
      <c r="L45" s="144" t="s">
        <v>40</v>
      </c>
      <c r="M45" s="7" t="s">
        <v>182</v>
      </c>
      <c r="N45" s="145">
        <v>-8.3999999999999995E-3</v>
      </c>
      <c r="O45" s="23">
        <v>0.37869999999999998</v>
      </c>
      <c r="P45" s="146">
        <v>-1.21E-2</v>
      </c>
      <c r="Q45" s="146">
        <v>0.44829999999999998</v>
      </c>
      <c r="R45" s="146">
        <v>1.24E-2</v>
      </c>
      <c r="S45" s="146">
        <v>3.3999999999999998E-3</v>
      </c>
      <c r="T45" s="146">
        <v>6.1999999999999998E-3</v>
      </c>
      <c r="U45" s="144">
        <v>254</v>
      </c>
      <c r="V45" s="144">
        <v>0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502014</v>
      </c>
      <c r="B46" s="150" t="s">
        <v>89</v>
      </c>
      <c r="C46" s="14">
        <v>1.056</v>
      </c>
      <c r="D46" s="156">
        <v>-8.9999999999999998E-4</v>
      </c>
      <c r="E46" s="150">
        <v>589.62</v>
      </c>
      <c r="F46" s="14">
        <v>1.0429999999999999</v>
      </c>
      <c r="G46" s="152">
        <v>-1.2500000000000001E-2</v>
      </c>
      <c r="H46" s="152">
        <v>3.5000000000000003E-2</v>
      </c>
      <c r="I46" s="150">
        <v>5.75</v>
      </c>
      <c r="J46" s="150">
        <v>5</v>
      </c>
      <c r="K46" s="152">
        <v>4.9450000000000001E-2</v>
      </c>
      <c r="L46" s="150" t="s">
        <v>40</v>
      </c>
      <c r="M46" s="14" t="s">
        <v>154</v>
      </c>
      <c r="N46" s="156">
        <v>-7.9000000000000008E-3</v>
      </c>
      <c r="O46" s="18">
        <v>0.1384</v>
      </c>
      <c r="P46" s="152">
        <v>-1.3899999999999999E-2</v>
      </c>
      <c r="Q46" s="162">
        <v>0.99909999999999999</v>
      </c>
      <c r="R46" s="152">
        <v>8.2000000000000007E-3</v>
      </c>
      <c r="S46" s="152">
        <v>4.5999999999999999E-3</v>
      </c>
      <c r="T46" s="152">
        <v>4.0000000000000001E-3</v>
      </c>
      <c r="U46" s="150">
        <v>17259</v>
      </c>
      <c r="V46" s="150">
        <v>25</v>
      </c>
      <c r="W46" s="153">
        <v>0.21180555555555555</v>
      </c>
      <c r="X46" s="154">
        <v>42704</v>
      </c>
      <c r="Y46" s="21" t="s">
        <v>38</v>
      </c>
    </row>
    <row r="47" spans="1:25" ht="15.75" thickBot="1" x14ac:dyDescent="0.2">
      <c r="A47" s="7">
        <v>150094</v>
      </c>
      <c r="B47" s="144" t="s">
        <v>162</v>
      </c>
      <c r="C47" s="7">
        <v>1.0449999999999999</v>
      </c>
      <c r="D47" s="145">
        <v>-9.4999999999999998E-3</v>
      </c>
      <c r="E47" s="144">
        <v>5.75</v>
      </c>
      <c r="F47" s="7">
        <v>1.0329999999999999</v>
      </c>
      <c r="G47" s="146">
        <v>-1.1599999999999999E-2</v>
      </c>
      <c r="H47" s="146">
        <v>3.5000000000000003E-2</v>
      </c>
      <c r="I47" s="144">
        <v>5</v>
      </c>
      <c r="J47" s="144">
        <v>5</v>
      </c>
      <c r="K47" s="146">
        <v>4.9410000000000003E-2</v>
      </c>
      <c r="L47" s="144" t="s">
        <v>40</v>
      </c>
      <c r="M47" s="7" t="s">
        <v>163</v>
      </c>
      <c r="N47" s="145">
        <v>-8.3999999999999995E-3</v>
      </c>
      <c r="O47" s="23">
        <v>0.16020000000000001</v>
      </c>
      <c r="P47" s="146">
        <v>-1.3100000000000001E-2</v>
      </c>
      <c r="Q47" s="146">
        <v>1.6183000000000001</v>
      </c>
      <c r="R47" s="146">
        <v>-1.8E-3</v>
      </c>
      <c r="S47" s="146">
        <v>-6.9999999999999999E-4</v>
      </c>
      <c r="T47" s="146">
        <v>1.2999999999999999E-3</v>
      </c>
      <c r="U47" s="144">
        <v>952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150073</v>
      </c>
      <c r="B48" s="150" t="s">
        <v>178</v>
      </c>
      <c r="C48" s="14">
        <v>1.046</v>
      </c>
      <c r="D48" s="151">
        <v>1E-3</v>
      </c>
      <c r="E48" s="150">
        <v>9.16</v>
      </c>
      <c r="F48" s="14">
        <v>1.0329999999999999</v>
      </c>
      <c r="G48" s="152">
        <v>-1.26E-2</v>
      </c>
      <c r="H48" s="152">
        <v>3.5000000000000003E-2</v>
      </c>
      <c r="I48" s="150">
        <v>5</v>
      </c>
      <c r="J48" s="150">
        <v>5</v>
      </c>
      <c r="K48" s="152">
        <v>4.9360000000000001E-2</v>
      </c>
      <c r="L48" s="150" t="s">
        <v>40</v>
      </c>
      <c r="M48" s="14" t="s">
        <v>174</v>
      </c>
      <c r="N48" s="156">
        <v>-4.7000000000000002E-3</v>
      </c>
      <c r="O48" s="18">
        <v>0.53010000000000002</v>
      </c>
      <c r="P48" s="152">
        <v>-1.4E-2</v>
      </c>
      <c r="Q48" s="152">
        <v>0.66859999999999997</v>
      </c>
      <c r="R48" s="152">
        <v>-7.1999999999999998E-3</v>
      </c>
      <c r="S48" s="152">
        <v>1.5E-3</v>
      </c>
      <c r="T48" s="152">
        <v>-5.7999999999999996E-3</v>
      </c>
      <c r="U48" s="150">
        <v>350</v>
      </c>
      <c r="V48" s="150">
        <v>0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150281</v>
      </c>
      <c r="B49" s="144" t="s">
        <v>168</v>
      </c>
      <c r="C49" s="7">
        <v>1.085</v>
      </c>
      <c r="D49" s="157">
        <v>0</v>
      </c>
      <c r="E49" s="144">
        <v>137.76</v>
      </c>
      <c r="F49" s="7">
        <v>1.07</v>
      </c>
      <c r="G49" s="146">
        <v>-1.4E-2</v>
      </c>
      <c r="H49" s="146">
        <v>3.5000000000000003E-2</v>
      </c>
      <c r="I49" s="144">
        <v>5.75</v>
      </c>
      <c r="J49" s="144">
        <v>5</v>
      </c>
      <c r="K49" s="146">
        <v>4.9349999999999998E-2</v>
      </c>
      <c r="L49" s="144" t="s">
        <v>40</v>
      </c>
      <c r="M49" s="7" t="s">
        <v>169</v>
      </c>
      <c r="N49" s="145">
        <v>-1.15E-2</v>
      </c>
      <c r="O49" s="23">
        <v>0.15210000000000001</v>
      </c>
      <c r="P49" s="146">
        <v>-1.55E-2</v>
      </c>
      <c r="Q49" s="160">
        <v>0.92700000000000005</v>
      </c>
      <c r="R49" s="146">
        <v>-6.8999999999999999E-3</v>
      </c>
      <c r="S49" s="146">
        <v>6.4000000000000003E-3</v>
      </c>
      <c r="T49" s="146">
        <v>1.2999999999999999E-3</v>
      </c>
      <c r="U49" s="144">
        <v>5430</v>
      </c>
      <c r="V49" s="144">
        <v>0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1.0469999999999999</v>
      </c>
      <c r="D50" s="156">
        <v>-1.9E-3</v>
      </c>
      <c r="E50" s="150">
        <v>2.38</v>
      </c>
      <c r="F50" s="14">
        <v>1.0330999999999999</v>
      </c>
      <c r="G50" s="152">
        <v>-1.35E-2</v>
      </c>
      <c r="H50" s="152">
        <v>3.5000000000000003E-2</v>
      </c>
      <c r="I50" s="150">
        <v>5</v>
      </c>
      <c r="J50" s="150">
        <v>5</v>
      </c>
      <c r="K50" s="152">
        <v>4.931E-2</v>
      </c>
      <c r="L50" s="150" t="s">
        <v>40</v>
      </c>
      <c r="M50" s="14" t="s">
        <v>148</v>
      </c>
      <c r="N50" s="156">
        <v>-8.3000000000000001E-3</v>
      </c>
      <c r="O50" s="18">
        <v>0.43990000000000001</v>
      </c>
      <c r="P50" s="152">
        <v>-1.4999999999999999E-2</v>
      </c>
      <c r="Q50" s="152">
        <v>0.98880000000000001</v>
      </c>
      <c r="R50" s="152">
        <v>2.0299999999999999E-2</v>
      </c>
      <c r="S50" s="152">
        <v>1.4800000000000001E-2</v>
      </c>
      <c r="T50" s="152">
        <v>1.8200000000000001E-2</v>
      </c>
      <c r="U50" s="150">
        <v>543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150112</v>
      </c>
      <c r="B51" s="144" t="s">
        <v>265</v>
      </c>
      <c r="C51" s="7">
        <v>1.0249999999999999</v>
      </c>
      <c r="D51" s="147">
        <v>1E-3</v>
      </c>
      <c r="E51" s="144">
        <v>15.43</v>
      </c>
      <c r="F51" s="7">
        <v>1.0083</v>
      </c>
      <c r="G51" s="146">
        <v>-1.66E-2</v>
      </c>
      <c r="H51" s="146">
        <v>3.5000000000000003E-2</v>
      </c>
      <c r="I51" s="144">
        <v>5</v>
      </c>
      <c r="J51" s="144">
        <v>5</v>
      </c>
      <c r="K51" s="146">
        <v>4.9180000000000001E-2</v>
      </c>
      <c r="L51" s="144" t="s">
        <v>40</v>
      </c>
      <c r="M51" s="7" t="s">
        <v>266</v>
      </c>
      <c r="N51" s="145">
        <v>-1.03E-2</v>
      </c>
      <c r="O51" s="23">
        <v>0.49559999999999998</v>
      </c>
      <c r="P51" s="146">
        <v>-1.8100000000000002E-2</v>
      </c>
      <c r="Q51" s="146">
        <v>0.60350000000000004</v>
      </c>
      <c r="R51" s="146">
        <v>4.1999999999999997E-3</v>
      </c>
      <c r="S51" s="146">
        <v>-2.5000000000000001E-3</v>
      </c>
      <c r="T51" s="146">
        <v>-4.8999999999999998E-3</v>
      </c>
      <c r="U51" s="144">
        <v>954</v>
      </c>
      <c r="V51" s="144">
        <v>-1</v>
      </c>
      <c r="W51" s="148">
        <v>0.21180555555555555</v>
      </c>
      <c r="X51" s="149">
        <v>42919</v>
      </c>
      <c r="Y51" s="13" t="s">
        <v>38</v>
      </c>
    </row>
    <row r="52" spans="1:25" ht="15.75" thickBot="1" x14ac:dyDescent="0.2">
      <c r="A52" s="14">
        <v>502031</v>
      </c>
      <c r="B52" s="161" t="s">
        <v>65</v>
      </c>
      <c r="C52" s="14">
        <v>1.022</v>
      </c>
      <c r="D52" s="159">
        <v>0</v>
      </c>
      <c r="E52" s="150">
        <v>0.11</v>
      </c>
      <c r="F52" s="14">
        <v>1.004</v>
      </c>
      <c r="G52" s="152">
        <v>-1.7899999999999999E-2</v>
      </c>
      <c r="H52" s="152">
        <v>3.5000000000000003E-2</v>
      </c>
      <c r="I52" s="150">
        <v>5</v>
      </c>
      <c r="J52" s="150">
        <v>5</v>
      </c>
      <c r="K52" s="152">
        <v>4.9119999999999997E-2</v>
      </c>
      <c r="L52" s="150" t="s">
        <v>40</v>
      </c>
      <c r="M52" s="14" t="s">
        <v>66</v>
      </c>
      <c r="N52" s="156">
        <v>-1.03E-2</v>
      </c>
      <c r="O52" s="18">
        <v>0.36359999999999998</v>
      </c>
      <c r="P52" s="152">
        <v>-1.9099999999999999E-2</v>
      </c>
      <c r="Q52" s="152">
        <v>0.52239999999999998</v>
      </c>
      <c r="R52" s="152">
        <v>6.3E-3</v>
      </c>
      <c r="S52" s="152">
        <v>-3.5000000000000001E-3</v>
      </c>
      <c r="T52" s="152">
        <v>-6.0000000000000001E-3</v>
      </c>
      <c r="U52" s="150">
        <v>945</v>
      </c>
      <c r="V52" s="150">
        <v>0</v>
      </c>
      <c r="W52" s="153">
        <v>0.21180555555555555</v>
      </c>
      <c r="X52" s="154">
        <v>42947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1.0780000000000001</v>
      </c>
      <c r="D53" s="145">
        <v>-8.9999999999999998E-4</v>
      </c>
      <c r="E53" s="144">
        <v>6.92</v>
      </c>
      <c r="F53" s="7">
        <v>1.0580000000000001</v>
      </c>
      <c r="G53" s="146">
        <v>-1.89E-2</v>
      </c>
      <c r="H53" s="146">
        <v>3.5000000000000003E-2</v>
      </c>
      <c r="I53" s="144">
        <v>5.5</v>
      </c>
      <c r="J53" s="144">
        <v>5</v>
      </c>
      <c r="K53" s="146">
        <v>4.9079999999999999E-2</v>
      </c>
      <c r="L53" s="144" t="s">
        <v>40</v>
      </c>
      <c r="M53" s="7" t="s">
        <v>91</v>
      </c>
      <c r="N53" s="145">
        <v>-5.4999999999999997E-3</v>
      </c>
      <c r="O53" s="23">
        <v>0.2908</v>
      </c>
      <c r="P53" s="146">
        <v>-2.0199999999999999E-2</v>
      </c>
      <c r="Q53" s="160">
        <v>0.62660000000000005</v>
      </c>
      <c r="R53" s="146">
        <v>-1.1999999999999999E-3</v>
      </c>
      <c r="S53" s="146">
        <v>1.6000000000000001E-3</v>
      </c>
      <c r="T53" s="146">
        <v>7.6E-3</v>
      </c>
      <c r="U53" s="144">
        <v>1054</v>
      </c>
      <c r="V53" s="144">
        <v>0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150121</v>
      </c>
      <c r="B54" s="150" t="s">
        <v>159</v>
      </c>
      <c r="C54" s="14">
        <v>1.052</v>
      </c>
      <c r="D54" s="151">
        <v>1.9E-3</v>
      </c>
      <c r="E54" s="150">
        <v>1.33</v>
      </c>
      <c r="F54" s="14">
        <v>1.0329999999999999</v>
      </c>
      <c r="G54" s="152">
        <v>-1.84E-2</v>
      </c>
      <c r="H54" s="152">
        <v>3.5000000000000003E-2</v>
      </c>
      <c r="I54" s="150">
        <v>5</v>
      </c>
      <c r="J54" s="150">
        <v>5</v>
      </c>
      <c r="K54" s="152">
        <v>4.9070000000000003E-2</v>
      </c>
      <c r="L54" s="150" t="s">
        <v>40</v>
      </c>
      <c r="M54" s="14" t="s">
        <v>160</v>
      </c>
      <c r="N54" s="156">
        <v>-6.7000000000000002E-3</v>
      </c>
      <c r="O54" s="18">
        <v>0.45190000000000002</v>
      </c>
      <c r="P54" s="152">
        <v>-1.9599999999999999E-2</v>
      </c>
      <c r="Q54" s="152">
        <v>0.7087</v>
      </c>
      <c r="R54" s="152">
        <v>6.0000000000000001E-3</v>
      </c>
      <c r="S54" s="152">
        <v>-7.1999999999999998E-3</v>
      </c>
      <c r="T54" s="152">
        <v>-1.15E-2</v>
      </c>
      <c r="U54" s="150">
        <v>439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502001</v>
      </c>
      <c r="B55" s="144" t="s">
        <v>171</v>
      </c>
      <c r="C55" s="7">
        <v>1.052</v>
      </c>
      <c r="D55" s="157">
        <v>0</v>
      </c>
      <c r="E55" s="144">
        <v>0</v>
      </c>
      <c r="F55" s="7">
        <v>1.0329999999999999</v>
      </c>
      <c r="G55" s="146">
        <v>-1.84E-2</v>
      </c>
      <c r="H55" s="146">
        <v>3.5000000000000003E-2</v>
      </c>
      <c r="I55" s="144">
        <v>5</v>
      </c>
      <c r="J55" s="144">
        <v>5</v>
      </c>
      <c r="K55" s="146">
        <v>4.9070000000000003E-2</v>
      </c>
      <c r="L55" s="144" t="s">
        <v>40</v>
      </c>
      <c r="M55" s="7" t="s">
        <v>172</v>
      </c>
      <c r="N55" s="145">
        <v>-8.5000000000000006E-3</v>
      </c>
      <c r="O55" s="23">
        <v>0.36599999999999999</v>
      </c>
      <c r="P55" s="146">
        <v>-1.9599999999999999E-2</v>
      </c>
      <c r="Q55" s="146">
        <v>0.48259999999999997</v>
      </c>
      <c r="R55" s="146">
        <v>6.1999999999999998E-3</v>
      </c>
      <c r="S55" s="146">
        <v>1.5E-3</v>
      </c>
      <c r="T55" s="146">
        <v>-3.3999999999999998E-3</v>
      </c>
      <c r="U55" s="144">
        <v>267</v>
      </c>
      <c r="V55" s="144">
        <v>0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502021</v>
      </c>
      <c r="B56" s="150" t="s">
        <v>344</v>
      </c>
      <c r="C56" s="14">
        <v>1.0549999999999999</v>
      </c>
      <c r="D56" s="159">
        <v>0</v>
      </c>
      <c r="E56" s="150">
        <v>0</v>
      </c>
      <c r="F56" s="14">
        <v>1.036</v>
      </c>
      <c r="G56" s="152">
        <v>-1.83E-2</v>
      </c>
      <c r="H56" s="152">
        <v>3.5000000000000003E-2</v>
      </c>
      <c r="I56" s="150">
        <v>5</v>
      </c>
      <c r="J56" s="150">
        <v>5</v>
      </c>
      <c r="K56" s="152">
        <v>4.9070000000000003E-2</v>
      </c>
      <c r="L56" s="150" t="s">
        <v>40</v>
      </c>
      <c r="M56" s="14" t="s">
        <v>91</v>
      </c>
      <c r="N56" s="156">
        <v>-5.4999999999999997E-3</v>
      </c>
      <c r="O56" s="18">
        <v>0.4466</v>
      </c>
      <c r="P56" s="152">
        <v>-1.9599999999999999E-2</v>
      </c>
      <c r="Q56" s="152">
        <v>0.29099999999999998</v>
      </c>
      <c r="R56" s="152">
        <v>2.2000000000000001E-3</v>
      </c>
      <c r="S56" s="152">
        <v>-5.5999999999999999E-3</v>
      </c>
      <c r="T56" s="152">
        <v>-5.5999999999999999E-3</v>
      </c>
      <c r="U56" s="150">
        <v>359</v>
      </c>
      <c r="V56" s="150">
        <v>-3</v>
      </c>
      <c r="W56" s="153">
        <v>0.21180555555555555</v>
      </c>
      <c r="X56" s="154">
        <v>42719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1.0549999999999999</v>
      </c>
      <c r="D57" s="145">
        <v>-2.3099999999999999E-2</v>
      </c>
      <c r="E57" s="144">
        <v>0.04</v>
      </c>
      <c r="F57" s="7">
        <v>1.0329999999999999</v>
      </c>
      <c r="G57" s="146">
        <v>-2.1299999999999999E-2</v>
      </c>
      <c r="H57" s="146">
        <v>3.5000000000000003E-2</v>
      </c>
      <c r="I57" s="144">
        <v>5</v>
      </c>
      <c r="J57" s="144">
        <v>5</v>
      </c>
      <c r="K57" s="146">
        <v>4.8919999999999998E-2</v>
      </c>
      <c r="L57" s="144" t="s">
        <v>40</v>
      </c>
      <c r="M57" s="7" t="s">
        <v>166</v>
      </c>
      <c r="N57" s="145">
        <v>-7.7999999999999996E-3</v>
      </c>
      <c r="O57" s="23">
        <v>0.45910000000000001</v>
      </c>
      <c r="P57" s="146">
        <v>-2.24E-2</v>
      </c>
      <c r="Q57" s="146">
        <v>0.92079999999999995</v>
      </c>
      <c r="R57" s="146">
        <v>2.3E-3</v>
      </c>
      <c r="S57" s="146">
        <v>1.2999999999999999E-2</v>
      </c>
      <c r="T57" s="146">
        <v>1.9099999999999999E-2</v>
      </c>
      <c r="U57" s="144">
        <v>264</v>
      </c>
      <c r="V57" s="144">
        <v>2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150225</v>
      </c>
      <c r="B58" s="150" t="s">
        <v>285</v>
      </c>
      <c r="C58" s="14">
        <v>1.06</v>
      </c>
      <c r="D58" s="156">
        <v>-8.9999999999999998E-4</v>
      </c>
      <c r="E58" s="150">
        <v>0.59</v>
      </c>
      <c r="F58" s="14">
        <v>1.0375000000000001</v>
      </c>
      <c r="G58" s="152">
        <v>-2.1700000000000001E-2</v>
      </c>
      <c r="H58" s="152">
        <v>3.5000000000000003E-2</v>
      </c>
      <c r="I58" s="150">
        <v>5</v>
      </c>
      <c r="J58" s="150">
        <v>5</v>
      </c>
      <c r="K58" s="152">
        <v>4.8899999999999999E-2</v>
      </c>
      <c r="L58" s="150" t="s">
        <v>40</v>
      </c>
      <c r="M58" s="14" t="s">
        <v>84</v>
      </c>
      <c r="N58" s="156">
        <v>-1.03E-2</v>
      </c>
      <c r="O58" s="18">
        <v>0.42359999999999998</v>
      </c>
      <c r="P58" s="152">
        <v>-2.23E-2</v>
      </c>
      <c r="Q58" s="152">
        <v>0.34320000000000001</v>
      </c>
      <c r="R58" s="152">
        <v>-3.3999999999999998E-3</v>
      </c>
      <c r="S58" s="152">
        <v>-7.4000000000000003E-3</v>
      </c>
      <c r="T58" s="152">
        <v>-4.8999999999999998E-3</v>
      </c>
      <c r="U58" s="150">
        <v>3014</v>
      </c>
      <c r="V58" s="150">
        <v>-7</v>
      </c>
      <c r="W58" s="153">
        <v>0.21180555555555555</v>
      </c>
      <c r="X58" s="154">
        <v>42705</v>
      </c>
      <c r="Y58" s="21" t="s">
        <v>38</v>
      </c>
    </row>
    <row r="59" spans="1:25" ht="15.75" thickBot="1" x14ac:dyDescent="0.2">
      <c r="A59" s="7">
        <v>150055</v>
      </c>
      <c r="B59" s="144" t="s">
        <v>184</v>
      </c>
      <c r="C59" s="7">
        <v>1.06</v>
      </c>
      <c r="D59" s="157">
        <v>0</v>
      </c>
      <c r="E59" s="144">
        <v>0.37</v>
      </c>
      <c r="F59" s="7">
        <v>1.0330999999999999</v>
      </c>
      <c r="G59" s="146">
        <v>-2.5999999999999999E-2</v>
      </c>
      <c r="H59" s="146">
        <v>3.5000000000000003E-2</v>
      </c>
      <c r="I59" s="144">
        <v>5</v>
      </c>
      <c r="J59" s="144">
        <v>5</v>
      </c>
      <c r="K59" s="146">
        <v>4.8689999999999997E-2</v>
      </c>
      <c r="L59" s="144" t="s">
        <v>40</v>
      </c>
      <c r="M59" s="7" t="s">
        <v>148</v>
      </c>
      <c r="N59" s="145">
        <v>-8.3000000000000001E-3</v>
      </c>
      <c r="O59" s="23">
        <v>0.58279999999999998</v>
      </c>
      <c r="P59" s="146">
        <v>-2.7E-2</v>
      </c>
      <c r="Q59" s="144" t="s">
        <v>37</v>
      </c>
      <c r="R59" s="146">
        <v>9.9000000000000008E-3</v>
      </c>
      <c r="S59" s="146">
        <v>6.7999999999999996E-3</v>
      </c>
      <c r="T59" s="146">
        <v>8.8999999999999999E-3</v>
      </c>
      <c r="U59" s="144">
        <v>312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150295</v>
      </c>
      <c r="B60" s="150" t="s">
        <v>167</v>
      </c>
      <c r="C60" s="14">
        <v>1.097</v>
      </c>
      <c r="D60" s="156">
        <v>-8.9999999999999998E-4</v>
      </c>
      <c r="E60" s="150">
        <v>102.53</v>
      </c>
      <c r="F60" s="14">
        <v>1.0660000000000001</v>
      </c>
      <c r="G60" s="152">
        <v>-2.9100000000000001E-2</v>
      </c>
      <c r="H60" s="152">
        <v>3.5000000000000003E-2</v>
      </c>
      <c r="I60" s="150">
        <v>5.75</v>
      </c>
      <c r="J60" s="150">
        <v>5</v>
      </c>
      <c r="K60" s="152">
        <v>4.8579999999999998E-2</v>
      </c>
      <c r="L60" s="150" t="s">
        <v>40</v>
      </c>
      <c r="M60" s="14" t="s">
        <v>48</v>
      </c>
      <c r="N60" s="156">
        <v>-8.9999999999999993E-3</v>
      </c>
      <c r="O60" s="18">
        <v>0.25080000000000002</v>
      </c>
      <c r="P60" s="152">
        <v>-2.9899999999999999E-2</v>
      </c>
      <c r="Q60" s="152">
        <v>0.70779999999999998</v>
      </c>
      <c r="R60" s="152">
        <v>-3.8E-3</v>
      </c>
      <c r="S60" s="152">
        <v>-3.8E-3</v>
      </c>
      <c r="T60" s="152">
        <v>-3.8999999999999998E-3</v>
      </c>
      <c r="U60" s="150">
        <v>21915</v>
      </c>
      <c r="V60" s="150">
        <v>3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150267</v>
      </c>
      <c r="B61" s="155" t="s">
        <v>164</v>
      </c>
      <c r="C61" s="7">
        <v>1.0669999999999999</v>
      </c>
      <c r="D61" s="147">
        <v>3.8E-3</v>
      </c>
      <c r="E61" s="144">
        <v>28.49</v>
      </c>
      <c r="F61" s="7">
        <v>1.0375000000000001</v>
      </c>
      <c r="G61" s="146">
        <v>-2.8400000000000002E-2</v>
      </c>
      <c r="H61" s="146">
        <v>3.5000000000000003E-2</v>
      </c>
      <c r="I61" s="144">
        <v>5</v>
      </c>
      <c r="J61" s="144">
        <v>5</v>
      </c>
      <c r="K61" s="146">
        <v>4.8570000000000002E-2</v>
      </c>
      <c r="L61" s="144" t="s">
        <v>40</v>
      </c>
      <c r="M61" s="7" t="s">
        <v>95</v>
      </c>
      <c r="N61" s="145">
        <v>-2.5000000000000001E-3</v>
      </c>
      <c r="O61" s="23">
        <v>0.27050000000000002</v>
      </c>
      <c r="P61" s="146">
        <v>-2.8799999999999999E-2</v>
      </c>
      <c r="Q61" s="146">
        <v>0.69969999999999999</v>
      </c>
      <c r="R61" s="146">
        <v>1.6999999999999999E-3</v>
      </c>
      <c r="S61" s="146">
        <v>4.0000000000000002E-4</v>
      </c>
      <c r="T61" s="146">
        <v>-1.1599999999999999E-2</v>
      </c>
      <c r="U61" s="144">
        <v>1974</v>
      </c>
      <c r="V61" s="144">
        <v>-1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150104</v>
      </c>
      <c r="B62" s="150" t="s">
        <v>286</v>
      </c>
      <c r="C62" s="14">
        <v>1.0629999999999999</v>
      </c>
      <c r="D62" s="156">
        <v>-8.9999999999999998E-4</v>
      </c>
      <c r="E62" s="150">
        <v>46.11</v>
      </c>
      <c r="F62" s="14">
        <v>1.0329999999999999</v>
      </c>
      <c r="G62" s="152">
        <v>-2.9000000000000001E-2</v>
      </c>
      <c r="H62" s="152">
        <v>3.5000000000000003E-2</v>
      </c>
      <c r="I62" s="150">
        <v>5</v>
      </c>
      <c r="J62" s="150">
        <v>5</v>
      </c>
      <c r="K62" s="152">
        <v>4.854E-2</v>
      </c>
      <c r="L62" s="150" t="s">
        <v>40</v>
      </c>
      <c r="M62" s="14" t="s">
        <v>88</v>
      </c>
      <c r="N62" s="156">
        <v>-8.0000000000000002E-3</v>
      </c>
      <c r="O62" s="18">
        <v>0.43280000000000002</v>
      </c>
      <c r="P62" s="152">
        <v>-2.9100000000000001E-2</v>
      </c>
      <c r="Q62" s="152">
        <v>0.70209999999999995</v>
      </c>
      <c r="R62" s="152">
        <v>-8.9999999999999998E-4</v>
      </c>
      <c r="S62" s="152">
        <v>-4.0000000000000002E-4</v>
      </c>
      <c r="T62" s="152">
        <v>-4.7000000000000002E-3</v>
      </c>
      <c r="U62" s="150">
        <v>1037</v>
      </c>
      <c r="V62" s="150">
        <v>-2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150036</v>
      </c>
      <c r="B63" s="144" t="s">
        <v>298</v>
      </c>
      <c r="C63" s="7">
        <v>1.0629999999999999</v>
      </c>
      <c r="D63" s="157">
        <v>0</v>
      </c>
      <c r="E63" s="144">
        <v>0</v>
      </c>
      <c r="F63" s="7">
        <v>1.0329999999999999</v>
      </c>
      <c r="G63" s="146">
        <v>-2.9000000000000001E-2</v>
      </c>
      <c r="H63" s="146">
        <v>3.5000000000000003E-2</v>
      </c>
      <c r="I63" s="144">
        <v>5</v>
      </c>
      <c r="J63" s="144">
        <v>5</v>
      </c>
      <c r="K63" s="146">
        <v>4.854E-2</v>
      </c>
      <c r="L63" s="144" t="s">
        <v>40</v>
      </c>
      <c r="M63" s="7" t="s">
        <v>36</v>
      </c>
      <c r="N63" s="145">
        <v>-8.0000000000000002E-3</v>
      </c>
      <c r="O63" s="23">
        <v>0.59499999999999997</v>
      </c>
      <c r="P63" s="146">
        <v>-3.04E-2</v>
      </c>
      <c r="Q63" s="146">
        <v>0.51919999999999999</v>
      </c>
      <c r="R63" s="146">
        <v>2.5000000000000001E-3</v>
      </c>
      <c r="S63" s="146">
        <v>-3.5000000000000001E-3</v>
      </c>
      <c r="T63" s="146">
        <v>-7.7000000000000002E-3</v>
      </c>
      <c r="U63" s="144">
        <v>180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502054</v>
      </c>
      <c r="B64" s="150" t="s">
        <v>55</v>
      </c>
      <c r="C64" s="14">
        <v>1.0900000000000001</v>
      </c>
      <c r="D64" s="151">
        <v>4.5999999999999999E-3</v>
      </c>
      <c r="E64" s="150">
        <v>804.06</v>
      </c>
      <c r="F64" s="14">
        <v>1.0580000000000001</v>
      </c>
      <c r="G64" s="152">
        <v>-3.0200000000000001E-2</v>
      </c>
      <c r="H64" s="152">
        <v>3.5000000000000003E-2</v>
      </c>
      <c r="I64" s="150">
        <v>5.5</v>
      </c>
      <c r="J64" s="150">
        <v>5</v>
      </c>
      <c r="K64" s="152">
        <v>4.8509999999999998E-2</v>
      </c>
      <c r="L64" s="150" t="s">
        <v>40</v>
      </c>
      <c r="M64" s="14" t="s">
        <v>56</v>
      </c>
      <c r="N64" s="156">
        <v>-1.5699999999999999E-2</v>
      </c>
      <c r="O64" s="18">
        <v>0.39419999999999999</v>
      </c>
      <c r="P64" s="152">
        <v>-3.1E-2</v>
      </c>
      <c r="Q64" s="162">
        <v>0.38929999999999998</v>
      </c>
      <c r="R64" s="152">
        <v>4.8999999999999998E-3</v>
      </c>
      <c r="S64" s="152">
        <v>1.8E-3</v>
      </c>
      <c r="T64" s="152">
        <v>5.1000000000000004E-3</v>
      </c>
      <c r="U64" s="150">
        <v>9809</v>
      </c>
      <c r="V64" s="150">
        <v>6</v>
      </c>
      <c r="W64" s="153">
        <v>0.21180555555555555</v>
      </c>
      <c r="X64" s="154">
        <v>42704</v>
      </c>
      <c r="Y64" s="21" t="s">
        <v>38</v>
      </c>
    </row>
    <row r="65" spans="1:25" ht="15.75" thickBot="1" x14ac:dyDescent="0.2">
      <c r="A65" s="7">
        <v>150083</v>
      </c>
      <c r="B65" s="144" t="s">
        <v>287</v>
      </c>
      <c r="C65" s="7">
        <v>1.0649999999999999</v>
      </c>
      <c r="D65" s="157">
        <v>0</v>
      </c>
      <c r="E65" s="144">
        <v>0</v>
      </c>
      <c r="F65" s="7">
        <v>1.0333000000000001</v>
      </c>
      <c r="G65" s="146">
        <v>-3.0700000000000002E-2</v>
      </c>
      <c r="H65" s="146">
        <v>3.5000000000000003E-2</v>
      </c>
      <c r="I65" s="144">
        <v>5</v>
      </c>
      <c r="J65" s="144">
        <v>5</v>
      </c>
      <c r="K65" s="146">
        <v>4.8460000000000003E-2</v>
      </c>
      <c r="L65" s="144" t="s">
        <v>40</v>
      </c>
      <c r="M65" s="7" t="s">
        <v>266</v>
      </c>
      <c r="N65" s="145">
        <v>-1.03E-2</v>
      </c>
      <c r="O65" s="23">
        <v>0.37990000000000002</v>
      </c>
      <c r="P65" s="146">
        <v>-3.1600000000000003E-2</v>
      </c>
      <c r="Q65" s="146">
        <v>0.93300000000000005</v>
      </c>
      <c r="R65" s="146">
        <v>9.4999999999999998E-3</v>
      </c>
      <c r="S65" s="146">
        <v>-4.0000000000000002E-4</v>
      </c>
      <c r="T65" s="146">
        <v>-5.4000000000000003E-3</v>
      </c>
      <c r="U65" s="144">
        <v>696</v>
      </c>
      <c r="V65" s="144">
        <v>-2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150213</v>
      </c>
      <c r="B66" s="150" t="s">
        <v>177</v>
      </c>
      <c r="C66" s="14">
        <v>1.0649999999999999</v>
      </c>
      <c r="D66" s="151">
        <v>8.9999999999999998E-4</v>
      </c>
      <c r="E66" s="150">
        <v>686.92</v>
      </c>
      <c r="F66" s="14">
        <v>1.0329999999999999</v>
      </c>
      <c r="G66" s="152">
        <v>-3.1E-2</v>
      </c>
      <c r="H66" s="152">
        <v>3.5000000000000003E-2</v>
      </c>
      <c r="I66" s="150">
        <v>5</v>
      </c>
      <c r="J66" s="150">
        <v>5</v>
      </c>
      <c r="K66" s="152">
        <v>4.845E-2</v>
      </c>
      <c r="L66" s="150" t="s">
        <v>40</v>
      </c>
      <c r="M66" s="14" t="s">
        <v>174</v>
      </c>
      <c r="N66" s="156">
        <v>-4.7000000000000002E-3</v>
      </c>
      <c r="O66" s="18">
        <v>0.1555</v>
      </c>
      <c r="P66" s="152">
        <v>-3.1600000000000003E-2</v>
      </c>
      <c r="Q66" s="152">
        <v>1.633</v>
      </c>
      <c r="R66" s="152">
        <v>-5.4000000000000003E-3</v>
      </c>
      <c r="S66" s="152">
        <v>-2.5999999999999999E-3</v>
      </c>
      <c r="T66" s="152">
        <v>-3.8999999999999998E-3</v>
      </c>
      <c r="U66" s="150">
        <v>88956</v>
      </c>
      <c r="V66" s="150">
        <v>-10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150211</v>
      </c>
      <c r="B67" s="144" t="s">
        <v>175</v>
      </c>
      <c r="C67" s="7">
        <v>1.0680000000000001</v>
      </c>
      <c r="D67" s="157">
        <v>0</v>
      </c>
      <c r="E67" s="144">
        <v>458.39</v>
      </c>
      <c r="F67" s="7">
        <v>1.0349999999999999</v>
      </c>
      <c r="G67" s="146">
        <v>-3.1899999999999998E-2</v>
      </c>
      <c r="H67" s="146">
        <v>3.5000000000000003E-2</v>
      </c>
      <c r="I67" s="144">
        <v>5</v>
      </c>
      <c r="J67" s="144">
        <v>5</v>
      </c>
      <c r="K67" s="146">
        <v>4.8399999999999999E-2</v>
      </c>
      <c r="L67" s="144" t="s">
        <v>40</v>
      </c>
      <c r="M67" s="7" t="s">
        <v>176</v>
      </c>
      <c r="N67" s="145">
        <v>-8.3000000000000001E-3</v>
      </c>
      <c r="O67" s="23">
        <v>0.30059999999999998</v>
      </c>
      <c r="P67" s="146">
        <v>-3.2500000000000001E-2</v>
      </c>
      <c r="Q67" s="146">
        <v>0.63270000000000004</v>
      </c>
      <c r="R67" s="146">
        <v>-2.0000000000000001E-4</v>
      </c>
      <c r="S67" s="146">
        <v>-3.2000000000000002E-3</v>
      </c>
      <c r="T67" s="146">
        <v>-2.7000000000000001E-3</v>
      </c>
      <c r="U67" s="144">
        <v>113830</v>
      </c>
      <c r="V67" s="144">
        <v>8</v>
      </c>
      <c r="W67" s="148">
        <v>0.21180555555555555</v>
      </c>
      <c r="X67" s="149">
        <v>42719</v>
      </c>
      <c r="Y67" s="13" t="s">
        <v>38</v>
      </c>
    </row>
    <row r="68" spans="1:25" ht="15.75" thickBot="1" x14ac:dyDescent="0.2">
      <c r="A68" s="14">
        <v>150167</v>
      </c>
      <c r="B68" s="150" t="s">
        <v>161</v>
      </c>
      <c r="C68" s="14">
        <v>1.07</v>
      </c>
      <c r="D68" s="159">
        <v>0</v>
      </c>
      <c r="E68" s="150">
        <v>21.34</v>
      </c>
      <c r="F68" s="14">
        <v>1.0369999999999999</v>
      </c>
      <c r="G68" s="152">
        <v>-3.1800000000000002E-2</v>
      </c>
      <c r="H68" s="152">
        <v>3.5000000000000003E-2</v>
      </c>
      <c r="I68" s="150">
        <v>5</v>
      </c>
      <c r="J68" s="150">
        <v>5</v>
      </c>
      <c r="K68" s="152">
        <v>4.8399999999999999E-2</v>
      </c>
      <c r="L68" s="150" t="s">
        <v>40</v>
      </c>
      <c r="M68" s="14" t="s">
        <v>88</v>
      </c>
      <c r="N68" s="156">
        <v>-8.0000000000000002E-3</v>
      </c>
      <c r="O68" s="18">
        <v>0.2495</v>
      </c>
      <c r="P68" s="152">
        <v>-3.2399999999999998E-2</v>
      </c>
      <c r="Q68" s="152">
        <v>0.74939999999999996</v>
      </c>
      <c r="R68" s="152">
        <v>2.1700000000000001E-2</v>
      </c>
      <c r="S68" s="152">
        <v>1.7399999999999999E-2</v>
      </c>
      <c r="T68" s="152">
        <v>1.9699999999999999E-2</v>
      </c>
      <c r="U68" s="150">
        <v>2964</v>
      </c>
      <c r="V68" s="150">
        <v>3</v>
      </c>
      <c r="W68" s="153">
        <v>0.21180555555555555</v>
      </c>
      <c r="X68" s="154">
        <v>42705</v>
      </c>
      <c r="Y68" s="21" t="s">
        <v>38</v>
      </c>
    </row>
    <row r="69" spans="1:25" ht="15.75" thickBot="1" x14ac:dyDescent="0.2">
      <c r="A69" s="7">
        <v>150030</v>
      </c>
      <c r="B69" s="144" t="s">
        <v>179</v>
      </c>
      <c r="C69" s="7">
        <v>1.0660000000000001</v>
      </c>
      <c r="D69" s="145">
        <v>-1.9E-3</v>
      </c>
      <c r="E69" s="144">
        <v>2.17</v>
      </c>
      <c r="F69" s="7">
        <v>1.0329999999999999</v>
      </c>
      <c r="G69" s="146">
        <v>-3.1899999999999998E-2</v>
      </c>
      <c r="H69" s="146">
        <v>3.5000000000000003E-2</v>
      </c>
      <c r="I69" s="144">
        <v>5</v>
      </c>
      <c r="J69" s="144">
        <v>5</v>
      </c>
      <c r="K69" s="146">
        <v>4.8399999999999999E-2</v>
      </c>
      <c r="L69" s="144" t="s">
        <v>40</v>
      </c>
      <c r="M69" s="7" t="s">
        <v>180</v>
      </c>
      <c r="N69" s="145">
        <v>-1.01E-2</v>
      </c>
      <c r="O69" s="23">
        <v>0.39069999999999999</v>
      </c>
      <c r="P69" s="146">
        <v>-3.2500000000000001E-2</v>
      </c>
      <c r="Q69" s="146">
        <v>0.89970000000000006</v>
      </c>
      <c r="R69" s="146">
        <v>-1.6999999999999999E-3</v>
      </c>
      <c r="S69" s="146">
        <v>-5.1999999999999998E-3</v>
      </c>
      <c r="T69" s="146">
        <v>6.6E-3</v>
      </c>
      <c r="U69" s="144">
        <v>3153</v>
      </c>
      <c r="V69" s="144">
        <v>-3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150140</v>
      </c>
      <c r="B70" s="150" t="s">
        <v>158</v>
      </c>
      <c r="C70" s="14">
        <v>1.069</v>
      </c>
      <c r="D70" s="151">
        <v>4.7000000000000002E-3</v>
      </c>
      <c r="E70" s="150">
        <v>5.35</v>
      </c>
      <c r="F70" s="14">
        <v>1.0333000000000001</v>
      </c>
      <c r="G70" s="152">
        <v>-3.4500000000000003E-2</v>
      </c>
      <c r="H70" s="152">
        <v>3.5000000000000003E-2</v>
      </c>
      <c r="I70" s="150">
        <v>5</v>
      </c>
      <c r="J70" s="150">
        <v>5</v>
      </c>
      <c r="K70" s="152">
        <v>4.8280000000000003E-2</v>
      </c>
      <c r="L70" s="150" t="s">
        <v>40</v>
      </c>
      <c r="M70" s="14" t="s">
        <v>88</v>
      </c>
      <c r="N70" s="156">
        <v>-8.0000000000000002E-3</v>
      </c>
      <c r="O70" s="18">
        <v>0.26329999999999998</v>
      </c>
      <c r="P70" s="152">
        <v>-3.5200000000000002E-2</v>
      </c>
      <c r="Q70" s="152">
        <v>0.72209999999999996</v>
      </c>
      <c r="R70" s="152">
        <v>2.58E-2</v>
      </c>
      <c r="S70" s="152">
        <v>1.06E-2</v>
      </c>
      <c r="T70" s="152">
        <v>5.5999999999999999E-3</v>
      </c>
      <c r="U70" s="150">
        <v>633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150152</v>
      </c>
      <c r="B71" s="144" t="s">
        <v>183</v>
      </c>
      <c r="C71" s="7">
        <v>1.071</v>
      </c>
      <c r="D71" s="145">
        <v>-1.9E-3</v>
      </c>
      <c r="E71" s="144">
        <v>1415.55</v>
      </c>
      <c r="F71" s="7">
        <v>1.0329999999999999</v>
      </c>
      <c r="G71" s="146">
        <v>-3.6799999999999999E-2</v>
      </c>
      <c r="H71" s="146">
        <v>3.5000000000000003E-2</v>
      </c>
      <c r="I71" s="144">
        <v>5</v>
      </c>
      <c r="J71" s="144">
        <v>5</v>
      </c>
      <c r="K71" s="146">
        <v>4.8169999999999998E-2</v>
      </c>
      <c r="L71" s="144" t="s">
        <v>40</v>
      </c>
      <c r="M71" s="7" t="s">
        <v>129</v>
      </c>
      <c r="N71" s="145">
        <v>-4.7999999999999996E-3</v>
      </c>
      <c r="O71" s="23">
        <v>0.36130000000000001</v>
      </c>
      <c r="P71" s="146">
        <v>-3.6999999999999998E-2</v>
      </c>
      <c r="Q71" s="146">
        <v>0.49340000000000001</v>
      </c>
      <c r="R71" s="146">
        <v>-3.8999999999999998E-3</v>
      </c>
      <c r="S71" s="146">
        <v>-2E-3</v>
      </c>
      <c r="T71" s="146">
        <v>-4.4999999999999997E-3</v>
      </c>
      <c r="U71" s="144">
        <v>349850</v>
      </c>
      <c r="V71" s="144">
        <v>168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150090</v>
      </c>
      <c r="B72" s="150" t="s">
        <v>173</v>
      </c>
      <c r="C72" s="14">
        <v>1.075</v>
      </c>
      <c r="D72" s="151">
        <v>8.9999999999999998E-4</v>
      </c>
      <c r="E72" s="150">
        <v>7.79</v>
      </c>
      <c r="F72" s="14">
        <v>1.0333000000000001</v>
      </c>
      <c r="G72" s="152">
        <v>-4.0399999999999998E-2</v>
      </c>
      <c r="H72" s="152">
        <v>3.5000000000000003E-2</v>
      </c>
      <c r="I72" s="150">
        <v>5</v>
      </c>
      <c r="J72" s="150">
        <v>5</v>
      </c>
      <c r="K72" s="152">
        <v>4.8000000000000001E-2</v>
      </c>
      <c r="L72" s="150" t="s">
        <v>40</v>
      </c>
      <c r="M72" s="14" t="s">
        <v>174</v>
      </c>
      <c r="N72" s="156">
        <v>-4.7000000000000002E-3</v>
      </c>
      <c r="O72" s="18">
        <v>0.4022</v>
      </c>
      <c r="P72" s="152">
        <v>-4.0599999999999997E-2</v>
      </c>
      <c r="Q72" s="152">
        <v>0.86339999999999995</v>
      </c>
      <c r="R72" s="152">
        <v>-2.5999999999999999E-3</v>
      </c>
      <c r="S72" s="152">
        <v>8.0000000000000004E-4</v>
      </c>
      <c r="T72" s="152">
        <v>4.1000000000000003E-3</v>
      </c>
      <c r="U72" s="150">
        <v>1089</v>
      </c>
      <c r="V72" s="150">
        <v>-1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1.0509999999999999</v>
      </c>
      <c r="D73" s="145">
        <v>-3.8E-3</v>
      </c>
      <c r="E73" s="144">
        <v>20.420000000000002</v>
      </c>
      <c r="F73" s="7">
        <v>1.0189999999999999</v>
      </c>
      <c r="G73" s="146">
        <v>-3.1399999999999997E-2</v>
      </c>
      <c r="H73" s="144" t="s">
        <v>186</v>
      </c>
      <c r="I73" s="144">
        <v>5</v>
      </c>
      <c r="J73" s="144">
        <v>5</v>
      </c>
      <c r="K73" s="146">
        <v>4.614E-2</v>
      </c>
      <c r="L73" s="144" t="s">
        <v>40</v>
      </c>
      <c r="M73" s="7" t="s">
        <v>187</v>
      </c>
      <c r="N73" s="145">
        <v>-8.0999999999999996E-3</v>
      </c>
      <c r="O73" s="23">
        <v>0.52110000000000001</v>
      </c>
      <c r="P73" s="146">
        <v>-3.0200000000000001E-2</v>
      </c>
      <c r="Q73" s="144" t="s">
        <v>37</v>
      </c>
      <c r="R73" s="146">
        <v>-3.3999999999999998E-3</v>
      </c>
      <c r="S73" s="146">
        <v>-4.4000000000000003E-3</v>
      </c>
      <c r="T73" s="146">
        <v>-2.7000000000000001E-3</v>
      </c>
      <c r="U73" s="144">
        <v>7937</v>
      </c>
      <c r="V73" s="144">
        <v>-26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1.04</v>
      </c>
      <c r="D74" s="156">
        <v>-1E-3</v>
      </c>
      <c r="E74" s="150">
        <v>109.2</v>
      </c>
      <c r="F74" s="14">
        <v>1.0329999999999999</v>
      </c>
      <c r="G74" s="152">
        <v>-6.7999999999999996E-3</v>
      </c>
      <c r="H74" s="152">
        <v>3.5000000000000003E-2</v>
      </c>
      <c r="I74" s="150">
        <v>5</v>
      </c>
      <c r="J74" s="150">
        <v>5</v>
      </c>
      <c r="K74" s="152">
        <v>4.4350000000000001E-2</v>
      </c>
      <c r="L74" s="150">
        <v>3.57</v>
      </c>
      <c r="M74" s="14" t="s">
        <v>187</v>
      </c>
      <c r="N74" s="156">
        <v>-8.0999999999999996E-3</v>
      </c>
      <c r="O74" s="152">
        <v>0.18779999999999999</v>
      </c>
      <c r="P74" s="150" t="s">
        <v>37</v>
      </c>
      <c r="Q74" s="152">
        <v>1.532</v>
      </c>
      <c r="R74" s="152">
        <v>8.9999999999999993E-3</v>
      </c>
      <c r="S74" s="152">
        <v>2.5000000000000001E-3</v>
      </c>
      <c r="T74" s="152">
        <v>3.8E-3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1.1850000000000001</v>
      </c>
      <c r="D75" s="145">
        <v>-5.8999999999999999E-3</v>
      </c>
      <c r="E75" s="144">
        <v>0.94</v>
      </c>
      <c r="F75" s="7">
        <v>1.0329999999999999</v>
      </c>
      <c r="G75" s="146">
        <v>-0.14710000000000001</v>
      </c>
      <c r="H75" s="146">
        <v>3.5000000000000003E-2</v>
      </c>
      <c r="I75" s="144">
        <v>5</v>
      </c>
      <c r="J75" s="144">
        <v>5</v>
      </c>
      <c r="K75" s="146">
        <v>4.3400000000000001E-2</v>
      </c>
      <c r="L75" s="144" t="s">
        <v>40</v>
      </c>
      <c r="M75" s="7" t="s">
        <v>191</v>
      </c>
      <c r="N75" s="145">
        <v>-8.3999999999999995E-3</v>
      </c>
      <c r="O75" s="23">
        <v>0.47670000000000001</v>
      </c>
      <c r="P75" s="146">
        <v>-0.12970000000000001</v>
      </c>
      <c r="Q75" s="146">
        <v>1.3227</v>
      </c>
      <c r="R75" s="146">
        <v>-7.1999999999999998E-3</v>
      </c>
      <c r="S75" s="146">
        <v>-7.0000000000000001E-3</v>
      </c>
      <c r="T75" s="146">
        <v>-3.5000000000000001E-3</v>
      </c>
      <c r="U75" s="144">
        <v>4184</v>
      </c>
      <c r="V75" s="144">
        <v>0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1.0389999999999999</v>
      </c>
      <c r="D76" s="159">
        <v>0</v>
      </c>
      <c r="E76" s="150">
        <v>77.28</v>
      </c>
      <c r="F76" s="14">
        <v>1.0157</v>
      </c>
      <c r="G76" s="152">
        <v>-2.29E-2</v>
      </c>
      <c r="H76" s="152">
        <v>3.5000000000000003E-2</v>
      </c>
      <c r="I76" s="150">
        <v>5</v>
      </c>
      <c r="J76" s="150">
        <v>5</v>
      </c>
      <c r="K76" s="152">
        <v>1.542E-2</v>
      </c>
      <c r="L76" s="150">
        <v>0.68</v>
      </c>
      <c r="M76" s="14" t="s">
        <v>189</v>
      </c>
      <c r="N76" s="156">
        <v>-7.0000000000000001E-3</v>
      </c>
      <c r="O76" s="152">
        <v>0.39489999999999997</v>
      </c>
      <c r="P76" s="150" t="s">
        <v>37</v>
      </c>
      <c r="Q76" s="162">
        <v>0.91220000000000001</v>
      </c>
      <c r="R76" s="152">
        <v>-3.3E-3</v>
      </c>
      <c r="S76" s="152">
        <v>-4.1999999999999997E-3</v>
      </c>
      <c r="T76" s="152">
        <v>-5.4000000000000003E-3</v>
      </c>
      <c r="U76" s="150">
        <v>18996</v>
      </c>
      <c r="V76" s="150">
        <v>-33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1.111</v>
      </c>
      <c r="D77" s="147">
        <v>6.3E-3</v>
      </c>
      <c r="E77" s="144">
        <v>4.97</v>
      </c>
      <c r="F77" s="7">
        <v>1.0329999999999999</v>
      </c>
      <c r="G77" s="146">
        <v>-7.5499999999999998E-2</v>
      </c>
      <c r="H77" s="146">
        <v>3.5000000000000003E-2</v>
      </c>
      <c r="I77" s="144">
        <v>5</v>
      </c>
      <c r="J77" s="144">
        <v>5</v>
      </c>
      <c r="K77" s="146">
        <v>-4.1640000000000003E-2</v>
      </c>
      <c r="L77" s="144">
        <v>0.82</v>
      </c>
      <c r="M77" s="7" t="s">
        <v>193</v>
      </c>
      <c r="N77" s="145">
        <v>-0.01</v>
      </c>
      <c r="O77" s="146">
        <v>0.35170000000000001</v>
      </c>
      <c r="P77" s="144" t="s">
        <v>37</v>
      </c>
      <c r="Q77" s="146">
        <v>1.0212000000000001</v>
      </c>
      <c r="R77" s="146">
        <v>0</v>
      </c>
      <c r="S77" s="146">
        <v>-7.4999999999999997E-3</v>
      </c>
      <c r="T77" s="146">
        <v>-9.4999999999999998E-3</v>
      </c>
      <c r="U77" s="144">
        <v>12556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-8.6571428571428552E-4</v>
      </c>
      <c r="E78" s="36"/>
      <c r="F78" s="35"/>
      <c r="G78" s="43">
        <f>AVERAGE(G43:G77)</f>
        <v>-2.5805714285714286E-2</v>
      </c>
      <c r="H78" s="272">
        <f>COUNTIF($D43:$D77,"&gt;0")/COUNT($D43:$D77)</f>
        <v>0.2857142857142857</v>
      </c>
      <c r="I78" s="270"/>
      <c r="J78" s="270"/>
      <c r="K78" s="43">
        <f>AVERAGE(K43:K77)</f>
        <v>4.505885714285715E-2</v>
      </c>
      <c r="L78" s="36"/>
      <c r="M78" s="35"/>
      <c r="N78" s="38"/>
      <c r="O78" s="39"/>
      <c r="P78" s="43">
        <f>AVERAGE(P43:P77)</f>
        <v>-2.7877419354838711E-2</v>
      </c>
      <c r="Q78" s="37"/>
      <c r="R78" s="43">
        <f>AVERAGE(R43:R77)</f>
        <v>2.974285714285714E-3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1.0309999999999999</v>
      </c>
      <c r="D79" s="159">
        <v>0</v>
      </c>
      <c r="E79" s="150">
        <v>1.1000000000000001</v>
      </c>
      <c r="F79" s="14">
        <v>1.022</v>
      </c>
      <c r="G79" s="152">
        <v>-8.8000000000000005E-3</v>
      </c>
      <c r="H79" s="152">
        <v>3.2000000000000001E-2</v>
      </c>
      <c r="I79" s="150">
        <v>4.7</v>
      </c>
      <c r="J79" s="150">
        <v>4.7</v>
      </c>
      <c r="K79" s="152">
        <v>4.6580000000000003E-2</v>
      </c>
      <c r="L79" s="150" t="s">
        <v>40</v>
      </c>
      <c r="M79" s="14" t="s">
        <v>36</v>
      </c>
      <c r="N79" s="159">
        <v>0</v>
      </c>
      <c r="O79" s="18">
        <v>0.5151</v>
      </c>
      <c r="P79" s="152">
        <v>-1.0999999999999999E-2</v>
      </c>
      <c r="Q79" s="150" t="s">
        <v>37</v>
      </c>
      <c r="R79" s="152">
        <v>-9.1000000000000004E-3</v>
      </c>
      <c r="S79" s="152">
        <v>0</v>
      </c>
      <c r="T79" s="152">
        <v>8.0000000000000002E-3</v>
      </c>
      <c r="U79" s="150">
        <v>1920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1.0469999999999999</v>
      </c>
      <c r="D80" s="147">
        <v>2.8999999999999998E-3</v>
      </c>
      <c r="E80" s="144">
        <v>343.25</v>
      </c>
      <c r="F80" s="7">
        <v>1.0329999999999999</v>
      </c>
      <c r="G80" s="146">
        <v>-1.3599999999999999E-2</v>
      </c>
      <c r="H80" s="146">
        <v>3.2000000000000001E-2</v>
      </c>
      <c r="I80" s="144">
        <v>4.7</v>
      </c>
      <c r="J80" s="144">
        <v>4.7</v>
      </c>
      <c r="K80" s="146">
        <v>4.6350000000000002E-2</v>
      </c>
      <c r="L80" s="144" t="s">
        <v>40</v>
      </c>
      <c r="M80" s="7" t="s">
        <v>146</v>
      </c>
      <c r="N80" s="145">
        <v>-3.8999999999999998E-3</v>
      </c>
      <c r="O80" s="23">
        <v>0.37490000000000001</v>
      </c>
      <c r="P80" s="146">
        <v>-1.4999999999999999E-2</v>
      </c>
      <c r="Q80" s="146">
        <v>0.4617</v>
      </c>
      <c r="R80" s="146">
        <v>-3.0999999999999999E-3</v>
      </c>
      <c r="S80" s="146">
        <v>-4.7999999999999996E-3</v>
      </c>
      <c r="T80" s="146">
        <v>-4.4000000000000003E-3</v>
      </c>
      <c r="U80" s="144">
        <v>9294</v>
      </c>
      <c r="V80" s="144">
        <v>-1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150157</v>
      </c>
      <c r="B81" s="150" t="s">
        <v>149</v>
      </c>
      <c r="C81" s="14">
        <v>1.0549999999999999</v>
      </c>
      <c r="D81" s="156">
        <v>-1.9E-3</v>
      </c>
      <c r="E81" s="150">
        <v>1173.03</v>
      </c>
      <c r="F81" s="14">
        <v>1.0329999999999999</v>
      </c>
      <c r="G81" s="152">
        <v>-2.1299999999999999E-2</v>
      </c>
      <c r="H81" s="152">
        <v>3.2000000000000001E-2</v>
      </c>
      <c r="I81" s="150">
        <v>4.7</v>
      </c>
      <c r="J81" s="150">
        <v>4.7</v>
      </c>
      <c r="K81" s="152">
        <v>4.5990000000000003E-2</v>
      </c>
      <c r="L81" s="150" t="s">
        <v>40</v>
      </c>
      <c r="M81" s="14" t="s">
        <v>150</v>
      </c>
      <c r="N81" s="156">
        <v>-5.5999999999999999E-3</v>
      </c>
      <c r="O81" s="18">
        <v>0.3175</v>
      </c>
      <c r="P81" s="152">
        <v>-2.24E-2</v>
      </c>
      <c r="Q81" s="152">
        <v>0.5958</v>
      </c>
      <c r="R81" s="152">
        <v>-6.8999999999999999E-3</v>
      </c>
      <c r="S81" s="152">
        <v>-1.1000000000000001E-3</v>
      </c>
      <c r="T81" s="152">
        <v>-5.7999999999999996E-3</v>
      </c>
      <c r="U81" s="150">
        <v>116097</v>
      </c>
      <c r="V81" s="150">
        <v>650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1.0529999999999999</v>
      </c>
      <c r="D82" s="147">
        <v>1.9E-3</v>
      </c>
      <c r="E82" s="144">
        <v>3.78</v>
      </c>
      <c r="F82" s="7">
        <v>1.0269999999999999</v>
      </c>
      <c r="G82" s="146">
        <v>-2.53E-2</v>
      </c>
      <c r="H82" s="146">
        <v>3.2000000000000001E-2</v>
      </c>
      <c r="I82" s="144">
        <v>4.7</v>
      </c>
      <c r="J82" s="144">
        <v>4.7</v>
      </c>
      <c r="K82" s="146">
        <v>4.5809999999999997E-2</v>
      </c>
      <c r="L82" s="144" t="s">
        <v>40</v>
      </c>
      <c r="M82" s="7" t="s">
        <v>148</v>
      </c>
      <c r="N82" s="145">
        <v>-8.3000000000000001E-3</v>
      </c>
      <c r="O82" s="23">
        <v>0.54890000000000005</v>
      </c>
      <c r="P82" s="146">
        <v>-2.6200000000000001E-2</v>
      </c>
      <c r="Q82" s="146">
        <v>0.6089</v>
      </c>
      <c r="R82" s="146">
        <v>-3.8E-3</v>
      </c>
      <c r="S82" s="146">
        <v>-6.4999999999999997E-3</v>
      </c>
      <c r="T82" s="146">
        <v>-5.7999999999999996E-3</v>
      </c>
      <c r="U82" s="144">
        <v>4553</v>
      </c>
      <c r="V82" s="144">
        <v>-14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1.06</v>
      </c>
      <c r="D83" s="151">
        <v>1.9E-3</v>
      </c>
      <c r="E83" s="150">
        <v>152.88999999999999</v>
      </c>
      <c r="F83" s="14">
        <v>1.0329999999999999</v>
      </c>
      <c r="G83" s="152">
        <v>-2.6100000000000002E-2</v>
      </c>
      <c r="H83" s="152">
        <v>3.2000000000000001E-2</v>
      </c>
      <c r="I83" s="150">
        <v>4.7</v>
      </c>
      <c r="J83" s="150">
        <v>4.7</v>
      </c>
      <c r="K83" s="152">
        <v>4.5760000000000002E-2</v>
      </c>
      <c r="L83" s="150" t="s">
        <v>40</v>
      </c>
      <c r="M83" s="14" t="s">
        <v>144</v>
      </c>
      <c r="N83" s="156">
        <v>-6.0000000000000001E-3</v>
      </c>
      <c r="O83" s="18">
        <v>0.2064</v>
      </c>
      <c r="P83" s="152">
        <v>-2.7E-2</v>
      </c>
      <c r="Q83" s="152">
        <v>0.85560000000000003</v>
      </c>
      <c r="R83" s="152">
        <v>-5.4000000000000003E-3</v>
      </c>
      <c r="S83" s="152">
        <v>-6.1000000000000004E-3</v>
      </c>
      <c r="T83" s="152">
        <v>-6.1999999999999998E-3</v>
      </c>
      <c r="U83" s="150">
        <v>11842</v>
      </c>
      <c r="V83" s="150">
        <v>-160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9.5999999999999992E-4</v>
      </c>
      <c r="E84" s="36"/>
      <c r="F84" s="35"/>
      <c r="G84" s="43">
        <f>AVERAGE(G79:G83)</f>
        <v>-1.9020000000000002E-2</v>
      </c>
      <c r="H84" s="272">
        <f>COUNTIF($D79:$D83,"&gt;0")/COUNT($D79:$D83)</f>
        <v>0.6</v>
      </c>
      <c r="I84" s="270">
        <f>COUNTIF($D79:$D83,"&lt;0")</f>
        <v>1</v>
      </c>
      <c r="J84" s="270">
        <f>COUNTIF($D79:$D83,"=0")</f>
        <v>1</v>
      </c>
      <c r="K84" s="43">
        <f>AVERAGE(K79:K83)</f>
        <v>4.6098E-2</v>
      </c>
      <c r="L84" s="36"/>
      <c r="M84" s="35"/>
      <c r="N84" s="38"/>
      <c r="O84" s="39"/>
      <c r="P84" s="43">
        <f>AVERAGE(P79:P83)</f>
        <v>-2.0319999999999998E-2</v>
      </c>
      <c r="Q84" s="37"/>
      <c r="R84" s="43">
        <f>AVERAGE(R79:R83)</f>
        <v>-5.6600000000000001E-3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0.84099999999999997</v>
      </c>
      <c r="D85" s="145">
        <v>-1.1999999999999999E-3</v>
      </c>
      <c r="E85" s="144">
        <v>4207.21</v>
      </c>
      <c r="F85" s="7">
        <v>1.03</v>
      </c>
      <c r="G85" s="146">
        <v>0.1835</v>
      </c>
      <c r="H85" s="146">
        <v>0.03</v>
      </c>
      <c r="I85" s="144">
        <v>4.5</v>
      </c>
      <c r="J85" s="144">
        <v>4.5</v>
      </c>
      <c r="K85" s="146">
        <v>5.5489999999999998E-2</v>
      </c>
      <c r="L85" s="144" t="s">
        <v>40</v>
      </c>
      <c r="M85" s="7" t="s">
        <v>43</v>
      </c>
      <c r="N85" s="145">
        <v>-8.2000000000000007E-3</v>
      </c>
      <c r="O85" s="23">
        <v>0.10349999999999999</v>
      </c>
      <c r="P85" s="155" t="s">
        <v>44</v>
      </c>
      <c r="Q85" s="160">
        <v>2.1732999999999998</v>
      </c>
      <c r="R85" s="146">
        <v>1.1999999999999999E-3</v>
      </c>
      <c r="S85" s="146">
        <v>-2.7000000000000001E-3</v>
      </c>
      <c r="T85" s="146">
        <v>-3.0000000000000001E-3</v>
      </c>
      <c r="U85" s="144">
        <v>278986</v>
      </c>
      <c r="V85" s="144">
        <v>31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150229</v>
      </c>
      <c r="B86" s="150" t="s">
        <v>69</v>
      </c>
      <c r="C86" s="14">
        <v>1.038</v>
      </c>
      <c r="D86" s="156">
        <v>-1.9E-3</v>
      </c>
      <c r="E86" s="150">
        <v>670.31</v>
      </c>
      <c r="F86" s="14">
        <v>1.034</v>
      </c>
      <c r="G86" s="152">
        <v>-3.8999999999999998E-3</v>
      </c>
      <c r="H86" s="152">
        <v>0.03</v>
      </c>
      <c r="I86" s="150">
        <v>4.5</v>
      </c>
      <c r="J86" s="150">
        <v>4.5</v>
      </c>
      <c r="K86" s="152">
        <v>4.4819999999999999E-2</v>
      </c>
      <c r="L86" s="150" t="s">
        <v>40</v>
      </c>
      <c r="M86" s="14" t="s">
        <v>70</v>
      </c>
      <c r="N86" s="156">
        <v>-8.2000000000000007E-3</v>
      </c>
      <c r="O86" s="18">
        <v>0.27789999999999998</v>
      </c>
      <c r="P86" s="152">
        <v>-6.7000000000000002E-3</v>
      </c>
      <c r="Q86" s="152">
        <v>0.68730000000000002</v>
      </c>
      <c r="R86" s="152">
        <v>1.1000000000000001E-3</v>
      </c>
      <c r="S86" s="152">
        <v>1.1000000000000001E-3</v>
      </c>
      <c r="T86" s="152">
        <v>2.8E-3</v>
      </c>
      <c r="U86" s="150">
        <v>17383</v>
      </c>
      <c r="V86" s="150">
        <v>62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1.034</v>
      </c>
      <c r="D87" s="145">
        <v>-1E-3</v>
      </c>
      <c r="E87" s="144">
        <v>47.64</v>
      </c>
      <c r="F87" s="7">
        <v>1.0289999999999999</v>
      </c>
      <c r="G87" s="146">
        <v>-4.8999999999999998E-3</v>
      </c>
      <c r="H87" s="146">
        <v>0.03</v>
      </c>
      <c r="I87" s="144">
        <v>4.5</v>
      </c>
      <c r="J87" s="144">
        <v>4.5</v>
      </c>
      <c r="K87" s="146">
        <v>4.478E-2</v>
      </c>
      <c r="L87" s="144" t="s">
        <v>40</v>
      </c>
      <c r="M87" s="7" t="s">
        <v>62</v>
      </c>
      <c r="N87" s="145">
        <v>-1.4E-3</v>
      </c>
      <c r="O87" s="23">
        <v>0.10970000000000001</v>
      </c>
      <c r="P87" s="146">
        <v>-5.8999999999999999E-3</v>
      </c>
      <c r="Q87" s="146">
        <v>0.4572</v>
      </c>
      <c r="R87" s="146">
        <v>1.0699999999999999E-2</v>
      </c>
      <c r="S87" s="146">
        <v>1.29E-2</v>
      </c>
      <c r="T87" s="146">
        <v>1.49E-2</v>
      </c>
      <c r="U87" s="144">
        <v>3549</v>
      </c>
      <c r="V87" s="144">
        <v>28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502017</v>
      </c>
      <c r="B88" s="150" t="s">
        <v>45</v>
      </c>
      <c r="C88" s="14">
        <v>1.0369999999999999</v>
      </c>
      <c r="D88" s="159">
        <v>0</v>
      </c>
      <c r="E88" s="150">
        <v>0.28000000000000003</v>
      </c>
      <c r="F88" s="14">
        <v>1.032</v>
      </c>
      <c r="G88" s="152">
        <v>-4.7999999999999996E-3</v>
      </c>
      <c r="H88" s="152">
        <v>0.03</v>
      </c>
      <c r="I88" s="150">
        <v>4.5</v>
      </c>
      <c r="J88" s="150">
        <v>4.5</v>
      </c>
      <c r="K88" s="152">
        <v>4.478E-2</v>
      </c>
      <c r="L88" s="150" t="s">
        <v>40</v>
      </c>
      <c r="M88" s="14" t="s">
        <v>46</v>
      </c>
      <c r="N88" s="156">
        <v>-7.6E-3</v>
      </c>
      <c r="O88" s="18">
        <v>0.3543</v>
      </c>
      <c r="P88" s="152">
        <v>-7.6E-3</v>
      </c>
      <c r="Q88" s="152">
        <v>0.51090000000000002</v>
      </c>
      <c r="R88" s="152">
        <v>1.6999999999999999E-3</v>
      </c>
      <c r="S88" s="152">
        <v>-3.5000000000000001E-3</v>
      </c>
      <c r="T88" s="152">
        <v>-7.0000000000000001E-3</v>
      </c>
      <c r="U88" s="150">
        <v>247</v>
      </c>
      <c r="V88" s="150">
        <v>-2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1.0509999999999999</v>
      </c>
      <c r="D89" s="145">
        <v>-1E-3</v>
      </c>
      <c r="E89" s="144">
        <v>20.309999999999999</v>
      </c>
      <c r="F89" s="7">
        <v>1.0449999999999999</v>
      </c>
      <c r="G89" s="146">
        <v>-5.7000000000000002E-3</v>
      </c>
      <c r="H89" s="146">
        <v>0.03</v>
      </c>
      <c r="I89" s="144">
        <v>4.75</v>
      </c>
      <c r="J89" s="144">
        <v>4.5</v>
      </c>
      <c r="K89" s="146">
        <v>4.4749999999999998E-2</v>
      </c>
      <c r="L89" s="144" t="s">
        <v>40</v>
      </c>
      <c r="M89" s="7" t="s">
        <v>76</v>
      </c>
      <c r="N89" s="145">
        <v>-5.1999999999999998E-3</v>
      </c>
      <c r="O89" s="23">
        <v>0.41270000000000001</v>
      </c>
      <c r="P89" s="146">
        <v>-8.5000000000000006E-3</v>
      </c>
      <c r="Q89" s="146">
        <v>0.36049999999999999</v>
      </c>
      <c r="R89" s="146">
        <v>-4.5999999999999999E-3</v>
      </c>
      <c r="S89" s="146">
        <v>-4.1000000000000003E-3</v>
      </c>
      <c r="T89" s="146">
        <v>1.8E-3</v>
      </c>
      <c r="U89" s="144">
        <v>955</v>
      </c>
      <c r="V89" s="144">
        <v>51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150184</v>
      </c>
      <c r="B90" s="150" t="s">
        <v>106</v>
      </c>
      <c r="C90" s="14">
        <v>1.0169999999999999</v>
      </c>
      <c r="D90" s="159">
        <v>0</v>
      </c>
      <c r="E90" s="150">
        <v>1763.59</v>
      </c>
      <c r="F90" s="14">
        <v>1.0115000000000001</v>
      </c>
      <c r="G90" s="152">
        <v>-5.4000000000000003E-3</v>
      </c>
      <c r="H90" s="152">
        <v>0.03</v>
      </c>
      <c r="I90" s="150">
        <v>4.5</v>
      </c>
      <c r="J90" s="150">
        <v>4.5</v>
      </c>
      <c r="K90" s="152">
        <v>4.4749999999999998E-2</v>
      </c>
      <c r="L90" s="150" t="s">
        <v>40</v>
      </c>
      <c r="M90" s="14" t="s">
        <v>76</v>
      </c>
      <c r="N90" s="156">
        <v>-5.1999999999999998E-3</v>
      </c>
      <c r="O90" s="18">
        <v>0.34639999999999999</v>
      </c>
      <c r="P90" s="152">
        <v>-7.7000000000000002E-3</v>
      </c>
      <c r="Q90" s="162">
        <v>0.5544</v>
      </c>
      <c r="R90" s="152">
        <v>2.5999999999999999E-3</v>
      </c>
      <c r="S90" s="152">
        <v>1.6999999999999999E-3</v>
      </c>
      <c r="T90" s="152">
        <v>7.4000000000000003E-3</v>
      </c>
      <c r="U90" s="150">
        <v>42536</v>
      </c>
      <c r="V90" s="150">
        <v>1481</v>
      </c>
      <c r="W90" s="153">
        <v>0.21180555555555555</v>
      </c>
      <c r="X90" s="154">
        <v>42885</v>
      </c>
      <c r="Y90" s="21" t="s">
        <v>38</v>
      </c>
    </row>
    <row r="91" spans="1:25" ht="15.75" thickBot="1" x14ac:dyDescent="0.2">
      <c r="A91" s="7">
        <v>150233</v>
      </c>
      <c r="B91" s="144" t="s">
        <v>81</v>
      </c>
      <c r="C91" s="7">
        <v>1.0169999999999999</v>
      </c>
      <c r="D91" s="145">
        <v>-1E-3</v>
      </c>
      <c r="E91" s="144">
        <v>46.51</v>
      </c>
      <c r="F91" s="7">
        <v>1.0115000000000001</v>
      </c>
      <c r="G91" s="146">
        <v>-5.4000000000000003E-3</v>
      </c>
      <c r="H91" s="146">
        <v>0.03</v>
      </c>
      <c r="I91" s="144">
        <v>4.5</v>
      </c>
      <c r="J91" s="144">
        <v>4.5</v>
      </c>
      <c r="K91" s="146">
        <v>4.4749999999999998E-2</v>
      </c>
      <c r="L91" s="144" t="s">
        <v>40</v>
      </c>
      <c r="M91" s="7" t="s">
        <v>82</v>
      </c>
      <c r="N91" s="145">
        <v>-7.7999999999999996E-3</v>
      </c>
      <c r="O91" s="23">
        <v>0.28739999999999999</v>
      </c>
      <c r="P91" s="146">
        <v>-7.7000000000000002E-3</v>
      </c>
      <c r="Q91" s="160">
        <v>0.69469999999999998</v>
      </c>
      <c r="R91" s="146">
        <v>5.0000000000000001E-4</v>
      </c>
      <c r="S91" s="146">
        <v>-5.3E-3</v>
      </c>
      <c r="T91" s="146">
        <v>-5.3E-3</v>
      </c>
      <c r="U91" s="144">
        <v>2659</v>
      </c>
      <c r="V91" s="144">
        <v>-4</v>
      </c>
      <c r="W91" s="148">
        <v>0.21180555555555555</v>
      </c>
      <c r="X91" s="149">
        <v>42884</v>
      </c>
      <c r="Y91" s="13" t="s">
        <v>38</v>
      </c>
    </row>
    <row r="92" spans="1:25" ht="15.75" thickBot="1" x14ac:dyDescent="0.2">
      <c r="A92" s="14">
        <v>150257</v>
      </c>
      <c r="B92" s="150" t="s">
        <v>53</v>
      </c>
      <c r="C92" s="14">
        <v>1.0169999999999999</v>
      </c>
      <c r="D92" s="151">
        <v>1E-3</v>
      </c>
      <c r="E92" s="150">
        <v>16.559999999999999</v>
      </c>
      <c r="F92" s="14">
        <v>1.0111000000000001</v>
      </c>
      <c r="G92" s="152">
        <v>-5.7999999999999996E-3</v>
      </c>
      <c r="H92" s="152">
        <v>0.03</v>
      </c>
      <c r="I92" s="150">
        <v>4.5</v>
      </c>
      <c r="J92" s="150">
        <v>4.5</v>
      </c>
      <c r="K92" s="152">
        <v>4.4740000000000002E-2</v>
      </c>
      <c r="L92" s="150" t="s">
        <v>40</v>
      </c>
      <c r="M92" s="14" t="s">
        <v>54</v>
      </c>
      <c r="N92" s="156">
        <v>-5.3E-3</v>
      </c>
      <c r="O92" s="18">
        <v>0.42030000000000001</v>
      </c>
      <c r="P92" s="152">
        <v>-8.6999999999999994E-3</v>
      </c>
      <c r="Q92" s="152">
        <v>0.37909999999999999</v>
      </c>
      <c r="R92" s="152">
        <v>-3.8999999999999998E-3</v>
      </c>
      <c r="S92" s="152">
        <v>-4.7999999999999996E-3</v>
      </c>
      <c r="T92" s="152">
        <v>-6.1000000000000004E-3</v>
      </c>
      <c r="U92" s="150">
        <v>1563</v>
      </c>
      <c r="V92" s="150">
        <v>-9</v>
      </c>
      <c r="W92" s="153">
        <v>0.21180555555555555</v>
      </c>
      <c r="X92" s="154">
        <v>42888</v>
      </c>
      <c r="Y92" s="21" t="s">
        <v>38</v>
      </c>
    </row>
    <row r="93" spans="1:25" ht="15.75" thickBot="1" x14ac:dyDescent="0.2">
      <c r="A93" s="7">
        <v>150259</v>
      </c>
      <c r="B93" s="144" t="s">
        <v>92</v>
      </c>
      <c r="C93" s="7">
        <v>1.0169999999999999</v>
      </c>
      <c r="D93" s="145">
        <v>-1E-3</v>
      </c>
      <c r="E93" s="144">
        <v>147.05000000000001</v>
      </c>
      <c r="F93" s="7">
        <v>1.0111000000000001</v>
      </c>
      <c r="G93" s="146">
        <v>-5.7999999999999996E-3</v>
      </c>
      <c r="H93" s="146">
        <v>0.03</v>
      </c>
      <c r="I93" s="144">
        <v>4.5</v>
      </c>
      <c r="J93" s="144">
        <v>4.5</v>
      </c>
      <c r="K93" s="146">
        <v>4.4740000000000002E-2</v>
      </c>
      <c r="L93" s="144" t="s">
        <v>40</v>
      </c>
      <c r="M93" s="7" t="s">
        <v>93</v>
      </c>
      <c r="N93" s="145">
        <v>-6.7000000000000002E-3</v>
      </c>
      <c r="O93" s="23">
        <v>0.33279999999999998</v>
      </c>
      <c r="P93" s="146">
        <v>-8.6999999999999994E-3</v>
      </c>
      <c r="Q93" s="146">
        <v>0.58720000000000006</v>
      </c>
      <c r="R93" s="146">
        <v>3.5999999999999999E-3</v>
      </c>
      <c r="S93" s="146">
        <v>-3.8E-3</v>
      </c>
      <c r="T93" s="146">
        <v>0</v>
      </c>
      <c r="U93" s="144">
        <v>10106</v>
      </c>
      <c r="V93" s="144">
        <v>-2</v>
      </c>
      <c r="W93" s="148">
        <v>0.21180555555555555</v>
      </c>
      <c r="X93" s="149">
        <v>42888</v>
      </c>
      <c r="Y93" s="13" t="s">
        <v>38</v>
      </c>
    </row>
    <row r="94" spans="1:25" ht="15.75" thickBot="1" x14ac:dyDescent="0.2">
      <c r="A94" s="14">
        <v>150100</v>
      </c>
      <c r="B94" s="150" t="s">
        <v>133</v>
      </c>
      <c r="C94" s="14">
        <v>1.036</v>
      </c>
      <c r="D94" s="156">
        <v>-3.8E-3</v>
      </c>
      <c r="E94" s="150">
        <v>810.17</v>
      </c>
      <c r="F94" s="14">
        <v>1.03</v>
      </c>
      <c r="G94" s="152">
        <v>-5.7999999999999996E-3</v>
      </c>
      <c r="H94" s="152">
        <v>0.03</v>
      </c>
      <c r="I94" s="150">
        <v>4.5</v>
      </c>
      <c r="J94" s="150">
        <v>4.5</v>
      </c>
      <c r="K94" s="152">
        <v>4.4729999999999999E-2</v>
      </c>
      <c r="L94" s="150" t="s">
        <v>40</v>
      </c>
      <c r="M94" s="14" t="s">
        <v>134</v>
      </c>
      <c r="N94" s="156">
        <v>-0.01</v>
      </c>
      <c r="O94" s="18">
        <v>0.44350000000000001</v>
      </c>
      <c r="P94" s="152">
        <v>-8.6E-3</v>
      </c>
      <c r="Q94" s="152">
        <v>0.73919999999999997</v>
      </c>
      <c r="R94" s="152">
        <v>-8.0000000000000004E-4</v>
      </c>
      <c r="S94" s="152">
        <v>-6.4999999999999997E-3</v>
      </c>
      <c r="T94" s="152">
        <v>-4.3E-3</v>
      </c>
      <c r="U94" s="150">
        <v>14056</v>
      </c>
      <c r="V94" s="150">
        <v>-60</v>
      </c>
      <c r="W94" s="153">
        <v>0.21180555555555555</v>
      </c>
      <c r="X94" s="154">
        <v>42738</v>
      </c>
      <c r="Y94" s="21" t="s">
        <v>38</v>
      </c>
    </row>
    <row r="95" spans="1:25" ht="15.75" thickBot="1" x14ac:dyDescent="0.2">
      <c r="A95" s="7">
        <v>150177</v>
      </c>
      <c r="B95" s="144" t="s">
        <v>83</v>
      </c>
      <c r="C95" s="7">
        <v>1.036</v>
      </c>
      <c r="D95" s="145">
        <v>-1E-3</v>
      </c>
      <c r="E95" s="144">
        <v>502.61</v>
      </c>
      <c r="F95" s="7">
        <v>1.03</v>
      </c>
      <c r="G95" s="146">
        <v>-5.7999999999999996E-3</v>
      </c>
      <c r="H95" s="146">
        <v>0.03</v>
      </c>
      <c r="I95" s="144">
        <v>4.5</v>
      </c>
      <c r="J95" s="144">
        <v>4.5</v>
      </c>
      <c r="K95" s="146">
        <v>4.4729999999999999E-2</v>
      </c>
      <c r="L95" s="144" t="s">
        <v>40</v>
      </c>
      <c r="M95" s="7" t="s">
        <v>84</v>
      </c>
      <c r="N95" s="145">
        <v>-1.03E-2</v>
      </c>
      <c r="O95" s="23">
        <v>0.46410000000000001</v>
      </c>
      <c r="P95" s="146">
        <v>-8.6E-3</v>
      </c>
      <c r="Q95" s="146">
        <v>0.25609999999999999</v>
      </c>
      <c r="R95" s="146">
        <v>-2.7000000000000001E-3</v>
      </c>
      <c r="S95" s="146">
        <v>-2.8999999999999998E-3</v>
      </c>
      <c r="T95" s="146">
        <v>-1.6999999999999999E-3</v>
      </c>
      <c r="U95" s="144">
        <v>22454</v>
      </c>
      <c r="V95" s="144">
        <v>-8</v>
      </c>
      <c r="W95" s="148">
        <v>0.21180555555555555</v>
      </c>
      <c r="X95" s="149">
        <v>42738</v>
      </c>
      <c r="Y95" s="13" t="s">
        <v>38</v>
      </c>
    </row>
    <row r="96" spans="1:25" ht="15.75" thickBot="1" x14ac:dyDescent="0.2">
      <c r="A96" s="14">
        <v>150179</v>
      </c>
      <c r="B96" s="150" t="s">
        <v>120</v>
      </c>
      <c r="C96" s="14">
        <v>1.036</v>
      </c>
      <c r="D96" s="156">
        <v>-1E-3</v>
      </c>
      <c r="E96" s="150">
        <v>50.75</v>
      </c>
      <c r="F96" s="14">
        <v>1.03</v>
      </c>
      <c r="G96" s="152">
        <v>-5.7999999999999996E-3</v>
      </c>
      <c r="H96" s="152">
        <v>0.03</v>
      </c>
      <c r="I96" s="150">
        <v>4.5</v>
      </c>
      <c r="J96" s="150">
        <v>4.5</v>
      </c>
      <c r="K96" s="152">
        <v>4.4729999999999999E-2</v>
      </c>
      <c r="L96" s="150" t="s">
        <v>40</v>
      </c>
      <c r="M96" s="14" t="s">
        <v>121</v>
      </c>
      <c r="N96" s="156">
        <v>-5.3E-3</v>
      </c>
      <c r="O96" s="18">
        <v>0.46489999999999998</v>
      </c>
      <c r="P96" s="152">
        <v>-8.6E-3</v>
      </c>
      <c r="Q96" s="152">
        <v>0.25419999999999998</v>
      </c>
      <c r="R96" s="152">
        <v>-7.4999999999999997E-3</v>
      </c>
      <c r="S96" s="152">
        <v>-5.0000000000000001E-3</v>
      </c>
      <c r="T96" s="152">
        <v>-4.5999999999999999E-3</v>
      </c>
      <c r="U96" s="150">
        <v>6042</v>
      </c>
      <c r="V96" s="150">
        <v>2</v>
      </c>
      <c r="W96" s="153">
        <v>0.21180555555555555</v>
      </c>
      <c r="X96" s="154">
        <v>42738</v>
      </c>
      <c r="Y96" s="21" t="s">
        <v>38</v>
      </c>
    </row>
    <row r="97" spans="1:25" ht="15.75" thickBot="1" x14ac:dyDescent="0.2">
      <c r="A97" s="7">
        <v>150243</v>
      </c>
      <c r="B97" s="144" t="s">
        <v>128</v>
      </c>
      <c r="C97" s="7">
        <v>1.0349999999999999</v>
      </c>
      <c r="D97" s="157">
        <v>0</v>
      </c>
      <c r="E97" s="144">
        <v>316.31</v>
      </c>
      <c r="F97" s="7">
        <v>1.0289999999999999</v>
      </c>
      <c r="G97" s="146">
        <v>-5.7999999999999996E-3</v>
      </c>
      <c r="H97" s="146">
        <v>0.03</v>
      </c>
      <c r="I97" s="144">
        <v>4.5</v>
      </c>
      <c r="J97" s="144">
        <v>4.5</v>
      </c>
      <c r="K97" s="146">
        <v>4.4729999999999999E-2</v>
      </c>
      <c r="L97" s="144" t="s">
        <v>40</v>
      </c>
      <c r="M97" s="7" t="s">
        <v>129</v>
      </c>
      <c r="N97" s="145">
        <v>-4.7999999999999996E-3</v>
      </c>
      <c r="O97" s="23">
        <v>0.3775</v>
      </c>
      <c r="P97" s="146">
        <v>-8.6E-3</v>
      </c>
      <c r="Q97" s="146">
        <v>0.46010000000000001</v>
      </c>
      <c r="R97" s="146">
        <v>-4.7000000000000002E-3</v>
      </c>
      <c r="S97" s="146">
        <v>-5.3E-3</v>
      </c>
      <c r="T97" s="146">
        <v>-5.3E-3</v>
      </c>
      <c r="U97" s="144">
        <v>11841</v>
      </c>
      <c r="V97" s="144">
        <v>4</v>
      </c>
      <c r="W97" s="148">
        <v>0.21180555555555555</v>
      </c>
      <c r="X97" s="149">
        <v>42705</v>
      </c>
      <c r="Y97" s="13" t="s">
        <v>38</v>
      </c>
    </row>
    <row r="98" spans="1:25" ht="15.75" thickBot="1" x14ac:dyDescent="0.2">
      <c r="A98" s="14">
        <v>150315</v>
      </c>
      <c r="B98" s="150" t="s">
        <v>118</v>
      </c>
      <c r="C98" s="14">
        <v>1.04</v>
      </c>
      <c r="D98" s="156">
        <v>-1E-3</v>
      </c>
      <c r="E98" s="150">
        <v>120.39</v>
      </c>
      <c r="F98" s="14">
        <v>1.034</v>
      </c>
      <c r="G98" s="152">
        <v>-5.7999999999999996E-3</v>
      </c>
      <c r="H98" s="152">
        <v>0.03</v>
      </c>
      <c r="I98" s="150">
        <v>4.5</v>
      </c>
      <c r="J98" s="150">
        <v>4.5</v>
      </c>
      <c r="K98" s="152">
        <v>4.4729999999999999E-2</v>
      </c>
      <c r="L98" s="150" t="s">
        <v>40</v>
      </c>
      <c r="M98" s="14" t="s">
        <v>119</v>
      </c>
      <c r="N98" s="156">
        <v>-8.5000000000000006E-3</v>
      </c>
      <c r="O98" s="18">
        <v>0.371</v>
      </c>
      <c r="P98" s="152">
        <v>-8.6E-3</v>
      </c>
      <c r="Q98" s="152">
        <v>0.46960000000000002</v>
      </c>
      <c r="R98" s="152">
        <v>-4.5999999999999999E-3</v>
      </c>
      <c r="S98" s="152">
        <v>-5.3E-3</v>
      </c>
      <c r="T98" s="152">
        <v>-5.3E-3</v>
      </c>
      <c r="U98" s="150">
        <v>8967</v>
      </c>
      <c r="V98" s="150">
        <v>-11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150251</v>
      </c>
      <c r="B99" s="144" t="s">
        <v>96</v>
      </c>
      <c r="C99" s="7">
        <v>1.038</v>
      </c>
      <c r="D99" s="145">
        <v>-1E-3</v>
      </c>
      <c r="E99" s="144">
        <v>96.59</v>
      </c>
      <c r="F99" s="7">
        <v>1.032</v>
      </c>
      <c r="G99" s="146">
        <v>-5.7999999999999996E-3</v>
      </c>
      <c r="H99" s="146">
        <v>0.03</v>
      </c>
      <c r="I99" s="144">
        <v>4.5</v>
      </c>
      <c r="J99" s="144">
        <v>4.5</v>
      </c>
      <c r="K99" s="146">
        <v>4.4729999999999999E-2</v>
      </c>
      <c r="L99" s="144" t="s">
        <v>40</v>
      </c>
      <c r="M99" s="7" t="s">
        <v>97</v>
      </c>
      <c r="N99" s="145">
        <v>-1.8599999999999998E-2</v>
      </c>
      <c r="O99" s="23">
        <v>0.41789999999999999</v>
      </c>
      <c r="P99" s="146">
        <v>-8.6E-3</v>
      </c>
      <c r="Q99" s="146">
        <v>0.36220000000000002</v>
      </c>
      <c r="R99" s="146">
        <v>-3.8E-3</v>
      </c>
      <c r="S99" s="146">
        <v>-4.8999999999999998E-3</v>
      </c>
      <c r="T99" s="146">
        <v>-5.7999999999999996E-3</v>
      </c>
      <c r="U99" s="144">
        <v>9808</v>
      </c>
      <c r="V99" s="144">
        <v>-33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150269</v>
      </c>
      <c r="B100" s="150" t="s">
        <v>57</v>
      </c>
      <c r="C100" s="14">
        <v>1.038</v>
      </c>
      <c r="D100" s="156">
        <v>-1E-3</v>
      </c>
      <c r="E100" s="150">
        <v>1002.86</v>
      </c>
      <c r="F100" s="14">
        <v>1.032</v>
      </c>
      <c r="G100" s="152">
        <v>-5.7999999999999996E-3</v>
      </c>
      <c r="H100" s="152">
        <v>0.03</v>
      </c>
      <c r="I100" s="150">
        <v>4.5</v>
      </c>
      <c r="J100" s="150">
        <v>4.5</v>
      </c>
      <c r="K100" s="152">
        <v>4.4729999999999999E-2</v>
      </c>
      <c r="L100" s="150" t="s">
        <v>40</v>
      </c>
      <c r="M100" s="14" t="s">
        <v>58</v>
      </c>
      <c r="N100" s="156">
        <v>-1.26E-2</v>
      </c>
      <c r="O100" s="18">
        <v>0.34139999999999998</v>
      </c>
      <c r="P100" s="152">
        <v>-8.6E-3</v>
      </c>
      <c r="Q100" s="152">
        <v>0.5413</v>
      </c>
      <c r="R100" s="152">
        <v>-1.8E-3</v>
      </c>
      <c r="S100" s="152">
        <v>-5.0000000000000001E-4</v>
      </c>
      <c r="T100" s="152">
        <v>1E-3</v>
      </c>
      <c r="U100" s="150">
        <v>54831</v>
      </c>
      <c r="V100" s="150">
        <v>27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150283</v>
      </c>
      <c r="B101" s="144" t="s">
        <v>63</v>
      </c>
      <c r="C101" s="7">
        <v>1.0149999999999999</v>
      </c>
      <c r="D101" s="147">
        <v>1E-3</v>
      </c>
      <c r="E101" s="144">
        <v>50.08</v>
      </c>
      <c r="F101" s="7">
        <v>1.0088999999999999</v>
      </c>
      <c r="G101" s="146">
        <v>-6.0000000000000001E-3</v>
      </c>
      <c r="H101" s="146">
        <v>0.03</v>
      </c>
      <c r="I101" s="144">
        <v>4.5</v>
      </c>
      <c r="J101" s="144">
        <v>4.5</v>
      </c>
      <c r="K101" s="146">
        <v>4.4729999999999999E-2</v>
      </c>
      <c r="L101" s="144" t="s">
        <v>40</v>
      </c>
      <c r="M101" s="7" t="s">
        <v>64</v>
      </c>
      <c r="N101" s="145">
        <v>-6.6E-3</v>
      </c>
      <c r="O101" s="23">
        <v>0.29160000000000003</v>
      </c>
      <c r="P101" s="146">
        <v>-8.6999999999999994E-3</v>
      </c>
      <c r="Q101" s="160">
        <v>0.68830000000000002</v>
      </c>
      <c r="R101" s="146">
        <v>-2.2000000000000001E-3</v>
      </c>
      <c r="S101" s="146">
        <v>-5.7000000000000002E-3</v>
      </c>
      <c r="T101" s="146">
        <v>-2.2000000000000001E-3</v>
      </c>
      <c r="U101" s="144">
        <v>9252</v>
      </c>
      <c r="V101" s="144">
        <v>-8</v>
      </c>
      <c r="W101" s="148">
        <v>0.21180555555555555</v>
      </c>
      <c r="X101" s="149">
        <v>42905</v>
      </c>
      <c r="Y101" s="13" t="s">
        <v>38</v>
      </c>
    </row>
    <row r="102" spans="1:25" ht="15.75" thickBot="1" x14ac:dyDescent="0.2">
      <c r="A102" s="14">
        <v>150275</v>
      </c>
      <c r="B102" s="161" t="s">
        <v>89</v>
      </c>
      <c r="C102" s="14">
        <v>1.038</v>
      </c>
      <c r="D102" s="156">
        <v>-1E-3</v>
      </c>
      <c r="E102" s="150">
        <v>2742.65</v>
      </c>
      <c r="F102" s="14">
        <v>1.032</v>
      </c>
      <c r="G102" s="152">
        <v>-5.7999999999999996E-3</v>
      </c>
      <c r="H102" s="152">
        <v>0.03</v>
      </c>
      <c r="I102" s="150">
        <v>4.5</v>
      </c>
      <c r="J102" s="150">
        <v>4.5</v>
      </c>
      <c r="K102" s="152">
        <v>4.4729999999999999E-2</v>
      </c>
      <c r="L102" s="150" t="s">
        <v>40</v>
      </c>
      <c r="M102" s="14" t="s">
        <v>46</v>
      </c>
      <c r="N102" s="156">
        <v>-7.6E-3</v>
      </c>
      <c r="O102" s="18">
        <v>0.13100000000000001</v>
      </c>
      <c r="P102" s="152">
        <v>-8.6E-3</v>
      </c>
      <c r="Q102" s="152">
        <v>1.0335000000000001</v>
      </c>
      <c r="R102" s="152">
        <v>3.8999999999999998E-3</v>
      </c>
      <c r="S102" s="152">
        <v>2E-3</v>
      </c>
      <c r="T102" s="152">
        <v>2E-3</v>
      </c>
      <c r="U102" s="150">
        <v>66871</v>
      </c>
      <c r="V102" s="150">
        <v>753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150203</v>
      </c>
      <c r="B103" s="144" t="s">
        <v>109</v>
      </c>
      <c r="C103" s="7">
        <v>1.03</v>
      </c>
      <c r="D103" s="157">
        <v>0</v>
      </c>
      <c r="E103" s="144">
        <v>445.44</v>
      </c>
      <c r="F103" s="7">
        <v>1.0229999999999999</v>
      </c>
      <c r="G103" s="146">
        <v>-6.7999999999999996E-3</v>
      </c>
      <c r="H103" s="146">
        <v>0.03</v>
      </c>
      <c r="I103" s="144">
        <v>4.5</v>
      </c>
      <c r="J103" s="144">
        <v>4.5</v>
      </c>
      <c r="K103" s="146">
        <v>4.4690000000000001E-2</v>
      </c>
      <c r="L103" s="144" t="s">
        <v>40</v>
      </c>
      <c r="M103" s="7" t="s">
        <v>110</v>
      </c>
      <c r="N103" s="145">
        <v>-5.5999999999999999E-3</v>
      </c>
      <c r="O103" s="23">
        <v>0.4667</v>
      </c>
      <c r="P103" s="146">
        <v>-9.5999999999999992E-3</v>
      </c>
      <c r="Q103" s="146">
        <v>0.25669999999999998</v>
      </c>
      <c r="R103" s="146">
        <v>2.9999999999999997E-4</v>
      </c>
      <c r="S103" s="146">
        <v>-2.5000000000000001E-3</v>
      </c>
      <c r="T103" s="146">
        <v>1.6999999999999999E-3</v>
      </c>
      <c r="U103" s="144">
        <v>16164</v>
      </c>
      <c r="V103" s="144">
        <v>46</v>
      </c>
      <c r="W103" s="148">
        <v>0.21180555555555555</v>
      </c>
      <c r="X103" s="149">
        <v>42705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1.0640000000000001</v>
      </c>
      <c r="D104" s="159">
        <v>0</v>
      </c>
      <c r="E104" s="150">
        <v>330.26</v>
      </c>
      <c r="F104" s="14">
        <v>1.0569999999999999</v>
      </c>
      <c r="G104" s="152">
        <v>-6.6E-3</v>
      </c>
      <c r="H104" s="152">
        <v>0.03</v>
      </c>
      <c r="I104" s="150">
        <v>5</v>
      </c>
      <c r="J104" s="150">
        <v>4.5</v>
      </c>
      <c r="K104" s="152">
        <v>4.4690000000000001E-2</v>
      </c>
      <c r="L104" s="150" t="s">
        <v>40</v>
      </c>
      <c r="M104" s="14" t="s">
        <v>46</v>
      </c>
      <c r="N104" s="156">
        <v>-7.6E-3</v>
      </c>
      <c r="O104" s="18">
        <v>0.1384</v>
      </c>
      <c r="P104" s="152">
        <v>-9.4000000000000004E-3</v>
      </c>
      <c r="Q104" s="152">
        <v>0.97760000000000002</v>
      </c>
      <c r="R104" s="152">
        <v>4.5999999999999999E-3</v>
      </c>
      <c r="S104" s="152">
        <v>6.9999999999999999E-4</v>
      </c>
      <c r="T104" s="152">
        <v>-6.9999999999999999E-4</v>
      </c>
      <c r="U104" s="150">
        <v>11145</v>
      </c>
      <c r="V104" s="150">
        <v>38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150277</v>
      </c>
      <c r="B105" s="155" t="s">
        <v>65</v>
      </c>
      <c r="C105" s="7">
        <v>1.0649999999999999</v>
      </c>
      <c r="D105" s="147">
        <v>8.9999999999999998E-4</v>
      </c>
      <c r="E105" s="144">
        <v>2748.87</v>
      </c>
      <c r="F105" s="7">
        <v>1.0580000000000001</v>
      </c>
      <c r="G105" s="146">
        <v>-6.6E-3</v>
      </c>
      <c r="H105" s="146">
        <v>0.03</v>
      </c>
      <c r="I105" s="144">
        <v>5</v>
      </c>
      <c r="J105" s="144">
        <v>4.5</v>
      </c>
      <c r="K105" s="146">
        <v>4.4690000000000001E-2</v>
      </c>
      <c r="L105" s="144" t="s">
        <v>40</v>
      </c>
      <c r="M105" s="7" t="s">
        <v>66</v>
      </c>
      <c r="N105" s="145">
        <v>-1.03E-2</v>
      </c>
      <c r="O105" s="23">
        <v>0.14230000000000001</v>
      </c>
      <c r="P105" s="146">
        <v>-9.4000000000000004E-3</v>
      </c>
      <c r="Q105" s="146">
        <v>0.96730000000000005</v>
      </c>
      <c r="R105" s="146">
        <v>3.3E-3</v>
      </c>
      <c r="S105" s="146">
        <v>-2E-3</v>
      </c>
      <c r="T105" s="146">
        <v>-3.8999999999999998E-3</v>
      </c>
      <c r="U105" s="144">
        <v>53653</v>
      </c>
      <c r="V105" s="144">
        <v>2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150209</v>
      </c>
      <c r="B106" s="150" t="s">
        <v>47</v>
      </c>
      <c r="C106" s="14">
        <v>1.0389999999999999</v>
      </c>
      <c r="D106" s="156">
        <v>-1.9E-3</v>
      </c>
      <c r="E106" s="150">
        <v>3073.5</v>
      </c>
      <c r="F106" s="14">
        <v>1.032</v>
      </c>
      <c r="G106" s="152">
        <v>-6.7999999999999996E-3</v>
      </c>
      <c r="H106" s="152">
        <v>0.03</v>
      </c>
      <c r="I106" s="150">
        <v>4.5</v>
      </c>
      <c r="J106" s="150">
        <v>4.5</v>
      </c>
      <c r="K106" s="152">
        <v>4.4690000000000001E-2</v>
      </c>
      <c r="L106" s="150" t="s">
        <v>40</v>
      </c>
      <c r="M106" s="14" t="s">
        <v>48</v>
      </c>
      <c r="N106" s="156">
        <v>-8.9999999999999993E-3</v>
      </c>
      <c r="O106" s="18">
        <v>0.2447</v>
      </c>
      <c r="P106" s="152">
        <v>-9.4999999999999998E-3</v>
      </c>
      <c r="Q106" s="152">
        <v>0.76739999999999997</v>
      </c>
      <c r="R106" s="152">
        <v>3.3E-3</v>
      </c>
      <c r="S106" s="152">
        <v>-5.9999999999999995E-4</v>
      </c>
      <c r="T106" s="152">
        <v>1.1999999999999999E-3</v>
      </c>
      <c r="U106" s="150">
        <v>447549</v>
      </c>
      <c r="V106" s="150">
        <v>594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150200</v>
      </c>
      <c r="B107" s="144" t="s">
        <v>55</v>
      </c>
      <c r="C107" s="7">
        <v>1.0389999999999999</v>
      </c>
      <c r="D107" s="145">
        <v>-1E-3</v>
      </c>
      <c r="E107" s="144">
        <v>9973.66</v>
      </c>
      <c r="F107" s="7">
        <v>1.032</v>
      </c>
      <c r="G107" s="146">
        <v>-6.7999999999999996E-3</v>
      </c>
      <c r="H107" s="146">
        <v>0.03</v>
      </c>
      <c r="I107" s="144">
        <v>4.5</v>
      </c>
      <c r="J107" s="144">
        <v>4.5</v>
      </c>
      <c r="K107" s="146">
        <v>4.4690000000000001E-2</v>
      </c>
      <c r="L107" s="144" t="s">
        <v>40</v>
      </c>
      <c r="M107" s="7" t="s">
        <v>56</v>
      </c>
      <c r="N107" s="145">
        <v>-1.5699999999999999E-2</v>
      </c>
      <c r="O107" s="23">
        <v>0.20449999999999999</v>
      </c>
      <c r="P107" s="146">
        <v>-9.4999999999999998E-3</v>
      </c>
      <c r="Q107" s="146">
        <v>0.86150000000000004</v>
      </c>
      <c r="R107" s="146">
        <v>1.5E-3</v>
      </c>
      <c r="S107" s="146">
        <v>0</v>
      </c>
      <c r="T107" s="146">
        <v>1.1999999999999999E-3</v>
      </c>
      <c r="U107" s="144">
        <v>1029568</v>
      </c>
      <c r="V107" s="144">
        <v>5835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150207</v>
      </c>
      <c r="B108" s="150" t="s">
        <v>71</v>
      </c>
      <c r="C108" s="14">
        <v>1.0389999999999999</v>
      </c>
      <c r="D108" s="159">
        <v>0</v>
      </c>
      <c r="E108" s="150">
        <v>462.8</v>
      </c>
      <c r="F108" s="14">
        <v>1.032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4.4690000000000001E-2</v>
      </c>
      <c r="L108" s="150" t="s">
        <v>40</v>
      </c>
      <c r="M108" s="14" t="s">
        <v>72</v>
      </c>
      <c r="N108" s="156">
        <v>-3.1600000000000003E-2</v>
      </c>
      <c r="O108" s="18">
        <v>0.13619999999999999</v>
      </c>
      <c r="P108" s="152">
        <v>-9.4999999999999998E-3</v>
      </c>
      <c r="Q108" s="152">
        <v>1.0215000000000001</v>
      </c>
      <c r="R108" s="152">
        <v>4.0000000000000001E-3</v>
      </c>
      <c r="S108" s="152">
        <v>3.3E-3</v>
      </c>
      <c r="T108" s="152">
        <v>-2.7000000000000001E-3</v>
      </c>
      <c r="U108" s="150">
        <v>14221</v>
      </c>
      <c r="V108" s="150">
        <v>1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150249</v>
      </c>
      <c r="B109" s="155" t="s">
        <v>103</v>
      </c>
      <c r="C109" s="7">
        <v>1.0389999999999999</v>
      </c>
      <c r="D109" s="157">
        <v>0</v>
      </c>
      <c r="E109" s="144">
        <v>25.69</v>
      </c>
      <c r="F109" s="7">
        <v>1.032</v>
      </c>
      <c r="G109" s="146">
        <v>-6.7999999999999996E-3</v>
      </c>
      <c r="H109" s="146">
        <v>0.03</v>
      </c>
      <c r="I109" s="144">
        <v>4.5</v>
      </c>
      <c r="J109" s="144">
        <v>4.5</v>
      </c>
      <c r="K109" s="146">
        <v>4.4690000000000001E-2</v>
      </c>
      <c r="L109" s="144" t="s">
        <v>40</v>
      </c>
      <c r="M109" s="7" t="s">
        <v>95</v>
      </c>
      <c r="N109" s="145">
        <v>-2.5000000000000001E-3</v>
      </c>
      <c r="O109" s="23">
        <v>0.28289999999999998</v>
      </c>
      <c r="P109" s="146">
        <v>-9.4999999999999998E-3</v>
      </c>
      <c r="Q109" s="146">
        <v>0.67810000000000004</v>
      </c>
      <c r="R109" s="146">
        <v>-5.4999999999999997E-3</v>
      </c>
      <c r="S109" s="146">
        <v>-5.5999999999999999E-3</v>
      </c>
      <c r="T109" s="146">
        <v>-7.7999999999999996E-3</v>
      </c>
      <c r="U109" s="144">
        <v>3781</v>
      </c>
      <c r="V109" s="144">
        <v>-14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150271</v>
      </c>
      <c r="B110" s="150" t="s">
        <v>59</v>
      </c>
      <c r="C110" s="14">
        <v>1.0389999999999999</v>
      </c>
      <c r="D110" s="156">
        <v>-1E-3</v>
      </c>
      <c r="E110" s="150">
        <v>45.37</v>
      </c>
      <c r="F110" s="14">
        <v>1.032</v>
      </c>
      <c r="G110" s="152">
        <v>-6.7999999999999996E-3</v>
      </c>
      <c r="H110" s="152">
        <v>0.03</v>
      </c>
      <c r="I110" s="150">
        <v>4.5</v>
      </c>
      <c r="J110" s="150">
        <v>4.5</v>
      </c>
      <c r="K110" s="152">
        <v>4.4690000000000001E-2</v>
      </c>
      <c r="L110" s="150" t="s">
        <v>40</v>
      </c>
      <c r="M110" s="14" t="s">
        <v>60</v>
      </c>
      <c r="N110" s="156">
        <v>-4.8999999999999998E-3</v>
      </c>
      <c r="O110" s="18">
        <v>0.40479999999999999</v>
      </c>
      <c r="P110" s="152">
        <v>-9.4999999999999998E-3</v>
      </c>
      <c r="Q110" s="152">
        <v>0.39279999999999998</v>
      </c>
      <c r="R110" s="152">
        <v>-2.3E-3</v>
      </c>
      <c r="S110" s="152">
        <v>-5.5999999999999999E-3</v>
      </c>
      <c r="T110" s="152">
        <v>-4.5999999999999999E-3</v>
      </c>
      <c r="U110" s="150">
        <v>2243</v>
      </c>
      <c r="V110" s="150">
        <v>-27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150051</v>
      </c>
      <c r="B111" s="144" t="s">
        <v>87</v>
      </c>
      <c r="C111" s="7">
        <v>1.034</v>
      </c>
      <c r="D111" s="157">
        <v>0</v>
      </c>
      <c r="E111" s="144">
        <v>896.98</v>
      </c>
      <c r="F111" s="7">
        <v>1.0269999999999999</v>
      </c>
      <c r="G111" s="146">
        <v>-6.7999999999999996E-3</v>
      </c>
      <c r="H111" s="146">
        <v>0.03</v>
      </c>
      <c r="I111" s="144">
        <v>4.5</v>
      </c>
      <c r="J111" s="144">
        <v>4.5</v>
      </c>
      <c r="K111" s="146">
        <v>4.4690000000000001E-2</v>
      </c>
      <c r="L111" s="144" t="s">
        <v>40</v>
      </c>
      <c r="M111" s="7" t="s">
        <v>88</v>
      </c>
      <c r="N111" s="145">
        <v>-8.0000000000000002E-3</v>
      </c>
      <c r="O111" s="23">
        <v>0.443</v>
      </c>
      <c r="P111" s="146">
        <v>-9.5999999999999992E-3</v>
      </c>
      <c r="Q111" s="146">
        <v>0.30859999999999999</v>
      </c>
      <c r="R111" s="146">
        <v>-4.1000000000000003E-3</v>
      </c>
      <c r="S111" s="146">
        <v>-3.0000000000000001E-3</v>
      </c>
      <c r="T111" s="146">
        <v>-5.1999999999999998E-3</v>
      </c>
      <c r="U111" s="144">
        <v>31001</v>
      </c>
      <c r="V111" s="144">
        <v>129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150173</v>
      </c>
      <c r="B112" s="150" t="s">
        <v>113</v>
      </c>
      <c r="C112" s="14">
        <v>1.0389999999999999</v>
      </c>
      <c r="D112" s="159">
        <v>0</v>
      </c>
      <c r="E112" s="150">
        <v>432.66</v>
      </c>
      <c r="F112" s="14">
        <v>1.032</v>
      </c>
      <c r="G112" s="152">
        <v>-6.7999999999999996E-3</v>
      </c>
      <c r="H112" s="152">
        <v>0.03</v>
      </c>
      <c r="I112" s="150">
        <v>4.5</v>
      </c>
      <c r="J112" s="150">
        <v>4.5</v>
      </c>
      <c r="K112" s="152">
        <v>4.4690000000000001E-2</v>
      </c>
      <c r="L112" s="150" t="s">
        <v>40</v>
      </c>
      <c r="M112" s="14" t="s">
        <v>114</v>
      </c>
      <c r="N112" s="156">
        <v>-3.0999999999999999E-3</v>
      </c>
      <c r="O112" s="18">
        <v>0.27760000000000001</v>
      </c>
      <c r="P112" s="152">
        <v>-9.4999999999999998E-3</v>
      </c>
      <c r="Q112" s="152">
        <v>0.69040000000000001</v>
      </c>
      <c r="R112" s="152">
        <v>-4.4000000000000003E-3</v>
      </c>
      <c r="S112" s="152">
        <v>-2.3E-3</v>
      </c>
      <c r="T112" s="152">
        <v>-3.8999999999999998E-3</v>
      </c>
      <c r="U112" s="150">
        <v>18004</v>
      </c>
      <c r="V112" s="150">
        <v>40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150309</v>
      </c>
      <c r="B113" s="144" t="s">
        <v>73</v>
      </c>
      <c r="C113" s="7">
        <v>1.04</v>
      </c>
      <c r="D113" s="157">
        <v>0</v>
      </c>
      <c r="E113" s="144">
        <v>0.05</v>
      </c>
      <c r="F113" s="7">
        <v>1.0329999999999999</v>
      </c>
      <c r="G113" s="146">
        <v>-6.7999999999999996E-3</v>
      </c>
      <c r="H113" s="146">
        <v>0.03</v>
      </c>
      <c r="I113" s="144">
        <v>4.5</v>
      </c>
      <c r="J113" s="144">
        <v>4.5</v>
      </c>
      <c r="K113" s="146">
        <v>4.4690000000000001E-2</v>
      </c>
      <c r="L113" s="144" t="s">
        <v>40</v>
      </c>
      <c r="M113" s="7" t="s">
        <v>74</v>
      </c>
      <c r="N113" s="145">
        <v>-6.7999999999999996E-3</v>
      </c>
      <c r="O113" s="23">
        <v>0.34910000000000002</v>
      </c>
      <c r="P113" s="146">
        <v>-9.4999999999999998E-3</v>
      </c>
      <c r="Q113" s="146">
        <v>0.52190000000000003</v>
      </c>
      <c r="R113" s="146">
        <v>-3.0999999999999999E-3</v>
      </c>
      <c r="S113" s="146">
        <v>-3.5000000000000001E-3</v>
      </c>
      <c r="T113" s="146">
        <v>-8.0000000000000002E-3</v>
      </c>
      <c r="U113" s="144">
        <v>1356</v>
      </c>
      <c r="V113" s="144">
        <v>0</v>
      </c>
      <c r="W113" s="148">
        <v>0.21180555555555555</v>
      </c>
      <c r="X113" s="149">
        <v>42709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1.0389999999999999</v>
      </c>
      <c r="D114" s="151">
        <v>1E-3</v>
      </c>
      <c r="E114" s="150">
        <v>210.44</v>
      </c>
      <c r="F114" s="14">
        <v>1.032</v>
      </c>
      <c r="G114" s="152">
        <v>-6.7999999999999996E-3</v>
      </c>
      <c r="H114" s="152">
        <v>0.03</v>
      </c>
      <c r="I114" s="150">
        <v>4.5</v>
      </c>
      <c r="J114" s="150">
        <v>4.5</v>
      </c>
      <c r="K114" s="152">
        <v>4.4690000000000001E-2</v>
      </c>
      <c r="L114" s="150" t="s">
        <v>40</v>
      </c>
      <c r="M114" s="14" t="s">
        <v>105</v>
      </c>
      <c r="N114" s="156">
        <v>-6.3E-3</v>
      </c>
      <c r="O114" s="18">
        <v>0.2268</v>
      </c>
      <c r="P114" s="152">
        <v>-9.4999999999999998E-3</v>
      </c>
      <c r="Q114" s="152">
        <v>0.80940000000000001</v>
      </c>
      <c r="R114" s="152">
        <v>-3.5999999999999999E-3</v>
      </c>
      <c r="S114" s="152">
        <v>-4.1999999999999997E-3</v>
      </c>
      <c r="T114" s="152">
        <v>-3.0000000000000001E-3</v>
      </c>
      <c r="U114" s="150">
        <v>2735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502024</v>
      </c>
      <c r="B115" s="144" t="s">
        <v>77</v>
      </c>
      <c r="C115" s="7">
        <v>1.06</v>
      </c>
      <c r="D115" s="147">
        <v>8.9999999999999998E-4</v>
      </c>
      <c r="E115" s="144">
        <v>136.68</v>
      </c>
      <c r="F115" s="7">
        <v>1.0529999999999999</v>
      </c>
      <c r="G115" s="146">
        <v>-6.6E-3</v>
      </c>
      <c r="H115" s="146">
        <v>0.03</v>
      </c>
      <c r="I115" s="144">
        <v>5</v>
      </c>
      <c r="J115" s="144">
        <v>4.5</v>
      </c>
      <c r="K115" s="146">
        <v>4.4690000000000001E-2</v>
      </c>
      <c r="L115" s="144" t="s">
        <v>40</v>
      </c>
      <c r="M115" s="7" t="s">
        <v>78</v>
      </c>
      <c r="N115" s="145">
        <v>-1.0699999999999999E-2</v>
      </c>
      <c r="O115" s="23">
        <v>0.27429999999999999</v>
      </c>
      <c r="P115" s="146">
        <v>-9.4000000000000004E-3</v>
      </c>
      <c r="Q115" s="146">
        <v>0.67079999999999995</v>
      </c>
      <c r="R115" s="146">
        <v>-1.4E-3</v>
      </c>
      <c r="S115" s="146">
        <v>-4.4000000000000003E-3</v>
      </c>
      <c r="T115" s="146">
        <v>-6.0000000000000001E-3</v>
      </c>
      <c r="U115" s="144">
        <v>3568</v>
      </c>
      <c r="V115" s="144">
        <v>34</v>
      </c>
      <c r="W115" s="148">
        <v>0.21180555555555555</v>
      </c>
      <c r="X115" s="149">
        <v>42614</v>
      </c>
      <c r="Y115" s="13" t="s">
        <v>38</v>
      </c>
    </row>
    <row r="116" spans="1:25" ht="15.75" thickBot="1" x14ac:dyDescent="0.2">
      <c r="A116" s="14">
        <v>502027</v>
      </c>
      <c r="B116" s="150" t="s">
        <v>124</v>
      </c>
      <c r="C116" s="14">
        <v>1.06</v>
      </c>
      <c r="D116" s="159">
        <v>0</v>
      </c>
      <c r="E116" s="150">
        <v>30.59</v>
      </c>
      <c r="F116" s="14">
        <v>1.0529999999999999</v>
      </c>
      <c r="G116" s="152">
        <v>-6.6E-3</v>
      </c>
      <c r="H116" s="152">
        <v>0.03</v>
      </c>
      <c r="I116" s="150">
        <v>5</v>
      </c>
      <c r="J116" s="150">
        <v>4.5</v>
      </c>
      <c r="K116" s="152">
        <v>4.4690000000000001E-2</v>
      </c>
      <c r="L116" s="150" t="s">
        <v>40</v>
      </c>
      <c r="M116" s="14" t="s">
        <v>125</v>
      </c>
      <c r="N116" s="156">
        <v>-1.03E-2</v>
      </c>
      <c r="O116" s="18">
        <v>0.28089999999999998</v>
      </c>
      <c r="P116" s="152">
        <v>-9.4000000000000004E-3</v>
      </c>
      <c r="Q116" s="152">
        <v>0.65549999999999997</v>
      </c>
      <c r="R116" s="152">
        <v>2.0899999999999998E-2</v>
      </c>
      <c r="S116" s="152">
        <v>2.2000000000000001E-3</v>
      </c>
      <c r="T116" s="152">
        <v>1.1000000000000001E-3</v>
      </c>
      <c r="U116" s="150">
        <v>878</v>
      </c>
      <c r="V116" s="150">
        <v>11</v>
      </c>
      <c r="W116" s="153">
        <v>0.21180555555555555</v>
      </c>
      <c r="X116" s="154">
        <v>42614</v>
      </c>
      <c r="Y116" s="21" t="s">
        <v>38</v>
      </c>
    </row>
    <row r="117" spans="1:25" ht="15.75" thickBot="1" x14ac:dyDescent="0.2">
      <c r="A117" s="7">
        <v>150217</v>
      </c>
      <c r="B117" s="144" t="s">
        <v>67</v>
      </c>
      <c r="C117" s="7">
        <v>1.0489999999999999</v>
      </c>
      <c r="D117" s="145">
        <v>-1E-3</v>
      </c>
      <c r="E117" s="144">
        <v>120.97</v>
      </c>
      <c r="F117" s="7">
        <v>1.038</v>
      </c>
      <c r="G117" s="146">
        <v>-1.06E-2</v>
      </c>
      <c r="H117" s="146">
        <v>0.03</v>
      </c>
      <c r="I117" s="144">
        <v>5.5</v>
      </c>
      <c r="J117" s="144">
        <v>4.5</v>
      </c>
      <c r="K117" s="146">
        <v>4.4659999999999998E-2</v>
      </c>
      <c r="L117" s="144" t="s">
        <v>40</v>
      </c>
      <c r="M117" s="7" t="s">
        <v>68</v>
      </c>
      <c r="N117" s="145">
        <v>-6.7000000000000002E-3</v>
      </c>
      <c r="O117" s="23">
        <v>0.25929999999999997</v>
      </c>
      <c r="P117" s="146">
        <v>-1.3299999999999999E-2</v>
      </c>
      <c r="Q117" s="146">
        <v>0.72529999999999994</v>
      </c>
      <c r="R117" s="146">
        <v>-4.0000000000000001E-3</v>
      </c>
      <c r="S117" s="146">
        <v>-4.5999999999999999E-3</v>
      </c>
      <c r="T117" s="146">
        <v>-5.7000000000000002E-3</v>
      </c>
      <c r="U117" s="144">
        <v>41304</v>
      </c>
      <c r="V117" s="144">
        <v>-147</v>
      </c>
      <c r="W117" s="148">
        <v>0.21180555555555555</v>
      </c>
      <c r="X117" s="149">
        <v>42738</v>
      </c>
      <c r="Y117" s="13" t="s">
        <v>38</v>
      </c>
    </row>
    <row r="118" spans="1:25" ht="15.75" thickBot="1" x14ac:dyDescent="0.2">
      <c r="A118" s="14">
        <v>502049</v>
      </c>
      <c r="B118" s="150" t="s">
        <v>90</v>
      </c>
      <c r="C118" s="14">
        <v>1.0249999999999999</v>
      </c>
      <c r="D118" s="159">
        <v>0</v>
      </c>
      <c r="E118" s="150">
        <v>107.39</v>
      </c>
      <c r="F118" s="14">
        <v>1.0170999999999999</v>
      </c>
      <c r="G118" s="152">
        <v>-7.7999999999999996E-3</v>
      </c>
      <c r="H118" s="152">
        <v>0.03</v>
      </c>
      <c r="I118" s="150">
        <v>4.5</v>
      </c>
      <c r="J118" s="150">
        <v>4.5</v>
      </c>
      <c r="K118" s="152">
        <v>4.4650000000000002E-2</v>
      </c>
      <c r="L118" s="150" t="s">
        <v>40</v>
      </c>
      <c r="M118" s="14" t="s">
        <v>91</v>
      </c>
      <c r="N118" s="156">
        <v>-5.4999999999999997E-3</v>
      </c>
      <c r="O118" s="18">
        <v>0.4254</v>
      </c>
      <c r="P118" s="152">
        <v>-1.06E-2</v>
      </c>
      <c r="Q118" s="152">
        <v>0.3604</v>
      </c>
      <c r="R118" s="152">
        <v>-4.1999999999999997E-3</v>
      </c>
      <c r="S118" s="152">
        <v>-3.5000000000000001E-3</v>
      </c>
      <c r="T118" s="152">
        <v>-5.3E-3</v>
      </c>
      <c r="U118" s="150">
        <v>14296</v>
      </c>
      <c r="V118" s="150">
        <v>-83</v>
      </c>
      <c r="W118" s="153">
        <v>0.21180555555555555</v>
      </c>
      <c r="X118" s="154">
        <v>42839</v>
      </c>
      <c r="Y118" s="21" t="s">
        <v>38</v>
      </c>
    </row>
    <row r="119" spans="1:25" ht="15.75" thickBot="1" x14ac:dyDescent="0.2">
      <c r="A119" s="7">
        <v>150205</v>
      </c>
      <c r="B119" s="144" t="s">
        <v>49</v>
      </c>
      <c r="C119" s="7">
        <v>1.0429999999999999</v>
      </c>
      <c r="D119" s="145">
        <v>-3.8E-3</v>
      </c>
      <c r="E119" s="144">
        <v>7367.17</v>
      </c>
      <c r="F119" s="7">
        <v>1.0349999999999999</v>
      </c>
      <c r="G119" s="146">
        <v>-7.7000000000000002E-3</v>
      </c>
      <c r="H119" s="146">
        <v>0.03</v>
      </c>
      <c r="I119" s="144">
        <v>4.5</v>
      </c>
      <c r="J119" s="144">
        <v>4.5</v>
      </c>
      <c r="K119" s="146">
        <v>4.4639999999999999E-2</v>
      </c>
      <c r="L119" s="144" t="s">
        <v>40</v>
      </c>
      <c r="M119" s="7" t="s">
        <v>50</v>
      </c>
      <c r="N119" s="145">
        <v>-1.21E-2</v>
      </c>
      <c r="O119" s="23">
        <v>0.19159999999999999</v>
      </c>
      <c r="P119" s="146">
        <v>-1.0500000000000001E-2</v>
      </c>
      <c r="Q119" s="146">
        <v>0.88739999999999997</v>
      </c>
      <c r="R119" s="146">
        <v>-2.2000000000000001E-3</v>
      </c>
      <c r="S119" s="146">
        <v>-1.1999999999999999E-3</v>
      </c>
      <c r="T119" s="146">
        <v>-5.5999999999999999E-3</v>
      </c>
      <c r="U119" s="144">
        <v>585243</v>
      </c>
      <c r="V119" s="144">
        <v>5685</v>
      </c>
      <c r="W119" s="148">
        <v>0.21180555555555555</v>
      </c>
      <c r="X119" s="149">
        <v>42705</v>
      </c>
      <c r="Y119" s="13" t="s">
        <v>38</v>
      </c>
    </row>
    <row r="120" spans="1:25" ht="15.75" thickBot="1" x14ac:dyDescent="0.2">
      <c r="A120" s="14">
        <v>150235</v>
      </c>
      <c r="B120" s="150" t="s">
        <v>115</v>
      </c>
      <c r="C120" s="14">
        <v>1.0369999999999999</v>
      </c>
      <c r="D120" s="159">
        <v>0</v>
      </c>
      <c r="E120" s="150">
        <v>97.09</v>
      </c>
      <c r="F120" s="14">
        <v>1.0289999999999999</v>
      </c>
      <c r="G120" s="152">
        <v>-7.7999999999999996E-3</v>
      </c>
      <c r="H120" s="152">
        <v>0.03</v>
      </c>
      <c r="I120" s="150">
        <v>4.5</v>
      </c>
      <c r="J120" s="150">
        <v>4.5</v>
      </c>
      <c r="K120" s="152">
        <v>4.4639999999999999E-2</v>
      </c>
      <c r="L120" s="150" t="s">
        <v>40</v>
      </c>
      <c r="M120" s="14" t="s">
        <v>56</v>
      </c>
      <c r="N120" s="156">
        <v>-1.5699999999999999E-2</v>
      </c>
      <c r="O120" s="18">
        <v>0.36230000000000001</v>
      </c>
      <c r="P120" s="152">
        <v>-1.0500000000000001E-2</v>
      </c>
      <c r="Q120" s="152">
        <v>0.49580000000000002</v>
      </c>
      <c r="R120" s="152">
        <v>2.2000000000000001E-3</v>
      </c>
      <c r="S120" s="152">
        <v>-2.5000000000000001E-3</v>
      </c>
      <c r="T120" s="152">
        <v>-5.0000000000000001E-4</v>
      </c>
      <c r="U120" s="150">
        <v>32319</v>
      </c>
      <c r="V120" s="150">
        <v>120</v>
      </c>
      <c r="W120" s="153">
        <v>0.21180555555555555</v>
      </c>
      <c r="X120" s="154">
        <v>42675</v>
      </c>
      <c r="Y120" s="21" t="s">
        <v>38</v>
      </c>
    </row>
    <row r="121" spans="1:25" ht="15.75" thickBot="1" x14ac:dyDescent="0.2">
      <c r="A121" s="7">
        <v>150241</v>
      </c>
      <c r="B121" s="155" t="s">
        <v>94</v>
      </c>
      <c r="C121" s="7">
        <v>1.04</v>
      </c>
      <c r="D121" s="157">
        <v>0</v>
      </c>
      <c r="E121" s="144">
        <v>67.69</v>
      </c>
      <c r="F121" s="7">
        <v>1.032</v>
      </c>
      <c r="G121" s="146">
        <v>-7.7999999999999996E-3</v>
      </c>
      <c r="H121" s="146">
        <v>0.03</v>
      </c>
      <c r="I121" s="144">
        <v>4.5</v>
      </c>
      <c r="J121" s="144">
        <v>4.5</v>
      </c>
      <c r="K121" s="146">
        <v>4.4639999999999999E-2</v>
      </c>
      <c r="L121" s="144" t="s">
        <v>40</v>
      </c>
      <c r="M121" s="7" t="s">
        <v>95</v>
      </c>
      <c r="N121" s="145">
        <v>-2.5000000000000001E-3</v>
      </c>
      <c r="O121" s="23">
        <v>0.31719999999999998</v>
      </c>
      <c r="P121" s="146">
        <v>-1.0500000000000001E-2</v>
      </c>
      <c r="Q121" s="146">
        <v>0.5978</v>
      </c>
      <c r="R121" s="146">
        <v>-5.5999999999999999E-3</v>
      </c>
      <c r="S121" s="146">
        <v>-6.4000000000000003E-3</v>
      </c>
      <c r="T121" s="146">
        <v>-8.0000000000000002E-3</v>
      </c>
      <c r="U121" s="144">
        <v>8396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150186</v>
      </c>
      <c r="B122" s="150" t="s">
        <v>79</v>
      </c>
      <c r="C122" s="14">
        <v>1.0129999999999999</v>
      </c>
      <c r="D122" s="156">
        <v>-1E-3</v>
      </c>
      <c r="E122" s="150">
        <v>391.48</v>
      </c>
      <c r="F122" s="14">
        <v>1.0045999999999999</v>
      </c>
      <c r="G122" s="152">
        <v>-8.3999999999999995E-3</v>
      </c>
      <c r="H122" s="152">
        <v>0.03</v>
      </c>
      <c r="I122" s="150">
        <v>4.5</v>
      </c>
      <c r="J122" s="150">
        <v>4.5</v>
      </c>
      <c r="K122" s="152">
        <v>4.4630000000000003E-2</v>
      </c>
      <c r="L122" s="150" t="s">
        <v>40</v>
      </c>
      <c r="M122" s="14" t="s">
        <v>80</v>
      </c>
      <c r="N122" s="156">
        <v>-1.0800000000000001E-2</v>
      </c>
      <c r="O122" s="18">
        <v>0.34920000000000001</v>
      </c>
      <c r="P122" s="152">
        <v>-1.06E-2</v>
      </c>
      <c r="Q122" s="162">
        <v>0.55620000000000003</v>
      </c>
      <c r="R122" s="152">
        <v>-4.0000000000000002E-4</v>
      </c>
      <c r="S122" s="152">
        <v>-4.0000000000000001E-3</v>
      </c>
      <c r="T122" s="152">
        <v>-6.6E-3</v>
      </c>
      <c r="U122" s="150">
        <v>44851</v>
      </c>
      <c r="V122" s="150">
        <v>-90</v>
      </c>
      <c r="W122" s="153">
        <v>0.21180555555555555</v>
      </c>
      <c r="X122" s="154">
        <v>42940</v>
      </c>
      <c r="Y122" s="21" t="s">
        <v>38</v>
      </c>
    </row>
    <row r="123" spans="1:25" ht="15.75" thickBot="1" x14ac:dyDescent="0.2">
      <c r="A123" s="7">
        <v>502007</v>
      </c>
      <c r="B123" s="144" t="s">
        <v>47</v>
      </c>
      <c r="C123" s="7">
        <v>1.018</v>
      </c>
      <c r="D123" s="157">
        <v>0</v>
      </c>
      <c r="E123" s="144">
        <v>240.93</v>
      </c>
      <c r="F123" s="7">
        <v>1.0096000000000001</v>
      </c>
      <c r="G123" s="146">
        <v>-8.3000000000000001E-3</v>
      </c>
      <c r="H123" s="146">
        <v>0.03</v>
      </c>
      <c r="I123" s="144">
        <v>4.5</v>
      </c>
      <c r="J123" s="144">
        <v>4.5</v>
      </c>
      <c r="K123" s="146">
        <v>4.4630000000000003E-2</v>
      </c>
      <c r="L123" s="144" t="s">
        <v>40</v>
      </c>
      <c r="M123" s="7" t="s">
        <v>48</v>
      </c>
      <c r="N123" s="145">
        <v>-8.9999999999999993E-3</v>
      </c>
      <c r="O123" s="23">
        <v>0.2984</v>
      </c>
      <c r="P123" s="146">
        <v>-1.06E-2</v>
      </c>
      <c r="Q123" s="146">
        <v>0.67100000000000004</v>
      </c>
      <c r="R123" s="146">
        <v>-1.2999999999999999E-3</v>
      </c>
      <c r="S123" s="146">
        <v>-3.8E-3</v>
      </c>
      <c r="T123" s="146">
        <v>-2.7000000000000001E-3</v>
      </c>
      <c r="U123" s="144">
        <v>24775</v>
      </c>
      <c r="V123" s="144">
        <v>32</v>
      </c>
      <c r="W123" s="148">
        <v>0.21180555555555555</v>
      </c>
      <c r="X123" s="149">
        <v>42900</v>
      </c>
      <c r="Y123" s="13" t="s">
        <v>38</v>
      </c>
    </row>
    <row r="124" spans="1:25" ht="15.75" thickBot="1" x14ac:dyDescent="0.2">
      <c r="A124" s="14">
        <v>502011</v>
      </c>
      <c r="B124" s="150" t="s">
        <v>101</v>
      </c>
      <c r="C124" s="14">
        <v>1.0149999999999999</v>
      </c>
      <c r="D124" s="159">
        <v>0</v>
      </c>
      <c r="E124" s="150">
        <v>454.66</v>
      </c>
      <c r="F124" s="14">
        <v>1.0067999999999999</v>
      </c>
      <c r="G124" s="152">
        <v>-8.0999999999999996E-3</v>
      </c>
      <c r="H124" s="152">
        <v>0.03</v>
      </c>
      <c r="I124" s="150">
        <v>4.5</v>
      </c>
      <c r="J124" s="150">
        <v>4.5</v>
      </c>
      <c r="K124" s="152">
        <v>4.4630000000000003E-2</v>
      </c>
      <c r="L124" s="150" t="s">
        <v>40</v>
      </c>
      <c r="M124" s="14" t="s">
        <v>56</v>
      </c>
      <c r="N124" s="156">
        <v>-1.5699999999999999E-2</v>
      </c>
      <c r="O124" s="18">
        <v>0.46729999999999999</v>
      </c>
      <c r="P124" s="152">
        <v>-1.06E-2</v>
      </c>
      <c r="Q124" s="152">
        <v>0.27150000000000002</v>
      </c>
      <c r="R124" s="152">
        <v>1.9E-3</v>
      </c>
      <c r="S124" s="152">
        <v>-1.6999999999999999E-3</v>
      </c>
      <c r="T124" s="152">
        <v>1E-4</v>
      </c>
      <c r="U124" s="150">
        <v>15985</v>
      </c>
      <c r="V124" s="150">
        <v>60</v>
      </c>
      <c r="W124" s="153">
        <v>0.21180555555555555</v>
      </c>
      <c r="X124" s="154">
        <v>42923</v>
      </c>
      <c r="Y124" s="21" t="s">
        <v>38</v>
      </c>
    </row>
    <row r="125" spans="1:25" ht="15.75" thickBot="1" x14ac:dyDescent="0.2">
      <c r="A125" s="7">
        <v>150194</v>
      </c>
      <c r="B125" s="144" t="s">
        <v>85</v>
      </c>
      <c r="C125" s="7">
        <v>1.0409999999999999</v>
      </c>
      <c r="D125" s="145">
        <v>-1.9E-3</v>
      </c>
      <c r="E125" s="144">
        <v>4979.18</v>
      </c>
      <c r="F125" s="7">
        <v>1.032</v>
      </c>
      <c r="G125" s="146">
        <v>-8.6999999999999994E-3</v>
      </c>
      <c r="H125" s="146">
        <v>0.03</v>
      </c>
      <c r="I125" s="144">
        <v>4.5</v>
      </c>
      <c r="J125" s="144">
        <v>4.5</v>
      </c>
      <c r="K125" s="146">
        <v>4.4600000000000001E-2</v>
      </c>
      <c r="L125" s="144" t="s">
        <v>40</v>
      </c>
      <c r="M125" s="7" t="s">
        <v>86</v>
      </c>
      <c r="N125" s="145">
        <v>-4.4999999999999997E-3</v>
      </c>
      <c r="O125" s="23">
        <v>0.1585</v>
      </c>
      <c r="P125" s="146">
        <v>-1.14E-2</v>
      </c>
      <c r="Q125" s="146">
        <v>0.96919999999999995</v>
      </c>
      <c r="R125" s="146">
        <v>-4.1999999999999997E-3</v>
      </c>
      <c r="S125" s="146">
        <v>-1.2999999999999999E-3</v>
      </c>
      <c r="T125" s="146">
        <v>-3.8999999999999998E-3</v>
      </c>
      <c r="U125" s="144">
        <v>453352</v>
      </c>
      <c r="V125" s="144">
        <v>32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150307</v>
      </c>
      <c r="B126" s="150" t="s">
        <v>51</v>
      </c>
      <c r="C126" s="14">
        <v>1.0429999999999999</v>
      </c>
      <c r="D126" s="159">
        <v>0</v>
      </c>
      <c r="E126" s="150">
        <v>53.03</v>
      </c>
      <c r="F126" s="14">
        <v>1.034</v>
      </c>
      <c r="G126" s="152">
        <v>-8.6999999999999994E-3</v>
      </c>
      <c r="H126" s="152">
        <v>0.03</v>
      </c>
      <c r="I126" s="150">
        <v>4.5</v>
      </c>
      <c r="J126" s="150">
        <v>4.5</v>
      </c>
      <c r="K126" s="152">
        <v>4.4600000000000001E-2</v>
      </c>
      <c r="L126" s="150" t="s">
        <v>40</v>
      </c>
      <c r="M126" s="14" t="s">
        <v>52</v>
      </c>
      <c r="N126" s="156">
        <v>-1.0999999999999999E-2</v>
      </c>
      <c r="O126" s="18">
        <v>0.20100000000000001</v>
      </c>
      <c r="P126" s="152">
        <v>-1.14E-2</v>
      </c>
      <c r="Q126" s="152">
        <v>0.86680000000000001</v>
      </c>
      <c r="R126" s="152">
        <v>-6.1999999999999998E-3</v>
      </c>
      <c r="S126" s="152">
        <v>-6.7999999999999996E-3</v>
      </c>
      <c r="T126" s="152">
        <v>-5.5999999999999999E-3</v>
      </c>
      <c r="U126" s="150">
        <v>18151</v>
      </c>
      <c r="V126" s="150">
        <v>-151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150255</v>
      </c>
      <c r="B127" s="155" t="s">
        <v>112</v>
      </c>
      <c r="C127" s="7">
        <v>1.02</v>
      </c>
      <c r="D127" s="157">
        <v>0</v>
      </c>
      <c r="E127" s="144">
        <v>0.04</v>
      </c>
      <c r="F127" s="7">
        <v>1.0111000000000001</v>
      </c>
      <c r="G127" s="146">
        <v>-8.8000000000000005E-3</v>
      </c>
      <c r="H127" s="146">
        <v>0.03</v>
      </c>
      <c r="I127" s="144">
        <v>4.5</v>
      </c>
      <c r="J127" s="144">
        <v>4.5</v>
      </c>
      <c r="K127" s="146">
        <v>4.4600000000000001E-2</v>
      </c>
      <c r="L127" s="144" t="s">
        <v>40</v>
      </c>
      <c r="M127" s="7" t="s">
        <v>95</v>
      </c>
      <c r="N127" s="145">
        <v>-2.5000000000000001E-3</v>
      </c>
      <c r="O127" s="23">
        <v>0.2419</v>
      </c>
      <c r="P127" s="146">
        <v>-1.1599999999999999E-2</v>
      </c>
      <c r="Q127" s="146">
        <v>0.80349999999999999</v>
      </c>
      <c r="R127" s="146">
        <v>-7.4999999999999997E-3</v>
      </c>
      <c r="S127" s="146">
        <v>-8.6E-3</v>
      </c>
      <c r="T127" s="146">
        <v>-9.2999999999999992E-3</v>
      </c>
      <c r="U127" s="144">
        <v>2980</v>
      </c>
      <c r="V127" s="144">
        <v>-1</v>
      </c>
      <c r="W127" s="148">
        <v>0.21180555555555555</v>
      </c>
      <c r="X127" s="149">
        <v>42888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1.0429999999999999</v>
      </c>
      <c r="D128" s="156">
        <v>-1E-3</v>
      </c>
      <c r="E128" s="150">
        <v>0.15</v>
      </c>
      <c r="F128" s="14">
        <v>1.034</v>
      </c>
      <c r="G128" s="152">
        <v>-8.6999999999999994E-3</v>
      </c>
      <c r="H128" s="152">
        <v>0.03</v>
      </c>
      <c r="I128" s="150">
        <v>4.5</v>
      </c>
      <c r="J128" s="150">
        <v>4.5</v>
      </c>
      <c r="K128" s="152">
        <v>4.4600000000000001E-2</v>
      </c>
      <c r="L128" s="150" t="s">
        <v>40</v>
      </c>
      <c r="M128" s="14" t="s">
        <v>62</v>
      </c>
      <c r="N128" s="156">
        <v>-1.4E-3</v>
      </c>
      <c r="O128" s="18">
        <v>0.11799999999999999</v>
      </c>
      <c r="P128" s="152">
        <v>-9.7000000000000003E-3</v>
      </c>
      <c r="Q128" s="152">
        <v>0.54049999999999998</v>
      </c>
      <c r="R128" s="152">
        <v>-3.7000000000000002E-3</v>
      </c>
      <c r="S128" s="152">
        <v>-3.0999999999999999E-3</v>
      </c>
      <c r="T128" s="152">
        <v>-5.7000000000000002E-3</v>
      </c>
      <c r="U128" s="150">
        <v>9018</v>
      </c>
      <c r="V128" s="150">
        <v>0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502004</v>
      </c>
      <c r="B129" s="144" t="s">
        <v>98</v>
      </c>
      <c r="C129" s="7">
        <v>1.016</v>
      </c>
      <c r="D129" s="157">
        <v>0</v>
      </c>
      <c r="E129" s="144">
        <v>608.29</v>
      </c>
      <c r="F129" s="7">
        <v>1.0067999999999999</v>
      </c>
      <c r="G129" s="146">
        <v>-9.1000000000000004E-3</v>
      </c>
      <c r="H129" s="146">
        <v>0.03</v>
      </c>
      <c r="I129" s="144">
        <v>4.5</v>
      </c>
      <c r="J129" s="144">
        <v>4.5</v>
      </c>
      <c r="K129" s="146">
        <v>4.4589999999999998E-2</v>
      </c>
      <c r="L129" s="144" t="s">
        <v>40</v>
      </c>
      <c r="M129" s="7" t="s">
        <v>80</v>
      </c>
      <c r="N129" s="145">
        <v>-1.0800000000000001E-2</v>
      </c>
      <c r="O129" s="23">
        <v>0.44080000000000003</v>
      </c>
      <c r="P129" s="146">
        <v>-1.1599999999999999E-2</v>
      </c>
      <c r="Q129" s="146">
        <v>0.33479999999999999</v>
      </c>
      <c r="R129" s="146">
        <v>-4.1999999999999997E-3</v>
      </c>
      <c r="S129" s="146">
        <v>-4.3E-3</v>
      </c>
      <c r="T129" s="146">
        <v>-5.1000000000000004E-3</v>
      </c>
      <c r="U129" s="144">
        <v>34842</v>
      </c>
      <c r="V129" s="144">
        <v>-27</v>
      </c>
      <c r="W129" s="148">
        <v>0.21180555555555555</v>
      </c>
      <c r="X129" s="149">
        <v>42923</v>
      </c>
      <c r="Y129" s="13" t="s">
        <v>38</v>
      </c>
    </row>
    <row r="130" spans="1:25" ht="15.75" thickBot="1" x14ac:dyDescent="0.2">
      <c r="A130" s="14">
        <v>150018</v>
      </c>
      <c r="B130" s="150" t="s">
        <v>122</v>
      </c>
      <c r="C130" s="14">
        <v>1.04</v>
      </c>
      <c r="D130" s="156">
        <v>-1E-3</v>
      </c>
      <c r="E130" s="150">
        <v>2786.44</v>
      </c>
      <c r="F130" s="14">
        <v>1.03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123</v>
      </c>
      <c r="N130" s="156">
        <v>-1.03E-2</v>
      </c>
      <c r="O130" s="18">
        <v>0.32950000000000002</v>
      </c>
      <c r="P130" s="152">
        <v>-1.24E-2</v>
      </c>
      <c r="Q130" s="152">
        <v>1.0952</v>
      </c>
      <c r="R130" s="152">
        <v>1E-3</v>
      </c>
      <c r="S130" s="152">
        <v>1.6000000000000001E-3</v>
      </c>
      <c r="T130" s="152">
        <v>2.0999999999999999E-3</v>
      </c>
      <c r="U130" s="150">
        <v>333336</v>
      </c>
      <c r="V130" s="150">
        <v>1935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150329</v>
      </c>
      <c r="B131" s="144" t="s">
        <v>99</v>
      </c>
      <c r="C131" s="7">
        <v>1.042</v>
      </c>
      <c r="D131" s="147">
        <v>1E-3</v>
      </c>
      <c r="E131" s="144">
        <v>587.84</v>
      </c>
      <c r="F131" s="7">
        <v>1.032</v>
      </c>
      <c r="G131" s="146">
        <v>-9.7000000000000003E-3</v>
      </c>
      <c r="H131" s="146">
        <v>0.03</v>
      </c>
      <c r="I131" s="144">
        <v>4.5</v>
      </c>
      <c r="J131" s="144">
        <v>4.5</v>
      </c>
      <c r="K131" s="146">
        <v>4.4549999999999999E-2</v>
      </c>
      <c r="L131" s="144" t="s">
        <v>40</v>
      </c>
      <c r="M131" s="7" t="s">
        <v>100</v>
      </c>
      <c r="N131" s="147">
        <v>2.8E-3</v>
      </c>
      <c r="O131" s="23">
        <v>0.3382</v>
      </c>
      <c r="P131" s="146">
        <v>-1.24E-2</v>
      </c>
      <c r="Q131" s="146">
        <v>0.54869999999999997</v>
      </c>
      <c r="R131" s="146">
        <v>-7.7999999999999996E-3</v>
      </c>
      <c r="S131" s="146">
        <v>-6.7000000000000002E-3</v>
      </c>
      <c r="T131" s="146">
        <v>-5.1999999999999998E-3</v>
      </c>
      <c r="U131" s="144">
        <v>14039</v>
      </c>
      <c r="V131" s="144">
        <v>-305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150227</v>
      </c>
      <c r="B132" s="161" t="s">
        <v>111</v>
      </c>
      <c r="C132" s="14">
        <v>1.05</v>
      </c>
      <c r="D132" s="156">
        <v>-1E-3</v>
      </c>
      <c r="E132" s="150">
        <v>1952.16</v>
      </c>
      <c r="F132" s="14">
        <v>1.038</v>
      </c>
      <c r="G132" s="152">
        <v>-1.1599999999999999E-2</v>
      </c>
      <c r="H132" s="152">
        <v>0.03</v>
      </c>
      <c r="I132" s="150">
        <v>4.5</v>
      </c>
      <c r="J132" s="150">
        <v>4.5</v>
      </c>
      <c r="K132" s="152">
        <v>4.4470000000000003E-2</v>
      </c>
      <c r="L132" s="150" t="s">
        <v>40</v>
      </c>
      <c r="M132" s="14" t="s">
        <v>95</v>
      </c>
      <c r="N132" s="156">
        <v>-2.5000000000000001E-3</v>
      </c>
      <c r="O132" s="18">
        <v>0.2656</v>
      </c>
      <c r="P132" s="152">
        <v>-1.4200000000000001E-2</v>
      </c>
      <c r="Q132" s="152">
        <v>0.71050000000000002</v>
      </c>
      <c r="R132" s="152">
        <v>-3.8999999999999998E-3</v>
      </c>
      <c r="S132" s="152">
        <v>-1.1000000000000001E-3</v>
      </c>
      <c r="T132" s="152">
        <v>-2.8E-3</v>
      </c>
      <c r="U132" s="150">
        <v>323702</v>
      </c>
      <c r="V132" s="150">
        <v>1177</v>
      </c>
      <c r="W132" s="153">
        <v>0.21180555555555555</v>
      </c>
      <c r="X132" s="154">
        <v>42675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1.036</v>
      </c>
      <c r="D133" s="157">
        <v>0</v>
      </c>
      <c r="E133" s="144">
        <v>788.15</v>
      </c>
      <c r="F133" s="7">
        <v>1.0209999999999999</v>
      </c>
      <c r="G133" s="146">
        <v>-1.47E-2</v>
      </c>
      <c r="H133" s="146">
        <v>0.03</v>
      </c>
      <c r="I133" s="144">
        <v>4.5</v>
      </c>
      <c r="J133" s="144">
        <v>4.5</v>
      </c>
      <c r="K133" s="146">
        <v>4.4330000000000001E-2</v>
      </c>
      <c r="L133" s="144" t="s">
        <v>40</v>
      </c>
      <c r="M133" s="7" t="s">
        <v>102</v>
      </c>
      <c r="N133" s="145">
        <v>-1.5800000000000002E-2</v>
      </c>
      <c r="O133" s="23">
        <v>0.44540000000000002</v>
      </c>
      <c r="P133" s="146">
        <v>-1.72E-2</v>
      </c>
      <c r="Q133" s="160">
        <v>0.30909999999999999</v>
      </c>
      <c r="R133" s="146">
        <v>1E-3</v>
      </c>
      <c r="S133" s="146">
        <v>-2.9999999999999997E-4</v>
      </c>
      <c r="T133" s="146">
        <v>1.4E-3</v>
      </c>
      <c r="U133" s="144">
        <v>354199</v>
      </c>
      <c r="V133" s="144">
        <v>682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150076</v>
      </c>
      <c r="B134" s="150" t="s">
        <v>288</v>
      </c>
      <c r="C134" s="14">
        <v>1.0469999999999999</v>
      </c>
      <c r="D134" s="159">
        <v>0</v>
      </c>
      <c r="E134" s="150">
        <v>1.06</v>
      </c>
      <c r="F134" s="14">
        <v>1.03</v>
      </c>
      <c r="G134" s="152">
        <v>-1.6500000000000001E-2</v>
      </c>
      <c r="H134" s="152">
        <v>0.03</v>
      </c>
      <c r="I134" s="150">
        <v>4.5</v>
      </c>
      <c r="J134" s="150">
        <v>4.5</v>
      </c>
      <c r="K134" s="152">
        <v>4.4249999999999998E-2</v>
      </c>
      <c r="L134" s="150" t="s">
        <v>40</v>
      </c>
      <c r="M134" s="14" t="s">
        <v>88</v>
      </c>
      <c r="N134" s="156">
        <v>-8.0000000000000002E-3</v>
      </c>
      <c r="O134" s="18">
        <v>0.42599999999999999</v>
      </c>
      <c r="P134" s="152">
        <v>-1.8800000000000001E-2</v>
      </c>
      <c r="Q134" s="152">
        <v>0.76629999999999998</v>
      </c>
      <c r="R134" s="152">
        <v>2.2700000000000001E-2</v>
      </c>
      <c r="S134" s="152">
        <v>1.18E-2</v>
      </c>
      <c r="T134" s="152">
        <v>1.4500000000000001E-2</v>
      </c>
      <c r="U134" s="150">
        <v>291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1.0489999999999999</v>
      </c>
      <c r="D135" s="157">
        <v>0</v>
      </c>
      <c r="E135" s="144">
        <v>848.32</v>
      </c>
      <c r="F135" s="7">
        <v>1.0289999999999999</v>
      </c>
      <c r="G135" s="146">
        <v>-1.9400000000000001E-2</v>
      </c>
      <c r="H135" s="146">
        <v>0.03</v>
      </c>
      <c r="I135" s="144">
        <v>4.5</v>
      </c>
      <c r="J135" s="144">
        <v>4.5</v>
      </c>
      <c r="K135" s="146">
        <v>4.4119999999999999E-2</v>
      </c>
      <c r="L135" s="144" t="s">
        <v>40</v>
      </c>
      <c r="M135" s="7" t="s">
        <v>117</v>
      </c>
      <c r="N135" s="147">
        <v>8.3999999999999995E-3</v>
      </c>
      <c r="O135" s="23">
        <v>0.37430000000000002</v>
      </c>
      <c r="P135" s="146">
        <v>-2.18E-2</v>
      </c>
      <c r="Q135" s="146">
        <v>0.46760000000000002</v>
      </c>
      <c r="R135" s="146">
        <v>-8.3999999999999995E-3</v>
      </c>
      <c r="S135" s="146">
        <v>-7.9000000000000008E-3</v>
      </c>
      <c r="T135" s="146">
        <v>-5.4000000000000003E-3</v>
      </c>
      <c r="U135" s="144">
        <v>53367</v>
      </c>
      <c r="V135" s="144">
        <v>-154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1.071</v>
      </c>
      <c r="D136" s="156">
        <v>-2.8E-3</v>
      </c>
      <c r="E136" s="150">
        <v>0.01</v>
      </c>
      <c r="F136" s="14">
        <v>1.048</v>
      </c>
      <c r="G136" s="152">
        <v>-2.1899999999999999E-2</v>
      </c>
      <c r="H136" s="152">
        <v>0.03</v>
      </c>
      <c r="I136" s="150">
        <v>4.75</v>
      </c>
      <c r="J136" s="150">
        <v>4.5</v>
      </c>
      <c r="K136" s="152">
        <v>4.4010000000000001E-2</v>
      </c>
      <c r="L136" s="150" t="s">
        <v>40</v>
      </c>
      <c r="M136" s="14" t="s">
        <v>86</v>
      </c>
      <c r="N136" s="156">
        <v>-4.4999999999999997E-3</v>
      </c>
      <c r="O136" s="18">
        <v>0.41699999999999998</v>
      </c>
      <c r="P136" s="152">
        <v>-2.4299999999999999E-2</v>
      </c>
      <c r="Q136" s="152">
        <v>0.34739999999999999</v>
      </c>
      <c r="R136" s="152">
        <v>6.9999999999999999E-4</v>
      </c>
      <c r="S136" s="152">
        <v>2.2000000000000001E-3</v>
      </c>
      <c r="T136" s="152">
        <v>-3.0999999999999999E-3</v>
      </c>
      <c r="U136" s="150">
        <v>999</v>
      </c>
      <c r="V136" s="150">
        <v>2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150181</v>
      </c>
      <c r="B137" s="144" t="s">
        <v>98</v>
      </c>
      <c r="C137" s="7">
        <v>1.05</v>
      </c>
      <c r="D137" s="147">
        <v>2.8999999999999998E-3</v>
      </c>
      <c r="E137" s="144">
        <v>976.34</v>
      </c>
      <c r="F137" s="7">
        <v>1.026</v>
      </c>
      <c r="G137" s="146">
        <v>-2.3400000000000001E-2</v>
      </c>
      <c r="H137" s="146">
        <v>0.03</v>
      </c>
      <c r="I137" s="144">
        <v>4.5</v>
      </c>
      <c r="J137" s="144">
        <v>4.5</v>
      </c>
      <c r="K137" s="146">
        <v>4.3950000000000003E-2</v>
      </c>
      <c r="L137" s="144" t="s">
        <v>40</v>
      </c>
      <c r="M137" s="7" t="s">
        <v>80</v>
      </c>
      <c r="N137" s="145">
        <v>-1.0800000000000001E-2</v>
      </c>
      <c r="O137" s="23">
        <v>0.43</v>
      </c>
      <c r="P137" s="146">
        <v>-2.5600000000000001E-2</v>
      </c>
      <c r="Q137" s="146">
        <v>0.34</v>
      </c>
      <c r="R137" s="146">
        <v>-3.0000000000000001E-3</v>
      </c>
      <c r="S137" s="146">
        <v>-4.4000000000000003E-3</v>
      </c>
      <c r="T137" s="146">
        <v>-5.3E-3</v>
      </c>
      <c r="U137" s="144">
        <v>303073</v>
      </c>
      <c r="V137" s="144">
        <v>48</v>
      </c>
      <c r="W137" s="148">
        <v>0.21180555555555555</v>
      </c>
      <c r="X137" s="149">
        <v>42719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1.0569999999999999</v>
      </c>
      <c r="D138" s="156">
        <v>-3.8E-3</v>
      </c>
      <c r="E138" s="150">
        <v>248.2</v>
      </c>
      <c r="F138" s="14">
        <v>1.03</v>
      </c>
      <c r="G138" s="152">
        <v>-2.6200000000000001E-2</v>
      </c>
      <c r="H138" s="152">
        <v>0.03</v>
      </c>
      <c r="I138" s="150">
        <v>4.5</v>
      </c>
      <c r="J138" s="150">
        <v>4.5</v>
      </c>
      <c r="K138" s="152">
        <v>4.3819999999999998E-2</v>
      </c>
      <c r="L138" s="150" t="s">
        <v>40</v>
      </c>
      <c r="M138" s="14" t="s">
        <v>108</v>
      </c>
      <c r="N138" s="156">
        <v>-0.03</v>
      </c>
      <c r="O138" s="18">
        <v>0.3785</v>
      </c>
      <c r="P138" s="152">
        <v>-2.8299999999999999E-2</v>
      </c>
      <c r="Q138" s="152">
        <v>0.45660000000000001</v>
      </c>
      <c r="R138" s="152">
        <v>-1.1999999999999999E-3</v>
      </c>
      <c r="S138" s="152">
        <v>5.0000000000000001E-4</v>
      </c>
      <c r="T138" s="152">
        <v>-3.8999999999999998E-3</v>
      </c>
      <c r="U138" s="150">
        <v>11856</v>
      </c>
      <c r="V138" s="150">
        <v>1611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150279</v>
      </c>
      <c r="B139" s="144" t="s">
        <v>126</v>
      </c>
      <c r="C139" s="7">
        <v>1.089</v>
      </c>
      <c r="D139" s="157">
        <v>0</v>
      </c>
      <c r="E139" s="144">
        <v>0</v>
      </c>
      <c r="F139" s="7">
        <v>1.0569999999999999</v>
      </c>
      <c r="G139" s="146">
        <v>-3.0300000000000001E-2</v>
      </c>
      <c r="H139" s="146">
        <v>0.03</v>
      </c>
      <c r="I139" s="144">
        <v>5</v>
      </c>
      <c r="J139" s="144">
        <v>4.5</v>
      </c>
      <c r="K139" s="146">
        <v>4.36E-2</v>
      </c>
      <c r="L139" s="144" t="s">
        <v>40</v>
      </c>
      <c r="M139" s="7" t="s">
        <v>127</v>
      </c>
      <c r="N139" s="145">
        <v>-4.8999999999999998E-3</v>
      </c>
      <c r="O139" s="23">
        <v>0.30080000000000001</v>
      </c>
      <c r="P139" s="146">
        <v>-3.2199999999999999E-2</v>
      </c>
      <c r="Q139" s="146">
        <v>0.60489999999999999</v>
      </c>
      <c r="R139" s="146">
        <v>-6.0000000000000001E-3</v>
      </c>
      <c r="S139" s="146">
        <v>-5.8999999999999999E-3</v>
      </c>
      <c r="T139" s="146">
        <v>-2.0999999999999999E-3</v>
      </c>
      <c r="U139" s="144">
        <v>1216</v>
      </c>
      <c r="V139" s="144">
        <v>-2</v>
      </c>
      <c r="W139" s="148">
        <v>0.21180555555555555</v>
      </c>
      <c r="X139" s="149">
        <v>42614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1.0760000000000001</v>
      </c>
      <c r="D140" s="159">
        <v>0</v>
      </c>
      <c r="E140" s="150">
        <v>0.14000000000000001</v>
      </c>
      <c r="F140" s="14">
        <v>1.03</v>
      </c>
      <c r="G140" s="152">
        <v>-4.4699999999999997E-2</v>
      </c>
      <c r="H140" s="152">
        <v>0.03</v>
      </c>
      <c r="I140" s="150">
        <v>4.5</v>
      </c>
      <c r="J140" s="150">
        <v>4.5</v>
      </c>
      <c r="K140" s="152">
        <v>4.3020000000000003E-2</v>
      </c>
      <c r="L140" s="150" t="s">
        <v>40</v>
      </c>
      <c r="M140" s="14" t="s">
        <v>139</v>
      </c>
      <c r="N140" s="156">
        <v>-8.8999999999999999E-3</v>
      </c>
      <c r="O140" s="18">
        <v>0.40179999999999999</v>
      </c>
      <c r="P140" s="152">
        <v>-4.5400000000000003E-2</v>
      </c>
      <c r="Q140" s="152">
        <v>0.86939999999999995</v>
      </c>
      <c r="R140" s="152">
        <v>2.8999999999999998E-3</v>
      </c>
      <c r="S140" s="152">
        <v>-5.5999999999999999E-3</v>
      </c>
      <c r="T140" s="152">
        <v>-8.9999999999999998E-4</v>
      </c>
      <c r="U140" s="150">
        <v>243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1.0880000000000001</v>
      </c>
      <c r="D141" s="145">
        <v>-6.5299999999999997E-2</v>
      </c>
      <c r="E141" s="144">
        <v>1.51</v>
      </c>
      <c r="F141" s="7">
        <v>1.0329999999999999</v>
      </c>
      <c r="G141" s="146">
        <v>-5.3199999999999997E-2</v>
      </c>
      <c r="H141" s="146">
        <v>0.03</v>
      </c>
      <c r="I141" s="144">
        <v>4.5</v>
      </c>
      <c r="J141" s="144">
        <v>4.5</v>
      </c>
      <c r="K141" s="146">
        <v>4.265E-2</v>
      </c>
      <c r="L141" s="144" t="s">
        <v>40</v>
      </c>
      <c r="M141" s="7" t="s">
        <v>136</v>
      </c>
      <c r="N141" s="145">
        <v>-6.0000000000000001E-3</v>
      </c>
      <c r="O141" s="23">
        <v>0.37180000000000002</v>
      </c>
      <c r="P141" s="146">
        <v>-5.3199999999999997E-2</v>
      </c>
      <c r="Q141" s="146">
        <v>0.46889999999999998</v>
      </c>
      <c r="R141" s="146">
        <v>-7.0000000000000001E-3</v>
      </c>
      <c r="S141" s="146">
        <v>3.4599999999999999E-2</v>
      </c>
      <c r="T141" s="146">
        <v>-4.4000000000000003E-3</v>
      </c>
      <c r="U141" s="144">
        <v>1673</v>
      </c>
      <c r="V141" s="144">
        <v>-1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1.0880000000000001</v>
      </c>
      <c r="D142" s="159">
        <v>0</v>
      </c>
      <c r="E142" s="150">
        <v>2.21</v>
      </c>
      <c r="F142" s="14">
        <v>1.0296000000000001</v>
      </c>
      <c r="G142" s="152">
        <v>-5.67E-2</v>
      </c>
      <c r="H142" s="152">
        <v>0.03</v>
      </c>
      <c r="I142" s="150">
        <v>4.5</v>
      </c>
      <c r="J142" s="150">
        <v>4.5</v>
      </c>
      <c r="K142" s="152">
        <v>4.2520000000000002E-2</v>
      </c>
      <c r="L142" s="150" t="s">
        <v>40</v>
      </c>
      <c r="M142" s="14" t="s">
        <v>141</v>
      </c>
      <c r="N142" s="156">
        <v>-4.0000000000000001E-3</v>
      </c>
      <c r="O142" s="18">
        <v>0.4345</v>
      </c>
      <c r="P142" s="152">
        <v>-5.6000000000000001E-2</v>
      </c>
      <c r="Q142" s="152">
        <v>0.32569999999999999</v>
      </c>
      <c r="R142" s="152">
        <v>-8.9999999999999998E-4</v>
      </c>
      <c r="S142" s="152">
        <v>-3.3999999999999998E-3</v>
      </c>
      <c r="T142" s="152">
        <v>-5.7999999999999996E-3</v>
      </c>
      <c r="U142" s="150">
        <v>2321</v>
      </c>
      <c r="V142" s="150">
        <v>0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1.1000000000000001</v>
      </c>
      <c r="D143" s="147">
        <v>1.8E-3</v>
      </c>
      <c r="E143" s="144">
        <v>4.28</v>
      </c>
      <c r="F143" s="7">
        <v>1.0135000000000001</v>
      </c>
      <c r="G143" s="146">
        <v>-8.5300000000000001E-2</v>
      </c>
      <c r="H143" s="146">
        <v>0.03</v>
      </c>
      <c r="I143" s="144">
        <v>4.5</v>
      </c>
      <c r="J143" s="144">
        <v>4.5</v>
      </c>
      <c r="K143" s="146">
        <v>4.1419999999999998E-2</v>
      </c>
      <c r="L143" s="144" t="s">
        <v>40</v>
      </c>
      <c r="M143" s="7" t="s">
        <v>131</v>
      </c>
      <c r="N143" s="145">
        <v>-3.8E-3</v>
      </c>
      <c r="O143" s="23">
        <v>0.38840000000000002</v>
      </c>
      <c r="P143" s="146">
        <v>-8.0699999999999994E-2</v>
      </c>
      <c r="Q143" s="160">
        <v>0.4521</v>
      </c>
      <c r="R143" s="146">
        <v>3.8999999999999998E-3</v>
      </c>
      <c r="S143" s="146">
        <v>2.9999999999999997E-4</v>
      </c>
      <c r="T143" s="146">
        <v>-7.3000000000000001E-3</v>
      </c>
      <c r="U143" s="144">
        <v>3711</v>
      </c>
      <c r="V143" s="144">
        <v>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-1.5745762711864408E-3</v>
      </c>
      <c r="E144" s="36"/>
      <c r="F144" s="35"/>
      <c r="G144" s="43">
        <f>AVERAGE(G85:G143)</f>
        <v>-9.1322033898305083E-3</v>
      </c>
      <c r="H144" s="43">
        <f>COUNTIF($D85:$D143,"&gt;0")/COUNT($D85:$D143)</f>
        <v>0.13559322033898305</v>
      </c>
      <c r="I144" s="270"/>
      <c r="J144" s="270"/>
      <c r="K144" s="43">
        <f>AVERAGE(K85:K143)</f>
        <v>4.4630508474576273E-2</v>
      </c>
      <c r="L144" s="36"/>
      <c r="M144" s="35"/>
      <c r="N144" s="38"/>
      <c r="O144" s="39"/>
      <c r="P144" s="43">
        <f>AVERAGE(P85:P143)</f>
        <v>-1.4779310344827587E-2</v>
      </c>
      <c r="Q144" s="37"/>
      <c r="R144" s="43">
        <f>AVERAGE(R85:R143)</f>
        <v>-7.3220338983050854E-4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0.91600000000000004</v>
      </c>
      <c r="D145" s="156">
        <v>-1.1000000000000001E-3</v>
      </c>
      <c r="E145" s="150">
        <v>11.35</v>
      </c>
      <c r="F145" s="14">
        <v>1.02</v>
      </c>
      <c r="G145" s="152">
        <v>0.10199999999999999</v>
      </c>
      <c r="H145" s="152">
        <v>1.4999999999999999E-2</v>
      </c>
      <c r="I145" s="150">
        <v>3</v>
      </c>
      <c r="J145" s="150">
        <v>3</v>
      </c>
      <c r="K145" s="152">
        <v>3.3480000000000003E-2</v>
      </c>
      <c r="L145" s="150" t="s">
        <v>40</v>
      </c>
      <c r="M145" s="14" t="s">
        <v>41</v>
      </c>
      <c r="N145" s="151">
        <v>1E-4</v>
      </c>
      <c r="O145" s="18">
        <v>0.2243</v>
      </c>
      <c r="P145" s="152">
        <v>6.5600000000000006E-2</v>
      </c>
      <c r="Q145" s="152">
        <v>0.1106</v>
      </c>
      <c r="R145" s="152">
        <v>2.1899999999999999E-2</v>
      </c>
      <c r="S145" s="152">
        <v>1.35E-2</v>
      </c>
      <c r="T145" s="152">
        <v>8.8999999999999999E-3</v>
      </c>
      <c r="U145" s="150">
        <v>824</v>
      </c>
      <c r="V145" s="150">
        <v>4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1.0489999999999999</v>
      </c>
      <c r="D146" s="147">
        <v>2.8999999999999998E-3</v>
      </c>
      <c r="E146" s="144">
        <v>0.73</v>
      </c>
      <c r="F146" s="7">
        <v>1.05</v>
      </c>
      <c r="G146" s="146">
        <v>1E-3</v>
      </c>
      <c r="H146" s="144" t="s">
        <v>414</v>
      </c>
      <c r="I146" s="144">
        <v>3.7</v>
      </c>
      <c r="J146" s="144">
        <v>3.7</v>
      </c>
      <c r="K146" s="146">
        <v>3.7100000000000001E-2</v>
      </c>
      <c r="L146" s="144">
        <v>0.65</v>
      </c>
      <c r="M146" s="7" t="s">
        <v>415</v>
      </c>
      <c r="N146" s="157">
        <v>0</v>
      </c>
      <c r="O146" s="146">
        <v>0.2346</v>
      </c>
      <c r="P146" s="144" t="s">
        <v>37</v>
      </c>
      <c r="Q146" s="144" t="s">
        <v>37</v>
      </c>
      <c r="R146" s="146">
        <v>1.1999999999999999E-3</v>
      </c>
      <c r="S146" s="146">
        <v>-1.5E-3</v>
      </c>
      <c r="T146" s="146">
        <v>4.0000000000000002E-4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1.0980000000000001</v>
      </c>
      <c r="D147" s="151">
        <v>8.9999999999999998E-4</v>
      </c>
      <c r="E147" s="150">
        <v>5.24</v>
      </c>
      <c r="F147" s="14">
        <v>1.0880000000000001</v>
      </c>
      <c r="G147" s="152">
        <v>-9.1999999999999998E-3</v>
      </c>
      <c r="H147" s="150" t="s">
        <v>347</v>
      </c>
      <c r="I147" s="150">
        <v>4</v>
      </c>
      <c r="J147" s="150">
        <v>4</v>
      </c>
      <c r="K147" s="152">
        <v>2.546E-2</v>
      </c>
      <c r="L147" s="150">
        <v>0.79</v>
      </c>
      <c r="M147" s="14" t="s">
        <v>236</v>
      </c>
      <c r="N147" s="159">
        <v>0</v>
      </c>
      <c r="O147" s="152">
        <v>0.34189999999999998</v>
      </c>
      <c r="P147" s="150" t="s">
        <v>37</v>
      </c>
      <c r="Q147" s="150" t="s">
        <v>37</v>
      </c>
      <c r="R147" s="152">
        <v>1.2999999999999999E-3</v>
      </c>
      <c r="S147" s="152">
        <v>3.8E-3</v>
      </c>
      <c r="T147" s="152">
        <v>-8.0999999999999996E-3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1.0549999999999999</v>
      </c>
      <c r="D148" s="145">
        <v>-1.9E-3</v>
      </c>
      <c r="E148" s="144">
        <v>46.65</v>
      </c>
      <c r="F148" s="7">
        <v>1.0389999999999999</v>
      </c>
      <c r="G148" s="146">
        <v>-1.54E-2</v>
      </c>
      <c r="H148" s="144" t="s">
        <v>290</v>
      </c>
      <c r="I148" s="144">
        <v>5.5</v>
      </c>
      <c r="J148" s="144">
        <v>5.5</v>
      </c>
      <c r="K148" s="146">
        <v>0</v>
      </c>
      <c r="L148" s="144">
        <v>0.28999999999999998</v>
      </c>
      <c r="M148" s="7" t="s">
        <v>291</v>
      </c>
      <c r="N148" s="145">
        <v>-1.4E-3</v>
      </c>
      <c r="O148" s="23">
        <v>0.1348</v>
      </c>
      <c r="P148" s="146">
        <v>-3.7199999999999997E-2</v>
      </c>
      <c r="Q148" s="146">
        <v>0.4047</v>
      </c>
      <c r="R148" s="146">
        <v>-2.8999999999999998E-3</v>
      </c>
      <c r="S148" s="146">
        <v>-2.2000000000000001E-3</v>
      </c>
      <c r="T148" s="146">
        <v>-5.5999999999999999E-3</v>
      </c>
      <c r="U148" s="144">
        <v>29282</v>
      </c>
      <c r="V148" s="144">
        <v>-133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</v>
      </c>
      <c r="D149" s="156">
        <v>-2.8E-3</v>
      </c>
      <c r="E149" s="150">
        <v>48.56</v>
      </c>
      <c r="F149" s="14">
        <v>1</v>
      </c>
      <c r="G149" s="152">
        <v>-0.05</v>
      </c>
      <c r="H149" s="150" t="s">
        <v>35</v>
      </c>
      <c r="I149" s="150">
        <v>0</v>
      </c>
      <c r="J149" s="150">
        <v>0</v>
      </c>
      <c r="K149" s="152">
        <v>-1.8380000000000001E-2</v>
      </c>
      <c r="L149" s="150">
        <v>2.63</v>
      </c>
      <c r="M149" s="14" t="s">
        <v>36</v>
      </c>
      <c r="N149" s="156">
        <v>-8.0000000000000002E-3</v>
      </c>
      <c r="O149" s="152">
        <v>0.55359999999999998</v>
      </c>
      <c r="P149" s="150" t="s">
        <v>37</v>
      </c>
      <c r="Q149" s="150" t="s">
        <v>37</v>
      </c>
      <c r="R149" s="152">
        <v>1.09E-2</v>
      </c>
      <c r="S149" s="152">
        <v>8.2000000000000007E-3</v>
      </c>
      <c r="T149" s="152">
        <v>6.0000000000000001E-3</v>
      </c>
      <c r="U149" s="150">
        <v>3165</v>
      </c>
      <c r="V149" s="150">
        <v>3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9"/>
    <hyperlink ref="C18" r:id="rId70" display="http://finance.sina.com.cn/fund/quotes/150289/bc.shtml"/>
    <hyperlink ref="F18" r:id="rId71" display="http://www.cninfo.com.cn/information/fund/netvalue/150289.html"/>
    <hyperlink ref="M18" r:id="rId72" tooltip="399998" display="http://quote.eastmoney.com/zs399998.html"/>
    <hyperlink ref="O18" r:id="rId73" display="https://www.jisilu.cn/data/utils/lowcalc/150289"/>
    <hyperlink ref="Y18" r:id="rId74" tooltip="加【煤炭A级】为自选A类" display="javascript:addOwnedFund('150289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303"/>
    <hyperlink ref="C22" r:id="rId94" display="http://finance.sina.com.cn/fund/quotes/150303/bc.shtml"/>
    <hyperlink ref="F22" r:id="rId95" display="http://www.cninfo.com.cn/information/fund/netvalue/150303.html"/>
    <hyperlink ref="M22" r:id="rId96" tooltip="399673" display="http://quote.eastmoney.com/zs399673.html"/>
    <hyperlink ref="O22" r:id="rId97" display="https://www.jisilu.cn/data/utils/lowcalc/150303"/>
    <hyperlink ref="Y22" r:id="rId98" tooltip="加【创业股A】为自选A类" display="javascript:addOwnedFund('150303');"/>
    <hyperlink ref="A23" r:id="rId99" display="https://www.jisilu.cn/data/sfnew/detail/150291"/>
    <hyperlink ref="C23" r:id="rId100" display="http://finance.sina.com.cn/fund/quotes/150291/bc.shtml"/>
    <hyperlink ref="F23" r:id="rId101" display="http://www.cninfo.com.cn/information/fund/netvalue/150291.html"/>
    <hyperlink ref="M23" r:id="rId102" tooltip="399986" display="http://quote.eastmoney.com/zs399986.html"/>
    <hyperlink ref="O23" r:id="rId103" display="https://www.jisilu.cn/data/utils/lowcalc/150291"/>
    <hyperlink ref="Y23" r:id="rId104" tooltip="将【银行A份】从自选中删除" display="javascript:delOwnedFund('150291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198"/>
    <hyperlink ref="C28" r:id="rId130" display="http://finance.sina.com.cn/fund/quotes/150198/bc.shtml"/>
    <hyperlink ref="F28" r:id="rId131" display="http://www.cninfo.com.cn/information/fund/netvalue/150198.html"/>
    <hyperlink ref="M28" r:id="rId132" tooltip="399396" display="http://quote.eastmoney.com/zs399396.html"/>
    <hyperlink ref="O28" r:id="rId133" display="https://www.jisilu.cn/data/utils/lowcalc/150198"/>
    <hyperlink ref="Y28" r:id="rId134" tooltip="加【食品A】为自选A类" display="javascript:addOwnedFund('150198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265"/>
    <hyperlink ref="C30" r:id="rId142" display="http://finance.sina.com.cn/fund/quotes/150265/bc.shtml"/>
    <hyperlink ref="F30" r:id="rId143" display="http://www.cninfo.com.cn/information/fund/netvalue/150265.html"/>
    <hyperlink ref="M30" r:id="rId144" tooltip="399991" display="http://quote.eastmoney.com/zs399991.html"/>
    <hyperlink ref="O30" r:id="rId145" display="https://www.jisilu.cn/data/utils/lowcalc/150265"/>
    <hyperlink ref="Y30" r:id="rId146" tooltip="将【一带A】从自选中删除" display="javascript:delOwnedFund('150265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130"/>
    <hyperlink ref="C33" r:id="rId160" display="http://finance.sina.com.cn/fund/quotes/150130/bc.shtml"/>
    <hyperlink ref="F33" r:id="rId161" display="http://www.cninfo.com.cn/information/fund/netvalue/150130.html"/>
    <hyperlink ref="M33" r:id="rId162" tooltip="399394" display="http://quote.eastmoney.com/zs399394.html"/>
    <hyperlink ref="O33" r:id="rId163" display="https://www.jisilu.cn/data/utils/lowcalc/150130"/>
    <hyperlink ref="Y33" r:id="rId164" tooltip="加【医药A】为自选A类" display="javascript:addOwnedFund('150130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196"/>
    <hyperlink ref="C37" r:id="rId184" display="http://finance.sina.com.cn/fund/quotes/150196/bc.shtml"/>
    <hyperlink ref="F37" r:id="rId185" display="http://www.cninfo.com.cn/information/fund/netvalue/150196.html"/>
    <hyperlink ref="M37" r:id="rId186" tooltip="399395" display="http://quote.eastmoney.com/zs399395.html"/>
    <hyperlink ref="O37" r:id="rId187" display="https://www.jisilu.cn/data/utils/lowcalc/150196"/>
    <hyperlink ref="Y37" r:id="rId188" tooltip="加【有色A】为自选A类" display="javascript:addOwnedFund('150196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138"/>
    <hyperlink ref="C45" r:id="rId226" display="http://finance.sina.com.cn/fund/quotes/150138/bc.shtml"/>
    <hyperlink ref="F45" r:id="rId227" display="http://www.cninfo.com.cn/information/fund/netvalue/150138.html"/>
    <hyperlink ref="M45" r:id="rId228" tooltip="000842" display="http://quote.eastmoney.com/zs000842.html"/>
    <hyperlink ref="O45" r:id="rId229" display="https://www.jisilu.cn/data/utils/lowcalc/150138"/>
    <hyperlink ref="Y45" r:id="rId230" tooltip="加【中证800A】为自选A类" display="javascript:addOwnedFund('150138');"/>
    <hyperlink ref="A46" r:id="rId231" display="https://www.jisilu.cn/data/sfnew/detail/502014"/>
    <hyperlink ref="C46" r:id="rId232" display="http://finance.sina.com.cn/fund/quotes/502014/bc.shtml"/>
    <hyperlink ref="F46" r:id="rId233" display="http://www.cninfo.com.cn/information/fund/netvalue/502014.html"/>
    <hyperlink ref="M46" r:id="rId234" tooltip="000853" display="http://quote.eastmoney.com/zs000853.html"/>
    <hyperlink ref="O46" r:id="rId235" display="https://www.jisilu.cn/data/utils/lowcalc/502014"/>
    <hyperlink ref="Y46" r:id="rId236" tooltip="加【一带一A】为自选A类" display="javascript:addOwnedFund('502014');"/>
    <hyperlink ref="A47" r:id="rId237" display="https://www.jisilu.cn/data/sfnew/detail/150094"/>
    <hyperlink ref="C47" r:id="rId238" display="http://finance.sina.com.cn/fund/quotes/150094/bc.shtml"/>
    <hyperlink ref="F47" r:id="rId239" display="http://www.cninfo.com.cn/information/fund/netvalue/150094.html"/>
    <hyperlink ref="M47" r:id="rId240" tooltip="000966" display="http://quote.eastmoney.com/zs000966.html"/>
    <hyperlink ref="O47" r:id="rId241" display="https://www.jisilu.cn/data/utils/lowcalc/150094"/>
    <hyperlink ref="Y47" r:id="rId242" tooltip="加【泰信400A】为自选A类" display="javascript:addOwnedFund('150094');"/>
    <hyperlink ref="A48" r:id="rId243" display="https://www.jisilu.cn/data/sfnew/detail/150073"/>
    <hyperlink ref="C48" r:id="rId244" display="http://finance.sina.com.cn/fund/quotes/150073/bc.shtml"/>
    <hyperlink ref="F48" r:id="rId245" display="http://www.cninfo.com.cn/information/fund/netvalue/150073.html"/>
    <hyperlink ref="M48" r:id="rId246" tooltip="399958" display="http://quote.eastmoney.com/zs399958.html"/>
    <hyperlink ref="O48" r:id="rId247" display="https://www.jisilu.cn/data/utils/lowcalc/150073"/>
    <hyperlink ref="Y48" r:id="rId248" tooltip="加【诺安稳健】为自选A类" display="javascript:addOwnedFund('150073');"/>
    <hyperlink ref="A49" r:id="rId249" display="https://www.jisilu.cn/data/sfnew/detail/150281"/>
    <hyperlink ref="C49" r:id="rId250" display="http://finance.sina.com.cn/fund/quotes/150281/bc.shtml"/>
    <hyperlink ref="F49" r:id="rId251" display="http://www.cninfo.com.cn/information/fund/netvalue/150281.html"/>
    <hyperlink ref="M49" r:id="rId252" tooltip="399934" display="http://quote.eastmoney.com/zs399934.html"/>
    <hyperlink ref="O49" r:id="rId253" display="https://www.jisilu.cn/data/utils/lowcalc/150281"/>
    <hyperlink ref="Y49" r:id="rId254" tooltip="加【金融地A】为自选A类" display="javascript:addOwnedFund('15028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502031"/>
    <hyperlink ref="C52" r:id="rId268" display="http://finance.sina.com.cn/fund/quotes/502031/bc.shtml"/>
    <hyperlink ref="F52" r:id="rId269" display="http://www.cninfo.com.cn/information/fund/netvalue/502031.html"/>
    <hyperlink ref="M52" r:id="rId270" tooltip="399807" display="http://quote.eastmoney.com/zs399807.html"/>
    <hyperlink ref="O52" r:id="rId271" display="https://www.jisilu.cn/data/utils/lowcalc/502031"/>
    <hyperlink ref="Y52" r:id="rId272" tooltip="将【高铁A】从自选中删除" display="javascript:delOwnedFund('502031');"/>
    <hyperlink ref="A53" r:id="rId273" display="https://www.jisilu.cn/data/sfnew/detail/502041"/>
    <hyperlink ref="C53" r:id="rId274" display="http://finance.sina.com.cn/fund/quotes/502041/bc.shtml"/>
    <hyperlink ref="F53" r:id="rId275" display="http://www.cninfo.com.cn/information/fund/netvalue/502041.html"/>
    <hyperlink ref="M53" r:id="rId276" tooltip="000016" display="http://quote.eastmoney.com/zs000016.html"/>
    <hyperlink ref="O53" r:id="rId277" display="https://www.jisilu.cn/data/utils/lowcalc/502041"/>
    <hyperlink ref="Y53" r:id="rId278" tooltip="加【上50A】为自选A类" display="javascript:addOwnedFund('502041');"/>
    <hyperlink ref="A54" r:id="rId279" display="https://www.jisilu.cn/data/sfnew/detail/150121"/>
    <hyperlink ref="C54" r:id="rId280" display="http://finance.sina.com.cn/fund/quotes/150121/bc.shtml"/>
    <hyperlink ref="F54" r:id="rId281" display="http://www.cninfo.com.cn/information/fund/netvalue/150121.html"/>
    <hyperlink ref="M54" r:id="rId282" tooltip="399918" display="http://quote.eastmoney.com/zs399918.html"/>
    <hyperlink ref="O54" r:id="rId283" display="https://www.jisilu.cn/data/utils/lowcalc/150121"/>
    <hyperlink ref="Y54" r:id="rId284" tooltip="加【银河优先】为自选A类" display="javascript:addOwnedFund('150121');"/>
    <hyperlink ref="A55" r:id="rId285" display="https://www.jisilu.cn/data/sfnew/detail/502001"/>
    <hyperlink ref="C55" r:id="rId286" display="http://finance.sina.com.cn/fund/quotes/502001/bc.shtml"/>
    <hyperlink ref="F55" r:id="rId287" display="http://www.cninfo.com.cn/information/fund/netvalue/502001.html"/>
    <hyperlink ref="M55" r:id="rId288" tooltip="399982" display="http://quote.eastmoney.com/zs399982.html"/>
    <hyperlink ref="O55" r:id="rId289" display="https://www.jisilu.cn/data/utils/lowcalc/502001"/>
    <hyperlink ref="Y55" r:id="rId290" tooltip="加【500等权A】为自选A类" display="javascript:addOwnedFund('502001');"/>
    <hyperlink ref="A56" r:id="rId291" display="https://www.jisilu.cn/data/sfnew/detail/502021"/>
    <hyperlink ref="C56" r:id="rId292" display="http://finance.sina.com.cn/fund/quotes/502021/bc.shtml"/>
    <hyperlink ref="F56" r:id="rId293" display="http://www.cninfo.com.cn/information/fund/netvalue/502021.html"/>
    <hyperlink ref="M56" r:id="rId294" tooltip="000016" display="http://quote.eastmoney.com/zs000016.html"/>
    <hyperlink ref="O56" r:id="rId295" display="https://www.jisilu.cn/data/utils/lowcalc/502021"/>
    <hyperlink ref="Y56" r:id="rId296" tooltip="加【国金50A】为自选A类" display="javascript:addOwnedFund('502021');"/>
    <hyperlink ref="A57" r:id="rId297" display="https://www.jisilu.cn/data/sfnew/detail/150064"/>
    <hyperlink ref="C57" r:id="rId298" display="http://finance.sina.com.cn/fund/quotes/150064/bc.shtml"/>
    <hyperlink ref="F57" r:id="rId299" display="http://www.cninfo.com.cn/information/fund/netvalue/150064.html"/>
    <hyperlink ref="M57" r:id="rId300" tooltip="399904" display="http://quote.eastmoney.com/zs399904.html"/>
    <hyperlink ref="O57" r:id="rId301" display="https://www.jisilu.cn/data/utils/lowcalc/150064"/>
    <hyperlink ref="Y57" r:id="rId302" tooltip="加【同瑞A】为自选A类" display="javascript:addOwnedFund('150064');"/>
    <hyperlink ref="A58" r:id="rId303" display="https://www.jisilu.cn/data/sfnew/detail/150225"/>
    <hyperlink ref="C58" r:id="rId304" display="http://finance.sina.com.cn/fund/quotes/150225/bc.shtml"/>
    <hyperlink ref="F58" r:id="rId305" display="http://www.cninfo.com.cn/information/fund/netvalue/150225.html"/>
    <hyperlink ref="M58" r:id="rId306" tooltip="399966" display="http://quote.eastmoney.com/zs399966.html"/>
    <hyperlink ref="O58" r:id="rId307" display="https://www.jisilu.cn/data/utils/lowcalc/150225"/>
    <hyperlink ref="Y58" r:id="rId308" tooltip="加【证保A级】为自选A类" display="javascript:addOwnedFund('150225');"/>
    <hyperlink ref="A59" r:id="rId309" display="https://www.jisilu.cn/data/sfnew/detail/150055"/>
    <hyperlink ref="C59" r:id="rId310" display="http://finance.sina.com.cn/fund/quotes/150055/bc.shtml"/>
    <hyperlink ref="F59" r:id="rId311" display="http://www.cninfo.com.cn/information/fund/netvalue/150055.html"/>
    <hyperlink ref="M59" r:id="rId312" tooltip="399905" display="http://quote.eastmoney.com/zs399905.html"/>
    <hyperlink ref="O59" r:id="rId313" display="https://www.jisilu.cn/data/utils/lowcalc/150055"/>
    <hyperlink ref="Y59" r:id="rId314" tooltip="加【500A】为自选A类" display="javascript:addOwnedFund('150055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150267"/>
    <hyperlink ref="C61" r:id="rId322" display="http://finance.sina.com.cn/fund/quotes/150267/bc.shtml"/>
    <hyperlink ref="F61" r:id="rId323" display="http://www.cninfo.com.cn/information/fund/netvalue/150267.html"/>
    <hyperlink ref="M61" r:id="rId324" tooltip="399986" display="http://quote.eastmoney.com/zs399986.html"/>
    <hyperlink ref="O61" r:id="rId325" display="https://www.jisilu.cn/data/utils/lowcalc/150267"/>
    <hyperlink ref="Y61" r:id="rId326" tooltip="将【银行A类】从自选中删除" display="javascript:delOwnedFund('150267');"/>
    <hyperlink ref="A62" r:id="rId327" display="https://www.jisilu.cn/data/sfnew/detail/150104"/>
    <hyperlink ref="C62" r:id="rId328" display="http://finance.sina.com.cn/fund/quotes/150104/bc.shtml"/>
    <hyperlink ref="F62" r:id="rId329" display="http://www.cninfo.com.cn/information/fund/netvalue/150104.html"/>
    <hyperlink ref="M62" r:id="rId330" tooltip="399300" display="http://quote.eastmoney.com/zs399300.html"/>
    <hyperlink ref="O62" r:id="rId331" display="https://www.jisilu.cn/data/utils/lowcalc/150104"/>
    <hyperlink ref="Y62" r:id="rId332" tooltip="加【HS300A】为自选A类" display="javascript:addOwnedFund('150104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502054"/>
    <hyperlink ref="C64" r:id="rId340" display="http://finance.sina.com.cn/fund/quotes/502054/bc.shtml"/>
    <hyperlink ref="F64" r:id="rId341" display="http://www.cninfo.com.cn/information/fund/netvalue/502054.html"/>
    <hyperlink ref="M64" r:id="rId342" tooltip="399975" display="http://quote.eastmoney.com/zs399975.html"/>
    <hyperlink ref="O64" r:id="rId343" display="https://www.jisilu.cn/data/utils/lowcalc/502054"/>
    <hyperlink ref="Y64" r:id="rId344" tooltip="加【券商A】为自选A类" display="javascript:addOwnedFund('502054');"/>
    <hyperlink ref="A65" r:id="rId345" display="https://www.jisilu.cn/data/sfnew/detail/150083"/>
    <hyperlink ref="C65" r:id="rId346" display="http://finance.sina.com.cn/fund/quotes/150083/bc.shtml"/>
    <hyperlink ref="F65" r:id="rId347" display="http://www.cninfo.com.cn/information/fund/netvalue/150083.html"/>
    <hyperlink ref="M65" r:id="rId348" tooltip="399330" display="http://quote.eastmoney.com/zs399330.html"/>
    <hyperlink ref="O65" r:id="rId349" display="https://www.jisilu.cn/data/utils/lowcalc/150083"/>
    <hyperlink ref="Y65" r:id="rId350" tooltip="加【深证100A】为自选A类" display="javascript:addOwnedFund('150083');"/>
    <hyperlink ref="A66" r:id="rId351" display="https://www.jisilu.cn/data/sfnew/detail/150213"/>
    <hyperlink ref="C66" r:id="rId352" display="http://finance.sina.com.cn/fund/quotes/150213/bc.shtml"/>
    <hyperlink ref="F66" r:id="rId353" display="http://www.cninfo.com.cn/information/fund/netvalue/150213.html"/>
    <hyperlink ref="M66" r:id="rId354" tooltip="399958" display="http://quote.eastmoney.com/zs399958.html"/>
    <hyperlink ref="O66" r:id="rId355" display="https://www.jisilu.cn/data/utils/lowcalc/150213"/>
    <hyperlink ref="Y66" r:id="rId356" tooltip="加【成长A级】为自选A类" display="javascript:addOwnedFund('15021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167"/>
    <hyperlink ref="C68" r:id="rId364" display="http://finance.sina.com.cn/fund/quotes/150167/bc.shtml"/>
    <hyperlink ref="F68" r:id="rId365" display="http://www.cninfo.com.cn/information/fund/netvalue/150167.html"/>
    <hyperlink ref="M68" r:id="rId366" tooltip="399300" display="http://quote.eastmoney.com/zs399300.html"/>
    <hyperlink ref="O68" r:id="rId367" display="https://www.jisilu.cn/data/utils/lowcalc/150167"/>
    <hyperlink ref="Y68" r:id="rId368" tooltip="加【银华300A】为自选A类" display="javascript:addOwnedFund('150167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40"/>
    <hyperlink ref="C70" r:id="rId376" display="http://finance.sina.com.cn/fund/quotes/150140/bc.shtml"/>
    <hyperlink ref="F70" r:id="rId377" display="http://www.cninfo.com.cn/information/fund/netvalue/150140.html"/>
    <hyperlink ref="M70" r:id="rId378" tooltip="399300" display="http://quote.eastmoney.com/zs399300.html"/>
    <hyperlink ref="O70" r:id="rId379" display="https://www.jisilu.cn/data/utils/lowcalc/150140"/>
    <hyperlink ref="Y70" r:id="rId380" tooltip="加【国金300A】为自选A类" display="javascript:addOwnedFund('15014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90"/>
    <hyperlink ref="C72" r:id="rId388" display="http://finance.sina.com.cn/fund/quotes/150090/bc.shtml"/>
    <hyperlink ref="F72" r:id="rId389" display="http://www.cninfo.com.cn/information/fund/netvalue/150090.html"/>
    <hyperlink ref="M72" r:id="rId390" tooltip="399958" display="http://quote.eastmoney.com/zs399958.html"/>
    <hyperlink ref="O72" r:id="rId391" display="https://www.jisilu.cn/data/utils/lowcalc/150090"/>
    <hyperlink ref="Y72" r:id="rId392" tooltip="加【成长A】为自选A类" display="javascript:addOwnedFund('150090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57"/>
    <hyperlink ref="C81" r:id="rId433" display="http://finance.sina.com.cn/fund/quotes/150157/bc.shtml"/>
    <hyperlink ref="F81" r:id="rId434" display="http://www.cninfo.com.cn/information/fund/netvalue/150157.html"/>
    <hyperlink ref="M81" r:id="rId435" tooltip="000974" display="http://quote.eastmoney.com/zs000974.html"/>
    <hyperlink ref="O81" r:id="rId436" display="https://www.jisilu.cn/data/utils/lowcalc/150157"/>
    <hyperlink ref="Y81" r:id="rId437" tooltip="加【金融A】为自选A类" display="javascript:addOwnedFund('150157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29"/>
    <hyperlink ref="C86" r:id="rId457" display="http://finance.sina.com.cn/fund/quotes/150229/bc.shtml"/>
    <hyperlink ref="F86" r:id="rId458" display="http://www.cninfo.com.cn/information/fund/netvalue/150229.html"/>
    <hyperlink ref="M86" r:id="rId459" tooltip="399987" display="http://quote.eastmoney.com/zs399987.html"/>
    <hyperlink ref="O86" r:id="rId460" display="https://www.jisilu.cn/data/utils/lowcalc/150229"/>
    <hyperlink ref="Y86" r:id="rId461" tooltip="加【酒A】为自选A类" display="javascript:addOwnedFund('15022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502017"/>
    <hyperlink ref="C88" r:id="rId469" display="http://finance.sina.com.cn/fund/quotes/502017/bc.shtml"/>
    <hyperlink ref="F88" r:id="rId470" display="http://www.cninfo.com.cn/information/fund/netvalue/502017.html"/>
    <hyperlink ref="M88" r:id="rId471" tooltip="399991" display="http://quote.eastmoney.com/zs399991.html"/>
    <hyperlink ref="O88" r:id="rId472" display="https://www.jisilu.cn/data/utils/lowcalc/502017"/>
    <hyperlink ref="Y88" r:id="rId473" tooltip="加【带路A】为自选A类" display="javascript:addOwnedFund('502017');"/>
    <hyperlink ref="A89" r:id="rId474" display="https://www.jisilu.cn/data/sfnew/detail/150237"/>
    <hyperlink ref="C89" r:id="rId475" display="http://finance.sina.com.cn/fund/quotes/150237/bc.shtml"/>
    <hyperlink ref="F89" r:id="rId476" display="http://www.cninfo.com.cn/information/fund/netvalue/150237.html"/>
    <hyperlink ref="M89" r:id="rId477" tooltip="000827" display="http://quote.eastmoney.com/zs000827.html"/>
    <hyperlink ref="O89" r:id="rId478" display="https://www.jisilu.cn/data/utils/lowcalc/150237"/>
    <hyperlink ref="Y89" r:id="rId479" tooltip="加【环保A级】为自选A类" display="javascript:addOwnedFund('150237');"/>
    <hyperlink ref="A90" r:id="rId480" display="https://www.jisilu.cn/data/sfnew/detail/150184"/>
    <hyperlink ref="C90" r:id="rId481" display="http://finance.sina.com.cn/fund/quotes/150184/bc.shtml"/>
    <hyperlink ref="F90" r:id="rId482" display="http://www.cninfo.com.cn/information/fund/netvalue/150184.html"/>
    <hyperlink ref="M90" r:id="rId483" tooltip="000827" display="http://quote.eastmoney.com/zs000827.html"/>
    <hyperlink ref="O90" r:id="rId484" display="https://www.jisilu.cn/data/utils/lowcalc/150184"/>
    <hyperlink ref="Y90" r:id="rId485" tooltip="加【环保A】为自选A类" display="javascript:addOwnedFund('150184');"/>
    <hyperlink ref="A91" r:id="rId486" display="https://www.jisilu.cn/data/sfnew/detail/150233"/>
    <hyperlink ref="C91" r:id="rId487" display="http://finance.sina.com.cn/fund/quotes/150233/bc.shtml"/>
    <hyperlink ref="F91" r:id="rId488" display="http://www.cninfo.com.cn/information/fund/netvalue/150233.html"/>
    <hyperlink ref="M91" r:id="rId489" tooltip="399810" display="http://quote.eastmoney.com/zs399810.html"/>
    <hyperlink ref="O91" r:id="rId490" display="https://www.jisilu.cn/data/utils/lowcalc/150233"/>
    <hyperlink ref="Y91" r:id="rId491" tooltip="加【传媒业A】为自选A类" display="javascript:addOwnedFund('150233');"/>
    <hyperlink ref="A92" r:id="rId492" display="https://www.jisilu.cn/data/sfnew/detail/150257"/>
    <hyperlink ref="C92" r:id="rId493" display="http://finance.sina.com.cn/fund/quotes/150257/bc.shtml"/>
    <hyperlink ref="F92" r:id="rId494" display="http://www.cninfo.com.cn/information/fund/netvalue/150257.html"/>
    <hyperlink ref="M92" r:id="rId495" tooltip="399993" display="http://quote.eastmoney.com/zs399993.html"/>
    <hyperlink ref="O92" r:id="rId496" display="https://www.jisilu.cn/data/utils/lowcalc/150257"/>
    <hyperlink ref="Y92" r:id="rId497" tooltip="加【生物A】为自选A类" display="javascript:addOwnedFund('150257');"/>
    <hyperlink ref="A93" r:id="rId498" display="https://www.jisilu.cn/data/sfnew/detail/150259"/>
    <hyperlink ref="C93" r:id="rId499" display="http://finance.sina.com.cn/fund/quotes/150259/bc.shtml"/>
    <hyperlink ref="F93" r:id="rId500" display="http://www.cninfo.com.cn/information/fund/netvalue/150259.html"/>
    <hyperlink ref="M93" r:id="rId501" tooltip="399992" display="http://quote.eastmoney.com/zs399992.html"/>
    <hyperlink ref="O93" r:id="rId502" display="https://www.jisilu.cn/data/utils/lowcalc/150259"/>
    <hyperlink ref="Y93" r:id="rId503" tooltip="加【重组A】为自选A类" display="javascript:addOwnedFund('150259');"/>
    <hyperlink ref="A94" r:id="rId504" display="https://www.jisilu.cn/data/sfnew/detail/150100"/>
    <hyperlink ref="C94" r:id="rId505" display="http://finance.sina.com.cn/fund/quotes/150100/bc.shtml"/>
    <hyperlink ref="F94" r:id="rId506" display="http://www.cninfo.com.cn/information/fund/netvalue/150100.html"/>
    <hyperlink ref="M94" r:id="rId507" tooltip="000805" display="http://quote.eastmoney.com/zs000805.html"/>
    <hyperlink ref="O94" r:id="rId508" display="https://www.jisilu.cn/data/utils/lowcalc/150100"/>
    <hyperlink ref="Y94" r:id="rId509" tooltip="加【资源A】为自选A类" display="javascript:addOwnedFund('150100');"/>
    <hyperlink ref="A95" r:id="rId510" display="https://www.jisilu.cn/data/sfnew/detail/150177"/>
    <hyperlink ref="C95" r:id="rId511" display="http://finance.sina.com.cn/fund/quotes/150177/bc.shtml"/>
    <hyperlink ref="F95" r:id="rId512" display="http://www.cninfo.com.cn/information/fund/netvalue/150177.html"/>
    <hyperlink ref="M95" r:id="rId513" tooltip="399966" display="http://quote.eastmoney.com/zs399966.html"/>
    <hyperlink ref="O95" r:id="rId514" display="https://www.jisilu.cn/data/utils/lowcalc/150177"/>
    <hyperlink ref="Y95" r:id="rId515" tooltip="加【证保A】为自选A类" display="javascript:addOwnedFund('150177');"/>
    <hyperlink ref="A96" r:id="rId516" display="https://www.jisilu.cn/data/sfnew/detail/150179"/>
    <hyperlink ref="C96" r:id="rId517" display="http://finance.sina.com.cn/fund/quotes/150179/bc.shtml"/>
    <hyperlink ref="F96" r:id="rId518" display="http://www.cninfo.com.cn/information/fund/netvalue/150179.html"/>
    <hyperlink ref="M96" r:id="rId519" tooltip="399935" display="http://quote.eastmoney.com/zs399935.html"/>
    <hyperlink ref="O96" r:id="rId520" display="https://www.jisilu.cn/data/utils/lowcalc/150179"/>
    <hyperlink ref="Y96" r:id="rId521" tooltip="加【信息A】为自选A类" display="javascript:addOwnedFund('150179');"/>
    <hyperlink ref="A97" r:id="rId522" display="https://www.jisilu.cn/data/sfnew/detail/150243"/>
    <hyperlink ref="C97" r:id="rId523" display="http://finance.sina.com.cn/fund/quotes/150243/bc.shtml"/>
    <hyperlink ref="F97" r:id="rId524" display="http://www.cninfo.com.cn/information/fund/netvalue/150243.html"/>
    <hyperlink ref="M97" r:id="rId525" tooltip="399006" display="http://quote.eastmoney.com/zs399006.html"/>
    <hyperlink ref="O97" r:id="rId526" display="https://www.jisilu.cn/data/utils/lowcalc/150243"/>
    <hyperlink ref="Y97" r:id="rId527" tooltip="加【创业A】为自选A类" display="javascript:addOwnedFund('150243');"/>
    <hyperlink ref="A98" r:id="rId528" display="https://www.jisilu.cn/data/sfnew/detail/150315"/>
    <hyperlink ref="C98" r:id="rId529" display="http://finance.sina.com.cn/fund/quotes/150315/bc.shtml"/>
    <hyperlink ref="F98" r:id="rId530" display="http://www.cninfo.com.cn/information/fund/netvalue/150315.html"/>
    <hyperlink ref="M98" r:id="rId531" tooltip="399803" display="http://quote.eastmoney.com/zs399803.html"/>
    <hyperlink ref="O98" r:id="rId532" display="https://www.jisilu.cn/data/utils/lowcalc/150315"/>
    <hyperlink ref="Y98" r:id="rId533" tooltip="加【工业4A】为自选A类" display="javascript:addOwnedFund('150315');"/>
    <hyperlink ref="A99" r:id="rId534" display="https://www.jisilu.cn/data/sfnew/detail/150251"/>
    <hyperlink ref="C99" r:id="rId535" display="http://finance.sina.com.cn/fund/quotes/150251/bc.shtml"/>
    <hyperlink ref="F99" r:id="rId536" display="http://www.cninfo.com.cn/information/fund/netvalue/150251.html"/>
    <hyperlink ref="M99" r:id="rId537" tooltip="399990" display="http://quote.eastmoney.com/zs399990.html"/>
    <hyperlink ref="O99" r:id="rId538" display="https://www.jisilu.cn/data/utils/lowcalc/150251"/>
    <hyperlink ref="Y99" r:id="rId539" tooltip="加【煤炭A】为自选A类" display="javascript:addOwnedFund('150251');"/>
    <hyperlink ref="A100" r:id="rId540" display="https://www.jisilu.cn/data/sfnew/detail/150269"/>
    <hyperlink ref="C100" r:id="rId541" display="http://finance.sina.com.cn/fund/quotes/150269/bc.shtml"/>
    <hyperlink ref="F100" r:id="rId542" display="http://www.cninfo.com.cn/information/fund/netvalue/150269.html"/>
    <hyperlink ref="M100" r:id="rId543" tooltip="399997" display="http://quote.eastmoney.com/zs399997.html"/>
    <hyperlink ref="O100" r:id="rId544" display="https://www.jisilu.cn/data/utils/lowcalc/150269"/>
    <hyperlink ref="Y100" r:id="rId545" tooltip="加【白酒A】为自选A类" display="javascript:addOwnedFund('150269');"/>
    <hyperlink ref="A101" r:id="rId546" display="https://www.jisilu.cn/data/sfnew/detail/150283"/>
    <hyperlink ref="C101" r:id="rId547" display="http://finance.sina.com.cn/fund/quotes/150283/bc.shtml"/>
    <hyperlink ref="F101" r:id="rId548" display="http://www.cninfo.com.cn/information/fund/netvalue/150283.html"/>
    <hyperlink ref="M101" r:id="rId549" tooltip="000808" display="http://quote.eastmoney.com/zs000808.html"/>
    <hyperlink ref="O101" r:id="rId550" display="https://www.jisilu.cn/data/utils/lowcalc/150283"/>
    <hyperlink ref="Y101" r:id="rId551" tooltip="加【SW医药A】为自选A类" display="javascript:addOwnedFund('150283');"/>
    <hyperlink ref="A102" r:id="rId552" display="https://www.jisilu.cn/data/sfnew/detail/150275"/>
    <hyperlink ref="C102" r:id="rId553" display="http://finance.sina.com.cn/fund/quotes/150275/bc.shtml"/>
    <hyperlink ref="F102" r:id="rId554" display="http://www.cninfo.com.cn/information/fund/netvalue/150275.html"/>
    <hyperlink ref="M102" r:id="rId555" tooltip="399991" display="http://quote.eastmoney.com/zs399991.html"/>
    <hyperlink ref="O102" r:id="rId556" display="https://www.jisilu.cn/data/utils/lowcalc/150275"/>
    <hyperlink ref="Y102" r:id="rId557" tooltip="将【一带一A】从自选中删除" display="javascript:delOwnedFund('150275');"/>
    <hyperlink ref="A103" r:id="rId558" display="https://www.jisilu.cn/data/sfnew/detail/150203"/>
    <hyperlink ref="C103" r:id="rId559" display="http://finance.sina.com.cn/fund/quotes/150203/bc.shtml"/>
    <hyperlink ref="F103" r:id="rId560" display="http://www.cninfo.com.cn/information/fund/netvalue/150203.html"/>
    <hyperlink ref="M103" r:id="rId561" tooltip="399971" display="http://quote.eastmoney.com/zs399971.html"/>
    <hyperlink ref="O103" r:id="rId562" display="https://www.jisilu.cn/data/utils/lowcalc/150203"/>
    <hyperlink ref="Y103" r:id="rId563" tooltip="加【传媒A】为自选A类" display="javascript:addOwnedFund('150203');"/>
    <hyperlink ref="A104" r:id="rId564" display="https://www.jisilu.cn/data/sfnew/detail/150273"/>
    <hyperlink ref="C104" r:id="rId565" display="http://finance.sina.com.cn/fund/quotes/150273/bc.shtml"/>
    <hyperlink ref="F104" r:id="rId566" display="http://www.cninfo.com.cn/information/fund/netvalue/150273.html"/>
    <hyperlink ref="M104" r:id="rId567" tooltip="399991" display="http://quote.eastmoney.com/zs399991.html"/>
    <hyperlink ref="O104" r:id="rId568" display="https://www.jisilu.cn/data/utils/lowcalc/150273"/>
    <hyperlink ref="Y104" r:id="rId569" tooltip="加【带路A】为自选A类" display="javascript:addOwnedFund('150273');"/>
    <hyperlink ref="A105" r:id="rId570" display="https://www.jisilu.cn/data/sfnew/detail/150277"/>
    <hyperlink ref="C105" r:id="rId571" display="http://finance.sina.com.cn/fund/quotes/150277/bc.shtml"/>
    <hyperlink ref="F105" r:id="rId572" display="http://www.cninfo.com.cn/information/fund/netvalue/150277.html"/>
    <hyperlink ref="M105" r:id="rId573" tooltip="399807" display="http://quote.eastmoney.com/zs399807.html"/>
    <hyperlink ref="O105" r:id="rId574" display="https://www.jisilu.cn/data/utils/lowcalc/150277"/>
    <hyperlink ref="Y105" r:id="rId575" tooltip="将【高铁A】从自选中删除" display="javascript:delOwnedFund('150277');"/>
    <hyperlink ref="A106" r:id="rId576" display="https://www.jisilu.cn/data/sfnew/detail/150209"/>
    <hyperlink ref="C106" r:id="rId577" display="http://finance.sina.com.cn/fund/quotes/150209/bc.shtml"/>
    <hyperlink ref="F106" r:id="rId578" display="http://www.cninfo.com.cn/information/fund/netvalue/150209.html"/>
    <hyperlink ref="M106" r:id="rId579" tooltip="399974" display="http://quote.eastmoney.com/zs399974.html"/>
    <hyperlink ref="O106" r:id="rId580" display="https://www.jisilu.cn/data/utils/lowcalc/150209"/>
    <hyperlink ref="Y106" r:id="rId581" tooltip="加【国企改A】为自选A类" display="javascript:addOwnedFund('150209');"/>
    <hyperlink ref="A107" r:id="rId582" display="https://www.jisilu.cn/data/sfnew/detail/150200"/>
    <hyperlink ref="C107" r:id="rId583" display="http://finance.sina.com.cn/fund/quotes/150200/bc.shtml"/>
    <hyperlink ref="F107" r:id="rId584" display="http://www.cninfo.com.cn/information/fund/netvalue/150200.html"/>
    <hyperlink ref="M107" r:id="rId585" tooltip="399975" display="http://quote.eastmoney.com/zs399975.html"/>
    <hyperlink ref="O107" r:id="rId586" display="https://www.jisilu.cn/data/utils/lowcalc/150200"/>
    <hyperlink ref="Y107" r:id="rId587" tooltip="加【券商A】为自选A类" display="javascript:addOwnedFund('150200');"/>
    <hyperlink ref="A108" r:id="rId588" display="https://www.jisilu.cn/data/sfnew/detail/150207"/>
    <hyperlink ref="C108" r:id="rId589" display="http://finance.sina.com.cn/fund/quotes/150207/bc.shtml"/>
    <hyperlink ref="F108" r:id="rId590" display="http://www.cninfo.com.cn/information/fund/netvalue/150207.html"/>
    <hyperlink ref="M108" r:id="rId591" tooltip="399983" display="http://quote.eastmoney.com/zs399983.html"/>
    <hyperlink ref="O108" r:id="rId592" display="https://www.jisilu.cn/data/utils/lowcalc/150207"/>
    <hyperlink ref="Y108" r:id="rId593" tooltip="加【地产A端】为自选A类" display="javascript:addOwnedFund('150207');"/>
    <hyperlink ref="A109" r:id="rId594" display="https://www.jisilu.cn/data/sfnew/detail/150249"/>
    <hyperlink ref="C109" r:id="rId595" display="http://finance.sina.com.cn/fund/quotes/150249/bc.shtml"/>
    <hyperlink ref="F109" r:id="rId596" display="http://www.cninfo.com.cn/information/fund/netvalue/150249.html"/>
    <hyperlink ref="M109" r:id="rId597" tooltip="399986" display="http://quote.eastmoney.com/zs399986.html"/>
    <hyperlink ref="O109" r:id="rId598" display="https://www.jisilu.cn/data/utils/lowcalc/150249"/>
    <hyperlink ref="Y109" r:id="rId599" tooltip="将【银行A端】从自选中删除" display="javascript:delOwnedFund('150249');"/>
    <hyperlink ref="A110" r:id="rId600" display="https://www.jisilu.cn/data/sfnew/detail/150271"/>
    <hyperlink ref="C110" r:id="rId601" display="http://finance.sina.com.cn/fund/quotes/150271/bc.shtml"/>
    <hyperlink ref="F110" r:id="rId602" display="http://www.cninfo.com.cn/information/fund/netvalue/150271.html"/>
    <hyperlink ref="M110" r:id="rId603" tooltip="399441" display="http://quote.eastmoney.com/zs399441.html"/>
    <hyperlink ref="O110" r:id="rId604" display="https://www.jisilu.cn/data/utils/lowcalc/150271"/>
    <hyperlink ref="Y110" r:id="rId605" tooltip="加【生物药A】为自选A类" display="javascript:addOwnedFund('150271');"/>
    <hyperlink ref="A111" r:id="rId606" display="https://www.jisilu.cn/data/sfnew/detail/150051"/>
    <hyperlink ref="C111" r:id="rId607" display="http://finance.sina.com.cn/fund/quotes/150051/bc.shtml"/>
    <hyperlink ref="F111" r:id="rId608" display="http://www.cninfo.com.cn/information/fund/netvalue/150051.html"/>
    <hyperlink ref="M111" r:id="rId609" tooltip="399300" display="http://quote.eastmoney.com/zs399300.html"/>
    <hyperlink ref="O111" r:id="rId610" display="https://www.jisilu.cn/data/utils/lowcalc/150051"/>
    <hyperlink ref="Y111" r:id="rId611" tooltip="加【沪深300A】为自选A类" display="javascript:addOwnedFund('150051');"/>
    <hyperlink ref="A112" r:id="rId612" display="https://www.jisilu.cn/data/sfnew/detail/150173"/>
    <hyperlink ref="C112" r:id="rId613" display="http://finance.sina.com.cn/fund/quotes/150173/bc.shtml"/>
    <hyperlink ref="F112" r:id="rId614" display="http://www.cninfo.com.cn/information/fund/netvalue/150173.html"/>
    <hyperlink ref="M112" r:id="rId615" tooltip="000998" display="http://quote.eastmoney.com/zs000998.html"/>
    <hyperlink ref="O112" r:id="rId616" display="https://www.jisilu.cn/data/utils/lowcalc/150173"/>
    <hyperlink ref="Y112" r:id="rId617" tooltip="加【TMT中证A】为自选A类" display="javascript:addOwnedFund('150173');"/>
    <hyperlink ref="A113" r:id="rId618" display="https://www.jisilu.cn/data/sfnew/detail/150309"/>
    <hyperlink ref="C113" r:id="rId619" display="http://finance.sina.com.cn/fund/quotes/150309/bc.shtml"/>
    <hyperlink ref="F113" r:id="rId620" display="http://www.cninfo.com.cn/information/fund/netvalue/150309.html"/>
    <hyperlink ref="M113" r:id="rId621" tooltip="399994" display="http://quote.eastmoney.com/zs399994.html"/>
    <hyperlink ref="O113" r:id="rId622" display="https://www.jisilu.cn/data/utils/lowcalc/150309"/>
    <hyperlink ref="Y113" r:id="rId623" tooltip="加【信息安A】为自选A类" display="javascript:addOwnedFund('150309');"/>
    <hyperlink ref="A114" r:id="rId624" display="https://www.jisilu.cn/data/sfnew/detail/150305"/>
    <hyperlink ref="C114" r:id="rId625" display="http://finance.sina.com.cn/fund/quotes/150305/bc.shtml"/>
    <hyperlink ref="F114" r:id="rId626" display="http://www.cninfo.com.cn/information/fund/netvalue/150305.html"/>
    <hyperlink ref="M114" r:id="rId627" tooltip="399812" display="http://quote.eastmoney.com/zs399812.html"/>
    <hyperlink ref="O114" r:id="rId628" display="https://www.jisilu.cn/data/utils/lowcalc/150305"/>
    <hyperlink ref="Y114" r:id="rId629" tooltip="加【养老A】为自选A类" display="javascript:addOwnedFund('150305');"/>
    <hyperlink ref="A115" r:id="rId630" display="https://www.jisilu.cn/data/sfnew/detail/502024"/>
    <hyperlink ref="C115" r:id="rId631" display="http://finance.sina.com.cn/fund/quotes/502024/bc.shtml"/>
    <hyperlink ref="F115" r:id="rId632" display="http://www.cninfo.com.cn/information/fund/netvalue/502024.html"/>
    <hyperlink ref="M115" r:id="rId633" tooltip="399440" display="http://quote.eastmoney.com/zs399440.html"/>
    <hyperlink ref="O115" r:id="rId634" display="https://www.jisilu.cn/data/utils/lowcalc/502024"/>
    <hyperlink ref="Y115" r:id="rId635" tooltip="加【钢铁A】为自选A类" display="javascript:addOwnedFund('502024');"/>
    <hyperlink ref="A116" r:id="rId636" display="https://www.jisilu.cn/data/sfnew/detail/502027"/>
    <hyperlink ref="C116" r:id="rId637" display="http://finance.sina.com.cn/fund/quotes/502027/bc.shtml"/>
    <hyperlink ref="F116" r:id="rId638" display="http://www.cninfo.com.cn/information/fund/netvalue/502027.html"/>
    <hyperlink ref="M116" r:id="rId639" tooltip="399429" display="http://quote.eastmoney.com/zs399429.html"/>
    <hyperlink ref="O116" r:id="rId640" display="https://www.jisilu.cn/data/utils/lowcalc/502027"/>
    <hyperlink ref="Y116" r:id="rId641" tooltip="加【新丝路A】为自选A类" display="javascript:addOwnedFund('502027');"/>
    <hyperlink ref="A117" r:id="rId642" display="https://www.jisilu.cn/data/sfnew/detail/150217"/>
    <hyperlink ref="C117" r:id="rId643" display="http://finance.sina.com.cn/fund/quotes/150217/bc.shtml"/>
    <hyperlink ref="F117" r:id="rId644" display="http://www.cninfo.com.cn/information/fund/netvalue/150217.html"/>
    <hyperlink ref="M117" r:id="rId645" tooltip="399412" display="http://quote.eastmoney.com/zs399412.html"/>
    <hyperlink ref="O117" r:id="rId646" display="https://www.jisilu.cn/data/utils/lowcalc/150217"/>
    <hyperlink ref="Y117" r:id="rId647" tooltip="加【新能源A】为自选A类" display="javascript:addOwnedFund('150217');"/>
    <hyperlink ref="A118" r:id="rId648" display="https://www.jisilu.cn/data/sfnew/detail/502049"/>
    <hyperlink ref="C118" r:id="rId649" display="http://finance.sina.com.cn/fund/quotes/502049/bc.shtml"/>
    <hyperlink ref="F118" r:id="rId650" display="http://www.cninfo.com.cn/information/fund/netvalue/502049.html"/>
    <hyperlink ref="M118" r:id="rId651" tooltip="000016" display="http://quote.eastmoney.com/zs000016.html"/>
    <hyperlink ref="O118" r:id="rId652" display="https://www.jisilu.cn/data/utils/lowcalc/502049"/>
    <hyperlink ref="Y118" r:id="rId653" tooltip="加【上证50A】为自选A类" display="javascript:addOwnedFund('502049');"/>
    <hyperlink ref="A119" r:id="rId654" display="https://www.jisilu.cn/data/sfnew/detail/150205"/>
    <hyperlink ref="C119" r:id="rId655" display="http://finance.sina.com.cn/fund/quotes/150205/bc.shtml"/>
    <hyperlink ref="F119" r:id="rId656" display="http://www.cninfo.com.cn/information/fund/netvalue/150205.html"/>
    <hyperlink ref="M119" r:id="rId657" tooltip="399973" display="http://quote.eastmoney.com/zs399973.html"/>
    <hyperlink ref="O119" r:id="rId658" display="https://www.jisilu.cn/data/utils/lowcalc/150205"/>
    <hyperlink ref="Y119" r:id="rId659" tooltip="加【国防A】为自选A类" display="javascript:addOwnedFund('150205');"/>
    <hyperlink ref="A120" r:id="rId660" display="https://www.jisilu.cn/data/sfnew/detail/150235"/>
    <hyperlink ref="C120" r:id="rId661" display="http://finance.sina.com.cn/fund/quotes/150235/bc.shtml"/>
    <hyperlink ref="F120" r:id="rId662" display="http://www.cninfo.com.cn/information/fund/netvalue/150235.html"/>
    <hyperlink ref="M120" r:id="rId663" tooltip="399975" display="http://quote.eastmoney.com/zs399975.html"/>
    <hyperlink ref="O120" r:id="rId664" display="https://www.jisilu.cn/data/utils/lowcalc/150235"/>
    <hyperlink ref="Y120" r:id="rId665" tooltip="加【券商A级】为自选A类" display="javascript:addOwnedFund('150235');"/>
    <hyperlink ref="A121" r:id="rId666" display="https://www.jisilu.cn/data/sfnew/detail/150241"/>
    <hyperlink ref="C121" r:id="rId667" display="http://finance.sina.com.cn/fund/quotes/150241/bc.shtml"/>
    <hyperlink ref="F121" r:id="rId668" display="http://www.cninfo.com.cn/information/fund/netvalue/150241.html"/>
    <hyperlink ref="M121" r:id="rId669" tooltip="399986" display="http://quote.eastmoney.com/zs399986.html"/>
    <hyperlink ref="O121" r:id="rId670" display="https://www.jisilu.cn/data/utils/lowcalc/150241"/>
    <hyperlink ref="Y121" r:id="rId671" tooltip="将【银行A级】从自选中删除" display="javascript:delOwnedFund('150241');"/>
    <hyperlink ref="A122" r:id="rId672" display="https://www.jisilu.cn/data/sfnew/detail/150186"/>
    <hyperlink ref="C122" r:id="rId673" display="http://finance.sina.com.cn/fund/quotes/150186/bc.shtml"/>
    <hyperlink ref="F122" r:id="rId674" display="http://www.cninfo.com.cn/information/fund/netvalue/150186.html"/>
    <hyperlink ref="M122" r:id="rId675" tooltip="399967" display="http://quote.eastmoney.com/zs399967.html"/>
    <hyperlink ref="O122" r:id="rId676" display="https://www.jisilu.cn/data/utils/lowcalc/150186"/>
    <hyperlink ref="Y122" r:id="rId677" tooltip="加【军工A级】为自选A类" display="javascript:addOwnedFund('150186');"/>
    <hyperlink ref="A123" r:id="rId678" display="https://www.jisilu.cn/data/sfnew/detail/502007"/>
    <hyperlink ref="C123" r:id="rId679" display="http://finance.sina.com.cn/fund/quotes/502007/bc.shtml"/>
    <hyperlink ref="F123" r:id="rId680" display="http://www.cninfo.com.cn/information/fund/netvalue/502007.html"/>
    <hyperlink ref="M123" r:id="rId681" tooltip="399974" display="http://quote.eastmoney.com/zs399974.html"/>
    <hyperlink ref="O123" r:id="rId682" display="https://www.jisilu.cn/data/utils/lowcalc/502007"/>
    <hyperlink ref="Y123" r:id="rId683" tooltip="加【国企改A】为自选A类" display="javascript:addOwnedFund('502007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94"/>
    <hyperlink ref="C125" r:id="rId691" display="http://finance.sina.com.cn/fund/quotes/150194/bc.shtml"/>
    <hyperlink ref="F125" r:id="rId692" display="http://www.cninfo.com.cn/information/fund/netvalue/150194.html"/>
    <hyperlink ref="M125" r:id="rId693" tooltip="399970" display="http://quote.eastmoney.com/zs399970.html"/>
    <hyperlink ref="O125" r:id="rId694" display="https://www.jisilu.cn/data/utils/lowcalc/150194"/>
    <hyperlink ref="Y125" r:id="rId695" tooltip="加【互联网A】为自选A类" display="javascript:addOwnedFund('150194');"/>
    <hyperlink ref="A126" r:id="rId696" display="https://www.jisilu.cn/data/sfnew/detail/150307"/>
    <hyperlink ref="C126" r:id="rId697" display="http://finance.sina.com.cn/fund/quotes/150307/bc.shtml"/>
    <hyperlink ref="F126" r:id="rId698" display="http://www.cninfo.com.cn/information/fund/netvalue/150307.html"/>
    <hyperlink ref="M126" r:id="rId699" tooltip="399804" display="http://quote.eastmoney.com/zs399804.html"/>
    <hyperlink ref="O126" r:id="rId700" display="https://www.jisilu.cn/data/utils/lowcalc/150307"/>
    <hyperlink ref="Y126" r:id="rId701" tooltip="加【体育A】为自选A类" display="javascript:addOwnedFund('150307');"/>
    <hyperlink ref="A127" r:id="rId702" display="https://www.jisilu.cn/data/sfnew/detail/150255"/>
    <hyperlink ref="C127" r:id="rId703" display="http://finance.sina.com.cn/fund/quotes/150255/bc.shtml"/>
    <hyperlink ref="F127" r:id="rId704" display="http://www.cninfo.com.cn/information/fund/netvalue/150255.html"/>
    <hyperlink ref="M127" r:id="rId705" tooltip="399986" display="http://quote.eastmoney.com/zs399986.html"/>
    <hyperlink ref="O127" r:id="rId706" display="https://www.jisilu.cn/data/utils/lowcalc/150255"/>
    <hyperlink ref="Y127" r:id="rId707" tooltip="将【银行业A】从自选中删除" display="javascript:delOwnedFund('150255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502004"/>
    <hyperlink ref="C129" r:id="rId715" display="http://finance.sina.com.cn/fund/quotes/502004/bc.shtml"/>
    <hyperlink ref="F129" r:id="rId716" display="http://www.cninfo.com.cn/information/fund/netvalue/502004.html"/>
    <hyperlink ref="M129" r:id="rId717" tooltip="399967" display="http://quote.eastmoney.com/zs399967.html"/>
    <hyperlink ref="O129" r:id="rId718" display="https://www.jisilu.cn/data/utils/lowcalc/502004"/>
    <hyperlink ref="Y129" r:id="rId719" tooltip="加【军工A】为自选A类" display="javascript:addOwnedFund('502004');"/>
    <hyperlink ref="A130" r:id="rId720" display="https://www.jisilu.cn/data/sfnew/detail/150018"/>
    <hyperlink ref="C130" r:id="rId721" display="http://finance.sina.com.cn/fund/quotes/150018/bc.shtml"/>
    <hyperlink ref="F130" r:id="rId722" display="http://www.cninfo.com.cn/information/fund/netvalue/150018.html"/>
    <hyperlink ref="M130" r:id="rId723" tooltip="399004" display="http://quote.eastmoney.com/zs399004.html"/>
    <hyperlink ref="O130" r:id="rId724" display="https://www.jisilu.cn/data/utils/lowcalc/150018"/>
    <hyperlink ref="Y130" r:id="rId725" tooltip="加【银华稳进】为自选A类" display="javascript:addOwnedFund('150018');"/>
    <hyperlink ref="A131" r:id="rId726" display="https://www.jisilu.cn/data/sfnew/detail/150329"/>
    <hyperlink ref="C131" r:id="rId727" display="http://finance.sina.com.cn/fund/quotes/150329/bc.shtml"/>
    <hyperlink ref="F131" r:id="rId728" display="http://www.cninfo.com.cn/information/fund/netvalue/150329.html"/>
    <hyperlink ref="M131" r:id="rId729" tooltip="399809" display="http://quote.eastmoney.com/zs399809.html"/>
    <hyperlink ref="O131" r:id="rId730" display="https://www.jisilu.cn/data/utils/lowcalc/150329"/>
    <hyperlink ref="Y131" r:id="rId731" tooltip="加【保险A】为自选A类" display="javascript:addOwnedFund('150329');"/>
    <hyperlink ref="A132" r:id="rId732" display="https://www.jisilu.cn/data/sfnew/detail/150227"/>
    <hyperlink ref="C132" r:id="rId733" display="http://finance.sina.com.cn/fund/quotes/150227/bc.shtml"/>
    <hyperlink ref="F132" r:id="rId734" display="http://www.cninfo.com.cn/information/fund/netvalue/150227.html"/>
    <hyperlink ref="M132" r:id="rId735" tooltip="399986" display="http://quote.eastmoney.com/zs399986.html"/>
    <hyperlink ref="O132" r:id="rId736" display="https://www.jisilu.cn/data/utils/lowcalc/150227"/>
    <hyperlink ref="Y132" r:id="rId737" tooltip="将【银行A】从自选中删除" display="javascript:delOwnedFund('150227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076"/>
    <hyperlink ref="C134" r:id="rId745" display="http://finance.sina.com.cn/fund/quotes/150076/bc.shtml"/>
    <hyperlink ref="F134" r:id="rId746" display="http://www.cninfo.com.cn/information/fund/netvalue/150076.html"/>
    <hyperlink ref="M134" r:id="rId747" tooltip="399300" display="http://quote.eastmoney.com/zs399300.html"/>
    <hyperlink ref="O134" r:id="rId748" display="https://www.jisilu.cn/data/utils/lowcalc/150076"/>
    <hyperlink ref="Y134" r:id="rId749" tooltip="加【浙商稳健】为自选A类" display="javascript:addOwnedFund('150076');"/>
    <hyperlink ref="A135" r:id="rId750" display="https://www.jisilu.cn/data/sfnew/detail/150169"/>
    <hyperlink ref="C135" r:id="rId751" display="http://finance.sina.com.cn/fund/quotes/150169/bc.shtml"/>
    <hyperlink ref="F135" r:id="rId752" display="http://www.cninfo.com.cn/information/fund/netvalue/150169.html"/>
    <hyperlink ref="M135" r:id="rId753" tooltip="HSI" display="http://quote.eastmoney.com/hk/zs110000.html"/>
    <hyperlink ref="O135" r:id="rId754" display="https://www.jisilu.cn/data/utils/lowcalc/150169"/>
    <hyperlink ref="Y135" r:id="rId755" tooltip="将【恒生A】从自选中删除" display="javascript:delOwnedFund('150169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181"/>
    <hyperlink ref="C137" r:id="rId763" display="http://finance.sina.com.cn/fund/quotes/150181/bc.shtml"/>
    <hyperlink ref="F137" r:id="rId764" display="http://www.cninfo.com.cn/information/fund/netvalue/150181.html"/>
    <hyperlink ref="M137" r:id="rId765" tooltip="399967" display="http://quote.eastmoney.com/zs399967.html"/>
    <hyperlink ref="O137" r:id="rId766" display="https://www.jisilu.cn/data/utils/lowcalc/150181"/>
    <hyperlink ref="Y137" r:id="rId767" tooltip="加【军工A】为自选A类" display="javascript:addOwnedFund('150181');"/>
    <hyperlink ref="A138" r:id="rId768" display="https://www.jisilu.cn/data/sfnew/detail/150192"/>
    <hyperlink ref="C138" r:id="rId769" display="http://finance.sina.com.cn/fund/quotes/150192/bc.shtml"/>
    <hyperlink ref="F138" r:id="rId770" display="http://www.cninfo.com.cn/information/fund/netvalue/150192.html"/>
    <hyperlink ref="M138" r:id="rId771" tooltip="399965" display="http://quote.eastmoney.com/zs399965.html"/>
    <hyperlink ref="O138" r:id="rId772" display="https://www.jisilu.cn/data/utils/lowcalc/150192"/>
    <hyperlink ref="Y138" r:id="rId773" tooltip="加【地产A】为自选A类" display="javascript:addOwnedFund('150192');"/>
    <hyperlink ref="A139" r:id="rId774" display="https://www.jisilu.cn/data/sfnew/detail/150279"/>
    <hyperlink ref="C139" r:id="rId775" display="http://finance.sina.com.cn/fund/quotes/150279/bc.shtml"/>
    <hyperlink ref="F139" r:id="rId776" display="http://www.cninfo.com.cn/information/fund/netvalue/150279.html"/>
    <hyperlink ref="M139" r:id="rId777" tooltip="399808" display="http://quote.eastmoney.com/zs399808.html"/>
    <hyperlink ref="O139" r:id="rId778" display="https://www.jisilu.cn/data/utils/lowcalc/150279"/>
    <hyperlink ref="Y139" r:id="rId779" tooltip="加【新能A】为自选A类" display="javascript:addOwnedFund('150279');"/>
    <hyperlink ref="A140" r:id="rId780" display="https://www.jisilu.cn/data/sfnew/detail/150092"/>
    <hyperlink ref="C140" r:id="rId781" display="http://finance.sina.com.cn/fund/quotes/150092/bc.shtml"/>
    <hyperlink ref="F140" r:id="rId782" display="http://www.cninfo.com.cn/information/fund/netvalue/150092.html"/>
    <hyperlink ref="M140" r:id="rId783" tooltip="399007" display="http://quote.eastmoney.com/zs399007.html"/>
    <hyperlink ref="O140" r:id="rId784" display="https://www.jisilu.cn/data/utils/lowcalc/150092"/>
    <hyperlink ref="Y140" r:id="rId785" tooltip="加【诺德300A】为自选A类" display="javascript:addOwnedFund('150092');"/>
    <hyperlink ref="A141" r:id="rId786" display="https://www.jisilu.cn/data/sfnew/detail/150311"/>
    <hyperlink ref="C141" r:id="rId787" display="http://finance.sina.com.cn/fund/quotes/150311/bc.shtml"/>
    <hyperlink ref="F141" r:id="rId788" display="http://www.cninfo.com.cn/information/fund/netvalue/150311.html"/>
    <hyperlink ref="M141" r:id="rId789" tooltip="399996" display="http://quote.eastmoney.com/zs399996.html"/>
    <hyperlink ref="O141" r:id="rId790" display="https://www.jisilu.cn/data/utils/lowcalc/150311"/>
    <hyperlink ref="Y141" r:id="rId791" tooltip="加【智能A】为自选A类" display="javascript:addOwnedFund('150311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selection activeCell="B3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20160901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-1.5745762711864408E-3</v>
      </c>
      <c r="G3" s="48">
        <f t="shared" ref="G3:G8" ca="1" si="1">VLOOKUP($E3,INDIRECT($B$2 &amp; "!$A$3:$Y$207"),8,FALSE)</f>
        <v>0.13559322033898305</v>
      </c>
      <c r="H3" s="48">
        <f t="shared" ref="H3:H8" ca="1" si="2">VLOOKUP($E3,INDIRECT($B$2 &amp; "!$A$3:$Y$207"),7,FALSE)</f>
        <v>-9.1322033898305083E-3</v>
      </c>
      <c r="I3" s="48">
        <f t="shared" ref="I3:I8" ca="1" si="3">VLOOKUP($E3,INDIRECT($B$2 &amp; "!$A$3:$Y$207"),11,FALSE)</f>
        <v>4.4630508474576273E-2</v>
      </c>
      <c r="J3" s="48">
        <f t="shared" ref="J3:J8" ca="1" si="4">VLOOKUP($E3,INDIRECT($B$2 &amp; "!$A$3:$Y$207"),16,FALSE)</f>
        <v>-1.4779310344827587E-2</v>
      </c>
      <c r="K3" s="48">
        <f t="shared" ref="K3:K8" ca="1" si="5">VLOOKUP($E3,INDIRECT($B$2 &amp; "!$A$3:$Y$207"),18,FALSE)</f>
        <v>-7.3220338983050854E-4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9.5999999999999992E-4</v>
      </c>
      <c r="G4" s="48">
        <f t="shared" ca="1" si="1"/>
        <v>0.6</v>
      </c>
      <c r="H4" s="48">
        <f t="shared" ca="1" si="2"/>
        <v>-1.9020000000000002E-2</v>
      </c>
      <c r="I4" s="48">
        <f t="shared" ca="1" si="3"/>
        <v>4.6098E-2</v>
      </c>
      <c r="J4" s="48">
        <f t="shared" ca="1" si="4"/>
        <v>-2.0319999999999998E-2</v>
      </c>
      <c r="K4" s="48">
        <f t="shared" ca="1" si="5"/>
        <v>-5.6600000000000001E-3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-8.6571428571428552E-4</v>
      </c>
      <c r="G5" s="87">
        <f t="shared" ca="1" si="1"/>
        <v>0.2857142857142857</v>
      </c>
      <c r="H5" s="87">
        <f t="shared" ca="1" si="2"/>
        <v>-2.5805714285714286E-2</v>
      </c>
      <c r="I5" s="87">
        <f t="shared" ca="1" si="3"/>
        <v>4.505885714285715E-2</v>
      </c>
      <c r="J5" s="87">
        <f t="shared" ca="1" si="4"/>
        <v>-2.7877419354838711E-2</v>
      </c>
      <c r="K5" s="87">
        <f t="shared" ca="1" si="5"/>
        <v>2.974285714285714E-3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9.6923076923076921E-4</v>
      </c>
      <c r="G6" s="87">
        <f t="shared" ca="1" si="1"/>
        <v>0.26923076923076922</v>
      </c>
      <c r="H6" s="87">
        <f t="shared" ca="1" si="2"/>
        <v>-7.4730769230769239E-2</v>
      </c>
      <c r="I6" s="87">
        <f t="shared" ca="1" si="3"/>
        <v>5.130576923076921E-2</v>
      </c>
      <c r="J6" s="87">
        <f t="shared" ca="1" si="4"/>
        <v>-6.0607692307692314E-2</v>
      </c>
      <c r="K6" s="87">
        <f t="shared" ca="1" si="5"/>
        <v>-8.9999999999999998E-4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1.3666666666666669E-3</v>
      </c>
      <c r="G7" s="48">
        <f t="shared" ca="1" si="1"/>
        <v>1</v>
      </c>
      <c r="H7" s="48">
        <f t="shared" ca="1" si="2"/>
        <v>-0.16196666666666668</v>
      </c>
      <c r="I7" s="48">
        <f t="shared" ca="1" si="3"/>
        <v>5.1433333333333331E-2</v>
      </c>
      <c r="J7" s="48">
        <f t="shared" ca="1" si="4"/>
        <v>-0.12120000000000002</v>
      </c>
      <c r="K7" s="48">
        <f t="shared" ca="1" si="5"/>
        <v>-2.0666666666666667E-3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-8.6666666666666663E-4</v>
      </c>
      <c r="G8" s="48">
        <f t="shared" ca="1" si="1"/>
        <v>0.33333333333333331</v>
      </c>
      <c r="H8" s="48">
        <f t="shared" ca="1" si="2"/>
        <v>-0.13566666666666669</v>
      </c>
      <c r="I8" s="48">
        <f t="shared" ca="1" si="3"/>
        <v>5.2383333333333337E-2</v>
      </c>
      <c r="J8" s="48">
        <f t="shared" ca="1" si="4"/>
        <v>-9.0166666666666673E-2</v>
      </c>
      <c r="K8" s="48">
        <f t="shared" ca="1" si="5"/>
        <v>8.6333333333333331E-3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132.15</v>
      </c>
      <c r="I10" s="543">
        <v>4.5000000000000003E-5</v>
      </c>
      <c r="J10" s="74" t="s">
        <v>261</v>
      </c>
      <c r="K10" s="74">
        <v>131.76</v>
      </c>
      <c r="L10" s="544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159.22</v>
      </c>
      <c r="I11" s="543">
        <v>1.0000000000000001E-5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1488.385</v>
      </c>
      <c r="I12" s="543">
        <v>-9.7000000000000005E-4</v>
      </c>
      <c r="J12" s="74"/>
      <c r="K12" s="74"/>
      <c r="L12" s="544" t="s">
        <v>559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101.325</v>
      </c>
      <c r="I13" s="543">
        <v>3.5E-4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100.77</v>
      </c>
      <c r="I14" s="543">
        <v>6.9999999999999999E-4</v>
      </c>
      <c r="J14" s="74"/>
      <c r="K14" s="74"/>
      <c r="L14" s="544" t="s">
        <v>560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2.7550000000000002E-2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0.03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60" t="s">
        <v>313</v>
      </c>
      <c r="J19" s="755" t="s">
        <v>315</v>
      </c>
      <c r="K19" s="755" t="s">
        <v>316</v>
      </c>
      <c r="L19" s="215" t="s">
        <v>318</v>
      </c>
      <c r="M19" s="660" t="s">
        <v>320</v>
      </c>
      <c r="N19" s="216" t="s">
        <v>321</v>
      </c>
      <c r="O19" s="216" t="s">
        <v>322</v>
      </c>
      <c r="P19" s="660" t="s">
        <v>324</v>
      </c>
      <c r="Q19" s="755" t="s">
        <v>326</v>
      </c>
      <c r="R19" s="660" t="s">
        <v>327</v>
      </c>
      <c r="S19" s="660" t="s">
        <v>329</v>
      </c>
      <c r="T19" s="216" t="s">
        <v>331</v>
      </c>
      <c r="U19" s="660" t="s">
        <v>333</v>
      </c>
      <c r="V19" s="216" t="s">
        <v>335</v>
      </c>
      <c r="W19" s="658" t="s">
        <v>337</v>
      </c>
      <c r="X19" s="658" t="s">
        <v>27</v>
      </c>
      <c r="Y19" s="658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59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59" t="s">
        <v>25</v>
      </c>
      <c r="Y20" s="659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0.02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0.97899999999999998</v>
      </c>
      <c r="H21" s="310">
        <f t="shared" ca="1" si="6"/>
        <v>-1E-3</v>
      </c>
      <c r="I21" s="309">
        <f t="shared" ca="1" si="6"/>
        <v>5980.55</v>
      </c>
      <c r="J21" s="51">
        <f t="shared" ca="1" si="6"/>
        <v>1.0373000000000001</v>
      </c>
      <c r="K21" s="311">
        <f t="shared" ca="1" si="6"/>
        <v>5.62E-2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5.3100000000000001E-2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7.6E-3</v>
      </c>
      <c r="S21" s="56">
        <f t="shared" ca="1" si="6"/>
        <v>0.31540000000000001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0.6593</v>
      </c>
      <c r="V21" s="311">
        <f t="shared" ca="1" si="7"/>
        <v>-9.4000000000000004E-3</v>
      </c>
      <c r="W21" s="311">
        <f t="shared" ca="1" si="7"/>
        <v>-3.8999999999999998E-3</v>
      </c>
      <c r="X21" s="311">
        <f t="shared" ca="1" si="7"/>
        <v>-8.6E-3</v>
      </c>
      <c r="Y21" s="309">
        <f t="shared" ca="1" si="7"/>
        <v>358353</v>
      </c>
      <c r="Z21" s="309">
        <f t="shared" ca="1" si="7"/>
        <v>-1917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0.01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1.042</v>
      </c>
      <c r="H22" s="567">
        <f t="shared" ca="1" si="6"/>
        <v>1E-3</v>
      </c>
      <c r="I22" s="566">
        <f t="shared" ca="1" si="6"/>
        <v>587.84</v>
      </c>
      <c r="J22" s="568">
        <f t="shared" ca="1" si="6"/>
        <v>1.032</v>
      </c>
      <c r="K22" s="569">
        <f t="shared" ca="1" si="6"/>
        <v>-9.7000000000000003E-3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4.4549999999999999E-2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2.8E-3</v>
      </c>
      <c r="S22" s="570">
        <f t="shared" ca="1" si="6"/>
        <v>0.3382</v>
      </c>
      <c r="T22" s="569">
        <f t="shared" ca="1" si="6"/>
        <v>-1.24E-2</v>
      </c>
      <c r="U22" s="569">
        <f t="shared" ca="1" si="7"/>
        <v>0.54869999999999997</v>
      </c>
      <c r="V22" s="569">
        <f t="shared" ca="1" si="7"/>
        <v>-7.7999999999999996E-3</v>
      </c>
      <c r="W22" s="569">
        <f t="shared" ca="1" si="7"/>
        <v>-6.7000000000000002E-3</v>
      </c>
      <c r="X22" s="569">
        <f t="shared" ca="1" si="7"/>
        <v>-5.1999999999999998E-3</v>
      </c>
      <c r="Y22" s="566">
        <f t="shared" ca="1" si="7"/>
        <v>14039</v>
      </c>
      <c r="Z22" s="566">
        <f t="shared" ca="1" si="7"/>
        <v>-305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558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</v>
      </c>
      <c r="H32" s="290">
        <f t="shared" ca="1" si="8"/>
        <v>-2.8E-3</v>
      </c>
      <c r="I32">
        <f t="shared" ca="1" si="8"/>
        <v>48.56</v>
      </c>
      <c r="J32">
        <f t="shared" ca="1" si="8"/>
        <v>1</v>
      </c>
      <c r="K32" s="291">
        <f t="shared" ca="1" si="8"/>
        <v>-0.05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-1.8380000000000001E-2</v>
      </c>
      <c r="P32">
        <f t="shared" ca="1" si="8"/>
        <v>2.63</v>
      </c>
      <c r="Q32" t="str">
        <f t="shared" ca="1" si="8"/>
        <v>主动基金</v>
      </c>
      <c r="R32" s="315">
        <f t="shared" ca="1" si="8"/>
        <v>-8.0000000000000002E-3</v>
      </c>
      <c r="S32" s="315">
        <f t="shared" ca="1" si="8"/>
        <v>0.55359999999999998</v>
      </c>
      <c r="T32" t="str">
        <f t="shared" ca="1" si="8"/>
        <v>-</v>
      </c>
      <c r="U32" t="str">
        <f t="shared" ca="1" si="8"/>
        <v>-</v>
      </c>
      <c r="V32">
        <f t="shared" ca="1" si="8"/>
        <v>1.09E-2</v>
      </c>
      <c r="W32">
        <f t="shared" ca="1" si="8"/>
        <v>8.2000000000000007E-3</v>
      </c>
      <c r="X32">
        <f t="shared" ca="1" si="8"/>
        <v>6.0000000000000001E-3</v>
      </c>
      <c r="Y32">
        <f t="shared" ca="1" si="8"/>
        <v>3165</v>
      </c>
      <c r="Z32">
        <f t="shared" ca="1" si="8"/>
        <v>3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1.0549999999999999</v>
      </c>
      <c r="H33" s="290">
        <f t="shared" ca="1" si="8"/>
        <v>-1.9E-3</v>
      </c>
      <c r="I33">
        <f t="shared" ca="1" si="8"/>
        <v>46.65</v>
      </c>
      <c r="J33">
        <f t="shared" ca="1" si="8"/>
        <v>1.0389999999999999</v>
      </c>
      <c r="K33" s="291">
        <f t="shared" ca="1" si="8"/>
        <v>-1.54E-2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0</v>
      </c>
      <c r="P33">
        <f t="shared" ca="1" si="8"/>
        <v>0.28999999999999998</v>
      </c>
      <c r="Q33" t="str">
        <f t="shared" ca="1" si="8"/>
        <v>标普转债</v>
      </c>
      <c r="R33" s="315">
        <f t="shared" ca="1" si="8"/>
        <v>-1.4E-3</v>
      </c>
      <c r="S33" s="315">
        <f t="shared" ca="1" si="8"/>
        <v>0.1348</v>
      </c>
      <c r="T33">
        <f t="shared" ca="1" si="8"/>
        <v>-3.7199999999999997E-2</v>
      </c>
      <c r="U33">
        <f t="shared" ca="1" si="8"/>
        <v>0.4047</v>
      </c>
      <c r="V33">
        <f t="shared" ca="1" si="8"/>
        <v>-2.8999999999999998E-3</v>
      </c>
      <c r="W33">
        <f t="shared" ca="1" si="8"/>
        <v>-2.2000000000000001E-3</v>
      </c>
      <c r="X33">
        <f t="shared" ca="1" si="8"/>
        <v>-5.5999999999999999E-3</v>
      </c>
      <c r="Y33">
        <f t="shared" ca="1" si="8"/>
        <v>29282</v>
      </c>
      <c r="Z33">
        <f t="shared" ca="1" si="8"/>
        <v>-133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1.111</v>
      </c>
      <c r="H34" s="290">
        <f t="shared" ca="1" si="8"/>
        <v>6.3E-3</v>
      </c>
      <c r="I34">
        <f t="shared" ca="1" si="8"/>
        <v>4.97</v>
      </c>
      <c r="J34">
        <f t="shared" ca="1" si="8"/>
        <v>1.0329999999999999</v>
      </c>
      <c r="K34" s="291">
        <f t="shared" ca="1" si="8"/>
        <v>-7.5499999999999998E-2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-4.1640000000000003E-2</v>
      </c>
      <c r="P34">
        <f t="shared" ca="1" si="8"/>
        <v>0.82</v>
      </c>
      <c r="Q34" t="str">
        <f t="shared" ca="1" si="8"/>
        <v>大宗商品</v>
      </c>
      <c r="R34" s="315">
        <f t="shared" ca="1" si="8"/>
        <v>-0.01</v>
      </c>
      <c r="S34" s="315">
        <f t="shared" ca="1" si="8"/>
        <v>0.35170000000000001</v>
      </c>
      <c r="T34" t="str">
        <f t="shared" ca="1" si="8"/>
        <v>-</v>
      </c>
      <c r="U34">
        <f t="shared" ca="1" si="8"/>
        <v>1.0212000000000001</v>
      </c>
      <c r="V34">
        <f t="shared" ca="1" si="8"/>
        <v>0</v>
      </c>
      <c r="W34">
        <f t="shared" ca="1" si="8"/>
        <v>-7.4999999999999997E-3</v>
      </c>
      <c r="X34">
        <f t="shared" ca="1" si="8"/>
        <v>-9.4999999999999998E-3</v>
      </c>
      <c r="Y34">
        <f t="shared" ca="1" si="8"/>
        <v>12556</v>
      </c>
      <c r="Z34">
        <f t="shared" ca="1" si="8"/>
        <v>0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1.1539999999999999</v>
      </c>
      <c r="H36" s="388">
        <f t="shared" ca="1" si="8"/>
        <v>1.32E-2</v>
      </c>
      <c r="I36" s="492">
        <f t="shared" ca="1" si="8"/>
        <v>10.26</v>
      </c>
      <c r="J36" s="492">
        <f t="shared" ca="1" si="8"/>
        <v>1.0680000000000001</v>
      </c>
      <c r="K36" s="389">
        <f t="shared" ca="1" si="8"/>
        <v>-8.0500000000000002E-2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-1.201E-2</v>
      </c>
      <c r="P36" s="492">
        <f t="shared" ca="1" si="8"/>
        <v>1.03</v>
      </c>
      <c r="Q36" t="str">
        <f t="shared" ca="1" si="8"/>
        <v>深100EW</v>
      </c>
      <c r="R36" s="315">
        <f t="shared" ca="1" si="8"/>
        <v>-8.2000000000000007E-3</v>
      </c>
      <c r="S36" s="315">
        <f t="shared" ca="1" si="8"/>
        <v>0.38329999999999997</v>
      </c>
      <c r="T36" t="str">
        <f t="shared" ca="1" si="8"/>
        <v>-</v>
      </c>
      <c r="U36">
        <f t="shared" ca="1" si="8"/>
        <v>0.87160000000000004</v>
      </c>
      <c r="V36">
        <f t="shared" ca="1" si="8"/>
        <v>2.7000000000000001E-3</v>
      </c>
      <c r="W36">
        <f t="shared" ca="1" si="8"/>
        <v>-1.0200000000000001E-2</v>
      </c>
      <c r="X36">
        <f t="shared" ca="1" si="8"/>
        <v>3.3E-3</v>
      </c>
      <c r="Y36">
        <f t="shared" ca="1" si="8"/>
        <v>915</v>
      </c>
      <c r="Z36">
        <f t="shared" ca="1" si="8"/>
        <v>0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19:A20"/>
    <mergeCell ref="B19:B20"/>
    <mergeCell ref="C19:C20"/>
    <mergeCell ref="D19:D20"/>
    <mergeCell ref="E19:E20"/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4" workbookViewId="0">
      <selection activeCell="A11" sqref="A11:XFD11"/>
    </sheetView>
  </sheetViews>
  <sheetFormatPr defaultRowHeight="13.5" x14ac:dyDescent="0.15"/>
  <sheetData>
    <row r="1" spans="1:25" x14ac:dyDescent="0.15">
      <c r="A1" s="860" t="s">
        <v>0</v>
      </c>
      <c r="B1" s="860" t="s">
        <v>1</v>
      </c>
      <c r="C1" s="860" t="s">
        <v>2</v>
      </c>
      <c r="D1" s="860" t="s">
        <v>3</v>
      </c>
      <c r="E1" s="679" t="s">
        <v>4</v>
      </c>
      <c r="F1" s="860" t="s">
        <v>6</v>
      </c>
      <c r="G1" s="860" t="s">
        <v>7</v>
      </c>
      <c r="H1" s="681" t="s">
        <v>8</v>
      </c>
      <c r="I1" s="679" t="s">
        <v>10</v>
      </c>
      <c r="J1" s="683" t="s">
        <v>11</v>
      </c>
      <c r="K1" s="683" t="s">
        <v>12</v>
      </c>
      <c r="L1" s="679" t="s">
        <v>14</v>
      </c>
      <c r="M1" s="860" t="s">
        <v>16</v>
      </c>
      <c r="N1" s="679" t="s">
        <v>17</v>
      </c>
      <c r="O1" s="679" t="s">
        <v>18</v>
      </c>
      <c r="P1" s="683" t="s">
        <v>20</v>
      </c>
      <c r="Q1" s="679" t="s">
        <v>22</v>
      </c>
      <c r="R1" s="683" t="s">
        <v>24</v>
      </c>
      <c r="S1" s="679" t="s">
        <v>26</v>
      </c>
      <c r="T1" s="679" t="s">
        <v>27</v>
      </c>
      <c r="U1" s="679" t="s">
        <v>28</v>
      </c>
      <c r="V1" s="683" t="s">
        <v>30</v>
      </c>
      <c r="W1" s="860" t="s">
        <v>31</v>
      </c>
      <c r="X1" s="860" t="s">
        <v>32</v>
      </c>
      <c r="Y1" s="862" t="s">
        <v>33</v>
      </c>
    </row>
    <row r="2" spans="1:25" ht="14.25" thickBot="1" x14ac:dyDescent="0.2">
      <c r="A2" s="861"/>
      <c r="B2" s="861"/>
      <c r="C2" s="861"/>
      <c r="D2" s="861"/>
      <c r="E2" s="680" t="s">
        <v>5</v>
      </c>
      <c r="F2" s="861"/>
      <c r="G2" s="861"/>
      <c r="H2" s="682" t="s">
        <v>9</v>
      </c>
      <c r="I2" s="680" t="s">
        <v>8</v>
      </c>
      <c r="J2" s="684" t="s">
        <v>8</v>
      </c>
      <c r="K2" s="684" t="s">
        <v>13</v>
      </c>
      <c r="L2" s="680" t="s">
        <v>15</v>
      </c>
      <c r="M2" s="861"/>
      <c r="N2" s="680" t="s">
        <v>3</v>
      </c>
      <c r="O2" s="680" t="s">
        <v>19</v>
      </c>
      <c r="P2" s="684" t="s">
        <v>21</v>
      </c>
      <c r="Q2" s="680" t="s">
        <v>23</v>
      </c>
      <c r="R2" s="684" t="s">
        <v>25</v>
      </c>
      <c r="S2" s="680" t="s">
        <v>25</v>
      </c>
      <c r="T2" s="680" t="s">
        <v>25</v>
      </c>
      <c r="U2" s="680" t="s">
        <v>29</v>
      </c>
      <c r="V2" s="684" t="s">
        <v>29</v>
      </c>
      <c r="W2" s="861"/>
      <c r="X2" s="861"/>
      <c r="Y2" s="863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45">
        <v>-8.9999999999999998E-4</v>
      </c>
      <c r="E3" s="144">
        <v>165.7</v>
      </c>
      <c r="F3" s="7">
        <v>1.0669999999999999</v>
      </c>
      <c r="G3" s="146">
        <v>-9.1800000000000007E-2</v>
      </c>
      <c r="H3" s="146">
        <v>7.0000000000000007E-2</v>
      </c>
      <c r="I3" s="144">
        <v>7</v>
      </c>
      <c r="J3" s="144">
        <v>7</v>
      </c>
      <c r="K3" s="146">
        <v>3.5450000000000002E-2</v>
      </c>
      <c r="L3" s="144">
        <v>3.04</v>
      </c>
      <c r="M3" s="7" t="s">
        <v>189</v>
      </c>
      <c r="N3" s="147">
        <v>1.9E-3</v>
      </c>
      <c r="O3" s="146">
        <v>0.38300000000000001</v>
      </c>
      <c r="P3" s="144" t="s">
        <v>37</v>
      </c>
      <c r="Q3" s="146">
        <v>0.87380000000000002</v>
      </c>
      <c r="R3" s="146">
        <v>-3.5999999999999999E-3</v>
      </c>
      <c r="S3" s="146">
        <v>-8.0000000000000004E-4</v>
      </c>
      <c r="T3" s="146">
        <v>-3.3E-3</v>
      </c>
      <c r="U3" s="144">
        <v>12147</v>
      </c>
      <c r="V3" s="144">
        <v>3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1.145</v>
      </c>
      <c r="D4" s="151">
        <v>5.3E-3</v>
      </c>
      <c r="E4" s="150">
        <v>4.24</v>
      </c>
      <c r="F4" s="14">
        <v>1.0680000000000001</v>
      </c>
      <c r="G4" s="152">
        <v>-7.2099999999999997E-2</v>
      </c>
      <c r="H4" s="152">
        <v>7.0000000000000007E-2</v>
      </c>
      <c r="I4" s="150">
        <v>7</v>
      </c>
      <c r="J4" s="150">
        <v>7</v>
      </c>
      <c r="K4" s="152">
        <v>-4.7800000000000004E-3</v>
      </c>
      <c r="L4" s="150">
        <v>1.02</v>
      </c>
      <c r="M4" s="14" t="s">
        <v>283</v>
      </c>
      <c r="N4" s="151">
        <v>3.3E-3</v>
      </c>
      <c r="O4" s="152">
        <v>0.3826</v>
      </c>
      <c r="P4" s="150" t="s">
        <v>37</v>
      </c>
      <c r="Q4" s="152">
        <v>0.87380000000000002</v>
      </c>
      <c r="R4" s="152">
        <v>-5.0000000000000001E-3</v>
      </c>
      <c r="S4" s="152">
        <v>-5.1999999999999998E-3</v>
      </c>
      <c r="T4" s="152">
        <v>3.3E-3</v>
      </c>
      <c r="U4" s="150">
        <v>915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1.2150000000000001</v>
      </c>
      <c r="D5" s="157">
        <v>0</v>
      </c>
      <c r="E5" s="144">
        <v>2980.51</v>
      </c>
      <c r="F5" s="7">
        <v>1.0429999999999999</v>
      </c>
      <c r="G5" s="146">
        <v>-0.16489999999999999</v>
      </c>
      <c r="H5" s="146">
        <v>0.06</v>
      </c>
      <c r="I5" s="144">
        <v>6</v>
      </c>
      <c r="J5" s="144">
        <v>6</v>
      </c>
      <c r="K5" s="146">
        <v>5.1189999999999999E-2</v>
      </c>
      <c r="L5" s="144" t="s">
        <v>40</v>
      </c>
      <c r="M5" s="7" t="s">
        <v>56</v>
      </c>
      <c r="N5" s="147">
        <v>2.2000000000000001E-3</v>
      </c>
      <c r="O5" s="23">
        <v>0.41620000000000001</v>
      </c>
      <c r="P5" s="146">
        <v>-0.1109</v>
      </c>
      <c r="Q5" s="146">
        <v>0.35460000000000003</v>
      </c>
      <c r="R5" s="146">
        <v>-2.5000000000000001E-3</v>
      </c>
      <c r="S5" s="146">
        <v>-3.2000000000000002E-3</v>
      </c>
      <c r="T5" s="146">
        <v>1.4E-3</v>
      </c>
      <c r="U5" s="144">
        <v>171928</v>
      </c>
      <c r="V5" s="144">
        <v>40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1.165</v>
      </c>
      <c r="D6" s="159">
        <v>0</v>
      </c>
      <c r="E6" s="150">
        <v>0</v>
      </c>
      <c r="F6" s="14">
        <v>1.034</v>
      </c>
      <c r="G6" s="152">
        <v>-0.12670000000000001</v>
      </c>
      <c r="H6" s="152">
        <v>5.8000000000000003E-2</v>
      </c>
      <c r="I6" s="150">
        <v>5.8</v>
      </c>
      <c r="J6" s="150">
        <v>5.8</v>
      </c>
      <c r="K6" s="152">
        <v>5.1279999999999999E-2</v>
      </c>
      <c r="L6" s="150" t="s">
        <v>40</v>
      </c>
      <c r="M6" s="14" t="s">
        <v>238</v>
      </c>
      <c r="N6" s="151">
        <v>2.5000000000000001E-3</v>
      </c>
      <c r="O6" s="18">
        <v>0.498</v>
      </c>
      <c r="P6" s="152">
        <v>-8.8599999999999998E-2</v>
      </c>
      <c r="Q6" s="152">
        <v>0.78149999999999997</v>
      </c>
      <c r="R6" s="152">
        <v>1.7399999999999999E-2</v>
      </c>
      <c r="S6" s="152">
        <v>2.0899999999999998E-2</v>
      </c>
      <c r="T6" s="152">
        <v>1.67E-2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57">
        <v>0</v>
      </c>
      <c r="E8" s="144">
        <v>1888.91</v>
      </c>
      <c r="F8" s="7">
        <v>1.044</v>
      </c>
      <c r="G8" s="146">
        <v>-0.18579999999999999</v>
      </c>
      <c r="H8" s="146">
        <v>0.05</v>
      </c>
      <c r="I8" s="144">
        <v>6.5</v>
      </c>
      <c r="J8" s="144">
        <v>6.5</v>
      </c>
      <c r="K8" s="146">
        <v>5.4440000000000002E-2</v>
      </c>
      <c r="L8" s="144" t="s">
        <v>40</v>
      </c>
      <c r="M8" s="7" t="s">
        <v>233</v>
      </c>
      <c r="N8" s="147">
        <v>2.8999999999999998E-3</v>
      </c>
      <c r="O8" s="23">
        <v>0.32300000000000001</v>
      </c>
      <c r="P8" s="146">
        <v>-0.12239999999999999</v>
      </c>
      <c r="Q8" s="146">
        <v>0.56969999999999998</v>
      </c>
      <c r="R8" s="146">
        <v>3.5000000000000001E-3</v>
      </c>
      <c r="S8" s="146">
        <v>6.7999999999999996E-3</v>
      </c>
      <c r="T8" s="146">
        <v>3.0999999999999999E-3</v>
      </c>
      <c r="U8" s="144">
        <v>359386</v>
      </c>
      <c r="V8" s="144">
        <v>649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1.262</v>
      </c>
      <c r="D9" s="159">
        <v>0</v>
      </c>
      <c r="E9" s="150">
        <v>1848.46</v>
      </c>
      <c r="F9" s="14">
        <v>1.0489999999999999</v>
      </c>
      <c r="G9" s="152">
        <v>-0.2031</v>
      </c>
      <c r="H9" s="152">
        <v>0.05</v>
      </c>
      <c r="I9" s="150">
        <v>6.5</v>
      </c>
      <c r="J9" s="150">
        <v>6.5</v>
      </c>
      <c r="K9" s="152">
        <v>5.3589999999999999E-2</v>
      </c>
      <c r="L9" s="150" t="s">
        <v>40</v>
      </c>
      <c r="M9" s="14" t="s">
        <v>197</v>
      </c>
      <c r="N9" s="151">
        <v>1.78E-2</v>
      </c>
      <c r="O9" s="18">
        <v>0.44169999999999998</v>
      </c>
      <c r="P9" s="152">
        <v>-0.1351</v>
      </c>
      <c r="Q9" s="152">
        <v>0.28939999999999999</v>
      </c>
      <c r="R9" s="152">
        <v>2.3E-3</v>
      </c>
      <c r="S9" s="152">
        <v>1.66E-2</v>
      </c>
      <c r="T9" s="152">
        <v>1.2699999999999999E-2</v>
      </c>
      <c r="U9" s="150">
        <v>11228</v>
      </c>
      <c r="V9" s="150">
        <v>868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252">
        <v>150032</v>
      </c>
      <c r="B10" s="253" t="s">
        <v>235</v>
      </c>
      <c r="C10" s="252">
        <v>1.034</v>
      </c>
      <c r="D10" s="539">
        <v>-1E-3</v>
      </c>
      <c r="E10" s="253">
        <v>49.62</v>
      </c>
      <c r="F10" s="252">
        <v>1.0221</v>
      </c>
      <c r="G10" s="255">
        <v>-1.1599999999999999E-2</v>
      </c>
      <c r="H10" s="255">
        <v>0.05</v>
      </c>
      <c r="I10" s="253">
        <v>5</v>
      </c>
      <c r="J10" s="253">
        <v>5</v>
      </c>
      <c r="K10" s="255">
        <v>4.9410000000000003E-2</v>
      </c>
      <c r="L10" s="253" t="s">
        <v>40</v>
      </c>
      <c r="M10" s="252" t="s">
        <v>236</v>
      </c>
      <c r="N10" s="506">
        <v>0</v>
      </c>
      <c r="O10" s="256">
        <v>0.1208</v>
      </c>
      <c r="P10" s="255">
        <v>-0.01</v>
      </c>
      <c r="Q10" s="253" t="s">
        <v>37</v>
      </c>
      <c r="R10" s="255">
        <v>8.3999999999999995E-3</v>
      </c>
      <c r="S10" s="255">
        <v>9.4000000000000004E-3</v>
      </c>
      <c r="T10" s="255">
        <v>1.04E-2</v>
      </c>
      <c r="U10" s="253">
        <v>2450</v>
      </c>
      <c r="V10" s="253">
        <v>3</v>
      </c>
      <c r="W10" s="257">
        <v>0.3347222222222222</v>
      </c>
      <c r="X10" s="258">
        <v>42821</v>
      </c>
      <c r="Y10" s="259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-3.3333333333333332E-4</v>
      </c>
      <c r="E11" s="36"/>
      <c r="F11" s="35"/>
      <c r="G11" s="43">
        <f>AVERAGE(G8:G10)</f>
        <v>-0.13350000000000001</v>
      </c>
      <c r="H11" s="272">
        <f>COUNTIF($D8:$D10,"&gt;0")/COUNT($D8:$D10)</f>
        <v>0</v>
      </c>
      <c r="I11" s="36"/>
      <c r="J11" s="36"/>
      <c r="K11" s="43">
        <f>AVERAGE(K8:K10)</f>
        <v>5.2479999999999999E-2</v>
      </c>
      <c r="L11" s="36"/>
      <c r="M11" s="35"/>
      <c r="N11" s="38"/>
      <c r="O11" s="39"/>
      <c r="P11" s="43">
        <f>AVERAGE(P8:P10)</f>
        <v>-8.9166666666666672E-2</v>
      </c>
      <c r="Q11" s="37"/>
      <c r="R11" s="43">
        <f>AVERAGE(R8:R10)</f>
        <v>4.7333333333333333E-3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1.1439999999999999</v>
      </c>
      <c r="D12" s="159">
        <v>0</v>
      </c>
      <c r="E12" s="150">
        <v>1055.98</v>
      </c>
      <c r="F12" s="14">
        <v>1.0454000000000001</v>
      </c>
      <c r="G12" s="152">
        <v>-9.4299999999999995E-2</v>
      </c>
      <c r="H12" s="152">
        <v>4.4999999999999998E-2</v>
      </c>
      <c r="I12" s="150">
        <v>6</v>
      </c>
      <c r="J12" s="150">
        <v>6</v>
      </c>
      <c r="K12" s="152">
        <v>5.4609999999999999E-2</v>
      </c>
      <c r="L12" s="150" t="s">
        <v>40</v>
      </c>
      <c r="M12" s="14" t="s">
        <v>222</v>
      </c>
      <c r="N12" s="151">
        <v>2.9999999999999997E-4</v>
      </c>
      <c r="O12" s="18">
        <v>0.224</v>
      </c>
      <c r="P12" s="152">
        <v>-6.9500000000000006E-2</v>
      </c>
      <c r="Q12" s="152">
        <v>0.79720000000000002</v>
      </c>
      <c r="R12" s="152">
        <v>-3.2000000000000002E-3</v>
      </c>
      <c r="S12" s="152">
        <v>-4.1000000000000003E-3</v>
      </c>
      <c r="T12" s="152">
        <v>-4.7000000000000002E-3</v>
      </c>
      <c r="U12" s="150">
        <v>48300</v>
      </c>
      <c r="V12" s="150">
        <v>-366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1.2330000000000001</v>
      </c>
      <c r="D13" s="145">
        <v>-8.0000000000000004E-4</v>
      </c>
      <c r="E13" s="144">
        <v>530.58000000000004</v>
      </c>
      <c r="F13" s="7">
        <v>1.0403</v>
      </c>
      <c r="G13" s="146">
        <v>-0.1852</v>
      </c>
      <c r="H13" s="146">
        <v>4.4999999999999998E-2</v>
      </c>
      <c r="I13" s="144">
        <v>6</v>
      </c>
      <c r="J13" s="144">
        <v>6</v>
      </c>
      <c r="K13" s="146">
        <v>5.0310000000000001E-2</v>
      </c>
      <c r="L13" s="144" t="s">
        <v>40</v>
      </c>
      <c r="M13" s="7" t="s">
        <v>231</v>
      </c>
      <c r="N13" s="147">
        <v>6.1999999999999998E-3</v>
      </c>
      <c r="O13" s="23">
        <v>0.52090000000000003</v>
      </c>
      <c r="P13" s="146">
        <v>-0.14069999999999999</v>
      </c>
      <c r="Q13" s="146">
        <v>0.48509999999999998</v>
      </c>
      <c r="R13" s="146">
        <v>1.6999999999999999E-3</v>
      </c>
      <c r="S13" s="146">
        <v>1.6199999999999999E-2</v>
      </c>
      <c r="T13" s="146">
        <v>1.6999999999999999E-3</v>
      </c>
      <c r="U13" s="144">
        <v>14718</v>
      </c>
      <c r="V13" s="144">
        <v>212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1.2470000000000001</v>
      </c>
      <c r="D14" s="151">
        <v>8.0000000000000004E-4</v>
      </c>
      <c r="E14" s="150">
        <v>103.5</v>
      </c>
      <c r="F14" s="14">
        <v>1.04</v>
      </c>
      <c r="G14" s="152">
        <v>-0.19900000000000001</v>
      </c>
      <c r="H14" s="152">
        <v>4.4999999999999998E-2</v>
      </c>
      <c r="I14" s="150">
        <v>6</v>
      </c>
      <c r="J14" s="150">
        <v>6</v>
      </c>
      <c r="K14" s="152">
        <v>4.9709999999999997E-2</v>
      </c>
      <c r="L14" s="150" t="s">
        <v>40</v>
      </c>
      <c r="M14" s="269" t="s">
        <v>229</v>
      </c>
      <c r="N14" s="151">
        <v>2.8999999999999998E-3</v>
      </c>
      <c r="O14" s="18">
        <v>0.3821</v>
      </c>
      <c r="P14" s="152">
        <v>-0.15029999999999999</v>
      </c>
      <c r="Q14" s="152">
        <v>0.437</v>
      </c>
      <c r="R14" s="152">
        <v>-7.4999999999999997E-3</v>
      </c>
      <c r="S14" s="152">
        <v>-7.7000000000000002E-3</v>
      </c>
      <c r="T14" s="152">
        <v>-1.9E-3</v>
      </c>
      <c r="U14" s="150">
        <v>44296</v>
      </c>
      <c r="V14" s="150">
        <v>-92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0</v>
      </c>
      <c r="E15" s="36"/>
      <c r="F15" s="35"/>
      <c r="G15" s="43">
        <f>AVERAGE(G12:G14)</f>
        <v>-0.1595</v>
      </c>
      <c r="H15" s="272">
        <f>COUNTIF($D12:$D14,"&gt;0")/COUNT($D12:$D14)</f>
        <v>0.33333333333333331</v>
      </c>
      <c r="I15" s="36"/>
      <c r="J15" s="36"/>
      <c r="K15" s="43">
        <f>AVERAGE(K12:K14)</f>
        <v>5.154333333333333E-2</v>
      </c>
      <c r="L15" s="36"/>
      <c r="M15" s="35"/>
      <c r="N15" s="38"/>
      <c r="O15" s="39"/>
      <c r="P15" s="43">
        <f>AVERAGE(P12:P14)</f>
        <v>-0.12016666666666666</v>
      </c>
      <c r="Q15" s="37"/>
      <c r="R15" s="43">
        <f>AVERAGE(R12:R14)</f>
        <v>-2.9999999999999996E-3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1.1080000000000001</v>
      </c>
      <c r="D16" s="157">
        <v>0</v>
      </c>
      <c r="E16" s="144">
        <v>79.67</v>
      </c>
      <c r="F16" s="7">
        <v>1.0707</v>
      </c>
      <c r="G16" s="146">
        <v>-3.4799999999999998E-2</v>
      </c>
      <c r="H16" s="146">
        <v>0.04</v>
      </c>
      <c r="I16" s="144">
        <v>6</v>
      </c>
      <c r="J16" s="144">
        <v>5.5</v>
      </c>
      <c r="K16" s="146">
        <v>5.3080000000000002E-2</v>
      </c>
      <c r="L16" s="144" t="s">
        <v>40</v>
      </c>
      <c r="M16" s="158" t="s">
        <v>203</v>
      </c>
      <c r="N16" s="147">
        <v>1.2999999999999999E-3</v>
      </c>
      <c r="O16" s="23">
        <v>0.16839999999999999</v>
      </c>
      <c r="P16" s="146">
        <v>-2.92E-2</v>
      </c>
      <c r="Q16" s="146">
        <v>0.88900000000000001</v>
      </c>
      <c r="R16" s="146">
        <v>-5.7999999999999996E-3</v>
      </c>
      <c r="S16" s="146">
        <v>-5.1999999999999998E-3</v>
      </c>
      <c r="T16" s="146">
        <v>-8.9999999999999998E-4</v>
      </c>
      <c r="U16" s="144">
        <v>6065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1.0740000000000001</v>
      </c>
      <c r="D17" s="159">
        <v>0</v>
      </c>
      <c r="E17" s="150">
        <v>87.61</v>
      </c>
      <c r="F17" s="14">
        <v>1.0364</v>
      </c>
      <c r="G17" s="152">
        <v>-3.6299999999999999E-2</v>
      </c>
      <c r="H17" s="152">
        <v>0.04</v>
      </c>
      <c r="I17" s="150">
        <v>5.5</v>
      </c>
      <c r="J17" s="150">
        <v>5.5</v>
      </c>
      <c r="K17" s="152">
        <v>5.3010000000000002E-2</v>
      </c>
      <c r="L17" s="150" t="s">
        <v>40</v>
      </c>
      <c r="M17" s="14" t="s">
        <v>76</v>
      </c>
      <c r="N17" s="151">
        <v>5.7999999999999996E-3</v>
      </c>
      <c r="O17" s="18">
        <v>0.1948</v>
      </c>
      <c r="P17" s="152">
        <v>-3.09E-2</v>
      </c>
      <c r="Q17" s="152">
        <v>0.87790000000000001</v>
      </c>
      <c r="R17" s="152">
        <v>-2.8E-3</v>
      </c>
      <c r="S17" s="152">
        <v>-3.5999999999999999E-3</v>
      </c>
      <c r="T17" s="152">
        <v>-1.1999999999999999E-3</v>
      </c>
      <c r="U17" s="150">
        <v>4473</v>
      </c>
      <c r="V17" s="150">
        <v>0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1.08</v>
      </c>
      <c r="D18" s="145">
        <v>-8.9999999999999998E-4</v>
      </c>
      <c r="E18" s="144">
        <v>522.85</v>
      </c>
      <c r="F18" s="7">
        <v>1.0396000000000001</v>
      </c>
      <c r="G18" s="146">
        <v>-3.8899999999999997E-2</v>
      </c>
      <c r="H18" s="146">
        <v>0.04</v>
      </c>
      <c r="I18" s="144">
        <v>6</v>
      </c>
      <c r="J18" s="144">
        <v>5.5</v>
      </c>
      <c r="K18" s="146">
        <v>5.2929999999999998E-2</v>
      </c>
      <c r="L18" s="144" t="s">
        <v>40</v>
      </c>
      <c r="M18" s="7" t="s">
        <v>201</v>
      </c>
      <c r="N18" s="147">
        <v>4.8999999999999998E-3</v>
      </c>
      <c r="O18" s="23">
        <v>0.25619999999999998</v>
      </c>
      <c r="P18" s="146">
        <v>-3.2599999999999997E-2</v>
      </c>
      <c r="Q18" s="160">
        <v>0.73029999999999995</v>
      </c>
      <c r="R18" s="146">
        <v>-2.8E-3</v>
      </c>
      <c r="S18" s="146">
        <v>-5.0000000000000001E-4</v>
      </c>
      <c r="T18" s="146">
        <v>-1E-4</v>
      </c>
      <c r="U18" s="144">
        <v>39408</v>
      </c>
      <c r="V18" s="144">
        <v>1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150293</v>
      </c>
      <c r="B19" s="150" t="s">
        <v>204</v>
      </c>
      <c r="C19" s="14">
        <v>1.105</v>
      </c>
      <c r="D19" s="159">
        <v>0</v>
      </c>
      <c r="E19" s="150">
        <v>53.94</v>
      </c>
      <c r="F19" s="14">
        <v>1.0639000000000001</v>
      </c>
      <c r="G19" s="152">
        <v>-3.8600000000000002E-2</v>
      </c>
      <c r="H19" s="152">
        <v>0.04</v>
      </c>
      <c r="I19" s="150">
        <v>6.25</v>
      </c>
      <c r="J19" s="150">
        <v>5.5</v>
      </c>
      <c r="K19" s="152">
        <v>5.2920000000000002E-2</v>
      </c>
      <c r="L19" s="150" t="s">
        <v>40</v>
      </c>
      <c r="M19" s="14" t="s">
        <v>66</v>
      </c>
      <c r="N19" s="156">
        <v>-1.2999999999999999E-3</v>
      </c>
      <c r="O19" s="18">
        <v>0.33710000000000001</v>
      </c>
      <c r="P19" s="152">
        <v>-3.2899999999999999E-2</v>
      </c>
      <c r="Q19" s="152">
        <v>0.51349999999999996</v>
      </c>
      <c r="R19" s="152">
        <v>5.4999999999999997E-3</v>
      </c>
      <c r="S19" s="152">
        <v>1.03E-2</v>
      </c>
      <c r="T19" s="152">
        <v>6.3E-3</v>
      </c>
      <c r="U19" s="150">
        <v>1320</v>
      </c>
      <c r="V19" s="150">
        <v>23</v>
      </c>
      <c r="W19" s="153">
        <v>0.21180555555555555</v>
      </c>
      <c r="X19" s="154">
        <v>42705</v>
      </c>
      <c r="Y19" s="21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</v>
      </c>
      <c r="D20" s="147">
        <v>8.9999999999999998E-4</v>
      </c>
      <c r="E20" s="144">
        <v>161.15</v>
      </c>
      <c r="F20" s="7">
        <v>1.04</v>
      </c>
      <c r="G20" s="146">
        <v>-3.85E-2</v>
      </c>
      <c r="H20" s="146">
        <v>0.04</v>
      </c>
      <c r="I20" s="144">
        <v>5.5</v>
      </c>
      <c r="J20" s="144">
        <v>5.5</v>
      </c>
      <c r="K20" s="146">
        <v>5.2880000000000003E-2</v>
      </c>
      <c r="L20" s="144" t="s">
        <v>40</v>
      </c>
      <c r="M20" s="7" t="s">
        <v>80</v>
      </c>
      <c r="N20" s="147">
        <v>2.8999999999999998E-3</v>
      </c>
      <c r="O20" s="23">
        <v>0.2361</v>
      </c>
      <c r="P20" s="146">
        <v>-3.2599999999999997E-2</v>
      </c>
      <c r="Q20" s="160">
        <v>0.77659999999999996</v>
      </c>
      <c r="R20" s="146">
        <v>8.0000000000000004E-4</v>
      </c>
      <c r="S20" s="146">
        <v>1.1999999999999999E-3</v>
      </c>
      <c r="T20" s="146">
        <v>0</v>
      </c>
      <c r="U20" s="144">
        <v>16689</v>
      </c>
      <c r="V20" s="144">
        <v>66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150287</v>
      </c>
      <c r="B21" s="150" t="s">
        <v>77</v>
      </c>
      <c r="C21" s="14">
        <v>1.08</v>
      </c>
      <c r="D21" s="151">
        <v>1.9E-3</v>
      </c>
      <c r="E21" s="150">
        <v>2470.3000000000002</v>
      </c>
      <c r="F21" s="14">
        <v>1.0389999999999999</v>
      </c>
      <c r="G21" s="152">
        <v>-3.95E-2</v>
      </c>
      <c r="H21" s="152">
        <v>0.04</v>
      </c>
      <c r="I21" s="150">
        <v>5.5</v>
      </c>
      <c r="J21" s="150">
        <v>5.5</v>
      </c>
      <c r="K21" s="152">
        <v>5.2830000000000002E-2</v>
      </c>
      <c r="L21" s="150" t="s">
        <v>40</v>
      </c>
      <c r="M21" s="14" t="s">
        <v>78</v>
      </c>
      <c r="N21" s="151">
        <v>1.12E-2</v>
      </c>
      <c r="O21" s="18">
        <v>0.2039</v>
      </c>
      <c r="P21" s="152">
        <v>-3.3500000000000002E-2</v>
      </c>
      <c r="Q21" s="152">
        <v>0.85289999999999999</v>
      </c>
      <c r="R21" s="152">
        <v>-4.3E-3</v>
      </c>
      <c r="S21" s="152">
        <v>1.1999999999999999E-3</v>
      </c>
      <c r="T21" s="152">
        <v>1.9E-3</v>
      </c>
      <c r="U21" s="150">
        <v>124843</v>
      </c>
      <c r="V21" s="150">
        <v>121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150289</v>
      </c>
      <c r="B22" s="144" t="s">
        <v>196</v>
      </c>
      <c r="C22" s="7">
        <v>1.08</v>
      </c>
      <c r="D22" s="147">
        <v>8.9999999999999998E-4</v>
      </c>
      <c r="E22" s="144">
        <v>1978.16</v>
      </c>
      <c r="F22" s="7">
        <v>1.0389999999999999</v>
      </c>
      <c r="G22" s="146">
        <v>-3.95E-2</v>
      </c>
      <c r="H22" s="146">
        <v>0.04</v>
      </c>
      <c r="I22" s="144">
        <v>5.5</v>
      </c>
      <c r="J22" s="144">
        <v>5.5</v>
      </c>
      <c r="K22" s="146">
        <v>5.2830000000000002E-2</v>
      </c>
      <c r="L22" s="144" t="s">
        <v>40</v>
      </c>
      <c r="M22" s="7" t="s">
        <v>197</v>
      </c>
      <c r="N22" s="147">
        <v>1.78E-2</v>
      </c>
      <c r="O22" s="23">
        <v>0.18329999999999999</v>
      </c>
      <c r="P22" s="146">
        <v>-3.3500000000000002E-2</v>
      </c>
      <c r="Q22" s="146">
        <v>0.90080000000000005</v>
      </c>
      <c r="R22" s="146">
        <v>-4.0000000000000001E-3</v>
      </c>
      <c r="S22" s="146">
        <v>-2.5999999999999999E-3</v>
      </c>
      <c r="T22" s="146">
        <v>0</v>
      </c>
      <c r="U22" s="144">
        <v>82520</v>
      </c>
      <c r="V22" s="144">
        <v>306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150325</v>
      </c>
      <c r="B23" s="150" t="s">
        <v>224</v>
      </c>
      <c r="C23" s="14">
        <v>1.077</v>
      </c>
      <c r="D23" s="159">
        <v>0</v>
      </c>
      <c r="E23" s="150">
        <v>0.24</v>
      </c>
      <c r="F23" s="14">
        <v>1.0328999999999999</v>
      </c>
      <c r="G23" s="152">
        <v>-4.2700000000000002E-2</v>
      </c>
      <c r="H23" s="152">
        <v>0.04</v>
      </c>
      <c r="I23" s="150">
        <v>5.5</v>
      </c>
      <c r="J23" s="150">
        <v>5.5</v>
      </c>
      <c r="K23" s="152">
        <v>5.2679999999999998E-2</v>
      </c>
      <c r="L23" s="150" t="s">
        <v>40</v>
      </c>
      <c r="M23" s="14" t="s">
        <v>66</v>
      </c>
      <c r="N23" s="156">
        <v>-1.2999999999999999E-3</v>
      </c>
      <c r="O23" s="18">
        <v>0.35820000000000002</v>
      </c>
      <c r="P23" s="152">
        <v>-3.6400000000000002E-2</v>
      </c>
      <c r="Q23" s="162">
        <v>0.50080000000000002</v>
      </c>
      <c r="R23" s="152">
        <v>-2E-3</v>
      </c>
      <c r="S23" s="152">
        <v>-4.1999999999999997E-3</v>
      </c>
      <c r="T23" s="152">
        <v>-1E-3</v>
      </c>
      <c r="U23" s="150">
        <v>1652</v>
      </c>
      <c r="V23" s="150">
        <v>0</v>
      </c>
      <c r="W23" s="153">
        <v>0.21180555555555555</v>
      </c>
      <c r="X23" s="154">
        <v>42738</v>
      </c>
      <c r="Y23" s="21" t="s">
        <v>38</v>
      </c>
    </row>
    <row r="24" spans="1:25" ht="15.75" thickBot="1" x14ac:dyDescent="0.2">
      <c r="A24" s="7">
        <v>150299</v>
      </c>
      <c r="B24" s="155" t="s">
        <v>199</v>
      </c>
      <c r="C24" s="7">
        <v>1.0840000000000001</v>
      </c>
      <c r="D24" s="145">
        <v>-8.9999999999999998E-4</v>
      </c>
      <c r="E24" s="144">
        <v>171.1</v>
      </c>
      <c r="F24" s="7">
        <v>1.0395000000000001</v>
      </c>
      <c r="G24" s="146">
        <v>-4.2799999999999998E-2</v>
      </c>
      <c r="H24" s="146">
        <v>0.04</v>
      </c>
      <c r="I24" s="144">
        <v>5.5</v>
      </c>
      <c r="J24" s="144">
        <v>5.5</v>
      </c>
      <c r="K24" s="146">
        <v>5.2659999999999998E-2</v>
      </c>
      <c r="L24" s="144" t="s">
        <v>40</v>
      </c>
      <c r="M24" s="7" t="s">
        <v>95</v>
      </c>
      <c r="N24" s="147">
        <v>8.0000000000000004E-4</v>
      </c>
      <c r="O24" s="23">
        <v>0.20380000000000001</v>
      </c>
      <c r="P24" s="146">
        <v>-3.6200000000000003E-2</v>
      </c>
      <c r="Q24" s="160">
        <v>0.85229999999999995</v>
      </c>
      <c r="R24" s="146">
        <v>-3.5000000000000001E-3</v>
      </c>
      <c r="S24" s="146">
        <v>-4.0000000000000001E-3</v>
      </c>
      <c r="T24" s="146">
        <v>-3.3E-3</v>
      </c>
      <c r="U24" s="144">
        <v>43635</v>
      </c>
      <c r="V24" s="144">
        <v>0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150291</v>
      </c>
      <c r="B25" s="161" t="s">
        <v>198</v>
      </c>
      <c r="C25" s="14">
        <v>1.0840000000000001</v>
      </c>
      <c r="D25" s="156">
        <v>-8.9999999999999998E-4</v>
      </c>
      <c r="E25" s="150">
        <v>181.65</v>
      </c>
      <c r="F25" s="14">
        <v>1.0389999999999999</v>
      </c>
      <c r="G25" s="152">
        <v>-4.3299999999999998E-2</v>
      </c>
      <c r="H25" s="152">
        <v>0.04</v>
      </c>
      <c r="I25" s="150">
        <v>5.5</v>
      </c>
      <c r="J25" s="150">
        <v>5.5</v>
      </c>
      <c r="K25" s="152">
        <v>5.2630000000000003E-2</v>
      </c>
      <c r="L25" s="150" t="s">
        <v>40</v>
      </c>
      <c r="M25" s="14" t="s">
        <v>95</v>
      </c>
      <c r="N25" s="151">
        <v>8.0000000000000004E-4</v>
      </c>
      <c r="O25" s="18">
        <v>0.22969999999999999</v>
      </c>
      <c r="P25" s="152">
        <v>-3.7100000000000001E-2</v>
      </c>
      <c r="Q25" s="152">
        <v>0.79290000000000005</v>
      </c>
      <c r="R25" s="152">
        <v>-6.1000000000000004E-3</v>
      </c>
      <c r="S25" s="152">
        <v>-4.7999999999999996E-3</v>
      </c>
      <c r="T25" s="152">
        <v>-7.1999999999999998E-3</v>
      </c>
      <c r="U25" s="150">
        <v>19818</v>
      </c>
      <c r="V25" s="150">
        <v>-93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1.0840000000000001</v>
      </c>
      <c r="D26" s="147">
        <v>8.9999999999999998E-4</v>
      </c>
      <c r="E26" s="144">
        <v>27.61</v>
      </c>
      <c r="F26" s="7">
        <v>1.0364</v>
      </c>
      <c r="G26" s="146">
        <v>-4.5900000000000003E-2</v>
      </c>
      <c r="H26" s="146">
        <v>0.04</v>
      </c>
      <c r="I26" s="144">
        <v>5.5</v>
      </c>
      <c r="J26" s="144">
        <v>5.5</v>
      </c>
      <c r="K26" s="146">
        <v>5.2499999999999998E-2</v>
      </c>
      <c r="L26" s="144" t="s">
        <v>40</v>
      </c>
      <c r="M26" s="7" t="s">
        <v>110</v>
      </c>
      <c r="N26" s="145">
        <v>-1E-4</v>
      </c>
      <c r="O26" s="23">
        <v>0.23089999999999999</v>
      </c>
      <c r="P26" s="146">
        <v>-3.9800000000000002E-2</v>
      </c>
      <c r="Q26" s="146">
        <v>0.79359999999999997</v>
      </c>
      <c r="R26" s="146">
        <v>-5.1999999999999998E-3</v>
      </c>
      <c r="S26" s="146">
        <v>-5.8999999999999999E-3</v>
      </c>
      <c r="T26" s="146">
        <v>-7.1999999999999998E-3</v>
      </c>
      <c r="U26" s="144">
        <v>19419</v>
      </c>
      <c r="V26" s="144">
        <v>-93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1.089</v>
      </c>
      <c r="D27" s="159">
        <v>0</v>
      </c>
      <c r="E27" s="150">
        <v>0</v>
      </c>
      <c r="F27" s="14">
        <v>1.0394000000000001</v>
      </c>
      <c r="G27" s="152">
        <v>-4.7699999999999999E-2</v>
      </c>
      <c r="H27" s="152">
        <v>0.04</v>
      </c>
      <c r="I27" s="150">
        <v>5.5</v>
      </c>
      <c r="J27" s="150">
        <v>5.5</v>
      </c>
      <c r="K27" s="152">
        <v>5.2400000000000002E-2</v>
      </c>
      <c r="L27" s="150" t="s">
        <v>40</v>
      </c>
      <c r="M27" s="14" t="s">
        <v>211</v>
      </c>
      <c r="N27" s="151">
        <v>4.1999999999999997E-3</v>
      </c>
      <c r="O27" s="18">
        <v>0.23760000000000001</v>
      </c>
      <c r="P27" s="152">
        <v>-4.1500000000000002E-2</v>
      </c>
      <c r="Q27" s="152">
        <v>0.77380000000000004</v>
      </c>
      <c r="R27" s="152">
        <v>4.4999999999999997E-3</v>
      </c>
      <c r="S27" s="152">
        <v>5.0000000000000001E-3</v>
      </c>
      <c r="T27" s="152">
        <v>2.3999999999999998E-3</v>
      </c>
      <c r="U27" s="150">
        <v>1423</v>
      </c>
      <c r="V27" s="150">
        <v>0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150301</v>
      </c>
      <c r="B28" s="144" t="s">
        <v>212</v>
      </c>
      <c r="C28" s="7">
        <v>1.0900000000000001</v>
      </c>
      <c r="D28" s="145">
        <v>-8.9999999999999998E-4</v>
      </c>
      <c r="E28" s="144">
        <v>139.16</v>
      </c>
      <c r="F28" s="7">
        <v>1.0395000000000001</v>
      </c>
      <c r="G28" s="146">
        <v>-4.8599999999999997E-2</v>
      </c>
      <c r="H28" s="146">
        <v>0.04</v>
      </c>
      <c r="I28" s="144">
        <v>5.5</v>
      </c>
      <c r="J28" s="144">
        <v>5.5</v>
      </c>
      <c r="K28" s="146">
        <v>5.2359999999999997E-2</v>
      </c>
      <c r="L28" s="144" t="s">
        <v>40</v>
      </c>
      <c r="M28" s="7" t="s">
        <v>56</v>
      </c>
      <c r="N28" s="147">
        <v>2.2000000000000001E-3</v>
      </c>
      <c r="O28" s="23">
        <v>0.44119999999999998</v>
      </c>
      <c r="P28" s="146">
        <v>-4.1500000000000002E-2</v>
      </c>
      <c r="Q28" s="160">
        <v>0.2999</v>
      </c>
      <c r="R28" s="146">
        <v>-4.1999999999999997E-3</v>
      </c>
      <c r="S28" s="146">
        <v>-3.5000000000000001E-3</v>
      </c>
      <c r="T28" s="146">
        <v>-4.0000000000000002E-4</v>
      </c>
      <c r="U28" s="144">
        <v>5000</v>
      </c>
      <c r="V28" s="144">
        <v>-2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150117</v>
      </c>
      <c r="B29" s="150" t="s">
        <v>206</v>
      </c>
      <c r="C29" s="14">
        <v>1.0880000000000001</v>
      </c>
      <c r="D29" s="151">
        <v>8.9999999999999998E-4</v>
      </c>
      <c r="E29" s="150">
        <v>1077.1600000000001</v>
      </c>
      <c r="F29" s="14">
        <v>1.0365</v>
      </c>
      <c r="G29" s="152">
        <v>-4.9700000000000001E-2</v>
      </c>
      <c r="H29" s="152">
        <v>0.04</v>
      </c>
      <c r="I29" s="150">
        <v>5.5</v>
      </c>
      <c r="J29" s="150">
        <v>5.5</v>
      </c>
      <c r="K29" s="152">
        <v>5.2310000000000002E-2</v>
      </c>
      <c r="L29" s="150" t="s">
        <v>40</v>
      </c>
      <c r="M29" s="14" t="s">
        <v>207</v>
      </c>
      <c r="N29" s="156">
        <v>-3.8999999999999998E-3</v>
      </c>
      <c r="O29" s="18">
        <v>0.19600000000000001</v>
      </c>
      <c r="P29" s="152">
        <v>-4.24E-2</v>
      </c>
      <c r="Q29" s="152">
        <v>1.4999</v>
      </c>
      <c r="R29" s="152">
        <v>-1.2999999999999999E-3</v>
      </c>
      <c r="S29" s="152">
        <v>-3.0999999999999999E-3</v>
      </c>
      <c r="T29" s="152">
        <v>3.0000000000000001E-3</v>
      </c>
      <c r="U29" s="150">
        <v>105724</v>
      </c>
      <c r="V29" s="150">
        <v>191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150130</v>
      </c>
      <c r="B30" s="144" t="s">
        <v>208</v>
      </c>
      <c r="C30" s="7">
        <v>1.0880000000000001</v>
      </c>
      <c r="D30" s="157">
        <v>0</v>
      </c>
      <c r="E30" s="144">
        <v>2022.25</v>
      </c>
      <c r="F30" s="7">
        <v>1.0365</v>
      </c>
      <c r="G30" s="146">
        <v>-4.9700000000000001E-2</v>
      </c>
      <c r="H30" s="146">
        <v>0.04</v>
      </c>
      <c r="I30" s="144">
        <v>5.5</v>
      </c>
      <c r="J30" s="144">
        <v>5.5</v>
      </c>
      <c r="K30" s="146">
        <v>5.2310000000000002E-2</v>
      </c>
      <c r="L30" s="144" t="s">
        <v>40</v>
      </c>
      <c r="M30" s="7" t="s">
        <v>209</v>
      </c>
      <c r="N30" s="145">
        <v>-2.9999999999999997E-4</v>
      </c>
      <c r="O30" s="23">
        <v>0.20860000000000001</v>
      </c>
      <c r="P30" s="146">
        <v>-4.24E-2</v>
      </c>
      <c r="Q30" s="146">
        <v>0.84550000000000003</v>
      </c>
      <c r="R30" s="146">
        <v>-3.3999999999999998E-3</v>
      </c>
      <c r="S30" s="146">
        <v>-4.8999999999999998E-3</v>
      </c>
      <c r="T30" s="146">
        <v>-2.5999999999999999E-3</v>
      </c>
      <c r="U30" s="144">
        <v>477029</v>
      </c>
      <c r="V30" s="144">
        <v>-329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150198</v>
      </c>
      <c r="B31" s="150" t="s">
        <v>219</v>
      </c>
      <c r="C31" s="14">
        <v>1.0880000000000001</v>
      </c>
      <c r="D31" s="156">
        <v>-8.9999999999999998E-4</v>
      </c>
      <c r="E31" s="150">
        <v>684.06</v>
      </c>
      <c r="F31" s="14">
        <v>1.0365</v>
      </c>
      <c r="G31" s="152">
        <v>-4.9700000000000001E-2</v>
      </c>
      <c r="H31" s="152">
        <v>0.04</v>
      </c>
      <c r="I31" s="150">
        <v>5.5</v>
      </c>
      <c r="J31" s="150">
        <v>5.5</v>
      </c>
      <c r="K31" s="152">
        <v>5.2310000000000002E-2</v>
      </c>
      <c r="L31" s="150" t="s">
        <v>40</v>
      </c>
      <c r="M31" s="14" t="s">
        <v>220</v>
      </c>
      <c r="N31" s="151">
        <v>1.1999999999999999E-3</v>
      </c>
      <c r="O31" s="18">
        <v>0.24970000000000001</v>
      </c>
      <c r="P31" s="152">
        <v>-4.24E-2</v>
      </c>
      <c r="Q31" s="152">
        <v>0.74950000000000006</v>
      </c>
      <c r="R31" s="152">
        <v>-3.8999999999999998E-3</v>
      </c>
      <c r="S31" s="152">
        <v>-3.3999999999999998E-3</v>
      </c>
      <c r="T31" s="152">
        <v>-7.1000000000000004E-3</v>
      </c>
      <c r="U31" s="150">
        <v>51310</v>
      </c>
      <c r="V31" s="150">
        <v>-147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1.0860000000000001</v>
      </c>
      <c r="D32" s="157">
        <v>0</v>
      </c>
      <c r="E32" s="144">
        <v>196.97</v>
      </c>
      <c r="F32" s="7">
        <v>1.0329999999999999</v>
      </c>
      <c r="G32" s="146">
        <v>-5.1299999999999998E-2</v>
      </c>
      <c r="H32" s="146">
        <v>0.04</v>
      </c>
      <c r="I32" s="144">
        <v>5.5</v>
      </c>
      <c r="J32" s="144">
        <v>5.5</v>
      </c>
      <c r="K32" s="146">
        <v>5.2229999999999999E-2</v>
      </c>
      <c r="L32" s="144" t="s">
        <v>40</v>
      </c>
      <c r="M32" s="7" t="s">
        <v>46</v>
      </c>
      <c r="N32" s="147">
        <v>1.2999999999999999E-3</v>
      </c>
      <c r="O32" s="23">
        <v>0.41749999999999998</v>
      </c>
      <c r="P32" s="146">
        <v>-4.4400000000000002E-2</v>
      </c>
      <c r="Q32" s="146">
        <v>0.36199999999999999</v>
      </c>
      <c r="R32" s="146">
        <v>-6.1999999999999998E-3</v>
      </c>
      <c r="S32" s="146">
        <v>-3.5999999999999999E-3</v>
      </c>
      <c r="T32" s="146">
        <v>0</v>
      </c>
      <c r="U32" s="144">
        <v>13513</v>
      </c>
      <c r="V32" s="144">
        <v>1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502037</v>
      </c>
      <c r="B33" s="150" t="s">
        <v>221</v>
      </c>
      <c r="C33" s="14">
        <v>1.087</v>
      </c>
      <c r="D33" s="159">
        <v>0</v>
      </c>
      <c r="E33" s="150">
        <v>10.76</v>
      </c>
      <c r="F33" s="14">
        <v>1.0327999999999999</v>
      </c>
      <c r="G33" s="152">
        <v>-5.2499999999999998E-2</v>
      </c>
      <c r="H33" s="152">
        <v>0.04</v>
      </c>
      <c r="I33" s="150">
        <v>5.5</v>
      </c>
      <c r="J33" s="150">
        <v>5.5</v>
      </c>
      <c r="K33" s="152">
        <v>5.2170000000000001E-2</v>
      </c>
      <c r="L33" s="150" t="s">
        <v>40</v>
      </c>
      <c r="M33" s="14" t="s">
        <v>222</v>
      </c>
      <c r="N33" s="151">
        <v>2.9999999999999997E-4</v>
      </c>
      <c r="O33" s="18">
        <v>0.432</v>
      </c>
      <c r="P33" s="152">
        <v>-4.5199999999999997E-2</v>
      </c>
      <c r="Q33" s="152">
        <v>0.32819999999999999</v>
      </c>
      <c r="R33" s="152">
        <v>-6.0000000000000001E-3</v>
      </c>
      <c r="S33" s="152">
        <v>-4.0000000000000002E-4</v>
      </c>
      <c r="T33" s="152">
        <v>2.8999999999999998E-3</v>
      </c>
      <c r="U33" s="150">
        <v>561</v>
      </c>
      <c r="V33" s="150">
        <v>0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1.1020000000000001</v>
      </c>
      <c r="D34" s="147">
        <v>2.7000000000000001E-3</v>
      </c>
      <c r="E34" s="144">
        <v>210.42</v>
      </c>
      <c r="F34" s="7">
        <v>1.0369999999999999</v>
      </c>
      <c r="G34" s="146">
        <v>-6.2700000000000006E-2</v>
      </c>
      <c r="H34" s="146">
        <v>0.04</v>
      </c>
      <c r="I34" s="144">
        <v>5.5</v>
      </c>
      <c r="J34" s="144">
        <v>5.5</v>
      </c>
      <c r="K34" s="146">
        <v>5.1639999999999998E-2</v>
      </c>
      <c r="L34" s="144" t="s">
        <v>40</v>
      </c>
      <c r="M34" s="7" t="s">
        <v>76</v>
      </c>
      <c r="N34" s="147">
        <v>5.7999999999999996E-3</v>
      </c>
      <c r="O34" s="23">
        <v>0.45250000000000001</v>
      </c>
      <c r="P34" s="146">
        <v>-5.4600000000000003E-2</v>
      </c>
      <c r="Q34" s="146">
        <v>0.27610000000000001</v>
      </c>
      <c r="R34" s="146">
        <v>-6.7999999999999996E-3</v>
      </c>
      <c r="S34" s="146">
        <v>-5.5999999999999999E-3</v>
      </c>
      <c r="T34" s="146">
        <v>-2.0999999999999999E-3</v>
      </c>
      <c r="U34" s="144">
        <v>5615</v>
      </c>
      <c r="V34" s="144">
        <v>-5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1.1020000000000001</v>
      </c>
      <c r="D35" s="156">
        <v>-8.9999999999999998E-4</v>
      </c>
      <c r="E35" s="150">
        <v>9.23</v>
      </c>
      <c r="F35" s="14">
        <v>1.0326</v>
      </c>
      <c r="G35" s="152">
        <v>-6.7199999999999996E-2</v>
      </c>
      <c r="H35" s="152">
        <v>0.04</v>
      </c>
      <c r="I35" s="150">
        <v>5.5</v>
      </c>
      <c r="J35" s="150">
        <v>5.5</v>
      </c>
      <c r="K35" s="152">
        <v>5.1429999999999997E-2</v>
      </c>
      <c r="L35" s="150" t="s">
        <v>40</v>
      </c>
      <c r="M35" s="14" t="s">
        <v>218</v>
      </c>
      <c r="N35" s="156">
        <v>-5.9999999999999995E-4</v>
      </c>
      <c r="O35" s="18">
        <v>0.43269999999999997</v>
      </c>
      <c r="P35" s="152">
        <v>-5.8200000000000002E-2</v>
      </c>
      <c r="Q35" s="152">
        <v>0.32690000000000002</v>
      </c>
      <c r="R35" s="152">
        <v>-3.5000000000000001E-3</v>
      </c>
      <c r="S35" s="152">
        <v>-5.4000000000000003E-3</v>
      </c>
      <c r="T35" s="152">
        <v>-2.8999999999999998E-3</v>
      </c>
      <c r="U35" s="150">
        <v>14814</v>
      </c>
      <c r="V35" s="150">
        <v>-10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1.1080000000000001</v>
      </c>
      <c r="D36" s="145">
        <v>-2.7000000000000001E-3</v>
      </c>
      <c r="E36" s="144">
        <v>78.67</v>
      </c>
      <c r="F36" s="7">
        <v>1.0365</v>
      </c>
      <c r="G36" s="146">
        <v>-6.9000000000000006E-2</v>
      </c>
      <c r="H36" s="146">
        <v>0.04</v>
      </c>
      <c r="I36" s="144">
        <v>5.5</v>
      </c>
      <c r="J36" s="144">
        <v>5.5</v>
      </c>
      <c r="K36" s="146">
        <v>5.1330000000000001E-2</v>
      </c>
      <c r="L36" s="144" t="s">
        <v>40</v>
      </c>
      <c r="M36" s="7" t="s">
        <v>216</v>
      </c>
      <c r="N36" s="147">
        <v>1.34E-2</v>
      </c>
      <c r="O36" s="23">
        <v>0.43730000000000002</v>
      </c>
      <c r="P36" s="146">
        <v>-5.9700000000000003E-2</v>
      </c>
      <c r="Q36" s="146">
        <v>0.31209999999999999</v>
      </c>
      <c r="R36" s="146">
        <v>-5.9999999999999995E-4</v>
      </c>
      <c r="S36" s="146">
        <v>-2.8999999999999998E-3</v>
      </c>
      <c r="T36" s="146">
        <v>-6.1000000000000004E-3</v>
      </c>
      <c r="U36" s="144">
        <v>85122</v>
      </c>
      <c r="V36" s="144">
        <v>1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1.109</v>
      </c>
      <c r="D37" s="159">
        <v>0</v>
      </c>
      <c r="E37" s="150">
        <v>41.4</v>
      </c>
      <c r="F37" s="14">
        <v>1.028</v>
      </c>
      <c r="G37" s="152">
        <v>-7.8799999999999995E-2</v>
      </c>
      <c r="H37" s="152">
        <v>0.04</v>
      </c>
      <c r="I37" s="150">
        <v>5.5</v>
      </c>
      <c r="J37" s="150">
        <v>5.5</v>
      </c>
      <c r="K37" s="152">
        <v>5.0880000000000002E-2</v>
      </c>
      <c r="L37" s="150" t="s">
        <v>40</v>
      </c>
      <c r="M37" s="14" t="s">
        <v>56</v>
      </c>
      <c r="N37" s="151">
        <v>2.2000000000000001E-3</v>
      </c>
      <c r="O37" s="18">
        <v>0.45219999999999999</v>
      </c>
      <c r="P37" s="152">
        <v>-6.8699999999999997E-2</v>
      </c>
      <c r="Q37" s="162">
        <v>0.28599999999999998</v>
      </c>
      <c r="R37" s="152">
        <v>-5.8999999999999999E-3</v>
      </c>
      <c r="S37" s="152">
        <v>-4.7000000000000002E-3</v>
      </c>
      <c r="T37" s="152">
        <v>-3.8999999999999998E-3</v>
      </c>
      <c r="U37" s="150">
        <v>5691</v>
      </c>
      <c r="V37" s="150">
        <v>-29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1.1339999999999999</v>
      </c>
      <c r="D38" s="145">
        <v>-2.6599999999999999E-2</v>
      </c>
      <c r="E38" s="144">
        <v>0.6</v>
      </c>
      <c r="F38" s="7">
        <v>1.0326</v>
      </c>
      <c r="G38" s="146">
        <v>-9.8199999999999996E-2</v>
      </c>
      <c r="H38" s="146">
        <v>0.04</v>
      </c>
      <c r="I38" s="144">
        <v>5.5</v>
      </c>
      <c r="J38" s="144">
        <v>5.5</v>
      </c>
      <c r="K38" s="146">
        <v>4.9939999999999998E-2</v>
      </c>
      <c r="L38" s="144" t="s">
        <v>40</v>
      </c>
      <c r="M38" s="7" t="s">
        <v>127</v>
      </c>
      <c r="N38" s="147">
        <v>1E-3</v>
      </c>
      <c r="O38" s="23">
        <v>0.46789999999999998</v>
      </c>
      <c r="P38" s="146">
        <v>-8.48E-2</v>
      </c>
      <c r="Q38" s="146">
        <v>0.24460000000000001</v>
      </c>
      <c r="R38" s="146">
        <v>1E-3</v>
      </c>
      <c r="S38" s="146">
        <v>9.9000000000000008E-3</v>
      </c>
      <c r="T38" s="146">
        <v>3.2000000000000002E-3</v>
      </c>
      <c r="U38" s="144">
        <v>789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1.145</v>
      </c>
      <c r="D39" s="159">
        <v>0</v>
      </c>
      <c r="E39" s="150">
        <v>0</v>
      </c>
      <c r="F39" s="14">
        <v>1.0326</v>
      </c>
      <c r="G39" s="152">
        <v>-0.1089</v>
      </c>
      <c r="H39" s="152">
        <v>0.04</v>
      </c>
      <c r="I39" s="150">
        <v>5.5</v>
      </c>
      <c r="J39" s="150">
        <v>5.5</v>
      </c>
      <c r="K39" s="152">
        <v>4.9439999999999998E-2</v>
      </c>
      <c r="L39" s="150" t="s">
        <v>40</v>
      </c>
      <c r="M39" s="14" t="s">
        <v>218</v>
      </c>
      <c r="N39" s="156">
        <v>-5.9999999999999995E-4</v>
      </c>
      <c r="O39" s="18">
        <v>0.46689999999999998</v>
      </c>
      <c r="P39" s="152">
        <v>-9.3600000000000003E-2</v>
      </c>
      <c r="Q39" s="152">
        <v>0.24690000000000001</v>
      </c>
      <c r="R39" s="152">
        <v>7.9000000000000008E-3</v>
      </c>
      <c r="S39" s="152">
        <v>7.3000000000000001E-3</v>
      </c>
      <c r="T39" s="152">
        <v>1.8E-3</v>
      </c>
      <c r="U39" s="150">
        <v>1108</v>
      </c>
      <c r="V39" s="150">
        <v>6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1.1599999999999999</v>
      </c>
      <c r="D40" s="157">
        <v>0</v>
      </c>
      <c r="E40" s="144">
        <v>0.47</v>
      </c>
      <c r="F40" s="7">
        <v>1.032</v>
      </c>
      <c r="G40" s="146">
        <v>-0.124</v>
      </c>
      <c r="H40" s="146">
        <v>0.04</v>
      </c>
      <c r="I40" s="144">
        <v>5.5</v>
      </c>
      <c r="J40" s="144">
        <v>5.5</v>
      </c>
      <c r="K40" s="146">
        <v>4.8759999999999998E-2</v>
      </c>
      <c r="L40" s="144" t="s">
        <v>40</v>
      </c>
      <c r="M40" s="7" t="s">
        <v>222</v>
      </c>
      <c r="N40" s="147">
        <v>2.9999999999999997E-4</v>
      </c>
      <c r="O40" s="23">
        <v>0.4304</v>
      </c>
      <c r="P40" s="146">
        <v>-0.1062</v>
      </c>
      <c r="Q40" s="146">
        <v>0.33300000000000002</v>
      </c>
      <c r="R40" s="146">
        <v>-3.8E-3</v>
      </c>
      <c r="S40" s="146">
        <v>-4.4000000000000003E-3</v>
      </c>
      <c r="T40" s="146">
        <v>6.1999999999999998E-3</v>
      </c>
      <c r="U40" s="144">
        <v>653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1.538</v>
      </c>
      <c r="D41" s="151">
        <v>2E-3</v>
      </c>
      <c r="E41" s="150">
        <v>415.39</v>
      </c>
      <c r="F41" s="14">
        <v>1.0369999999999999</v>
      </c>
      <c r="G41" s="152">
        <v>-0.48309999999999997</v>
      </c>
      <c r="H41" s="152">
        <v>0.04</v>
      </c>
      <c r="I41" s="150">
        <v>5.5</v>
      </c>
      <c r="J41" s="150">
        <v>5.5</v>
      </c>
      <c r="K41" s="152">
        <v>3.6639999999999999E-2</v>
      </c>
      <c r="L41" s="150" t="s">
        <v>40</v>
      </c>
      <c r="M41" s="14" t="s">
        <v>36</v>
      </c>
      <c r="N41" s="159">
        <v>0</v>
      </c>
      <c r="O41" s="18">
        <v>0.68859999999999999</v>
      </c>
      <c r="P41" s="152">
        <v>-0.32</v>
      </c>
      <c r="Q41" s="150" t="s">
        <v>37</v>
      </c>
      <c r="R41" s="152">
        <v>1.2500000000000001E-2</v>
      </c>
      <c r="S41" s="152">
        <v>1.3299999999999999E-2</v>
      </c>
      <c r="T41" s="152">
        <v>6.6E-3</v>
      </c>
      <c r="U41" s="150">
        <v>1338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-9.4230769230769238E-4</v>
      </c>
      <c r="E42" s="36"/>
      <c r="F42" s="35"/>
      <c r="G42" s="43">
        <f>AVERAGE(G16:G41)</f>
        <v>-7.2380769230769221E-2</v>
      </c>
      <c r="H42" s="272">
        <f>COUNTIF($D16:$D41,"&gt;0")/COUNT($D16:$D41)</f>
        <v>0.26923076923076922</v>
      </c>
      <c r="I42" s="36"/>
      <c r="J42" s="36"/>
      <c r="K42" s="43">
        <f>AVERAGE(K16:K41)</f>
        <v>5.1426923076923078E-2</v>
      </c>
      <c r="L42" s="36"/>
      <c r="M42" s="35"/>
      <c r="N42" s="38"/>
      <c r="O42" s="39"/>
      <c r="P42" s="43">
        <f>AVERAGE(P16:P41)</f>
        <v>-5.8473076923076919E-2</v>
      </c>
      <c r="Q42" s="37"/>
      <c r="R42" s="43">
        <f>AVERAGE(R16:R41)</f>
        <v>-1.9192307692307692E-3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0.98499999999999999</v>
      </c>
      <c r="D43" s="147">
        <v>4.1000000000000003E-3</v>
      </c>
      <c r="E43" s="144">
        <v>6470.86</v>
      </c>
      <c r="F43" s="7">
        <v>1.0376000000000001</v>
      </c>
      <c r="G43" s="146">
        <v>5.0700000000000002E-2</v>
      </c>
      <c r="H43" s="146">
        <v>3.5000000000000003E-2</v>
      </c>
      <c r="I43" s="144">
        <v>5</v>
      </c>
      <c r="J43" s="144">
        <v>5</v>
      </c>
      <c r="K43" s="146">
        <v>5.2780000000000001E-2</v>
      </c>
      <c r="L43" s="144" t="s">
        <v>40</v>
      </c>
      <c r="M43" s="7" t="s">
        <v>153</v>
      </c>
      <c r="N43" s="147">
        <v>1.6299999999999999E-2</v>
      </c>
      <c r="O43" s="23">
        <v>0.3281</v>
      </c>
      <c r="P43" s="155" t="s">
        <v>44</v>
      </c>
      <c r="Q43" s="146">
        <v>0.62790000000000001</v>
      </c>
      <c r="R43" s="146">
        <v>-1.5E-3</v>
      </c>
      <c r="S43" s="146">
        <v>-3.0999999999999999E-3</v>
      </c>
      <c r="T43" s="146">
        <v>-6.0000000000000001E-3</v>
      </c>
      <c r="U43" s="144">
        <v>355010</v>
      </c>
      <c r="V43" s="144">
        <v>-1111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502014</v>
      </c>
      <c r="B44" s="150" t="s">
        <v>89</v>
      </c>
      <c r="C44" s="14">
        <v>1.0549999999999999</v>
      </c>
      <c r="D44" s="156">
        <v>-8.9999999999999998E-4</v>
      </c>
      <c r="E44" s="150">
        <v>289.39</v>
      </c>
      <c r="F44" s="14">
        <v>1.044</v>
      </c>
      <c r="G44" s="152">
        <v>-1.0500000000000001E-2</v>
      </c>
      <c r="H44" s="152">
        <v>3.5000000000000003E-2</v>
      </c>
      <c r="I44" s="150">
        <v>5.75</v>
      </c>
      <c r="J44" s="150">
        <v>5</v>
      </c>
      <c r="K44" s="152">
        <v>4.9540000000000001E-2</v>
      </c>
      <c r="L44" s="150" t="s">
        <v>40</v>
      </c>
      <c r="M44" s="14" t="s">
        <v>154</v>
      </c>
      <c r="N44" s="151">
        <v>2.2000000000000001E-3</v>
      </c>
      <c r="O44" s="18">
        <v>0.14369999999999999</v>
      </c>
      <c r="P44" s="152">
        <v>-1.18E-2</v>
      </c>
      <c r="Q44" s="162">
        <v>0.98519999999999996</v>
      </c>
      <c r="R44" s="152">
        <v>-1.4E-3</v>
      </c>
      <c r="S44" s="152">
        <v>2E-3</v>
      </c>
      <c r="T44" s="152">
        <v>7.3000000000000001E-3</v>
      </c>
      <c r="U44" s="150">
        <v>17897</v>
      </c>
      <c r="V44" s="150">
        <v>392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7">
        <v>150145</v>
      </c>
      <c r="B45" s="144" t="s">
        <v>156</v>
      </c>
      <c r="C45" s="7">
        <v>1.0469999999999999</v>
      </c>
      <c r="D45" s="145">
        <v>-1E-3</v>
      </c>
      <c r="E45" s="144">
        <v>0.08</v>
      </c>
      <c r="F45" s="7">
        <v>1.036</v>
      </c>
      <c r="G45" s="146">
        <v>-1.06E-2</v>
      </c>
      <c r="H45" s="146">
        <v>3.5000000000000003E-2</v>
      </c>
      <c r="I45" s="144">
        <v>5</v>
      </c>
      <c r="J45" s="144">
        <v>5</v>
      </c>
      <c r="K45" s="146">
        <v>4.9459999999999997E-2</v>
      </c>
      <c r="L45" s="144" t="s">
        <v>40</v>
      </c>
      <c r="M45" s="7" t="s">
        <v>157</v>
      </c>
      <c r="N45" s="147">
        <v>3.5999999999999999E-3</v>
      </c>
      <c r="O45" s="23">
        <v>0.17849999999999999</v>
      </c>
      <c r="P45" s="146">
        <v>-1.1900000000000001E-2</v>
      </c>
      <c r="Q45" s="146">
        <v>0.91649999999999998</v>
      </c>
      <c r="R45" s="146">
        <v>1.26E-2</v>
      </c>
      <c r="S45" s="146">
        <v>1.67E-2</v>
      </c>
      <c r="T45" s="146">
        <v>1.35E-2</v>
      </c>
      <c r="U45" s="144">
        <v>1095</v>
      </c>
      <c r="V45" s="144">
        <v>0</v>
      </c>
      <c r="W45" s="148">
        <v>0.21180555555555555</v>
      </c>
      <c r="X45" s="149">
        <v>42719</v>
      </c>
      <c r="Y45" s="13" t="s">
        <v>38</v>
      </c>
    </row>
    <row r="46" spans="1:25" ht="15.75" thickBot="1" x14ac:dyDescent="0.2">
      <c r="A46" s="14">
        <v>150073</v>
      </c>
      <c r="B46" s="150" t="s">
        <v>178</v>
      </c>
      <c r="C46" s="14">
        <v>1.0449999999999999</v>
      </c>
      <c r="D46" s="156">
        <v>-3.8E-3</v>
      </c>
      <c r="E46" s="150">
        <v>7.41</v>
      </c>
      <c r="F46" s="14">
        <v>1.0329999999999999</v>
      </c>
      <c r="G46" s="152">
        <v>-1.1599999999999999E-2</v>
      </c>
      <c r="H46" s="152">
        <v>3.5000000000000003E-2</v>
      </c>
      <c r="I46" s="150">
        <v>5</v>
      </c>
      <c r="J46" s="150">
        <v>5</v>
      </c>
      <c r="K46" s="152">
        <v>4.9410000000000003E-2</v>
      </c>
      <c r="L46" s="150" t="s">
        <v>40</v>
      </c>
      <c r="M46" s="14" t="s">
        <v>174</v>
      </c>
      <c r="N46" s="151">
        <v>6.0000000000000001E-3</v>
      </c>
      <c r="O46" s="18">
        <v>0.5302</v>
      </c>
      <c r="P46" s="152">
        <v>-1.2800000000000001E-2</v>
      </c>
      <c r="Q46" s="152">
        <v>0.66830000000000001</v>
      </c>
      <c r="R46" s="152">
        <v>-5.7000000000000002E-3</v>
      </c>
      <c r="S46" s="152">
        <v>-6.1999999999999998E-3</v>
      </c>
      <c r="T46" s="152">
        <v>-6.7000000000000002E-3</v>
      </c>
      <c r="U46" s="150">
        <v>350</v>
      </c>
      <c r="V46" s="150">
        <v>0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1.0509999999999999</v>
      </c>
      <c r="D47" s="157">
        <v>0</v>
      </c>
      <c r="E47" s="144">
        <v>0</v>
      </c>
      <c r="F47" s="7">
        <v>1.038</v>
      </c>
      <c r="G47" s="146">
        <v>-1.2500000000000001E-2</v>
      </c>
      <c r="H47" s="146">
        <v>3.5000000000000003E-2</v>
      </c>
      <c r="I47" s="144">
        <v>5</v>
      </c>
      <c r="J47" s="144">
        <v>5</v>
      </c>
      <c r="K47" s="146">
        <v>4.9360000000000001E-2</v>
      </c>
      <c r="L47" s="144" t="s">
        <v>40</v>
      </c>
      <c r="M47" s="7" t="s">
        <v>182</v>
      </c>
      <c r="N47" s="147">
        <v>4.5999999999999999E-3</v>
      </c>
      <c r="O47" s="23">
        <v>0.37990000000000002</v>
      </c>
      <c r="P47" s="146">
        <v>-1.37E-2</v>
      </c>
      <c r="Q47" s="146">
        <v>0.44440000000000002</v>
      </c>
      <c r="R47" s="146">
        <v>8.2000000000000007E-3</v>
      </c>
      <c r="S47" s="146">
        <v>9.1999999999999998E-3</v>
      </c>
      <c r="T47" s="146">
        <v>1.21E-2</v>
      </c>
      <c r="U47" s="144">
        <v>254</v>
      </c>
      <c r="V47" s="144">
        <v>0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150053</v>
      </c>
      <c r="B48" s="150" t="s">
        <v>170</v>
      </c>
      <c r="C48" s="14">
        <v>1.0469999999999999</v>
      </c>
      <c r="D48" s="159">
        <v>0</v>
      </c>
      <c r="E48" s="150">
        <v>6.09</v>
      </c>
      <c r="F48" s="14">
        <v>1.0333000000000001</v>
      </c>
      <c r="G48" s="152">
        <v>-1.3299999999999999E-2</v>
      </c>
      <c r="H48" s="152">
        <v>3.5000000000000003E-2</v>
      </c>
      <c r="I48" s="150">
        <v>5</v>
      </c>
      <c r="J48" s="150">
        <v>5</v>
      </c>
      <c r="K48" s="152">
        <v>4.9320000000000003E-2</v>
      </c>
      <c r="L48" s="150" t="s">
        <v>40</v>
      </c>
      <c r="M48" s="14" t="s">
        <v>148</v>
      </c>
      <c r="N48" s="151">
        <v>5.4999999999999997E-3</v>
      </c>
      <c r="O48" s="18">
        <v>0.43980000000000002</v>
      </c>
      <c r="P48" s="152">
        <v>-1.47E-2</v>
      </c>
      <c r="Q48" s="152">
        <v>0.98880000000000001</v>
      </c>
      <c r="R48" s="152">
        <v>1.61E-2</v>
      </c>
      <c r="S48" s="152">
        <v>1.9599999999999999E-2</v>
      </c>
      <c r="T48" s="152">
        <v>2.1600000000000001E-2</v>
      </c>
      <c r="U48" s="150">
        <v>543</v>
      </c>
      <c r="V48" s="150">
        <v>0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150112</v>
      </c>
      <c r="B49" s="144" t="s">
        <v>265</v>
      </c>
      <c r="C49" s="7">
        <v>1.024</v>
      </c>
      <c r="D49" s="147">
        <v>3.8999999999999998E-3</v>
      </c>
      <c r="E49" s="144">
        <v>9.68</v>
      </c>
      <c r="F49" s="7">
        <v>1.0085999999999999</v>
      </c>
      <c r="G49" s="146">
        <v>-1.5299999999999999E-2</v>
      </c>
      <c r="H49" s="146">
        <v>3.5000000000000003E-2</v>
      </c>
      <c r="I49" s="144">
        <v>5</v>
      </c>
      <c r="J49" s="144">
        <v>5</v>
      </c>
      <c r="K49" s="146">
        <v>4.9239999999999999E-2</v>
      </c>
      <c r="L49" s="144" t="s">
        <v>40</v>
      </c>
      <c r="M49" s="7" t="s">
        <v>266</v>
      </c>
      <c r="N49" s="147">
        <v>5.1000000000000004E-3</v>
      </c>
      <c r="O49" s="23">
        <v>0.49640000000000001</v>
      </c>
      <c r="P49" s="146">
        <v>-1.5900000000000001E-2</v>
      </c>
      <c r="Q49" s="146">
        <v>0.60050000000000003</v>
      </c>
      <c r="R49" s="146">
        <v>-5.0000000000000001E-4</v>
      </c>
      <c r="S49" s="146">
        <v>3.8999999999999998E-3</v>
      </c>
      <c r="T49" s="146">
        <v>4.1999999999999997E-3</v>
      </c>
      <c r="U49" s="144">
        <v>953</v>
      </c>
      <c r="V49" s="144">
        <v>0</v>
      </c>
      <c r="W49" s="148">
        <v>0.21180555555555555</v>
      </c>
      <c r="X49" s="149">
        <v>42919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1.075</v>
      </c>
      <c r="D50" s="159">
        <v>0</v>
      </c>
      <c r="E50" s="150">
        <v>0</v>
      </c>
      <c r="F50" s="14">
        <v>1.0580000000000001</v>
      </c>
      <c r="G50" s="152">
        <v>-1.61E-2</v>
      </c>
      <c r="H50" s="152">
        <v>3.5000000000000003E-2</v>
      </c>
      <c r="I50" s="150">
        <v>5.5</v>
      </c>
      <c r="J50" s="150">
        <v>5</v>
      </c>
      <c r="K50" s="152">
        <v>4.922E-2</v>
      </c>
      <c r="L50" s="150" t="s">
        <v>40</v>
      </c>
      <c r="M50" s="14" t="s">
        <v>91</v>
      </c>
      <c r="N50" s="156">
        <v>-5.0000000000000001E-4</v>
      </c>
      <c r="O50" s="18">
        <v>0.29339999999999999</v>
      </c>
      <c r="P50" s="152">
        <v>-1.72E-2</v>
      </c>
      <c r="Q50" s="162">
        <v>0.62060000000000004</v>
      </c>
      <c r="R50" s="152">
        <v>-1E-4</v>
      </c>
      <c r="S50" s="152">
        <v>-3.8E-3</v>
      </c>
      <c r="T50" s="152">
        <v>-1.1000000000000001E-3</v>
      </c>
      <c r="U50" s="150">
        <v>1054</v>
      </c>
      <c r="V50" s="150">
        <v>3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150121</v>
      </c>
      <c r="B51" s="144" t="s">
        <v>159</v>
      </c>
      <c r="C51" s="7">
        <v>1.0509999999999999</v>
      </c>
      <c r="D51" s="147">
        <v>1E-3</v>
      </c>
      <c r="E51" s="144">
        <v>2.33</v>
      </c>
      <c r="F51" s="7">
        <v>1.034</v>
      </c>
      <c r="G51" s="146">
        <v>-1.6400000000000001E-2</v>
      </c>
      <c r="H51" s="146">
        <v>3.5000000000000003E-2</v>
      </c>
      <c r="I51" s="144">
        <v>5</v>
      </c>
      <c r="J51" s="144">
        <v>5</v>
      </c>
      <c r="K51" s="146">
        <v>4.9160000000000002E-2</v>
      </c>
      <c r="L51" s="144" t="s">
        <v>40</v>
      </c>
      <c r="M51" s="7" t="s">
        <v>160</v>
      </c>
      <c r="N51" s="147">
        <v>1.6000000000000001E-3</v>
      </c>
      <c r="O51" s="23">
        <v>0.45300000000000001</v>
      </c>
      <c r="P51" s="146">
        <v>-1.7500000000000002E-2</v>
      </c>
      <c r="Q51" s="146">
        <v>0.70389999999999997</v>
      </c>
      <c r="R51" s="146">
        <v>-2.8E-3</v>
      </c>
      <c r="S51" s="146">
        <v>8.9999999999999998E-4</v>
      </c>
      <c r="T51" s="146">
        <v>6.4000000000000003E-3</v>
      </c>
      <c r="U51" s="144">
        <v>437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1.05</v>
      </c>
      <c r="D52" s="151">
        <v>4.7999999999999996E-3</v>
      </c>
      <c r="E52" s="150">
        <v>0.19</v>
      </c>
      <c r="F52" s="14">
        <v>1.0329999999999999</v>
      </c>
      <c r="G52" s="152">
        <v>-1.6500000000000001E-2</v>
      </c>
      <c r="H52" s="152">
        <v>3.5000000000000003E-2</v>
      </c>
      <c r="I52" s="150">
        <v>5</v>
      </c>
      <c r="J52" s="150">
        <v>5</v>
      </c>
      <c r="K52" s="152">
        <v>4.9160000000000002E-2</v>
      </c>
      <c r="L52" s="150" t="s">
        <v>40</v>
      </c>
      <c r="M52" s="14" t="s">
        <v>163</v>
      </c>
      <c r="N52" s="151">
        <v>7.1999999999999998E-3</v>
      </c>
      <c r="O52" s="18">
        <v>0.16500000000000001</v>
      </c>
      <c r="P52" s="152">
        <v>-1.7500000000000002E-2</v>
      </c>
      <c r="Q52" s="152">
        <v>1.6033999999999999</v>
      </c>
      <c r="R52" s="152">
        <v>-6.7999999999999996E-3</v>
      </c>
      <c r="S52" s="152">
        <v>-6.9999999999999999E-4</v>
      </c>
      <c r="T52" s="152">
        <v>-2E-3</v>
      </c>
      <c r="U52" s="150">
        <v>952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150083</v>
      </c>
      <c r="B53" s="144" t="s">
        <v>287</v>
      </c>
      <c r="C53" s="7">
        <v>1.0509999999999999</v>
      </c>
      <c r="D53" s="157">
        <v>0</v>
      </c>
      <c r="E53" s="144">
        <v>0.71</v>
      </c>
      <c r="F53" s="7">
        <v>1.0336000000000001</v>
      </c>
      <c r="G53" s="146">
        <v>-1.6799999999999999E-2</v>
      </c>
      <c r="H53" s="146">
        <v>3.5000000000000003E-2</v>
      </c>
      <c r="I53" s="144">
        <v>5</v>
      </c>
      <c r="J53" s="144">
        <v>5</v>
      </c>
      <c r="K53" s="146">
        <v>4.9140000000000003E-2</v>
      </c>
      <c r="L53" s="144" t="s">
        <v>40</v>
      </c>
      <c r="M53" s="7" t="s">
        <v>266</v>
      </c>
      <c r="N53" s="147">
        <v>5.1000000000000004E-3</v>
      </c>
      <c r="O53" s="23">
        <v>0.38100000000000001</v>
      </c>
      <c r="P53" s="146">
        <v>-1.7500000000000002E-2</v>
      </c>
      <c r="Q53" s="146">
        <v>0.92879999999999996</v>
      </c>
      <c r="R53" s="146">
        <v>2.5000000000000001E-3</v>
      </c>
      <c r="S53" s="146">
        <v>4.4999999999999997E-3</v>
      </c>
      <c r="T53" s="146">
        <v>9.4999999999999998E-3</v>
      </c>
      <c r="U53" s="144">
        <v>695</v>
      </c>
      <c r="V53" s="144">
        <v>-1</v>
      </c>
      <c r="W53" s="148">
        <v>0.21180555555555555</v>
      </c>
      <c r="X53" s="149">
        <v>42738</v>
      </c>
      <c r="Y53" s="13" t="s">
        <v>38</v>
      </c>
    </row>
    <row r="54" spans="1:25" ht="15.75" thickBot="1" x14ac:dyDescent="0.2">
      <c r="A54" s="14">
        <v>502031</v>
      </c>
      <c r="B54" s="161" t="s">
        <v>65</v>
      </c>
      <c r="C54" s="14">
        <v>1.0229999999999999</v>
      </c>
      <c r="D54" s="159">
        <v>0</v>
      </c>
      <c r="E54" s="150">
        <v>6.61</v>
      </c>
      <c r="F54" s="14">
        <v>1.004</v>
      </c>
      <c r="G54" s="152">
        <v>-1.89E-2</v>
      </c>
      <c r="H54" s="152">
        <v>3.5000000000000003E-2</v>
      </c>
      <c r="I54" s="150">
        <v>5</v>
      </c>
      <c r="J54" s="150">
        <v>5</v>
      </c>
      <c r="K54" s="152">
        <v>4.9070000000000003E-2</v>
      </c>
      <c r="L54" s="150" t="s">
        <v>40</v>
      </c>
      <c r="M54" s="14" t="s">
        <v>66</v>
      </c>
      <c r="N54" s="156">
        <v>-1.2999999999999999E-3</v>
      </c>
      <c r="O54" s="18">
        <v>0.3659</v>
      </c>
      <c r="P54" s="152">
        <v>-1.9800000000000002E-2</v>
      </c>
      <c r="Q54" s="152">
        <v>0.51700000000000002</v>
      </c>
      <c r="R54" s="152">
        <v>-3.8E-3</v>
      </c>
      <c r="S54" s="152">
        <v>-3.0000000000000001E-3</v>
      </c>
      <c r="T54" s="152">
        <v>5.5999999999999999E-3</v>
      </c>
      <c r="U54" s="150">
        <v>945</v>
      </c>
      <c r="V54" s="150">
        <v>0</v>
      </c>
      <c r="W54" s="153">
        <v>0.21180555555555555</v>
      </c>
      <c r="X54" s="154">
        <v>42947</v>
      </c>
      <c r="Y54" s="21" t="s">
        <v>38</v>
      </c>
    </row>
    <row r="55" spans="1:25" ht="15.75" thickBot="1" x14ac:dyDescent="0.2">
      <c r="A55" s="7">
        <v>502021</v>
      </c>
      <c r="B55" s="144" t="s">
        <v>344</v>
      </c>
      <c r="C55" s="7">
        <v>1.056</v>
      </c>
      <c r="D55" s="147">
        <v>8.9999999999999998E-4</v>
      </c>
      <c r="E55" s="144">
        <v>0.06</v>
      </c>
      <c r="F55" s="7">
        <v>1.036</v>
      </c>
      <c r="G55" s="146">
        <v>-1.9300000000000001E-2</v>
      </c>
      <c r="H55" s="146">
        <v>3.5000000000000003E-2</v>
      </c>
      <c r="I55" s="144">
        <v>5</v>
      </c>
      <c r="J55" s="144">
        <v>5</v>
      </c>
      <c r="K55" s="146">
        <v>4.9020000000000001E-2</v>
      </c>
      <c r="L55" s="144" t="s">
        <v>40</v>
      </c>
      <c r="M55" s="7" t="s">
        <v>91</v>
      </c>
      <c r="N55" s="145">
        <v>-5.0000000000000001E-4</v>
      </c>
      <c r="O55" s="23">
        <v>0.44829999999999998</v>
      </c>
      <c r="P55" s="146">
        <v>-2.0299999999999999E-2</v>
      </c>
      <c r="Q55" s="146">
        <v>0.28710000000000002</v>
      </c>
      <c r="R55" s="146">
        <v>-7.1999999999999998E-3</v>
      </c>
      <c r="S55" s="146">
        <v>-3.0000000000000001E-3</v>
      </c>
      <c r="T55" s="146">
        <v>2.0999999999999999E-3</v>
      </c>
      <c r="U55" s="144">
        <v>359</v>
      </c>
      <c r="V55" s="144">
        <v>0</v>
      </c>
      <c r="W55" s="148">
        <v>0.21180555555555555</v>
      </c>
      <c r="X55" s="149">
        <v>42719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1.0920000000000001</v>
      </c>
      <c r="D56" s="151">
        <v>3.7000000000000002E-3</v>
      </c>
      <c r="E56" s="150">
        <v>105.57</v>
      </c>
      <c r="F56" s="14">
        <v>1.07</v>
      </c>
      <c r="G56" s="152">
        <v>-2.06E-2</v>
      </c>
      <c r="H56" s="152">
        <v>3.5000000000000003E-2</v>
      </c>
      <c r="I56" s="150">
        <v>5.75</v>
      </c>
      <c r="J56" s="150">
        <v>5</v>
      </c>
      <c r="K56" s="152">
        <v>4.9009999999999998E-2</v>
      </c>
      <c r="L56" s="150" t="s">
        <v>40</v>
      </c>
      <c r="M56" s="14" t="s">
        <v>169</v>
      </c>
      <c r="N56" s="156">
        <v>-5.0000000000000001E-4</v>
      </c>
      <c r="O56" s="18">
        <v>0.15559999999999999</v>
      </c>
      <c r="P56" s="152">
        <v>-2.1600000000000001E-2</v>
      </c>
      <c r="Q56" s="162">
        <v>0.91910000000000003</v>
      </c>
      <c r="R56" s="152">
        <v>-3.3999999999999998E-3</v>
      </c>
      <c r="S56" s="152">
        <v>-6.4000000000000003E-3</v>
      </c>
      <c r="T56" s="152">
        <v>-7.7000000000000002E-3</v>
      </c>
      <c r="U56" s="150">
        <v>5424</v>
      </c>
      <c r="V56" s="150">
        <v>-434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502001</v>
      </c>
      <c r="B57" s="144" t="s">
        <v>171</v>
      </c>
      <c r="C57" s="7">
        <v>1.0569999999999999</v>
      </c>
      <c r="D57" s="147">
        <v>5.7000000000000002E-3</v>
      </c>
      <c r="E57" s="144">
        <v>4.21</v>
      </c>
      <c r="F57" s="7">
        <v>1.0329999999999999</v>
      </c>
      <c r="G57" s="146">
        <v>-2.3199999999999998E-2</v>
      </c>
      <c r="H57" s="146">
        <v>3.5000000000000003E-2</v>
      </c>
      <c r="I57" s="144">
        <v>5</v>
      </c>
      <c r="J57" s="144">
        <v>5</v>
      </c>
      <c r="K57" s="146">
        <v>4.8829999999999998E-2</v>
      </c>
      <c r="L57" s="144" t="s">
        <v>40</v>
      </c>
      <c r="M57" s="7" t="s">
        <v>172</v>
      </c>
      <c r="N57" s="147">
        <v>5.7999999999999996E-3</v>
      </c>
      <c r="O57" s="23">
        <v>0.36709999999999998</v>
      </c>
      <c r="P57" s="146">
        <v>-2.4E-2</v>
      </c>
      <c r="Q57" s="146">
        <v>0.47989999999999999</v>
      </c>
      <c r="R57" s="146">
        <v>-4.0000000000000001E-3</v>
      </c>
      <c r="S57" s="146">
        <v>4.0000000000000001E-3</v>
      </c>
      <c r="T57" s="146">
        <v>5.8999999999999999E-3</v>
      </c>
      <c r="U57" s="144">
        <v>277</v>
      </c>
      <c r="V57" s="144">
        <v>10</v>
      </c>
      <c r="W57" s="148">
        <v>0.21180555555555555</v>
      </c>
      <c r="X57" s="149">
        <v>42738</v>
      </c>
      <c r="Y57" s="13" t="s">
        <v>38</v>
      </c>
    </row>
    <row r="58" spans="1:25" ht="15.75" thickBot="1" x14ac:dyDescent="0.2">
      <c r="A58" s="14">
        <v>150055</v>
      </c>
      <c r="B58" s="150" t="s">
        <v>184</v>
      </c>
      <c r="C58" s="14">
        <v>1.06</v>
      </c>
      <c r="D58" s="159">
        <v>0</v>
      </c>
      <c r="E58" s="150">
        <v>0</v>
      </c>
      <c r="F58" s="14">
        <v>1.0333000000000001</v>
      </c>
      <c r="G58" s="152">
        <v>-2.58E-2</v>
      </c>
      <c r="H58" s="152">
        <v>3.5000000000000003E-2</v>
      </c>
      <c r="I58" s="150">
        <v>5</v>
      </c>
      <c r="J58" s="150">
        <v>5</v>
      </c>
      <c r="K58" s="152">
        <v>4.87E-2</v>
      </c>
      <c r="L58" s="150" t="s">
        <v>40</v>
      </c>
      <c r="M58" s="14" t="s">
        <v>148</v>
      </c>
      <c r="N58" s="151">
        <v>5.4999999999999997E-3</v>
      </c>
      <c r="O58" s="18">
        <v>0.58340000000000003</v>
      </c>
      <c r="P58" s="152">
        <v>-2.6800000000000001E-2</v>
      </c>
      <c r="Q58" s="150" t="s">
        <v>37</v>
      </c>
      <c r="R58" s="152">
        <v>1.23E-2</v>
      </c>
      <c r="S58" s="152">
        <v>5.5999999999999999E-3</v>
      </c>
      <c r="T58" s="152">
        <v>9.9000000000000008E-3</v>
      </c>
      <c r="U58" s="150">
        <v>312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1.097</v>
      </c>
      <c r="D59" s="145">
        <v>-1.8E-3</v>
      </c>
      <c r="E59" s="144">
        <v>169.87</v>
      </c>
      <c r="F59" s="7">
        <v>1.0663</v>
      </c>
      <c r="G59" s="146">
        <v>-2.8799999999999999E-2</v>
      </c>
      <c r="H59" s="146">
        <v>3.5000000000000003E-2</v>
      </c>
      <c r="I59" s="144">
        <v>5.75</v>
      </c>
      <c r="J59" s="144">
        <v>5</v>
      </c>
      <c r="K59" s="146">
        <v>4.8599999999999997E-2</v>
      </c>
      <c r="L59" s="144" t="s">
        <v>40</v>
      </c>
      <c r="M59" s="7" t="s">
        <v>48</v>
      </c>
      <c r="N59" s="147">
        <v>2E-3</v>
      </c>
      <c r="O59" s="23">
        <v>0.2535</v>
      </c>
      <c r="P59" s="146">
        <v>-2.9700000000000001E-2</v>
      </c>
      <c r="Q59" s="146">
        <v>0.70130000000000003</v>
      </c>
      <c r="R59" s="146">
        <v>-7.0000000000000001E-3</v>
      </c>
      <c r="S59" s="146">
        <v>-6.7999999999999996E-3</v>
      </c>
      <c r="T59" s="146">
        <v>-3.8999999999999998E-3</v>
      </c>
      <c r="U59" s="144">
        <v>21987</v>
      </c>
      <c r="V59" s="144">
        <v>-69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150036</v>
      </c>
      <c r="B60" s="150" t="s">
        <v>298</v>
      </c>
      <c r="C60" s="14">
        <v>1.0629999999999999</v>
      </c>
      <c r="D60" s="159">
        <v>0</v>
      </c>
      <c r="E60" s="150">
        <v>0</v>
      </c>
      <c r="F60" s="14">
        <v>1.034</v>
      </c>
      <c r="G60" s="152">
        <v>-2.8000000000000001E-2</v>
      </c>
      <c r="H60" s="152">
        <v>3.5000000000000003E-2</v>
      </c>
      <c r="I60" s="150">
        <v>5</v>
      </c>
      <c r="J60" s="150">
        <v>5</v>
      </c>
      <c r="K60" s="152">
        <v>4.8590000000000001E-2</v>
      </c>
      <c r="L60" s="150" t="s">
        <v>40</v>
      </c>
      <c r="M60" s="14" t="s">
        <v>36</v>
      </c>
      <c r="N60" s="151">
        <v>1.6999999999999999E-3</v>
      </c>
      <c r="O60" s="18">
        <v>0.59540000000000004</v>
      </c>
      <c r="P60" s="152">
        <v>-2.93E-2</v>
      </c>
      <c r="Q60" s="152">
        <v>0.51649999999999996</v>
      </c>
      <c r="R60" s="152">
        <v>-2E-3</v>
      </c>
      <c r="S60" s="152">
        <v>2.9999999999999997E-4</v>
      </c>
      <c r="T60" s="152">
        <v>2.0999999999999999E-3</v>
      </c>
      <c r="U60" s="150">
        <v>180</v>
      </c>
      <c r="V60" s="150">
        <v>0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1.089</v>
      </c>
      <c r="D61" s="157">
        <v>0</v>
      </c>
      <c r="E61" s="144">
        <v>43.94</v>
      </c>
      <c r="F61" s="7">
        <v>1.0580000000000001</v>
      </c>
      <c r="G61" s="146">
        <v>-2.93E-2</v>
      </c>
      <c r="H61" s="146">
        <v>3.5000000000000003E-2</v>
      </c>
      <c r="I61" s="144">
        <v>5.5</v>
      </c>
      <c r="J61" s="144">
        <v>5</v>
      </c>
      <c r="K61" s="146">
        <v>4.8550000000000003E-2</v>
      </c>
      <c r="L61" s="144" t="s">
        <v>40</v>
      </c>
      <c r="M61" s="7" t="s">
        <v>56</v>
      </c>
      <c r="N61" s="147">
        <v>2.2000000000000001E-3</v>
      </c>
      <c r="O61" s="23">
        <v>0.39900000000000002</v>
      </c>
      <c r="P61" s="146">
        <v>-2.9899999999999999E-2</v>
      </c>
      <c r="Q61" s="160">
        <v>0.37830000000000003</v>
      </c>
      <c r="R61" s="146">
        <v>-1.6000000000000001E-3</v>
      </c>
      <c r="S61" s="146">
        <v>1.4E-3</v>
      </c>
      <c r="T61" s="146">
        <v>5.5999999999999999E-3</v>
      </c>
      <c r="U61" s="144">
        <v>9844</v>
      </c>
      <c r="V61" s="144">
        <v>33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1.0660000000000001</v>
      </c>
      <c r="D62" s="156">
        <v>-3.7000000000000002E-3</v>
      </c>
      <c r="E62" s="150">
        <v>405.81</v>
      </c>
      <c r="F62" s="14">
        <v>1.036</v>
      </c>
      <c r="G62" s="152">
        <v>-2.9000000000000001E-2</v>
      </c>
      <c r="H62" s="152">
        <v>3.5000000000000003E-2</v>
      </c>
      <c r="I62" s="150">
        <v>5</v>
      </c>
      <c r="J62" s="150">
        <v>5</v>
      </c>
      <c r="K62" s="152">
        <v>4.854E-2</v>
      </c>
      <c r="L62" s="150" t="s">
        <v>40</v>
      </c>
      <c r="M62" s="14" t="s">
        <v>176</v>
      </c>
      <c r="N62" s="151">
        <v>1.6999999999999999E-3</v>
      </c>
      <c r="O62" s="18">
        <v>0.2969</v>
      </c>
      <c r="P62" s="152">
        <v>-2.9499999999999998E-2</v>
      </c>
      <c r="Q62" s="152">
        <v>0.64029999999999998</v>
      </c>
      <c r="R62" s="152">
        <v>2.2000000000000001E-3</v>
      </c>
      <c r="S62" s="152">
        <v>3.3E-3</v>
      </c>
      <c r="T62" s="152">
        <v>-5.0000000000000001E-4</v>
      </c>
      <c r="U62" s="150">
        <v>113969</v>
      </c>
      <c r="V62" s="150">
        <v>281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150167</v>
      </c>
      <c r="B63" s="144" t="s">
        <v>161</v>
      </c>
      <c r="C63" s="7">
        <v>1.069</v>
      </c>
      <c r="D63" s="145">
        <v>-8.9999999999999998E-4</v>
      </c>
      <c r="E63" s="144">
        <v>8.35</v>
      </c>
      <c r="F63" s="7">
        <v>1.038</v>
      </c>
      <c r="G63" s="146">
        <v>-2.9899999999999999E-2</v>
      </c>
      <c r="H63" s="146">
        <v>3.5000000000000003E-2</v>
      </c>
      <c r="I63" s="144">
        <v>5</v>
      </c>
      <c r="J63" s="144">
        <v>5</v>
      </c>
      <c r="K63" s="146">
        <v>4.8500000000000001E-2</v>
      </c>
      <c r="L63" s="144" t="s">
        <v>40</v>
      </c>
      <c r="M63" s="7" t="s">
        <v>88</v>
      </c>
      <c r="N63" s="147">
        <v>1.6999999999999999E-3</v>
      </c>
      <c r="O63" s="23">
        <v>0.25240000000000001</v>
      </c>
      <c r="P63" s="146">
        <v>-3.0300000000000001E-2</v>
      </c>
      <c r="Q63" s="146">
        <v>0.74139999999999995</v>
      </c>
      <c r="R63" s="146">
        <v>1.23E-2</v>
      </c>
      <c r="S63" s="146">
        <v>1.6899999999999998E-2</v>
      </c>
      <c r="T63" s="146">
        <v>2.2200000000000001E-2</v>
      </c>
      <c r="U63" s="144">
        <v>2971</v>
      </c>
      <c r="V63" s="144">
        <v>3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1.0660000000000001</v>
      </c>
      <c r="D64" s="159">
        <v>0</v>
      </c>
      <c r="E64" s="150">
        <v>232.58</v>
      </c>
      <c r="F64" s="14">
        <v>1.034</v>
      </c>
      <c r="G64" s="152">
        <v>-3.09E-2</v>
      </c>
      <c r="H64" s="152">
        <v>3.5000000000000003E-2</v>
      </c>
      <c r="I64" s="150">
        <v>5</v>
      </c>
      <c r="J64" s="150">
        <v>5</v>
      </c>
      <c r="K64" s="152">
        <v>4.845E-2</v>
      </c>
      <c r="L64" s="150" t="s">
        <v>40</v>
      </c>
      <c r="M64" s="14" t="s">
        <v>174</v>
      </c>
      <c r="N64" s="151">
        <v>6.0000000000000001E-3</v>
      </c>
      <c r="O64" s="18">
        <v>0.1545</v>
      </c>
      <c r="P64" s="152">
        <v>-3.1399999999999997E-2</v>
      </c>
      <c r="Q64" s="152">
        <v>1.6339999999999999</v>
      </c>
      <c r="R64" s="152">
        <v>-4.3E-3</v>
      </c>
      <c r="S64" s="152">
        <v>6.9999999999999999E-4</v>
      </c>
      <c r="T64" s="152">
        <v>-4.5999999999999999E-3</v>
      </c>
      <c r="U64" s="150">
        <v>88946</v>
      </c>
      <c r="V64" s="150">
        <v>12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1.07</v>
      </c>
      <c r="D65" s="145">
        <v>-1.9E-3</v>
      </c>
      <c r="E65" s="144">
        <v>32.57</v>
      </c>
      <c r="F65" s="7">
        <v>1.0378000000000001</v>
      </c>
      <c r="G65" s="146">
        <v>-3.1E-2</v>
      </c>
      <c r="H65" s="146">
        <v>3.5000000000000003E-2</v>
      </c>
      <c r="I65" s="144">
        <v>5</v>
      </c>
      <c r="J65" s="144">
        <v>5</v>
      </c>
      <c r="K65" s="146">
        <v>4.8439999999999997E-2</v>
      </c>
      <c r="L65" s="144" t="s">
        <v>40</v>
      </c>
      <c r="M65" s="7" t="s">
        <v>95</v>
      </c>
      <c r="N65" s="147">
        <v>8.0000000000000004E-4</v>
      </c>
      <c r="O65" s="23">
        <v>0.2717</v>
      </c>
      <c r="P65" s="146">
        <v>-3.1300000000000001E-2</v>
      </c>
      <c r="Q65" s="146">
        <v>0.69650000000000001</v>
      </c>
      <c r="R65" s="146">
        <v>3.2000000000000002E-3</v>
      </c>
      <c r="S65" s="146">
        <v>5.7000000000000002E-3</v>
      </c>
      <c r="T65" s="146">
        <v>1.6999999999999999E-3</v>
      </c>
      <c r="U65" s="144">
        <v>1975</v>
      </c>
      <c r="V65" s="144">
        <v>0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150104</v>
      </c>
      <c r="B66" s="150" t="s">
        <v>286</v>
      </c>
      <c r="C66" s="14">
        <v>1.07</v>
      </c>
      <c r="D66" s="151">
        <v>4.7000000000000002E-3</v>
      </c>
      <c r="E66" s="150">
        <v>5.46</v>
      </c>
      <c r="F66" s="14">
        <v>1.034</v>
      </c>
      <c r="G66" s="152">
        <v>-3.4799999999999998E-2</v>
      </c>
      <c r="H66" s="152">
        <v>3.5000000000000003E-2</v>
      </c>
      <c r="I66" s="150">
        <v>5</v>
      </c>
      <c r="J66" s="150">
        <v>5</v>
      </c>
      <c r="K66" s="152">
        <v>4.8259999999999997E-2</v>
      </c>
      <c r="L66" s="150" t="s">
        <v>40</v>
      </c>
      <c r="M66" s="14" t="s">
        <v>88</v>
      </c>
      <c r="N66" s="151">
        <v>1.6999999999999999E-3</v>
      </c>
      <c r="O66" s="18">
        <v>0.43469999999999998</v>
      </c>
      <c r="P66" s="152">
        <v>-3.4299999999999997E-2</v>
      </c>
      <c r="Q66" s="152">
        <v>0.69510000000000005</v>
      </c>
      <c r="R66" s="152">
        <v>4.7000000000000002E-3</v>
      </c>
      <c r="S66" s="152">
        <v>2.0999999999999999E-3</v>
      </c>
      <c r="T66" s="152">
        <v>-8.9999999999999998E-4</v>
      </c>
      <c r="U66" s="150">
        <v>1037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150140</v>
      </c>
      <c r="B67" s="144" t="s">
        <v>158</v>
      </c>
      <c r="C67" s="7">
        <v>1.07</v>
      </c>
      <c r="D67" s="157">
        <v>0</v>
      </c>
      <c r="E67" s="144">
        <v>2.69</v>
      </c>
      <c r="F67" s="7">
        <v>1.0336000000000001</v>
      </c>
      <c r="G67" s="146">
        <v>-3.5200000000000002E-2</v>
      </c>
      <c r="H67" s="146">
        <v>3.5000000000000003E-2</v>
      </c>
      <c r="I67" s="144">
        <v>5</v>
      </c>
      <c r="J67" s="144">
        <v>5</v>
      </c>
      <c r="K67" s="146">
        <v>4.8239999999999998E-2</v>
      </c>
      <c r="L67" s="144" t="s">
        <v>40</v>
      </c>
      <c r="M67" s="7" t="s">
        <v>88</v>
      </c>
      <c r="N67" s="147">
        <v>1.6999999999999999E-3</v>
      </c>
      <c r="O67" s="23">
        <v>0.26690000000000003</v>
      </c>
      <c r="P67" s="146">
        <v>-3.5000000000000003E-2</v>
      </c>
      <c r="Q67" s="146">
        <v>0.71350000000000002</v>
      </c>
      <c r="R67" s="146">
        <v>1.72E-2</v>
      </c>
      <c r="S67" s="146">
        <v>2.1700000000000001E-2</v>
      </c>
      <c r="T67" s="146">
        <v>2.5999999999999999E-2</v>
      </c>
      <c r="U67" s="144">
        <v>633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150152</v>
      </c>
      <c r="B68" s="150" t="s">
        <v>183</v>
      </c>
      <c r="C68" s="14">
        <v>1.071</v>
      </c>
      <c r="D68" s="151">
        <v>2.8E-3</v>
      </c>
      <c r="E68" s="150">
        <v>2439.83</v>
      </c>
      <c r="F68" s="14">
        <v>1.0329999999999999</v>
      </c>
      <c r="G68" s="152">
        <v>-3.6799999999999999E-2</v>
      </c>
      <c r="H68" s="152">
        <v>3.5000000000000003E-2</v>
      </c>
      <c r="I68" s="150">
        <v>5</v>
      </c>
      <c r="J68" s="150">
        <v>5</v>
      </c>
      <c r="K68" s="152">
        <v>4.8169999999999998E-2</v>
      </c>
      <c r="L68" s="150" t="s">
        <v>40</v>
      </c>
      <c r="M68" s="14" t="s">
        <v>129</v>
      </c>
      <c r="N68" s="151">
        <v>5.4000000000000003E-3</v>
      </c>
      <c r="O68" s="18">
        <v>0.36180000000000001</v>
      </c>
      <c r="P68" s="152">
        <v>-3.6799999999999999E-2</v>
      </c>
      <c r="Q68" s="152">
        <v>0.49230000000000002</v>
      </c>
      <c r="R68" s="152">
        <v>-7.1000000000000004E-3</v>
      </c>
      <c r="S68" s="152">
        <v>-5.4999999999999997E-3</v>
      </c>
      <c r="T68" s="152">
        <v>-3.5000000000000001E-3</v>
      </c>
      <c r="U68" s="150">
        <v>349787</v>
      </c>
      <c r="V68" s="150">
        <v>332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150225</v>
      </c>
      <c r="B69" s="144" t="s">
        <v>285</v>
      </c>
      <c r="C69" s="7">
        <v>1.08</v>
      </c>
      <c r="D69" s="147">
        <v>1.6E-2</v>
      </c>
      <c r="E69" s="144">
        <v>4</v>
      </c>
      <c r="F69" s="7">
        <v>1.0378000000000001</v>
      </c>
      <c r="G69" s="146">
        <v>-4.07E-2</v>
      </c>
      <c r="H69" s="146">
        <v>3.5000000000000003E-2</v>
      </c>
      <c r="I69" s="144">
        <v>5</v>
      </c>
      <c r="J69" s="144">
        <v>5</v>
      </c>
      <c r="K69" s="146">
        <v>4.7980000000000002E-2</v>
      </c>
      <c r="L69" s="144" t="s">
        <v>40</v>
      </c>
      <c r="M69" s="7" t="s">
        <v>84</v>
      </c>
      <c r="N69" s="147">
        <v>5.0000000000000001E-4</v>
      </c>
      <c r="O69" s="23">
        <v>0.42809999999999998</v>
      </c>
      <c r="P69" s="146">
        <v>-4.02E-2</v>
      </c>
      <c r="Q69" s="146">
        <v>0.3322</v>
      </c>
      <c r="R69" s="146">
        <v>2.3E-3</v>
      </c>
      <c r="S69" s="146">
        <v>-6.1000000000000004E-3</v>
      </c>
      <c r="T69" s="146">
        <v>-3.3E-3</v>
      </c>
      <c r="U69" s="144">
        <v>2980</v>
      </c>
      <c r="V69" s="144">
        <v>-34</v>
      </c>
      <c r="W69" s="148">
        <v>0.21180555555555555</v>
      </c>
      <c r="X69" s="149">
        <v>42705</v>
      </c>
      <c r="Y69" s="13" t="s">
        <v>38</v>
      </c>
    </row>
    <row r="70" spans="1:25" ht="15.75" thickBot="1" x14ac:dyDescent="0.2">
      <c r="A70" s="14">
        <v>150090</v>
      </c>
      <c r="B70" s="150" t="s">
        <v>173</v>
      </c>
      <c r="C70" s="14">
        <v>1.0760000000000001</v>
      </c>
      <c r="D70" s="159">
        <v>0</v>
      </c>
      <c r="E70" s="150">
        <v>0</v>
      </c>
      <c r="F70" s="14">
        <v>1.0336000000000001</v>
      </c>
      <c r="G70" s="152">
        <v>-4.1000000000000002E-2</v>
      </c>
      <c r="H70" s="152">
        <v>3.5000000000000003E-2</v>
      </c>
      <c r="I70" s="150">
        <v>5</v>
      </c>
      <c r="J70" s="150">
        <v>5</v>
      </c>
      <c r="K70" s="152">
        <v>4.7969999999999999E-2</v>
      </c>
      <c r="L70" s="150" t="s">
        <v>40</v>
      </c>
      <c r="M70" s="14" t="s">
        <v>174</v>
      </c>
      <c r="N70" s="151">
        <v>6.0000000000000001E-3</v>
      </c>
      <c r="O70" s="18">
        <v>0.40210000000000001</v>
      </c>
      <c r="P70" s="152">
        <v>-4.0399999999999998E-2</v>
      </c>
      <c r="Q70" s="152">
        <v>0.86309999999999998</v>
      </c>
      <c r="R70" s="152">
        <v>5.1000000000000004E-3</v>
      </c>
      <c r="S70" s="152">
        <v>2E-3</v>
      </c>
      <c r="T70" s="152">
        <v>-2.5000000000000001E-3</v>
      </c>
      <c r="U70" s="150">
        <v>1089</v>
      </c>
      <c r="V70" s="150">
        <v>1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150030</v>
      </c>
      <c r="B71" s="144" t="s">
        <v>179</v>
      </c>
      <c r="C71" s="7">
        <v>1.0760000000000001</v>
      </c>
      <c r="D71" s="157">
        <v>0</v>
      </c>
      <c r="E71" s="144">
        <v>0</v>
      </c>
      <c r="F71" s="7">
        <v>1.0329999999999999</v>
      </c>
      <c r="G71" s="146">
        <v>-4.1599999999999998E-2</v>
      </c>
      <c r="H71" s="146">
        <v>3.5000000000000003E-2</v>
      </c>
      <c r="I71" s="144">
        <v>5</v>
      </c>
      <c r="J71" s="144">
        <v>5</v>
      </c>
      <c r="K71" s="146">
        <v>4.7940000000000003E-2</v>
      </c>
      <c r="L71" s="144" t="s">
        <v>40</v>
      </c>
      <c r="M71" s="7" t="s">
        <v>180</v>
      </c>
      <c r="N71" s="147">
        <v>1.6999999999999999E-3</v>
      </c>
      <c r="O71" s="23">
        <v>0.39290000000000003</v>
      </c>
      <c r="P71" s="146">
        <v>-4.1300000000000003E-2</v>
      </c>
      <c r="Q71" s="146">
        <v>0.89270000000000005</v>
      </c>
      <c r="R71" s="146">
        <v>-2.0000000000000001E-4</v>
      </c>
      <c r="S71" s="146">
        <v>1.4E-3</v>
      </c>
      <c r="T71" s="146">
        <v>-1.9E-3</v>
      </c>
      <c r="U71" s="144">
        <v>3153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150064</v>
      </c>
      <c r="B72" s="150" t="s">
        <v>165</v>
      </c>
      <c r="C72" s="14">
        <v>1.105</v>
      </c>
      <c r="D72" s="151">
        <v>4.6399999999999997E-2</v>
      </c>
      <c r="E72" s="150">
        <v>26.34</v>
      </c>
      <c r="F72" s="14">
        <v>1.034</v>
      </c>
      <c r="G72" s="152">
        <v>-6.8699999999999997E-2</v>
      </c>
      <c r="H72" s="152">
        <v>3.5000000000000003E-2</v>
      </c>
      <c r="I72" s="150">
        <v>5</v>
      </c>
      <c r="J72" s="150">
        <v>5</v>
      </c>
      <c r="K72" s="152">
        <v>4.6690000000000002E-2</v>
      </c>
      <c r="L72" s="150" t="s">
        <v>40</v>
      </c>
      <c r="M72" s="14" t="s">
        <v>166</v>
      </c>
      <c r="N72" s="151">
        <v>2.8999999999999998E-3</v>
      </c>
      <c r="O72" s="18">
        <v>0.46110000000000001</v>
      </c>
      <c r="P72" s="152">
        <v>-6.5500000000000003E-2</v>
      </c>
      <c r="Q72" s="152">
        <v>0.9123</v>
      </c>
      <c r="R72" s="152">
        <v>2.7900000000000001E-2</v>
      </c>
      <c r="S72" s="152">
        <v>-4.7999999999999996E-3</v>
      </c>
      <c r="T72" s="152">
        <v>1.5E-3</v>
      </c>
      <c r="U72" s="150">
        <v>263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1.052</v>
      </c>
      <c r="D73" s="157">
        <v>0</v>
      </c>
      <c r="E73" s="144">
        <v>14.38</v>
      </c>
      <c r="F73" s="7">
        <v>1.0189999999999999</v>
      </c>
      <c r="G73" s="146">
        <v>-3.2399999999999998E-2</v>
      </c>
      <c r="H73" s="144" t="s">
        <v>186</v>
      </c>
      <c r="I73" s="144">
        <v>5</v>
      </c>
      <c r="J73" s="144">
        <v>5</v>
      </c>
      <c r="K73" s="146">
        <v>4.6120000000000001E-2</v>
      </c>
      <c r="L73" s="144" t="s">
        <v>40</v>
      </c>
      <c r="M73" s="7" t="s">
        <v>187</v>
      </c>
      <c r="N73" s="147">
        <v>1E-3</v>
      </c>
      <c r="O73" s="23">
        <v>0.52290000000000003</v>
      </c>
      <c r="P73" s="146">
        <v>-3.09E-2</v>
      </c>
      <c r="Q73" s="144" t="s">
        <v>37</v>
      </c>
      <c r="R73" s="146">
        <v>-4.0000000000000001E-3</v>
      </c>
      <c r="S73" s="146">
        <v>-3.5999999999999999E-3</v>
      </c>
      <c r="T73" s="146">
        <v>-3.5000000000000001E-3</v>
      </c>
      <c r="U73" s="144">
        <v>7901</v>
      </c>
      <c r="V73" s="144">
        <v>-25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1.038</v>
      </c>
      <c r="D74" s="156">
        <v>-1.9E-3</v>
      </c>
      <c r="E74" s="150">
        <v>568.28</v>
      </c>
      <c r="F74" s="14">
        <v>1.034</v>
      </c>
      <c r="G74" s="152">
        <v>-3.8999999999999998E-3</v>
      </c>
      <c r="H74" s="152">
        <v>3.5000000000000003E-2</v>
      </c>
      <c r="I74" s="150">
        <v>5</v>
      </c>
      <c r="J74" s="150">
        <v>5</v>
      </c>
      <c r="K74" s="152">
        <v>4.5109999999999997E-2</v>
      </c>
      <c r="L74" s="150">
        <v>3.56</v>
      </c>
      <c r="M74" s="14" t="s">
        <v>187</v>
      </c>
      <c r="N74" s="151">
        <v>1E-3</v>
      </c>
      <c r="O74" s="152">
        <v>0.18909999999999999</v>
      </c>
      <c r="P74" s="150" t="s">
        <v>37</v>
      </c>
      <c r="Q74" s="152">
        <v>1.526</v>
      </c>
      <c r="R74" s="152">
        <v>4.7000000000000002E-3</v>
      </c>
      <c r="S74" s="152">
        <v>5.1000000000000004E-3</v>
      </c>
      <c r="T74" s="152">
        <v>8.8999999999999999E-3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1.212</v>
      </c>
      <c r="D75" s="147">
        <v>2.1899999999999999E-2</v>
      </c>
      <c r="E75" s="144">
        <v>19</v>
      </c>
      <c r="F75" s="7">
        <v>1.0329999999999999</v>
      </c>
      <c r="G75" s="146">
        <v>-0.17330000000000001</v>
      </c>
      <c r="H75" s="146">
        <v>3.5000000000000003E-2</v>
      </c>
      <c r="I75" s="144">
        <v>5</v>
      </c>
      <c r="J75" s="144">
        <v>5</v>
      </c>
      <c r="K75" s="146">
        <v>4.2410000000000003E-2</v>
      </c>
      <c r="L75" s="144" t="s">
        <v>40</v>
      </c>
      <c r="M75" s="7" t="s">
        <v>191</v>
      </c>
      <c r="N75" s="147">
        <v>1.17E-2</v>
      </c>
      <c r="O75" s="23">
        <v>0.48230000000000001</v>
      </c>
      <c r="P75" s="146">
        <v>-0.1489</v>
      </c>
      <c r="Q75" s="146">
        <v>1.2979000000000001</v>
      </c>
      <c r="R75" s="146">
        <v>-2.3E-3</v>
      </c>
      <c r="S75" s="146">
        <v>-7.1000000000000004E-3</v>
      </c>
      <c r="T75" s="146">
        <v>-6.8999999999999999E-3</v>
      </c>
      <c r="U75" s="144">
        <v>4183</v>
      </c>
      <c r="V75" s="144">
        <v>-1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1.0349999999999999</v>
      </c>
      <c r="D76" s="156">
        <v>-1.9E-3</v>
      </c>
      <c r="E76" s="150">
        <v>153.06</v>
      </c>
      <c r="F76" s="14">
        <v>1.0159</v>
      </c>
      <c r="G76" s="152">
        <v>-1.8800000000000001E-2</v>
      </c>
      <c r="H76" s="152">
        <v>3.5000000000000003E-2</v>
      </c>
      <c r="I76" s="150">
        <v>5</v>
      </c>
      <c r="J76" s="150">
        <v>5</v>
      </c>
      <c r="K76" s="152">
        <v>2.1000000000000001E-2</v>
      </c>
      <c r="L76" s="150">
        <v>0.67</v>
      </c>
      <c r="M76" s="14" t="s">
        <v>189</v>
      </c>
      <c r="N76" s="151">
        <v>1.9E-3</v>
      </c>
      <c r="O76" s="152">
        <v>0.3926</v>
      </c>
      <c r="P76" s="150" t="s">
        <v>37</v>
      </c>
      <c r="Q76" s="162">
        <v>0.91920000000000002</v>
      </c>
      <c r="R76" s="152">
        <v>-3.8999999999999998E-3</v>
      </c>
      <c r="S76" s="152">
        <v>-2.5999999999999999E-3</v>
      </c>
      <c r="T76" s="152">
        <v>-3.3999999999999998E-3</v>
      </c>
      <c r="U76" s="150">
        <v>18942</v>
      </c>
      <c r="V76" s="150">
        <v>-8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1.1120000000000001</v>
      </c>
      <c r="D77" s="147">
        <v>1.09E-2</v>
      </c>
      <c r="E77" s="144">
        <v>24.7</v>
      </c>
      <c r="F77" s="7">
        <v>1.034</v>
      </c>
      <c r="G77" s="146">
        <v>-7.5399999999999995E-2</v>
      </c>
      <c r="H77" s="146">
        <v>3.5000000000000003E-2</v>
      </c>
      <c r="I77" s="144">
        <v>5</v>
      </c>
      <c r="J77" s="144">
        <v>5</v>
      </c>
      <c r="K77" s="146">
        <v>-4.3299999999999998E-2</v>
      </c>
      <c r="L77" s="144">
        <v>0.81</v>
      </c>
      <c r="M77" s="7" t="s">
        <v>193</v>
      </c>
      <c r="N77" s="147">
        <v>1.23E-2</v>
      </c>
      <c r="O77" s="146">
        <v>0.35970000000000002</v>
      </c>
      <c r="P77" s="144" t="s">
        <v>37</v>
      </c>
      <c r="Q77" s="146">
        <v>0.99490000000000001</v>
      </c>
      <c r="R77" s="146">
        <v>-6.6E-3</v>
      </c>
      <c r="S77" s="146">
        <v>-7.1000000000000004E-3</v>
      </c>
      <c r="T77" s="146">
        <v>-5.0000000000000001E-4</v>
      </c>
      <c r="U77" s="144">
        <v>12553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3.1142857142857148E-3</v>
      </c>
      <c r="E78" s="36"/>
      <c r="F78" s="35"/>
      <c r="G78" s="43">
        <f>AVERAGE(G43:G77)</f>
        <v>-2.8748571428571429E-2</v>
      </c>
      <c r="H78" s="272">
        <f>COUNTIF($D43:$D77,"&gt;0")/COUNT($D43:$D77)</f>
        <v>0.37142857142857144</v>
      </c>
      <c r="I78" s="270"/>
      <c r="J78" s="270"/>
      <c r="K78" s="43">
        <f>AVERAGE(K43:K77)</f>
        <v>4.5048000000000005E-2</v>
      </c>
      <c r="L78" s="36"/>
      <c r="M78" s="35"/>
      <c r="N78" s="38"/>
      <c r="O78" s="39"/>
      <c r="P78" s="43">
        <f>AVERAGE(P43:P77)</f>
        <v>-3.0570967741935486E-2</v>
      </c>
      <c r="Q78" s="37"/>
      <c r="R78" s="43">
        <f>AVERAGE(R43:R77)</f>
        <v>1.5742857142857145E-3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1.032</v>
      </c>
      <c r="D79" s="159">
        <v>0</v>
      </c>
      <c r="E79" s="150">
        <v>7.77</v>
      </c>
      <c r="F79" s="14">
        <v>1.022</v>
      </c>
      <c r="G79" s="152">
        <v>-9.7999999999999997E-3</v>
      </c>
      <c r="H79" s="152">
        <v>3.2000000000000001E-2</v>
      </c>
      <c r="I79" s="150">
        <v>4.7</v>
      </c>
      <c r="J79" s="150">
        <v>4.7</v>
      </c>
      <c r="K79" s="152">
        <v>4.6530000000000002E-2</v>
      </c>
      <c r="L79" s="150" t="s">
        <v>40</v>
      </c>
      <c r="M79" s="14" t="s">
        <v>36</v>
      </c>
      <c r="N79" s="159">
        <v>0</v>
      </c>
      <c r="O79" s="18">
        <v>0.51039999999999996</v>
      </c>
      <c r="P79" s="152">
        <v>-1.17E-2</v>
      </c>
      <c r="Q79" s="150" t="s">
        <v>37</v>
      </c>
      <c r="R79" s="152">
        <v>2E-3</v>
      </c>
      <c r="S79" s="152">
        <v>4.4000000000000003E-3</v>
      </c>
      <c r="T79" s="152">
        <v>-3.5999999999999999E-3</v>
      </c>
      <c r="U79" s="150">
        <v>1917</v>
      </c>
      <c r="V79" s="150">
        <v>-3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1.0469999999999999</v>
      </c>
      <c r="D80" s="147">
        <v>1E-3</v>
      </c>
      <c r="E80" s="144">
        <v>279.06</v>
      </c>
      <c r="F80" s="7">
        <v>1.034</v>
      </c>
      <c r="G80" s="146">
        <v>-1.26E-2</v>
      </c>
      <c r="H80" s="146">
        <v>3.2000000000000001E-2</v>
      </c>
      <c r="I80" s="144">
        <v>4.7</v>
      </c>
      <c r="J80" s="144">
        <v>4.7</v>
      </c>
      <c r="K80" s="146">
        <v>4.6399999999999997E-2</v>
      </c>
      <c r="L80" s="144" t="s">
        <v>40</v>
      </c>
      <c r="M80" s="7" t="s">
        <v>146</v>
      </c>
      <c r="N80" s="147">
        <v>1.17E-2</v>
      </c>
      <c r="O80" s="23">
        <v>0.38109999999999999</v>
      </c>
      <c r="P80" s="146">
        <v>-1.38E-2</v>
      </c>
      <c r="Q80" s="146">
        <v>0.44590000000000002</v>
      </c>
      <c r="R80" s="146">
        <v>-3.3E-3</v>
      </c>
      <c r="S80" s="146">
        <v>-1.5E-3</v>
      </c>
      <c r="T80" s="146">
        <v>-2.8999999999999998E-3</v>
      </c>
      <c r="U80" s="144">
        <v>9247</v>
      </c>
      <c r="V80" s="144">
        <v>0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150028</v>
      </c>
      <c r="B81" s="150" t="s">
        <v>147</v>
      </c>
      <c r="C81" s="14">
        <v>1.044</v>
      </c>
      <c r="D81" s="156">
        <v>-1E-3</v>
      </c>
      <c r="E81" s="150">
        <v>4.43</v>
      </c>
      <c r="F81" s="14">
        <v>1.0269999999999999</v>
      </c>
      <c r="G81" s="152">
        <v>-1.66E-2</v>
      </c>
      <c r="H81" s="152">
        <v>3.2000000000000001E-2</v>
      </c>
      <c r="I81" s="150">
        <v>4.7</v>
      </c>
      <c r="J81" s="150">
        <v>4.7</v>
      </c>
      <c r="K81" s="152">
        <v>4.6210000000000001E-2</v>
      </c>
      <c r="L81" s="150" t="s">
        <v>40</v>
      </c>
      <c r="M81" s="14" t="s">
        <v>148</v>
      </c>
      <c r="N81" s="151">
        <v>5.4999999999999997E-3</v>
      </c>
      <c r="O81" s="18">
        <v>0.54969999999999997</v>
      </c>
      <c r="P81" s="152">
        <v>-1.7600000000000001E-2</v>
      </c>
      <c r="Q81" s="152">
        <v>0.60580000000000001</v>
      </c>
      <c r="R81" s="152">
        <v>-3.8E-3</v>
      </c>
      <c r="S81" s="152">
        <v>-3.0999999999999999E-3</v>
      </c>
      <c r="T81" s="152">
        <v>-3.7000000000000002E-3</v>
      </c>
      <c r="U81" s="150">
        <v>4547</v>
      </c>
      <c r="V81" s="150">
        <v>-1</v>
      </c>
      <c r="W81" s="153">
        <v>0.17083333333333331</v>
      </c>
      <c r="X81" s="154">
        <v>42771</v>
      </c>
      <c r="Y81" s="21" t="s">
        <v>38</v>
      </c>
    </row>
    <row r="82" spans="1:25" ht="15.75" thickBot="1" x14ac:dyDescent="0.2">
      <c r="A82" s="7">
        <v>150157</v>
      </c>
      <c r="B82" s="144" t="s">
        <v>149</v>
      </c>
      <c r="C82" s="7">
        <v>1.0529999999999999</v>
      </c>
      <c r="D82" s="145">
        <v>-2.8E-3</v>
      </c>
      <c r="E82" s="144">
        <v>1478.34</v>
      </c>
      <c r="F82" s="7">
        <v>1.034</v>
      </c>
      <c r="G82" s="146">
        <v>-1.84E-2</v>
      </c>
      <c r="H82" s="146">
        <v>3.2000000000000001E-2</v>
      </c>
      <c r="I82" s="144">
        <v>4.7</v>
      </c>
      <c r="J82" s="144">
        <v>4.7</v>
      </c>
      <c r="K82" s="146">
        <v>4.6120000000000001E-2</v>
      </c>
      <c r="L82" s="144" t="s">
        <v>40</v>
      </c>
      <c r="M82" s="7" t="s">
        <v>150</v>
      </c>
      <c r="N82" s="147">
        <v>5.0000000000000001E-4</v>
      </c>
      <c r="O82" s="23">
        <v>0.32019999999999998</v>
      </c>
      <c r="P82" s="146">
        <v>-1.9400000000000001E-2</v>
      </c>
      <c r="Q82" s="146">
        <v>0.58819999999999995</v>
      </c>
      <c r="R82" s="146">
        <v>-6.3E-3</v>
      </c>
      <c r="S82" s="146">
        <v>-5.3E-3</v>
      </c>
      <c r="T82" s="146">
        <v>-6.8999999999999999E-3</v>
      </c>
      <c r="U82" s="144">
        <v>114698</v>
      </c>
      <c r="V82" s="144">
        <v>-1159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1.0640000000000001</v>
      </c>
      <c r="D83" s="159">
        <v>0</v>
      </c>
      <c r="E83" s="150">
        <v>56.17</v>
      </c>
      <c r="F83" s="14">
        <v>1.034</v>
      </c>
      <c r="G83" s="152">
        <v>-2.9000000000000001E-2</v>
      </c>
      <c r="H83" s="152">
        <v>3.2000000000000001E-2</v>
      </c>
      <c r="I83" s="150">
        <v>4.7</v>
      </c>
      <c r="J83" s="150">
        <v>4.7</v>
      </c>
      <c r="K83" s="152">
        <v>4.5629999999999997E-2</v>
      </c>
      <c r="L83" s="150" t="s">
        <v>40</v>
      </c>
      <c r="M83" s="14" t="s">
        <v>144</v>
      </c>
      <c r="N83" s="151">
        <v>2.0000000000000001E-4</v>
      </c>
      <c r="O83" s="18">
        <v>0.2046</v>
      </c>
      <c r="P83" s="152">
        <v>-2.9499999999999998E-2</v>
      </c>
      <c r="Q83" s="152">
        <v>0.85840000000000005</v>
      </c>
      <c r="R83" s="152">
        <v>-4.4999999999999997E-3</v>
      </c>
      <c r="S83" s="152">
        <v>-5.0000000000000001E-3</v>
      </c>
      <c r="T83" s="152">
        <v>-4.8999999999999998E-3</v>
      </c>
      <c r="U83" s="150">
        <v>11696</v>
      </c>
      <c r="V83" s="150">
        <v>-5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-5.5999999999999995E-4</v>
      </c>
      <c r="E84" s="36"/>
      <c r="F84" s="35"/>
      <c r="G84" s="43">
        <f>AVERAGE(G79:G83)</f>
        <v>-1.728E-2</v>
      </c>
      <c r="H84" s="272">
        <f>COUNTIF($D79:$D83,"&gt;0")/COUNT($D79:$D83)</f>
        <v>0.2</v>
      </c>
      <c r="I84" s="270">
        <f>COUNTIF($D79:$D83,"&lt;0")</f>
        <v>2</v>
      </c>
      <c r="J84" s="270">
        <f>COUNTIF($D79:$D83,"=0")</f>
        <v>2</v>
      </c>
      <c r="K84" s="43">
        <f>AVERAGE(K79:K83)</f>
        <v>4.6177999999999997E-2</v>
      </c>
      <c r="L84" s="36"/>
      <c r="M84" s="35"/>
      <c r="N84" s="38"/>
      <c r="O84" s="39"/>
      <c r="P84" s="43">
        <f>AVERAGE(P79:P83)</f>
        <v>-1.84E-2</v>
      </c>
      <c r="Q84" s="37"/>
      <c r="R84" s="43">
        <f>AVERAGE(R79:R83)</f>
        <v>-3.1800000000000001E-3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0.84199999999999997</v>
      </c>
      <c r="D85" s="147">
        <v>2.3999999999999998E-3</v>
      </c>
      <c r="E85" s="144">
        <v>2589.8000000000002</v>
      </c>
      <c r="F85" s="7">
        <v>1.0302</v>
      </c>
      <c r="G85" s="146">
        <v>0.1827</v>
      </c>
      <c r="H85" s="146">
        <v>0.03</v>
      </c>
      <c r="I85" s="144">
        <v>4.5</v>
      </c>
      <c r="J85" s="144">
        <v>4.5</v>
      </c>
      <c r="K85" s="146">
        <v>5.543E-2</v>
      </c>
      <c r="L85" s="144" t="s">
        <v>40</v>
      </c>
      <c r="M85" s="7" t="s">
        <v>43</v>
      </c>
      <c r="N85" s="147">
        <v>5.1999999999999998E-3</v>
      </c>
      <c r="O85" s="23">
        <v>0.104</v>
      </c>
      <c r="P85" s="155" t="s">
        <v>44</v>
      </c>
      <c r="Q85" s="160">
        <v>2.1701000000000001</v>
      </c>
      <c r="R85" s="146">
        <v>2.0000000000000001E-4</v>
      </c>
      <c r="S85" s="146">
        <v>1.9E-3</v>
      </c>
      <c r="T85" s="146">
        <v>1.1000000000000001E-3</v>
      </c>
      <c r="U85" s="144">
        <v>281176</v>
      </c>
      <c r="V85" s="144">
        <v>1031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63">
        <v>150237</v>
      </c>
      <c r="B86" s="166" t="s">
        <v>75</v>
      </c>
      <c r="C86" s="163">
        <v>1.05</v>
      </c>
      <c r="D86" s="184">
        <v>-1.9E-3</v>
      </c>
      <c r="E86" s="166">
        <v>23.96</v>
      </c>
      <c r="F86" s="163">
        <v>1.046</v>
      </c>
      <c r="G86" s="167">
        <v>-3.8E-3</v>
      </c>
      <c r="H86" s="167">
        <v>0.03</v>
      </c>
      <c r="I86" s="166">
        <v>4.75</v>
      </c>
      <c r="J86" s="166">
        <v>4.5</v>
      </c>
      <c r="K86" s="167">
        <v>4.4839999999999998E-2</v>
      </c>
      <c r="L86" s="166" t="s">
        <v>40</v>
      </c>
      <c r="M86" s="163" t="s">
        <v>76</v>
      </c>
      <c r="N86" s="165">
        <v>5.7999999999999996E-3</v>
      </c>
      <c r="O86" s="169">
        <v>0.41360000000000002</v>
      </c>
      <c r="P86" s="167">
        <v>-6.6E-3</v>
      </c>
      <c r="Q86" s="167">
        <v>0.3574</v>
      </c>
      <c r="R86" s="167">
        <v>-4.5999999999999999E-3</v>
      </c>
      <c r="S86" s="167">
        <v>-6.7999999999999996E-3</v>
      </c>
      <c r="T86" s="167">
        <v>-5.0000000000000001E-3</v>
      </c>
      <c r="U86" s="166">
        <v>940</v>
      </c>
      <c r="V86" s="166">
        <v>-5</v>
      </c>
      <c r="W86" s="170">
        <v>0.21180555555555555</v>
      </c>
      <c r="X86" s="171">
        <v>42675</v>
      </c>
      <c r="Y86" s="172" t="s">
        <v>38</v>
      </c>
    </row>
    <row r="87" spans="1:25" ht="15.75" thickBot="1" x14ac:dyDescent="0.2">
      <c r="A87" s="7">
        <v>150255</v>
      </c>
      <c r="B87" s="155" t="s">
        <v>112</v>
      </c>
      <c r="C87" s="7">
        <v>1.0149999999999999</v>
      </c>
      <c r="D87" s="145">
        <v>-1.17E-2</v>
      </c>
      <c r="E87" s="144">
        <v>62.33</v>
      </c>
      <c r="F87" s="7">
        <v>1.0113000000000001</v>
      </c>
      <c r="G87" s="146">
        <v>-3.7000000000000002E-3</v>
      </c>
      <c r="H87" s="146">
        <v>0.03</v>
      </c>
      <c r="I87" s="144">
        <v>4.5</v>
      </c>
      <c r="J87" s="144">
        <v>4.5</v>
      </c>
      <c r="K87" s="146">
        <v>4.4830000000000002E-2</v>
      </c>
      <c r="L87" s="144" t="s">
        <v>40</v>
      </c>
      <c r="M87" s="7" t="s">
        <v>95</v>
      </c>
      <c r="N87" s="147">
        <v>8.0000000000000004E-4</v>
      </c>
      <c r="O87" s="23">
        <v>0.24349999999999999</v>
      </c>
      <c r="P87" s="146">
        <v>-6.7000000000000002E-3</v>
      </c>
      <c r="Q87" s="146">
        <v>0.7994</v>
      </c>
      <c r="R87" s="146">
        <v>-1.4E-2</v>
      </c>
      <c r="S87" s="146">
        <v>-4.1999999999999997E-3</v>
      </c>
      <c r="T87" s="146">
        <v>-7.6E-3</v>
      </c>
      <c r="U87" s="144">
        <v>2978</v>
      </c>
      <c r="V87" s="144">
        <v>-2</v>
      </c>
      <c r="W87" s="148">
        <v>0.21180555555555555</v>
      </c>
      <c r="X87" s="149">
        <v>42888</v>
      </c>
      <c r="Y87" s="13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1.0149999999999999</v>
      </c>
      <c r="D88" s="156">
        <v>-1E-3</v>
      </c>
      <c r="E88" s="150">
        <v>5.22</v>
      </c>
      <c r="F88" s="14">
        <v>1.0113000000000001</v>
      </c>
      <c r="G88" s="152">
        <v>-3.7000000000000002E-3</v>
      </c>
      <c r="H88" s="152">
        <v>0.03</v>
      </c>
      <c r="I88" s="150">
        <v>4.5</v>
      </c>
      <c r="J88" s="150">
        <v>4.5</v>
      </c>
      <c r="K88" s="152">
        <v>4.4830000000000002E-2</v>
      </c>
      <c r="L88" s="150" t="s">
        <v>40</v>
      </c>
      <c r="M88" s="14" t="s">
        <v>54</v>
      </c>
      <c r="N88" s="156">
        <v>-6.9999999999999999E-4</v>
      </c>
      <c r="O88" s="18">
        <v>0.41439999999999999</v>
      </c>
      <c r="P88" s="152">
        <v>-6.7000000000000002E-3</v>
      </c>
      <c r="Q88" s="152">
        <v>0.39290000000000003</v>
      </c>
      <c r="R88" s="152">
        <v>-3.5999999999999999E-3</v>
      </c>
      <c r="S88" s="152">
        <v>4.0000000000000002E-4</v>
      </c>
      <c r="T88" s="152">
        <v>-4.1000000000000003E-3</v>
      </c>
      <c r="U88" s="150">
        <v>1560</v>
      </c>
      <c r="V88" s="150">
        <v>3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150100</v>
      </c>
      <c r="B89" s="144" t="s">
        <v>133</v>
      </c>
      <c r="C89" s="7">
        <v>1.034</v>
      </c>
      <c r="D89" s="157">
        <v>0</v>
      </c>
      <c r="E89" s="144">
        <v>1397.02</v>
      </c>
      <c r="F89" s="7">
        <v>1.03</v>
      </c>
      <c r="G89" s="146">
        <v>-3.8999999999999998E-3</v>
      </c>
      <c r="H89" s="146">
        <v>0.03</v>
      </c>
      <c r="I89" s="144">
        <v>4.5</v>
      </c>
      <c r="J89" s="144">
        <v>4.5</v>
      </c>
      <c r="K89" s="146">
        <v>4.4819999999999999E-2</v>
      </c>
      <c r="L89" s="144" t="s">
        <v>40</v>
      </c>
      <c r="M89" s="7" t="s">
        <v>134</v>
      </c>
      <c r="N89" s="147">
        <v>1.54E-2</v>
      </c>
      <c r="O89" s="23">
        <v>0.45150000000000001</v>
      </c>
      <c r="P89" s="146">
        <v>-6.7000000000000002E-3</v>
      </c>
      <c r="Q89" s="146">
        <v>0.71409999999999996</v>
      </c>
      <c r="R89" s="146">
        <v>-5.0000000000000001E-3</v>
      </c>
      <c r="S89" s="146">
        <v>-2.2000000000000001E-3</v>
      </c>
      <c r="T89" s="146">
        <v>-8.9999999999999998E-4</v>
      </c>
      <c r="U89" s="144">
        <v>14064</v>
      </c>
      <c r="V89" s="144">
        <v>9</v>
      </c>
      <c r="W89" s="148">
        <v>0.21180555555555555</v>
      </c>
      <c r="X89" s="149">
        <v>42738</v>
      </c>
      <c r="Y89" s="13" t="s">
        <v>38</v>
      </c>
    </row>
    <row r="90" spans="1:25" ht="15.75" thickBot="1" x14ac:dyDescent="0.2">
      <c r="A90" s="14">
        <v>150203</v>
      </c>
      <c r="B90" s="150" t="s">
        <v>109</v>
      </c>
      <c r="C90" s="14">
        <v>1.0269999999999999</v>
      </c>
      <c r="D90" s="156">
        <v>-1E-3</v>
      </c>
      <c r="E90" s="150">
        <v>81.569999999999993</v>
      </c>
      <c r="F90" s="14">
        <v>1.0229999999999999</v>
      </c>
      <c r="G90" s="152">
        <v>-3.8999999999999998E-3</v>
      </c>
      <c r="H90" s="152">
        <v>0.03</v>
      </c>
      <c r="I90" s="150">
        <v>4.5</v>
      </c>
      <c r="J90" s="150">
        <v>4.5</v>
      </c>
      <c r="K90" s="152">
        <v>4.4819999999999999E-2</v>
      </c>
      <c r="L90" s="150" t="s">
        <v>40</v>
      </c>
      <c r="M90" s="14" t="s">
        <v>110</v>
      </c>
      <c r="N90" s="156">
        <v>-1E-4</v>
      </c>
      <c r="O90" s="18">
        <v>0.46550000000000002</v>
      </c>
      <c r="P90" s="152">
        <v>-6.7000000000000002E-3</v>
      </c>
      <c r="Q90" s="152">
        <v>0.2596</v>
      </c>
      <c r="R90" s="152">
        <v>-2.8E-3</v>
      </c>
      <c r="S90" s="152">
        <v>-3.3999999999999998E-3</v>
      </c>
      <c r="T90" s="152">
        <v>0</v>
      </c>
      <c r="U90" s="150">
        <v>15970</v>
      </c>
      <c r="V90" s="150">
        <v>-114</v>
      </c>
      <c r="W90" s="153">
        <v>0.21180555555555555</v>
      </c>
      <c r="X90" s="154">
        <v>42705</v>
      </c>
      <c r="Y90" s="21" t="s">
        <v>38</v>
      </c>
    </row>
    <row r="91" spans="1:25" ht="15.75" thickBot="1" x14ac:dyDescent="0.2">
      <c r="A91" s="7">
        <v>150271</v>
      </c>
      <c r="B91" s="144" t="s">
        <v>59</v>
      </c>
      <c r="C91" s="7">
        <v>1.036</v>
      </c>
      <c r="D91" s="157">
        <v>0</v>
      </c>
      <c r="E91" s="144">
        <v>1.85</v>
      </c>
      <c r="F91" s="7">
        <v>1.032</v>
      </c>
      <c r="G91" s="146">
        <v>-3.8999999999999998E-3</v>
      </c>
      <c r="H91" s="146">
        <v>0.03</v>
      </c>
      <c r="I91" s="144">
        <v>4.5</v>
      </c>
      <c r="J91" s="144">
        <v>4.5</v>
      </c>
      <c r="K91" s="146">
        <v>4.4819999999999999E-2</v>
      </c>
      <c r="L91" s="144" t="s">
        <v>40</v>
      </c>
      <c r="M91" s="7" t="s">
        <v>60</v>
      </c>
      <c r="N91" s="147">
        <v>1.5E-3</v>
      </c>
      <c r="O91" s="23">
        <v>0.4012</v>
      </c>
      <c r="P91" s="146">
        <v>-6.7000000000000002E-3</v>
      </c>
      <c r="Q91" s="146">
        <v>0.4012</v>
      </c>
      <c r="R91" s="146">
        <v>-3.3E-3</v>
      </c>
      <c r="S91" s="146">
        <v>-8.9999999999999998E-4</v>
      </c>
      <c r="T91" s="146">
        <v>-2.3E-3</v>
      </c>
      <c r="U91" s="144">
        <v>2220</v>
      </c>
      <c r="V91" s="144">
        <v>20</v>
      </c>
      <c r="W91" s="148">
        <v>0.21180555555555555</v>
      </c>
      <c r="X91" s="149">
        <v>42719</v>
      </c>
      <c r="Y91" s="13" t="s">
        <v>38</v>
      </c>
    </row>
    <row r="92" spans="1:25" ht="15.75" thickBot="1" x14ac:dyDescent="0.2">
      <c r="A92" s="14">
        <v>150164</v>
      </c>
      <c r="B92" s="150" t="s">
        <v>61</v>
      </c>
      <c r="C92" s="14">
        <v>1.0329999999999999</v>
      </c>
      <c r="D92" s="156">
        <v>-1E-3</v>
      </c>
      <c r="E92" s="150">
        <v>36.35</v>
      </c>
      <c r="F92" s="14">
        <v>1.0289999999999999</v>
      </c>
      <c r="G92" s="152">
        <v>-3.8999999999999998E-3</v>
      </c>
      <c r="H92" s="152">
        <v>0.03</v>
      </c>
      <c r="I92" s="150">
        <v>4.5</v>
      </c>
      <c r="J92" s="150">
        <v>4.5</v>
      </c>
      <c r="K92" s="152">
        <v>4.4819999999999999E-2</v>
      </c>
      <c r="L92" s="150" t="s">
        <v>40</v>
      </c>
      <c r="M92" s="14" t="s">
        <v>62</v>
      </c>
      <c r="N92" s="151">
        <v>2.3E-3</v>
      </c>
      <c r="O92" s="18">
        <v>0.1119</v>
      </c>
      <c r="P92" s="152">
        <v>-4.8999999999999998E-3</v>
      </c>
      <c r="Q92" s="152">
        <v>0.4536</v>
      </c>
      <c r="R92" s="152">
        <v>8.3999999999999995E-3</v>
      </c>
      <c r="S92" s="152">
        <v>1.23E-2</v>
      </c>
      <c r="T92" s="152">
        <v>1.04E-2</v>
      </c>
      <c r="U92" s="150">
        <v>3588</v>
      </c>
      <c r="V92" s="150">
        <v>22</v>
      </c>
      <c r="W92" s="153">
        <v>0.29375000000000001</v>
      </c>
      <c r="X92" s="154">
        <v>42705</v>
      </c>
      <c r="Y92" s="21" t="s">
        <v>38</v>
      </c>
    </row>
    <row r="93" spans="1:25" ht="15.75" thickBot="1" x14ac:dyDescent="0.2">
      <c r="A93" s="7">
        <v>150233</v>
      </c>
      <c r="B93" s="144" t="s">
        <v>81</v>
      </c>
      <c r="C93" s="7">
        <v>1.016</v>
      </c>
      <c r="D93" s="157">
        <v>0</v>
      </c>
      <c r="E93" s="144">
        <v>25.66</v>
      </c>
      <c r="F93" s="7">
        <v>1.0117</v>
      </c>
      <c r="G93" s="146">
        <v>-4.3E-3</v>
      </c>
      <c r="H93" s="146">
        <v>0.03</v>
      </c>
      <c r="I93" s="144">
        <v>4.5</v>
      </c>
      <c r="J93" s="144">
        <v>4.5</v>
      </c>
      <c r="K93" s="146">
        <v>4.4810000000000003E-2</v>
      </c>
      <c r="L93" s="144" t="s">
        <v>40</v>
      </c>
      <c r="M93" s="7" t="s">
        <v>82</v>
      </c>
      <c r="N93" s="145">
        <v>-1.5E-3</v>
      </c>
      <c r="O93" s="23">
        <v>0.2858</v>
      </c>
      <c r="P93" s="146">
        <v>-6.7000000000000002E-3</v>
      </c>
      <c r="Q93" s="160">
        <v>0.69830000000000003</v>
      </c>
      <c r="R93" s="146">
        <v>-5.8999999999999999E-3</v>
      </c>
      <c r="S93" s="146">
        <v>-3.3999999999999998E-3</v>
      </c>
      <c r="T93" s="146">
        <v>4.0000000000000002E-4</v>
      </c>
      <c r="U93" s="144">
        <v>2650</v>
      </c>
      <c r="V93" s="144">
        <v>7</v>
      </c>
      <c r="W93" s="148">
        <v>0.21180555555555555</v>
      </c>
      <c r="X93" s="149">
        <v>42884</v>
      </c>
      <c r="Y93" s="13" t="s">
        <v>38</v>
      </c>
    </row>
    <row r="94" spans="1:25" ht="15.75" thickBot="1" x14ac:dyDescent="0.2">
      <c r="A94" s="14">
        <v>150259</v>
      </c>
      <c r="B94" s="150" t="s">
        <v>92</v>
      </c>
      <c r="C94" s="14">
        <v>1.016</v>
      </c>
      <c r="D94" s="159">
        <v>0</v>
      </c>
      <c r="E94" s="150">
        <v>89.75</v>
      </c>
      <c r="F94" s="14">
        <v>1.0113000000000001</v>
      </c>
      <c r="G94" s="152">
        <v>-4.5999999999999999E-3</v>
      </c>
      <c r="H94" s="152">
        <v>0.03</v>
      </c>
      <c r="I94" s="150">
        <v>4.5</v>
      </c>
      <c r="J94" s="150">
        <v>4.5</v>
      </c>
      <c r="K94" s="152">
        <v>4.4790000000000003E-2</v>
      </c>
      <c r="L94" s="150" t="s">
        <v>40</v>
      </c>
      <c r="M94" s="14" t="s">
        <v>93</v>
      </c>
      <c r="N94" s="151">
        <v>1.8E-3</v>
      </c>
      <c r="O94" s="18">
        <v>0.33200000000000002</v>
      </c>
      <c r="P94" s="152">
        <v>-7.7000000000000002E-3</v>
      </c>
      <c r="Q94" s="152">
        <v>0.58879999999999999</v>
      </c>
      <c r="R94" s="152">
        <v>1.5E-3</v>
      </c>
      <c r="S94" s="152">
        <v>-1.6000000000000001E-3</v>
      </c>
      <c r="T94" s="152">
        <v>4.7000000000000002E-3</v>
      </c>
      <c r="U94" s="150">
        <v>10103</v>
      </c>
      <c r="V94" s="150">
        <v>0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150217</v>
      </c>
      <c r="B95" s="144" t="s">
        <v>67</v>
      </c>
      <c r="C95" s="7">
        <v>1.0469999999999999</v>
      </c>
      <c r="D95" s="157">
        <v>0</v>
      </c>
      <c r="E95" s="144">
        <v>1358.35</v>
      </c>
      <c r="F95" s="7">
        <v>1.0389999999999999</v>
      </c>
      <c r="G95" s="146">
        <v>-7.7000000000000002E-3</v>
      </c>
      <c r="H95" s="146">
        <v>0.03</v>
      </c>
      <c r="I95" s="144">
        <v>5.5</v>
      </c>
      <c r="J95" s="144">
        <v>4.5</v>
      </c>
      <c r="K95" s="146">
        <v>4.4790000000000003E-2</v>
      </c>
      <c r="L95" s="144" t="s">
        <v>40</v>
      </c>
      <c r="M95" s="7" t="s">
        <v>68</v>
      </c>
      <c r="N95" s="147">
        <v>2.5000000000000001E-3</v>
      </c>
      <c r="O95" s="23">
        <v>0.25750000000000001</v>
      </c>
      <c r="P95" s="146">
        <v>-1.0500000000000001E-2</v>
      </c>
      <c r="Q95" s="146">
        <v>0.72799999999999998</v>
      </c>
      <c r="R95" s="146">
        <v>-4.1000000000000003E-3</v>
      </c>
      <c r="S95" s="146">
        <v>-5.1999999999999998E-3</v>
      </c>
      <c r="T95" s="146">
        <v>-4.5999999999999999E-3</v>
      </c>
      <c r="U95" s="144">
        <v>41216</v>
      </c>
      <c r="V95" s="144">
        <v>29</v>
      </c>
      <c r="W95" s="148">
        <v>0.21180555555555555</v>
      </c>
      <c r="X95" s="149">
        <v>42738</v>
      </c>
      <c r="Y95" s="13" t="s">
        <v>38</v>
      </c>
    </row>
    <row r="96" spans="1:25" ht="15.75" thickBot="1" x14ac:dyDescent="0.2">
      <c r="A96" s="14">
        <v>502049</v>
      </c>
      <c r="B96" s="150" t="s">
        <v>90</v>
      </c>
      <c r="C96" s="14">
        <v>1.022</v>
      </c>
      <c r="D96" s="156">
        <v>-2.8999999999999998E-3</v>
      </c>
      <c r="E96" s="150">
        <v>104.79</v>
      </c>
      <c r="F96" s="14">
        <v>1.0174000000000001</v>
      </c>
      <c r="G96" s="152">
        <v>-4.4999999999999997E-3</v>
      </c>
      <c r="H96" s="152">
        <v>0.03</v>
      </c>
      <c r="I96" s="150">
        <v>4.5</v>
      </c>
      <c r="J96" s="150">
        <v>4.5</v>
      </c>
      <c r="K96" s="152">
        <v>4.4790000000000003E-2</v>
      </c>
      <c r="L96" s="150" t="s">
        <v>40</v>
      </c>
      <c r="M96" s="14" t="s">
        <v>91</v>
      </c>
      <c r="N96" s="156">
        <v>-5.0000000000000001E-4</v>
      </c>
      <c r="O96" s="18">
        <v>0.4274</v>
      </c>
      <c r="P96" s="152">
        <v>-7.7000000000000002E-3</v>
      </c>
      <c r="Q96" s="152">
        <v>0.35539999999999999</v>
      </c>
      <c r="R96" s="152">
        <v>-4.7000000000000002E-3</v>
      </c>
      <c r="S96" s="152">
        <v>-4.7000000000000002E-3</v>
      </c>
      <c r="T96" s="152">
        <v>-4.3E-3</v>
      </c>
      <c r="U96" s="150">
        <v>14127</v>
      </c>
      <c r="V96" s="150">
        <v>-185</v>
      </c>
      <c r="W96" s="153">
        <v>0.21180555555555555</v>
      </c>
      <c r="X96" s="154">
        <v>42839</v>
      </c>
      <c r="Y96" s="21" t="s">
        <v>38</v>
      </c>
    </row>
    <row r="97" spans="1:25" ht="15.75" thickBot="1" x14ac:dyDescent="0.2">
      <c r="A97" s="7">
        <v>150177</v>
      </c>
      <c r="B97" s="144" t="s">
        <v>83</v>
      </c>
      <c r="C97" s="7">
        <v>1.0349999999999999</v>
      </c>
      <c r="D97" s="145">
        <v>-1E-3</v>
      </c>
      <c r="E97" s="144">
        <v>314.7</v>
      </c>
      <c r="F97" s="7">
        <v>1.03</v>
      </c>
      <c r="G97" s="146">
        <v>-4.8999999999999998E-3</v>
      </c>
      <c r="H97" s="146">
        <v>0.03</v>
      </c>
      <c r="I97" s="144">
        <v>4.5</v>
      </c>
      <c r="J97" s="144">
        <v>4.5</v>
      </c>
      <c r="K97" s="146">
        <v>4.478E-2</v>
      </c>
      <c r="L97" s="144" t="s">
        <v>40</v>
      </c>
      <c r="M97" s="7" t="s">
        <v>84</v>
      </c>
      <c r="N97" s="147">
        <v>5.0000000000000001E-4</v>
      </c>
      <c r="O97" s="23">
        <v>0.46870000000000001</v>
      </c>
      <c r="P97" s="146">
        <v>-7.6E-3</v>
      </c>
      <c r="Q97" s="146">
        <v>0.24529999999999999</v>
      </c>
      <c r="R97" s="146">
        <v>-4.5999999999999999E-3</v>
      </c>
      <c r="S97" s="146">
        <v>-6.1999999999999998E-3</v>
      </c>
      <c r="T97" s="146">
        <v>-2.5000000000000001E-3</v>
      </c>
      <c r="U97" s="144">
        <v>22399</v>
      </c>
      <c r="V97" s="144">
        <v>-55</v>
      </c>
      <c r="W97" s="148">
        <v>0.21180555555555555</v>
      </c>
      <c r="X97" s="149">
        <v>42738</v>
      </c>
      <c r="Y97" s="13" t="s">
        <v>38</v>
      </c>
    </row>
    <row r="98" spans="1:25" ht="15.75" thickBot="1" x14ac:dyDescent="0.2">
      <c r="A98" s="14">
        <v>150205</v>
      </c>
      <c r="B98" s="150" t="s">
        <v>49</v>
      </c>
      <c r="C98" s="14">
        <v>1.04</v>
      </c>
      <c r="D98" s="156">
        <v>-1E-3</v>
      </c>
      <c r="E98" s="150">
        <v>4147.96</v>
      </c>
      <c r="F98" s="14">
        <v>1.0349999999999999</v>
      </c>
      <c r="G98" s="152">
        <v>-4.7999999999999996E-3</v>
      </c>
      <c r="H98" s="152">
        <v>0.03</v>
      </c>
      <c r="I98" s="150">
        <v>4.5</v>
      </c>
      <c r="J98" s="150">
        <v>4.5</v>
      </c>
      <c r="K98" s="152">
        <v>4.478E-2</v>
      </c>
      <c r="L98" s="150" t="s">
        <v>40</v>
      </c>
      <c r="M98" s="14" t="s">
        <v>50</v>
      </c>
      <c r="N98" s="151">
        <v>4.0000000000000001E-3</v>
      </c>
      <c r="O98" s="18">
        <v>0.1857</v>
      </c>
      <c r="P98" s="152">
        <v>-7.6E-3</v>
      </c>
      <c r="Q98" s="152">
        <v>0.9012</v>
      </c>
      <c r="R98" s="152">
        <v>-5.9999999999999995E-4</v>
      </c>
      <c r="S98" s="152">
        <v>1.2999999999999999E-3</v>
      </c>
      <c r="T98" s="152">
        <v>-1.2999999999999999E-3</v>
      </c>
      <c r="U98" s="150">
        <v>586737</v>
      </c>
      <c r="V98" s="150">
        <v>1002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150229</v>
      </c>
      <c r="B99" s="144" t="s">
        <v>69</v>
      </c>
      <c r="C99" s="7">
        <v>1.0389999999999999</v>
      </c>
      <c r="D99" s="157">
        <v>0</v>
      </c>
      <c r="E99" s="144">
        <v>291.94</v>
      </c>
      <c r="F99" s="7">
        <v>1.034</v>
      </c>
      <c r="G99" s="146">
        <v>-4.7999999999999996E-3</v>
      </c>
      <c r="H99" s="146">
        <v>0.03</v>
      </c>
      <c r="I99" s="144">
        <v>4.5</v>
      </c>
      <c r="J99" s="144">
        <v>4.5</v>
      </c>
      <c r="K99" s="146">
        <v>4.478E-2</v>
      </c>
      <c r="L99" s="144" t="s">
        <v>40</v>
      </c>
      <c r="M99" s="7" t="s">
        <v>70</v>
      </c>
      <c r="N99" s="147">
        <v>5.4999999999999997E-3</v>
      </c>
      <c r="O99" s="23">
        <v>0.27589999999999998</v>
      </c>
      <c r="P99" s="146">
        <v>-7.6E-3</v>
      </c>
      <c r="Q99" s="146">
        <v>0.69179999999999997</v>
      </c>
      <c r="R99" s="146">
        <v>-5.7999999999999996E-3</v>
      </c>
      <c r="S99" s="146">
        <v>0</v>
      </c>
      <c r="T99" s="146">
        <v>1.1000000000000001E-3</v>
      </c>
      <c r="U99" s="144">
        <v>17989</v>
      </c>
      <c r="V99" s="144">
        <v>30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150241</v>
      </c>
      <c r="B100" s="161" t="s">
        <v>94</v>
      </c>
      <c r="C100" s="14">
        <v>1.0369999999999999</v>
      </c>
      <c r="D100" s="156">
        <v>-1.9E-3</v>
      </c>
      <c r="E100" s="150">
        <v>2.5099999999999998</v>
      </c>
      <c r="F100" s="14">
        <v>1.032</v>
      </c>
      <c r="G100" s="152">
        <v>-4.7999999999999996E-3</v>
      </c>
      <c r="H100" s="152">
        <v>0.03</v>
      </c>
      <c r="I100" s="150">
        <v>4.5</v>
      </c>
      <c r="J100" s="150">
        <v>4.5</v>
      </c>
      <c r="K100" s="152">
        <v>4.478E-2</v>
      </c>
      <c r="L100" s="150" t="s">
        <v>40</v>
      </c>
      <c r="M100" s="14" t="s">
        <v>95</v>
      </c>
      <c r="N100" s="151">
        <v>8.0000000000000004E-4</v>
      </c>
      <c r="O100" s="18">
        <v>0.31859999999999999</v>
      </c>
      <c r="P100" s="152">
        <v>-7.6E-3</v>
      </c>
      <c r="Q100" s="152">
        <v>0.59450000000000003</v>
      </c>
      <c r="R100" s="152">
        <v>-5.4999999999999997E-3</v>
      </c>
      <c r="S100" s="152">
        <v>-4.3E-3</v>
      </c>
      <c r="T100" s="152">
        <v>-5.8999999999999999E-3</v>
      </c>
      <c r="U100" s="150">
        <v>8322</v>
      </c>
      <c r="V100" s="150">
        <v>-17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150315</v>
      </c>
      <c r="B101" s="144" t="s">
        <v>118</v>
      </c>
      <c r="C101" s="7">
        <v>1.0389999999999999</v>
      </c>
      <c r="D101" s="157">
        <v>0</v>
      </c>
      <c r="E101" s="144">
        <v>30.89</v>
      </c>
      <c r="F101" s="7">
        <v>1.034</v>
      </c>
      <c r="G101" s="146">
        <v>-4.7999999999999996E-3</v>
      </c>
      <c r="H101" s="146">
        <v>0.03</v>
      </c>
      <c r="I101" s="144">
        <v>4.5</v>
      </c>
      <c r="J101" s="144">
        <v>4.5</v>
      </c>
      <c r="K101" s="146">
        <v>4.478E-2</v>
      </c>
      <c r="L101" s="144" t="s">
        <v>40</v>
      </c>
      <c r="M101" s="7" t="s">
        <v>119</v>
      </c>
      <c r="N101" s="147">
        <v>4.1000000000000003E-3</v>
      </c>
      <c r="O101" s="23">
        <v>0.3674</v>
      </c>
      <c r="P101" s="146">
        <v>-7.6E-3</v>
      </c>
      <c r="Q101" s="146">
        <v>0.47789999999999999</v>
      </c>
      <c r="R101" s="146">
        <v>-5.7999999999999996E-3</v>
      </c>
      <c r="S101" s="146">
        <v>-3.5000000000000001E-3</v>
      </c>
      <c r="T101" s="146">
        <v>-4.8999999999999998E-3</v>
      </c>
      <c r="U101" s="144">
        <v>8957</v>
      </c>
      <c r="V101" s="144">
        <v>9</v>
      </c>
      <c r="W101" s="148">
        <v>0.21180555555555555</v>
      </c>
      <c r="X101" s="149">
        <v>42705</v>
      </c>
      <c r="Y101" s="13" t="s">
        <v>38</v>
      </c>
    </row>
    <row r="102" spans="1:25" ht="15.75" thickBot="1" x14ac:dyDescent="0.2">
      <c r="A102" s="14">
        <v>150207</v>
      </c>
      <c r="B102" s="150" t="s">
        <v>71</v>
      </c>
      <c r="C102" s="14">
        <v>1.0369999999999999</v>
      </c>
      <c r="D102" s="159">
        <v>0</v>
      </c>
      <c r="E102" s="150">
        <v>93.52</v>
      </c>
      <c r="F102" s="14">
        <v>1.032</v>
      </c>
      <c r="G102" s="152">
        <v>-4.7999999999999996E-3</v>
      </c>
      <c r="H102" s="152">
        <v>0.03</v>
      </c>
      <c r="I102" s="150">
        <v>4.5</v>
      </c>
      <c r="J102" s="150">
        <v>4.5</v>
      </c>
      <c r="K102" s="152">
        <v>4.478E-2</v>
      </c>
      <c r="L102" s="150" t="s">
        <v>40</v>
      </c>
      <c r="M102" s="14" t="s">
        <v>72</v>
      </c>
      <c r="N102" s="156">
        <v>-2.7000000000000001E-3</v>
      </c>
      <c r="O102" s="18">
        <v>0.13739999999999999</v>
      </c>
      <c r="P102" s="152">
        <v>-7.6E-3</v>
      </c>
      <c r="Q102" s="152">
        <v>1.0185999999999999</v>
      </c>
      <c r="R102" s="152">
        <v>5.9999999999999995E-4</v>
      </c>
      <c r="S102" s="152">
        <v>0</v>
      </c>
      <c r="T102" s="152">
        <v>4.0000000000000001E-3</v>
      </c>
      <c r="U102" s="150">
        <v>14556</v>
      </c>
      <c r="V102" s="150">
        <v>270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150251</v>
      </c>
      <c r="B103" s="144" t="s">
        <v>96</v>
      </c>
      <c r="C103" s="7">
        <v>1.0369999999999999</v>
      </c>
      <c r="D103" s="145">
        <v>-1E-3</v>
      </c>
      <c r="E103" s="144">
        <v>126.01</v>
      </c>
      <c r="F103" s="7">
        <v>1.032</v>
      </c>
      <c r="G103" s="146">
        <v>-4.7999999999999996E-3</v>
      </c>
      <c r="H103" s="146">
        <v>0.03</v>
      </c>
      <c r="I103" s="144">
        <v>4.5</v>
      </c>
      <c r="J103" s="144">
        <v>4.5</v>
      </c>
      <c r="K103" s="146">
        <v>4.478E-2</v>
      </c>
      <c r="L103" s="144" t="s">
        <v>40</v>
      </c>
      <c r="M103" s="7" t="s">
        <v>97</v>
      </c>
      <c r="N103" s="147">
        <v>1.7299999999999999E-2</v>
      </c>
      <c r="O103" s="23">
        <v>0.42980000000000002</v>
      </c>
      <c r="P103" s="146">
        <v>-7.6E-3</v>
      </c>
      <c r="Q103" s="146">
        <v>0.33429999999999999</v>
      </c>
      <c r="R103" s="146">
        <v>2.5000000000000001E-3</v>
      </c>
      <c r="S103" s="146">
        <v>-3.2000000000000002E-3</v>
      </c>
      <c r="T103" s="146">
        <v>-3.5999999999999999E-3</v>
      </c>
      <c r="U103" s="144">
        <v>9803</v>
      </c>
      <c r="V103" s="144">
        <v>10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1.0369999999999999</v>
      </c>
      <c r="D104" s="159">
        <v>0</v>
      </c>
      <c r="E104" s="150">
        <v>509.81</v>
      </c>
      <c r="F104" s="14">
        <v>1.032</v>
      </c>
      <c r="G104" s="152">
        <v>-4.7999999999999996E-3</v>
      </c>
      <c r="H104" s="152">
        <v>0.03</v>
      </c>
      <c r="I104" s="150">
        <v>4.5</v>
      </c>
      <c r="J104" s="150">
        <v>4.5</v>
      </c>
      <c r="K104" s="152">
        <v>4.478E-2</v>
      </c>
      <c r="L104" s="150" t="s">
        <v>40</v>
      </c>
      <c r="M104" s="14" t="s">
        <v>58</v>
      </c>
      <c r="N104" s="151">
        <v>3.5000000000000001E-3</v>
      </c>
      <c r="O104" s="18">
        <v>0.33589999999999998</v>
      </c>
      <c r="P104" s="152">
        <v>-7.6E-3</v>
      </c>
      <c r="Q104" s="152">
        <v>0.55410000000000004</v>
      </c>
      <c r="R104" s="152">
        <v>-2.3E-3</v>
      </c>
      <c r="S104" s="152">
        <v>-1.6000000000000001E-3</v>
      </c>
      <c r="T104" s="152">
        <v>-1.5E-3</v>
      </c>
      <c r="U104" s="150">
        <v>54984</v>
      </c>
      <c r="V104" s="150">
        <v>103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150283</v>
      </c>
      <c r="B105" s="144" t="s">
        <v>63</v>
      </c>
      <c r="C105" s="7">
        <v>1.014</v>
      </c>
      <c r="D105" s="147">
        <v>1E-3</v>
      </c>
      <c r="E105" s="144">
        <v>51.67</v>
      </c>
      <c r="F105" s="7">
        <v>1.0091000000000001</v>
      </c>
      <c r="G105" s="146">
        <v>-4.8999999999999998E-3</v>
      </c>
      <c r="H105" s="146">
        <v>0.03</v>
      </c>
      <c r="I105" s="144">
        <v>4.5</v>
      </c>
      <c r="J105" s="144">
        <v>4.5</v>
      </c>
      <c r="K105" s="146">
        <v>4.478E-2</v>
      </c>
      <c r="L105" s="144" t="s">
        <v>40</v>
      </c>
      <c r="M105" s="7" t="s">
        <v>64</v>
      </c>
      <c r="N105" s="147">
        <v>4.0000000000000002E-4</v>
      </c>
      <c r="O105" s="23">
        <v>0.29089999999999999</v>
      </c>
      <c r="P105" s="146">
        <v>-7.7000000000000002E-3</v>
      </c>
      <c r="Q105" s="160">
        <v>0.6895</v>
      </c>
      <c r="R105" s="146">
        <v>-8.9999999999999998E-4</v>
      </c>
      <c r="S105" s="146">
        <v>-2.3E-3</v>
      </c>
      <c r="T105" s="146">
        <v>-2.0999999999999999E-3</v>
      </c>
      <c r="U105" s="144">
        <v>9251</v>
      </c>
      <c r="V105" s="144">
        <v>5</v>
      </c>
      <c r="W105" s="148">
        <v>0.21180555555555555</v>
      </c>
      <c r="X105" s="149">
        <v>42905</v>
      </c>
      <c r="Y105" s="13" t="s">
        <v>38</v>
      </c>
    </row>
    <row r="106" spans="1:25" ht="15.75" thickBot="1" x14ac:dyDescent="0.2">
      <c r="A106" s="14">
        <v>150305</v>
      </c>
      <c r="B106" s="150" t="s">
        <v>104</v>
      </c>
      <c r="C106" s="14">
        <v>1.038</v>
      </c>
      <c r="D106" s="151">
        <v>1E-3</v>
      </c>
      <c r="E106" s="150">
        <v>103.91</v>
      </c>
      <c r="F106" s="14">
        <v>1.0329999999999999</v>
      </c>
      <c r="G106" s="152">
        <v>-4.7999999999999996E-3</v>
      </c>
      <c r="H106" s="152">
        <v>0.03</v>
      </c>
      <c r="I106" s="150">
        <v>4.5</v>
      </c>
      <c r="J106" s="150">
        <v>4.5</v>
      </c>
      <c r="K106" s="152">
        <v>4.478E-2</v>
      </c>
      <c r="L106" s="150" t="s">
        <v>40</v>
      </c>
      <c r="M106" s="14" t="s">
        <v>105</v>
      </c>
      <c r="N106" s="151">
        <v>1E-4</v>
      </c>
      <c r="O106" s="18">
        <v>0.22620000000000001</v>
      </c>
      <c r="P106" s="152">
        <v>-7.6E-3</v>
      </c>
      <c r="Q106" s="152">
        <v>0.80920000000000003</v>
      </c>
      <c r="R106" s="152">
        <v>-1.2999999999999999E-3</v>
      </c>
      <c r="S106" s="152">
        <v>-3.5999999999999999E-3</v>
      </c>
      <c r="T106" s="152">
        <v>-3.5999999999999999E-3</v>
      </c>
      <c r="U106" s="150">
        <v>2734</v>
      </c>
      <c r="V106" s="150">
        <v>-1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502017</v>
      </c>
      <c r="B107" s="144" t="s">
        <v>45</v>
      </c>
      <c r="C107" s="7">
        <v>1.0369999999999999</v>
      </c>
      <c r="D107" s="157">
        <v>0</v>
      </c>
      <c r="E107" s="144">
        <v>0.01</v>
      </c>
      <c r="F107" s="7">
        <v>1.032</v>
      </c>
      <c r="G107" s="146">
        <v>-4.7999999999999996E-3</v>
      </c>
      <c r="H107" s="146">
        <v>0.03</v>
      </c>
      <c r="I107" s="144">
        <v>4.5</v>
      </c>
      <c r="J107" s="144">
        <v>4.5</v>
      </c>
      <c r="K107" s="146">
        <v>4.478E-2</v>
      </c>
      <c r="L107" s="144" t="s">
        <v>40</v>
      </c>
      <c r="M107" s="7" t="s">
        <v>46</v>
      </c>
      <c r="N107" s="147">
        <v>1.2999999999999999E-3</v>
      </c>
      <c r="O107" s="23">
        <v>0.35589999999999999</v>
      </c>
      <c r="P107" s="146">
        <v>-7.6E-3</v>
      </c>
      <c r="Q107" s="146">
        <v>0.50719999999999998</v>
      </c>
      <c r="R107" s="146">
        <v>5.3E-3</v>
      </c>
      <c r="S107" s="146">
        <v>8.0999999999999996E-3</v>
      </c>
      <c r="T107" s="146">
        <v>5.0000000000000001E-4</v>
      </c>
      <c r="U107" s="144">
        <v>244</v>
      </c>
      <c r="V107" s="144">
        <v>-3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502027</v>
      </c>
      <c r="B108" s="150" t="s">
        <v>124</v>
      </c>
      <c r="C108" s="14">
        <v>1.0049999999999999</v>
      </c>
      <c r="D108" s="151">
        <v>5.0000000000000001E-3</v>
      </c>
      <c r="E108" s="150">
        <v>153.19</v>
      </c>
      <c r="F108" s="14">
        <v>1</v>
      </c>
      <c r="G108" s="152">
        <v>-5.0000000000000001E-3</v>
      </c>
      <c r="H108" s="152">
        <v>0.03</v>
      </c>
      <c r="I108" s="150">
        <v>4.5</v>
      </c>
      <c r="J108" s="150">
        <v>4.5</v>
      </c>
      <c r="K108" s="152">
        <v>4.478E-2</v>
      </c>
      <c r="L108" s="150" t="s">
        <v>40</v>
      </c>
      <c r="M108" s="14" t="s">
        <v>125</v>
      </c>
      <c r="N108" s="151">
        <v>5.1000000000000004E-3</v>
      </c>
      <c r="O108" s="18">
        <v>0.28999999999999998</v>
      </c>
      <c r="P108" s="152">
        <v>-7.7000000000000002E-3</v>
      </c>
      <c r="Q108" s="152">
        <v>0.70409999999999995</v>
      </c>
      <c r="R108" s="152">
        <v>9.9000000000000008E-3</v>
      </c>
      <c r="S108" s="152">
        <v>6.54E-2</v>
      </c>
      <c r="T108" s="152">
        <v>2.0899999999999998E-2</v>
      </c>
      <c r="U108" s="150">
        <v>878</v>
      </c>
      <c r="V108" s="150">
        <v>0</v>
      </c>
      <c r="W108" s="153">
        <v>0.21180555555555555</v>
      </c>
      <c r="X108" s="154">
        <v>42979</v>
      </c>
      <c r="Y108" s="21" t="s">
        <v>38</v>
      </c>
    </row>
    <row r="109" spans="1:25" ht="15.75" thickBot="1" x14ac:dyDescent="0.2">
      <c r="A109" s="7">
        <v>150186</v>
      </c>
      <c r="B109" s="144" t="s">
        <v>79</v>
      </c>
      <c r="C109" s="7">
        <v>1.01</v>
      </c>
      <c r="D109" s="145">
        <v>-1E-3</v>
      </c>
      <c r="E109" s="144">
        <v>211.28</v>
      </c>
      <c r="F109" s="7">
        <v>1.0047999999999999</v>
      </c>
      <c r="G109" s="146">
        <v>-5.1999999999999998E-3</v>
      </c>
      <c r="H109" s="146">
        <v>0.03</v>
      </c>
      <c r="I109" s="144">
        <v>4.5</v>
      </c>
      <c r="J109" s="144">
        <v>4.5</v>
      </c>
      <c r="K109" s="146">
        <v>4.4769999999999997E-2</v>
      </c>
      <c r="L109" s="144" t="s">
        <v>40</v>
      </c>
      <c r="M109" s="7" t="s">
        <v>80</v>
      </c>
      <c r="N109" s="147">
        <v>2.8999999999999998E-3</v>
      </c>
      <c r="O109" s="23">
        <v>0.3453</v>
      </c>
      <c r="P109" s="146">
        <v>-7.7000000000000002E-3</v>
      </c>
      <c r="Q109" s="160">
        <v>0.56540000000000001</v>
      </c>
      <c r="R109" s="146">
        <v>-2.0000000000000001E-4</v>
      </c>
      <c r="S109" s="146">
        <v>2E-3</v>
      </c>
      <c r="T109" s="146">
        <v>-4.0000000000000002E-4</v>
      </c>
      <c r="U109" s="144">
        <v>45619</v>
      </c>
      <c r="V109" s="144">
        <v>765</v>
      </c>
      <c r="W109" s="148">
        <v>0.21180555555555555</v>
      </c>
      <c r="X109" s="149">
        <v>42940</v>
      </c>
      <c r="Y109" s="13" t="s">
        <v>38</v>
      </c>
    </row>
    <row r="110" spans="1:25" ht="15.75" thickBot="1" x14ac:dyDescent="0.2">
      <c r="A110" s="14">
        <v>150179</v>
      </c>
      <c r="B110" s="150" t="s">
        <v>120</v>
      </c>
      <c r="C110" s="14">
        <v>1.036</v>
      </c>
      <c r="D110" s="151">
        <v>1E-3</v>
      </c>
      <c r="E110" s="150">
        <v>135.41999999999999</v>
      </c>
      <c r="F110" s="14">
        <v>1.03</v>
      </c>
      <c r="G110" s="152">
        <v>-5.7999999999999996E-3</v>
      </c>
      <c r="H110" s="152">
        <v>0.03</v>
      </c>
      <c r="I110" s="150">
        <v>4.5</v>
      </c>
      <c r="J110" s="150">
        <v>4.5</v>
      </c>
      <c r="K110" s="152">
        <v>4.4729999999999999E-2</v>
      </c>
      <c r="L110" s="150" t="s">
        <v>40</v>
      </c>
      <c r="M110" s="14" t="s">
        <v>121</v>
      </c>
      <c r="N110" s="151">
        <v>4.3E-3</v>
      </c>
      <c r="O110" s="18">
        <v>0.46439999999999998</v>
      </c>
      <c r="P110" s="152">
        <v>-8.6E-3</v>
      </c>
      <c r="Q110" s="152">
        <v>0.25540000000000002</v>
      </c>
      <c r="R110" s="152">
        <v>-5.7000000000000002E-3</v>
      </c>
      <c r="S110" s="152">
        <v>-4.1999999999999997E-3</v>
      </c>
      <c r="T110" s="152">
        <v>-7.4999999999999997E-3</v>
      </c>
      <c r="U110" s="150">
        <v>6024</v>
      </c>
      <c r="V110" s="150">
        <v>6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150243</v>
      </c>
      <c r="B111" s="144" t="s">
        <v>128</v>
      </c>
      <c r="C111" s="7">
        <v>1.0349999999999999</v>
      </c>
      <c r="D111" s="147">
        <v>1E-3</v>
      </c>
      <c r="E111" s="144">
        <v>262.89999999999998</v>
      </c>
      <c r="F111" s="7">
        <v>1.0289999999999999</v>
      </c>
      <c r="G111" s="146">
        <v>-5.7999999999999996E-3</v>
      </c>
      <c r="H111" s="146">
        <v>0.03</v>
      </c>
      <c r="I111" s="144">
        <v>4.5</v>
      </c>
      <c r="J111" s="144">
        <v>4.5</v>
      </c>
      <c r="K111" s="146">
        <v>4.4729999999999999E-2</v>
      </c>
      <c r="L111" s="144" t="s">
        <v>40</v>
      </c>
      <c r="M111" s="7" t="s">
        <v>129</v>
      </c>
      <c r="N111" s="147">
        <v>5.4000000000000003E-3</v>
      </c>
      <c r="O111" s="23">
        <v>0.37809999999999999</v>
      </c>
      <c r="P111" s="146">
        <v>-8.6E-3</v>
      </c>
      <c r="Q111" s="146">
        <v>0.45879999999999999</v>
      </c>
      <c r="R111" s="146">
        <v>-6.1000000000000004E-3</v>
      </c>
      <c r="S111" s="146">
        <v>-4.8999999999999998E-3</v>
      </c>
      <c r="T111" s="146">
        <v>-4.4000000000000003E-3</v>
      </c>
      <c r="U111" s="144">
        <v>11742</v>
      </c>
      <c r="V111" s="144">
        <v>-7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150273</v>
      </c>
      <c r="B112" s="150" t="s">
        <v>45</v>
      </c>
      <c r="C112" s="14">
        <v>1.006</v>
      </c>
      <c r="D112" s="151">
        <v>6.0000000000000001E-3</v>
      </c>
      <c r="E112" s="150">
        <v>414.31</v>
      </c>
      <c r="F112" s="14">
        <v>1</v>
      </c>
      <c r="G112" s="152">
        <v>-6.0000000000000001E-3</v>
      </c>
      <c r="H112" s="152">
        <v>0.03</v>
      </c>
      <c r="I112" s="150">
        <v>4.5</v>
      </c>
      <c r="J112" s="150">
        <v>4.5</v>
      </c>
      <c r="K112" s="152">
        <v>4.4729999999999999E-2</v>
      </c>
      <c r="L112" s="150" t="s">
        <v>40</v>
      </c>
      <c r="M112" s="14" t="s">
        <v>46</v>
      </c>
      <c r="N112" s="151">
        <v>1.2999999999999999E-3</v>
      </c>
      <c r="O112" s="18">
        <v>0.14610000000000001</v>
      </c>
      <c r="P112" s="152">
        <v>-8.6999999999999994E-3</v>
      </c>
      <c r="Q112" s="152">
        <v>1.0495000000000001</v>
      </c>
      <c r="R112" s="152">
        <v>-1.1999999999999999E-3</v>
      </c>
      <c r="S112" s="152">
        <v>3.9699999999999999E-2</v>
      </c>
      <c r="T112" s="152">
        <v>4.5999999999999999E-3</v>
      </c>
      <c r="U112" s="150">
        <v>11145</v>
      </c>
      <c r="V112" s="150">
        <v>0</v>
      </c>
      <c r="W112" s="153">
        <v>0.21180555555555555</v>
      </c>
      <c r="X112" s="154">
        <v>42979</v>
      </c>
      <c r="Y112" s="21" t="s">
        <v>38</v>
      </c>
    </row>
    <row r="113" spans="1:25" ht="15.75" thickBot="1" x14ac:dyDescent="0.2">
      <c r="A113" s="7">
        <v>150277</v>
      </c>
      <c r="B113" s="155" t="s">
        <v>65</v>
      </c>
      <c r="C113" s="7">
        <v>1.006</v>
      </c>
      <c r="D113" s="147">
        <v>6.0000000000000001E-3</v>
      </c>
      <c r="E113" s="144">
        <v>2398.0500000000002</v>
      </c>
      <c r="F113" s="7">
        <v>1</v>
      </c>
      <c r="G113" s="146">
        <v>-6.0000000000000001E-3</v>
      </c>
      <c r="H113" s="146">
        <v>0.03</v>
      </c>
      <c r="I113" s="144">
        <v>4.5</v>
      </c>
      <c r="J113" s="144">
        <v>4.5</v>
      </c>
      <c r="K113" s="146">
        <v>4.4729999999999999E-2</v>
      </c>
      <c r="L113" s="144" t="s">
        <v>40</v>
      </c>
      <c r="M113" s="7" t="s">
        <v>66</v>
      </c>
      <c r="N113" s="145">
        <v>-1.2999999999999999E-3</v>
      </c>
      <c r="O113" s="23">
        <v>0.15090000000000001</v>
      </c>
      <c r="P113" s="146">
        <v>-8.6999999999999994E-3</v>
      </c>
      <c r="Q113" s="146">
        <v>1.0378000000000001</v>
      </c>
      <c r="R113" s="146">
        <v>-4.8999999999999998E-3</v>
      </c>
      <c r="S113" s="146">
        <v>3.95E-2</v>
      </c>
      <c r="T113" s="146">
        <v>3.3E-3</v>
      </c>
      <c r="U113" s="144">
        <v>53653</v>
      </c>
      <c r="V113" s="144">
        <v>0</v>
      </c>
      <c r="W113" s="148">
        <v>0.21180555555555555</v>
      </c>
      <c r="X113" s="149">
        <v>42979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1.038</v>
      </c>
      <c r="D114" s="156">
        <v>-1E-3</v>
      </c>
      <c r="E114" s="150">
        <v>3901.56</v>
      </c>
      <c r="F114" s="14">
        <v>1.032</v>
      </c>
      <c r="G114" s="152">
        <v>-5.7999999999999996E-3</v>
      </c>
      <c r="H114" s="152">
        <v>0.03</v>
      </c>
      <c r="I114" s="150">
        <v>4.5</v>
      </c>
      <c r="J114" s="150">
        <v>4.5</v>
      </c>
      <c r="K114" s="152">
        <v>4.4729999999999999E-2</v>
      </c>
      <c r="L114" s="150" t="s">
        <v>40</v>
      </c>
      <c r="M114" s="14" t="s">
        <v>48</v>
      </c>
      <c r="N114" s="151">
        <v>2E-3</v>
      </c>
      <c r="O114" s="18">
        <v>0.24729999999999999</v>
      </c>
      <c r="P114" s="152">
        <v>-8.6E-3</v>
      </c>
      <c r="Q114" s="152">
        <v>0.76139999999999997</v>
      </c>
      <c r="R114" s="152">
        <v>-3.7000000000000002E-3</v>
      </c>
      <c r="S114" s="152">
        <v>-1.1999999999999999E-3</v>
      </c>
      <c r="T114" s="152">
        <v>2.8999999999999998E-3</v>
      </c>
      <c r="U114" s="150">
        <v>448805</v>
      </c>
      <c r="V114" s="150">
        <v>610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150200</v>
      </c>
      <c r="B115" s="144" t="s">
        <v>55</v>
      </c>
      <c r="C115" s="7">
        <v>1.038</v>
      </c>
      <c r="D115" s="145">
        <v>-1.9E-3</v>
      </c>
      <c r="E115" s="144">
        <v>7245.63</v>
      </c>
      <c r="F115" s="7">
        <v>1.032</v>
      </c>
      <c r="G115" s="146">
        <v>-5.7999999999999996E-3</v>
      </c>
      <c r="H115" s="146">
        <v>0.03</v>
      </c>
      <c r="I115" s="144">
        <v>4.5</v>
      </c>
      <c r="J115" s="144">
        <v>4.5</v>
      </c>
      <c r="K115" s="146">
        <v>4.4729999999999999E-2</v>
      </c>
      <c r="L115" s="144" t="s">
        <v>40</v>
      </c>
      <c r="M115" s="7" t="s">
        <v>56</v>
      </c>
      <c r="N115" s="147">
        <v>2.2000000000000001E-3</v>
      </c>
      <c r="O115" s="23">
        <v>0.2122</v>
      </c>
      <c r="P115" s="146">
        <v>-8.6E-3</v>
      </c>
      <c r="Q115" s="146">
        <v>0.84340000000000004</v>
      </c>
      <c r="R115" s="146">
        <v>-4.4999999999999997E-3</v>
      </c>
      <c r="S115" s="146">
        <v>-4.8999999999999998E-3</v>
      </c>
      <c r="T115" s="146">
        <v>1.1999999999999999E-3</v>
      </c>
      <c r="U115" s="144">
        <v>1048201</v>
      </c>
      <c r="V115" s="144">
        <v>6158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1.038</v>
      </c>
      <c r="D116" s="151">
        <v>1E-3</v>
      </c>
      <c r="E116" s="150">
        <v>3.89</v>
      </c>
      <c r="F116" s="14">
        <v>1.032</v>
      </c>
      <c r="G116" s="152">
        <v>-5.7999999999999996E-3</v>
      </c>
      <c r="H116" s="152">
        <v>0.03</v>
      </c>
      <c r="I116" s="150">
        <v>4.5</v>
      </c>
      <c r="J116" s="150">
        <v>4.5</v>
      </c>
      <c r="K116" s="152">
        <v>4.4729999999999999E-2</v>
      </c>
      <c r="L116" s="150" t="s">
        <v>40</v>
      </c>
      <c r="M116" s="14" t="s">
        <v>95</v>
      </c>
      <c r="N116" s="151">
        <v>8.0000000000000004E-4</v>
      </c>
      <c r="O116" s="18">
        <v>0.2843</v>
      </c>
      <c r="P116" s="152">
        <v>-8.6E-3</v>
      </c>
      <c r="Q116" s="152">
        <v>0.67469999999999997</v>
      </c>
      <c r="R116" s="152">
        <v>-6.8999999999999999E-3</v>
      </c>
      <c r="S116" s="152">
        <v>-5.0000000000000001E-3</v>
      </c>
      <c r="T116" s="152">
        <v>-5.5999999999999999E-3</v>
      </c>
      <c r="U116" s="150">
        <v>3751</v>
      </c>
      <c r="V116" s="150">
        <v>-14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150173</v>
      </c>
      <c r="B117" s="144" t="s">
        <v>113</v>
      </c>
      <c r="C117" s="7">
        <v>1.038</v>
      </c>
      <c r="D117" s="157">
        <v>0</v>
      </c>
      <c r="E117" s="144">
        <v>235.22</v>
      </c>
      <c r="F117" s="7">
        <v>1.032</v>
      </c>
      <c r="G117" s="146">
        <v>-5.7999999999999996E-3</v>
      </c>
      <c r="H117" s="146">
        <v>0.03</v>
      </c>
      <c r="I117" s="144">
        <v>4.5</v>
      </c>
      <c r="J117" s="144">
        <v>4.5</v>
      </c>
      <c r="K117" s="146">
        <v>4.4729999999999999E-2</v>
      </c>
      <c r="L117" s="144" t="s">
        <v>40</v>
      </c>
      <c r="M117" s="7" t="s">
        <v>114</v>
      </c>
      <c r="N117" s="147">
        <v>4.0000000000000001E-3</v>
      </c>
      <c r="O117" s="23">
        <v>0.27760000000000001</v>
      </c>
      <c r="P117" s="146">
        <v>-8.6E-3</v>
      </c>
      <c r="Q117" s="146">
        <v>0.69040000000000001</v>
      </c>
      <c r="R117" s="146">
        <v>-5.4999999999999997E-3</v>
      </c>
      <c r="S117" s="146">
        <v>-4.0000000000000001E-3</v>
      </c>
      <c r="T117" s="146">
        <v>-4.0000000000000001E-3</v>
      </c>
      <c r="U117" s="144">
        <v>17887</v>
      </c>
      <c r="V117" s="144">
        <v>-19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150275</v>
      </c>
      <c r="B118" s="161" t="s">
        <v>89</v>
      </c>
      <c r="C118" s="14">
        <v>1.038</v>
      </c>
      <c r="D118" s="151">
        <v>1E-3</v>
      </c>
      <c r="E118" s="150">
        <v>1715.68</v>
      </c>
      <c r="F118" s="14">
        <v>1.032</v>
      </c>
      <c r="G118" s="152">
        <v>-5.7999999999999996E-3</v>
      </c>
      <c r="H118" s="152">
        <v>0.03</v>
      </c>
      <c r="I118" s="150">
        <v>4.5</v>
      </c>
      <c r="J118" s="150">
        <v>4.5</v>
      </c>
      <c r="K118" s="152">
        <v>4.4729999999999999E-2</v>
      </c>
      <c r="L118" s="150" t="s">
        <v>40</v>
      </c>
      <c r="M118" s="14" t="s">
        <v>46</v>
      </c>
      <c r="N118" s="151">
        <v>1.2999999999999999E-3</v>
      </c>
      <c r="O118" s="18">
        <v>0.13370000000000001</v>
      </c>
      <c r="P118" s="152">
        <v>-8.6E-3</v>
      </c>
      <c r="Q118" s="152">
        <v>1.0273000000000001</v>
      </c>
      <c r="R118" s="152">
        <v>-2.5999999999999999E-3</v>
      </c>
      <c r="S118" s="152">
        <v>-2.7000000000000001E-3</v>
      </c>
      <c r="T118" s="152">
        <v>3.3999999999999998E-3</v>
      </c>
      <c r="U118" s="150">
        <v>70818</v>
      </c>
      <c r="V118" s="150">
        <v>1517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502024</v>
      </c>
      <c r="B119" s="144" t="s">
        <v>77</v>
      </c>
      <c r="C119" s="7">
        <v>1.006</v>
      </c>
      <c r="D119" s="147">
        <v>6.0000000000000001E-3</v>
      </c>
      <c r="E119" s="144">
        <v>111.79</v>
      </c>
      <c r="F119" s="7">
        <v>1</v>
      </c>
      <c r="G119" s="146">
        <v>-6.0000000000000001E-3</v>
      </c>
      <c r="H119" s="146">
        <v>0.03</v>
      </c>
      <c r="I119" s="144">
        <v>4.5</v>
      </c>
      <c r="J119" s="144">
        <v>4.5</v>
      </c>
      <c r="K119" s="146">
        <v>4.4729999999999999E-2</v>
      </c>
      <c r="L119" s="144" t="s">
        <v>40</v>
      </c>
      <c r="M119" s="7" t="s">
        <v>78</v>
      </c>
      <c r="N119" s="147">
        <v>1.12E-2</v>
      </c>
      <c r="O119" s="23">
        <v>0.28749999999999998</v>
      </c>
      <c r="P119" s="146">
        <v>-8.6999999999999994E-3</v>
      </c>
      <c r="Q119" s="146">
        <v>0.70989999999999998</v>
      </c>
      <c r="R119" s="146">
        <v>-4.7999999999999996E-3</v>
      </c>
      <c r="S119" s="146">
        <v>3.1600000000000003E-2</v>
      </c>
      <c r="T119" s="146">
        <v>-1.4E-3</v>
      </c>
      <c r="U119" s="144">
        <v>3568</v>
      </c>
      <c r="V119" s="144">
        <v>0</v>
      </c>
      <c r="W119" s="148">
        <v>0.21180555555555555</v>
      </c>
      <c r="X119" s="149">
        <v>42979</v>
      </c>
      <c r="Y119" s="13" t="s">
        <v>38</v>
      </c>
    </row>
    <row r="120" spans="1:25" ht="15.75" thickBot="1" x14ac:dyDescent="0.2">
      <c r="A120" s="14">
        <v>150184</v>
      </c>
      <c r="B120" s="150" t="s">
        <v>106</v>
      </c>
      <c r="C120" s="14">
        <v>1.018</v>
      </c>
      <c r="D120" s="151">
        <v>1E-3</v>
      </c>
      <c r="E120" s="150">
        <v>1214.6300000000001</v>
      </c>
      <c r="F120" s="14">
        <v>1.0117</v>
      </c>
      <c r="G120" s="152">
        <v>-6.1999999999999998E-3</v>
      </c>
      <c r="H120" s="152">
        <v>0.03</v>
      </c>
      <c r="I120" s="150">
        <v>4.5</v>
      </c>
      <c r="J120" s="150">
        <v>4.5</v>
      </c>
      <c r="K120" s="152">
        <v>4.4720000000000003E-2</v>
      </c>
      <c r="L120" s="150" t="s">
        <v>40</v>
      </c>
      <c r="M120" s="14" t="s">
        <v>76</v>
      </c>
      <c r="N120" s="151">
        <v>5.7999999999999996E-3</v>
      </c>
      <c r="O120" s="18">
        <v>0.3478</v>
      </c>
      <c r="P120" s="152">
        <v>-8.6999999999999994E-3</v>
      </c>
      <c r="Q120" s="162">
        <v>0.55089999999999995</v>
      </c>
      <c r="R120" s="152">
        <v>-2.0000000000000001E-4</v>
      </c>
      <c r="S120" s="152">
        <v>1E-4</v>
      </c>
      <c r="T120" s="152">
        <v>2.5999999999999999E-3</v>
      </c>
      <c r="U120" s="150">
        <v>43188</v>
      </c>
      <c r="V120" s="150">
        <v>260</v>
      </c>
      <c r="W120" s="153">
        <v>0.21180555555555555</v>
      </c>
      <c r="X120" s="154">
        <v>42885</v>
      </c>
      <c r="Y120" s="21" t="s">
        <v>38</v>
      </c>
    </row>
    <row r="121" spans="1:25" ht="15.75" thickBot="1" x14ac:dyDescent="0.2">
      <c r="A121" s="7">
        <v>150235</v>
      </c>
      <c r="B121" s="144" t="s">
        <v>115</v>
      </c>
      <c r="C121" s="7">
        <v>1.036</v>
      </c>
      <c r="D121" s="157">
        <v>0</v>
      </c>
      <c r="E121" s="144">
        <v>166.99</v>
      </c>
      <c r="F121" s="7">
        <v>1.0289999999999999</v>
      </c>
      <c r="G121" s="146">
        <v>-6.7999999999999996E-3</v>
      </c>
      <c r="H121" s="146">
        <v>0.03</v>
      </c>
      <c r="I121" s="144">
        <v>4.5</v>
      </c>
      <c r="J121" s="144">
        <v>4.5</v>
      </c>
      <c r="K121" s="146">
        <v>4.4690000000000001E-2</v>
      </c>
      <c r="L121" s="144" t="s">
        <v>40</v>
      </c>
      <c r="M121" s="7" t="s">
        <v>56</v>
      </c>
      <c r="N121" s="147">
        <v>2.2000000000000001E-3</v>
      </c>
      <c r="O121" s="23">
        <v>0.36820000000000003</v>
      </c>
      <c r="P121" s="146">
        <v>-9.5999999999999992E-3</v>
      </c>
      <c r="Q121" s="146">
        <v>0.48209999999999997</v>
      </c>
      <c r="R121" s="146">
        <v>-5.1000000000000004E-3</v>
      </c>
      <c r="S121" s="146">
        <v>-4.4999999999999997E-3</v>
      </c>
      <c r="T121" s="146">
        <v>2E-3</v>
      </c>
      <c r="U121" s="144">
        <v>32452</v>
      </c>
      <c r="V121" s="144">
        <v>60</v>
      </c>
      <c r="W121" s="148">
        <v>0.21180555555555555</v>
      </c>
      <c r="X121" s="149">
        <v>42675</v>
      </c>
      <c r="Y121" s="13" t="s">
        <v>38</v>
      </c>
    </row>
    <row r="122" spans="1:25" ht="15.75" thickBot="1" x14ac:dyDescent="0.2">
      <c r="A122" s="14">
        <v>150194</v>
      </c>
      <c r="B122" s="150" t="s">
        <v>85</v>
      </c>
      <c r="C122" s="14">
        <v>1.0389999999999999</v>
      </c>
      <c r="D122" s="159">
        <v>0</v>
      </c>
      <c r="E122" s="150">
        <v>4744.22</v>
      </c>
      <c r="F122" s="14">
        <v>1.032</v>
      </c>
      <c r="G122" s="152">
        <v>-6.7999999999999996E-3</v>
      </c>
      <c r="H122" s="152">
        <v>0.03</v>
      </c>
      <c r="I122" s="150">
        <v>4.5</v>
      </c>
      <c r="J122" s="150">
        <v>4.5</v>
      </c>
      <c r="K122" s="152">
        <v>4.4690000000000001E-2</v>
      </c>
      <c r="L122" s="150" t="s">
        <v>40</v>
      </c>
      <c r="M122" s="14" t="s">
        <v>86</v>
      </c>
      <c r="N122" s="151">
        <v>4.1000000000000003E-3</v>
      </c>
      <c r="O122" s="18">
        <v>0.15870000000000001</v>
      </c>
      <c r="P122" s="152">
        <v>-9.4999999999999998E-3</v>
      </c>
      <c r="Q122" s="152">
        <v>0.96860000000000002</v>
      </c>
      <c r="R122" s="152">
        <v>-5.7999999999999996E-3</v>
      </c>
      <c r="S122" s="152">
        <v>-4.0000000000000001E-3</v>
      </c>
      <c r="T122" s="152">
        <v>-4.5999999999999999E-3</v>
      </c>
      <c r="U122" s="150">
        <v>452667</v>
      </c>
      <c r="V122" s="150">
        <v>-326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150018</v>
      </c>
      <c r="B123" s="144" t="s">
        <v>122</v>
      </c>
      <c r="C123" s="7">
        <v>1.038</v>
      </c>
      <c r="D123" s="145">
        <v>-3.8E-3</v>
      </c>
      <c r="E123" s="144">
        <v>3272.43</v>
      </c>
      <c r="F123" s="7">
        <v>1.03</v>
      </c>
      <c r="G123" s="146">
        <v>-7.7999999999999996E-3</v>
      </c>
      <c r="H123" s="146">
        <v>0.03</v>
      </c>
      <c r="I123" s="144">
        <v>4.5</v>
      </c>
      <c r="J123" s="144">
        <v>4.5</v>
      </c>
      <c r="K123" s="146">
        <v>4.4639999999999999E-2</v>
      </c>
      <c r="L123" s="144" t="s">
        <v>40</v>
      </c>
      <c r="M123" s="7" t="s">
        <v>123</v>
      </c>
      <c r="N123" s="147">
        <v>5.1000000000000004E-3</v>
      </c>
      <c r="O123" s="23">
        <v>0.33100000000000002</v>
      </c>
      <c r="P123" s="146">
        <v>-1.0500000000000001E-2</v>
      </c>
      <c r="Q123" s="146">
        <v>1.0907</v>
      </c>
      <c r="R123" s="146">
        <v>1.4E-3</v>
      </c>
      <c r="S123" s="146">
        <v>6.7999999999999996E-3</v>
      </c>
      <c r="T123" s="146">
        <v>5.0000000000000001E-4</v>
      </c>
      <c r="U123" s="144">
        <v>334800</v>
      </c>
      <c r="V123" s="144">
        <v>171</v>
      </c>
      <c r="W123" s="148">
        <v>0.21180555555555555</v>
      </c>
      <c r="X123" s="149">
        <v>42738</v>
      </c>
      <c r="Y123" s="13" t="s">
        <v>38</v>
      </c>
    </row>
    <row r="124" spans="1:25" ht="15.75" thickBot="1" x14ac:dyDescent="0.2">
      <c r="A124" s="14">
        <v>150051</v>
      </c>
      <c r="B124" s="150" t="s">
        <v>87</v>
      </c>
      <c r="C124" s="14">
        <v>1.0349999999999999</v>
      </c>
      <c r="D124" s="151">
        <v>1E-3</v>
      </c>
      <c r="E124" s="150">
        <v>779.94</v>
      </c>
      <c r="F124" s="14">
        <v>1.0269999999999999</v>
      </c>
      <c r="G124" s="152">
        <v>-7.7999999999999996E-3</v>
      </c>
      <c r="H124" s="152">
        <v>0.03</v>
      </c>
      <c r="I124" s="150">
        <v>4.5</v>
      </c>
      <c r="J124" s="150">
        <v>4.5</v>
      </c>
      <c r="K124" s="152">
        <v>4.4639999999999999E-2</v>
      </c>
      <c r="L124" s="150" t="s">
        <v>40</v>
      </c>
      <c r="M124" s="14" t="s">
        <v>88</v>
      </c>
      <c r="N124" s="151">
        <v>1.6999999999999999E-3</v>
      </c>
      <c r="O124" s="18">
        <v>0.44569999999999999</v>
      </c>
      <c r="P124" s="152">
        <v>-1.0500000000000001E-2</v>
      </c>
      <c r="Q124" s="152">
        <v>0.30220000000000002</v>
      </c>
      <c r="R124" s="152">
        <v>-5.1000000000000004E-3</v>
      </c>
      <c r="S124" s="152">
        <v>-4.7999999999999996E-3</v>
      </c>
      <c r="T124" s="152">
        <v>-4.7999999999999996E-3</v>
      </c>
      <c r="U124" s="150">
        <v>30582</v>
      </c>
      <c r="V124" s="150">
        <v>-411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150309</v>
      </c>
      <c r="B125" s="144" t="s">
        <v>73</v>
      </c>
      <c r="C125" s="7">
        <v>1.042</v>
      </c>
      <c r="D125" s="147">
        <v>2.8999999999999998E-3</v>
      </c>
      <c r="E125" s="144">
        <v>84.03</v>
      </c>
      <c r="F125" s="7">
        <v>1.034</v>
      </c>
      <c r="G125" s="146">
        <v>-7.7000000000000002E-3</v>
      </c>
      <c r="H125" s="146">
        <v>0.03</v>
      </c>
      <c r="I125" s="144">
        <v>4.5</v>
      </c>
      <c r="J125" s="144">
        <v>4.5</v>
      </c>
      <c r="K125" s="146">
        <v>4.4639999999999999E-2</v>
      </c>
      <c r="L125" s="144" t="s">
        <v>40</v>
      </c>
      <c r="M125" s="7" t="s">
        <v>74</v>
      </c>
      <c r="N125" s="147">
        <v>1.9E-3</v>
      </c>
      <c r="O125" s="23">
        <v>0.34470000000000001</v>
      </c>
      <c r="P125" s="146">
        <v>-1.0500000000000001E-2</v>
      </c>
      <c r="Q125" s="146">
        <v>0.53100000000000003</v>
      </c>
      <c r="R125" s="146">
        <v>3.8E-3</v>
      </c>
      <c r="S125" s="146">
        <v>3.5999999999999999E-3</v>
      </c>
      <c r="T125" s="146">
        <v>-3.5000000000000001E-3</v>
      </c>
      <c r="U125" s="144">
        <v>1354</v>
      </c>
      <c r="V125" s="144">
        <v>0</v>
      </c>
      <c r="W125" s="148">
        <v>0.21180555555555555</v>
      </c>
      <c r="X125" s="149">
        <v>42709</v>
      </c>
      <c r="Y125" s="13" t="s">
        <v>38</v>
      </c>
    </row>
    <row r="126" spans="1:25" ht="15.75" thickBot="1" x14ac:dyDescent="0.2">
      <c r="A126" s="14">
        <v>150329</v>
      </c>
      <c r="B126" s="150" t="s">
        <v>99</v>
      </c>
      <c r="C126" s="14">
        <v>1.04</v>
      </c>
      <c r="D126" s="156">
        <v>-3.8E-3</v>
      </c>
      <c r="E126" s="150">
        <v>318.49</v>
      </c>
      <c r="F126" s="14">
        <v>1.032</v>
      </c>
      <c r="G126" s="152">
        <v>-7.7999999999999996E-3</v>
      </c>
      <c r="H126" s="152">
        <v>0.03</v>
      </c>
      <c r="I126" s="150">
        <v>4.5</v>
      </c>
      <c r="J126" s="150">
        <v>4.5</v>
      </c>
      <c r="K126" s="152">
        <v>4.4639999999999999E-2</v>
      </c>
      <c r="L126" s="150" t="s">
        <v>40</v>
      </c>
      <c r="M126" s="14" t="s">
        <v>100</v>
      </c>
      <c r="N126" s="156">
        <v>-2.3999999999999998E-3</v>
      </c>
      <c r="O126" s="18">
        <v>0.3397</v>
      </c>
      <c r="P126" s="152">
        <v>-1.0500000000000001E-2</v>
      </c>
      <c r="Q126" s="152">
        <v>0.54510000000000003</v>
      </c>
      <c r="R126" s="152">
        <v>-4.4000000000000003E-3</v>
      </c>
      <c r="S126" s="152">
        <v>-6.1999999999999998E-3</v>
      </c>
      <c r="T126" s="152">
        <v>-6.1999999999999998E-3</v>
      </c>
      <c r="U126" s="150">
        <v>13128</v>
      </c>
      <c r="V126" s="150">
        <v>-536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150076</v>
      </c>
      <c r="B127" s="144" t="s">
        <v>288</v>
      </c>
      <c r="C127" s="7">
        <v>1.0389999999999999</v>
      </c>
      <c r="D127" s="157">
        <v>0</v>
      </c>
      <c r="E127" s="144">
        <v>0</v>
      </c>
      <c r="F127" s="7">
        <v>1.03</v>
      </c>
      <c r="G127" s="146">
        <v>-8.6999999999999994E-3</v>
      </c>
      <c r="H127" s="146">
        <v>0.03</v>
      </c>
      <c r="I127" s="144">
        <v>4.5</v>
      </c>
      <c r="J127" s="144">
        <v>4.5</v>
      </c>
      <c r="K127" s="146">
        <v>4.4600000000000001E-2</v>
      </c>
      <c r="L127" s="144" t="s">
        <v>40</v>
      </c>
      <c r="M127" s="7" t="s">
        <v>88</v>
      </c>
      <c r="N127" s="147">
        <v>1.6999999999999999E-3</v>
      </c>
      <c r="O127" s="23">
        <v>0.42820000000000003</v>
      </c>
      <c r="P127" s="146">
        <v>-1.1299999999999999E-2</v>
      </c>
      <c r="Q127" s="146">
        <v>0.75929999999999997</v>
      </c>
      <c r="R127" s="146">
        <v>1.55E-2</v>
      </c>
      <c r="S127" s="146">
        <v>2.29E-2</v>
      </c>
      <c r="T127" s="146">
        <v>2.2100000000000002E-2</v>
      </c>
      <c r="U127" s="144">
        <v>291</v>
      </c>
      <c r="V127" s="144">
        <v>0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502004</v>
      </c>
      <c r="B128" s="150" t="s">
        <v>98</v>
      </c>
      <c r="C128" s="14">
        <v>1.016</v>
      </c>
      <c r="D128" s="151">
        <v>2E-3</v>
      </c>
      <c r="E128" s="150">
        <v>310.64</v>
      </c>
      <c r="F128" s="14">
        <v>1.0069999999999999</v>
      </c>
      <c r="G128" s="152">
        <v>-8.8999999999999999E-3</v>
      </c>
      <c r="H128" s="152">
        <v>0.03</v>
      </c>
      <c r="I128" s="150">
        <v>4.5</v>
      </c>
      <c r="J128" s="150">
        <v>4.5</v>
      </c>
      <c r="K128" s="152">
        <v>4.4600000000000001E-2</v>
      </c>
      <c r="L128" s="150" t="s">
        <v>40</v>
      </c>
      <c r="M128" s="14" t="s">
        <v>80</v>
      </c>
      <c r="N128" s="151">
        <v>2.8999999999999998E-3</v>
      </c>
      <c r="O128" s="18">
        <v>0.4375</v>
      </c>
      <c r="P128" s="152">
        <v>-1.1599999999999999E-2</v>
      </c>
      <c r="Q128" s="152">
        <v>0.34239999999999998</v>
      </c>
      <c r="R128" s="152">
        <v>-2.5999999999999999E-3</v>
      </c>
      <c r="S128" s="152">
        <v>-1.6000000000000001E-3</v>
      </c>
      <c r="T128" s="152">
        <v>-4.3E-3</v>
      </c>
      <c r="U128" s="150">
        <v>34849</v>
      </c>
      <c r="V128" s="150">
        <v>-15</v>
      </c>
      <c r="W128" s="153">
        <v>0.21180555555555555</v>
      </c>
      <c r="X128" s="154">
        <v>42923</v>
      </c>
      <c r="Y128" s="21" t="s">
        <v>38</v>
      </c>
    </row>
    <row r="129" spans="1:25" ht="15.75" thickBot="1" x14ac:dyDescent="0.2">
      <c r="A129" s="7">
        <v>502007</v>
      </c>
      <c r="B129" s="144" t="s">
        <v>47</v>
      </c>
      <c r="C129" s="7">
        <v>1.0189999999999999</v>
      </c>
      <c r="D129" s="147">
        <v>1E-3</v>
      </c>
      <c r="E129" s="144">
        <v>306.29000000000002</v>
      </c>
      <c r="F129" s="7">
        <v>1.0099</v>
      </c>
      <c r="G129" s="146">
        <v>-8.9999999999999993E-3</v>
      </c>
      <c r="H129" s="146">
        <v>0.03</v>
      </c>
      <c r="I129" s="144">
        <v>4.5</v>
      </c>
      <c r="J129" s="144">
        <v>4.5</v>
      </c>
      <c r="K129" s="146">
        <v>4.4589999999999998E-2</v>
      </c>
      <c r="L129" s="144" t="s">
        <v>40</v>
      </c>
      <c r="M129" s="7" t="s">
        <v>48</v>
      </c>
      <c r="N129" s="147">
        <v>2E-3</v>
      </c>
      <c r="O129" s="23">
        <v>0.30080000000000001</v>
      </c>
      <c r="P129" s="146">
        <v>-1.1599999999999999E-2</v>
      </c>
      <c r="Q129" s="146">
        <v>0.66479999999999995</v>
      </c>
      <c r="R129" s="146">
        <v>-5.0000000000000001E-3</v>
      </c>
      <c r="S129" s="146">
        <v>-4.1999999999999997E-3</v>
      </c>
      <c r="T129" s="146">
        <v>-1.2999999999999999E-3</v>
      </c>
      <c r="U129" s="144">
        <v>24753</v>
      </c>
      <c r="V129" s="144">
        <v>-8</v>
      </c>
      <c r="W129" s="148">
        <v>0.21180555555555555</v>
      </c>
      <c r="X129" s="149">
        <v>42900</v>
      </c>
      <c r="Y129" s="13" t="s">
        <v>38</v>
      </c>
    </row>
    <row r="130" spans="1:25" ht="15.75" thickBot="1" x14ac:dyDescent="0.2">
      <c r="A130" s="14">
        <v>150227</v>
      </c>
      <c r="B130" s="161" t="s">
        <v>111</v>
      </c>
      <c r="C130" s="14">
        <v>1.048</v>
      </c>
      <c r="D130" s="159">
        <v>0</v>
      </c>
      <c r="E130" s="150">
        <v>1750.91</v>
      </c>
      <c r="F130" s="14">
        <v>1.038</v>
      </c>
      <c r="G130" s="152">
        <v>-9.5999999999999992E-3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95</v>
      </c>
      <c r="N130" s="151">
        <v>8.0000000000000004E-4</v>
      </c>
      <c r="O130" s="18">
        <v>0.2671</v>
      </c>
      <c r="P130" s="152">
        <v>-1.23E-2</v>
      </c>
      <c r="Q130" s="152">
        <v>0.70709999999999995</v>
      </c>
      <c r="R130" s="152">
        <v>-1.2999999999999999E-3</v>
      </c>
      <c r="S130" s="152">
        <v>-2.8E-3</v>
      </c>
      <c r="T130" s="152">
        <v>-4.0000000000000001E-3</v>
      </c>
      <c r="U130" s="150">
        <v>326050</v>
      </c>
      <c r="V130" s="150">
        <v>1451</v>
      </c>
      <c r="W130" s="153">
        <v>0.21180555555555555</v>
      </c>
      <c r="X130" s="154">
        <v>42675</v>
      </c>
      <c r="Y130" s="21" t="s">
        <v>38</v>
      </c>
    </row>
    <row r="131" spans="1:25" ht="15.75" thickBot="1" x14ac:dyDescent="0.2">
      <c r="A131" s="7">
        <v>150307</v>
      </c>
      <c r="B131" s="144" t="s">
        <v>51</v>
      </c>
      <c r="C131" s="7">
        <v>1.044</v>
      </c>
      <c r="D131" s="157">
        <v>0</v>
      </c>
      <c r="E131" s="144">
        <v>430.79</v>
      </c>
      <c r="F131" s="7">
        <v>1.034</v>
      </c>
      <c r="G131" s="146">
        <v>-9.7000000000000003E-3</v>
      </c>
      <c r="H131" s="146">
        <v>0.03</v>
      </c>
      <c r="I131" s="144">
        <v>4.5</v>
      </c>
      <c r="J131" s="144">
        <v>4.5</v>
      </c>
      <c r="K131" s="146">
        <v>4.4549999999999999E-2</v>
      </c>
      <c r="L131" s="144" t="s">
        <v>40</v>
      </c>
      <c r="M131" s="7" t="s">
        <v>52</v>
      </c>
      <c r="N131" s="147">
        <v>7.4000000000000003E-3</v>
      </c>
      <c r="O131" s="23">
        <v>0.2041</v>
      </c>
      <c r="P131" s="146">
        <v>-1.24E-2</v>
      </c>
      <c r="Q131" s="146">
        <v>0.85960000000000003</v>
      </c>
      <c r="R131" s="146">
        <v>-6.4000000000000003E-3</v>
      </c>
      <c r="S131" s="146">
        <v>-5.5999999999999999E-3</v>
      </c>
      <c r="T131" s="146">
        <v>-6.7999999999999996E-3</v>
      </c>
      <c r="U131" s="144">
        <v>18085</v>
      </c>
      <c r="V131" s="144">
        <v>-21</v>
      </c>
      <c r="W131" s="148">
        <v>0.21180555555555555</v>
      </c>
      <c r="X131" s="149">
        <v>42705</v>
      </c>
      <c r="Y131" s="13" t="s">
        <v>38</v>
      </c>
    </row>
    <row r="132" spans="1:25" ht="15.75" thickBot="1" x14ac:dyDescent="0.2">
      <c r="A132" s="14">
        <v>502011</v>
      </c>
      <c r="B132" s="150" t="s">
        <v>101</v>
      </c>
      <c r="C132" s="14">
        <v>1.0169999999999999</v>
      </c>
      <c r="D132" s="151">
        <v>1E-3</v>
      </c>
      <c r="E132" s="150">
        <v>1049.8599999999999</v>
      </c>
      <c r="F132" s="14">
        <v>1.0069999999999999</v>
      </c>
      <c r="G132" s="152">
        <v>-9.9000000000000008E-3</v>
      </c>
      <c r="H132" s="152">
        <v>0.03</v>
      </c>
      <c r="I132" s="150">
        <v>4.5</v>
      </c>
      <c r="J132" s="150">
        <v>4.5</v>
      </c>
      <c r="K132" s="152">
        <v>4.4549999999999999E-2</v>
      </c>
      <c r="L132" s="150" t="s">
        <v>40</v>
      </c>
      <c r="M132" s="14" t="s">
        <v>56</v>
      </c>
      <c r="N132" s="151">
        <v>2.2000000000000001E-3</v>
      </c>
      <c r="O132" s="18">
        <v>0.4723</v>
      </c>
      <c r="P132" s="152">
        <v>-1.26E-2</v>
      </c>
      <c r="Q132" s="152">
        <v>0.25950000000000001</v>
      </c>
      <c r="R132" s="152">
        <v>-5.8999999999999999E-3</v>
      </c>
      <c r="S132" s="152">
        <v>-4.1999999999999997E-3</v>
      </c>
      <c r="T132" s="152">
        <v>1.8E-3</v>
      </c>
      <c r="U132" s="150">
        <v>15825</v>
      </c>
      <c r="V132" s="150">
        <v>-96</v>
      </c>
      <c r="W132" s="153">
        <v>0.21180555555555555</v>
      </c>
      <c r="X132" s="154">
        <v>42923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1.038</v>
      </c>
      <c r="D133" s="147">
        <v>1E-3</v>
      </c>
      <c r="E133" s="144">
        <v>2223.14</v>
      </c>
      <c r="F133" s="7">
        <v>1.0212000000000001</v>
      </c>
      <c r="G133" s="146">
        <v>-1.6500000000000001E-2</v>
      </c>
      <c r="H133" s="146">
        <v>0.03</v>
      </c>
      <c r="I133" s="144">
        <v>4.5</v>
      </c>
      <c r="J133" s="144">
        <v>4.5</v>
      </c>
      <c r="K133" s="146">
        <v>4.4260000000000001E-2</v>
      </c>
      <c r="L133" s="144" t="s">
        <v>40</v>
      </c>
      <c r="M133" s="7" t="s">
        <v>102</v>
      </c>
      <c r="N133" s="147">
        <v>2.5000000000000001E-3</v>
      </c>
      <c r="O133" s="23">
        <v>0.4506</v>
      </c>
      <c r="P133" s="146">
        <v>-1.9099999999999999E-2</v>
      </c>
      <c r="Q133" s="160">
        <v>0.29649999999999999</v>
      </c>
      <c r="R133" s="146">
        <v>-6.0000000000000001E-3</v>
      </c>
      <c r="S133" s="146">
        <v>-4.1000000000000003E-3</v>
      </c>
      <c r="T133" s="146">
        <v>8.9999999999999998E-4</v>
      </c>
      <c r="U133" s="144">
        <v>354718</v>
      </c>
      <c r="V133" s="144">
        <v>266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150181</v>
      </c>
      <c r="B134" s="150" t="s">
        <v>98</v>
      </c>
      <c r="C134" s="14">
        <v>1.0469999999999999</v>
      </c>
      <c r="D134" s="156">
        <v>-2.8999999999999998E-3</v>
      </c>
      <c r="E134" s="150">
        <v>457.71</v>
      </c>
      <c r="F134" s="14">
        <v>1.026</v>
      </c>
      <c r="G134" s="152">
        <v>-2.0500000000000001E-2</v>
      </c>
      <c r="H134" s="152">
        <v>0.03</v>
      </c>
      <c r="I134" s="150">
        <v>4.5</v>
      </c>
      <c r="J134" s="150">
        <v>4.5</v>
      </c>
      <c r="K134" s="152">
        <v>4.4069999999999998E-2</v>
      </c>
      <c r="L134" s="150" t="s">
        <v>40</v>
      </c>
      <c r="M134" s="14" t="s">
        <v>80</v>
      </c>
      <c r="N134" s="151">
        <v>2.8999999999999998E-3</v>
      </c>
      <c r="O134" s="18">
        <v>0.42680000000000001</v>
      </c>
      <c r="P134" s="152">
        <v>-2.2800000000000001E-2</v>
      </c>
      <c r="Q134" s="152">
        <v>0.34760000000000002</v>
      </c>
      <c r="R134" s="152">
        <v>-1.8E-3</v>
      </c>
      <c r="S134" s="152">
        <v>4.0000000000000002E-4</v>
      </c>
      <c r="T134" s="152">
        <v>-3.5999999999999999E-3</v>
      </c>
      <c r="U134" s="150">
        <v>304061</v>
      </c>
      <c r="V134" s="150">
        <v>819</v>
      </c>
      <c r="W134" s="153">
        <v>0.21180555555555555</v>
      </c>
      <c r="X134" s="154">
        <v>42719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1.0509999999999999</v>
      </c>
      <c r="D135" s="147">
        <v>1E-3</v>
      </c>
      <c r="E135" s="144">
        <v>1127.97</v>
      </c>
      <c r="F135" s="7">
        <v>1.03</v>
      </c>
      <c r="G135" s="146">
        <v>-2.0400000000000001E-2</v>
      </c>
      <c r="H135" s="146">
        <v>0.03</v>
      </c>
      <c r="I135" s="144">
        <v>4.5</v>
      </c>
      <c r="J135" s="144">
        <v>4.5</v>
      </c>
      <c r="K135" s="146">
        <v>4.4069999999999998E-2</v>
      </c>
      <c r="L135" s="144" t="s">
        <v>40</v>
      </c>
      <c r="M135" s="7" t="s">
        <v>117</v>
      </c>
      <c r="N135" s="147">
        <v>1.5900000000000001E-2</v>
      </c>
      <c r="O135" s="23">
        <v>0.38440000000000002</v>
      </c>
      <c r="P135" s="146">
        <v>-2.2700000000000001E-2</v>
      </c>
      <c r="Q135" s="146">
        <v>0.44290000000000002</v>
      </c>
      <c r="R135" s="146">
        <v>-5.4000000000000003E-3</v>
      </c>
      <c r="S135" s="146">
        <v>-5.8999999999999999E-3</v>
      </c>
      <c r="T135" s="146">
        <v>-7.3000000000000001E-3</v>
      </c>
      <c r="U135" s="144">
        <v>52736</v>
      </c>
      <c r="V135" s="144">
        <v>-361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</v>
      </c>
      <c r="D136" s="151">
        <v>8.9999999999999998E-4</v>
      </c>
      <c r="E136" s="150">
        <v>1.17</v>
      </c>
      <c r="F136" s="14">
        <v>1.048</v>
      </c>
      <c r="G136" s="152">
        <v>-2.1000000000000001E-2</v>
      </c>
      <c r="H136" s="152">
        <v>0.03</v>
      </c>
      <c r="I136" s="150">
        <v>4.75</v>
      </c>
      <c r="J136" s="150">
        <v>4.5</v>
      </c>
      <c r="K136" s="152">
        <v>4.4049999999999999E-2</v>
      </c>
      <c r="L136" s="150" t="s">
        <v>40</v>
      </c>
      <c r="M136" s="14" t="s">
        <v>86</v>
      </c>
      <c r="N136" s="151">
        <v>4.1000000000000003E-3</v>
      </c>
      <c r="O136" s="18">
        <v>0.41760000000000003</v>
      </c>
      <c r="P136" s="152">
        <v>-2.3400000000000001E-2</v>
      </c>
      <c r="Q136" s="152">
        <v>0.34610000000000002</v>
      </c>
      <c r="R136" s="152">
        <v>5.9999999999999995E-4</v>
      </c>
      <c r="S136" s="152">
        <v>-3.5999999999999999E-3</v>
      </c>
      <c r="T136" s="152">
        <v>8.9999999999999998E-4</v>
      </c>
      <c r="U136" s="150">
        <v>999</v>
      </c>
      <c r="V136" s="150">
        <v>0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150192</v>
      </c>
      <c r="B137" s="144" t="s">
        <v>107</v>
      </c>
      <c r="C137" s="7">
        <v>1.0549999999999999</v>
      </c>
      <c r="D137" s="157">
        <v>0</v>
      </c>
      <c r="E137" s="144">
        <v>230.1</v>
      </c>
      <c r="F137" s="7">
        <v>1.03</v>
      </c>
      <c r="G137" s="146">
        <v>-2.4299999999999999E-2</v>
      </c>
      <c r="H137" s="146">
        <v>0.03</v>
      </c>
      <c r="I137" s="144">
        <v>4.5</v>
      </c>
      <c r="J137" s="144">
        <v>4.5</v>
      </c>
      <c r="K137" s="146">
        <v>4.3900000000000002E-2</v>
      </c>
      <c r="L137" s="144" t="s">
        <v>40</v>
      </c>
      <c r="M137" s="7" t="s">
        <v>108</v>
      </c>
      <c r="N137" s="145">
        <v>-3.2000000000000002E-3</v>
      </c>
      <c r="O137" s="23">
        <v>0.37919999999999998</v>
      </c>
      <c r="P137" s="146">
        <v>-2.64E-2</v>
      </c>
      <c r="Q137" s="146">
        <v>0.4551</v>
      </c>
      <c r="R137" s="146">
        <v>-5.1999999999999998E-3</v>
      </c>
      <c r="S137" s="146">
        <v>-6.3E-3</v>
      </c>
      <c r="T137" s="146">
        <v>-5.0000000000000001E-4</v>
      </c>
      <c r="U137" s="144">
        <v>11810</v>
      </c>
      <c r="V137" s="144">
        <v>-3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150143</v>
      </c>
      <c r="B138" s="150" t="s">
        <v>137</v>
      </c>
      <c r="C138" s="14">
        <v>1.06</v>
      </c>
      <c r="D138" s="151">
        <v>4.7000000000000002E-3</v>
      </c>
      <c r="E138" s="150">
        <v>1.18</v>
      </c>
      <c r="F138" s="14">
        <v>1.034</v>
      </c>
      <c r="G138" s="152">
        <v>-2.5100000000000001E-2</v>
      </c>
      <c r="H138" s="152">
        <v>0.03</v>
      </c>
      <c r="I138" s="150">
        <v>4.5</v>
      </c>
      <c r="J138" s="150">
        <v>4.5</v>
      </c>
      <c r="K138" s="152">
        <v>4.3860000000000003E-2</v>
      </c>
      <c r="L138" s="150" t="s">
        <v>40</v>
      </c>
      <c r="M138" s="14" t="s">
        <v>62</v>
      </c>
      <c r="N138" s="151">
        <v>2.3E-3</v>
      </c>
      <c r="O138" s="18">
        <v>0.1211</v>
      </c>
      <c r="P138" s="152">
        <v>-2.5600000000000001E-2</v>
      </c>
      <c r="Q138" s="152">
        <v>0.53510000000000002</v>
      </c>
      <c r="R138" s="152">
        <v>1.9E-3</v>
      </c>
      <c r="S138" s="152">
        <v>-1.2999999999999999E-3</v>
      </c>
      <c r="T138" s="152">
        <v>-4.0000000000000001E-3</v>
      </c>
      <c r="U138" s="150">
        <v>9015</v>
      </c>
      <c r="V138" s="150">
        <v>-2</v>
      </c>
      <c r="W138" s="153">
        <v>0.29375000000000001</v>
      </c>
      <c r="X138" s="154">
        <v>42705</v>
      </c>
      <c r="Y138" s="21" t="s">
        <v>38</v>
      </c>
    </row>
    <row r="139" spans="1:25" ht="15.75" thickBot="1" x14ac:dyDescent="0.2">
      <c r="A139" s="7">
        <v>150092</v>
      </c>
      <c r="B139" s="144" t="s">
        <v>138</v>
      </c>
      <c r="C139" s="7">
        <v>1.0640000000000001</v>
      </c>
      <c r="D139" s="147">
        <v>1.3299999999999999E-2</v>
      </c>
      <c r="E139" s="144">
        <v>0.94</v>
      </c>
      <c r="F139" s="7">
        <v>1.03</v>
      </c>
      <c r="G139" s="146">
        <v>-3.3000000000000002E-2</v>
      </c>
      <c r="H139" s="146">
        <v>0.03</v>
      </c>
      <c r="I139" s="144">
        <v>4.5</v>
      </c>
      <c r="J139" s="144">
        <v>4.5</v>
      </c>
      <c r="K139" s="146">
        <v>4.3520000000000003E-2</v>
      </c>
      <c r="L139" s="144" t="s">
        <v>40</v>
      </c>
      <c r="M139" s="7" t="s">
        <v>139</v>
      </c>
      <c r="N139" s="147">
        <v>4.7999999999999996E-3</v>
      </c>
      <c r="O139" s="23">
        <v>0.40239999999999998</v>
      </c>
      <c r="P139" s="146">
        <v>-3.4700000000000002E-2</v>
      </c>
      <c r="Q139" s="146">
        <v>0.86770000000000003</v>
      </c>
      <c r="R139" s="146">
        <v>-4.1000000000000003E-3</v>
      </c>
      <c r="S139" s="146">
        <v>-2.3E-3</v>
      </c>
      <c r="T139" s="146">
        <v>2.8E-3</v>
      </c>
      <c r="U139" s="144">
        <v>241</v>
      </c>
      <c r="V139" s="144">
        <v>-2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1.103</v>
      </c>
      <c r="D140" s="151">
        <v>3.0800000000000001E-2</v>
      </c>
      <c r="E140" s="150">
        <v>1.34</v>
      </c>
      <c r="F140" s="14">
        <v>1.034</v>
      </c>
      <c r="G140" s="152">
        <v>-6.6699999999999995E-2</v>
      </c>
      <c r="H140" s="152">
        <v>0.03</v>
      </c>
      <c r="I140" s="150">
        <v>4.5</v>
      </c>
      <c r="J140" s="150">
        <v>4.5</v>
      </c>
      <c r="K140" s="152">
        <v>4.2099999999999999E-2</v>
      </c>
      <c r="L140" s="150" t="s">
        <v>40</v>
      </c>
      <c r="M140" s="14" t="s">
        <v>136</v>
      </c>
      <c r="N140" s="151">
        <v>5.1999999999999998E-3</v>
      </c>
      <c r="O140" s="18">
        <v>0.37119999999999997</v>
      </c>
      <c r="P140" s="152">
        <v>-6.5199999999999994E-2</v>
      </c>
      <c r="Q140" s="152">
        <v>0.46910000000000002</v>
      </c>
      <c r="R140" s="152">
        <v>1.4E-3</v>
      </c>
      <c r="S140" s="152">
        <v>-1.5299999999999999E-2</v>
      </c>
      <c r="T140" s="152">
        <v>-6.8999999999999999E-3</v>
      </c>
      <c r="U140" s="150">
        <v>1671</v>
      </c>
      <c r="V140" s="150">
        <v>-2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150231</v>
      </c>
      <c r="B141" s="144" t="s">
        <v>130</v>
      </c>
      <c r="C141" s="7">
        <v>1.085</v>
      </c>
      <c r="D141" s="147">
        <v>8.9999999999999998E-4</v>
      </c>
      <c r="E141" s="144">
        <v>13.29</v>
      </c>
      <c r="F141" s="7">
        <v>1.0137</v>
      </c>
      <c r="G141" s="146">
        <v>-7.0300000000000001E-2</v>
      </c>
      <c r="H141" s="146">
        <v>0.03</v>
      </c>
      <c r="I141" s="144">
        <v>4.5</v>
      </c>
      <c r="J141" s="144">
        <v>4.5</v>
      </c>
      <c r="K141" s="146">
        <v>4.2009999999999999E-2</v>
      </c>
      <c r="L141" s="144" t="s">
        <v>40</v>
      </c>
      <c r="M141" s="7" t="s">
        <v>131</v>
      </c>
      <c r="N141" s="147">
        <v>9.7999999999999997E-3</v>
      </c>
      <c r="O141" s="23">
        <v>0.39219999999999999</v>
      </c>
      <c r="P141" s="146">
        <v>-6.8000000000000005E-2</v>
      </c>
      <c r="Q141" s="160">
        <v>0.44290000000000002</v>
      </c>
      <c r="R141" s="146">
        <v>-1.0699999999999999E-2</v>
      </c>
      <c r="S141" s="146">
        <v>-4.4000000000000003E-3</v>
      </c>
      <c r="T141" s="146">
        <v>4.0000000000000001E-3</v>
      </c>
      <c r="U141" s="144">
        <v>3710</v>
      </c>
      <c r="V141" s="144">
        <v>0</v>
      </c>
      <c r="W141" s="148">
        <v>0.21180555555555555</v>
      </c>
      <c r="X141" s="149">
        <v>42869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1.103</v>
      </c>
      <c r="D142" s="156">
        <v>-2.3900000000000001E-2</v>
      </c>
      <c r="E142" s="150">
        <v>2.82</v>
      </c>
      <c r="F142" s="14">
        <v>1.0298</v>
      </c>
      <c r="G142" s="152">
        <v>-7.1099999999999997E-2</v>
      </c>
      <c r="H142" s="152">
        <v>0.03</v>
      </c>
      <c r="I142" s="150">
        <v>4.5</v>
      </c>
      <c r="J142" s="150">
        <v>4.5</v>
      </c>
      <c r="K142" s="152">
        <v>4.1930000000000002E-2</v>
      </c>
      <c r="L142" s="150" t="s">
        <v>40</v>
      </c>
      <c r="M142" s="14" t="s">
        <v>141</v>
      </c>
      <c r="N142" s="151">
        <v>1.8E-3</v>
      </c>
      <c r="O142" s="18">
        <v>0.43259999999999998</v>
      </c>
      <c r="P142" s="152">
        <v>-6.88E-2</v>
      </c>
      <c r="Q142" s="152">
        <v>0.33</v>
      </c>
      <c r="R142" s="152">
        <v>3.7000000000000002E-3</v>
      </c>
      <c r="S142" s="152">
        <v>1.9199999999999998E-2</v>
      </c>
      <c r="T142" s="152">
        <v>-1E-3</v>
      </c>
      <c r="U142" s="150">
        <v>2321</v>
      </c>
      <c r="V142" s="150">
        <v>1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150279</v>
      </c>
      <c r="B143" s="144" t="s">
        <v>126</v>
      </c>
      <c r="C143" s="7">
        <v>1.079</v>
      </c>
      <c r="D143" s="147">
        <v>7.9000000000000001E-2</v>
      </c>
      <c r="E143" s="144">
        <v>1.1200000000000001</v>
      </c>
      <c r="F143" s="7">
        <v>1</v>
      </c>
      <c r="G143" s="146">
        <v>-7.9000000000000001E-2</v>
      </c>
      <c r="H143" s="146">
        <v>0.03</v>
      </c>
      <c r="I143" s="144">
        <v>4.5</v>
      </c>
      <c r="J143" s="144">
        <v>4.5</v>
      </c>
      <c r="K143" s="146">
        <v>4.1709999999999997E-2</v>
      </c>
      <c r="L143" s="144" t="s">
        <v>40</v>
      </c>
      <c r="M143" s="7" t="s">
        <v>127</v>
      </c>
      <c r="N143" s="147">
        <v>1E-3</v>
      </c>
      <c r="O143" s="23">
        <v>0.30930000000000002</v>
      </c>
      <c r="P143" s="146">
        <v>-7.5800000000000006E-2</v>
      </c>
      <c r="Q143" s="146">
        <v>0.65769999999999995</v>
      </c>
      <c r="R143" s="146">
        <v>1.89E-2</v>
      </c>
      <c r="S143" s="146">
        <v>2.1499999999999998E-2</v>
      </c>
      <c r="T143" s="146">
        <v>-6.0000000000000001E-3</v>
      </c>
      <c r="U143" s="144">
        <v>1216</v>
      </c>
      <c r="V143" s="144">
        <v>0</v>
      </c>
      <c r="W143" s="148">
        <v>0.21180555555555555</v>
      </c>
      <c r="X143" s="149">
        <v>42979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1.8508474576271188E-3</v>
      </c>
      <c r="E144" s="36"/>
      <c r="F144" s="35"/>
      <c r="G144" s="43">
        <f>AVERAGE(G85:G143)</f>
        <v>-9.1796610169491526E-3</v>
      </c>
      <c r="H144" s="43">
        <f>COUNTIF($D85:$D143,"&gt;0")/COUNT($D85:$D143)</f>
        <v>0.42372881355932202</v>
      </c>
      <c r="I144" s="270"/>
      <c r="J144" s="270"/>
      <c r="K144" s="43">
        <f>AVERAGE(K85:K143)</f>
        <v>4.463389830508474E-2</v>
      </c>
      <c r="L144" s="36"/>
      <c r="M144" s="35"/>
      <c r="N144" s="38"/>
      <c r="O144" s="39"/>
      <c r="P144" s="43">
        <f>AVERAGE(P85:P143)</f>
        <v>-1.4777586206896549E-2</v>
      </c>
      <c r="Q144" s="37"/>
      <c r="R144" s="43">
        <f>AVERAGE(R85:R143)</f>
        <v>-2.038983050847458E-3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0.91600000000000004</v>
      </c>
      <c r="D145" s="156">
        <v>-1.1000000000000001E-3</v>
      </c>
      <c r="E145" s="150">
        <v>3.84</v>
      </c>
      <c r="F145" s="14">
        <v>1.02</v>
      </c>
      <c r="G145" s="152">
        <v>0.10199999999999999</v>
      </c>
      <c r="H145" s="152">
        <v>1.4999999999999999E-2</v>
      </c>
      <c r="I145" s="150">
        <v>3</v>
      </c>
      <c r="J145" s="150">
        <v>3</v>
      </c>
      <c r="K145" s="152">
        <v>3.3480000000000003E-2</v>
      </c>
      <c r="L145" s="150" t="s">
        <v>40</v>
      </c>
      <c r="M145" s="14" t="s">
        <v>41</v>
      </c>
      <c r="N145" s="151">
        <v>1E-4</v>
      </c>
      <c r="O145" s="18">
        <v>0.2243</v>
      </c>
      <c r="P145" s="152">
        <v>6.5600000000000006E-2</v>
      </c>
      <c r="Q145" s="152">
        <v>0.1106</v>
      </c>
      <c r="R145" s="152">
        <v>5.4999999999999997E-3</v>
      </c>
      <c r="S145" s="152">
        <v>1.38E-2</v>
      </c>
      <c r="T145" s="152">
        <v>2.2100000000000002E-2</v>
      </c>
      <c r="U145" s="150">
        <v>834</v>
      </c>
      <c r="V145" s="150">
        <v>10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1.0489999999999999</v>
      </c>
      <c r="D146" s="157">
        <v>0</v>
      </c>
      <c r="E146" s="144">
        <v>0</v>
      </c>
      <c r="F146" s="7">
        <v>1.05</v>
      </c>
      <c r="G146" s="146">
        <v>1E-3</v>
      </c>
      <c r="H146" s="144" t="s">
        <v>414</v>
      </c>
      <c r="I146" s="144">
        <v>3.7</v>
      </c>
      <c r="J146" s="144">
        <v>3.7</v>
      </c>
      <c r="K146" s="146">
        <v>3.7749999999999999E-2</v>
      </c>
      <c r="L146" s="144">
        <v>0.64</v>
      </c>
      <c r="M146" s="7" t="s">
        <v>415</v>
      </c>
      <c r="N146" s="147">
        <v>5.0000000000000001E-4</v>
      </c>
      <c r="O146" s="146">
        <v>0.2349</v>
      </c>
      <c r="P146" s="144" t="s">
        <v>37</v>
      </c>
      <c r="Q146" s="144" t="s">
        <v>37</v>
      </c>
      <c r="R146" s="146">
        <v>2.0000000000000001E-4</v>
      </c>
      <c r="S146" s="146">
        <v>2.8E-3</v>
      </c>
      <c r="T146" s="146">
        <v>2.0999999999999999E-3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6">
        <v>-4.5999999999999999E-3</v>
      </c>
      <c r="E147" s="150">
        <v>0.09</v>
      </c>
      <c r="F147" s="14">
        <v>1.089</v>
      </c>
      <c r="G147" s="152">
        <v>0</v>
      </c>
      <c r="H147" s="150" t="s">
        <v>347</v>
      </c>
      <c r="I147" s="150">
        <v>4</v>
      </c>
      <c r="J147" s="150">
        <v>4</v>
      </c>
      <c r="K147" s="152">
        <v>3.6729999999999999E-2</v>
      </c>
      <c r="L147" s="150">
        <v>0.78</v>
      </c>
      <c r="M147" s="14" t="s">
        <v>236</v>
      </c>
      <c r="N147" s="159">
        <v>0</v>
      </c>
      <c r="O147" s="152">
        <v>0.34079999999999999</v>
      </c>
      <c r="P147" s="150" t="s">
        <v>37</v>
      </c>
      <c r="Q147" s="150" t="s">
        <v>37</v>
      </c>
      <c r="R147" s="152">
        <v>3.8999999999999998E-3</v>
      </c>
      <c r="S147" s="152">
        <v>7.1000000000000004E-3</v>
      </c>
      <c r="T147" s="152">
        <v>2.8999999999999998E-3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1.056</v>
      </c>
      <c r="D148" s="157">
        <v>0</v>
      </c>
      <c r="E148" s="144">
        <v>73.78</v>
      </c>
      <c r="F148" s="7">
        <v>1.0389999999999999</v>
      </c>
      <c r="G148" s="146">
        <v>-1.6400000000000001E-2</v>
      </c>
      <c r="H148" s="144" t="s">
        <v>290</v>
      </c>
      <c r="I148" s="144">
        <v>5.5</v>
      </c>
      <c r="J148" s="144">
        <v>5.5</v>
      </c>
      <c r="K148" s="146">
        <v>-3.4199999999999999E-3</v>
      </c>
      <c r="L148" s="144">
        <v>0.28000000000000003</v>
      </c>
      <c r="M148" s="7" t="s">
        <v>291</v>
      </c>
      <c r="N148" s="147">
        <v>2.3E-3</v>
      </c>
      <c r="O148" s="23">
        <v>0.13700000000000001</v>
      </c>
      <c r="P148" s="146">
        <v>-3.8100000000000002E-2</v>
      </c>
      <c r="Q148" s="146">
        <v>0.4012</v>
      </c>
      <c r="R148" s="146">
        <v>-2.8999999999999998E-3</v>
      </c>
      <c r="S148" s="146">
        <v>-2.5000000000000001E-3</v>
      </c>
      <c r="T148" s="146">
        <v>-3.2000000000000002E-3</v>
      </c>
      <c r="U148" s="144">
        <v>29155</v>
      </c>
      <c r="V148" s="144">
        <v>-88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1.052</v>
      </c>
      <c r="D149" s="151">
        <v>1.9E-3</v>
      </c>
      <c r="E149" s="150">
        <v>30.05</v>
      </c>
      <c r="F149" s="14">
        <v>1</v>
      </c>
      <c r="G149" s="152">
        <v>-5.1999999999999998E-2</v>
      </c>
      <c r="H149" s="150" t="s">
        <v>35</v>
      </c>
      <c r="I149" s="150">
        <v>0</v>
      </c>
      <c r="J149" s="150">
        <v>0</v>
      </c>
      <c r="K149" s="152">
        <v>-1.917E-2</v>
      </c>
      <c r="L149" s="150">
        <v>2.62</v>
      </c>
      <c r="M149" s="14" t="s">
        <v>36</v>
      </c>
      <c r="N149" s="151">
        <v>1.6999999999999999E-3</v>
      </c>
      <c r="O149" s="152">
        <v>0.5514</v>
      </c>
      <c r="P149" s="150" t="s">
        <v>37</v>
      </c>
      <c r="Q149" s="150" t="s">
        <v>37</v>
      </c>
      <c r="R149" s="152">
        <v>1.44E-2</v>
      </c>
      <c r="S149" s="152">
        <v>1.5599999999999999E-2</v>
      </c>
      <c r="T149" s="152">
        <v>9.5999999999999992E-3</v>
      </c>
      <c r="U149" s="150">
        <v>3170</v>
      </c>
      <c r="V149" s="150">
        <v>2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303"/>
    <hyperlink ref="C18" r:id="rId70" display="http://finance.sina.com.cn/fund/quotes/150303/bc.shtml"/>
    <hyperlink ref="F18" r:id="rId71" display="http://www.cninfo.com.cn/information/fund/netvalue/150303.html"/>
    <hyperlink ref="M18" r:id="rId72" tooltip="399673" display="http://quote.eastmoney.com/zs399673.html"/>
    <hyperlink ref="O18" r:id="rId73" display="https://www.jisilu.cn/data/utils/lowcalc/150303"/>
    <hyperlink ref="Y18" r:id="rId74" tooltip="加【创业股A】为自选A类" display="javascript:addOwnedFund('150303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289"/>
    <hyperlink ref="C22" r:id="rId94" display="http://finance.sina.com.cn/fund/quotes/150289/bc.shtml"/>
    <hyperlink ref="F22" r:id="rId95" display="http://www.cninfo.com.cn/information/fund/netvalue/150289.html"/>
    <hyperlink ref="M22" r:id="rId96" tooltip="399998" display="http://quote.eastmoney.com/zs399998.html"/>
    <hyperlink ref="O22" r:id="rId97" display="https://www.jisilu.cn/data/utils/lowcalc/150289"/>
    <hyperlink ref="Y22" r:id="rId98" tooltip="加【煤炭A级】为自选A类" display="javascript:addOwnedFund('150289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17"/>
    <hyperlink ref="C29" r:id="rId136" display="http://finance.sina.com.cn/fund/quotes/150117/bc.shtml"/>
    <hyperlink ref="F29" r:id="rId137" display="http://www.cninfo.com.cn/information/fund/netvalue/150117.html"/>
    <hyperlink ref="M29" r:id="rId138" tooltip="399393" display="http://quote.eastmoney.com/zs399393.html"/>
    <hyperlink ref="O29" r:id="rId139" display="https://www.jisilu.cn/data/utils/lowcalc/150117"/>
    <hyperlink ref="Y29" r:id="rId140" tooltip="加【房地产A】为自选A类" display="javascript:addOwnedFund('150117');"/>
    <hyperlink ref="A30" r:id="rId141" display="https://www.jisilu.cn/data/sfnew/detail/150130"/>
    <hyperlink ref="C30" r:id="rId142" display="http://finance.sina.com.cn/fund/quotes/150130/bc.shtml"/>
    <hyperlink ref="F30" r:id="rId143" display="http://www.cninfo.com.cn/information/fund/netvalue/150130.html"/>
    <hyperlink ref="M30" r:id="rId144" tooltip="399394" display="http://quote.eastmoney.com/zs399394.html"/>
    <hyperlink ref="O30" r:id="rId145" display="https://www.jisilu.cn/data/utils/lowcalc/150130"/>
    <hyperlink ref="Y30" r:id="rId146" tooltip="加【医药A】为自选A类" display="javascript:addOwnedFund('150130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502037"/>
    <hyperlink ref="C33" r:id="rId160" display="http://finance.sina.com.cn/fund/quotes/502037/bc.shtml"/>
    <hyperlink ref="F33" r:id="rId161" display="http://www.cninfo.com.cn/information/fund/netvalue/502037.html"/>
    <hyperlink ref="M33" r:id="rId162" tooltip="399805" display="http://quote.eastmoney.com/zs399805.html"/>
    <hyperlink ref="O33" r:id="rId163" display="https://www.jisilu.cn/data/utils/lowcalc/502037"/>
    <hyperlink ref="Y33" r:id="rId164" tooltip="加【网金A】为自选A类" display="javascript:addOwnedFund('502037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14"/>
    <hyperlink ref="C44" r:id="rId220" display="http://finance.sina.com.cn/fund/quotes/502014/bc.shtml"/>
    <hyperlink ref="F44" r:id="rId221" display="http://www.cninfo.com.cn/information/fund/netvalue/502014.html"/>
    <hyperlink ref="M44" r:id="rId222" tooltip="000853" display="http://quote.eastmoney.com/zs000853.html"/>
    <hyperlink ref="O44" r:id="rId223" display="https://www.jisilu.cn/data/utils/lowcalc/502014"/>
    <hyperlink ref="Y44" r:id="rId224" tooltip="加【一带一A】为自选A类" display="javascript:addOwnedFund('502014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073"/>
    <hyperlink ref="C46" r:id="rId232" display="http://finance.sina.com.cn/fund/quotes/150073/bc.shtml"/>
    <hyperlink ref="F46" r:id="rId233" display="http://www.cninfo.com.cn/information/fund/netvalue/150073.html"/>
    <hyperlink ref="M46" r:id="rId234" tooltip="399958" display="http://quote.eastmoney.com/zs399958.html"/>
    <hyperlink ref="O46" r:id="rId235" display="https://www.jisilu.cn/data/utils/lowcalc/150073"/>
    <hyperlink ref="Y46" r:id="rId236" tooltip="加【诺安稳健】为自选A类" display="javascript:addOwnedFund('150073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150053"/>
    <hyperlink ref="C48" r:id="rId244" display="http://finance.sina.com.cn/fund/quotes/150053/bc.shtml"/>
    <hyperlink ref="F48" r:id="rId245" display="http://www.cninfo.com.cn/information/fund/netvalue/150053.html"/>
    <hyperlink ref="M48" r:id="rId246" tooltip="399905" display="http://quote.eastmoney.com/zs399905.html"/>
    <hyperlink ref="O48" r:id="rId247" display="https://www.jisilu.cn/data/utils/lowcalc/150053"/>
    <hyperlink ref="Y48" r:id="rId248" tooltip="加【泰达500A】为自选A类" display="javascript:addOwnedFund('150053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502041"/>
    <hyperlink ref="C50" r:id="rId256" display="http://finance.sina.com.cn/fund/quotes/502041/bc.shtml"/>
    <hyperlink ref="F50" r:id="rId257" display="http://www.cninfo.com.cn/information/fund/netvalue/502041.html"/>
    <hyperlink ref="M50" r:id="rId258" tooltip="000016" display="http://quote.eastmoney.com/zs000016.html"/>
    <hyperlink ref="O50" r:id="rId259" display="https://www.jisilu.cn/data/utils/lowcalc/502041"/>
    <hyperlink ref="Y50" r:id="rId260" tooltip="加【上50A】为自选A类" display="javascript:addOwnedFund('50204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83"/>
    <hyperlink ref="C53" r:id="rId274" display="http://finance.sina.com.cn/fund/quotes/150083/bc.shtml"/>
    <hyperlink ref="F53" r:id="rId275" display="http://www.cninfo.com.cn/information/fund/netvalue/150083.html"/>
    <hyperlink ref="M53" r:id="rId276" tooltip="399330" display="http://quote.eastmoney.com/zs399330.html"/>
    <hyperlink ref="O53" r:id="rId277" display="https://www.jisilu.cn/data/utils/lowcalc/150083"/>
    <hyperlink ref="Y53" r:id="rId278" tooltip="加【深证100A】为自选A类" display="javascript:addOwnedFund('150083');"/>
    <hyperlink ref="A54" r:id="rId279" display="https://www.jisilu.cn/data/sfnew/detail/502031"/>
    <hyperlink ref="C54" r:id="rId280" display="http://finance.sina.com.cn/fund/quotes/502031/bc.shtml"/>
    <hyperlink ref="F54" r:id="rId281" display="http://www.cninfo.com.cn/information/fund/netvalue/502031.html"/>
    <hyperlink ref="M54" r:id="rId282" tooltip="399807" display="http://quote.eastmoney.com/zs399807.html"/>
    <hyperlink ref="O54" r:id="rId283" display="https://www.jisilu.cn/data/utils/lowcalc/502031"/>
    <hyperlink ref="Y54" r:id="rId284" tooltip="将【高铁A】从自选中删除" display="javascript:delOwnedFund('50203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01"/>
    <hyperlink ref="C57" r:id="rId298" display="http://finance.sina.com.cn/fund/quotes/502001/bc.shtml"/>
    <hyperlink ref="F57" r:id="rId299" display="http://www.cninfo.com.cn/information/fund/netvalue/502001.html"/>
    <hyperlink ref="M57" r:id="rId300" tooltip="399982" display="http://quote.eastmoney.com/zs399982.html"/>
    <hyperlink ref="O57" r:id="rId301" display="https://www.jisilu.cn/data/utils/lowcalc/502001"/>
    <hyperlink ref="Y57" r:id="rId302" tooltip="加【500等权A】为自选A类" display="javascript:addOwnedFund('502001');"/>
    <hyperlink ref="A58" r:id="rId303" display="https://www.jisilu.cn/data/sfnew/detail/150055"/>
    <hyperlink ref="C58" r:id="rId304" display="http://finance.sina.com.cn/fund/quotes/150055/bc.shtml"/>
    <hyperlink ref="F58" r:id="rId305" display="http://www.cninfo.com.cn/information/fund/netvalue/150055.html"/>
    <hyperlink ref="M58" r:id="rId306" tooltip="399905" display="http://quote.eastmoney.com/zs399905.html"/>
    <hyperlink ref="O58" r:id="rId307" display="https://www.jisilu.cn/data/utils/lowcalc/150055"/>
    <hyperlink ref="Y58" r:id="rId308" tooltip="加【500A】为自选A类" display="javascript:addOwnedFund('150055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036"/>
    <hyperlink ref="C60" r:id="rId316" display="http://finance.sina.com.cn/fund/quotes/150036/bc.shtml"/>
    <hyperlink ref="F60" r:id="rId317" display="http://www.cninfo.com.cn/information/fund/netvalue/150036.html"/>
    <hyperlink ref="M60" r:id="rId318" tooltip="399300" display="http://quote.eastmoney.com/zs399300.html"/>
    <hyperlink ref="O60" r:id="rId319" display="https://www.jisilu.cn/data/utils/lowcalc/150036"/>
    <hyperlink ref="Y60" r:id="rId320" tooltip="加【建信稳健】为自选A类" display="javascript:addOwnedFund('150036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167"/>
    <hyperlink ref="C63" r:id="rId334" display="http://finance.sina.com.cn/fund/quotes/150167/bc.shtml"/>
    <hyperlink ref="F63" r:id="rId335" display="http://www.cninfo.com.cn/information/fund/netvalue/150167.html"/>
    <hyperlink ref="M63" r:id="rId336" tooltip="399300" display="http://quote.eastmoney.com/zs399300.html"/>
    <hyperlink ref="O63" r:id="rId337" display="https://www.jisilu.cn/data/utils/lowcalc/150167"/>
    <hyperlink ref="Y63" r:id="rId338" tooltip="加【银华300A】为自选A类" display="javascript:addOwnedFund('150167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150104"/>
    <hyperlink ref="C66" r:id="rId352" display="http://finance.sina.com.cn/fund/quotes/150104/bc.shtml"/>
    <hyperlink ref="F66" r:id="rId353" display="http://www.cninfo.com.cn/information/fund/netvalue/150104.html"/>
    <hyperlink ref="M66" r:id="rId354" tooltip="399300" display="http://quote.eastmoney.com/zs399300.html"/>
    <hyperlink ref="O66" r:id="rId355" display="https://www.jisilu.cn/data/utils/lowcalc/150104"/>
    <hyperlink ref="Y66" r:id="rId356" tooltip="加【HS300A】为自选A类" display="javascript:addOwnedFund('150104');"/>
    <hyperlink ref="A67" r:id="rId357" display="https://www.jisilu.cn/data/sfnew/detail/150140"/>
    <hyperlink ref="C67" r:id="rId358" display="http://finance.sina.com.cn/fund/quotes/150140/bc.shtml"/>
    <hyperlink ref="F67" r:id="rId359" display="http://www.cninfo.com.cn/information/fund/netvalue/150140.html"/>
    <hyperlink ref="M67" r:id="rId360" tooltip="399300" display="http://quote.eastmoney.com/zs399300.html"/>
    <hyperlink ref="O67" r:id="rId361" display="https://www.jisilu.cn/data/utils/lowcalc/150140"/>
    <hyperlink ref="Y67" r:id="rId362" tooltip="加【国金300A】为自选A类" display="javascript:addOwnedFund('150140');"/>
    <hyperlink ref="A68" r:id="rId363" display="https://www.jisilu.cn/data/sfnew/detail/150152"/>
    <hyperlink ref="C68" r:id="rId364" display="http://finance.sina.com.cn/fund/quotes/150152/bc.shtml"/>
    <hyperlink ref="F68" r:id="rId365" display="http://www.cninfo.com.cn/information/fund/netvalue/150152.html"/>
    <hyperlink ref="M68" r:id="rId366" tooltip="399006" display="http://quote.eastmoney.com/zs399006.html"/>
    <hyperlink ref="O68" r:id="rId367" display="https://www.jisilu.cn/data/utils/lowcalc/150152"/>
    <hyperlink ref="Y68" r:id="rId368" tooltip="加【创业板A】为自选A类" display="javascript:addOwnedFund('150152');"/>
    <hyperlink ref="A69" r:id="rId369" display="https://www.jisilu.cn/data/sfnew/detail/150225"/>
    <hyperlink ref="C69" r:id="rId370" display="http://finance.sina.com.cn/fund/quotes/150225/bc.shtml"/>
    <hyperlink ref="F69" r:id="rId371" display="http://www.cninfo.com.cn/information/fund/netvalue/150225.html"/>
    <hyperlink ref="M69" r:id="rId372" tooltip="399966" display="http://quote.eastmoney.com/zs399966.html"/>
    <hyperlink ref="O69" r:id="rId373" display="https://www.jisilu.cn/data/utils/lowcalc/150225"/>
    <hyperlink ref="Y69" r:id="rId374" tooltip="加【证保A级】为自选A类" display="javascript:addOwnedFund('150225');"/>
    <hyperlink ref="A70" r:id="rId375" display="https://www.jisilu.cn/data/sfnew/detail/150090"/>
    <hyperlink ref="C70" r:id="rId376" display="http://finance.sina.com.cn/fund/quotes/150090/bc.shtml"/>
    <hyperlink ref="F70" r:id="rId377" display="http://www.cninfo.com.cn/information/fund/netvalue/150090.html"/>
    <hyperlink ref="M70" r:id="rId378" tooltip="399958" display="http://quote.eastmoney.com/zs399958.html"/>
    <hyperlink ref="O70" r:id="rId379" display="https://www.jisilu.cn/data/utils/lowcalc/150090"/>
    <hyperlink ref="Y70" r:id="rId380" tooltip="加【成长A】为自选A类" display="javascript:addOwnedFund('150090');"/>
    <hyperlink ref="A71" r:id="rId381" display="https://www.jisilu.cn/data/sfnew/detail/150030"/>
    <hyperlink ref="C71" r:id="rId382" display="http://finance.sina.com.cn/fund/quotes/150030/bc.shtml"/>
    <hyperlink ref="F71" r:id="rId383" display="http://www.cninfo.com.cn/information/fund/netvalue/150030.html"/>
    <hyperlink ref="M71" r:id="rId384" tooltip="000971" display="http://quote.eastmoney.com/zs000971.html"/>
    <hyperlink ref="O71" r:id="rId385" display="https://www.jisilu.cn/data/utils/lowcalc/150030"/>
    <hyperlink ref="Y71" r:id="rId386" tooltip="加【中证90A】为自选A类" display="javascript:addOwnedFund('150030');"/>
    <hyperlink ref="A72" r:id="rId387" display="https://www.jisilu.cn/data/sfnew/detail/150064"/>
    <hyperlink ref="C72" r:id="rId388" display="http://finance.sina.com.cn/fund/quotes/150064/bc.shtml"/>
    <hyperlink ref="F72" r:id="rId389" display="http://www.cninfo.com.cn/information/fund/netvalue/150064.html"/>
    <hyperlink ref="M72" r:id="rId390" tooltip="399904" display="http://quote.eastmoney.com/zs399904.html"/>
    <hyperlink ref="O72" r:id="rId391" display="https://www.jisilu.cn/data/utils/lowcalc/150064"/>
    <hyperlink ref="Y72" r:id="rId392" tooltip="加【同瑞A】为自选A类" display="javascript:addOwnedFund('150064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2" r:id="rId438" display="https://www.jisilu.cn/data/sfnew/detail/150157"/>
    <hyperlink ref="C82" r:id="rId439" display="http://finance.sina.com.cn/fund/quotes/150157/bc.shtml"/>
    <hyperlink ref="F82" r:id="rId440" display="http://www.cninfo.com.cn/information/fund/netvalue/150157.html"/>
    <hyperlink ref="M82" r:id="rId441" tooltip="000974" display="http://quote.eastmoney.com/zs000974.html"/>
    <hyperlink ref="O82" r:id="rId442" display="https://www.jisilu.cn/data/utils/lowcalc/150157"/>
    <hyperlink ref="Y82" r:id="rId443" tooltip="加【金融A】为自选A类" display="javascript:addOwnedFund('150157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37"/>
    <hyperlink ref="C86" r:id="rId457" display="http://finance.sina.com.cn/fund/quotes/150237/bc.shtml"/>
    <hyperlink ref="F86" r:id="rId458" display="http://www.cninfo.com.cn/information/fund/netvalue/150237.html"/>
    <hyperlink ref="M86" r:id="rId459" tooltip="000827" display="http://quote.eastmoney.com/zs000827.html"/>
    <hyperlink ref="O86" r:id="rId460" display="https://www.jisilu.cn/data/utils/lowcalc/150237"/>
    <hyperlink ref="Y86" r:id="rId461" tooltip="加【环保A级】为自选A类" display="javascript:addOwnedFund('150237');"/>
    <hyperlink ref="A87" r:id="rId462" display="https://www.jisilu.cn/data/sfnew/detail/150255"/>
    <hyperlink ref="C87" r:id="rId463" display="http://finance.sina.com.cn/fund/quotes/150255/bc.shtml"/>
    <hyperlink ref="F87" r:id="rId464" display="http://www.cninfo.com.cn/information/fund/netvalue/150255.html"/>
    <hyperlink ref="M87" r:id="rId465" tooltip="399986" display="http://quote.eastmoney.com/zs399986.html"/>
    <hyperlink ref="O87" r:id="rId466" display="https://www.jisilu.cn/data/utils/lowcalc/150255"/>
    <hyperlink ref="Y87" r:id="rId467" tooltip="将【银行业A】从自选中删除" display="javascript:delOwnedFund('150255');"/>
    <hyperlink ref="A88" r:id="rId468" display="https://www.jisilu.cn/data/sfnew/detail/150257"/>
    <hyperlink ref="C88" r:id="rId469" display="http://finance.sina.com.cn/fund/quotes/150257/bc.shtml"/>
    <hyperlink ref="F88" r:id="rId470" display="http://www.cninfo.com.cn/information/fund/netvalue/150257.html"/>
    <hyperlink ref="M88" r:id="rId471" tooltip="399993" display="http://quote.eastmoney.com/zs399993.html"/>
    <hyperlink ref="O88" r:id="rId472" display="https://www.jisilu.cn/data/utils/lowcalc/150257"/>
    <hyperlink ref="Y88" r:id="rId473" tooltip="加【生物A】为自选A类" display="javascript:addOwnedFund('150257');"/>
    <hyperlink ref="A89" r:id="rId474" display="https://www.jisilu.cn/data/sfnew/detail/150100"/>
    <hyperlink ref="C89" r:id="rId475" display="http://finance.sina.com.cn/fund/quotes/150100/bc.shtml"/>
    <hyperlink ref="F89" r:id="rId476" display="http://www.cninfo.com.cn/information/fund/netvalue/150100.html"/>
    <hyperlink ref="M89" r:id="rId477" tooltip="000805" display="http://quote.eastmoney.com/zs000805.html"/>
    <hyperlink ref="O89" r:id="rId478" display="https://www.jisilu.cn/data/utils/lowcalc/150100"/>
    <hyperlink ref="Y89" r:id="rId479" tooltip="加【资源A】为自选A类" display="javascript:addOwnedFund('150100');"/>
    <hyperlink ref="A90" r:id="rId480" display="https://www.jisilu.cn/data/sfnew/detail/150203"/>
    <hyperlink ref="C90" r:id="rId481" display="http://finance.sina.com.cn/fund/quotes/150203/bc.shtml"/>
    <hyperlink ref="F90" r:id="rId482" display="http://www.cninfo.com.cn/information/fund/netvalue/150203.html"/>
    <hyperlink ref="M90" r:id="rId483" tooltip="399971" display="http://quote.eastmoney.com/zs399971.html"/>
    <hyperlink ref="O90" r:id="rId484" display="https://www.jisilu.cn/data/utils/lowcalc/150203"/>
    <hyperlink ref="Y90" r:id="rId485" tooltip="加【传媒A】为自选A类" display="javascript:addOwnedFund('150203');"/>
    <hyperlink ref="A91" r:id="rId486" display="https://www.jisilu.cn/data/sfnew/detail/150271"/>
    <hyperlink ref="C91" r:id="rId487" display="http://finance.sina.com.cn/fund/quotes/150271/bc.shtml"/>
    <hyperlink ref="F91" r:id="rId488" display="http://www.cninfo.com.cn/information/fund/netvalue/150271.html"/>
    <hyperlink ref="M91" r:id="rId489" tooltip="399441" display="http://quote.eastmoney.com/zs399441.html"/>
    <hyperlink ref="O91" r:id="rId490" display="https://www.jisilu.cn/data/utils/lowcalc/150271"/>
    <hyperlink ref="Y91" r:id="rId491" tooltip="加【生物药A】为自选A类" display="javascript:addOwnedFund('150271');"/>
    <hyperlink ref="A92" r:id="rId492" display="https://www.jisilu.cn/data/sfnew/detail/150164"/>
    <hyperlink ref="C92" r:id="rId493" display="http://finance.sina.com.cn/fund/quotes/150164/bc.shtml"/>
    <hyperlink ref="F92" r:id="rId494" display="http://www.cninfo.com.cn/information/fund/netvalue/150164.html"/>
    <hyperlink ref="M92" r:id="rId495" tooltip="000832" display="http://quote.eastmoney.com/zs000832.html"/>
    <hyperlink ref="O92" r:id="rId496" display="https://www.jisilu.cn/data/utils/lowcalc/150164"/>
    <hyperlink ref="Y92" r:id="rId497" tooltip="加【可转债A】为自选A类" display="javascript:addOwnedFund('150164');"/>
    <hyperlink ref="A93" r:id="rId498" display="https://www.jisilu.cn/data/sfnew/detail/150233"/>
    <hyperlink ref="C93" r:id="rId499" display="http://finance.sina.com.cn/fund/quotes/150233/bc.shtml"/>
    <hyperlink ref="F93" r:id="rId500" display="http://www.cninfo.com.cn/information/fund/netvalue/150233.html"/>
    <hyperlink ref="M93" r:id="rId501" tooltip="399810" display="http://quote.eastmoney.com/zs399810.html"/>
    <hyperlink ref="O93" r:id="rId502" display="https://www.jisilu.cn/data/utils/lowcalc/150233"/>
    <hyperlink ref="Y93" r:id="rId503" tooltip="加【传媒业A】为自选A类" display="javascript:addOwnedFund('150233');"/>
    <hyperlink ref="A94" r:id="rId504" display="https://www.jisilu.cn/data/sfnew/detail/150259"/>
    <hyperlink ref="C94" r:id="rId505" display="http://finance.sina.com.cn/fund/quotes/150259/bc.shtml"/>
    <hyperlink ref="F94" r:id="rId506" display="http://www.cninfo.com.cn/information/fund/netvalue/150259.html"/>
    <hyperlink ref="M94" r:id="rId507" tooltip="399992" display="http://quote.eastmoney.com/zs399992.html"/>
    <hyperlink ref="O94" r:id="rId508" display="https://www.jisilu.cn/data/utils/lowcalc/150259"/>
    <hyperlink ref="Y94" r:id="rId509" tooltip="加【重组A】为自选A类" display="javascript:addOwnedFund('150259');"/>
    <hyperlink ref="A95" r:id="rId510" display="https://www.jisilu.cn/data/sfnew/detail/150217"/>
    <hyperlink ref="C95" r:id="rId511" display="http://finance.sina.com.cn/fund/quotes/150217/bc.shtml"/>
    <hyperlink ref="F95" r:id="rId512" display="http://www.cninfo.com.cn/information/fund/netvalue/150217.html"/>
    <hyperlink ref="M95" r:id="rId513" tooltip="399412" display="http://quote.eastmoney.com/zs399412.html"/>
    <hyperlink ref="O95" r:id="rId514" display="https://www.jisilu.cn/data/utils/lowcalc/150217"/>
    <hyperlink ref="Y95" r:id="rId515" tooltip="加【新能源A】为自选A类" display="javascript:addOwnedFund('150217');"/>
    <hyperlink ref="A96" r:id="rId516" display="https://www.jisilu.cn/data/sfnew/detail/502049"/>
    <hyperlink ref="C96" r:id="rId517" display="http://finance.sina.com.cn/fund/quotes/502049/bc.shtml"/>
    <hyperlink ref="F96" r:id="rId518" display="http://www.cninfo.com.cn/information/fund/netvalue/502049.html"/>
    <hyperlink ref="M96" r:id="rId519" tooltip="000016" display="http://quote.eastmoney.com/zs000016.html"/>
    <hyperlink ref="O96" r:id="rId520" display="https://www.jisilu.cn/data/utils/lowcalc/502049"/>
    <hyperlink ref="Y96" r:id="rId521" tooltip="加【上证50A】为自选A类" display="javascript:addOwnedFund('502049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205"/>
    <hyperlink ref="C98" r:id="rId529" display="http://finance.sina.com.cn/fund/quotes/150205/bc.shtml"/>
    <hyperlink ref="F98" r:id="rId530" display="http://www.cninfo.com.cn/information/fund/netvalue/150205.html"/>
    <hyperlink ref="M98" r:id="rId531" tooltip="399973" display="http://quote.eastmoney.com/zs399973.html"/>
    <hyperlink ref="O98" r:id="rId532" display="https://www.jisilu.cn/data/utils/lowcalc/150205"/>
    <hyperlink ref="Y98" r:id="rId533" tooltip="加【国防A】为自选A类" display="javascript:addOwnedFund('150205');"/>
    <hyperlink ref="A99" r:id="rId534" display="https://www.jisilu.cn/data/sfnew/detail/150229"/>
    <hyperlink ref="C99" r:id="rId535" display="http://finance.sina.com.cn/fund/quotes/150229/bc.shtml"/>
    <hyperlink ref="F99" r:id="rId536" display="http://www.cninfo.com.cn/information/fund/netvalue/150229.html"/>
    <hyperlink ref="M99" r:id="rId537" tooltip="399987" display="http://quote.eastmoney.com/zs399987.html"/>
    <hyperlink ref="O99" r:id="rId538" display="https://www.jisilu.cn/data/utils/lowcalc/150229"/>
    <hyperlink ref="Y99" r:id="rId539" tooltip="加【酒A】为自选A类" display="javascript:addOwnedFund('150229');"/>
    <hyperlink ref="A100" r:id="rId540" display="https://www.jisilu.cn/data/sfnew/detail/150241"/>
    <hyperlink ref="C100" r:id="rId541" display="http://finance.sina.com.cn/fund/quotes/150241/bc.shtml"/>
    <hyperlink ref="F100" r:id="rId542" display="http://www.cninfo.com.cn/information/fund/netvalue/150241.html"/>
    <hyperlink ref="M100" r:id="rId543" tooltip="399986" display="http://quote.eastmoney.com/zs399986.html"/>
    <hyperlink ref="O100" r:id="rId544" display="https://www.jisilu.cn/data/utils/lowcalc/150241"/>
    <hyperlink ref="Y100" r:id="rId545" tooltip="将【银行A级】从自选中删除" display="javascript:delOwnedFund('150241');"/>
    <hyperlink ref="A101" r:id="rId546" display="https://www.jisilu.cn/data/sfnew/detail/150315"/>
    <hyperlink ref="C101" r:id="rId547" display="http://finance.sina.com.cn/fund/quotes/150315/bc.shtml"/>
    <hyperlink ref="F101" r:id="rId548" display="http://www.cninfo.com.cn/information/fund/netvalue/150315.html"/>
    <hyperlink ref="M101" r:id="rId549" tooltip="399803" display="http://quote.eastmoney.com/zs399803.html"/>
    <hyperlink ref="O101" r:id="rId550" display="https://www.jisilu.cn/data/utils/lowcalc/150315"/>
    <hyperlink ref="Y101" r:id="rId551" tooltip="加【工业4A】为自选A类" display="javascript:addOwnedFund('150315');"/>
    <hyperlink ref="A102" r:id="rId552" display="https://www.jisilu.cn/data/sfnew/detail/150207"/>
    <hyperlink ref="C102" r:id="rId553" display="http://finance.sina.com.cn/fund/quotes/150207/bc.shtml"/>
    <hyperlink ref="F102" r:id="rId554" display="http://www.cninfo.com.cn/information/fund/netvalue/150207.html"/>
    <hyperlink ref="M102" r:id="rId555" tooltip="399983" display="http://quote.eastmoney.com/zs399983.html"/>
    <hyperlink ref="O102" r:id="rId556" display="https://www.jisilu.cn/data/utils/lowcalc/150207"/>
    <hyperlink ref="Y102" r:id="rId557" tooltip="加【地产A端】为自选A类" display="javascript:addOwnedFund('150207');"/>
    <hyperlink ref="A103" r:id="rId558" display="https://www.jisilu.cn/data/sfnew/detail/150251"/>
    <hyperlink ref="C103" r:id="rId559" display="http://finance.sina.com.cn/fund/quotes/150251/bc.shtml"/>
    <hyperlink ref="F103" r:id="rId560" display="http://www.cninfo.com.cn/information/fund/netvalue/150251.html"/>
    <hyperlink ref="M103" r:id="rId561" tooltip="399990" display="http://quote.eastmoney.com/zs399990.html"/>
    <hyperlink ref="O103" r:id="rId562" display="https://www.jisilu.cn/data/utils/lowcalc/150251"/>
    <hyperlink ref="Y103" r:id="rId563" tooltip="加【煤炭A】为自选A类" display="javascript:addOwnedFund('150251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83"/>
    <hyperlink ref="C105" r:id="rId571" display="http://finance.sina.com.cn/fund/quotes/150283/bc.shtml"/>
    <hyperlink ref="F105" r:id="rId572" display="http://www.cninfo.com.cn/information/fund/netvalue/150283.html"/>
    <hyperlink ref="M105" r:id="rId573" tooltip="000808" display="http://quote.eastmoney.com/zs000808.html"/>
    <hyperlink ref="O105" r:id="rId574" display="https://www.jisilu.cn/data/utils/lowcalc/150283"/>
    <hyperlink ref="Y105" r:id="rId575" tooltip="加【SW医药A】为自选A类" display="javascript:addOwnedFund('150283');"/>
    <hyperlink ref="A106" r:id="rId576" display="https://www.jisilu.cn/data/sfnew/detail/150305"/>
    <hyperlink ref="C106" r:id="rId577" display="http://finance.sina.com.cn/fund/quotes/150305/bc.shtml"/>
    <hyperlink ref="F106" r:id="rId578" display="http://www.cninfo.com.cn/information/fund/netvalue/150305.html"/>
    <hyperlink ref="M106" r:id="rId579" tooltip="399812" display="http://quote.eastmoney.com/zs399812.html"/>
    <hyperlink ref="O106" r:id="rId580" display="https://www.jisilu.cn/data/utils/lowcalc/150305"/>
    <hyperlink ref="Y106" r:id="rId581" tooltip="加【养老A】为自选A类" display="javascript:addOwnedFund('150305');"/>
    <hyperlink ref="A107" r:id="rId582" display="https://www.jisilu.cn/data/sfnew/detail/502017"/>
    <hyperlink ref="C107" r:id="rId583" display="http://finance.sina.com.cn/fund/quotes/502017/bc.shtml"/>
    <hyperlink ref="F107" r:id="rId584" display="http://www.cninfo.com.cn/information/fund/netvalue/502017.html"/>
    <hyperlink ref="M107" r:id="rId585" tooltip="399991" display="http://quote.eastmoney.com/zs399991.html"/>
    <hyperlink ref="O107" r:id="rId586" display="https://www.jisilu.cn/data/utils/lowcalc/502017"/>
    <hyperlink ref="Y107" r:id="rId587" tooltip="加【带路A】为自选A类" display="javascript:addOwnedFund('502017');"/>
    <hyperlink ref="A108" r:id="rId588" display="https://www.jisilu.cn/data/sfnew/detail/502027"/>
    <hyperlink ref="C108" r:id="rId589" display="http://finance.sina.com.cn/fund/quotes/502027/bc.shtml"/>
    <hyperlink ref="F108" r:id="rId590" display="http://www.cninfo.com.cn/information/fund/netvalue/502027.html"/>
    <hyperlink ref="M108" r:id="rId591" tooltip="399429" display="http://quote.eastmoney.com/zs399429.html"/>
    <hyperlink ref="O108" r:id="rId592" display="https://www.jisilu.cn/data/utils/lowcalc/502027"/>
    <hyperlink ref="Y108" r:id="rId593" tooltip="加【新丝路A】为自选A类" display="javascript:addOwnedFund('502027');"/>
    <hyperlink ref="A109" r:id="rId594" display="https://www.jisilu.cn/data/sfnew/detail/150186"/>
    <hyperlink ref="C109" r:id="rId595" display="http://finance.sina.com.cn/fund/quotes/150186/bc.shtml"/>
    <hyperlink ref="F109" r:id="rId596" display="http://www.cninfo.com.cn/information/fund/netvalue/150186.html"/>
    <hyperlink ref="M109" r:id="rId597" tooltip="399967" display="http://quote.eastmoney.com/zs399967.html"/>
    <hyperlink ref="O109" r:id="rId598" display="https://www.jisilu.cn/data/utils/lowcalc/150186"/>
    <hyperlink ref="Y109" r:id="rId599" tooltip="加【军工A级】为自选A类" display="javascript:addOwnedFund('150186');"/>
    <hyperlink ref="A110" r:id="rId600" display="https://www.jisilu.cn/data/sfnew/detail/150179"/>
    <hyperlink ref="C110" r:id="rId601" display="http://finance.sina.com.cn/fund/quotes/150179/bc.shtml"/>
    <hyperlink ref="F110" r:id="rId602" display="http://www.cninfo.com.cn/information/fund/netvalue/150179.html"/>
    <hyperlink ref="M110" r:id="rId603" tooltip="399935" display="http://quote.eastmoney.com/zs399935.html"/>
    <hyperlink ref="O110" r:id="rId604" display="https://www.jisilu.cn/data/utils/lowcalc/150179"/>
    <hyperlink ref="Y110" r:id="rId605" tooltip="加【信息A】为自选A类" display="javascript:addOwnedFund('150179');"/>
    <hyperlink ref="A111" r:id="rId606" display="https://www.jisilu.cn/data/sfnew/detail/150243"/>
    <hyperlink ref="C111" r:id="rId607" display="http://finance.sina.com.cn/fund/quotes/150243/bc.shtml"/>
    <hyperlink ref="F111" r:id="rId608" display="http://www.cninfo.com.cn/information/fund/netvalue/150243.html"/>
    <hyperlink ref="M111" r:id="rId609" tooltip="399006" display="http://quote.eastmoney.com/zs399006.html"/>
    <hyperlink ref="O111" r:id="rId610" display="https://www.jisilu.cn/data/utils/lowcalc/150243"/>
    <hyperlink ref="Y111" r:id="rId611" tooltip="加【创业A】为自选A类" display="javascript:addOwnedFund('150243');"/>
    <hyperlink ref="A112" r:id="rId612" display="https://www.jisilu.cn/data/sfnew/detail/150273"/>
    <hyperlink ref="C112" r:id="rId613" display="http://finance.sina.com.cn/fund/quotes/150273/bc.shtml"/>
    <hyperlink ref="F112" r:id="rId614" display="http://www.cninfo.com.cn/information/fund/netvalue/150273.html"/>
    <hyperlink ref="M112" r:id="rId615" tooltip="399991" display="http://quote.eastmoney.com/zs399991.html"/>
    <hyperlink ref="O112" r:id="rId616" display="https://www.jisilu.cn/data/utils/lowcalc/150273"/>
    <hyperlink ref="Y112" r:id="rId617" tooltip="加【带路A】为自选A类" display="javascript:addOwnedFund('150273');"/>
    <hyperlink ref="A113" r:id="rId618" display="https://www.jisilu.cn/data/sfnew/detail/150277"/>
    <hyperlink ref="C113" r:id="rId619" display="http://finance.sina.com.cn/fund/quotes/150277/bc.shtml"/>
    <hyperlink ref="F113" r:id="rId620" display="http://www.cninfo.com.cn/information/fund/netvalue/150277.html"/>
    <hyperlink ref="M113" r:id="rId621" tooltip="399807" display="http://quote.eastmoney.com/zs399807.html"/>
    <hyperlink ref="O113" r:id="rId622" display="https://www.jisilu.cn/data/utils/lowcalc/150277"/>
    <hyperlink ref="Y113" r:id="rId623" tooltip="将【高铁A】从自选中删除" display="javascript:delOwnedFund('150277');"/>
    <hyperlink ref="A114" r:id="rId624" display="https://www.jisilu.cn/data/sfnew/detail/150209"/>
    <hyperlink ref="C114" r:id="rId625" display="http://finance.sina.com.cn/fund/quotes/150209/bc.shtml"/>
    <hyperlink ref="F114" r:id="rId626" display="http://www.cninfo.com.cn/information/fund/netvalue/150209.html"/>
    <hyperlink ref="M114" r:id="rId627" tooltip="399974" display="http://quote.eastmoney.com/zs399974.html"/>
    <hyperlink ref="O114" r:id="rId628" display="https://www.jisilu.cn/data/utils/lowcalc/150209"/>
    <hyperlink ref="Y114" r:id="rId629" tooltip="加【国企改A】为自选A类" display="javascript:addOwnedFund('150209');"/>
    <hyperlink ref="A115" r:id="rId630" display="https://www.jisilu.cn/data/sfnew/detail/150200"/>
    <hyperlink ref="C115" r:id="rId631" display="http://finance.sina.com.cn/fund/quotes/150200/bc.shtml"/>
    <hyperlink ref="F115" r:id="rId632" display="http://www.cninfo.com.cn/information/fund/netvalue/150200.html"/>
    <hyperlink ref="M115" r:id="rId633" tooltip="399975" display="http://quote.eastmoney.com/zs399975.html"/>
    <hyperlink ref="O115" r:id="rId634" display="https://www.jisilu.cn/data/utils/lowcalc/150200"/>
    <hyperlink ref="Y115" r:id="rId635" tooltip="加【券商A】为自选A类" display="javascript:addOwnedFund('150200');"/>
    <hyperlink ref="A116" r:id="rId636" display="https://www.jisilu.cn/data/sfnew/detail/150249"/>
    <hyperlink ref="C116" r:id="rId637" display="http://finance.sina.com.cn/fund/quotes/150249/bc.shtml"/>
    <hyperlink ref="F116" r:id="rId638" display="http://www.cninfo.com.cn/information/fund/netvalue/150249.html"/>
    <hyperlink ref="M116" r:id="rId639" tooltip="399986" display="http://quote.eastmoney.com/zs399986.html"/>
    <hyperlink ref="O116" r:id="rId640" display="https://www.jisilu.cn/data/utils/lowcalc/150249"/>
    <hyperlink ref="Y116" r:id="rId641" tooltip="将【银行A端】从自选中删除" display="javascript:delOwnedFund('150249');"/>
    <hyperlink ref="A117" r:id="rId642" display="https://www.jisilu.cn/data/sfnew/detail/150173"/>
    <hyperlink ref="C117" r:id="rId643" display="http://finance.sina.com.cn/fund/quotes/150173/bc.shtml"/>
    <hyperlink ref="F117" r:id="rId644" display="http://www.cninfo.com.cn/information/fund/netvalue/150173.html"/>
    <hyperlink ref="M117" r:id="rId645" tooltip="000998" display="http://quote.eastmoney.com/zs000998.html"/>
    <hyperlink ref="O117" r:id="rId646" display="https://www.jisilu.cn/data/utils/lowcalc/150173"/>
    <hyperlink ref="Y117" r:id="rId647" tooltip="加【TMT中证A】为自选A类" display="javascript:addOwnedFund('150173');"/>
    <hyperlink ref="A118" r:id="rId648" display="https://www.jisilu.cn/data/sfnew/detail/150275"/>
    <hyperlink ref="C118" r:id="rId649" display="http://finance.sina.com.cn/fund/quotes/150275/bc.shtml"/>
    <hyperlink ref="F118" r:id="rId650" display="http://www.cninfo.com.cn/information/fund/netvalue/150275.html"/>
    <hyperlink ref="M118" r:id="rId651" tooltip="399991" display="http://quote.eastmoney.com/zs399991.html"/>
    <hyperlink ref="O118" r:id="rId652" display="https://www.jisilu.cn/data/utils/lowcalc/150275"/>
    <hyperlink ref="Y118" r:id="rId653" tooltip="将【一带一A】从自选中删除" display="javascript:delOwnedFund('150275');"/>
    <hyperlink ref="A119" r:id="rId654" display="https://www.jisilu.cn/data/sfnew/detail/502024"/>
    <hyperlink ref="C119" r:id="rId655" display="http://finance.sina.com.cn/fund/quotes/502024/bc.shtml"/>
    <hyperlink ref="F119" r:id="rId656" display="http://www.cninfo.com.cn/information/fund/netvalue/502024.html"/>
    <hyperlink ref="M119" r:id="rId657" tooltip="399440" display="http://quote.eastmoney.com/zs399440.html"/>
    <hyperlink ref="O119" r:id="rId658" display="https://www.jisilu.cn/data/utils/lowcalc/502024"/>
    <hyperlink ref="Y119" r:id="rId659" tooltip="加【钢铁A】为自选A类" display="javascript:addOwnedFund('502024');"/>
    <hyperlink ref="A120" r:id="rId660" display="https://www.jisilu.cn/data/sfnew/detail/150184"/>
    <hyperlink ref="C120" r:id="rId661" display="http://finance.sina.com.cn/fund/quotes/150184/bc.shtml"/>
    <hyperlink ref="F120" r:id="rId662" display="http://www.cninfo.com.cn/information/fund/netvalue/150184.html"/>
    <hyperlink ref="M120" r:id="rId663" tooltip="000827" display="http://quote.eastmoney.com/zs000827.html"/>
    <hyperlink ref="O120" r:id="rId664" display="https://www.jisilu.cn/data/utils/lowcalc/150184"/>
    <hyperlink ref="Y120" r:id="rId665" tooltip="加【环保A】为自选A类" display="javascript:addOwnedFund('150184');"/>
    <hyperlink ref="A121" r:id="rId666" display="https://www.jisilu.cn/data/sfnew/detail/150235"/>
    <hyperlink ref="C121" r:id="rId667" display="http://finance.sina.com.cn/fund/quotes/150235/bc.shtml"/>
    <hyperlink ref="F121" r:id="rId668" display="http://www.cninfo.com.cn/information/fund/netvalue/150235.html"/>
    <hyperlink ref="M121" r:id="rId669" tooltip="399975" display="http://quote.eastmoney.com/zs399975.html"/>
    <hyperlink ref="O121" r:id="rId670" display="https://www.jisilu.cn/data/utils/lowcalc/150235"/>
    <hyperlink ref="Y121" r:id="rId671" tooltip="加【券商A级】为自选A类" display="javascript:addOwnedFund('150235');"/>
    <hyperlink ref="A122" r:id="rId672" display="https://www.jisilu.cn/data/sfnew/detail/150194"/>
    <hyperlink ref="C122" r:id="rId673" display="http://finance.sina.com.cn/fund/quotes/150194/bc.shtml"/>
    <hyperlink ref="F122" r:id="rId674" display="http://www.cninfo.com.cn/information/fund/netvalue/150194.html"/>
    <hyperlink ref="M122" r:id="rId675" tooltip="399970" display="http://quote.eastmoney.com/zs399970.html"/>
    <hyperlink ref="O122" r:id="rId676" display="https://www.jisilu.cn/data/utils/lowcalc/150194"/>
    <hyperlink ref="Y122" r:id="rId677" tooltip="加【互联网A】为自选A类" display="javascript:addOwnedFund('150194');"/>
    <hyperlink ref="A123" r:id="rId678" display="https://www.jisilu.cn/data/sfnew/detail/150018"/>
    <hyperlink ref="C123" r:id="rId679" display="http://finance.sina.com.cn/fund/quotes/150018/bc.shtml"/>
    <hyperlink ref="F123" r:id="rId680" display="http://www.cninfo.com.cn/information/fund/netvalue/150018.html"/>
    <hyperlink ref="M123" r:id="rId681" tooltip="399004" display="http://quote.eastmoney.com/zs399004.html"/>
    <hyperlink ref="O123" r:id="rId682" display="https://www.jisilu.cn/data/utils/lowcalc/150018"/>
    <hyperlink ref="Y123" r:id="rId683" tooltip="加【银华稳进】为自选A类" display="javascript:addOwnedFund('150018');"/>
    <hyperlink ref="A124" r:id="rId684" display="https://www.jisilu.cn/data/sfnew/detail/150051"/>
    <hyperlink ref="C124" r:id="rId685" display="http://finance.sina.com.cn/fund/quotes/150051/bc.shtml"/>
    <hyperlink ref="F124" r:id="rId686" display="http://www.cninfo.com.cn/information/fund/netvalue/150051.html"/>
    <hyperlink ref="M124" r:id="rId687" tooltip="399300" display="http://quote.eastmoney.com/zs399300.html"/>
    <hyperlink ref="O124" r:id="rId688" display="https://www.jisilu.cn/data/utils/lowcalc/150051"/>
    <hyperlink ref="Y124" r:id="rId689" tooltip="加【沪深300A】为自选A类" display="javascript:addOwnedFund('150051');"/>
    <hyperlink ref="A125" r:id="rId690" display="https://www.jisilu.cn/data/sfnew/detail/150309"/>
    <hyperlink ref="C125" r:id="rId691" display="http://finance.sina.com.cn/fund/quotes/150309/bc.shtml"/>
    <hyperlink ref="F125" r:id="rId692" display="http://www.cninfo.com.cn/information/fund/netvalue/150309.html"/>
    <hyperlink ref="M125" r:id="rId693" tooltip="399994" display="http://quote.eastmoney.com/zs399994.html"/>
    <hyperlink ref="O125" r:id="rId694" display="https://www.jisilu.cn/data/utils/lowcalc/150309"/>
    <hyperlink ref="Y125" r:id="rId695" tooltip="加【信息安A】为自选A类" display="javascript:addOwnedFund('150309');"/>
    <hyperlink ref="A126" r:id="rId696" display="https://www.jisilu.cn/data/sfnew/detail/150329"/>
    <hyperlink ref="C126" r:id="rId697" display="http://finance.sina.com.cn/fund/quotes/150329/bc.shtml"/>
    <hyperlink ref="F126" r:id="rId698" display="http://www.cninfo.com.cn/information/fund/netvalue/150329.html"/>
    <hyperlink ref="M126" r:id="rId699" tooltip="399809" display="http://quote.eastmoney.com/zs399809.html"/>
    <hyperlink ref="O126" r:id="rId700" display="https://www.jisilu.cn/data/utils/lowcalc/150329"/>
    <hyperlink ref="Y126" r:id="rId701" tooltip="加【保险A】为自选A类" display="javascript:addOwnedFund('150329');"/>
    <hyperlink ref="A127" r:id="rId702" display="https://www.jisilu.cn/data/sfnew/detail/150076"/>
    <hyperlink ref="C127" r:id="rId703" display="http://finance.sina.com.cn/fund/quotes/150076/bc.shtml"/>
    <hyperlink ref="F127" r:id="rId704" display="http://www.cninfo.com.cn/information/fund/netvalue/150076.html"/>
    <hyperlink ref="M127" r:id="rId705" tooltip="399300" display="http://quote.eastmoney.com/zs399300.html"/>
    <hyperlink ref="O127" r:id="rId706" display="https://www.jisilu.cn/data/utils/lowcalc/150076"/>
    <hyperlink ref="Y127" r:id="rId707" tooltip="加【浙商稳健】为自选A类" display="javascript:addOwnedFund('150076');"/>
    <hyperlink ref="A128" r:id="rId708" display="https://www.jisilu.cn/data/sfnew/detail/502004"/>
    <hyperlink ref="C128" r:id="rId709" display="http://finance.sina.com.cn/fund/quotes/502004/bc.shtml"/>
    <hyperlink ref="F128" r:id="rId710" display="http://www.cninfo.com.cn/information/fund/netvalue/502004.html"/>
    <hyperlink ref="M128" r:id="rId711" tooltip="399967" display="http://quote.eastmoney.com/zs399967.html"/>
    <hyperlink ref="O128" r:id="rId712" display="https://www.jisilu.cn/data/utils/lowcalc/502004"/>
    <hyperlink ref="Y128" r:id="rId713" tooltip="加【军工A】为自选A类" display="javascript:addOwnedFund('502004');"/>
    <hyperlink ref="A129" r:id="rId714" display="https://www.jisilu.cn/data/sfnew/detail/502007"/>
    <hyperlink ref="C129" r:id="rId715" display="http://finance.sina.com.cn/fund/quotes/502007/bc.shtml"/>
    <hyperlink ref="F129" r:id="rId716" display="http://www.cninfo.com.cn/information/fund/netvalue/502007.html"/>
    <hyperlink ref="M129" r:id="rId717" tooltip="399974" display="http://quote.eastmoney.com/zs399974.html"/>
    <hyperlink ref="O129" r:id="rId718" display="https://www.jisilu.cn/data/utils/lowcalc/502007"/>
    <hyperlink ref="Y129" r:id="rId719" tooltip="加【国企改A】为自选A类" display="javascript:addOwnedFund('502007');"/>
    <hyperlink ref="A130" r:id="rId720" display="https://www.jisilu.cn/data/sfnew/detail/150227"/>
    <hyperlink ref="C130" r:id="rId721" display="http://finance.sina.com.cn/fund/quotes/150227/bc.shtml"/>
    <hyperlink ref="F130" r:id="rId722" display="http://www.cninfo.com.cn/information/fund/netvalue/150227.html"/>
    <hyperlink ref="M130" r:id="rId723" tooltip="399986" display="http://quote.eastmoney.com/zs399986.html"/>
    <hyperlink ref="O130" r:id="rId724" display="https://www.jisilu.cn/data/utils/lowcalc/150227"/>
    <hyperlink ref="Y130" r:id="rId725" tooltip="将【银行A】从自选中删除" display="javascript:delOwnedFund('150227');"/>
    <hyperlink ref="A131" r:id="rId726" display="https://www.jisilu.cn/data/sfnew/detail/150307"/>
    <hyperlink ref="C131" r:id="rId727" display="http://finance.sina.com.cn/fund/quotes/150307/bc.shtml"/>
    <hyperlink ref="F131" r:id="rId728" display="http://www.cninfo.com.cn/information/fund/netvalue/150307.html"/>
    <hyperlink ref="M131" r:id="rId729" tooltip="399804" display="http://quote.eastmoney.com/zs399804.html"/>
    <hyperlink ref="O131" r:id="rId730" display="https://www.jisilu.cn/data/utils/lowcalc/150307"/>
    <hyperlink ref="Y131" r:id="rId731" tooltip="加【体育A】为自选A类" display="javascript:addOwnedFund('150307');"/>
    <hyperlink ref="A132" r:id="rId732" display="https://www.jisilu.cn/data/sfnew/detail/502011"/>
    <hyperlink ref="C132" r:id="rId733" display="http://finance.sina.com.cn/fund/quotes/502011/bc.shtml"/>
    <hyperlink ref="F132" r:id="rId734" display="http://www.cninfo.com.cn/information/fund/netvalue/502011.html"/>
    <hyperlink ref="M132" r:id="rId735" tooltip="399975" display="http://quote.eastmoney.com/zs399975.html"/>
    <hyperlink ref="O132" r:id="rId736" display="https://www.jisilu.cn/data/utils/lowcalc/502011"/>
    <hyperlink ref="Y132" r:id="rId737" tooltip="加【证券A】为自选A类" display="javascript:addOwnedFund('502011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181"/>
    <hyperlink ref="C134" r:id="rId745" display="http://finance.sina.com.cn/fund/quotes/150181/bc.shtml"/>
    <hyperlink ref="F134" r:id="rId746" display="http://www.cninfo.com.cn/information/fund/netvalue/150181.html"/>
    <hyperlink ref="M134" r:id="rId747" tooltip="399967" display="http://quote.eastmoney.com/zs399967.html"/>
    <hyperlink ref="O134" r:id="rId748" display="https://www.jisilu.cn/data/utils/lowcalc/150181"/>
    <hyperlink ref="Y134" r:id="rId749" tooltip="加【军工A】为自选A类" display="javascript:addOwnedFund('150181');"/>
    <hyperlink ref="A135" r:id="rId750" display="https://www.jisilu.cn/data/sfnew/detail/150169"/>
    <hyperlink ref="C135" r:id="rId751" display="http://finance.sina.com.cn/fund/quotes/150169/bc.shtml"/>
    <hyperlink ref="F135" r:id="rId752" display="http://www.cninfo.com.cn/information/fund/netvalue/150169.html"/>
    <hyperlink ref="M135" r:id="rId753" tooltip="HSI" display="http://quote.eastmoney.com/hk/zs110000.html"/>
    <hyperlink ref="O135" r:id="rId754" display="https://www.jisilu.cn/data/utils/lowcalc/150169"/>
    <hyperlink ref="Y135" r:id="rId755" tooltip="将【恒生A】从自选中删除" display="javascript:delOwnedFund('150169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192"/>
    <hyperlink ref="C137" r:id="rId763" display="http://finance.sina.com.cn/fund/quotes/150192/bc.shtml"/>
    <hyperlink ref="F137" r:id="rId764" display="http://www.cninfo.com.cn/information/fund/netvalue/150192.html"/>
    <hyperlink ref="M137" r:id="rId765" tooltip="399965" display="http://quote.eastmoney.com/zs399965.html"/>
    <hyperlink ref="O137" r:id="rId766" display="https://www.jisilu.cn/data/utils/lowcalc/150192"/>
    <hyperlink ref="Y137" r:id="rId767" tooltip="加【地产A】为自选A类" display="javascript:addOwnedFund('150192');"/>
    <hyperlink ref="A138" r:id="rId768" display="https://www.jisilu.cn/data/sfnew/detail/150143"/>
    <hyperlink ref="C138" r:id="rId769" display="http://finance.sina.com.cn/fund/quotes/150143/bc.shtml"/>
    <hyperlink ref="F138" r:id="rId770" display="http://www.cninfo.com.cn/information/fund/netvalue/150143.html"/>
    <hyperlink ref="M138" r:id="rId771" tooltip="000832" display="http://quote.eastmoney.com/zs000832.html"/>
    <hyperlink ref="O138" r:id="rId772" display="https://www.jisilu.cn/data/utils/lowcalc/150143"/>
    <hyperlink ref="Y138" r:id="rId773" tooltip="加【转债A级】为自选A类" display="javascript:addOwnedFund('150143');"/>
    <hyperlink ref="A139" r:id="rId774" display="https://www.jisilu.cn/data/sfnew/detail/150092"/>
    <hyperlink ref="C139" r:id="rId775" display="http://finance.sina.com.cn/fund/quotes/150092/bc.shtml"/>
    <hyperlink ref="F139" r:id="rId776" display="http://www.cninfo.com.cn/information/fund/netvalue/150092.html"/>
    <hyperlink ref="M139" r:id="rId777" tooltip="399007" display="http://quote.eastmoney.com/zs399007.html"/>
    <hyperlink ref="O139" r:id="rId778" display="https://www.jisilu.cn/data/utils/lowcalc/150092"/>
    <hyperlink ref="Y139" r:id="rId779" tooltip="加【诺德300A】为自选A类" display="javascript:addOwnedFund('150092');"/>
    <hyperlink ref="A140" r:id="rId780" display="https://www.jisilu.cn/data/sfnew/detail/150311"/>
    <hyperlink ref="C140" r:id="rId781" display="http://finance.sina.com.cn/fund/quotes/150311/bc.shtml"/>
    <hyperlink ref="F140" r:id="rId782" display="http://www.cninfo.com.cn/information/fund/netvalue/150311.html"/>
    <hyperlink ref="M140" r:id="rId783" tooltip="399996" display="http://quote.eastmoney.com/zs399996.html"/>
    <hyperlink ref="O140" r:id="rId784" display="https://www.jisilu.cn/data/utils/lowcalc/150311"/>
    <hyperlink ref="Y140" r:id="rId785" tooltip="加【智能A】为自选A类" display="javascript:addOwnedFund('150311');"/>
    <hyperlink ref="A141" r:id="rId786" display="https://www.jisilu.cn/data/sfnew/detail/150231"/>
    <hyperlink ref="C141" r:id="rId787" display="http://finance.sina.com.cn/fund/quotes/150231/bc.shtml"/>
    <hyperlink ref="F141" r:id="rId788" display="http://www.cninfo.com.cn/information/fund/netvalue/150231.html"/>
    <hyperlink ref="M141" r:id="rId789" tooltip="399811" display="http://quote.eastmoney.com/zs399811.html"/>
    <hyperlink ref="O141" r:id="rId790" display="https://www.jisilu.cn/data/utils/lowcalc/150231"/>
    <hyperlink ref="Y141" r:id="rId791" tooltip="加【电子A】为自选A类" display="javascript:addOwnedFund('150231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79"/>
    <hyperlink ref="C143" r:id="rId799" display="http://finance.sina.com.cn/fund/quotes/150279/bc.shtml"/>
    <hyperlink ref="F143" r:id="rId800" display="http://www.cninfo.com.cn/information/fund/netvalue/150279.html"/>
    <hyperlink ref="M143" r:id="rId801" tooltip="399808" display="http://quote.eastmoney.com/zs399808.html"/>
    <hyperlink ref="O143" r:id="rId802" display="https://www.jisilu.cn/data/utils/lowcalc/150279"/>
    <hyperlink ref="Y143" r:id="rId803" tooltip="加【新能A】为自选A类" display="javascript:addOwnedFund('150279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selection activeCell="C8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1.8508474576271188E-3</v>
      </c>
      <c r="G3" s="48">
        <f t="shared" ref="G3:G8" ca="1" si="1">VLOOKUP($E3,INDIRECT($B$2 &amp; "!$A$3:$Y$207"),8,FALSE)</f>
        <v>0.42372881355932202</v>
      </c>
      <c r="H3" s="48">
        <f t="shared" ref="H3:H8" ca="1" si="2">VLOOKUP($E3,INDIRECT($B$2 &amp; "!$A$3:$Y$207"),7,FALSE)</f>
        <v>-9.1796610169491526E-3</v>
      </c>
      <c r="I3" s="48">
        <f t="shared" ref="I3:I8" ca="1" si="3">VLOOKUP($E3,INDIRECT($B$2 &amp; "!$A$3:$Y$207"),11,FALSE)</f>
        <v>4.463389830508474E-2</v>
      </c>
      <c r="J3" s="48">
        <f t="shared" ref="J3:J8" ca="1" si="4">VLOOKUP($E3,INDIRECT($B$2 &amp; "!$A$3:$Y$207"),16,FALSE)</f>
        <v>-1.4777586206896549E-2</v>
      </c>
      <c r="K3" s="48">
        <f t="shared" ref="K3:K8" ca="1" si="5">VLOOKUP($E3,INDIRECT($B$2 &amp; "!$A$3:$Y$207"),18,FALSE)</f>
        <v>-2.038983050847458E-3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-5.5999999999999995E-4</v>
      </c>
      <c r="G4" s="48">
        <f t="shared" ca="1" si="1"/>
        <v>0.2</v>
      </c>
      <c r="H4" s="48">
        <f t="shared" ca="1" si="2"/>
        <v>-1.728E-2</v>
      </c>
      <c r="I4" s="48">
        <f t="shared" ca="1" si="3"/>
        <v>4.6177999999999997E-2</v>
      </c>
      <c r="J4" s="48">
        <f t="shared" ca="1" si="4"/>
        <v>-1.84E-2</v>
      </c>
      <c r="K4" s="48">
        <f t="shared" ca="1" si="5"/>
        <v>-3.1800000000000001E-3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3.1142857142857148E-3</v>
      </c>
      <c r="G5" s="87">
        <f t="shared" ca="1" si="1"/>
        <v>0.37142857142857144</v>
      </c>
      <c r="H5" s="87">
        <f t="shared" ca="1" si="2"/>
        <v>-2.8748571428571429E-2</v>
      </c>
      <c r="I5" s="87">
        <f t="shared" ca="1" si="3"/>
        <v>4.5048000000000005E-2</v>
      </c>
      <c r="J5" s="87">
        <f t="shared" ca="1" si="4"/>
        <v>-3.0570967741935486E-2</v>
      </c>
      <c r="K5" s="87">
        <f t="shared" ca="1" si="5"/>
        <v>1.5742857142857145E-3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-9.4230769230769238E-4</v>
      </c>
      <c r="G6" s="87">
        <f t="shared" ca="1" si="1"/>
        <v>0.26923076923076922</v>
      </c>
      <c r="H6" s="87">
        <f t="shared" ca="1" si="2"/>
        <v>-7.2380769230769221E-2</v>
      </c>
      <c r="I6" s="87">
        <f t="shared" ca="1" si="3"/>
        <v>5.1426923076923078E-2</v>
      </c>
      <c r="J6" s="87">
        <f t="shared" ca="1" si="4"/>
        <v>-5.8473076923076919E-2</v>
      </c>
      <c r="K6" s="87">
        <f t="shared" ca="1" si="5"/>
        <v>-1.9192307692307692E-3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0</v>
      </c>
      <c r="G7" s="48">
        <f t="shared" ca="1" si="1"/>
        <v>0.33333333333333331</v>
      </c>
      <c r="H7" s="48">
        <f t="shared" ca="1" si="2"/>
        <v>-0.1595</v>
      </c>
      <c r="I7" s="48">
        <f t="shared" ca="1" si="3"/>
        <v>5.154333333333333E-2</v>
      </c>
      <c r="J7" s="48">
        <f t="shared" ca="1" si="4"/>
        <v>-0.12016666666666666</v>
      </c>
      <c r="K7" s="48">
        <f t="shared" ca="1" si="5"/>
        <v>-2.9999999999999996E-3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-3.3333333333333332E-4</v>
      </c>
      <c r="G8" s="48">
        <f t="shared" ca="1" si="1"/>
        <v>0</v>
      </c>
      <c r="H8" s="48">
        <f t="shared" ca="1" si="2"/>
        <v>-0.13350000000000001</v>
      </c>
      <c r="I8" s="48">
        <f t="shared" ca="1" si="3"/>
        <v>5.2479999999999999E-2</v>
      </c>
      <c r="J8" s="48">
        <f t="shared" ca="1" si="4"/>
        <v>-8.9166666666666672E-2</v>
      </c>
      <c r="K8" s="48">
        <f t="shared" ca="1" si="5"/>
        <v>4.7333333333333333E-3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132.16</v>
      </c>
      <c r="I10" s="543">
        <v>0</v>
      </c>
      <c r="J10" s="74" t="s">
        <v>261</v>
      </c>
      <c r="K10" s="74">
        <v>131.76</v>
      </c>
      <c r="L10" s="544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159.26</v>
      </c>
      <c r="I11" s="543">
        <v>2.0000000000000001E-4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1486.4559999999999</v>
      </c>
      <c r="I12" s="543">
        <v>-4.6000000000000001E-4</v>
      </c>
      <c r="J12" s="74"/>
      <c r="K12" s="74"/>
      <c r="L12" s="544" t="s">
        <v>499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101.28</v>
      </c>
      <c r="I13" s="543">
        <v>-2.0000000000000001E-4</v>
      </c>
      <c r="J13" s="74"/>
      <c r="K13" s="74"/>
      <c r="L13" s="544" t="s">
        <v>499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100.705</v>
      </c>
      <c r="I14" s="543">
        <v>-2.0000000000000001E-4</v>
      </c>
      <c r="J14" s="74"/>
      <c r="K14" s="74"/>
      <c r="L14" s="544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2.75E-2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3.0100000000000002E-2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75" t="s">
        <v>313</v>
      </c>
      <c r="J19" s="755" t="s">
        <v>315</v>
      </c>
      <c r="K19" s="755" t="s">
        <v>316</v>
      </c>
      <c r="L19" s="215" t="s">
        <v>318</v>
      </c>
      <c r="M19" s="675" t="s">
        <v>320</v>
      </c>
      <c r="N19" s="216" t="s">
        <v>321</v>
      </c>
      <c r="O19" s="216" t="s">
        <v>322</v>
      </c>
      <c r="P19" s="675" t="s">
        <v>324</v>
      </c>
      <c r="Q19" s="755" t="s">
        <v>326</v>
      </c>
      <c r="R19" s="675" t="s">
        <v>327</v>
      </c>
      <c r="S19" s="675" t="s">
        <v>329</v>
      </c>
      <c r="T19" s="216" t="s">
        <v>331</v>
      </c>
      <c r="U19" s="675" t="s">
        <v>333</v>
      </c>
      <c r="V19" s="216" t="s">
        <v>335</v>
      </c>
      <c r="W19" s="673" t="s">
        <v>337</v>
      </c>
      <c r="X19" s="673" t="s">
        <v>27</v>
      </c>
      <c r="Y19" s="673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74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74" t="s">
        <v>25</v>
      </c>
      <c r="Y20" s="674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0.98499999999999999</v>
      </c>
      <c r="H21" s="310">
        <f t="shared" ca="1" si="6"/>
        <v>4.1000000000000003E-3</v>
      </c>
      <c r="I21" s="309">
        <f t="shared" ca="1" si="6"/>
        <v>6470.86</v>
      </c>
      <c r="J21" s="51">
        <f t="shared" ca="1" si="6"/>
        <v>1.0376000000000001</v>
      </c>
      <c r="K21" s="311">
        <f t="shared" ca="1" si="6"/>
        <v>5.0700000000000002E-2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5.2780000000000001E-2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1.6299999999999999E-2</v>
      </c>
      <c r="S21" s="56">
        <f t="shared" ca="1" si="6"/>
        <v>0.3281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0.62790000000000001</v>
      </c>
      <c r="V21" s="311">
        <f t="shared" ca="1" si="7"/>
        <v>-1.5E-3</v>
      </c>
      <c r="W21" s="311">
        <f t="shared" ca="1" si="7"/>
        <v>-3.0999999999999999E-3</v>
      </c>
      <c r="X21" s="311">
        <f t="shared" ca="1" si="7"/>
        <v>-6.0000000000000001E-3</v>
      </c>
      <c r="Y21" s="309">
        <f t="shared" ca="1" si="7"/>
        <v>355010</v>
      </c>
      <c r="Z21" s="309">
        <f t="shared" ca="1" si="7"/>
        <v>-1111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0.01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</v>
      </c>
      <c r="H22" s="567">
        <f t="shared" ca="1" si="6"/>
        <v>-3.8E-3</v>
      </c>
      <c r="I22" s="566">
        <f t="shared" ca="1" si="6"/>
        <v>318.49</v>
      </c>
      <c r="J22" s="568">
        <f t="shared" ca="1" si="6"/>
        <v>1.032</v>
      </c>
      <c r="K22" s="569">
        <f t="shared" ca="1" si="6"/>
        <v>-7.7999999999999996E-3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4.4639999999999999E-2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-2.3999999999999998E-3</v>
      </c>
      <c r="S22" s="570">
        <f t="shared" ca="1" si="6"/>
        <v>0.3397</v>
      </c>
      <c r="T22" s="569">
        <f t="shared" ca="1" si="6"/>
        <v>-1.0500000000000001E-2</v>
      </c>
      <c r="U22" s="569">
        <f t="shared" ca="1" si="7"/>
        <v>0.54510000000000003</v>
      </c>
      <c r="V22" s="569">
        <f t="shared" ca="1" si="7"/>
        <v>-4.4000000000000003E-3</v>
      </c>
      <c r="W22" s="569">
        <f t="shared" ca="1" si="7"/>
        <v>-6.1999999999999998E-3</v>
      </c>
      <c r="X22" s="569">
        <f t="shared" ca="1" si="7"/>
        <v>-6.1999999999999998E-3</v>
      </c>
      <c r="Y22" s="566">
        <f t="shared" ca="1" si="7"/>
        <v>13128</v>
      </c>
      <c r="Z22" s="566">
        <f t="shared" ca="1" si="7"/>
        <v>-536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558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1.052</v>
      </c>
      <c r="H32" s="290">
        <f t="shared" ca="1" si="8"/>
        <v>1.9E-3</v>
      </c>
      <c r="I32">
        <f t="shared" ca="1" si="8"/>
        <v>30.05</v>
      </c>
      <c r="J32">
        <f t="shared" ca="1" si="8"/>
        <v>1</v>
      </c>
      <c r="K32" s="291">
        <f t="shared" ca="1" si="8"/>
        <v>-5.1999999999999998E-2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-1.917E-2</v>
      </c>
      <c r="P32">
        <f t="shared" ca="1" si="8"/>
        <v>2.62</v>
      </c>
      <c r="Q32" t="str">
        <f t="shared" ca="1" si="8"/>
        <v>主动基金</v>
      </c>
      <c r="R32" s="315">
        <f t="shared" ca="1" si="8"/>
        <v>1.6999999999999999E-3</v>
      </c>
      <c r="S32" s="315">
        <f t="shared" ca="1" si="8"/>
        <v>0.5514</v>
      </c>
      <c r="T32" t="str">
        <f t="shared" ca="1" si="8"/>
        <v>-</v>
      </c>
      <c r="U32" t="str">
        <f t="shared" ca="1" si="8"/>
        <v>-</v>
      </c>
      <c r="V32">
        <f t="shared" ca="1" si="8"/>
        <v>1.44E-2</v>
      </c>
      <c r="W32">
        <f t="shared" ca="1" si="8"/>
        <v>1.5599999999999999E-2</v>
      </c>
      <c r="X32">
        <f t="shared" ca="1" si="8"/>
        <v>9.5999999999999992E-3</v>
      </c>
      <c r="Y32">
        <f t="shared" ca="1" si="8"/>
        <v>3170</v>
      </c>
      <c r="Z32">
        <f t="shared" ca="1" si="8"/>
        <v>2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1.056</v>
      </c>
      <c r="H33" s="290">
        <f t="shared" ca="1" si="8"/>
        <v>0</v>
      </c>
      <c r="I33">
        <f t="shared" ca="1" si="8"/>
        <v>73.78</v>
      </c>
      <c r="J33">
        <f t="shared" ca="1" si="8"/>
        <v>1.0389999999999999</v>
      </c>
      <c r="K33" s="291">
        <f t="shared" ca="1" si="8"/>
        <v>-1.6400000000000001E-2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-3.4199999999999999E-3</v>
      </c>
      <c r="P33">
        <f t="shared" ca="1" si="8"/>
        <v>0.28000000000000003</v>
      </c>
      <c r="Q33" t="str">
        <f t="shared" ca="1" si="8"/>
        <v>标普转债</v>
      </c>
      <c r="R33" s="315">
        <f t="shared" ca="1" si="8"/>
        <v>2.3E-3</v>
      </c>
      <c r="S33" s="315">
        <f t="shared" ca="1" si="8"/>
        <v>0.13700000000000001</v>
      </c>
      <c r="T33">
        <f t="shared" ca="1" si="8"/>
        <v>-3.8100000000000002E-2</v>
      </c>
      <c r="U33">
        <f t="shared" ca="1" si="8"/>
        <v>0.4012</v>
      </c>
      <c r="V33">
        <f t="shared" ca="1" si="8"/>
        <v>-2.8999999999999998E-3</v>
      </c>
      <c r="W33">
        <f t="shared" ca="1" si="8"/>
        <v>-2.5000000000000001E-3</v>
      </c>
      <c r="X33">
        <f t="shared" ca="1" si="8"/>
        <v>-3.2000000000000002E-3</v>
      </c>
      <c r="Y33">
        <f t="shared" ca="1" si="8"/>
        <v>29155</v>
      </c>
      <c r="Z33">
        <f t="shared" ca="1" si="8"/>
        <v>-88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1.1120000000000001</v>
      </c>
      <c r="H34" s="290">
        <f t="shared" ca="1" si="8"/>
        <v>1.09E-2</v>
      </c>
      <c r="I34">
        <f t="shared" ca="1" si="8"/>
        <v>24.7</v>
      </c>
      <c r="J34">
        <f t="shared" ca="1" si="8"/>
        <v>1.034</v>
      </c>
      <c r="K34" s="291">
        <f t="shared" ca="1" si="8"/>
        <v>-7.5399999999999995E-2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-4.3299999999999998E-2</v>
      </c>
      <c r="P34">
        <f t="shared" ca="1" si="8"/>
        <v>0.81</v>
      </c>
      <c r="Q34" t="str">
        <f t="shared" ca="1" si="8"/>
        <v>大宗商品</v>
      </c>
      <c r="R34" s="315">
        <f t="shared" ca="1" si="8"/>
        <v>1.23E-2</v>
      </c>
      <c r="S34" s="315">
        <f t="shared" ca="1" si="8"/>
        <v>0.35970000000000002</v>
      </c>
      <c r="T34" t="str">
        <f t="shared" ca="1" si="8"/>
        <v>-</v>
      </c>
      <c r="U34">
        <f t="shared" ca="1" si="8"/>
        <v>0.99490000000000001</v>
      </c>
      <c r="V34">
        <f t="shared" ca="1" si="8"/>
        <v>-6.6E-3</v>
      </c>
      <c r="W34">
        <f t="shared" ca="1" si="8"/>
        <v>-7.1000000000000004E-3</v>
      </c>
      <c r="X34">
        <f t="shared" ca="1" si="8"/>
        <v>-5.0000000000000001E-4</v>
      </c>
      <c r="Y34">
        <f t="shared" ca="1" si="8"/>
        <v>12553</v>
      </c>
      <c r="Z34">
        <f t="shared" ca="1" si="8"/>
        <v>0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1.145</v>
      </c>
      <c r="H36" s="388">
        <f t="shared" ca="1" si="8"/>
        <v>5.3E-3</v>
      </c>
      <c r="I36" s="492">
        <f t="shared" ca="1" si="8"/>
        <v>4.24</v>
      </c>
      <c r="J36" s="492">
        <f t="shared" ca="1" si="8"/>
        <v>1.0680000000000001</v>
      </c>
      <c r="K36" s="389">
        <f t="shared" ca="1" si="8"/>
        <v>-7.2099999999999997E-2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-4.7800000000000004E-3</v>
      </c>
      <c r="P36" s="492">
        <f t="shared" ca="1" si="8"/>
        <v>1.02</v>
      </c>
      <c r="Q36" t="str">
        <f t="shared" ca="1" si="8"/>
        <v>深100EW</v>
      </c>
      <c r="R36" s="315">
        <f t="shared" ca="1" si="8"/>
        <v>3.3E-3</v>
      </c>
      <c r="S36" s="315">
        <f t="shared" ca="1" si="8"/>
        <v>0.3826</v>
      </c>
      <c r="T36" t="str">
        <f t="shared" ca="1" si="8"/>
        <v>-</v>
      </c>
      <c r="U36">
        <f t="shared" ca="1" si="8"/>
        <v>0.87380000000000002</v>
      </c>
      <c r="V36">
        <f t="shared" ca="1" si="8"/>
        <v>-5.0000000000000001E-3</v>
      </c>
      <c r="W36">
        <f t="shared" ca="1" si="8"/>
        <v>-5.1999999999999998E-3</v>
      </c>
      <c r="X36">
        <f t="shared" ca="1" si="8"/>
        <v>3.3E-3</v>
      </c>
      <c r="Y36">
        <f t="shared" ca="1" si="8"/>
        <v>915</v>
      </c>
      <c r="Z36">
        <f t="shared" ca="1" si="8"/>
        <v>0</v>
      </c>
      <c r="AA36">
        <f t="shared" ca="1" si="8"/>
        <v>0.21180555555555555</v>
      </c>
      <c r="AB36">
        <f t="shared" ca="1" si="8"/>
        <v>42626</v>
      </c>
    </row>
  </sheetData>
  <mergeCells count="15">
    <mergeCell ref="AB19:AB20"/>
    <mergeCell ref="AC19:AC20"/>
    <mergeCell ref="B24:H24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3" workbookViewId="0">
      <selection activeCell="A11" sqref="A11:XFD11"/>
    </sheetView>
  </sheetViews>
  <sheetFormatPr defaultRowHeight="13.5" x14ac:dyDescent="0.15"/>
  <sheetData>
    <row r="1" spans="1:25" x14ac:dyDescent="0.15">
      <c r="A1" s="864" t="s">
        <v>0</v>
      </c>
      <c r="B1" s="864" t="s">
        <v>1</v>
      </c>
      <c r="C1" s="864" t="s">
        <v>2</v>
      </c>
      <c r="D1" s="864" t="s">
        <v>3</v>
      </c>
      <c r="E1" s="688" t="s">
        <v>4</v>
      </c>
      <c r="F1" s="864" t="s">
        <v>6</v>
      </c>
      <c r="G1" s="864" t="s">
        <v>7</v>
      </c>
      <c r="H1" s="690" t="s">
        <v>8</v>
      </c>
      <c r="I1" s="688" t="s">
        <v>10</v>
      </c>
      <c r="J1" s="692" t="s">
        <v>11</v>
      </c>
      <c r="K1" s="692" t="s">
        <v>12</v>
      </c>
      <c r="L1" s="688" t="s">
        <v>14</v>
      </c>
      <c r="M1" s="864" t="s">
        <v>16</v>
      </c>
      <c r="N1" s="688" t="s">
        <v>17</v>
      </c>
      <c r="O1" s="688" t="s">
        <v>18</v>
      </c>
      <c r="P1" s="692" t="s">
        <v>20</v>
      </c>
      <c r="Q1" s="688" t="s">
        <v>22</v>
      </c>
      <c r="R1" s="692" t="s">
        <v>24</v>
      </c>
      <c r="S1" s="688" t="s">
        <v>26</v>
      </c>
      <c r="T1" s="688" t="s">
        <v>27</v>
      </c>
      <c r="U1" s="688" t="s">
        <v>28</v>
      </c>
      <c r="V1" s="692" t="s">
        <v>30</v>
      </c>
      <c r="W1" s="864" t="s">
        <v>31</v>
      </c>
      <c r="X1" s="864" t="s">
        <v>32</v>
      </c>
      <c r="Y1" s="866" t="s">
        <v>33</v>
      </c>
    </row>
    <row r="2" spans="1:25" ht="14.25" thickBot="1" x14ac:dyDescent="0.2">
      <c r="A2" s="865"/>
      <c r="B2" s="865"/>
      <c r="C2" s="865"/>
      <c r="D2" s="865"/>
      <c r="E2" s="689" t="s">
        <v>5</v>
      </c>
      <c r="F2" s="865"/>
      <c r="G2" s="865"/>
      <c r="H2" s="691" t="s">
        <v>9</v>
      </c>
      <c r="I2" s="689" t="s">
        <v>8</v>
      </c>
      <c r="J2" s="693" t="s">
        <v>8</v>
      </c>
      <c r="K2" s="693" t="s">
        <v>13</v>
      </c>
      <c r="L2" s="689" t="s">
        <v>15</v>
      </c>
      <c r="M2" s="865"/>
      <c r="N2" s="689" t="s">
        <v>3</v>
      </c>
      <c r="O2" s="689" t="s">
        <v>19</v>
      </c>
      <c r="P2" s="693" t="s">
        <v>21</v>
      </c>
      <c r="Q2" s="689" t="s">
        <v>23</v>
      </c>
      <c r="R2" s="693" t="s">
        <v>25</v>
      </c>
      <c r="S2" s="689" t="s">
        <v>25</v>
      </c>
      <c r="T2" s="689" t="s">
        <v>25</v>
      </c>
      <c r="U2" s="689" t="s">
        <v>29</v>
      </c>
      <c r="V2" s="693" t="s">
        <v>29</v>
      </c>
      <c r="W2" s="865"/>
      <c r="X2" s="865"/>
      <c r="Y2" s="867"/>
    </row>
    <row r="3" spans="1:25" ht="15.75" thickBot="1" x14ac:dyDescent="0.2">
      <c r="A3" s="7">
        <v>150106</v>
      </c>
      <c r="B3" s="144" t="s">
        <v>240</v>
      </c>
      <c r="C3" s="7">
        <v>1.167</v>
      </c>
      <c r="D3" s="147">
        <v>1.6999999999999999E-3</v>
      </c>
      <c r="E3" s="144">
        <v>188.25</v>
      </c>
      <c r="F3" s="7">
        <v>1.0676000000000001</v>
      </c>
      <c r="G3" s="146">
        <v>-9.3100000000000002E-2</v>
      </c>
      <c r="H3" s="146">
        <v>7.0000000000000007E-2</v>
      </c>
      <c r="I3" s="144">
        <v>7</v>
      </c>
      <c r="J3" s="144">
        <v>7</v>
      </c>
      <c r="K3" s="146">
        <v>3.4959999999999998E-2</v>
      </c>
      <c r="L3" s="144">
        <v>3.04</v>
      </c>
      <c r="M3" s="7" t="s">
        <v>189</v>
      </c>
      <c r="N3" s="147">
        <v>1.7500000000000002E-2</v>
      </c>
      <c r="O3" s="146">
        <v>0.39279999999999998</v>
      </c>
      <c r="P3" s="144" t="s">
        <v>37</v>
      </c>
      <c r="Q3" s="146">
        <v>0.84340000000000004</v>
      </c>
      <c r="R3" s="146">
        <v>-5.8999999999999999E-3</v>
      </c>
      <c r="S3" s="146">
        <v>-3.5000000000000001E-3</v>
      </c>
      <c r="T3" s="146">
        <v>-8.0000000000000004E-4</v>
      </c>
      <c r="U3" s="144">
        <v>12147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1.173</v>
      </c>
      <c r="D4" s="151">
        <v>2.4500000000000001E-2</v>
      </c>
      <c r="E4" s="150">
        <v>2.33</v>
      </c>
      <c r="F4" s="14">
        <v>1.069</v>
      </c>
      <c r="G4" s="152">
        <v>-9.7299999999999998E-2</v>
      </c>
      <c r="H4" s="152">
        <v>7.0000000000000007E-2</v>
      </c>
      <c r="I4" s="150">
        <v>7</v>
      </c>
      <c r="J4" s="150">
        <v>7</v>
      </c>
      <c r="K4" s="152">
        <v>-2.879E-2</v>
      </c>
      <c r="L4" s="150">
        <v>1.02</v>
      </c>
      <c r="M4" s="14" t="s">
        <v>283</v>
      </c>
      <c r="N4" s="151">
        <v>1.4500000000000001E-2</v>
      </c>
      <c r="O4" s="152">
        <v>0.39029999999999998</v>
      </c>
      <c r="P4" s="150" t="s">
        <v>37</v>
      </c>
      <c r="Q4" s="152">
        <v>0.84889999999999999</v>
      </c>
      <c r="R4" s="152">
        <v>-6.9999999999999999E-4</v>
      </c>
      <c r="S4" s="152">
        <v>-4.7000000000000002E-3</v>
      </c>
      <c r="T4" s="152">
        <v>-5.1999999999999998E-3</v>
      </c>
      <c r="U4" s="150">
        <v>915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1.214</v>
      </c>
      <c r="D5" s="145">
        <v>-8.0000000000000004E-4</v>
      </c>
      <c r="E5" s="144">
        <v>1676.43</v>
      </c>
      <c r="F5" s="7">
        <v>1.0429999999999999</v>
      </c>
      <c r="G5" s="146">
        <v>-0.16400000000000001</v>
      </c>
      <c r="H5" s="146">
        <v>0.06</v>
      </c>
      <c r="I5" s="144">
        <v>6</v>
      </c>
      <c r="J5" s="144">
        <v>6</v>
      </c>
      <c r="K5" s="146">
        <v>5.1240000000000001E-2</v>
      </c>
      <c r="L5" s="144" t="s">
        <v>40</v>
      </c>
      <c r="M5" s="7" t="s">
        <v>56</v>
      </c>
      <c r="N5" s="147">
        <v>3.3E-3</v>
      </c>
      <c r="O5" s="23">
        <v>0.4178</v>
      </c>
      <c r="P5" s="146">
        <v>-0.1104</v>
      </c>
      <c r="Q5" s="146">
        <v>0.3508</v>
      </c>
      <c r="R5" s="146">
        <v>-8.9999999999999998E-4</v>
      </c>
      <c r="S5" s="146">
        <v>-2.3E-3</v>
      </c>
      <c r="T5" s="146">
        <v>-3.2000000000000002E-3</v>
      </c>
      <c r="U5" s="144">
        <v>171929</v>
      </c>
      <c r="V5" s="144">
        <v>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1.165</v>
      </c>
      <c r="D6" s="159">
        <v>0</v>
      </c>
      <c r="E6" s="150">
        <v>0</v>
      </c>
      <c r="F6" s="14">
        <v>1.0349999999999999</v>
      </c>
      <c r="G6" s="152">
        <v>-0.12559999999999999</v>
      </c>
      <c r="H6" s="152">
        <v>5.8000000000000003E-2</v>
      </c>
      <c r="I6" s="150">
        <v>5.8</v>
      </c>
      <c r="J6" s="150">
        <v>5.8</v>
      </c>
      <c r="K6" s="152">
        <v>5.1330000000000001E-2</v>
      </c>
      <c r="L6" s="150" t="s">
        <v>40</v>
      </c>
      <c r="M6" s="14" t="s">
        <v>238</v>
      </c>
      <c r="N6" s="151">
        <v>1.77E-2</v>
      </c>
      <c r="O6" s="18">
        <v>0.50609999999999999</v>
      </c>
      <c r="P6" s="152">
        <v>-8.7900000000000006E-2</v>
      </c>
      <c r="Q6" s="152">
        <v>0.75149999999999995</v>
      </c>
      <c r="R6" s="152">
        <v>8.2000000000000007E-3</v>
      </c>
      <c r="S6" s="152">
        <v>1.7100000000000001E-2</v>
      </c>
      <c r="T6" s="152">
        <v>2.0899999999999998E-2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1.234</v>
      </c>
      <c r="D8" s="145">
        <v>-3.2000000000000002E-3</v>
      </c>
      <c r="E8" s="144">
        <v>3455.36</v>
      </c>
      <c r="F8" s="7">
        <v>1.044</v>
      </c>
      <c r="G8" s="146">
        <v>-0.182</v>
      </c>
      <c r="H8" s="146">
        <v>0.05</v>
      </c>
      <c r="I8" s="144">
        <v>6.5</v>
      </c>
      <c r="J8" s="144">
        <v>6.5</v>
      </c>
      <c r="K8" s="146">
        <v>5.4620000000000002E-2</v>
      </c>
      <c r="L8" s="144" t="s">
        <v>40</v>
      </c>
      <c r="M8" s="7" t="s">
        <v>233</v>
      </c>
      <c r="N8" s="147">
        <v>1.0500000000000001E-2</v>
      </c>
      <c r="O8" s="23">
        <v>0.32990000000000003</v>
      </c>
      <c r="P8" s="146">
        <v>-0.1203</v>
      </c>
      <c r="Q8" s="146">
        <v>0.55349999999999999</v>
      </c>
      <c r="R8" s="146">
        <v>-3.0999999999999999E-3</v>
      </c>
      <c r="S8" s="146">
        <v>3.0999999999999999E-3</v>
      </c>
      <c r="T8" s="146">
        <v>6.7999999999999996E-3</v>
      </c>
      <c r="U8" s="144">
        <v>364661</v>
      </c>
      <c r="V8" s="144">
        <v>5276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1.262</v>
      </c>
      <c r="D9" s="159">
        <v>0</v>
      </c>
      <c r="E9" s="150">
        <v>2315.15</v>
      </c>
      <c r="F9" s="14">
        <v>1.0489999999999999</v>
      </c>
      <c r="G9" s="152">
        <v>-0.2031</v>
      </c>
      <c r="H9" s="152">
        <v>0.05</v>
      </c>
      <c r="I9" s="150">
        <v>6.5</v>
      </c>
      <c r="J9" s="150">
        <v>6.5</v>
      </c>
      <c r="K9" s="152">
        <v>5.3589999999999999E-2</v>
      </c>
      <c r="L9" s="150" t="s">
        <v>40</v>
      </c>
      <c r="M9" s="14" t="s">
        <v>197</v>
      </c>
      <c r="N9" s="151">
        <v>1.12E-2</v>
      </c>
      <c r="O9" s="18">
        <v>0.44650000000000001</v>
      </c>
      <c r="P9" s="152">
        <v>-0.13589999999999999</v>
      </c>
      <c r="Q9" s="152">
        <v>0.27839999999999998</v>
      </c>
      <c r="R9" s="152">
        <v>1E-4</v>
      </c>
      <c r="S9" s="152">
        <v>4.3E-3</v>
      </c>
      <c r="T9" s="152">
        <v>1.66E-2</v>
      </c>
      <c r="U9" s="150">
        <v>11779</v>
      </c>
      <c r="V9" s="150">
        <v>551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252">
        <v>150032</v>
      </c>
      <c r="B10" s="253" t="s">
        <v>235</v>
      </c>
      <c r="C10" s="252">
        <v>1.0349999999999999</v>
      </c>
      <c r="D10" s="254">
        <v>1E-3</v>
      </c>
      <c r="E10" s="253">
        <v>206.36</v>
      </c>
      <c r="F10" s="252">
        <v>1.0225</v>
      </c>
      <c r="G10" s="255">
        <v>-1.2200000000000001E-2</v>
      </c>
      <c r="H10" s="255">
        <v>0.05</v>
      </c>
      <c r="I10" s="253">
        <v>5</v>
      </c>
      <c r="J10" s="253">
        <v>5</v>
      </c>
      <c r="K10" s="255">
        <v>4.938E-2</v>
      </c>
      <c r="L10" s="253" t="s">
        <v>40</v>
      </c>
      <c r="M10" s="252" t="s">
        <v>236</v>
      </c>
      <c r="N10" s="506">
        <v>0</v>
      </c>
      <c r="O10" s="256">
        <v>0.12089999999999999</v>
      </c>
      <c r="P10" s="255">
        <v>-0.01</v>
      </c>
      <c r="Q10" s="253" t="s">
        <v>37</v>
      </c>
      <c r="R10" s="255">
        <v>8.8999999999999999E-3</v>
      </c>
      <c r="S10" s="255">
        <v>7.9000000000000008E-3</v>
      </c>
      <c r="T10" s="255">
        <v>9.4000000000000004E-3</v>
      </c>
      <c r="U10" s="253">
        <v>2599</v>
      </c>
      <c r="V10" s="253">
        <v>149</v>
      </c>
      <c r="W10" s="257">
        <v>0.3347222222222222</v>
      </c>
      <c r="X10" s="258">
        <v>42821</v>
      </c>
      <c r="Y10" s="259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-7.3333333333333334E-4</v>
      </c>
      <c r="E11" s="36"/>
      <c r="F11" s="35"/>
      <c r="G11" s="43">
        <f>AVERAGE(G8:G10)</f>
        <v>-0.13243333333333332</v>
      </c>
      <c r="H11" s="272">
        <f>COUNTIF($D8:$D10,"&gt;0")/COUNT($D8:$D10)</f>
        <v>0.33333333333333331</v>
      </c>
      <c r="I11" s="36"/>
      <c r="J11" s="36"/>
      <c r="K11" s="43">
        <f>AVERAGE(K8:K10)</f>
        <v>5.253E-2</v>
      </c>
      <c r="L11" s="36"/>
      <c r="M11" s="35"/>
      <c r="N11" s="38"/>
      <c r="O11" s="39"/>
      <c r="P11" s="43">
        <f>AVERAGE(P8:P10)</f>
        <v>-8.8733333333333331E-2</v>
      </c>
      <c r="Q11" s="37"/>
      <c r="R11" s="43">
        <f>AVERAGE(R8:R10)</f>
        <v>1.9666666666666665E-3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1.1399999999999999</v>
      </c>
      <c r="D12" s="156">
        <v>-3.5000000000000001E-3</v>
      </c>
      <c r="E12" s="150">
        <v>2592.4499999999998</v>
      </c>
      <c r="F12" s="14">
        <v>1.0459000000000001</v>
      </c>
      <c r="G12" s="152">
        <v>-0.09</v>
      </c>
      <c r="H12" s="152">
        <v>4.4999999999999998E-2</v>
      </c>
      <c r="I12" s="150">
        <v>6</v>
      </c>
      <c r="J12" s="150">
        <v>6</v>
      </c>
      <c r="K12" s="152">
        <v>5.484E-2</v>
      </c>
      <c r="L12" s="150" t="s">
        <v>40</v>
      </c>
      <c r="M12" s="14" t="s">
        <v>222</v>
      </c>
      <c r="N12" s="151">
        <v>1.1599999999999999E-2</v>
      </c>
      <c r="O12" s="18">
        <v>0.23219999999999999</v>
      </c>
      <c r="P12" s="152">
        <v>-6.6199999999999995E-2</v>
      </c>
      <c r="Q12" s="152">
        <v>0.77749999999999997</v>
      </c>
      <c r="R12" s="152">
        <v>-5.1999999999999998E-3</v>
      </c>
      <c r="S12" s="152">
        <v>-3.2000000000000002E-3</v>
      </c>
      <c r="T12" s="152">
        <v>-4.1000000000000003E-3</v>
      </c>
      <c r="U12" s="150">
        <v>48269</v>
      </c>
      <c r="V12" s="150">
        <v>-31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1.2470000000000001</v>
      </c>
      <c r="D13" s="147">
        <v>1.14E-2</v>
      </c>
      <c r="E13" s="144">
        <v>4742.5200000000004</v>
      </c>
      <c r="F13" s="7">
        <v>1.0407999999999999</v>
      </c>
      <c r="G13" s="146">
        <v>-0.1981</v>
      </c>
      <c r="H13" s="146">
        <v>4.4999999999999998E-2</v>
      </c>
      <c r="I13" s="144">
        <v>6</v>
      </c>
      <c r="J13" s="144">
        <v>6</v>
      </c>
      <c r="K13" s="146">
        <v>4.9739999999999999E-2</v>
      </c>
      <c r="L13" s="144" t="s">
        <v>40</v>
      </c>
      <c r="M13" s="7" t="s">
        <v>231</v>
      </c>
      <c r="N13" s="147">
        <v>1.1599999999999999E-2</v>
      </c>
      <c r="O13" s="23">
        <v>0.52439999999999998</v>
      </c>
      <c r="P13" s="146">
        <v>-0.15029999999999999</v>
      </c>
      <c r="Q13" s="146">
        <v>0.47399999999999998</v>
      </c>
      <c r="R13" s="146">
        <v>-6.8999999999999999E-3</v>
      </c>
      <c r="S13" s="146">
        <v>5.1000000000000004E-3</v>
      </c>
      <c r="T13" s="146">
        <v>1.6199999999999999E-2</v>
      </c>
      <c r="U13" s="144">
        <v>19831</v>
      </c>
      <c r="V13" s="144">
        <v>5113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150219</v>
      </c>
      <c r="B14" s="150" t="s">
        <v>228</v>
      </c>
      <c r="C14" s="14">
        <v>1.2529999999999999</v>
      </c>
      <c r="D14" s="151">
        <v>4.7999999999999996E-3</v>
      </c>
      <c r="E14" s="150">
        <v>987.34</v>
      </c>
      <c r="F14" s="14">
        <v>1.0409999999999999</v>
      </c>
      <c r="G14" s="152">
        <v>-0.20369999999999999</v>
      </c>
      <c r="H14" s="152">
        <v>4.4999999999999998E-2</v>
      </c>
      <c r="I14" s="150">
        <v>6</v>
      </c>
      <c r="J14" s="150">
        <v>6</v>
      </c>
      <c r="K14" s="152">
        <v>4.9500000000000002E-2</v>
      </c>
      <c r="L14" s="150" t="s">
        <v>40</v>
      </c>
      <c r="M14" s="269" t="s">
        <v>229</v>
      </c>
      <c r="N14" s="151">
        <v>1.9099999999999999E-2</v>
      </c>
      <c r="O14" s="18">
        <v>0.3921</v>
      </c>
      <c r="P14" s="152">
        <v>-0.15440000000000001</v>
      </c>
      <c r="Q14" s="152">
        <v>0.41249999999999998</v>
      </c>
      <c r="R14" s="152">
        <v>-8.3999999999999995E-3</v>
      </c>
      <c r="S14" s="152">
        <v>-6.7000000000000002E-3</v>
      </c>
      <c r="T14" s="152">
        <v>-7.7000000000000002E-3</v>
      </c>
      <c r="U14" s="150">
        <v>44224</v>
      </c>
      <c r="V14" s="150">
        <v>-72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4.2333333333333329E-3</v>
      </c>
      <c r="E15" s="36"/>
      <c r="F15" s="35"/>
      <c r="G15" s="43">
        <f>AVERAGE(G12:G14)</f>
        <v>-0.16393333333333335</v>
      </c>
      <c r="H15" s="272">
        <f>COUNTIF($D12:$D14,"&gt;0")/COUNT($D12:$D14)</f>
        <v>0.66666666666666663</v>
      </c>
      <c r="I15" s="36"/>
      <c r="J15" s="36"/>
      <c r="K15" s="43">
        <f>AVERAGE(K12:K14)</f>
        <v>5.1359999999999996E-2</v>
      </c>
      <c r="L15" s="36"/>
      <c r="M15" s="35"/>
      <c r="N15" s="38"/>
      <c r="O15" s="39"/>
      <c r="P15" s="43">
        <f>AVERAGE(P12:P14)</f>
        <v>-0.12363333333333333</v>
      </c>
      <c r="Q15" s="37"/>
      <c r="R15" s="43">
        <f>AVERAGE(R12:R14)</f>
        <v>-6.8333333333333328E-3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150293</v>
      </c>
      <c r="B16" s="144" t="s">
        <v>204</v>
      </c>
      <c r="C16" s="7">
        <v>1.1020000000000001</v>
      </c>
      <c r="D16" s="145">
        <v>-2.7000000000000001E-3</v>
      </c>
      <c r="E16" s="144">
        <v>7.0000000000000007E-2</v>
      </c>
      <c r="F16" s="7">
        <v>1.0644</v>
      </c>
      <c r="G16" s="146">
        <v>-3.5299999999999998E-2</v>
      </c>
      <c r="H16" s="146">
        <v>0.04</v>
      </c>
      <c r="I16" s="144">
        <v>6.25</v>
      </c>
      <c r="J16" s="144">
        <v>5.5</v>
      </c>
      <c r="K16" s="146">
        <v>5.3100000000000001E-2</v>
      </c>
      <c r="L16" s="144" t="s">
        <v>40</v>
      </c>
      <c r="M16" s="7" t="s">
        <v>66</v>
      </c>
      <c r="N16" s="147">
        <v>1.06E-2</v>
      </c>
      <c r="O16" s="23">
        <v>0.34360000000000002</v>
      </c>
      <c r="P16" s="146">
        <v>-3.0200000000000001E-2</v>
      </c>
      <c r="Q16" s="146">
        <v>0.49819999999999998</v>
      </c>
      <c r="R16" s="146">
        <v>-6.7000000000000002E-3</v>
      </c>
      <c r="S16" s="146">
        <v>5.4000000000000003E-3</v>
      </c>
      <c r="T16" s="146">
        <v>1.03E-2</v>
      </c>
      <c r="U16" s="144">
        <v>1320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150297</v>
      </c>
      <c r="B17" s="150" t="s">
        <v>202</v>
      </c>
      <c r="C17" s="14">
        <v>1.109</v>
      </c>
      <c r="D17" s="151">
        <v>8.9999999999999998E-4</v>
      </c>
      <c r="E17" s="150">
        <v>80.78</v>
      </c>
      <c r="F17" s="14">
        <v>1.0711999999999999</v>
      </c>
      <c r="G17" s="152">
        <v>-3.5299999999999998E-2</v>
      </c>
      <c r="H17" s="152">
        <v>0.04</v>
      </c>
      <c r="I17" s="150">
        <v>6</v>
      </c>
      <c r="J17" s="150">
        <v>5.5</v>
      </c>
      <c r="K17" s="152">
        <v>5.3060000000000003E-2</v>
      </c>
      <c r="L17" s="150" t="s">
        <v>40</v>
      </c>
      <c r="M17" s="269" t="s">
        <v>203</v>
      </c>
      <c r="N17" s="151">
        <v>1.47E-2</v>
      </c>
      <c r="O17" s="18">
        <v>0.17979999999999999</v>
      </c>
      <c r="P17" s="152">
        <v>-3.0099999999999998E-2</v>
      </c>
      <c r="Q17" s="152">
        <v>0.86240000000000006</v>
      </c>
      <c r="R17" s="152">
        <v>-6.7000000000000002E-3</v>
      </c>
      <c r="S17" s="152">
        <v>-6.0000000000000001E-3</v>
      </c>
      <c r="T17" s="152">
        <v>-5.1999999999999998E-3</v>
      </c>
      <c r="U17" s="150">
        <v>6037</v>
      </c>
      <c r="V17" s="150">
        <v>-28</v>
      </c>
      <c r="W17" s="153">
        <v>0.21180555555555555</v>
      </c>
      <c r="X17" s="154">
        <v>42705</v>
      </c>
      <c r="Y17" s="21" t="s">
        <v>38</v>
      </c>
    </row>
    <row r="18" spans="1:25" ht="15.75" thickBot="1" x14ac:dyDescent="0.2">
      <c r="A18" s="7">
        <v>150323</v>
      </c>
      <c r="B18" s="144" t="s">
        <v>194</v>
      </c>
      <c r="C18" s="7">
        <v>1.0740000000000001</v>
      </c>
      <c r="D18" s="157">
        <v>0</v>
      </c>
      <c r="E18" s="144">
        <v>211.31</v>
      </c>
      <c r="F18" s="7">
        <v>1.0367999999999999</v>
      </c>
      <c r="G18" s="146">
        <v>-3.5900000000000001E-2</v>
      </c>
      <c r="H18" s="146">
        <v>0.04</v>
      </c>
      <c r="I18" s="144">
        <v>5.5</v>
      </c>
      <c r="J18" s="144">
        <v>5.5</v>
      </c>
      <c r="K18" s="146">
        <v>5.3030000000000001E-2</v>
      </c>
      <c r="L18" s="144" t="s">
        <v>40</v>
      </c>
      <c r="M18" s="7" t="s">
        <v>76</v>
      </c>
      <c r="N18" s="147">
        <v>2.4400000000000002E-2</v>
      </c>
      <c r="O18" s="23">
        <v>0.21260000000000001</v>
      </c>
      <c r="P18" s="146">
        <v>-0.03</v>
      </c>
      <c r="Q18" s="146">
        <v>0.8357</v>
      </c>
      <c r="R18" s="146">
        <v>6.6E-3</v>
      </c>
      <c r="S18" s="146">
        <v>-2.5999999999999999E-3</v>
      </c>
      <c r="T18" s="146">
        <v>-3.5999999999999999E-3</v>
      </c>
      <c r="U18" s="144">
        <v>4473</v>
      </c>
      <c r="V18" s="144">
        <v>0</v>
      </c>
      <c r="W18" s="148">
        <v>0.21180555555555555</v>
      </c>
      <c r="X18" s="149">
        <v>42738</v>
      </c>
      <c r="Y18" s="13" t="s">
        <v>38</v>
      </c>
    </row>
    <row r="19" spans="1:25" ht="15.75" thickBot="1" x14ac:dyDescent="0.2">
      <c r="A19" s="14">
        <v>150335</v>
      </c>
      <c r="B19" s="150" t="s">
        <v>195</v>
      </c>
      <c r="C19" s="14">
        <v>1.08</v>
      </c>
      <c r="D19" s="159">
        <v>0</v>
      </c>
      <c r="E19" s="150">
        <v>133.04</v>
      </c>
      <c r="F19" s="14">
        <v>1.04</v>
      </c>
      <c r="G19" s="152">
        <v>-3.85E-2</v>
      </c>
      <c r="H19" s="152">
        <v>0.04</v>
      </c>
      <c r="I19" s="150">
        <v>5.5</v>
      </c>
      <c r="J19" s="150">
        <v>5.5</v>
      </c>
      <c r="K19" s="152">
        <v>5.2880000000000003E-2</v>
      </c>
      <c r="L19" s="150" t="s">
        <v>40</v>
      </c>
      <c r="M19" s="14" t="s">
        <v>80</v>
      </c>
      <c r="N19" s="151">
        <v>1.2E-2</v>
      </c>
      <c r="O19" s="18">
        <v>0.24440000000000001</v>
      </c>
      <c r="P19" s="152">
        <v>-3.2599999999999997E-2</v>
      </c>
      <c r="Q19" s="162">
        <v>0.75719999999999998</v>
      </c>
      <c r="R19" s="152">
        <v>-4.1999999999999997E-3</v>
      </c>
      <c r="S19" s="152">
        <v>1.1999999999999999E-3</v>
      </c>
      <c r="T19" s="152">
        <v>1.1999999999999999E-3</v>
      </c>
      <c r="U19" s="150">
        <v>16689</v>
      </c>
      <c r="V19" s="150">
        <v>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1.08</v>
      </c>
      <c r="D20" s="157">
        <v>0</v>
      </c>
      <c r="E20" s="144">
        <v>1731.18</v>
      </c>
      <c r="F20" s="7">
        <v>1.04</v>
      </c>
      <c r="G20" s="146">
        <v>-3.85E-2</v>
      </c>
      <c r="H20" s="146">
        <v>0.04</v>
      </c>
      <c r="I20" s="144">
        <v>5.5</v>
      </c>
      <c r="J20" s="144">
        <v>5.5</v>
      </c>
      <c r="K20" s="146">
        <v>5.2880000000000003E-2</v>
      </c>
      <c r="L20" s="144" t="s">
        <v>40</v>
      </c>
      <c r="M20" s="7" t="s">
        <v>78</v>
      </c>
      <c r="N20" s="147">
        <v>5.3E-3</v>
      </c>
      <c r="O20" s="23">
        <v>0.2087</v>
      </c>
      <c r="P20" s="146">
        <v>-3.2599999999999997E-2</v>
      </c>
      <c r="Q20" s="146">
        <v>0.84030000000000005</v>
      </c>
      <c r="R20" s="146">
        <v>-7.4999999999999997E-3</v>
      </c>
      <c r="S20" s="146">
        <v>-6.1999999999999998E-3</v>
      </c>
      <c r="T20" s="146">
        <v>1.1999999999999999E-3</v>
      </c>
      <c r="U20" s="144">
        <v>126866</v>
      </c>
      <c r="V20" s="144">
        <v>2022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1.08</v>
      </c>
      <c r="D21" s="159">
        <v>0</v>
      </c>
      <c r="E21" s="150">
        <v>1102.96</v>
      </c>
      <c r="F21" s="14">
        <v>1.04</v>
      </c>
      <c r="G21" s="152">
        <v>-3.85E-2</v>
      </c>
      <c r="H21" s="152">
        <v>0.04</v>
      </c>
      <c r="I21" s="150">
        <v>5.5</v>
      </c>
      <c r="J21" s="150">
        <v>5.5</v>
      </c>
      <c r="K21" s="152">
        <v>5.2880000000000003E-2</v>
      </c>
      <c r="L21" s="150" t="s">
        <v>40</v>
      </c>
      <c r="M21" s="14" t="s">
        <v>197</v>
      </c>
      <c r="N21" s="151">
        <v>1.12E-2</v>
      </c>
      <c r="O21" s="18">
        <v>0.19109999999999999</v>
      </c>
      <c r="P21" s="152">
        <v>-3.2599999999999997E-2</v>
      </c>
      <c r="Q21" s="152">
        <v>0.88109999999999999</v>
      </c>
      <c r="R21" s="152">
        <v>-6.1000000000000004E-3</v>
      </c>
      <c r="S21" s="152">
        <v>-3.8E-3</v>
      </c>
      <c r="T21" s="152">
        <v>-2.5999999999999999E-3</v>
      </c>
      <c r="U21" s="150">
        <v>82414</v>
      </c>
      <c r="V21" s="150">
        <v>-106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150303</v>
      </c>
      <c r="B22" s="144" t="s">
        <v>200</v>
      </c>
      <c r="C22" s="7">
        <v>1.0820000000000001</v>
      </c>
      <c r="D22" s="147">
        <v>1.9E-3</v>
      </c>
      <c r="E22" s="144">
        <v>133.47</v>
      </c>
      <c r="F22" s="7">
        <v>1.0401</v>
      </c>
      <c r="G22" s="146">
        <v>-4.0300000000000002E-2</v>
      </c>
      <c r="H22" s="146">
        <v>0.04</v>
      </c>
      <c r="I22" s="144">
        <v>6</v>
      </c>
      <c r="J22" s="144">
        <v>5.5</v>
      </c>
      <c r="K22" s="146">
        <v>5.2859999999999997E-2</v>
      </c>
      <c r="L22" s="144" t="s">
        <v>40</v>
      </c>
      <c r="M22" s="7" t="s">
        <v>201</v>
      </c>
      <c r="N22" s="147">
        <v>1.72E-2</v>
      </c>
      <c r="O22" s="23">
        <v>0.26790000000000003</v>
      </c>
      <c r="P22" s="146">
        <v>-3.44E-2</v>
      </c>
      <c r="Q22" s="160">
        <v>0.70250000000000001</v>
      </c>
      <c r="R22" s="146">
        <v>-1E-4</v>
      </c>
      <c r="S22" s="146">
        <v>-2.8E-3</v>
      </c>
      <c r="T22" s="146">
        <v>-5.0000000000000001E-4</v>
      </c>
      <c r="U22" s="144">
        <v>39408</v>
      </c>
      <c r="V22" s="144">
        <v>0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150291</v>
      </c>
      <c r="B23" s="161" t="s">
        <v>198</v>
      </c>
      <c r="C23" s="14">
        <v>1.081</v>
      </c>
      <c r="D23" s="156">
        <v>-2.8E-3</v>
      </c>
      <c r="E23" s="150">
        <v>290.76</v>
      </c>
      <c r="F23" s="14">
        <v>1.04</v>
      </c>
      <c r="G23" s="152">
        <v>-3.9399999999999998E-2</v>
      </c>
      <c r="H23" s="152">
        <v>0.04</v>
      </c>
      <c r="I23" s="150">
        <v>5.5</v>
      </c>
      <c r="J23" s="150">
        <v>5.5</v>
      </c>
      <c r="K23" s="152">
        <v>5.2830000000000002E-2</v>
      </c>
      <c r="L23" s="150" t="s">
        <v>40</v>
      </c>
      <c r="M23" s="14" t="s">
        <v>95</v>
      </c>
      <c r="N23" s="156">
        <v>-5.1999999999999998E-3</v>
      </c>
      <c r="O23" s="18">
        <v>0.22559999999999999</v>
      </c>
      <c r="P23" s="152">
        <v>-3.3500000000000002E-2</v>
      </c>
      <c r="Q23" s="152">
        <v>0.80100000000000005</v>
      </c>
      <c r="R23" s="152">
        <v>-4.0000000000000001E-3</v>
      </c>
      <c r="S23" s="152">
        <v>-6.6E-3</v>
      </c>
      <c r="T23" s="152">
        <v>-4.7999999999999996E-3</v>
      </c>
      <c r="U23" s="150">
        <v>19815</v>
      </c>
      <c r="V23" s="150">
        <v>-3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150299</v>
      </c>
      <c r="B24" s="155" t="s">
        <v>199</v>
      </c>
      <c r="C24" s="7">
        <v>1.083</v>
      </c>
      <c r="D24" s="145">
        <v>-8.9999999999999998E-4</v>
      </c>
      <c r="E24" s="144">
        <v>212.07</v>
      </c>
      <c r="F24" s="7">
        <v>1.0399</v>
      </c>
      <c r="G24" s="146">
        <v>-4.1399999999999999E-2</v>
      </c>
      <c r="H24" s="146">
        <v>0.04</v>
      </c>
      <c r="I24" s="144">
        <v>5.5</v>
      </c>
      <c r="J24" s="144">
        <v>5.5</v>
      </c>
      <c r="K24" s="146">
        <v>5.2729999999999999E-2</v>
      </c>
      <c r="L24" s="144" t="s">
        <v>40</v>
      </c>
      <c r="M24" s="7" t="s">
        <v>95</v>
      </c>
      <c r="N24" s="145">
        <v>-5.1999999999999998E-3</v>
      </c>
      <c r="O24" s="23">
        <v>0.1996</v>
      </c>
      <c r="P24" s="146">
        <v>-3.5299999999999998E-2</v>
      </c>
      <c r="Q24" s="160">
        <v>0.86150000000000004</v>
      </c>
      <c r="R24" s="146">
        <v>2.9999999999999997E-4</v>
      </c>
      <c r="S24" s="146">
        <v>-3.5000000000000001E-3</v>
      </c>
      <c r="T24" s="146">
        <v>-4.0000000000000001E-3</v>
      </c>
      <c r="U24" s="144">
        <v>43629</v>
      </c>
      <c r="V24" s="144">
        <v>-6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1.077</v>
      </c>
      <c r="D25" s="159">
        <v>0</v>
      </c>
      <c r="E25" s="150">
        <v>1.25</v>
      </c>
      <c r="F25" s="14">
        <v>1.0334000000000001</v>
      </c>
      <c r="G25" s="152">
        <v>-4.2200000000000001E-2</v>
      </c>
      <c r="H25" s="152">
        <v>0.04</v>
      </c>
      <c r="I25" s="150">
        <v>5.5</v>
      </c>
      <c r="J25" s="150">
        <v>5.5</v>
      </c>
      <c r="K25" s="152">
        <v>5.2699999999999997E-2</v>
      </c>
      <c r="L25" s="150" t="s">
        <v>40</v>
      </c>
      <c r="M25" s="14" t="s">
        <v>66</v>
      </c>
      <c r="N25" s="151">
        <v>1.06E-2</v>
      </c>
      <c r="O25" s="18">
        <v>0.36430000000000001</v>
      </c>
      <c r="P25" s="152">
        <v>-3.6400000000000002E-2</v>
      </c>
      <c r="Q25" s="162">
        <v>0.48609999999999998</v>
      </c>
      <c r="R25" s="152">
        <v>-9.2999999999999992E-3</v>
      </c>
      <c r="S25" s="152">
        <v>-1.8E-3</v>
      </c>
      <c r="T25" s="152">
        <v>-4.1999999999999997E-3</v>
      </c>
      <c r="U25" s="150">
        <v>1652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1.085</v>
      </c>
      <c r="D26" s="147">
        <v>8.9999999999999998E-4</v>
      </c>
      <c r="E26" s="144">
        <v>108.35</v>
      </c>
      <c r="F26" s="7">
        <v>1.0367999999999999</v>
      </c>
      <c r="G26" s="146">
        <v>-4.65E-2</v>
      </c>
      <c r="H26" s="146">
        <v>0.04</v>
      </c>
      <c r="I26" s="144">
        <v>5.5</v>
      </c>
      <c r="J26" s="144">
        <v>5.5</v>
      </c>
      <c r="K26" s="146">
        <v>5.2470000000000003E-2</v>
      </c>
      <c r="L26" s="144" t="s">
        <v>40</v>
      </c>
      <c r="M26" s="7" t="s">
        <v>110</v>
      </c>
      <c r="N26" s="147">
        <v>1.6899999999999998E-2</v>
      </c>
      <c r="O26" s="23">
        <v>0.2427</v>
      </c>
      <c r="P26" s="146">
        <v>-3.9800000000000002E-2</v>
      </c>
      <c r="Q26" s="146">
        <v>0.76549999999999996</v>
      </c>
      <c r="R26" s="146">
        <v>-8.3999999999999995E-3</v>
      </c>
      <c r="S26" s="146">
        <v>-5.0000000000000001E-3</v>
      </c>
      <c r="T26" s="146">
        <v>-5.8999999999999999E-3</v>
      </c>
      <c r="U26" s="144">
        <v>19363</v>
      </c>
      <c r="V26" s="144">
        <v>-56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150301</v>
      </c>
      <c r="B27" s="150" t="s">
        <v>212</v>
      </c>
      <c r="C27" s="14">
        <v>1.0900000000000001</v>
      </c>
      <c r="D27" s="159">
        <v>0</v>
      </c>
      <c r="E27" s="150">
        <v>134.66</v>
      </c>
      <c r="F27" s="14">
        <v>1.0399</v>
      </c>
      <c r="G27" s="152">
        <v>-4.82E-2</v>
      </c>
      <c r="H27" s="152">
        <v>0.04</v>
      </c>
      <c r="I27" s="150">
        <v>5.5</v>
      </c>
      <c r="J27" s="150">
        <v>5.5</v>
      </c>
      <c r="K27" s="152">
        <v>5.2380000000000003E-2</v>
      </c>
      <c r="L27" s="150" t="s">
        <v>40</v>
      </c>
      <c r="M27" s="14" t="s">
        <v>56</v>
      </c>
      <c r="N27" s="151">
        <v>3.3E-3</v>
      </c>
      <c r="O27" s="18">
        <v>0.44269999999999998</v>
      </c>
      <c r="P27" s="152">
        <v>-4.1500000000000002E-2</v>
      </c>
      <c r="Q27" s="162">
        <v>0.29609999999999997</v>
      </c>
      <c r="R27" s="152">
        <v>-3.3E-3</v>
      </c>
      <c r="S27" s="152">
        <v>-4.1000000000000003E-3</v>
      </c>
      <c r="T27" s="152">
        <v>-3.5000000000000001E-3</v>
      </c>
      <c r="U27" s="150">
        <v>4997</v>
      </c>
      <c r="V27" s="150">
        <v>-3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150117</v>
      </c>
      <c r="B28" s="144" t="s">
        <v>206</v>
      </c>
      <c r="C28" s="7">
        <v>1.0880000000000001</v>
      </c>
      <c r="D28" s="157">
        <v>0</v>
      </c>
      <c r="E28" s="144">
        <v>685.33</v>
      </c>
      <c r="F28" s="7">
        <v>1.0368999999999999</v>
      </c>
      <c r="G28" s="146">
        <v>-4.9299999999999997E-2</v>
      </c>
      <c r="H28" s="146">
        <v>0.04</v>
      </c>
      <c r="I28" s="144">
        <v>5.5</v>
      </c>
      <c r="J28" s="144">
        <v>5.5</v>
      </c>
      <c r="K28" s="146">
        <v>5.2330000000000002E-2</v>
      </c>
      <c r="L28" s="144" t="s">
        <v>40</v>
      </c>
      <c r="M28" s="7" t="s">
        <v>207</v>
      </c>
      <c r="N28" s="147">
        <v>5.1000000000000004E-3</v>
      </c>
      <c r="O28" s="23">
        <v>0.19939999999999999</v>
      </c>
      <c r="P28" s="146">
        <v>-4.24E-2</v>
      </c>
      <c r="Q28" s="146">
        <v>1.4885999999999999</v>
      </c>
      <c r="R28" s="146">
        <v>-3.3E-3</v>
      </c>
      <c r="S28" s="146">
        <v>-1E-3</v>
      </c>
      <c r="T28" s="146">
        <v>-3.0999999999999999E-3</v>
      </c>
      <c r="U28" s="144">
        <v>105683</v>
      </c>
      <c r="V28" s="144">
        <v>-41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150130</v>
      </c>
      <c r="B29" s="150" t="s">
        <v>208</v>
      </c>
      <c r="C29" s="14">
        <v>1.089</v>
      </c>
      <c r="D29" s="151">
        <v>8.9999999999999998E-4</v>
      </c>
      <c r="E29" s="150">
        <v>7331.12</v>
      </c>
      <c r="F29" s="14">
        <v>1.0368999999999999</v>
      </c>
      <c r="G29" s="152">
        <v>-5.0200000000000002E-2</v>
      </c>
      <c r="H29" s="152">
        <v>0.04</v>
      </c>
      <c r="I29" s="150">
        <v>5.5</v>
      </c>
      <c r="J29" s="150">
        <v>5.5</v>
      </c>
      <c r="K29" s="152">
        <v>5.228E-2</v>
      </c>
      <c r="L29" s="150" t="s">
        <v>40</v>
      </c>
      <c r="M29" s="14" t="s">
        <v>209</v>
      </c>
      <c r="N29" s="151">
        <v>8.3000000000000001E-3</v>
      </c>
      <c r="O29" s="18">
        <v>0.21440000000000001</v>
      </c>
      <c r="P29" s="152">
        <v>-4.3299999999999998E-2</v>
      </c>
      <c r="Q29" s="152">
        <v>0.83150000000000002</v>
      </c>
      <c r="R29" s="152">
        <v>-4.3E-3</v>
      </c>
      <c r="S29" s="152">
        <v>-3.2000000000000002E-3</v>
      </c>
      <c r="T29" s="152">
        <v>-4.8999999999999998E-3</v>
      </c>
      <c r="U29" s="150">
        <v>477075</v>
      </c>
      <c r="V29" s="150">
        <v>48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150263</v>
      </c>
      <c r="B30" s="144" t="s">
        <v>210</v>
      </c>
      <c r="C30" s="7">
        <v>1.0920000000000001</v>
      </c>
      <c r="D30" s="147">
        <v>2.8E-3</v>
      </c>
      <c r="E30" s="144">
        <v>17.850000000000001</v>
      </c>
      <c r="F30" s="7">
        <v>1.0398000000000001</v>
      </c>
      <c r="G30" s="146">
        <v>-5.0200000000000002E-2</v>
      </c>
      <c r="H30" s="146">
        <v>0.04</v>
      </c>
      <c r="I30" s="144">
        <v>5.5</v>
      </c>
      <c r="J30" s="144">
        <v>5.5</v>
      </c>
      <c r="K30" s="146">
        <v>5.2269999999999997E-2</v>
      </c>
      <c r="L30" s="144" t="s">
        <v>40</v>
      </c>
      <c r="M30" s="7" t="s">
        <v>211</v>
      </c>
      <c r="N30" s="147">
        <v>1.6500000000000001E-2</v>
      </c>
      <c r="O30" s="23">
        <v>0.24909999999999999</v>
      </c>
      <c r="P30" s="146">
        <v>-4.3200000000000002E-2</v>
      </c>
      <c r="Q30" s="146">
        <v>0.74650000000000005</v>
      </c>
      <c r="R30" s="146">
        <v>-4.4999999999999997E-3</v>
      </c>
      <c r="S30" s="146">
        <v>4.5999999999999999E-3</v>
      </c>
      <c r="T30" s="146">
        <v>5.0000000000000001E-3</v>
      </c>
      <c r="U30" s="144">
        <v>1423</v>
      </c>
      <c r="V30" s="144">
        <v>0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150198</v>
      </c>
      <c r="B31" s="150" t="s">
        <v>219</v>
      </c>
      <c r="C31" s="14">
        <v>1.091</v>
      </c>
      <c r="D31" s="151">
        <v>2.8E-3</v>
      </c>
      <c r="E31" s="150">
        <v>1008.48</v>
      </c>
      <c r="F31" s="14">
        <v>1.0368999999999999</v>
      </c>
      <c r="G31" s="152">
        <v>-5.2200000000000003E-2</v>
      </c>
      <c r="H31" s="152">
        <v>0.04</v>
      </c>
      <c r="I31" s="150">
        <v>5.5</v>
      </c>
      <c r="J31" s="150">
        <v>5.5</v>
      </c>
      <c r="K31" s="152">
        <v>5.2179999999999997E-2</v>
      </c>
      <c r="L31" s="150" t="s">
        <v>40</v>
      </c>
      <c r="M31" s="14" t="s">
        <v>220</v>
      </c>
      <c r="N31" s="151">
        <v>1.04E-2</v>
      </c>
      <c r="O31" s="18">
        <v>0.25679999999999997</v>
      </c>
      <c r="P31" s="152">
        <v>-4.5100000000000001E-2</v>
      </c>
      <c r="Q31" s="152">
        <v>0.73260000000000003</v>
      </c>
      <c r="R31" s="152">
        <v>-5.4999999999999997E-3</v>
      </c>
      <c r="S31" s="152">
        <v>-3.8999999999999998E-3</v>
      </c>
      <c r="T31" s="152">
        <v>-3.3999999999999998E-3</v>
      </c>
      <c r="U31" s="150">
        <v>51211</v>
      </c>
      <c r="V31" s="150">
        <v>-99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1.0900000000000001</v>
      </c>
      <c r="D32" s="147">
        <v>3.7000000000000002E-3</v>
      </c>
      <c r="E32" s="144">
        <v>289.42</v>
      </c>
      <c r="F32" s="7">
        <v>1.0329999999999999</v>
      </c>
      <c r="G32" s="146">
        <v>-5.5199999999999999E-2</v>
      </c>
      <c r="H32" s="146">
        <v>0.04</v>
      </c>
      <c r="I32" s="144">
        <v>5.5</v>
      </c>
      <c r="J32" s="144">
        <v>5.5</v>
      </c>
      <c r="K32" s="146">
        <v>5.203E-2</v>
      </c>
      <c r="L32" s="144" t="s">
        <v>40</v>
      </c>
      <c r="M32" s="7" t="s">
        <v>46</v>
      </c>
      <c r="N32" s="147">
        <v>1.06E-2</v>
      </c>
      <c r="O32" s="23">
        <v>0.42320000000000002</v>
      </c>
      <c r="P32" s="146">
        <v>-4.7899999999999998E-2</v>
      </c>
      <c r="Q32" s="146">
        <v>0.3488</v>
      </c>
      <c r="R32" s="146">
        <v>-8.2000000000000007E-3</v>
      </c>
      <c r="S32" s="146">
        <v>-5.8999999999999999E-3</v>
      </c>
      <c r="T32" s="146">
        <v>-3.5999999999999999E-3</v>
      </c>
      <c r="U32" s="144">
        <v>13513</v>
      </c>
      <c r="V32" s="144">
        <v>0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150190</v>
      </c>
      <c r="B33" s="150" t="s">
        <v>213</v>
      </c>
      <c r="C33" s="14">
        <v>1.0980000000000001</v>
      </c>
      <c r="D33" s="156">
        <v>-3.5999999999999999E-3</v>
      </c>
      <c r="E33" s="150">
        <v>41.53</v>
      </c>
      <c r="F33" s="14">
        <v>1.0369999999999999</v>
      </c>
      <c r="G33" s="152">
        <v>-5.8799999999999998E-2</v>
      </c>
      <c r="H33" s="152">
        <v>0.04</v>
      </c>
      <c r="I33" s="150">
        <v>5.5</v>
      </c>
      <c r="J33" s="150">
        <v>5.5</v>
      </c>
      <c r="K33" s="152">
        <v>5.1839999999999997E-2</v>
      </c>
      <c r="L33" s="150" t="s">
        <v>40</v>
      </c>
      <c r="M33" s="14" t="s">
        <v>76</v>
      </c>
      <c r="N33" s="151">
        <v>2.4400000000000002E-2</v>
      </c>
      <c r="O33" s="18">
        <v>0.4647</v>
      </c>
      <c r="P33" s="152">
        <v>-5.1200000000000002E-2</v>
      </c>
      <c r="Q33" s="152">
        <v>0.2477</v>
      </c>
      <c r="R33" s="152">
        <v>1.3899999999999999E-2</v>
      </c>
      <c r="S33" s="152">
        <v>-6.4000000000000003E-3</v>
      </c>
      <c r="T33" s="152">
        <v>-5.5999999999999999E-3</v>
      </c>
      <c r="U33" s="150">
        <v>5608</v>
      </c>
      <c r="V33" s="150">
        <v>-7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502037</v>
      </c>
      <c r="B34" s="144" t="s">
        <v>221</v>
      </c>
      <c r="C34" s="7">
        <v>1.0980000000000001</v>
      </c>
      <c r="D34" s="147">
        <v>1.01E-2</v>
      </c>
      <c r="E34" s="144">
        <v>3.4</v>
      </c>
      <c r="F34" s="7">
        <v>1.0331999999999999</v>
      </c>
      <c r="G34" s="146">
        <v>-6.2700000000000006E-2</v>
      </c>
      <c r="H34" s="146">
        <v>0.04</v>
      </c>
      <c r="I34" s="144">
        <v>5.5</v>
      </c>
      <c r="J34" s="144">
        <v>5.5</v>
      </c>
      <c r="K34" s="146">
        <v>5.1650000000000001E-2</v>
      </c>
      <c r="L34" s="144" t="s">
        <v>40</v>
      </c>
      <c r="M34" s="7" t="s">
        <v>222</v>
      </c>
      <c r="N34" s="147">
        <v>1.1599999999999999E-2</v>
      </c>
      <c r="O34" s="23">
        <v>0.43809999999999999</v>
      </c>
      <c r="P34" s="146">
        <v>-5.4800000000000001E-2</v>
      </c>
      <c r="Q34" s="146">
        <v>0.31369999999999998</v>
      </c>
      <c r="R34" s="146">
        <v>-2E-3</v>
      </c>
      <c r="S34" s="146">
        <v>-6.1000000000000004E-3</v>
      </c>
      <c r="T34" s="146">
        <v>-4.0000000000000002E-4</v>
      </c>
      <c r="U34" s="144">
        <v>558</v>
      </c>
      <c r="V34" s="144">
        <v>-3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150196</v>
      </c>
      <c r="B35" s="150" t="s">
        <v>215</v>
      </c>
      <c r="C35" s="14">
        <v>1.107</v>
      </c>
      <c r="D35" s="156">
        <v>-8.9999999999999998E-4</v>
      </c>
      <c r="E35" s="150">
        <v>1156.5999999999999</v>
      </c>
      <c r="F35" s="14">
        <v>1.0368999999999999</v>
      </c>
      <c r="G35" s="152">
        <v>-6.7599999999999993E-2</v>
      </c>
      <c r="H35" s="152">
        <v>0.04</v>
      </c>
      <c r="I35" s="150">
        <v>5.5</v>
      </c>
      <c r="J35" s="150">
        <v>5.5</v>
      </c>
      <c r="K35" s="152">
        <v>5.1400000000000001E-2</v>
      </c>
      <c r="L35" s="150" t="s">
        <v>40</v>
      </c>
      <c r="M35" s="14" t="s">
        <v>216</v>
      </c>
      <c r="N35" s="151">
        <v>4.1999999999999997E-3</v>
      </c>
      <c r="O35" s="18">
        <v>0.43940000000000001</v>
      </c>
      <c r="P35" s="152">
        <v>-5.8900000000000001E-2</v>
      </c>
      <c r="Q35" s="152">
        <v>0.30690000000000001</v>
      </c>
      <c r="R35" s="152">
        <v>-3.7000000000000002E-3</v>
      </c>
      <c r="S35" s="152">
        <v>-5.9999999999999995E-4</v>
      </c>
      <c r="T35" s="152">
        <v>-2.8999999999999998E-3</v>
      </c>
      <c r="U35" s="150">
        <v>85035</v>
      </c>
      <c r="V35" s="150">
        <v>-87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150261</v>
      </c>
      <c r="B36" s="144" t="s">
        <v>217</v>
      </c>
      <c r="C36" s="7">
        <v>1.105</v>
      </c>
      <c r="D36" s="147">
        <v>2.7000000000000001E-3</v>
      </c>
      <c r="E36" s="144">
        <v>70.66</v>
      </c>
      <c r="F36" s="7">
        <v>1.0330999999999999</v>
      </c>
      <c r="G36" s="146">
        <v>-6.9599999999999995E-2</v>
      </c>
      <c r="H36" s="146">
        <v>0.04</v>
      </c>
      <c r="I36" s="144">
        <v>5.5</v>
      </c>
      <c r="J36" s="144">
        <v>5.5</v>
      </c>
      <c r="K36" s="146">
        <v>5.1310000000000001E-2</v>
      </c>
      <c r="L36" s="144" t="s">
        <v>40</v>
      </c>
      <c r="M36" s="7" t="s">
        <v>218</v>
      </c>
      <c r="N36" s="147">
        <v>1.7000000000000001E-2</v>
      </c>
      <c r="O36" s="23">
        <v>0.4415</v>
      </c>
      <c r="P36" s="146">
        <v>-6.08E-2</v>
      </c>
      <c r="Q36" s="146">
        <v>0.30590000000000001</v>
      </c>
      <c r="R36" s="146">
        <v>-7.1000000000000004E-3</v>
      </c>
      <c r="S36" s="146">
        <v>-3.3999999999999998E-3</v>
      </c>
      <c r="T36" s="146">
        <v>-5.4000000000000003E-3</v>
      </c>
      <c r="U36" s="144">
        <v>14813</v>
      </c>
      <c r="V36" s="144">
        <v>-1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150343</v>
      </c>
      <c r="B37" s="150" t="s">
        <v>223</v>
      </c>
      <c r="C37" s="14">
        <v>1.1100000000000001</v>
      </c>
      <c r="D37" s="151">
        <v>8.9999999999999998E-4</v>
      </c>
      <c r="E37" s="150">
        <v>110.95</v>
      </c>
      <c r="F37" s="14">
        <v>1.028</v>
      </c>
      <c r="G37" s="152">
        <v>-7.9799999999999996E-2</v>
      </c>
      <c r="H37" s="152">
        <v>0.04</v>
      </c>
      <c r="I37" s="150">
        <v>5.5</v>
      </c>
      <c r="J37" s="150">
        <v>5.5</v>
      </c>
      <c r="K37" s="152">
        <v>5.083E-2</v>
      </c>
      <c r="L37" s="150" t="s">
        <v>40</v>
      </c>
      <c r="M37" s="14" t="s">
        <v>56</v>
      </c>
      <c r="N37" s="151">
        <v>3.3E-3</v>
      </c>
      <c r="O37" s="18">
        <v>0.45419999999999999</v>
      </c>
      <c r="P37" s="152">
        <v>-6.9500000000000006E-2</v>
      </c>
      <c r="Q37" s="162">
        <v>0.28129999999999999</v>
      </c>
      <c r="R37" s="152">
        <v>-4.0000000000000001E-3</v>
      </c>
      <c r="S37" s="152">
        <v>-6.4000000000000003E-3</v>
      </c>
      <c r="T37" s="152">
        <v>-4.7000000000000002E-3</v>
      </c>
      <c r="U37" s="150">
        <v>5665</v>
      </c>
      <c r="V37" s="150">
        <v>-26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1.1439999999999999</v>
      </c>
      <c r="D38" s="145">
        <v>-8.9999999999999998E-4</v>
      </c>
      <c r="E38" s="144">
        <v>1.83</v>
      </c>
      <c r="F38" s="7">
        <v>1.0330999999999999</v>
      </c>
      <c r="G38" s="146">
        <v>-0.10730000000000001</v>
      </c>
      <c r="H38" s="146">
        <v>0.04</v>
      </c>
      <c r="I38" s="144">
        <v>5.5</v>
      </c>
      <c r="J38" s="144">
        <v>5.5</v>
      </c>
      <c r="K38" s="146">
        <v>4.9509999999999998E-2</v>
      </c>
      <c r="L38" s="144" t="s">
        <v>40</v>
      </c>
      <c r="M38" s="7" t="s">
        <v>218</v>
      </c>
      <c r="N38" s="147">
        <v>1.7000000000000001E-2</v>
      </c>
      <c r="O38" s="23">
        <v>0.47520000000000001</v>
      </c>
      <c r="P38" s="146">
        <v>-9.2799999999999994E-2</v>
      </c>
      <c r="Q38" s="146">
        <v>0.22700000000000001</v>
      </c>
      <c r="R38" s="146">
        <v>-3.3E-3</v>
      </c>
      <c r="S38" s="146">
        <v>7.7999999999999996E-3</v>
      </c>
      <c r="T38" s="146">
        <v>7.3000000000000001E-3</v>
      </c>
      <c r="U38" s="144">
        <v>1108</v>
      </c>
      <c r="V38" s="144">
        <v>0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2.0299999999999999E-2</v>
      </c>
      <c r="E39" s="150">
        <v>3.13</v>
      </c>
      <c r="F39" s="14">
        <v>1.0330999999999999</v>
      </c>
      <c r="G39" s="152">
        <v>-0.11990000000000001</v>
      </c>
      <c r="H39" s="152">
        <v>0.04</v>
      </c>
      <c r="I39" s="150">
        <v>5.5</v>
      </c>
      <c r="J39" s="150">
        <v>5.5</v>
      </c>
      <c r="K39" s="152">
        <v>4.8939999999999997E-2</v>
      </c>
      <c r="L39" s="150" t="s">
        <v>40</v>
      </c>
      <c r="M39" s="14" t="s">
        <v>127</v>
      </c>
      <c r="N39" s="151">
        <v>2.1899999999999999E-2</v>
      </c>
      <c r="O39" s="18">
        <v>0.47849999999999998</v>
      </c>
      <c r="P39" s="152">
        <v>-0.10299999999999999</v>
      </c>
      <c r="Q39" s="152">
        <v>0.21929999999999999</v>
      </c>
      <c r="R39" s="152">
        <v>-4.5999999999999999E-3</v>
      </c>
      <c r="S39" s="152">
        <v>1.1999999999999999E-3</v>
      </c>
      <c r="T39" s="152">
        <v>9.9000000000000008E-3</v>
      </c>
      <c r="U39" s="150">
        <v>789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1.163</v>
      </c>
      <c r="D40" s="147">
        <v>2.5999999999999999E-3</v>
      </c>
      <c r="E40" s="144">
        <v>3.3</v>
      </c>
      <c r="F40" s="7">
        <v>1.0329999999999999</v>
      </c>
      <c r="G40" s="146">
        <v>-0.1258</v>
      </c>
      <c r="H40" s="146">
        <v>0.04</v>
      </c>
      <c r="I40" s="144">
        <v>5.5</v>
      </c>
      <c r="J40" s="144">
        <v>5.5</v>
      </c>
      <c r="K40" s="146">
        <v>4.8669999999999998E-2</v>
      </c>
      <c r="L40" s="144" t="s">
        <v>40</v>
      </c>
      <c r="M40" s="7" t="s">
        <v>222</v>
      </c>
      <c r="N40" s="147">
        <v>1.1599999999999999E-2</v>
      </c>
      <c r="O40" s="23">
        <v>0.436</v>
      </c>
      <c r="P40" s="146">
        <v>-0.1076</v>
      </c>
      <c r="Q40" s="146">
        <v>0.31879999999999997</v>
      </c>
      <c r="R40" s="146">
        <v>-9.5999999999999992E-3</v>
      </c>
      <c r="S40" s="146">
        <v>-3.5999999999999999E-3</v>
      </c>
      <c r="T40" s="146">
        <v>-4.4000000000000003E-3</v>
      </c>
      <c r="U40" s="144">
        <v>648</v>
      </c>
      <c r="V40" s="144">
        <v>-5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1.54</v>
      </c>
      <c r="D41" s="151">
        <v>1.2999999999999999E-3</v>
      </c>
      <c r="E41" s="150">
        <v>127.79</v>
      </c>
      <c r="F41" s="14">
        <v>1.0369999999999999</v>
      </c>
      <c r="G41" s="152">
        <v>-0.48509999999999998</v>
      </c>
      <c r="H41" s="152">
        <v>0.04</v>
      </c>
      <c r="I41" s="150">
        <v>5.5</v>
      </c>
      <c r="J41" s="150">
        <v>5.5</v>
      </c>
      <c r="K41" s="152">
        <v>3.6589999999999998E-2</v>
      </c>
      <c r="L41" s="150" t="s">
        <v>40</v>
      </c>
      <c r="M41" s="14" t="s">
        <v>36</v>
      </c>
      <c r="N41" s="159">
        <v>0</v>
      </c>
      <c r="O41" s="18">
        <v>0.68889999999999996</v>
      </c>
      <c r="P41" s="152">
        <v>-0.32090000000000002</v>
      </c>
      <c r="Q41" s="150" t="s">
        <v>37</v>
      </c>
      <c r="R41" s="152">
        <v>1.6199999999999999E-2</v>
      </c>
      <c r="S41" s="152">
        <v>1.1599999999999999E-2</v>
      </c>
      <c r="T41" s="152">
        <v>1.3299999999999999E-2</v>
      </c>
      <c r="U41" s="150">
        <v>1338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1.5384615384615382E-3</v>
      </c>
      <c r="E42" s="36"/>
      <c r="F42" s="35"/>
      <c r="G42" s="43">
        <f>AVERAGE(G16:G41)</f>
        <v>-7.3603846153846159E-2</v>
      </c>
      <c r="H42" s="272">
        <f>COUNTIF($D16:$D41,"&gt;0")/COUNT($D16:$D41)</f>
        <v>0.5</v>
      </c>
      <c r="I42" s="36"/>
      <c r="J42" s="36"/>
      <c r="K42" s="43">
        <f>AVERAGE(K16:K41)</f>
        <v>5.1370384615384609E-2</v>
      </c>
      <c r="L42" s="36"/>
      <c r="M42" s="35"/>
      <c r="N42" s="38"/>
      <c r="O42" s="39"/>
      <c r="P42" s="43">
        <f>AVERAGE(P16:P41)</f>
        <v>-5.9630769230769223E-2</v>
      </c>
      <c r="Q42" s="37"/>
      <c r="R42" s="43">
        <f>AVERAGE(R16:R41)</f>
        <v>-3.0538461538461539E-3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0.98699999999999999</v>
      </c>
      <c r="D43" s="147">
        <v>2E-3</v>
      </c>
      <c r="E43" s="144">
        <v>5039.26</v>
      </c>
      <c r="F43" s="7">
        <v>1.038</v>
      </c>
      <c r="G43" s="146">
        <v>4.9099999999999998E-2</v>
      </c>
      <c r="H43" s="146">
        <v>3.5000000000000003E-2</v>
      </c>
      <c r="I43" s="144">
        <v>5</v>
      </c>
      <c r="J43" s="144">
        <v>5</v>
      </c>
      <c r="K43" s="146">
        <v>5.2690000000000001E-2</v>
      </c>
      <c r="L43" s="144" t="s">
        <v>40</v>
      </c>
      <c r="M43" s="7" t="s">
        <v>153</v>
      </c>
      <c r="N43" s="147">
        <v>9.7000000000000003E-3</v>
      </c>
      <c r="O43" s="23">
        <v>0.33610000000000001</v>
      </c>
      <c r="P43" s="155" t="s">
        <v>44</v>
      </c>
      <c r="Q43" s="146">
        <v>0.60840000000000005</v>
      </c>
      <c r="R43" s="146">
        <v>-7.6E-3</v>
      </c>
      <c r="S43" s="146">
        <v>-4.3E-3</v>
      </c>
      <c r="T43" s="146">
        <v>-3.0999999999999999E-3</v>
      </c>
      <c r="U43" s="144">
        <v>350865</v>
      </c>
      <c r="V43" s="144">
        <v>-4147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502014</v>
      </c>
      <c r="B44" s="150" t="s">
        <v>89</v>
      </c>
      <c r="C44" s="14">
        <v>1.0549999999999999</v>
      </c>
      <c r="D44" s="159">
        <v>0</v>
      </c>
      <c r="E44" s="150">
        <v>152.36000000000001</v>
      </c>
      <c r="F44" s="14">
        <v>1.044</v>
      </c>
      <c r="G44" s="152">
        <v>-1.0500000000000001E-2</v>
      </c>
      <c r="H44" s="152">
        <v>3.5000000000000003E-2</v>
      </c>
      <c r="I44" s="150">
        <v>5.75</v>
      </c>
      <c r="J44" s="150">
        <v>5</v>
      </c>
      <c r="K44" s="152">
        <v>4.9540000000000001E-2</v>
      </c>
      <c r="L44" s="150" t="s">
        <v>40</v>
      </c>
      <c r="M44" s="14" t="s">
        <v>154</v>
      </c>
      <c r="N44" s="151">
        <v>9.9000000000000008E-3</v>
      </c>
      <c r="O44" s="18">
        <v>0.14879999999999999</v>
      </c>
      <c r="P44" s="152">
        <v>-1.18E-2</v>
      </c>
      <c r="Q44" s="162">
        <v>0.97350000000000003</v>
      </c>
      <c r="R44" s="152">
        <v>-2.7000000000000001E-3</v>
      </c>
      <c r="S44" s="152">
        <v>2E-3</v>
      </c>
      <c r="T44" s="152">
        <v>2E-3</v>
      </c>
      <c r="U44" s="150">
        <v>18031</v>
      </c>
      <c r="V44" s="150">
        <v>134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163">
        <v>150145</v>
      </c>
      <c r="B45" s="166" t="s">
        <v>156</v>
      </c>
      <c r="C45" s="163">
        <v>1.0469999999999999</v>
      </c>
      <c r="D45" s="168">
        <v>0</v>
      </c>
      <c r="E45" s="166">
        <v>4.28</v>
      </c>
      <c r="F45" s="163">
        <v>1.036</v>
      </c>
      <c r="G45" s="167">
        <v>-1.06E-2</v>
      </c>
      <c r="H45" s="167">
        <v>3.5000000000000003E-2</v>
      </c>
      <c r="I45" s="166">
        <v>5</v>
      </c>
      <c r="J45" s="166">
        <v>5</v>
      </c>
      <c r="K45" s="167">
        <v>4.9459999999999997E-2</v>
      </c>
      <c r="L45" s="166" t="s">
        <v>40</v>
      </c>
      <c r="M45" s="163" t="s">
        <v>157</v>
      </c>
      <c r="N45" s="165">
        <v>1.09E-2</v>
      </c>
      <c r="O45" s="169">
        <v>0.1862</v>
      </c>
      <c r="P45" s="167">
        <v>-1.1900000000000001E-2</v>
      </c>
      <c r="Q45" s="167">
        <v>0.89849999999999997</v>
      </c>
      <c r="R45" s="167">
        <v>3.7000000000000002E-3</v>
      </c>
      <c r="S45" s="167">
        <v>1.34E-2</v>
      </c>
      <c r="T45" s="167">
        <v>1.67E-2</v>
      </c>
      <c r="U45" s="166">
        <v>1095</v>
      </c>
      <c r="V45" s="166">
        <v>0</v>
      </c>
      <c r="W45" s="170">
        <v>0.21180555555555555</v>
      </c>
      <c r="X45" s="171">
        <v>42719</v>
      </c>
      <c r="Y45" s="172" t="s">
        <v>38</v>
      </c>
    </row>
    <row r="46" spans="1:25" ht="15.75" thickBot="1" x14ac:dyDescent="0.2">
      <c r="A46" s="14">
        <v>150036</v>
      </c>
      <c r="B46" s="150" t="s">
        <v>298</v>
      </c>
      <c r="C46" s="14">
        <v>1.0449999999999999</v>
      </c>
      <c r="D46" s="156">
        <v>-1.6899999999999998E-2</v>
      </c>
      <c r="E46" s="150">
        <v>0.08</v>
      </c>
      <c r="F46" s="14">
        <v>1.034</v>
      </c>
      <c r="G46" s="152">
        <v>-1.06E-2</v>
      </c>
      <c r="H46" s="152">
        <v>3.5000000000000003E-2</v>
      </c>
      <c r="I46" s="150">
        <v>5</v>
      </c>
      <c r="J46" s="150">
        <v>5</v>
      </c>
      <c r="K46" s="152">
        <v>4.9459999999999997E-2</v>
      </c>
      <c r="L46" s="150" t="s">
        <v>40</v>
      </c>
      <c r="M46" s="14" t="s">
        <v>36</v>
      </c>
      <c r="N46" s="151">
        <v>6.8999999999999999E-3</v>
      </c>
      <c r="O46" s="18">
        <v>0.59740000000000004</v>
      </c>
      <c r="P46" s="152">
        <v>-1.26E-2</v>
      </c>
      <c r="Q46" s="152">
        <v>0.5091</v>
      </c>
      <c r="R46" s="152">
        <v>-1.14E-2</v>
      </c>
      <c r="S46" s="152">
        <v>-1.4E-3</v>
      </c>
      <c r="T46" s="152">
        <v>2.9999999999999997E-4</v>
      </c>
      <c r="U46" s="150">
        <v>180</v>
      </c>
      <c r="V46" s="150">
        <v>0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150053</v>
      </c>
      <c r="B47" s="144" t="s">
        <v>170</v>
      </c>
      <c r="C47" s="7">
        <v>1.0469999999999999</v>
      </c>
      <c r="D47" s="157">
        <v>0</v>
      </c>
      <c r="E47" s="144">
        <v>63.81</v>
      </c>
      <c r="F47" s="7">
        <v>1.0338000000000001</v>
      </c>
      <c r="G47" s="146">
        <v>-1.2800000000000001E-2</v>
      </c>
      <c r="H47" s="146">
        <v>3.5000000000000003E-2</v>
      </c>
      <c r="I47" s="144">
        <v>5</v>
      </c>
      <c r="J47" s="144">
        <v>5</v>
      </c>
      <c r="K47" s="146">
        <v>4.9349999999999998E-2</v>
      </c>
      <c r="L47" s="144" t="s">
        <v>40</v>
      </c>
      <c r="M47" s="7" t="s">
        <v>148</v>
      </c>
      <c r="N47" s="147">
        <v>1.5800000000000002E-2</v>
      </c>
      <c r="O47" s="23">
        <v>0.44769999999999999</v>
      </c>
      <c r="P47" s="146">
        <v>-1.38E-2</v>
      </c>
      <c r="Q47" s="146">
        <v>0.96020000000000005</v>
      </c>
      <c r="R47" s="146">
        <v>8.0000000000000002E-3</v>
      </c>
      <c r="S47" s="146">
        <v>1.6500000000000001E-2</v>
      </c>
      <c r="T47" s="146">
        <v>1.9599999999999999E-2</v>
      </c>
      <c r="U47" s="144">
        <v>546</v>
      </c>
      <c r="V47" s="144">
        <v>3</v>
      </c>
      <c r="W47" s="148">
        <v>0.17083333333333331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1.048</v>
      </c>
      <c r="D48" s="156">
        <v>-2.8999999999999998E-3</v>
      </c>
      <c r="E48" s="150">
        <v>4.22</v>
      </c>
      <c r="F48" s="14">
        <v>1.034</v>
      </c>
      <c r="G48" s="152">
        <v>-1.35E-2</v>
      </c>
      <c r="H48" s="152">
        <v>3.5000000000000003E-2</v>
      </c>
      <c r="I48" s="150">
        <v>5</v>
      </c>
      <c r="J48" s="150">
        <v>5</v>
      </c>
      <c r="K48" s="152">
        <v>4.931E-2</v>
      </c>
      <c r="L48" s="150" t="s">
        <v>40</v>
      </c>
      <c r="M48" s="14" t="s">
        <v>160</v>
      </c>
      <c r="N48" s="151">
        <v>4.8999999999999998E-3</v>
      </c>
      <c r="O48" s="18">
        <v>0.45519999999999999</v>
      </c>
      <c r="P48" s="152">
        <v>-1.47E-2</v>
      </c>
      <c r="Q48" s="152">
        <v>0.69710000000000005</v>
      </c>
      <c r="R48" s="152">
        <v>4.3E-3</v>
      </c>
      <c r="S48" s="152">
        <v>-2.0999999999999999E-3</v>
      </c>
      <c r="T48" s="152">
        <v>8.9999999999999998E-4</v>
      </c>
      <c r="U48" s="150">
        <v>437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150094</v>
      </c>
      <c r="B49" s="144" t="s">
        <v>162</v>
      </c>
      <c r="C49" s="7">
        <v>1.048</v>
      </c>
      <c r="D49" s="145">
        <v>-1.9E-3</v>
      </c>
      <c r="E49" s="144">
        <v>23.29</v>
      </c>
      <c r="F49" s="7">
        <v>1.034</v>
      </c>
      <c r="G49" s="146">
        <v>-1.35E-2</v>
      </c>
      <c r="H49" s="146">
        <v>3.5000000000000003E-2</v>
      </c>
      <c r="I49" s="144">
        <v>5</v>
      </c>
      <c r="J49" s="144">
        <v>5</v>
      </c>
      <c r="K49" s="146">
        <v>4.931E-2</v>
      </c>
      <c r="L49" s="144" t="s">
        <v>40</v>
      </c>
      <c r="M49" s="7" t="s">
        <v>163</v>
      </c>
      <c r="N49" s="147">
        <v>1.2800000000000001E-2</v>
      </c>
      <c r="O49" s="23">
        <v>0.17519999999999999</v>
      </c>
      <c r="P49" s="146">
        <v>-1.47E-2</v>
      </c>
      <c r="Q49" s="146">
        <v>1.5694999999999999</v>
      </c>
      <c r="R49" s="146">
        <v>-7.4999999999999997E-3</v>
      </c>
      <c r="S49" s="146">
        <v>-7.7999999999999996E-3</v>
      </c>
      <c r="T49" s="146">
        <v>-6.9999999999999999E-4</v>
      </c>
      <c r="U49" s="144">
        <v>952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1.075</v>
      </c>
      <c r="D50" s="159">
        <v>0</v>
      </c>
      <c r="E50" s="150">
        <v>0.02</v>
      </c>
      <c r="F50" s="14">
        <v>1.0589999999999999</v>
      </c>
      <c r="G50" s="152">
        <v>-1.5100000000000001E-2</v>
      </c>
      <c r="H50" s="152">
        <v>3.5000000000000003E-2</v>
      </c>
      <c r="I50" s="150">
        <v>5.5</v>
      </c>
      <c r="J50" s="150">
        <v>5</v>
      </c>
      <c r="K50" s="152">
        <v>4.9270000000000001E-2</v>
      </c>
      <c r="L50" s="150" t="s">
        <v>40</v>
      </c>
      <c r="M50" s="14" t="s">
        <v>91</v>
      </c>
      <c r="N50" s="151">
        <v>1.6999999999999999E-3</v>
      </c>
      <c r="O50" s="18">
        <v>0.29199999999999998</v>
      </c>
      <c r="P50" s="152">
        <v>-1.6299999999999999E-2</v>
      </c>
      <c r="Q50" s="162">
        <v>0.62250000000000005</v>
      </c>
      <c r="R50" s="152">
        <v>1.6000000000000001E-3</v>
      </c>
      <c r="S50" s="152">
        <v>2.7000000000000001E-3</v>
      </c>
      <c r="T50" s="152">
        <v>-3.8E-3</v>
      </c>
      <c r="U50" s="150">
        <v>1054</v>
      </c>
      <c r="V50" s="150">
        <v>0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150112</v>
      </c>
      <c r="B51" s="144" t="s">
        <v>265</v>
      </c>
      <c r="C51" s="7">
        <v>1.024</v>
      </c>
      <c r="D51" s="157">
        <v>0</v>
      </c>
      <c r="E51" s="144">
        <v>1.48</v>
      </c>
      <c r="F51" s="7">
        <v>1.0089999999999999</v>
      </c>
      <c r="G51" s="146">
        <v>-1.49E-2</v>
      </c>
      <c r="H51" s="146">
        <v>3.5000000000000003E-2</v>
      </c>
      <c r="I51" s="144">
        <v>5</v>
      </c>
      <c r="J51" s="144">
        <v>5</v>
      </c>
      <c r="K51" s="146">
        <v>4.9259999999999998E-2</v>
      </c>
      <c r="L51" s="144" t="s">
        <v>40</v>
      </c>
      <c r="M51" s="7" t="s">
        <v>266</v>
      </c>
      <c r="N51" s="147">
        <v>1.43E-2</v>
      </c>
      <c r="O51" s="23">
        <v>0.50160000000000005</v>
      </c>
      <c r="P51" s="146">
        <v>-1.5900000000000001E-2</v>
      </c>
      <c r="Q51" s="146">
        <v>0.58350000000000002</v>
      </c>
      <c r="R51" s="146">
        <v>-1.6000000000000001E-3</v>
      </c>
      <c r="S51" s="146">
        <v>2.3E-3</v>
      </c>
      <c r="T51" s="146">
        <v>3.8999999999999998E-3</v>
      </c>
      <c r="U51" s="144">
        <v>950</v>
      </c>
      <c r="V51" s="144">
        <v>-3</v>
      </c>
      <c r="W51" s="148">
        <v>0.21180555555555555</v>
      </c>
      <c r="X51" s="149">
        <v>42919</v>
      </c>
      <c r="Y51" s="13" t="s">
        <v>38</v>
      </c>
    </row>
    <row r="52" spans="1:25" ht="15.75" thickBot="1" x14ac:dyDescent="0.2">
      <c r="A52" s="14">
        <v>502031</v>
      </c>
      <c r="B52" s="161" t="s">
        <v>65</v>
      </c>
      <c r="C52" s="14">
        <v>1.02</v>
      </c>
      <c r="D52" s="156">
        <v>-2.8999999999999998E-3</v>
      </c>
      <c r="E52" s="150">
        <v>121.49</v>
      </c>
      <c r="F52" s="14">
        <v>1.0049999999999999</v>
      </c>
      <c r="G52" s="152">
        <v>-1.49E-2</v>
      </c>
      <c r="H52" s="152">
        <v>3.5000000000000003E-2</v>
      </c>
      <c r="I52" s="150">
        <v>5</v>
      </c>
      <c r="J52" s="150">
        <v>5</v>
      </c>
      <c r="K52" s="152">
        <v>4.9259999999999998E-2</v>
      </c>
      <c r="L52" s="150" t="s">
        <v>40</v>
      </c>
      <c r="M52" s="14" t="s">
        <v>66</v>
      </c>
      <c r="N52" s="151">
        <v>1.06E-2</v>
      </c>
      <c r="O52" s="18">
        <v>0.37119999999999997</v>
      </c>
      <c r="P52" s="152">
        <v>-1.6E-2</v>
      </c>
      <c r="Q52" s="152">
        <v>0.50309999999999999</v>
      </c>
      <c r="R52" s="152">
        <v>-6.0000000000000001E-3</v>
      </c>
      <c r="S52" s="152">
        <v>-3.0000000000000001E-3</v>
      </c>
      <c r="T52" s="152">
        <v>-3.0000000000000001E-3</v>
      </c>
      <c r="U52" s="150">
        <v>899</v>
      </c>
      <c r="V52" s="150">
        <v>-46</v>
      </c>
      <c r="W52" s="153">
        <v>0.21180555555555555</v>
      </c>
      <c r="X52" s="154">
        <v>42947</v>
      </c>
      <c r="Y52" s="21" t="s">
        <v>38</v>
      </c>
    </row>
    <row r="53" spans="1:25" ht="15.75" thickBot="1" x14ac:dyDescent="0.2">
      <c r="A53" s="7">
        <v>150138</v>
      </c>
      <c r="B53" s="144" t="s">
        <v>181</v>
      </c>
      <c r="C53" s="7">
        <v>1.054</v>
      </c>
      <c r="D53" s="147">
        <v>2.8999999999999998E-3</v>
      </c>
      <c r="E53" s="144">
        <v>4.0999999999999996</v>
      </c>
      <c r="F53" s="7">
        <v>1.038</v>
      </c>
      <c r="G53" s="146">
        <v>-1.54E-2</v>
      </c>
      <c r="H53" s="146">
        <v>3.5000000000000003E-2</v>
      </c>
      <c r="I53" s="144">
        <v>5</v>
      </c>
      <c r="J53" s="144">
        <v>5</v>
      </c>
      <c r="K53" s="146">
        <v>4.9209999999999997E-2</v>
      </c>
      <c r="L53" s="144" t="s">
        <v>40</v>
      </c>
      <c r="M53" s="7" t="s">
        <v>182</v>
      </c>
      <c r="N53" s="147">
        <v>1.34E-2</v>
      </c>
      <c r="O53" s="23">
        <v>0.38740000000000002</v>
      </c>
      <c r="P53" s="146">
        <v>-1.6500000000000001E-2</v>
      </c>
      <c r="Q53" s="146">
        <v>0.4269</v>
      </c>
      <c r="R53" s="146">
        <v>2.2000000000000001E-3</v>
      </c>
      <c r="S53" s="146">
        <v>8.6999999999999994E-3</v>
      </c>
      <c r="T53" s="146">
        <v>9.1999999999999998E-3</v>
      </c>
      <c r="U53" s="144">
        <v>254</v>
      </c>
      <c r="V53" s="144">
        <v>0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150083</v>
      </c>
      <c r="B54" s="150" t="s">
        <v>287</v>
      </c>
      <c r="C54" s="14">
        <v>1.05</v>
      </c>
      <c r="D54" s="156">
        <v>-1E-3</v>
      </c>
      <c r="E54" s="150">
        <v>3.11</v>
      </c>
      <c r="F54" s="14">
        <v>1.034</v>
      </c>
      <c r="G54" s="152">
        <v>-1.55E-2</v>
      </c>
      <c r="H54" s="152">
        <v>3.5000000000000003E-2</v>
      </c>
      <c r="I54" s="150">
        <v>5</v>
      </c>
      <c r="J54" s="150">
        <v>5</v>
      </c>
      <c r="K54" s="152">
        <v>4.9209999999999997E-2</v>
      </c>
      <c r="L54" s="150" t="s">
        <v>40</v>
      </c>
      <c r="M54" s="14" t="s">
        <v>266</v>
      </c>
      <c r="N54" s="151">
        <v>1.43E-2</v>
      </c>
      <c r="O54" s="18">
        <v>0.38740000000000002</v>
      </c>
      <c r="P54" s="152">
        <v>-1.66E-2</v>
      </c>
      <c r="Q54" s="152">
        <v>0.90849999999999997</v>
      </c>
      <c r="R54" s="152">
        <v>-9.4999999999999998E-3</v>
      </c>
      <c r="S54" s="152">
        <v>5.4000000000000003E-3</v>
      </c>
      <c r="T54" s="152">
        <v>4.4999999999999997E-3</v>
      </c>
      <c r="U54" s="150">
        <v>695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1.05</v>
      </c>
      <c r="D55" s="147">
        <v>4.7999999999999996E-3</v>
      </c>
      <c r="E55" s="144">
        <v>4.5599999999999996</v>
      </c>
      <c r="F55" s="7">
        <v>1.034</v>
      </c>
      <c r="G55" s="146">
        <v>-1.55E-2</v>
      </c>
      <c r="H55" s="146">
        <v>3.5000000000000003E-2</v>
      </c>
      <c r="I55" s="144">
        <v>5</v>
      </c>
      <c r="J55" s="144">
        <v>5</v>
      </c>
      <c r="K55" s="146">
        <v>4.9209999999999997E-2</v>
      </c>
      <c r="L55" s="144" t="s">
        <v>40</v>
      </c>
      <c r="M55" s="7" t="s">
        <v>174</v>
      </c>
      <c r="N55" s="147">
        <v>1.6E-2</v>
      </c>
      <c r="O55" s="23">
        <v>0.53659999999999997</v>
      </c>
      <c r="P55" s="146">
        <v>-1.66E-2</v>
      </c>
      <c r="Q55" s="146">
        <v>0.64449999999999996</v>
      </c>
      <c r="R55" s="146">
        <v>-1.38E-2</v>
      </c>
      <c r="S55" s="146">
        <v>-5.0000000000000001E-3</v>
      </c>
      <c r="T55" s="146">
        <v>-6.1999999999999998E-3</v>
      </c>
      <c r="U55" s="144">
        <v>347</v>
      </c>
      <c r="V55" s="144">
        <v>-3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502021</v>
      </c>
      <c r="B56" s="150" t="s">
        <v>344</v>
      </c>
      <c r="C56" s="14">
        <v>1.056</v>
      </c>
      <c r="D56" s="159">
        <v>0</v>
      </c>
      <c r="E56" s="150">
        <v>0</v>
      </c>
      <c r="F56" s="14">
        <v>1.036</v>
      </c>
      <c r="G56" s="152">
        <v>-1.9300000000000001E-2</v>
      </c>
      <c r="H56" s="152">
        <v>3.5000000000000003E-2</v>
      </c>
      <c r="I56" s="150">
        <v>5</v>
      </c>
      <c r="J56" s="150">
        <v>5</v>
      </c>
      <c r="K56" s="152">
        <v>4.9020000000000001E-2</v>
      </c>
      <c r="L56" s="150" t="s">
        <v>40</v>
      </c>
      <c r="M56" s="14" t="s">
        <v>91</v>
      </c>
      <c r="N56" s="151">
        <v>1.6999999999999999E-3</v>
      </c>
      <c r="O56" s="18">
        <v>0.44940000000000002</v>
      </c>
      <c r="P56" s="152">
        <v>-2.0299999999999999E-2</v>
      </c>
      <c r="Q56" s="152">
        <v>0.28439999999999999</v>
      </c>
      <c r="R56" s="152">
        <v>-6.3E-3</v>
      </c>
      <c r="S56" s="152">
        <v>-7.7000000000000002E-3</v>
      </c>
      <c r="T56" s="152">
        <v>-3.0000000000000001E-3</v>
      </c>
      <c r="U56" s="150">
        <v>359</v>
      </c>
      <c r="V56" s="150">
        <v>0</v>
      </c>
      <c r="W56" s="153">
        <v>0.21180555555555555</v>
      </c>
      <c r="X56" s="154">
        <v>42719</v>
      </c>
      <c r="Y56" s="21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1.0920000000000001</v>
      </c>
      <c r="D57" s="157">
        <v>0</v>
      </c>
      <c r="E57" s="144">
        <v>117.38</v>
      </c>
      <c r="F57" s="7">
        <v>1.07</v>
      </c>
      <c r="G57" s="146">
        <v>-2.06E-2</v>
      </c>
      <c r="H57" s="146">
        <v>3.5000000000000003E-2</v>
      </c>
      <c r="I57" s="144">
        <v>5.75</v>
      </c>
      <c r="J57" s="144">
        <v>5</v>
      </c>
      <c r="K57" s="146">
        <v>4.9009999999999998E-2</v>
      </c>
      <c r="L57" s="144" t="s">
        <v>40</v>
      </c>
      <c r="M57" s="7" t="s">
        <v>169</v>
      </c>
      <c r="N57" s="147">
        <v>1.1999999999999999E-3</v>
      </c>
      <c r="O57" s="23">
        <v>0.157</v>
      </c>
      <c r="P57" s="146">
        <v>-2.1600000000000001E-2</v>
      </c>
      <c r="Q57" s="160">
        <v>0.91600000000000004</v>
      </c>
      <c r="R57" s="146">
        <v>-2.3999999999999998E-3</v>
      </c>
      <c r="S57" s="146">
        <v>-3.8E-3</v>
      </c>
      <c r="T57" s="146">
        <v>-6.4000000000000003E-3</v>
      </c>
      <c r="U57" s="144">
        <v>5364</v>
      </c>
      <c r="V57" s="144">
        <v>-60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150055</v>
      </c>
      <c r="B58" s="150" t="s">
        <v>184</v>
      </c>
      <c r="C58" s="14">
        <v>1.06</v>
      </c>
      <c r="D58" s="159">
        <v>0</v>
      </c>
      <c r="E58" s="150">
        <v>0.96</v>
      </c>
      <c r="F58" s="14">
        <v>1.0338000000000001</v>
      </c>
      <c r="G58" s="152">
        <v>-2.53E-2</v>
      </c>
      <c r="H58" s="152">
        <v>3.5000000000000003E-2</v>
      </c>
      <c r="I58" s="150">
        <v>5</v>
      </c>
      <c r="J58" s="150">
        <v>5</v>
      </c>
      <c r="K58" s="152">
        <v>4.8719999999999999E-2</v>
      </c>
      <c r="L58" s="150" t="s">
        <v>40</v>
      </c>
      <c r="M58" s="14" t="s">
        <v>148</v>
      </c>
      <c r="N58" s="151">
        <v>1.5800000000000002E-2</v>
      </c>
      <c r="O58" s="18">
        <v>0.58930000000000005</v>
      </c>
      <c r="P58" s="152">
        <v>-2.5899999999999999E-2</v>
      </c>
      <c r="Q58" s="150" t="s">
        <v>37</v>
      </c>
      <c r="R58" s="152">
        <v>-3.5999999999999999E-3</v>
      </c>
      <c r="S58" s="152">
        <v>1.2699999999999999E-2</v>
      </c>
      <c r="T58" s="152">
        <v>5.5999999999999999E-3</v>
      </c>
      <c r="U58" s="150">
        <v>312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150211</v>
      </c>
      <c r="B59" s="144" t="s">
        <v>175</v>
      </c>
      <c r="C59" s="7">
        <v>1.0629999999999999</v>
      </c>
      <c r="D59" s="145">
        <v>-2.8E-3</v>
      </c>
      <c r="E59" s="144">
        <v>805.6</v>
      </c>
      <c r="F59" s="7">
        <v>1.036</v>
      </c>
      <c r="G59" s="146">
        <v>-2.6100000000000002E-2</v>
      </c>
      <c r="H59" s="146">
        <v>3.5000000000000003E-2</v>
      </c>
      <c r="I59" s="144">
        <v>5</v>
      </c>
      <c r="J59" s="144">
        <v>5</v>
      </c>
      <c r="K59" s="146">
        <v>4.8689999999999997E-2</v>
      </c>
      <c r="L59" s="144" t="s">
        <v>40</v>
      </c>
      <c r="M59" s="7" t="s">
        <v>176</v>
      </c>
      <c r="N59" s="147">
        <v>2.6800000000000001E-2</v>
      </c>
      <c r="O59" s="23">
        <v>0.314</v>
      </c>
      <c r="P59" s="146">
        <v>-2.6700000000000002E-2</v>
      </c>
      <c r="Q59" s="146">
        <v>0.60040000000000004</v>
      </c>
      <c r="R59" s="146">
        <v>1.8E-3</v>
      </c>
      <c r="S59" s="146">
        <v>2.7000000000000001E-3</v>
      </c>
      <c r="T59" s="146">
        <v>3.3E-3</v>
      </c>
      <c r="U59" s="144">
        <v>114646</v>
      </c>
      <c r="V59" s="144">
        <v>677</v>
      </c>
      <c r="W59" s="148">
        <v>0.21180555555555555</v>
      </c>
      <c r="X59" s="149">
        <v>42719</v>
      </c>
      <c r="Y59" s="13" t="s">
        <v>38</v>
      </c>
    </row>
    <row r="60" spans="1:25" ht="15.75" thickBot="1" x14ac:dyDescent="0.2">
      <c r="A60" s="14">
        <v>150030</v>
      </c>
      <c r="B60" s="150" t="s">
        <v>179</v>
      </c>
      <c r="C60" s="14">
        <v>1.0609999999999999</v>
      </c>
      <c r="D60" s="156">
        <v>-1.3899999999999999E-2</v>
      </c>
      <c r="E60" s="150">
        <v>4.03</v>
      </c>
      <c r="F60" s="14">
        <v>1.034</v>
      </c>
      <c r="G60" s="152">
        <v>-2.6100000000000002E-2</v>
      </c>
      <c r="H60" s="152">
        <v>3.5000000000000003E-2</v>
      </c>
      <c r="I60" s="150">
        <v>5</v>
      </c>
      <c r="J60" s="150">
        <v>5</v>
      </c>
      <c r="K60" s="152">
        <v>4.8689999999999997E-2</v>
      </c>
      <c r="L60" s="150" t="s">
        <v>40</v>
      </c>
      <c r="M60" s="14" t="s">
        <v>180</v>
      </c>
      <c r="N60" s="151">
        <v>7.4000000000000003E-3</v>
      </c>
      <c r="O60" s="18">
        <v>0.3957</v>
      </c>
      <c r="P60" s="152">
        <v>-2.6800000000000001E-2</v>
      </c>
      <c r="Q60" s="152">
        <v>0.88249999999999995</v>
      </c>
      <c r="R60" s="152">
        <v>-1.0699999999999999E-2</v>
      </c>
      <c r="S60" s="152">
        <v>1.4E-3</v>
      </c>
      <c r="T60" s="152">
        <v>1.4E-3</v>
      </c>
      <c r="U60" s="150">
        <v>3153</v>
      </c>
      <c r="V60" s="150">
        <v>0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1.0880000000000001</v>
      </c>
      <c r="D61" s="145">
        <v>-8.9999999999999998E-4</v>
      </c>
      <c r="E61" s="144">
        <v>14.96</v>
      </c>
      <c r="F61" s="7">
        <v>1.0589999999999999</v>
      </c>
      <c r="G61" s="146">
        <v>-2.7400000000000001E-2</v>
      </c>
      <c r="H61" s="146">
        <v>3.5000000000000003E-2</v>
      </c>
      <c r="I61" s="144">
        <v>5.5</v>
      </c>
      <c r="J61" s="144">
        <v>5</v>
      </c>
      <c r="K61" s="146">
        <v>4.8649999999999999E-2</v>
      </c>
      <c r="L61" s="144" t="s">
        <v>40</v>
      </c>
      <c r="M61" s="7" t="s">
        <v>56</v>
      </c>
      <c r="N61" s="147">
        <v>3.3E-3</v>
      </c>
      <c r="O61" s="23">
        <v>0.40089999999999998</v>
      </c>
      <c r="P61" s="146">
        <v>-2.81E-2</v>
      </c>
      <c r="Q61" s="160">
        <v>0.37309999999999999</v>
      </c>
      <c r="R61" s="146">
        <v>-8.0000000000000004E-4</v>
      </c>
      <c r="S61" s="146">
        <v>-2.3E-3</v>
      </c>
      <c r="T61" s="146">
        <v>1.4E-3</v>
      </c>
      <c r="U61" s="144">
        <v>10035</v>
      </c>
      <c r="V61" s="144">
        <v>191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502001</v>
      </c>
      <c r="B62" s="150" t="s">
        <v>171</v>
      </c>
      <c r="C62" s="14">
        <v>1.0629999999999999</v>
      </c>
      <c r="D62" s="151">
        <v>5.7000000000000002E-3</v>
      </c>
      <c r="E62" s="150">
        <v>6.34</v>
      </c>
      <c r="F62" s="14">
        <v>1.034</v>
      </c>
      <c r="G62" s="152">
        <v>-2.8000000000000001E-2</v>
      </c>
      <c r="H62" s="152">
        <v>3.5000000000000003E-2</v>
      </c>
      <c r="I62" s="150">
        <v>5</v>
      </c>
      <c r="J62" s="150">
        <v>5</v>
      </c>
      <c r="K62" s="152">
        <v>4.8590000000000001E-2</v>
      </c>
      <c r="L62" s="150" t="s">
        <v>40</v>
      </c>
      <c r="M62" s="14" t="s">
        <v>172</v>
      </c>
      <c r="N62" s="151">
        <v>1.55E-2</v>
      </c>
      <c r="O62" s="18">
        <v>0.37609999999999999</v>
      </c>
      <c r="P62" s="152">
        <v>-2.86E-2</v>
      </c>
      <c r="Q62" s="152">
        <v>0.45779999999999998</v>
      </c>
      <c r="R62" s="152">
        <v>-3.3E-3</v>
      </c>
      <c r="S62" s="152">
        <v>-4.4000000000000003E-3</v>
      </c>
      <c r="T62" s="152">
        <v>4.0000000000000001E-3</v>
      </c>
      <c r="U62" s="150">
        <v>272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150295</v>
      </c>
      <c r="B63" s="144" t="s">
        <v>167</v>
      </c>
      <c r="C63" s="7">
        <v>1.0980000000000001</v>
      </c>
      <c r="D63" s="147">
        <v>8.9999999999999998E-4</v>
      </c>
      <c r="E63" s="144">
        <v>368.73</v>
      </c>
      <c r="F63" s="7">
        <v>1.0668</v>
      </c>
      <c r="G63" s="146">
        <v>-2.92E-2</v>
      </c>
      <c r="H63" s="146">
        <v>3.5000000000000003E-2</v>
      </c>
      <c r="I63" s="144">
        <v>5.75</v>
      </c>
      <c r="J63" s="144">
        <v>5</v>
      </c>
      <c r="K63" s="146">
        <v>4.8570000000000002E-2</v>
      </c>
      <c r="L63" s="144" t="s">
        <v>40</v>
      </c>
      <c r="M63" s="7" t="s">
        <v>48</v>
      </c>
      <c r="N63" s="147">
        <v>8.5000000000000006E-3</v>
      </c>
      <c r="O63" s="23">
        <v>0.25919999999999999</v>
      </c>
      <c r="P63" s="146">
        <v>-2.9700000000000001E-2</v>
      </c>
      <c r="Q63" s="146">
        <v>0.68759999999999999</v>
      </c>
      <c r="R63" s="146">
        <v>-6.6E-3</v>
      </c>
      <c r="S63" s="146">
        <v>-7.0000000000000001E-3</v>
      </c>
      <c r="T63" s="146">
        <v>-6.7999999999999996E-3</v>
      </c>
      <c r="U63" s="144">
        <v>21862</v>
      </c>
      <c r="V63" s="144">
        <v>-125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1.0649999999999999</v>
      </c>
      <c r="D64" s="156">
        <v>-8.9999999999999998E-4</v>
      </c>
      <c r="E64" s="150">
        <v>516.1</v>
      </c>
      <c r="F64" s="14">
        <v>1.034</v>
      </c>
      <c r="G64" s="152">
        <v>-0.03</v>
      </c>
      <c r="H64" s="152">
        <v>3.5000000000000003E-2</v>
      </c>
      <c r="I64" s="150">
        <v>5</v>
      </c>
      <c r="J64" s="150">
        <v>5</v>
      </c>
      <c r="K64" s="152">
        <v>4.8500000000000001E-2</v>
      </c>
      <c r="L64" s="150" t="s">
        <v>40</v>
      </c>
      <c r="M64" s="14" t="s">
        <v>174</v>
      </c>
      <c r="N64" s="151">
        <v>1.6E-2</v>
      </c>
      <c r="O64" s="18">
        <v>0.1668</v>
      </c>
      <c r="P64" s="152">
        <v>-3.04E-2</v>
      </c>
      <c r="Q64" s="152">
        <v>1.5955999999999999</v>
      </c>
      <c r="R64" s="152">
        <v>-5.1999999999999998E-3</v>
      </c>
      <c r="S64" s="152">
        <v>-4.0000000000000001E-3</v>
      </c>
      <c r="T64" s="152">
        <v>6.9999999999999999E-4</v>
      </c>
      <c r="U64" s="150">
        <v>88934</v>
      </c>
      <c r="V64" s="150">
        <v>-12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150267</v>
      </c>
      <c r="B65" s="155" t="s">
        <v>164</v>
      </c>
      <c r="C65" s="7">
        <v>1.07</v>
      </c>
      <c r="D65" s="157">
        <v>0</v>
      </c>
      <c r="E65" s="144">
        <v>17.64</v>
      </c>
      <c r="F65" s="7">
        <v>1.0382</v>
      </c>
      <c r="G65" s="146">
        <v>-3.0599999999999999E-2</v>
      </c>
      <c r="H65" s="146">
        <v>3.5000000000000003E-2</v>
      </c>
      <c r="I65" s="144">
        <v>5</v>
      </c>
      <c r="J65" s="144">
        <v>5</v>
      </c>
      <c r="K65" s="146">
        <v>4.8460000000000003E-2</v>
      </c>
      <c r="L65" s="144" t="s">
        <v>40</v>
      </c>
      <c r="M65" s="7" t="s">
        <v>95</v>
      </c>
      <c r="N65" s="145">
        <v>-5.1999999999999998E-3</v>
      </c>
      <c r="O65" s="23">
        <v>0.26779999999999998</v>
      </c>
      <c r="P65" s="146">
        <v>-3.1300000000000001E-2</v>
      </c>
      <c r="Q65" s="146">
        <v>0.70509999999999995</v>
      </c>
      <c r="R65" s="146">
        <v>9.4000000000000004E-3</v>
      </c>
      <c r="S65" s="146">
        <v>3.3E-3</v>
      </c>
      <c r="T65" s="146">
        <v>5.7000000000000002E-3</v>
      </c>
      <c r="U65" s="144">
        <v>1975</v>
      </c>
      <c r="V65" s="144">
        <v>0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150167</v>
      </c>
      <c r="B66" s="150" t="s">
        <v>161</v>
      </c>
      <c r="C66" s="14">
        <v>1.07</v>
      </c>
      <c r="D66" s="151">
        <v>8.9999999999999998E-4</v>
      </c>
      <c r="E66" s="150">
        <v>14.69</v>
      </c>
      <c r="F66" s="14">
        <v>1.038</v>
      </c>
      <c r="G66" s="152">
        <v>-3.0800000000000001E-2</v>
      </c>
      <c r="H66" s="152">
        <v>3.5000000000000003E-2</v>
      </c>
      <c r="I66" s="150">
        <v>5</v>
      </c>
      <c r="J66" s="150">
        <v>5</v>
      </c>
      <c r="K66" s="152">
        <v>4.845E-2</v>
      </c>
      <c r="L66" s="150" t="s">
        <v>40</v>
      </c>
      <c r="M66" s="14" t="s">
        <v>88</v>
      </c>
      <c r="N66" s="151">
        <v>6.8999999999999999E-3</v>
      </c>
      <c r="O66" s="18">
        <v>0.25690000000000002</v>
      </c>
      <c r="P66" s="152">
        <v>-3.1300000000000001E-2</v>
      </c>
      <c r="Q66" s="152">
        <v>0.73080000000000001</v>
      </c>
      <c r="R66" s="152">
        <v>6.1999999999999998E-3</v>
      </c>
      <c r="S66" s="152">
        <v>1.2800000000000001E-2</v>
      </c>
      <c r="T66" s="152">
        <v>1.6899999999999998E-2</v>
      </c>
      <c r="U66" s="150">
        <v>2971</v>
      </c>
      <c r="V66" s="150">
        <v>0</v>
      </c>
      <c r="W66" s="153">
        <v>0.21180555555555555</v>
      </c>
      <c r="X66" s="154">
        <v>42705</v>
      </c>
      <c r="Y66" s="21" t="s">
        <v>38</v>
      </c>
    </row>
    <row r="67" spans="1:25" ht="15.75" thickBot="1" x14ac:dyDescent="0.2">
      <c r="A67" s="7">
        <v>150225</v>
      </c>
      <c r="B67" s="144" t="s">
        <v>285</v>
      </c>
      <c r="C67" s="7">
        <v>1.0740000000000001</v>
      </c>
      <c r="D67" s="145">
        <v>-5.5999999999999999E-3</v>
      </c>
      <c r="E67" s="144">
        <v>15.22</v>
      </c>
      <c r="F67" s="7">
        <v>1.0382</v>
      </c>
      <c r="G67" s="146">
        <v>-3.4500000000000003E-2</v>
      </c>
      <c r="H67" s="146">
        <v>3.5000000000000003E-2</v>
      </c>
      <c r="I67" s="144">
        <v>5</v>
      </c>
      <c r="J67" s="144">
        <v>5</v>
      </c>
      <c r="K67" s="146">
        <v>4.827E-2</v>
      </c>
      <c r="L67" s="144" t="s">
        <v>40</v>
      </c>
      <c r="M67" s="7" t="s">
        <v>84</v>
      </c>
      <c r="N67" s="147">
        <v>5.7999999999999996E-3</v>
      </c>
      <c r="O67" s="23">
        <v>0.43149999999999999</v>
      </c>
      <c r="P67" s="146">
        <v>-3.49E-2</v>
      </c>
      <c r="Q67" s="146">
        <v>0.32400000000000001</v>
      </c>
      <c r="R67" s="146">
        <v>-2.5999999999999999E-3</v>
      </c>
      <c r="S67" s="146">
        <v>1.6000000000000001E-3</v>
      </c>
      <c r="T67" s="146">
        <v>-6.1000000000000004E-3</v>
      </c>
      <c r="U67" s="144">
        <v>2980</v>
      </c>
      <c r="V67" s="144">
        <v>0</v>
      </c>
      <c r="W67" s="148">
        <v>0.21180555555555555</v>
      </c>
      <c r="X67" s="149">
        <v>42705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1.071</v>
      </c>
      <c r="D68" s="151">
        <v>8.9999999999999998E-4</v>
      </c>
      <c r="E68" s="150">
        <v>3.8</v>
      </c>
      <c r="F68" s="14">
        <v>1.034</v>
      </c>
      <c r="G68" s="152">
        <v>-3.5799999999999998E-2</v>
      </c>
      <c r="H68" s="152">
        <v>3.5000000000000003E-2</v>
      </c>
      <c r="I68" s="150">
        <v>5</v>
      </c>
      <c r="J68" s="150">
        <v>5</v>
      </c>
      <c r="K68" s="152">
        <v>4.8219999999999999E-2</v>
      </c>
      <c r="L68" s="150" t="s">
        <v>40</v>
      </c>
      <c r="M68" s="14" t="s">
        <v>88</v>
      </c>
      <c r="N68" s="151">
        <v>6.8999999999999999E-3</v>
      </c>
      <c r="O68" s="18">
        <v>0.438</v>
      </c>
      <c r="P68" s="152">
        <v>-3.5200000000000002E-2</v>
      </c>
      <c r="Q68" s="152">
        <v>0.68530000000000002</v>
      </c>
      <c r="R68" s="152">
        <v>1.9E-3</v>
      </c>
      <c r="S68" s="152">
        <v>5.4999999999999997E-3</v>
      </c>
      <c r="T68" s="152">
        <v>2.0999999999999999E-3</v>
      </c>
      <c r="U68" s="150">
        <v>1037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1.071</v>
      </c>
      <c r="D69" s="157">
        <v>0</v>
      </c>
      <c r="E69" s="144">
        <v>4807.2299999999996</v>
      </c>
      <c r="F69" s="7">
        <v>1.034</v>
      </c>
      <c r="G69" s="146">
        <v>-3.5799999999999998E-2</v>
      </c>
      <c r="H69" s="146">
        <v>3.5000000000000003E-2</v>
      </c>
      <c r="I69" s="144">
        <v>5</v>
      </c>
      <c r="J69" s="144">
        <v>5</v>
      </c>
      <c r="K69" s="146">
        <v>4.8219999999999999E-2</v>
      </c>
      <c r="L69" s="144" t="s">
        <v>40</v>
      </c>
      <c r="M69" s="7" t="s">
        <v>129</v>
      </c>
      <c r="N69" s="147">
        <v>1.84E-2</v>
      </c>
      <c r="O69" s="23">
        <v>0.37219999999999998</v>
      </c>
      <c r="P69" s="146">
        <v>-3.5900000000000001E-2</v>
      </c>
      <c r="Q69" s="146">
        <v>0.46689999999999998</v>
      </c>
      <c r="R69" s="146">
        <v>-5.8999999999999999E-3</v>
      </c>
      <c r="S69" s="146">
        <v>-7.0000000000000001E-3</v>
      </c>
      <c r="T69" s="146">
        <v>-5.4999999999999997E-3</v>
      </c>
      <c r="U69" s="144">
        <v>348044</v>
      </c>
      <c r="V69" s="144">
        <v>-1742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150140</v>
      </c>
      <c r="B70" s="150" t="s">
        <v>158</v>
      </c>
      <c r="C70" s="14">
        <v>1.071</v>
      </c>
      <c r="D70" s="151">
        <v>8.9999999999999998E-4</v>
      </c>
      <c r="E70" s="150">
        <v>3.76</v>
      </c>
      <c r="F70" s="14">
        <v>1.034</v>
      </c>
      <c r="G70" s="152">
        <v>-3.5799999999999998E-2</v>
      </c>
      <c r="H70" s="152">
        <v>3.5000000000000003E-2</v>
      </c>
      <c r="I70" s="150">
        <v>5</v>
      </c>
      <c r="J70" s="150">
        <v>5</v>
      </c>
      <c r="K70" s="152">
        <v>4.8219999999999999E-2</v>
      </c>
      <c r="L70" s="150" t="s">
        <v>40</v>
      </c>
      <c r="M70" s="14" t="s">
        <v>88</v>
      </c>
      <c r="N70" s="151">
        <v>6.8999999999999999E-3</v>
      </c>
      <c r="O70" s="18">
        <v>0.27150000000000002</v>
      </c>
      <c r="P70" s="152">
        <v>-3.5900000000000001E-2</v>
      </c>
      <c r="Q70" s="152">
        <v>0.70209999999999995</v>
      </c>
      <c r="R70" s="152">
        <v>1.6199999999999999E-2</v>
      </c>
      <c r="S70" s="152">
        <v>1.7100000000000001E-2</v>
      </c>
      <c r="T70" s="152">
        <v>2.1700000000000001E-2</v>
      </c>
      <c r="U70" s="150">
        <v>633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150064</v>
      </c>
      <c r="B71" s="144" t="s">
        <v>165</v>
      </c>
      <c r="C71" s="7">
        <v>1.0720000000000001</v>
      </c>
      <c r="D71" s="145">
        <v>-2.9899999999999999E-2</v>
      </c>
      <c r="E71" s="144">
        <v>1.84</v>
      </c>
      <c r="F71" s="7">
        <v>1.034</v>
      </c>
      <c r="G71" s="146">
        <v>-3.6799999999999999E-2</v>
      </c>
      <c r="H71" s="146">
        <v>3.5000000000000003E-2</v>
      </c>
      <c r="I71" s="144">
        <v>5</v>
      </c>
      <c r="J71" s="144">
        <v>5</v>
      </c>
      <c r="K71" s="146">
        <v>4.8169999999999998E-2</v>
      </c>
      <c r="L71" s="144" t="s">
        <v>40</v>
      </c>
      <c r="M71" s="7" t="s">
        <v>166</v>
      </c>
      <c r="N71" s="147">
        <v>1.2E-2</v>
      </c>
      <c r="O71" s="23">
        <v>0.46729999999999999</v>
      </c>
      <c r="P71" s="146">
        <v>-3.6799999999999999E-2</v>
      </c>
      <c r="Q71" s="146">
        <v>0.89049999999999996</v>
      </c>
      <c r="R71" s="146">
        <v>9.2999999999999992E-3</v>
      </c>
      <c r="S71" s="146">
        <v>2.7699999999999999E-2</v>
      </c>
      <c r="T71" s="146">
        <v>-4.7999999999999996E-3</v>
      </c>
      <c r="U71" s="144">
        <v>263</v>
      </c>
      <c r="V71" s="144">
        <v>0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150090</v>
      </c>
      <c r="B72" s="150" t="s">
        <v>173</v>
      </c>
      <c r="C72" s="14">
        <v>1.079</v>
      </c>
      <c r="D72" s="151">
        <v>2.8E-3</v>
      </c>
      <c r="E72" s="150">
        <v>3.32</v>
      </c>
      <c r="F72" s="14">
        <v>1.034</v>
      </c>
      <c r="G72" s="152">
        <v>-4.3499999999999997E-2</v>
      </c>
      <c r="H72" s="152">
        <v>3.5000000000000003E-2</v>
      </c>
      <c r="I72" s="150">
        <v>5</v>
      </c>
      <c r="J72" s="150">
        <v>5</v>
      </c>
      <c r="K72" s="152">
        <v>4.7849999999999997E-2</v>
      </c>
      <c r="L72" s="150" t="s">
        <v>40</v>
      </c>
      <c r="M72" s="14" t="s">
        <v>174</v>
      </c>
      <c r="N72" s="151">
        <v>1.6E-2</v>
      </c>
      <c r="O72" s="18">
        <v>0.41060000000000002</v>
      </c>
      <c r="P72" s="152">
        <v>-4.2999999999999997E-2</v>
      </c>
      <c r="Q72" s="152">
        <v>0.83620000000000005</v>
      </c>
      <c r="R72" s="152">
        <v>-1.6000000000000001E-3</v>
      </c>
      <c r="S72" s="152">
        <v>5.7000000000000002E-3</v>
      </c>
      <c r="T72" s="152">
        <v>2E-3</v>
      </c>
      <c r="U72" s="150">
        <v>1089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1.0469999999999999</v>
      </c>
      <c r="D73" s="145">
        <v>-4.7999999999999996E-3</v>
      </c>
      <c r="E73" s="144">
        <v>53.45</v>
      </c>
      <c r="F73" s="7">
        <v>1.02</v>
      </c>
      <c r="G73" s="146">
        <v>-2.6499999999999999E-2</v>
      </c>
      <c r="H73" s="144" t="s">
        <v>186</v>
      </c>
      <c r="I73" s="144">
        <v>5</v>
      </c>
      <c r="J73" s="144">
        <v>5</v>
      </c>
      <c r="K73" s="146">
        <v>4.6350000000000002E-2</v>
      </c>
      <c r="L73" s="144" t="s">
        <v>40</v>
      </c>
      <c r="M73" s="7" t="s">
        <v>187</v>
      </c>
      <c r="N73" s="147">
        <v>3.8999999999999998E-3</v>
      </c>
      <c r="O73" s="23">
        <v>0.52380000000000004</v>
      </c>
      <c r="P73" s="146">
        <v>-2.6200000000000001E-2</v>
      </c>
      <c r="Q73" s="144" t="s">
        <v>37</v>
      </c>
      <c r="R73" s="146">
        <v>-5.1999999999999998E-3</v>
      </c>
      <c r="S73" s="146">
        <v>-3.0999999999999999E-3</v>
      </c>
      <c r="T73" s="146">
        <v>-3.5999999999999999E-3</v>
      </c>
      <c r="U73" s="144">
        <v>7896</v>
      </c>
      <c r="V73" s="144">
        <v>-5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1.0369999999999999</v>
      </c>
      <c r="D74" s="156">
        <v>-1E-3</v>
      </c>
      <c r="E74" s="150">
        <v>103.69</v>
      </c>
      <c r="F74" s="14">
        <v>1.034</v>
      </c>
      <c r="G74" s="152">
        <v>-2.8999999999999998E-3</v>
      </c>
      <c r="H74" s="152">
        <v>3.5000000000000003E-2</v>
      </c>
      <c r="I74" s="150">
        <v>5</v>
      </c>
      <c r="J74" s="150">
        <v>5</v>
      </c>
      <c r="K74" s="152">
        <v>4.546E-2</v>
      </c>
      <c r="L74" s="150">
        <v>3.55</v>
      </c>
      <c r="M74" s="14" t="s">
        <v>187</v>
      </c>
      <c r="N74" s="151">
        <v>3.8999999999999998E-3</v>
      </c>
      <c r="O74" s="152">
        <v>0.19239999999999999</v>
      </c>
      <c r="P74" s="150" t="s">
        <v>37</v>
      </c>
      <c r="Q74" s="152">
        <v>1.5159</v>
      </c>
      <c r="R74" s="152">
        <v>5.7000000000000002E-3</v>
      </c>
      <c r="S74" s="152">
        <v>4.4000000000000003E-3</v>
      </c>
      <c r="T74" s="152">
        <v>5.1000000000000004E-3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1.214</v>
      </c>
      <c r="D75" s="147">
        <v>1.6999999999999999E-3</v>
      </c>
      <c r="E75" s="144">
        <v>0.46</v>
      </c>
      <c r="F75" s="7">
        <v>1.034</v>
      </c>
      <c r="G75" s="146">
        <v>-0.1741</v>
      </c>
      <c r="H75" s="146">
        <v>3.5000000000000003E-2</v>
      </c>
      <c r="I75" s="144">
        <v>5</v>
      </c>
      <c r="J75" s="144">
        <v>5</v>
      </c>
      <c r="K75" s="146">
        <v>4.2369999999999998E-2</v>
      </c>
      <c r="L75" s="144" t="s">
        <v>40</v>
      </c>
      <c r="M75" s="7" t="s">
        <v>191</v>
      </c>
      <c r="N75" s="147">
        <v>6.7999999999999996E-3</v>
      </c>
      <c r="O75" s="23">
        <v>0.48480000000000001</v>
      </c>
      <c r="P75" s="146">
        <v>-0.14940000000000001</v>
      </c>
      <c r="Q75" s="146">
        <v>1.2850999999999999</v>
      </c>
      <c r="R75" s="146">
        <v>-5.4999999999999997E-3</v>
      </c>
      <c r="S75" s="146">
        <v>-1.5E-3</v>
      </c>
      <c r="T75" s="146">
        <v>-7.1000000000000004E-3</v>
      </c>
      <c r="U75" s="144">
        <v>4156</v>
      </c>
      <c r="V75" s="144">
        <v>-27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1.036</v>
      </c>
      <c r="D76" s="151">
        <v>1E-3</v>
      </c>
      <c r="E76" s="150">
        <v>79.099999999999994</v>
      </c>
      <c r="F76" s="14">
        <v>1.0163</v>
      </c>
      <c r="G76" s="152">
        <v>-1.9400000000000001E-2</v>
      </c>
      <c r="H76" s="152">
        <v>3.5000000000000003E-2</v>
      </c>
      <c r="I76" s="150">
        <v>5</v>
      </c>
      <c r="J76" s="150">
        <v>5</v>
      </c>
      <c r="K76" s="152">
        <v>0.02</v>
      </c>
      <c r="L76" s="150">
        <v>0.67</v>
      </c>
      <c r="M76" s="14" t="s">
        <v>189</v>
      </c>
      <c r="N76" s="151">
        <v>1.7500000000000002E-2</v>
      </c>
      <c r="O76" s="152">
        <v>0.4022</v>
      </c>
      <c r="P76" s="150" t="s">
        <v>37</v>
      </c>
      <c r="Q76" s="162">
        <v>0.88819999999999999</v>
      </c>
      <c r="R76" s="152">
        <v>-2.5999999999999999E-3</v>
      </c>
      <c r="S76" s="152">
        <v>-3.7000000000000002E-3</v>
      </c>
      <c r="T76" s="152">
        <v>-2.5999999999999999E-3</v>
      </c>
      <c r="U76" s="150">
        <v>18902</v>
      </c>
      <c r="V76" s="150">
        <v>-40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1.125</v>
      </c>
      <c r="D77" s="147">
        <v>1.17E-2</v>
      </c>
      <c r="E77" s="144">
        <v>110.65</v>
      </c>
      <c r="F77" s="7">
        <v>1.034</v>
      </c>
      <c r="G77" s="146">
        <v>-8.7999999999999995E-2</v>
      </c>
      <c r="H77" s="146">
        <v>3.5000000000000003E-2</v>
      </c>
      <c r="I77" s="144">
        <v>5</v>
      </c>
      <c r="J77" s="144">
        <v>5</v>
      </c>
      <c r="K77" s="146">
        <v>-5.7480000000000003E-2</v>
      </c>
      <c r="L77" s="144">
        <v>0.81</v>
      </c>
      <c r="M77" s="7" t="s">
        <v>193</v>
      </c>
      <c r="N77" s="147">
        <v>1.18E-2</v>
      </c>
      <c r="O77" s="146">
        <v>0.3664</v>
      </c>
      <c r="P77" s="144" t="s">
        <v>37</v>
      </c>
      <c r="Q77" s="146">
        <v>0.97389999999999999</v>
      </c>
      <c r="R77" s="146">
        <v>-2.0000000000000001E-4</v>
      </c>
      <c r="S77" s="146">
        <v>-6.0000000000000001E-3</v>
      </c>
      <c r="T77" s="146">
        <v>-7.1000000000000004E-3</v>
      </c>
      <c r="U77" s="144">
        <v>12552</v>
      </c>
      <c r="V77" s="144">
        <v>-1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-1.4057142857142857E-3</v>
      </c>
      <c r="E78" s="36"/>
      <c r="F78" s="35"/>
      <c r="G78" s="43">
        <f>AVERAGE(G43:G77)</f>
        <v>-2.6862857142857136E-2</v>
      </c>
      <c r="H78" s="272">
        <f>COUNTIF($D43:$D77,"&gt;0")/COUNT($D43:$D77)</f>
        <v>0.34285714285714286</v>
      </c>
      <c r="I78" s="270"/>
      <c r="J78" s="270"/>
      <c r="K78" s="43">
        <f>AVERAGE(K43:K77)</f>
        <v>4.4729714285714275E-2</v>
      </c>
      <c r="L78" s="36"/>
      <c r="M78" s="35"/>
      <c r="N78" s="38"/>
      <c r="O78" s="39"/>
      <c r="P78" s="43">
        <f>AVERAGE(P43:P77)</f>
        <v>-2.8238709677419357E-2</v>
      </c>
      <c r="Q78" s="37"/>
      <c r="R78" s="43">
        <f>AVERAGE(R43:R77)</f>
        <v>-1.4942857142857145E-3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1.034</v>
      </c>
      <c r="D79" s="151">
        <v>1.9E-3</v>
      </c>
      <c r="E79" s="150">
        <v>28.84</v>
      </c>
      <c r="F79" s="14">
        <v>1.0229999999999999</v>
      </c>
      <c r="G79" s="152">
        <v>-1.0800000000000001E-2</v>
      </c>
      <c r="H79" s="152">
        <v>3.2000000000000001E-2</v>
      </c>
      <c r="I79" s="150">
        <v>4.7</v>
      </c>
      <c r="J79" s="150">
        <v>4.7</v>
      </c>
      <c r="K79" s="152">
        <v>4.6489999999999997E-2</v>
      </c>
      <c r="L79" s="150" t="s">
        <v>40</v>
      </c>
      <c r="M79" s="14" t="s">
        <v>36</v>
      </c>
      <c r="N79" s="159">
        <v>0</v>
      </c>
      <c r="O79" s="18">
        <v>0.5131</v>
      </c>
      <c r="P79" s="152">
        <v>-1.2500000000000001E-2</v>
      </c>
      <c r="Q79" s="150" t="s">
        <v>37</v>
      </c>
      <c r="R79" s="152">
        <v>6.7999999999999996E-3</v>
      </c>
      <c r="S79" s="152">
        <v>-4.4000000000000003E-3</v>
      </c>
      <c r="T79" s="152">
        <v>4.4000000000000003E-3</v>
      </c>
      <c r="U79" s="150">
        <v>1917</v>
      </c>
      <c r="V79" s="150">
        <v>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1.048</v>
      </c>
      <c r="D80" s="147">
        <v>1E-3</v>
      </c>
      <c r="E80" s="144">
        <v>293.27</v>
      </c>
      <c r="F80" s="7">
        <v>1.034</v>
      </c>
      <c r="G80" s="146">
        <v>-1.35E-2</v>
      </c>
      <c r="H80" s="146">
        <v>3.2000000000000001E-2</v>
      </c>
      <c r="I80" s="144">
        <v>4.7</v>
      </c>
      <c r="J80" s="144">
        <v>4.7</v>
      </c>
      <c r="K80" s="146">
        <v>4.6350000000000002E-2</v>
      </c>
      <c r="L80" s="144" t="s">
        <v>40</v>
      </c>
      <c r="M80" s="7" t="s">
        <v>146</v>
      </c>
      <c r="N80" s="147">
        <v>6.7000000000000002E-3</v>
      </c>
      <c r="O80" s="23">
        <v>0.38479999999999998</v>
      </c>
      <c r="P80" s="146">
        <v>-1.4500000000000001E-2</v>
      </c>
      <c r="Q80" s="146">
        <v>0.43730000000000002</v>
      </c>
      <c r="R80" s="146">
        <v>-8.2000000000000007E-3</v>
      </c>
      <c r="S80" s="146">
        <v>-2.8999999999999998E-3</v>
      </c>
      <c r="T80" s="146">
        <v>-1.5E-3</v>
      </c>
      <c r="U80" s="144">
        <v>9093</v>
      </c>
      <c r="V80" s="144">
        <v>-154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150157</v>
      </c>
      <c r="B81" s="150" t="s">
        <v>149</v>
      </c>
      <c r="C81" s="14">
        <v>1.0529999999999999</v>
      </c>
      <c r="D81" s="159">
        <v>0</v>
      </c>
      <c r="E81" s="150">
        <v>2260.1</v>
      </c>
      <c r="F81" s="14">
        <v>1.034</v>
      </c>
      <c r="G81" s="152">
        <v>-1.84E-2</v>
      </c>
      <c r="H81" s="152">
        <v>3.2000000000000001E-2</v>
      </c>
      <c r="I81" s="150">
        <v>4.7</v>
      </c>
      <c r="J81" s="150">
        <v>4.7</v>
      </c>
      <c r="K81" s="152">
        <v>4.6120000000000001E-2</v>
      </c>
      <c r="L81" s="150" t="s">
        <v>40</v>
      </c>
      <c r="M81" s="14" t="s">
        <v>150</v>
      </c>
      <c r="N81" s="151">
        <v>4.0000000000000002E-4</v>
      </c>
      <c r="O81" s="18">
        <v>0.32090000000000002</v>
      </c>
      <c r="P81" s="152">
        <v>-1.9199999999999998E-2</v>
      </c>
      <c r="Q81" s="152">
        <v>0.5867</v>
      </c>
      <c r="R81" s="152">
        <v>-3.0000000000000001E-3</v>
      </c>
      <c r="S81" s="152">
        <v>-6.8999999999999999E-3</v>
      </c>
      <c r="T81" s="152">
        <v>-5.3E-3</v>
      </c>
      <c r="U81" s="150">
        <v>114338</v>
      </c>
      <c r="V81" s="150">
        <v>-360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1.0489999999999999</v>
      </c>
      <c r="D82" s="147">
        <v>4.7999999999999996E-3</v>
      </c>
      <c r="E82" s="144">
        <v>73.92</v>
      </c>
      <c r="F82" s="7">
        <v>1.0269999999999999</v>
      </c>
      <c r="G82" s="146">
        <v>-2.1399999999999999E-2</v>
      </c>
      <c r="H82" s="146">
        <v>3.2000000000000001E-2</v>
      </c>
      <c r="I82" s="144">
        <v>4.7</v>
      </c>
      <c r="J82" s="144">
        <v>4.7</v>
      </c>
      <c r="K82" s="146">
        <v>4.5990000000000003E-2</v>
      </c>
      <c r="L82" s="144" t="s">
        <v>40</v>
      </c>
      <c r="M82" s="7" t="s">
        <v>148</v>
      </c>
      <c r="N82" s="147">
        <v>1.5800000000000002E-2</v>
      </c>
      <c r="O82" s="23">
        <v>0.55730000000000002</v>
      </c>
      <c r="P82" s="146">
        <v>-2.2100000000000002E-2</v>
      </c>
      <c r="Q82" s="146">
        <v>0.57889999999999997</v>
      </c>
      <c r="R82" s="146">
        <v>-4.7000000000000002E-3</v>
      </c>
      <c r="S82" s="146">
        <v>-5.7999999999999996E-3</v>
      </c>
      <c r="T82" s="146">
        <v>-3.0999999999999999E-3</v>
      </c>
      <c r="U82" s="144">
        <v>4546</v>
      </c>
      <c r="V82" s="144">
        <v>-1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1.0640000000000001</v>
      </c>
      <c r="D83" s="159">
        <v>0</v>
      </c>
      <c r="E83" s="150">
        <v>143.96</v>
      </c>
      <c r="F83" s="14">
        <v>1.034</v>
      </c>
      <c r="G83" s="152">
        <v>-2.9000000000000001E-2</v>
      </c>
      <c r="H83" s="152">
        <v>3.2000000000000001E-2</v>
      </c>
      <c r="I83" s="150">
        <v>4.7</v>
      </c>
      <c r="J83" s="150">
        <v>4.7</v>
      </c>
      <c r="K83" s="152">
        <v>4.5629999999999997E-2</v>
      </c>
      <c r="L83" s="150" t="s">
        <v>40</v>
      </c>
      <c r="M83" s="14" t="s">
        <v>144</v>
      </c>
      <c r="N83" s="151">
        <v>8.3000000000000001E-3</v>
      </c>
      <c r="O83" s="18">
        <v>0.2117</v>
      </c>
      <c r="P83" s="152">
        <v>-2.93E-2</v>
      </c>
      <c r="Q83" s="152">
        <v>0.84189999999999998</v>
      </c>
      <c r="R83" s="152">
        <v>-5.4000000000000003E-3</v>
      </c>
      <c r="S83" s="152">
        <v>-5.5999999999999999E-3</v>
      </c>
      <c r="T83" s="152">
        <v>-5.0000000000000001E-3</v>
      </c>
      <c r="U83" s="150">
        <v>11662</v>
      </c>
      <c r="V83" s="150">
        <v>-34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1.5399999999999999E-3</v>
      </c>
      <c r="E84" s="36"/>
      <c r="F84" s="35"/>
      <c r="G84" s="43">
        <f>AVERAGE(G79:G83)</f>
        <v>-1.8620000000000001E-2</v>
      </c>
      <c r="H84" s="272">
        <f>COUNTIF($D79:$D83,"&gt;0")/COUNT($D79:$D83)</f>
        <v>0.6</v>
      </c>
      <c r="I84" s="270">
        <f>COUNTIF($D79:$D83,"&lt;0")</f>
        <v>0</v>
      </c>
      <c r="J84" s="270">
        <f>COUNTIF($D79:$D83,"=0")</f>
        <v>2</v>
      </c>
      <c r="K84" s="43">
        <f>AVERAGE(K79:K83)</f>
        <v>4.6116000000000004E-2</v>
      </c>
      <c r="L84" s="36"/>
      <c r="M84" s="35"/>
      <c r="N84" s="38"/>
      <c r="O84" s="39"/>
      <c r="P84" s="43">
        <f>AVERAGE(P79:P83)</f>
        <v>-1.9519999999999999E-2</v>
      </c>
      <c r="Q84" s="37"/>
      <c r="R84" s="43">
        <f>AVERAGE(R79:R83)</f>
        <v>-2.9000000000000002E-3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0.84499999999999997</v>
      </c>
      <c r="D85" s="147">
        <v>3.5999999999999999E-3</v>
      </c>
      <c r="E85" s="144">
        <v>7117.6</v>
      </c>
      <c r="F85" s="7">
        <v>1.0306</v>
      </c>
      <c r="G85" s="146">
        <v>0.18010000000000001</v>
      </c>
      <c r="H85" s="146">
        <v>0.03</v>
      </c>
      <c r="I85" s="144">
        <v>4.5</v>
      </c>
      <c r="J85" s="144">
        <v>4.5</v>
      </c>
      <c r="K85" s="146">
        <v>5.5259999999999997E-2</v>
      </c>
      <c r="L85" s="144" t="s">
        <v>40</v>
      </c>
      <c r="M85" s="7" t="s">
        <v>43</v>
      </c>
      <c r="N85" s="147">
        <v>1.55E-2</v>
      </c>
      <c r="O85" s="23">
        <v>0.1158</v>
      </c>
      <c r="P85" s="155" t="s">
        <v>44</v>
      </c>
      <c r="Q85" s="160">
        <v>2.1280000000000001</v>
      </c>
      <c r="R85" s="146">
        <v>-5.3E-3</v>
      </c>
      <c r="S85" s="146">
        <v>1.4E-3</v>
      </c>
      <c r="T85" s="146">
        <v>1.9E-3</v>
      </c>
      <c r="U85" s="144">
        <v>281768</v>
      </c>
      <c r="V85" s="144">
        <v>593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150259</v>
      </c>
      <c r="B86" s="150" t="s">
        <v>92</v>
      </c>
      <c r="C86" s="14">
        <v>1.0149999999999999</v>
      </c>
      <c r="D86" s="156">
        <v>-1E-3</v>
      </c>
      <c r="E86" s="150">
        <v>253.51</v>
      </c>
      <c r="F86" s="14">
        <v>1.0117</v>
      </c>
      <c r="G86" s="152">
        <v>-3.3E-3</v>
      </c>
      <c r="H86" s="152">
        <v>0.03</v>
      </c>
      <c r="I86" s="150">
        <v>4.5</v>
      </c>
      <c r="J86" s="150">
        <v>4.5</v>
      </c>
      <c r="K86" s="152">
        <v>4.4850000000000001E-2</v>
      </c>
      <c r="L86" s="150" t="s">
        <v>40</v>
      </c>
      <c r="M86" s="14" t="s">
        <v>93</v>
      </c>
      <c r="N86" s="151">
        <v>7.9000000000000008E-3</v>
      </c>
      <c r="O86" s="18">
        <v>0.33660000000000001</v>
      </c>
      <c r="P86" s="152">
        <v>-6.0000000000000001E-3</v>
      </c>
      <c r="Q86" s="152">
        <v>0.57730000000000004</v>
      </c>
      <c r="R86" s="152">
        <v>-2.0999999999999999E-3</v>
      </c>
      <c r="S86" s="152">
        <v>1.6999999999999999E-3</v>
      </c>
      <c r="T86" s="152">
        <v>-1.6000000000000001E-3</v>
      </c>
      <c r="U86" s="150">
        <v>10106</v>
      </c>
      <c r="V86" s="150">
        <v>3</v>
      </c>
      <c r="W86" s="153">
        <v>0.21180555555555555</v>
      </c>
      <c r="X86" s="154">
        <v>42888</v>
      </c>
      <c r="Y86" s="21" t="s">
        <v>38</v>
      </c>
    </row>
    <row r="87" spans="1:25" ht="15.75" thickBot="1" x14ac:dyDescent="0.2">
      <c r="A87" s="7">
        <v>150233</v>
      </c>
      <c r="B87" s="144" t="s">
        <v>81</v>
      </c>
      <c r="C87" s="7">
        <v>1.016</v>
      </c>
      <c r="D87" s="157">
        <v>0</v>
      </c>
      <c r="E87" s="144">
        <v>90.67</v>
      </c>
      <c r="F87" s="7">
        <v>1.0121</v>
      </c>
      <c r="G87" s="146">
        <v>-3.8999999999999998E-3</v>
      </c>
      <c r="H87" s="146">
        <v>0.03</v>
      </c>
      <c r="I87" s="144">
        <v>4.5</v>
      </c>
      <c r="J87" s="144">
        <v>4.5</v>
      </c>
      <c r="K87" s="146">
        <v>4.4830000000000002E-2</v>
      </c>
      <c r="L87" s="144" t="s">
        <v>40</v>
      </c>
      <c r="M87" s="7" t="s">
        <v>82</v>
      </c>
      <c r="N87" s="147">
        <v>1.7399999999999999E-2</v>
      </c>
      <c r="O87" s="23">
        <v>0.29709999999999998</v>
      </c>
      <c r="P87" s="146">
        <v>-6.8999999999999999E-3</v>
      </c>
      <c r="Q87" s="160">
        <v>0.67079999999999995</v>
      </c>
      <c r="R87" s="146">
        <v>-3.0999999999999999E-3</v>
      </c>
      <c r="S87" s="146">
        <v>-5.8999999999999999E-3</v>
      </c>
      <c r="T87" s="146">
        <v>-3.3999999999999998E-3</v>
      </c>
      <c r="U87" s="144">
        <v>2648</v>
      </c>
      <c r="V87" s="144">
        <v>-2</v>
      </c>
      <c r="W87" s="148">
        <v>0.21180555555555555</v>
      </c>
      <c r="X87" s="149">
        <v>42884</v>
      </c>
      <c r="Y87" s="13" t="s">
        <v>38</v>
      </c>
    </row>
    <row r="88" spans="1:25" ht="15.75" thickBot="1" x14ac:dyDescent="0.2">
      <c r="A88" s="14">
        <v>150207</v>
      </c>
      <c r="B88" s="150" t="s">
        <v>71</v>
      </c>
      <c r="C88" s="14">
        <v>1.0369999999999999</v>
      </c>
      <c r="D88" s="159">
        <v>0</v>
      </c>
      <c r="E88" s="150">
        <v>122.39</v>
      </c>
      <c r="F88" s="14">
        <v>1.0329999999999999</v>
      </c>
      <c r="G88" s="152">
        <v>-3.8999999999999998E-3</v>
      </c>
      <c r="H88" s="152">
        <v>0.03</v>
      </c>
      <c r="I88" s="150">
        <v>4.5</v>
      </c>
      <c r="J88" s="150">
        <v>4.5</v>
      </c>
      <c r="K88" s="152">
        <v>4.4819999999999999E-2</v>
      </c>
      <c r="L88" s="150" t="s">
        <v>40</v>
      </c>
      <c r="M88" s="14" t="s">
        <v>72</v>
      </c>
      <c r="N88" s="151">
        <v>5.3E-3</v>
      </c>
      <c r="O88" s="18">
        <v>0.13980000000000001</v>
      </c>
      <c r="P88" s="152">
        <v>-6.8999999999999999E-3</v>
      </c>
      <c r="Q88" s="152">
        <v>1.0114000000000001</v>
      </c>
      <c r="R88" s="152">
        <v>-2.9999999999999997E-4</v>
      </c>
      <c r="S88" s="152">
        <v>2E-3</v>
      </c>
      <c r="T88" s="152">
        <v>0</v>
      </c>
      <c r="U88" s="150">
        <v>14556</v>
      </c>
      <c r="V88" s="150">
        <v>0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150249</v>
      </c>
      <c r="B89" s="155" t="s">
        <v>103</v>
      </c>
      <c r="C89" s="7">
        <v>1.0369999999999999</v>
      </c>
      <c r="D89" s="145">
        <v>-1E-3</v>
      </c>
      <c r="E89" s="144">
        <v>35.24</v>
      </c>
      <c r="F89" s="7">
        <v>1.0329999999999999</v>
      </c>
      <c r="G89" s="146">
        <v>-3.8999999999999998E-3</v>
      </c>
      <c r="H89" s="146">
        <v>0.03</v>
      </c>
      <c r="I89" s="144">
        <v>4.5</v>
      </c>
      <c r="J89" s="144">
        <v>4.5</v>
      </c>
      <c r="K89" s="146">
        <v>4.4819999999999999E-2</v>
      </c>
      <c r="L89" s="144" t="s">
        <v>40</v>
      </c>
      <c r="M89" s="7" t="s">
        <v>95</v>
      </c>
      <c r="N89" s="145">
        <v>-5.1999999999999998E-3</v>
      </c>
      <c r="O89" s="23">
        <v>0.28050000000000003</v>
      </c>
      <c r="P89" s="146">
        <v>-6.8999999999999999E-3</v>
      </c>
      <c r="Q89" s="146">
        <v>0.68240000000000001</v>
      </c>
      <c r="R89" s="146">
        <v>-1.1999999999999999E-3</v>
      </c>
      <c r="S89" s="146">
        <v>-7.1999999999999998E-3</v>
      </c>
      <c r="T89" s="146">
        <v>-5.0000000000000001E-3</v>
      </c>
      <c r="U89" s="144">
        <v>3748</v>
      </c>
      <c r="V89" s="144">
        <v>-3</v>
      </c>
      <c r="W89" s="148">
        <v>0.21180555555555555</v>
      </c>
      <c r="X89" s="149">
        <v>42719</v>
      </c>
      <c r="Y89" s="13" t="s">
        <v>38</v>
      </c>
    </row>
    <row r="90" spans="1:25" ht="15.75" thickBot="1" x14ac:dyDescent="0.2">
      <c r="A90" s="14">
        <v>150164</v>
      </c>
      <c r="B90" s="150" t="s">
        <v>61</v>
      </c>
      <c r="C90" s="14">
        <v>1.0329999999999999</v>
      </c>
      <c r="D90" s="159">
        <v>0</v>
      </c>
      <c r="E90" s="150">
        <v>143.28</v>
      </c>
      <c r="F90" s="14">
        <v>1.0289999999999999</v>
      </c>
      <c r="G90" s="152">
        <v>-3.8999999999999998E-3</v>
      </c>
      <c r="H90" s="152">
        <v>0.03</v>
      </c>
      <c r="I90" s="150">
        <v>4.5</v>
      </c>
      <c r="J90" s="150">
        <v>4.5</v>
      </c>
      <c r="K90" s="152">
        <v>4.4819999999999999E-2</v>
      </c>
      <c r="L90" s="150" t="s">
        <v>40</v>
      </c>
      <c r="M90" s="14" t="s">
        <v>62</v>
      </c>
      <c r="N90" s="151">
        <v>5.1999999999999998E-3</v>
      </c>
      <c r="O90" s="18">
        <v>0.1162</v>
      </c>
      <c r="P90" s="152">
        <v>-5.4000000000000003E-3</v>
      </c>
      <c r="Q90" s="152">
        <v>0.4466</v>
      </c>
      <c r="R90" s="152">
        <v>4.4999999999999997E-3</v>
      </c>
      <c r="S90" s="152">
        <v>8.5000000000000006E-3</v>
      </c>
      <c r="T90" s="152">
        <v>1.23E-2</v>
      </c>
      <c r="U90" s="150">
        <v>3667</v>
      </c>
      <c r="V90" s="150">
        <v>79</v>
      </c>
      <c r="W90" s="153">
        <v>0.29375000000000001</v>
      </c>
      <c r="X90" s="154">
        <v>42705</v>
      </c>
      <c r="Y90" s="21" t="s">
        <v>38</v>
      </c>
    </row>
    <row r="91" spans="1:25" ht="15.75" thickBot="1" x14ac:dyDescent="0.2">
      <c r="A91" s="7">
        <v>150076</v>
      </c>
      <c r="B91" s="144" t="s">
        <v>288</v>
      </c>
      <c r="C91" s="7">
        <v>1.0349999999999999</v>
      </c>
      <c r="D91" s="145">
        <v>-3.8E-3</v>
      </c>
      <c r="E91" s="144">
        <v>1.31</v>
      </c>
      <c r="F91" s="7">
        <v>1.0309999999999999</v>
      </c>
      <c r="G91" s="146">
        <v>-3.8999999999999998E-3</v>
      </c>
      <c r="H91" s="146">
        <v>0.03</v>
      </c>
      <c r="I91" s="144">
        <v>4.5</v>
      </c>
      <c r="J91" s="144">
        <v>4.5</v>
      </c>
      <c r="K91" s="146">
        <v>4.4819999999999999E-2</v>
      </c>
      <c r="L91" s="144" t="s">
        <v>40</v>
      </c>
      <c r="M91" s="7" t="s">
        <v>88</v>
      </c>
      <c r="N91" s="147">
        <v>6.8999999999999999E-3</v>
      </c>
      <c r="O91" s="23">
        <v>0.43159999999999998</v>
      </c>
      <c r="P91" s="146">
        <v>-6.7999999999999996E-3</v>
      </c>
      <c r="Q91" s="146">
        <v>0.74760000000000004</v>
      </c>
      <c r="R91" s="146">
        <v>9.1999999999999998E-3</v>
      </c>
      <c r="S91" s="146">
        <v>1.54E-2</v>
      </c>
      <c r="T91" s="146">
        <v>2.29E-2</v>
      </c>
      <c r="U91" s="144">
        <v>291</v>
      </c>
      <c r="V91" s="144">
        <v>0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150257</v>
      </c>
      <c r="B92" s="150" t="s">
        <v>53</v>
      </c>
      <c r="C92" s="14">
        <v>1.016</v>
      </c>
      <c r="D92" s="151">
        <v>1E-3</v>
      </c>
      <c r="E92" s="150">
        <v>6.24</v>
      </c>
      <c r="F92" s="14">
        <v>1.0117</v>
      </c>
      <c r="G92" s="152">
        <v>-4.3E-3</v>
      </c>
      <c r="H92" s="152">
        <v>0.03</v>
      </c>
      <c r="I92" s="150">
        <v>4.5</v>
      </c>
      <c r="J92" s="150">
        <v>4.5</v>
      </c>
      <c r="K92" s="152">
        <v>4.4810000000000003E-2</v>
      </c>
      <c r="L92" s="150" t="s">
        <v>40</v>
      </c>
      <c r="M92" s="14" t="s">
        <v>54</v>
      </c>
      <c r="N92" s="151">
        <v>0.01</v>
      </c>
      <c r="O92" s="18">
        <v>0.41980000000000001</v>
      </c>
      <c r="P92" s="152">
        <v>-6.8999999999999999E-3</v>
      </c>
      <c r="Q92" s="152">
        <v>0.37969999999999998</v>
      </c>
      <c r="R92" s="152">
        <v>-8.5000000000000006E-3</v>
      </c>
      <c r="S92" s="152">
        <v>-3.7000000000000002E-3</v>
      </c>
      <c r="T92" s="152">
        <v>4.0000000000000002E-4</v>
      </c>
      <c r="U92" s="150">
        <v>1560</v>
      </c>
      <c r="V92" s="150">
        <v>0</v>
      </c>
      <c r="W92" s="153">
        <v>0.21180555555555555</v>
      </c>
      <c r="X92" s="154">
        <v>42888</v>
      </c>
      <c r="Y92" s="21" t="s">
        <v>38</v>
      </c>
    </row>
    <row r="93" spans="1:25" ht="15.75" thickBot="1" x14ac:dyDescent="0.2">
      <c r="A93" s="7">
        <v>150283</v>
      </c>
      <c r="B93" s="144" t="s">
        <v>63</v>
      </c>
      <c r="C93" s="7">
        <v>1.014</v>
      </c>
      <c r="D93" s="157">
        <v>0</v>
      </c>
      <c r="E93" s="144">
        <v>166.86</v>
      </c>
      <c r="F93" s="7">
        <v>1.0095000000000001</v>
      </c>
      <c r="G93" s="146">
        <v>-4.4999999999999997E-3</v>
      </c>
      <c r="H93" s="146">
        <v>0.03</v>
      </c>
      <c r="I93" s="144">
        <v>4.5</v>
      </c>
      <c r="J93" s="144">
        <v>4.5</v>
      </c>
      <c r="K93" s="146">
        <v>4.48E-2</v>
      </c>
      <c r="L93" s="144" t="s">
        <v>40</v>
      </c>
      <c r="M93" s="7" t="s">
        <v>64</v>
      </c>
      <c r="N93" s="147">
        <v>8.8000000000000005E-3</v>
      </c>
      <c r="O93" s="23">
        <v>0.29649999999999999</v>
      </c>
      <c r="P93" s="146">
        <v>-7.0000000000000001E-3</v>
      </c>
      <c r="Q93" s="160">
        <v>0.67559999999999998</v>
      </c>
      <c r="R93" s="146">
        <v>-5.7999999999999996E-3</v>
      </c>
      <c r="S93" s="146">
        <v>-8.9999999999999998E-4</v>
      </c>
      <c r="T93" s="146">
        <v>-2.3E-3</v>
      </c>
      <c r="U93" s="144">
        <v>9249</v>
      </c>
      <c r="V93" s="144">
        <v>-2</v>
      </c>
      <c r="W93" s="148">
        <v>0.21180555555555555</v>
      </c>
      <c r="X93" s="149">
        <v>42905</v>
      </c>
      <c r="Y93" s="13" t="s">
        <v>38</v>
      </c>
    </row>
    <row r="94" spans="1:25" ht="15.75" thickBot="1" x14ac:dyDescent="0.2">
      <c r="A94" s="14">
        <v>150237</v>
      </c>
      <c r="B94" s="150" t="s">
        <v>75</v>
      </c>
      <c r="C94" s="14">
        <v>1.0509999999999999</v>
      </c>
      <c r="D94" s="151">
        <v>1E-3</v>
      </c>
      <c r="E94" s="150">
        <v>101.75</v>
      </c>
      <c r="F94" s="14">
        <v>1.046</v>
      </c>
      <c r="G94" s="152">
        <v>-4.7999999999999996E-3</v>
      </c>
      <c r="H94" s="152">
        <v>0.03</v>
      </c>
      <c r="I94" s="150">
        <v>4.75</v>
      </c>
      <c r="J94" s="150">
        <v>4.5</v>
      </c>
      <c r="K94" s="152">
        <v>4.4790000000000003E-2</v>
      </c>
      <c r="L94" s="150" t="s">
        <v>40</v>
      </c>
      <c r="M94" s="14" t="s">
        <v>76</v>
      </c>
      <c r="N94" s="151">
        <v>2.4400000000000002E-2</v>
      </c>
      <c r="O94" s="18">
        <v>0.4274</v>
      </c>
      <c r="P94" s="152">
        <v>-7.7999999999999996E-3</v>
      </c>
      <c r="Q94" s="152">
        <v>0.32550000000000001</v>
      </c>
      <c r="R94" s="152">
        <v>2.1100000000000001E-2</v>
      </c>
      <c r="S94" s="152">
        <v>-5.4000000000000003E-3</v>
      </c>
      <c r="T94" s="152">
        <v>-6.7999999999999996E-3</v>
      </c>
      <c r="U94" s="150">
        <v>937</v>
      </c>
      <c r="V94" s="150">
        <v>-3</v>
      </c>
      <c r="W94" s="153">
        <v>0.21180555555555555</v>
      </c>
      <c r="X94" s="154">
        <v>42675</v>
      </c>
      <c r="Y94" s="21" t="s">
        <v>38</v>
      </c>
    </row>
    <row r="95" spans="1:25" ht="15.75" thickBot="1" x14ac:dyDescent="0.2">
      <c r="A95" s="7">
        <v>150217</v>
      </c>
      <c r="B95" s="144" t="s">
        <v>67</v>
      </c>
      <c r="C95" s="7">
        <v>1.0469999999999999</v>
      </c>
      <c r="D95" s="157">
        <v>0</v>
      </c>
      <c r="E95" s="144">
        <v>1199.1500000000001</v>
      </c>
      <c r="F95" s="7">
        <v>1.0389999999999999</v>
      </c>
      <c r="G95" s="146">
        <v>-7.7000000000000002E-3</v>
      </c>
      <c r="H95" s="146">
        <v>0.03</v>
      </c>
      <c r="I95" s="144">
        <v>5.5</v>
      </c>
      <c r="J95" s="144">
        <v>4.5</v>
      </c>
      <c r="K95" s="146">
        <v>4.4790000000000003E-2</v>
      </c>
      <c r="L95" s="144" t="s">
        <v>40</v>
      </c>
      <c r="M95" s="7" t="s">
        <v>68</v>
      </c>
      <c r="N95" s="147">
        <v>1.83E-2</v>
      </c>
      <c r="O95" s="23">
        <v>0.2702</v>
      </c>
      <c r="P95" s="146">
        <v>-1.0699999999999999E-2</v>
      </c>
      <c r="Q95" s="146">
        <v>0.6986</v>
      </c>
      <c r="R95" s="146">
        <v>-2.8999999999999998E-3</v>
      </c>
      <c r="S95" s="146">
        <v>-4.0000000000000001E-3</v>
      </c>
      <c r="T95" s="146">
        <v>-5.1999999999999998E-3</v>
      </c>
      <c r="U95" s="144">
        <v>41221</v>
      </c>
      <c r="V95" s="144">
        <v>5</v>
      </c>
      <c r="W95" s="148">
        <v>0.21180555555555555</v>
      </c>
      <c r="X95" s="149">
        <v>42738</v>
      </c>
      <c r="Y95" s="13" t="s">
        <v>38</v>
      </c>
    </row>
    <row r="96" spans="1:25" ht="15.75" thickBot="1" x14ac:dyDescent="0.2">
      <c r="A96" s="14">
        <v>150100</v>
      </c>
      <c r="B96" s="150" t="s">
        <v>133</v>
      </c>
      <c r="C96" s="14">
        <v>1.036</v>
      </c>
      <c r="D96" s="151">
        <v>1.9E-3</v>
      </c>
      <c r="E96" s="150">
        <v>1570.67</v>
      </c>
      <c r="F96" s="14">
        <v>1.0309999999999999</v>
      </c>
      <c r="G96" s="152">
        <v>-4.7999999999999996E-3</v>
      </c>
      <c r="H96" s="152">
        <v>0.03</v>
      </c>
      <c r="I96" s="150">
        <v>4.5</v>
      </c>
      <c r="J96" s="150">
        <v>4.5</v>
      </c>
      <c r="K96" s="152">
        <v>4.478E-2</v>
      </c>
      <c r="L96" s="150" t="s">
        <v>40</v>
      </c>
      <c r="M96" s="14" t="s">
        <v>134</v>
      </c>
      <c r="N96" s="151">
        <v>1.0999999999999999E-2</v>
      </c>
      <c r="O96" s="18">
        <v>0.45679999999999998</v>
      </c>
      <c r="P96" s="152">
        <v>-7.9000000000000008E-3</v>
      </c>
      <c r="Q96" s="152">
        <v>0.69610000000000005</v>
      </c>
      <c r="R96" s="152">
        <v>-7.4000000000000003E-3</v>
      </c>
      <c r="S96" s="152">
        <v>-5.1000000000000004E-3</v>
      </c>
      <c r="T96" s="152">
        <v>-2.2000000000000001E-3</v>
      </c>
      <c r="U96" s="150">
        <v>13996</v>
      </c>
      <c r="V96" s="150">
        <v>-68</v>
      </c>
      <c r="W96" s="153">
        <v>0.21180555555555555</v>
      </c>
      <c r="X96" s="154">
        <v>42738</v>
      </c>
      <c r="Y96" s="21" t="s">
        <v>38</v>
      </c>
    </row>
    <row r="97" spans="1:25" ht="15.75" thickBot="1" x14ac:dyDescent="0.2">
      <c r="A97" s="7">
        <v>150177</v>
      </c>
      <c r="B97" s="144" t="s">
        <v>83</v>
      </c>
      <c r="C97" s="7">
        <v>1.036</v>
      </c>
      <c r="D97" s="147">
        <v>1E-3</v>
      </c>
      <c r="E97" s="144">
        <v>361.47</v>
      </c>
      <c r="F97" s="7">
        <v>1.0309999999999999</v>
      </c>
      <c r="G97" s="146">
        <v>-4.7999999999999996E-3</v>
      </c>
      <c r="H97" s="146">
        <v>0.03</v>
      </c>
      <c r="I97" s="144">
        <v>4.5</v>
      </c>
      <c r="J97" s="144">
        <v>4.5</v>
      </c>
      <c r="K97" s="146">
        <v>4.478E-2</v>
      </c>
      <c r="L97" s="144" t="s">
        <v>40</v>
      </c>
      <c r="M97" s="7" t="s">
        <v>84</v>
      </c>
      <c r="N97" s="147">
        <v>5.7999999999999996E-3</v>
      </c>
      <c r="O97" s="23">
        <v>0.47139999999999999</v>
      </c>
      <c r="P97" s="146">
        <v>-7.9000000000000008E-3</v>
      </c>
      <c r="Q97" s="146">
        <v>0.23799999999999999</v>
      </c>
      <c r="R97" s="146">
        <v>-5.1000000000000004E-3</v>
      </c>
      <c r="S97" s="146">
        <v>-5.0000000000000001E-3</v>
      </c>
      <c r="T97" s="146">
        <v>-6.1999999999999998E-3</v>
      </c>
      <c r="U97" s="144">
        <v>22392</v>
      </c>
      <c r="V97" s="144">
        <v>-7</v>
      </c>
      <c r="W97" s="148">
        <v>0.21180555555555555</v>
      </c>
      <c r="X97" s="149">
        <v>42738</v>
      </c>
      <c r="Y97" s="13" t="s">
        <v>38</v>
      </c>
    </row>
    <row r="98" spans="1:25" ht="15.75" thickBot="1" x14ac:dyDescent="0.2">
      <c r="A98" s="14">
        <v>150179</v>
      </c>
      <c r="B98" s="150" t="s">
        <v>120</v>
      </c>
      <c r="C98" s="14">
        <v>1.036</v>
      </c>
      <c r="D98" s="159">
        <v>0</v>
      </c>
      <c r="E98" s="150">
        <v>175.25</v>
      </c>
      <c r="F98" s="14">
        <v>1.0309999999999999</v>
      </c>
      <c r="G98" s="152">
        <v>-4.7999999999999996E-3</v>
      </c>
      <c r="H98" s="152">
        <v>0.03</v>
      </c>
      <c r="I98" s="150">
        <v>4.5</v>
      </c>
      <c r="J98" s="150">
        <v>4.5</v>
      </c>
      <c r="K98" s="152">
        <v>4.478E-2</v>
      </c>
      <c r="L98" s="150" t="s">
        <v>40</v>
      </c>
      <c r="M98" s="14" t="s">
        <v>121</v>
      </c>
      <c r="N98" s="151">
        <v>1.95E-2</v>
      </c>
      <c r="O98" s="18">
        <v>0.4738</v>
      </c>
      <c r="P98" s="152">
        <v>-7.9000000000000008E-3</v>
      </c>
      <c r="Q98" s="152">
        <v>0.2324</v>
      </c>
      <c r="R98" s="152">
        <v>-6.7000000000000002E-3</v>
      </c>
      <c r="S98" s="152">
        <v>-5.8999999999999999E-3</v>
      </c>
      <c r="T98" s="152">
        <v>-4.1999999999999997E-3</v>
      </c>
      <c r="U98" s="150">
        <v>5861</v>
      </c>
      <c r="V98" s="150">
        <v>-163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1.0349999999999999</v>
      </c>
      <c r="D99" s="145">
        <v>-1E-3</v>
      </c>
      <c r="E99" s="144">
        <v>98.41</v>
      </c>
      <c r="F99" s="7">
        <v>1.03</v>
      </c>
      <c r="G99" s="146">
        <v>-4.8999999999999998E-3</v>
      </c>
      <c r="H99" s="146">
        <v>0.03</v>
      </c>
      <c r="I99" s="144">
        <v>4.5</v>
      </c>
      <c r="J99" s="144">
        <v>4.5</v>
      </c>
      <c r="K99" s="146">
        <v>4.478E-2</v>
      </c>
      <c r="L99" s="144" t="s">
        <v>40</v>
      </c>
      <c r="M99" s="7" t="s">
        <v>56</v>
      </c>
      <c r="N99" s="147">
        <v>3.3E-3</v>
      </c>
      <c r="O99" s="23">
        <v>0.36959999999999998</v>
      </c>
      <c r="P99" s="146">
        <v>-7.9000000000000008E-3</v>
      </c>
      <c r="Q99" s="146">
        <v>0.47760000000000002</v>
      </c>
      <c r="R99" s="146">
        <v>-5.1000000000000004E-3</v>
      </c>
      <c r="S99" s="146">
        <v>-4.8999999999999998E-3</v>
      </c>
      <c r="T99" s="146">
        <v>-4.4999999999999997E-3</v>
      </c>
      <c r="U99" s="144">
        <v>32459</v>
      </c>
      <c r="V99" s="144">
        <v>7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150241</v>
      </c>
      <c r="B100" s="161" t="s">
        <v>94</v>
      </c>
      <c r="C100" s="14">
        <v>1.0369999999999999</v>
      </c>
      <c r="D100" s="159">
        <v>0</v>
      </c>
      <c r="E100" s="150">
        <v>14.84</v>
      </c>
      <c r="F100" s="14">
        <v>1.032</v>
      </c>
      <c r="G100" s="152">
        <v>-4.7999999999999996E-3</v>
      </c>
      <c r="H100" s="152">
        <v>0.03</v>
      </c>
      <c r="I100" s="150">
        <v>4.5</v>
      </c>
      <c r="J100" s="150">
        <v>4.5</v>
      </c>
      <c r="K100" s="152">
        <v>4.478E-2</v>
      </c>
      <c r="L100" s="150" t="s">
        <v>40</v>
      </c>
      <c r="M100" s="14" t="s">
        <v>95</v>
      </c>
      <c r="N100" s="156">
        <v>-5.1999999999999998E-3</v>
      </c>
      <c r="O100" s="18">
        <v>0.31540000000000001</v>
      </c>
      <c r="P100" s="152">
        <v>-7.9000000000000008E-3</v>
      </c>
      <c r="Q100" s="152">
        <v>0.60199999999999998</v>
      </c>
      <c r="R100" s="152">
        <v>-4.1000000000000003E-3</v>
      </c>
      <c r="S100" s="152">
        <v>-5.7999999999999996E-3</v>
      </c>
      <c r="T100" s="152">
        <v>-4.3E-3</v>
      </c>
      <c r="U100" s="150">
        <v>8322</v>
      </c>
      <c r="V100" s="150">
        <v>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1.038</v>
      </c>
      <c r="D101" s="147">
        <v>1E-3</v>
      </c>
      <c r="E101" s="144">
        <v>161.65</v>
      </c>
      <c r="F101" s="7">
        <v>1.0329999999999999</v>
      </c>
      <c r="G101" s="146">
        <v>-4.7999999999999996E-3</v>
      </c>
      <c r="H101" s="146">
        <v>0.03</v>
      </c>
      <c r="I101" s="144">
        <v>4.5</v>
      </c>
      <c r="J101" s="144">
        <v>4.5</v>
      </c>
      <c r="K101" s="146">
        <v>4.478E-2</v>
      </c>
      <c r="L101" s="144" t="s">
        <v>40</v>
      </c>
      <c r="M101" s="7" t="s">
        <v>97</v>
      </c>
      <c r="N101" s="147">
        <v>9.7999999999999997E-3</v>
      </c>
      <c r="O101" s="23">
        <v>0.4345</v>
      </c>
      <c r="P101" s="146">
        <v>-7.9000000000000008E-3</v>
      </c>
      <c r="Q101" s="146">
        <v>0.32219999999999999</v>
      </c>
      <c r="R101" s="146">
        <v>-2.2000000000000001E-3</v>
      </c>
      <c r="S101" s="146">
        <v>2.7000000000000001E-3</v>
      </c>
      <c r="T101" s="146">
        <v>-3.2000000000000002E-3</v>
      </c>
      <c r="U101" s="144">
        <v>9788</v>
      </c>
      <c r="V101" s="144">
        <v>-15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150184</v>
      </c>
      <c r="B102" s="150" t="s">
        <v>106</v>
      </c>
      <c r="C102" s="14">
        <v>1.0169999999999999</v>
      </c>
      <c r="D102" s="156">
        <v>-1E-3</v>
      </c>
      <c r="E102" s="150">
        <v>2415.7399999999998</v>
      </c>
      <c r="F102" s="14">
        <v>1.0121</v>
      </c>
      <c r="G102" s="152">
        <v>-4.7999999999999996E-3</v>
      </c>
      <c r="H102" s="152">
        <v>0.03</v>
      </c>
      <c r="I102" s="150">
        <v>4.5</v>
      </c>
      <c r="J102" s="150">
        <v>4.5</v>
      </c>
      <c r="K102" s="152">
        <v>4.478E-2</v>
      </c>
      <c r="L102" s="150" t="s">
        <v>40</v>
      </c>
      <c r="M102" s="14" t="s">
        <v>76</v>
      </c>
      <c r="N102" s="151">
        <v>2.4400000000000002E-2</v>
      </c>
      <c r="O102" s="18">
        <v>0.36209999999999998</v>
      </c>
      <c r="P102" s="152">
        <v>-7.9000000000000008E-3</v>
      </c>
      <c r="Q102" s="162">
        <v>0.51619999999999999</v>
      </c>
      <c r="R102" s="152">
        <v>2.3400000000000001E-2</v>
      </c>
      <c r="S102" s="152">
        <v>1E-4</v>
      </c>
      <c r="T102" s="152">
        <v>1E-4</v>
      </c>
      <c r="U102" s="150">
        <v>43177</v>
      </c>
      <c r="V102" s="150">
        <v>-11</v>
      </c>
      <c r="W102" s="153">
        <v>0.21180555555555555</v>
      </c>
      <c r="X102" s="154">
        <v>42885</v>
      </c>
      <c r="Y102" s="21" t="s">
        <v>38</v>
      </c>
    </row>
    <row r="103" spans="1:25" ht="15.75" thickBot="1" x14ac:dyDescent="0.2">
      <c r="A103" s="7">
        <v>150275</v>
      </c>
      <c r="B103" s="155" t="s">
        <v>89</v>
      </c>
      <c r="C103" s="7">
        <v>1.0369999999999999</v>
      </c>
      <c r="D103" s="145">
        <v>-1E-3</v>
      </c>
      <c r="E103" s="144">
        <v>1828.82</v>
      </c>
      <c r="F103" s="7">
        <v>1.032</v>
      </c>
      <c r="G103" s="146">
        <v>-4.7999999999999996E-3</v>
      </c>
      <c r="H103" s="146">
        <v>0.03</v>
      </c>
      <c r="I103" s="144">
        <v>4.5</v>
      </c>
      <c r="J103" s="144">
        <v>4.5</v>
      </c>
      <c r="K103" s="146">
        <v>4.478E-2</v>
      </c>
      <c r="L103" s="144" t="s">
        <v>40</v>
      </c>
      <c r="M103" s="7" t="s">
        <v>46</v>
      </c>
      <c r="N103" s="147">
        <v>1.06E-2</v>
      </c>
      <c r="O103" s="23">
        <v>0.14130000000000001</v>
      </c>
      <c r="P103" s="146">
        <v>-7.9000000000000008E-3</v>
      </c>
      <c r="Q103" s="146">
        <v>1.0095000000000001</v>
      </c>
      <c r="R103" s="146">
        <v>-5.3E-3</v>
      </c>
      <c r="S103" s="146">
        <v>-1.4E-3</v>
      </c>
      <c r="T103" s="146">
        <v>-2.7000000000000001E-3</v>
      </c>
      <c r="U103" s="144">
        <v>70949</v>
      </c>
      <c r="V103" s="144">
        <v>131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150305</v>
      </c>
      <c r="B104" s="150" t="s">
        <v>104</v>
      </c>
      <c r="C104" s="14">
        <v>1.038</v>
      </c>
      <c r="D104" s="159">
        <v>0</v>
      </c>
      <c r="E104" s="150">
        <v>270.51</v>
      </c>
      <c r="F104" s="14">
        <v>1.0329999999999999</v>
      </c>
      <c r="G104" s="152">
        <v>-4.7999999999999996E-3</v>
      </c>
      <c r="H104" s="152">
        <v>0.03</v>
      </c>
      <c r="I104" s="150">
        <v>4.5</v>
      </c>
      <c r="J104" s="150">
        <v>4.5</v>
      </c>
      <c r="K104" s="152">
        <v>4.478E-2</v>
      </c>
      <c r="L104" s="150" t="s">
        <v>40</v>
      </c>
      <c r="M104" s="14" t="s">
        <v>105</v>
      </c>
      <c r="N104" s="151">
        <v>1.1299999999999999E-2</v>
      </c>
      <c r="O104" s="18">
        <v>0.2344</v>
      </c>
      <c r="P104" s="152">
        <v>-7.9000000000000008E-3</v>
      </c>
      <c r="Q104" s="152">
        <v>0.79020000000000001</v>
      </c>
      <c r="R104" s="152">
        <v>-5.7999999999999996E-3</v>
      </c>
      <c r="S104" s="152">
        <v>-1.1999999999999999E-3</v>
      </c>
      <c r="T104" s="152">
        <v>-3.5999999999999999E-3</v>
      </c>
      <c r="U104" s="150">
        <v>2728</v>
      </c>
      <c r="V104" s="150">
        <v>-6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502017</v>
      </c>
      <c r="B105" s="144" t="s">
        <v>45</v>
      </c>
      <c r="C105" s="7">
        <v>1.0369999999999999</v>
      </c>
      <c r="D105" s="157">
        <v>0</v>
      </c>
      <c r="E105" s="144">
        <v>0</v>
      </c>
      <c r="F105" s="7">
        <v>1.032</v>
      </c>
      <c r="G105" s="146">
        <v>-4.7999999999999996E-3</v>
      </c>
      <c r="H105" s="146">
        <v>0.03</v>
      </c>
      <c r="I105" s="144">
        <v>4.5</v>
      </c>
      <c r="J105" s="144">
        <v>4.5</v>
      </c>
      <c r="K105" s="146">
        <v>4.478E-2</v>
      </c>
      <c r="L105" s="144" t="s">
        <v>40</v>
      </c>
      <c r="M105" s="7" t="s">
        <v>46</v>
      </c>
      <c r="N105" s="147">
        <v>1.06E-2</v>
      </c>
      <c r="O105" s="23">
        <v>0.36159999999999998</v>
      </c>
      <c r="P105" s="146">
        <v>-7.9000000000000008E-3</v>
      </c>
      <c r="Q105" s="146">
        <v>0.49399999999999999</v>
      </c>
      <c r="R105" s="146">
        <v>2.5000000000000001E-3</v>
      </c>
      <c r="S105" s="146">
        <v>6.4999999999999997E-3</v>
      </c>
      <c r="T105" s="146">
        <v>8.0999999999999996E-3</v>
      </c>
      <c r="U105" s="144">
        <v>244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502027</v>
      </c>
      <c r="B106" s="150" t="s">
        <v>124</v>
      </c>
      <c r="C106" s="14">
        <v>1.006</v>
      </c>
      <c r="D106" s="151">
        <v>1E-3</v>
      </c>
      <c r="E106" s="150">
        <v>87.55</v>
      </c>
      <c r="F106" s="14">
        <v>1.0009999999999999</v>
      </c>
      <c r="G106" s="152">
        <v>-5.0000000000000001E-3</v>
      </c>
      <c r="H106" s="152">
        <v>0.03</v>
      </c>
      <c r="I106" s="150">
        <v>4.5</v>
      </c>
      <c r="J106" s="150">
        <v>4.5</v>
      </c>
      <c r="K106" s="152">
        <v>4.478E-2</v>
      </c>
      <c r="L106" s="150" t="s">
        <v>40</v>
      </c>
      <c r="M106" s="14" t="s">
        <v>125</v>
      </c>
      <c r="N106" s="151">
        <v>1.03E-2</v>
      </c>
      <c r="O106" s="18">
        <v>0.2969</v>
      </c>
      <c r="P106" s="152">
        <v>-8.0000000000000002E-3</v>
      </c>
      <c r="Q106" s="152">
        <v>0.68610000000000004</v>
      </c>
      <c r="R106" s="152">
        <v>4.8999999999999998E-3</v>
      </c>
      <c r="S106" s="152">
        <v>9.1000000000000004E-3</v>
      </c>
      <c r="T106" s="152">
        <v>6.54E-2</v>
      </c>
      <c r="U106" s="150">
        <v>1383</v>
      </c>
      <c r="V106" s="150">
        <v>505</v>
      </c>
      <c r="W106" s="153">
        <v>0.21180555555555555</v>
      </c>
      <c r="X106" s="154">
        <v>42979</v>
      </c>
      <c r="Y106" s="21" t="s">
        <v>38</v>
      </c>
    </row>
    <row r="107" spans="1:25" ht="15.75" thickBot="1" x14ac:dyDescent="0.2">
      <c r="A107" s="7">
        <v>150203</v>
      </c>
      <c r="B107" s="144" t="s">
        <v>109</v>
      </c>
      <c r="C107" s="7">
        <v>1.0289999999999999</v>
      </c>
      <c r="D107" s="147">
        <v>1.9E-3</v>
      </c>
      <c r="E107" s="144">
        <v>26.82</v>
      </c>
      <c r="F107" s="7">
        <v>1.0229999999999999</v>
      </c>
      <c r="G107" s="146">
        <v>-5.8999999999999999E-3</v>
      </c>
      <c r="H107" s="146">
        <v>0.03</v>
      </c>
      <c r="I107" s="144">
        <v>4.5</v>
      </c>
      <c r="J107" s="144">
        <v>4.5</v>
      </c>
      <c r="K107" s="146">
        <v>4.4729999999999999E-2</v>
      </c>
      <c r="L107" s="144" t="s">
        <v>40</v>
      </c>
      <c r="M107" s="7" t="s">
        <v>110</v>
      </c>
      <c r="N107" s="147">
        <v>1.6899999999999998E-2</v>
      </c>
      <c r="O107" s="23">
        <v>0.47399999999999998</v>
      </c>
      <c r="P107" s="146">
        <v>-8.8999999999999999E-3</v>
      </c>
      <c r="Q107" s="146">
        <v>0.23949999999999999</v>
      </c>
      <c r="R107" s="146">
        <v>-8.9999999999999998E-4</v>
      </c>
      <c r="S107" s="146">
        <v>-2.8999999999999998E-3</v>
      </c>
      <c r="T107" s="146">
        <v>-3.3999999999999998E-3</v>
      </c>
      <c r="U107" s="144">
        <v>16094</v>
      </c>
      <c r="V107" s="144">
        <v>124</v>
      </c>
      <c r="W107" s="148">
        <v>0.21180555555555555</v>
      </c>
      <c r="X107" s="149">
        <v>42705</v>
      </c>
      <c r="Y107" s="13" t="s">
        <v>38</v>
      </c>
    </row>
    <row r="108" spans="1:25" ht="15.75" thickBot="1" x14ac:dyDescent="0.2">
      <c r="A108" s="14">
        <v>150243</v>
      </c>
      <c r="B108" s="150" t="s">
        <v>128</v>
      </c>
      <c r="C108" s="14">
        <v>1.0349999999999999</v>
      </c>
      <c r="D108" s="159">
        <v>0</v>
      </c>
      <c r="E108" s="150">
        <v>212.52</v>
      </c>
      <c r="F108" s="14">
        <v>1.0289999999999999</v>
      </c>
      <c r="G108" s="152">
        <v>-5.7999999999999996E-3</v>
      </c>
      <c r="H108" s="152">
        <v>0.03</v>
      </c>
      <c r="I108" s="150">
        <v>4.5</v>
      </c>
      <c r="J108" s="150">
        <v>4.5</v>
      </c>
      <c r="K108" s="152">
        <v>4.4729999999999999E-2</v>
      </c>
      <c r="L108" s="150" t="s">
        <v>40</v>
      </c>
      <c r="M108" s="14" t="s">
        <v>129</v>
      </c>
      <c r="N108" s="151">
        <v>1.84E-2</v>
      </c>
      <c r="O108" s="18">
        <v>0.3886</v>
      </c>
      <c r="P108" s="152">
        <v>-8.8000000000000005E-3</v>
      </c>
      <c r="Q108" s="152">
        <v>0.43409999999999999</v>
      </c>
      <c r="R108" s="152">
        <v>-5.7000000000000002E-3</v>
      </c>
      <c r="S108" s="152">
        <v>-5.7999999999999996E-3</v>
      </c>
      <c r="T108" s="152">
        <v>-4.8999999999999998E-3</v>
      </c>
      <c r="U108" s="150">
        <v>11549</v>
      </c>
      <c r="V108" s="150">
        <v>-193</v>
      </c>
      <c r="W108" s="153">
        <v>0.21180555555555555</v>
      </c>
      <c r="X108" s="154">
        <v>42705</v>
      </c>
      <c r="Y108" s="21" t="s">
        <v>38</v>
      </c>
    </row>
    <row r="109" spans="1:25" ht="15.75" thickBot="1" x14ac:dyDescent="0.2">
      <c r="A109" s="7">
        <v>150273</v>
      </c>
      <c r="B109" s="144" t="s">
        <v>45</v>
      </c>
      <c r="C109" s="7">
        <v>1.0069999999999999</v>
      </c>
      <c r="D109" s="147">
        <v>1E-3</v>
      </c>
      <c r="E109" s="144">
        <v>277.43</v>
      </c>
      <c r="F109" s="7">
        <v>1.0009999999999999</v>
      </c>
      <c r="G109" s="146">
        <v>-6.0000000000000001E-3</v>
      </c>
      <c r="H109" s="146">
        <v>0.03</v>
      </c>
      <c r="I109" s="144">
        <v>4.5</v>
      </c>
      <c r="J109" s="144">
        <v>4.5</v>
      </c>
      <c r="K109" s="146">
        <v>4.4729999999999999E-2</v>
      </c>
      <c r="L109" s="144" t="s">
        <v>40</v>
      </c>
      <c r="M109" s="7" t="s">
        <v>46</v>
      </c>
      <c r="N109" s="147">
        <v>1.06E-2</v>
      </c>
      <c r="O109" s="23">
        <v>0.154</v>
      </c>
      <c r="P109" s="146">
        <v>-8.8999999999999999E-3</v>
      </c>
      <c r="Q109" s="146">
        <v>1.0287999999999999</v>
      </c>
      <c r="R109" s="146">
        <v>-6.6E-3</v>
      </c>
      <c r="S109" s="146">
        <v>-1.4E-3</v>
      </c>
      <c r="T109" s="146">
        <v>3.9699999999999999E-2</v>
      </c>
      <c r="U109" s="144">
        <v>11283</v>
      </c>
      <c r="V109" s="144">
        <v>138</v>
      </c>
      <c r="W109" s="148">
        <v>0.21180555555555555</v>
      </c>
      <c r="X109" s="149">
        <v>42979</v>
      </c>
      <c r="Y109" s="13" t="s">
        <v>38</v>
      </c>
    </row>
    <row r="110" spans="1:25" ht="15.75" thickBot="1" x14ac:dyDescent="0.2">
      <c r="A110" s="14">
        <v>150277</v>
      </c>
      <c r="B110" s="161" t="s">
        <v>65</v>
      </c>
      <c r="C110" s="14">
        <v>1.0069999999999999</v>
      </c>
      <c r="D110" s="151">
        <v>1E-3</v>
      </c>
      <c r="E110" s="150">
        <v>1954.24</v>
      </c>
      <c r="F110" s="14">
        <v>1.0009999999999999</v>
      </c>
      <c r="G110" s="152">
        <v>-6.0000000000000001E-3</v>
      </c>
      <c r="H110" s="152">
        <v>0.03</v>
      </c>
      <c r="I110" s="150">
        <v>4.5</v>
      </c>
      <c r="J110" s="150">
        <v>4.5</v>
      </c>
      <c r="K110" s="152">
        <v>4.4729999999999999E-2</v>
      </c>
      <c r="L110" s="150" t="s">
        <v>40</v>
      </c>
      <c r="M110" s="14" t="s">
        <v>66</v>
      </c>
      <c r="N110" s="151">
        <v>1.06E-2</v>
      </c>
      <c r="O110" s="18">
        <v>0.15859999999999999</v>
      </c>
      <c r="P110" s="152">
        <v>-8.8999999999999999E-3</v>
      </c>
      <c r="Q110" s="152">
        <v>1.0177</v>
      </c>
      <c r="R110" s="152">
        <v>-8.0000000000000002E-3</v>
      </c>
      <c r="S110" s="152">
        <v>-4.7999999999999996E-3</v>
      </c>
      <c r="T110" s="152">
        <v>3.95E-2</v>
      </c>
      <c r="U110" s="150">
        <v>53934</v>
      </c>
      <c r="V110" s="150">
        <v>281</v>
      </c>
      <c r="W110" s="153">
        <v>0.21180555555555555</v>
      </c>
      <c r="X110" s="154">
        <v>42979</v>
      </c>
      <c r="Y110" s="21" t="s">
        <v>38</v>
      </c>
    </row>
    <row r="111" spans="1:25" ht="15.75" thickBot="1" x14ac:dyDescent="0.2">
      <c r="A111" s="7">
        <v>150200</v>
      </c>
      <c r="B111" s="144" t="s">
        <v>55</v>
      </c>
      <c r="C111" s="7">
        <v>1.0389999999999999</v>
      </c>
      <c r="D111" s="147">
        <v>1E-3</v>
      </c>
      <c r="E111" s="144">
        <v>10386.120000000001</v>
      </c>
      <c r="F111" s="7">
        <v>1.0329999999999999</v>
      </c>
      <c r="G111" s="146">
        <v>-5.7999999999999996E-3</v>
      </c>
      <c r="H111" s="146">
        <v>0.03</v>
      </c>
      <c r="I111" s="144">
        <v>4.5</v>
      </c>
      <c r="J111" s="144">
        <v>4.5</v>
      </c>
      <c r="K111" s="146">
        <v>4.4729999999999999E-2</v>
      </c>
      <c r="L111" s="144" t="s">
        <v>40</v>
      </c>
      <c r="M111" s="7" t="s">
        <v>56</v>
      </c>
      <c r="N111" s="147">
        <v>3.3E-3</v>
      </c>
      <c r="O111" s="23">
        <v>0.21340000000000001</v>
      </c>
      <c r="P111" s="146">
        <v>-8.8000000000000005E-3</v>
      </c>
      <c r="Q111" s="146">
        <v>0.83930000000000005</v>
      </c>
      <c r="R111" s="146">
        <v>-1E-4</v>
      </c>
      <c r="S111" s="146">
        <v>-3.7000000000000002E-3</v>
      </c>
      <c r="T111" s="146">
        <v>-4.8999999999999998E-3</v>
      </c>
      <c r="U111" s="144">
        <v>1046058</v>
      </c>
      <c r="V111" s="144">
        <v>-2138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150269</v>
      </c>
      <c r="B112" s="150" t="s">
        <v>57</v>
      </c>
      <c r="C112" s="14">
        <v>1.0389999999999999</v>
      </c>
      <c r="D112" s="151">
        <v>1.9E-3</v>
      </c>
      <c r="E112" s="150">
        <v>1568.55</v>
      </c>
      <c r="F112" s="14">
        <v>1.0329999999999999</v>
      </c>
      <c r="G112" s="152">
        <v>-5.7999999999999996E-3</v>
      </c>
      <c r="H112" s="152">
        <v>0.03</v>
      </c>
      <c r="I112" s="150">
        <v>4.5</v>
      </c>
      <c r="J112" s="150">
        <v>4.5</v>
      </c>
      <c r="K112" s="152">
        <v>4.4729999999999999E-2</v>
      </c>
      <c r="L112" s="150" t="s">
        <v>40</v>
      </c>
      <c r="M112" s="14" t="s">
        <v>58</v>
      </c>
      <c r="N112" s="151">
        <v>0.01</v>
      </c>
      <c r="O112" s="18">
        <v>0.3422</v>
      </c>
      <c r="P112" s="152">
        <v>-8.8000000000000005E-3</v>
      </c>
      <c r="Q112" s="152">
        <v>0.53820000000000001</v>
      </c>
      <c r="R112" s="152">
        <v>-4.3E-3</v>
      </c>
      <c r="S112" s="152">
        <v>-3.0999999999999999E-3</v>
      </c>
      <c r="T112" s="152">
        <v>-1.6000000000000001E-3</v>
      </c>
      <c r="U112" s="150">
        <v>54984</v>
      </c>
      <c r="V112" s="150">
        <v>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150271</v>
      </c>
      <c r="B113" s="144" t="s">
        <v>59</v>
      </c>
      <c r="C113" s="7">
        <v>1.0389999999999999</v>
      </c>
      <c r="D113" s="147">
        <v>2.8999999999999998E-3</v>
      </c>
      <c r="E113" s="144">
        <v>14.82</v>
      </c>
      <c r="F113" s="7">
        <v>1.0329999999999999</v>
      </c>
      <c r="G113" s="146">
        <v>-5.7999999999999996E-3</v>
      </c>
      <c r="H113" s="146">
        <v>0.03</v>
      </c>
      <c r="I113" s="144">
        <v>4.5</v>
      </c>
      <c r="J113" s="144">
        <v>4.5</v>
      </c>
      <c r="K113" s="146">
        <v>4.4729999999999999E-2</v>
      </c>
      <c r="L113" s="144" t="s">
        <v>40</v>
      </c>
      <c r="M113" s="7" t="s">
        <v>60</v>
      </c>
      <c r="N113" s="147">
        <v>1.26E-2</v>
      </c>
      <c r="O113" s="23">
        <v>0.40760000000000002</v>
      </c>
      <c r="P113" s="146">
        <v>-8.8000000000000005E-3</v>
      </c>
      <c r="Q113" s="146">
        <v>0.38529999999999998</v>
      </c>
      <c r="R113" s="146">
        <v>-9.4999999999999998E-3</v>
      </c>
      <c r="S113" s="146">
        <v>-2.8E-3</v>
      </c>
      <c r="T113" s="146">
        <v>-8.9999999999999998E-4</v>
      </c>
      <c r="U113" s="144">
        <v>2208</v>
      </c>
      <c r="V113" s="144">
        <v>-12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150173</v>
      </c>
      <c r="B114" s="150" t="s">
        <v>113</v>
      </c>
      <c r="C114" s="14">
        <v>1.0389999999999999</v>
      </c>
      <c r="D114" s="151">
        <v>1E-3</v>
      </c>
      <c r="E114" s="150">
        <v>378.86</v>
      </c>
      <c r="F114" s="14">
        <v>1.0329999999999999</v>
      </c>
      <c r="G114" s="152">
        <v>-5.7999999999999996E-3</v>
      </c>
      <c r="H114" s="152">
        <v>0.03</v>
      </c>
      <c r="I114" s="150">
        <v>4.5</v>
      </c>
      <c r="J114" s="150">
        <v>4.5</v>
      </c>
      <c r="K114" s="152">
        <v>4.4729999999999999E-2</v>
      </c>
      <c r="L114" s="150" t="s">
        <v>40</v>
      </c>
      <c r="M114" s="14" t="s">
        <v>114</v>
      </c>
      <c r="N114" s="151">
        <v>1.7999999999999999E-2</v>
      </c>
      <c r="O114" s="18">
        <v>0.28889999999999999</v>
      </c>
      <c r="P114" s="152">
        <v>-8.8000000000000005E-3</v>
      </c>
      <c r="Q114" s="152">
        <v>0.66269999999999996</v>
      </c>
      <c r="R114" s="152">
        <v>-5.7000000000000002E-3</v>
      </c>
      <c r="S114" s="152">
        <v>-5.1000000000000004E-3</v>
      </c>
      <c r="T114" s="152">
        <v>-4.0000000000000001E-3</v>
      </c>
      <c r="U114" s="150">
        <v>17870</v>
      </c>
      <c r="V114" s="150">
        <v>-17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502024</v>
      </c>
      <c r="B115" s="144" t="s">
        <v>77</v>
      </c>
      <c r="C115" s="7">
        <v>1.0069999999999999</v>
      </c>
      <c r="D115" s="147">
        <v>1E-3</v>
      </c>
      <c r="E115" s="144">
        <v>199.36</v>
      </c>
      <c r="F115" s="7">
        <v>1.0009999999999999</v>
      </c>
      <c r="G115" s="146">
        <v>-6.0000000000000001E-3</v>
      </c>
      <c r="H115" s="146">
        <v>0.03</v>
      </c>
      <c r="I115" s="144">
        <v>4.5</v>
      </c>
      <c r="J115" s="144">
        <v>4.5</v>
      </c>
      <c r="K115" s="146">
        <v>4.4729999999999999E-2</v>
      </c>
      <c r="L115" s="144" t="s">
        <v>40</v>
      </c>
      <c r="M115" s="7" t="s">
        <v>78</v>
      </c>
      <c r="N115" s="147">
        <v>5.3E-3</v>
      </c>
      <c r="O115" s="23">
        <v>0.29199999999999998</v>
      </c>
      <c r="P115" s="146">
        <v>-8.8999999999999999E-3</v>
      </c>
      <c r="Q115" s="146">
        <v>0.69789999999999996</v>
      </c>
      <c r="R115" s="146">
        <v>-5.5999999999999999E-3</v>
      </c>
      <c r="S115" s="146">
        <v>-6.7999999999999996E-3</v>
      </c>
      <c r="T115" s="146">
        <v>3.1600000000000003E-2</v>
      </c>
      <c r="U115" s="144">
        <v>3620</v>
      </c>
      <c r="V115" s="144">
        <v>52</v>
      </c>
      <c r="W115" s="148">
        <v>0.21180555555555555</v>
      </c>
      <c r="X115" s="149">
        <v>42979</v>
      </c>
      <c r="Y115" s="13" t="s">
        <v>38</v>
      </c>
    </row>
    <row r="116" spans="1:25" ht="15.75" thickBot="1" x14ac:dyDescent="0.2">
      <c r="A116" s="14">
        <v>502049</v>
      </c>
      <c r="B116" s="150" t="s">
        <v>90</v>
      </c>
      <c r="C116" s="14">
        <v>1.024</v>
      </c>
      <c r="D116" s="151">
        <v>2E-3</v>
      </c>
      <c r="E116" s="150">
        <v>170</v>
      </c>
      <c r="F116" s="14">
        <v>1.0178</v>
      </c>
      <c r="G116" s="152">
        <v>-6.1000000000000004E-3</v>
      </c>
      <c r="H116" s="152">
        <v>0.03</v>
      </c>
      <c r="I116" s="150">
        <v>4.5</v>
      </c>
      <c r="J116" s="150">
        <v>4.5</v>
      </c>
      <c r="K116" s="152">
        <v>4.4720000000000003E-2</v>
      </c>
      <c r="L116" s="150" t="s">
        <v>40</v>
      </c>
      <c r="M116" s="14" t="s">
        <v>91</v>
      </c>
      <c r="N116" s="151">
        <v>1.6999999999999999E-3</v>
      </c>
      <c r="O116" s="18">
        <v>0.4284</v>
      </c>
      <c r="P116" s="152">
        <v>-8.8999999999999999E-3</v>
      </c>
      <c r="Q116" s="152">
        <v>0.35260000000000002</v>
      </c>
      <c r="R116" s="152">
        <v>-4.1000000000000003E-3</v>
      </c>
      <c r="S116" s="152">
        <v>-5.1999999999999998E-3</v>
      </c>
      <c r="T116" s="152">
        <v>-4.7000000000000002E-3</v>
      </c>
      <c r="U116" s="150">
        <v>14080</v>
      </c>
      <c r="V116" s="150">
        <v>-47</v>
      </c>
      <c r="W116" s="153">
        <v>0.21180555555555555</v>
      </c>
      <c r="X116" s="154">
        <v>42839</v>
      </c>
      <c r="Y116" s="21" t="s">
        <v>38</v>
      </c>
    </row>
    <row r="117" spans="1:25" ht="15.75" thickBot="1" x14ac:dyDescent="0.2">
      <c r="A117" s="7">
        <v>150205</v>
      </c>
      <c r="B117" s="144" t="s">
        <v>49</v>
      </c>
      <c r="C117" s="7">
        <v>1.042</v>
      </c>
      <c r="D117" s="147">
        <v>1.9E-3</v>
      </c>
      <c r="E117" s="144">
        <v>6902.31</v>
      </c>
      <c r="F117" s="7">
        <v>1.0349999999999999</v>
      </c>
      <c r="G117" s="146">
        <v>-6.7999999999999996E-3</v>
      </c>
      <c r="H117" s="146">
        <v>0.03</v>
      </c>
      <c r="I117" s="144">
        <v>4.5</v>
      </c>
      <c r="J117" s="144">
        <v>4.5</v>
      </c>
      <c r="K117" s="146">
        <v>4.4690000000000001E-2</v>
      </c>
      <c r="L117" s="144" t="s">
        <v>40</v>
      </c>
      <c r="M117" s="7" t="s">
        <v>50</v>
      </c>
      <c r="N117" s="147">
        <v>9.4999999999999998E-3</v>
      </c>
      <c r="O117" s="23">
        <v>0.193</v>
      </c>
      <c r="P117" s="146">
        <v>-9.7999999999999997E-3</v>
      </c>
      <c r="Q117" s="146">
        <v>0.8841</v>
      </c>
      <c r="R117" s="146">
        <v>5.0000000000000001E-4</v>
      </c>
      <c r="S117" s="146">
        <v>-5.9999999999999995E-4</v>
      </c>
      <c r="T117" s="146">
        <v>1.2999999999999999E-3</v>
      </c>
      <c r="U117" s="144">
        <v>588957</v>
      </c>
      <c r="V117" s="144">
        <v>2218</v>
      </c>
      <c r="W117" s="148">
        <v>0.21180555555555555</v>
      </c>
      <c r="X117" s="149">
        <v>42705</v>
      </c>
      <c r="Y117" s="13" t="s">
        <v>38</v>
      </c>
    </row>
    <row r="118" spans="1:25" ht="15.75" thickBot="1" x14ac:dyDescent="0.2">
      <c r="A118" s="14">
        <v>150229</v>
      </c>
      <c r="B118" s="150" t="s">
        <v>69</v>
      </c>
      <c r="C118" s="14">
        <v>1.0409999999999999</v>
      </c>
      <c r="D118" s="151">
        <v>1.9E-3</v>
      </c>
      <c r="E118" s="150">
        <v>1003.81</v>
      </c>
      <c r="F118" s="14">
        <v>1.034</v>
      </c>
      <c r="G118" s="152">
        <v>-6.7999999999999996E-3</v>
      </c>
      <c r="H118" s="152">
        <v>0.03</v>
      </c>
      <c r="I118" s="150">
        <v>4.5</v>
      </c>
      <c r="J118" s="150">
        <v>4.5</v>
      </c>
      <c r="K118" s="152">
        <v>4.4690000000000001E-2</v>
      </c>
      <c r="L118" s="150" t="s">
        <v>40</v>
      </c>
      <c r="M118" s="14" t="s">
        <v>70</v>
      </c>
      <c r="N118" s="151">
        <v>1.06E-2</v>
      </c>
      <c r="O118" s="18">
        <v>0.28339999999999999</v>
      </c>
      <c r="P118" s="152">
        <v>-9.7999999999999997E-3</v>
      </c>
      <c r="Q118" s="152">
        <v>0.67420000000000002</v>
      </c>
      <c r="R118" s="152">
        <v>-3.3E-3</v>
      </c>
      <c r="S118" s="152">
        <v>-6.1999999999999998E-3</v>
      </c>
      <c r="T118" s="152">
        <v>0</v>
      </c>
      <c r="U118" s="150">
        <v>17988</v>
      </c>
      <c r="V118" s="150">
        <v>-1</v>
      </c>
      <c r="W118" s="153">
        <v>0.21180555555555555</v>
      </c>
      <c r="X118" s="154">
        <v>42705</v>
      </c>
      <c r="Y118" s="21" t="s">
        <v>38</v>
      </c>
    </row>
    <row r="119" spans="1:25" ht="15.75" thickBot="1" x14ac:dyDescent="0.2">
      <c r="A119" s="7">
        <v>150307</v>
      </c>
      <c r="B119" s="144" t="s">
        <v>51</v>
      </c>
      <c r="C119" s="7">
        <v>1.0409999999999999</v>
      </c>
      <c r="D119" s="145">
        <v>-2.8999999999999998E-3</v>
      </c>
      <c r="E119" s="144">
        <v>819.26</v>
      </c>
      <c r="F119" s="7">
        <v>1.034</v>
      </c>
      <c r="G119" s="146">
        <v>-6.7999999999999996E-3</v>
      </c>
      <c r="H119" s="146">
        <v>0.03</v>
      </c>
      <c r="I119" s="144">
        <v>4.5</v>
      </c>
      <c r="J119" s="144">
        <v>4.5</v>
      </c>
      <c r="K119" s="146">
        <v>4.4690000000000001E-2</v>
      </c>
      <c r="L119" s="144" t="s">
        <v>40</v>
      </c>
      <c r="M119" s="7" t="s">
        <v>52</v>
      </c>
      <c r="N119" s="147">
        <v>1.34E-2</v>
      </c>
      <c r="O119" s="23">
        <v>0.2145</v>
      </c>
      <c r="P119" s="146">
        <v>-9.7999999999999997E-3</v>
      </c>
      <c r="Q119" s="146">
        <v>0.83540000000000003</v>
      </c>
      <c r="R119" s="146">
        <v>-7.1000000000000004E-3</v>
      </c>
      <c r="S119" s="146">
        <v>-6.7999999999999996E-3</v>
      </c>
      <c r="T119" s="146">
        <v>-5.5999999999999999E-3</v>
      </c>
      <c r="U119" s="144">
        <v>17623</v>
      </c>
      <c r="V119" s="144">
        <v>-462</v>
      </c>
      <c r="W119" s="148">
        <v>0.21180555555555555</v>
      </c>
      <c r="X119" s="149">
        <v>42705</v>
      </c>
      <c r="Y119" s="13" t="s">
        <v>38</v>
      </c>
    </row>
    <row r="120" spans="1:25" ht="15.75" thickBot="1" x14ac:dyDescent="0.2">
      <c r="A120" s="14">
        <v>150315</v>
      </c>
      <c r="B120" s="150" t="s">
        <v>118</v>
      </c>
      <c r="C120" s="14">
        <v>1.0409999999999999</v>
      </c>
      <c r="D120" s="151">
        <v>1.9E-3</v>
      </c>
      <c r="E120" s="150">
        <v>100.02</v>
      </c>
      <c r="F120" s="14">
        <v>1.034</v>
      </c>
      <c r="G120" s="152">
        <v>-6.7999999999999996E-3</v>
      </c>
      <c r="H120" s="152">
        <v>0.03</v>
      </c>
      <c r="I120" s="150">
        <v>4.5</v>
      </c>
      <c r="J120" s="150">
        <v>4.5</v>
      </c>
      <c r="K120" s="152">
        <v>4.4690000000000001E-2</v>
      </c>
      <c r="L120" s="150" t="s">
        <v>40</v>
      </c>
      <c r="M120" s="14" t="s">
        <v>119</v>
      </c>
      <c r="N120" s="151">
        <v>2.06E-2</v>
      </c>
      <c r="O120" s="18">
        <v>0.37959999999999999</v>
      </c>
      <c r="P120" s="152">
        <v>-9.7999999999999997E-3</v>
      </c>
      <c r="Q120" s="152">
        <v>0.44950000000000001</v>
      </c>
      <c r="R120" s="152">
        <v>-7.1000000000000004E-3</v>
      </c>
      <c r="S120" s="152">
        <v>-5.8999999999999999E-3</v>
      </c>
      <c r="T120" s="152">
        <v>-3.5000000000000001E-3</v>
      </c>
      <c r="U120" s="150">
        <v>8959</v>
      </c>
      <c r="V120" s="150">
        <v>2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150018</v>
      </c>
      <c r="B121" s="144" t="s">
        <v>122</v>
      </c>
      <c r="C121" s="7">
        <v>1.0369999999999999</v>
      </c>
      <c r="D121" s="145">
        <v>-1E-3</v>
      </c>
      <c r="E121" s="144">
        <v>6413.53</v>
      </c>
      <c r="F121" s="7">
        <v>1.03</v>
      </c>
      <c r="G121" s="146">
        <v>-6.7999999999999996E-3</v>
      </c>
      <c r="H121" s="146">
        <v>0.03</v>
      </c>
      <c r="I121" s="144">
        <v>4.5</v>
      </c>
      <c r="J121" s="144">
        <v>4.5</v>
      </c>
      <c r="K121" s="146">
        <v>4.4690000000000001E-2</v>
      </c>
      <c r="L121" s="144" t="s">
        <v>40</v>
      </c>
      <c r="M121" s="7" t="s">
        <v>123</v>
      </c>
      <c r="N121" s="147">
        <v>1.43E-2</v>
      </c>
      <c r="O121" s="23">
        <v>0.33810000000000001</v>
      </c>
      <c r="P121" s="146">
        <v>-9.7999999999999997E-3</v>
      </c>
      <c r="Q121" s="146">
        <v>1.0683</v>
      </c>
      <c r="R121" s="146">
        <v>-1.5E-3</v>
      </c>
      <c r="S121" s="146">
        <v>4.1999999999999997E-3</v>
      </c>
      <c r="T121" s="146">
        <v>6.7999999999999996E-3</v>
      </c>
      <c r="U121" s="144">
        <v>342021</v>
      </c>
      <c r="V121" s="144">
        <v>7222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150186</v>
      </c>
      <c r="B122" s="150" t="s">
        <v>79</v>
      </c>
      <c r="C122" s="14">
        <v>1.0129999999999999</v>
      </c>
      <c r="D122" s="151">
        <v>3.0000000000000001E-3</v>
      </c>
      <c r="E122" s="150">
        <v>398.53</v>
      </c>
      <c r="F122" s="14">
        <v>1.0052000000000001</v>
      </c>
      <c r="G122" s="152">
        <v>-7.7999999999999996E-3</v>
      </c>
      <c r="H122" s="152">
        <v>0.03</v>
      </c>
      <c r="I122" s="150">
        <v>4.5</v>
      </c>
      <c r="J122" s="150">
        <v>4.5</v>
      </c>
      <c r="K122" s="152">
        <v>4.4650000000000002E-2</v>
      </c>
      <c r="L122" s="150" t="s">
        <v>40</v>
      </c>
      <c r="M122" s="14" t="s">
        <v>80</v>
      </c>
      <c r="N122" s="151">
        <v>1.2E-2</v>
      </c>
      <c r="O122" s="18">
        <v>0.35239999999999999</v>
      </c>
      <c r="P122" s="152">
        <v>-1.09E-2</v>
      </c>
      <c r="Q122" s="162">
        <v>0.54779999999999995</v>
      </c>
      <c r="R122" s="152">
        <v>-4.7999999999999996E-3</v>
      </c>
      <c r="S122" s="152">
        <v>-2.0000000000000001E-4</v>
      </c>
      <c r="T122" s="152">
        <v>2E-3</v>
      </c>
      <c r="U122" s="150">
        <v>45551</v>
      </c>
      <c r="V122" s="150">
        <v>-68</v>
      </c>
      <c r="W122" s="153">
        <v>0.21180555555555555</v>
      </c>
      <c r="X122" s="154">
        <v>42940</v>
      </c>
      <c r="Y122" s="21" t="s">
        <v>38</v>
      </c>
    </row>
    <row r="123" spans="1:25" ht="15.75" thickBot="1" x14ac:dyDescent="0.2">
      <c r="A123" s="7">
        <v>150209</v>
      </c>
      <c r="B123" s="144" t="s">
        <v>47</v>
      </c>
      <c r="C123" s="7">
        <v>1.04</v>
      </c>
      <c r="D123" s="147">
        <v>1.9E-3</v>
      </c>
      <c r="E123" s="144">
        <v>5905.07</v>
      </c>
      <c r="F123" s="7">
        <v>1.032</v>
      </c>
      <c r="G123" s="146">
        <v>-7.7999999999999996E-3</v>
      </c>
      <c r="H123" s="146">
        <v>0.03</v>
      </c>
      <c r="I123" s="144">
        <v>4.5</v>
      </c>
      <c r="J123" s="144">
        <v>4.5</v>
      </c>
      <c r="K123" s="146">
        <v>4.4639999999999999E-2</v>
      </c>
      <c r="L123" s="144" t="s">
        <v>40</v>
      </c>
      <c r="M123" s="7" t="s">
        <v>48</v>
      </c>
      <c r="N123" s="147">
        <v>8.5000000000000006E-3</v>
      </c>
      <c r="O123" s="23">
        <v>0.25369999999999998</v>
      </c>
      <c r="P123" s="146">
        <v>-1.0699999999999999E-2</v>
      </c>
      <c r="Q123" s="146">
        <v>0.74650000000000005</v>
      </c>
      <c r="R123" s="146">
        <v>-4.4999999999999997E-3</v>
      </c>
      <c r="S123" s="146">
        <v>-4.1000000000000003E-3</v>
      </c>
      <c r="T123" s="146">
        <v>-1.1999999999999999E-3</v>
      </c>
      <c r="U123" s="144">
        <v>449126</v>
      </c>
      <c r="V123" s="144">
        <v>323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150255</v>
      </c>
      <c r="B124" s="161" t="s">
        <v>112</v>
      </c>
      <c r="C124" s="14">
        <v>1.02</v>
      </c>
      <c r="D124" s="151">
        <v>4.8999999999999998E-3</v>
      </c>
      <c r="E124" s="150">
        <v>45.33</v>
      </c>
      <c r="F124" s="14">
        <v>1.0117</v>
      </c>
      <c r="G124" s="152">
        <v>-8.2000000000000007E-3</v>
      </c>
      <c r="H124" s="152">
        <v>0.03</v>
      </c>
      <c r="I124" s="150">
        <v>4.5</v>
      </c>
      <c r="J124" s="150">
        <v>4.5</v>
      </c>
      <c r="K124" s="152">
        <v>4.4630000000000003E-2</v>
      </c>
      <c r="L124" s="150" t="s">
        <v>40</v>
      </c>
      <c r="M124" s="14" t="s">
        <v>95</v>
      </c>
      <c r="N124" s="156">
        <v>-5.1999999999999998E-3</v>
      </c>
      <c r="O124" s="18">
        <v>0.23960000000000001</v>
      </c>
      <c r="P124" s="152">
        <v>-1.0800000000000001E-2</v>
      </c>
      <c r="Q124" s="152">
        <v>0.80810000000000004</v>
      </c>
      <c r="R124" s="152">
        <v>-1.9E-3</v>
      </c>
      <c r="S124" s="152">
        <v>-1.4E-2</v>
      </c>
      <c r="T124" s="152">
        <v>-4.1999999999999997E-3</v>
      </c>
      <c r="U124" s="150">
        <v>2978</v>
      </c>
      <c r="V124" s="150">
        <v>0</v>
      </c>
      <c r="W124" s="153">
        <v>0.21180555555555555</v>
      </c>
      <c r="X124" s="154">
        <v>42888</v>
      </c>
      <c r="Y124" s="21" t="s">
        <v>38</v>
      </c>
    </row>
    <row r="125" spans="1:25" ht="15.75" thickBot="1" x14ac:dyDescent="0.2">
      <c r="A125" s="7">
        <v>150227</v>
      </c>
      <c r="B125" s="155" t="s">
        <v>111</v>
      </c>
      <c r="C125" s="7">
        <v>1.0469999999999999</v>
      </c>
      <c r="D125" s="145">
        <v>-1E-3</v>
      </c>
      <c r="E125" s="144">
        <v>9039</v>
      </c>
      <c r="F125" s="7">
        <v>1.038</v>
      </c>
      <c r="G125" s="146">
        <v>-8.6999999999999994E-3</v>
      </c>
      <c r="H125" s="146">
        <v>0.03</v>
      </c>
      <c r="I125" s="144">
        <v>4.5</v>
      </c>
      <c r="J125" s="144">
        <v>4.5</v>
      </c>
      <c r="K125" s="146">
        <v>4.4600000000000001E-2</v>
      </c>
      <c r="L125" s="144" t="s">
        <v>40</v>
      </c>
      <c r="M125" s="7" t="s">
        <v>95</v>
      </c>
      <c r="N125" s="145">
        <v>-5.1999999999999998E-3</v>
      </c>
      <c r="O125" s="23">
        <v>0.26290000000000002</v>
      </c>
      <c r="P125" s="146">
        <v>-1.1599999999999999E-2</v>
      </c>
      <c r="Q125" s="146">
        <v>0.71689999999999998</v>
      </c>
      <c r="R125" s="146">
        <v>2.7000000000000001E-3</v>
      </c>
      <c r="S125" s="146">
        <v>-5.9999999999999995E-4</v>
      </c>
      <c r="T125" s="146">
        <v>-2.8E-3</v>
      </c>
      <c r="U125" s="144">
        <v>327142</v>
      </c>
      <c r="V125" s="144">
        <v>1092</v>
      </c>
      <c r="W125" s="148">
        <v>0.21180555555555555</v>
      </c>
      <c r="X125" s="149">
        <v>42675</v>
      </c>
      <c r="Y125" s="13" t="s">
        <v>38</v>
      </c>
    </row>
    <row r="126" spans="1:25" ht="15.75" thickBot="1" x14ac:dyDescent="0.2">
      <c r="A126" s="14">
        <v>150194</v>
      </c>
      <c r="B126" s="150" t="s">
        <v>85</v>
      </c>
      <c r="C126" s="14">
        <v>1.0409999999999999</v>
      </c>
      <c r="D126" s="151">
        <v>1.9E-3</v>
      </c>
      <c r="E126" s="150">
        <v>9246.32</v>
      </c>
      <c r="F126" s="14">
        <v>1.032</v>
      </c>
      <c r="G126" s="152">
        <v>-8.6999999999999994E-3</v>
      </c>
      <c r="H126" s="152">
        <v>0.03</v>
      </c>
      <c r="I126" s="150">
        <v>4.5</v>
      </c>
      <c r="J126" s="150">
        <v>4.5</v>
      </c>
      <c r="K126" s="152">
        <v>4.4600000000000001E-2</v>
      </c>
      <c r="L126" s="150" t="s">
        <v>40</v>
      </c>
      <c r="M126" s="14" t="s">
        <v>86</v>
      </c>
      <c r="N126" s="151">
        <v>1.84E-2</v>
      </c>
      <c r="O126" s="18">
        <v>0.17319999999999999</v>
      </c>
      <c r="P126" s="152">
        <v>-1.17E-2</v>
      </c>
      <c r="Q126" s="152">
        <v>0.93469999999999998</v>
      </c>
      <c r="R126" s="152">
        <v>-6.1999999999999998E-3</v>
      </c>
      <c r="S126" s="152">
        <v>-5.8999999999999999E-3</v>
      </c>
      <c r="T126" s="152">
        <v>-4.0000000000000001E-3</v>
      </c>
      <c r="U126" s="150">
        <v>451155</v>
      </c>
      <c r="V126" s="150">
        <v>-1512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150051</v>
      </c>
      <c r="B127" s="144" t="s">
        <v>87</v>
      </c>
      <c r="C127" s="7">
        <v>1.036</v>
      </c>
      <c r="D127" s="147">
        <v>1E-3</v>
      </c>
      <c r="E127" s="144">
        <v>1568.45</v>
      </c>
      <c r="F127" s="7">
        <v>1.0269999999999999</v>
      </c>
      <c r="G127" s="146">
        <v>-8.8000000000000005E-3</v>
      </c>
      <c r="H127" s="146">
        <v>0.03</v>
      </c>
      <c r="I127" s="144">
        <v>4.5</v>
      </c>
      <c r="J127" s="144">
        <v>4.5</v>
      </c>
      <c r="K127" s="146">
        <v>4.4600000000000001E-2</v>
      </c>
      <c r="L127" s="144" t="s">
        <v>40</v>
      </c>
      <c r="M127" s="7" t="s">
        <v>88</v>
      </c>
      <c r="N127" s="147">
        <v>6.8999999999999999E-3</v>
      </c>
      <c r="O127" s="23">
        <v>0.44940000000000002</v>
      </c>
      <c r="P127" s="146">
        <v>-1.17E-2</v>
      </c>
      <c r="Q127" s="146">
        <v>0.29360000000000003</v>
      </c>
      <c r="R127" s="146">
        <v>-5.0000000000000001E-4</v>
      </c>
      <c r="S127" s="146">
        <v>-5.1999999999999998E-3</v>
      </c>
      <c r="T127" s="146">
        <v>-4.7999999999999996E-3</v>
      </c>
      <c r="U127" s="144">
        <v>30001</v>
      </c>
      <c r="V127" s="144">
        <v>-581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150329</v>
      </c>
      <c r="B128" s="150" t="s">
        <v>99</v>
      </c>
      <c r="C128" s="14">
        <v>1.042</v>
      </c>
      <c r="D128" s="151">
        <v>1.9E-3</v>
      </c>
      <c r="E128" s="150">
        <v>420.18</v>
      </c>
      <c r="F128" s="14">
        <v>1.0329999999999999</v>
      </c>
      <c r="G128" s="152">
        <v>-8.6999999999999994E-3</v>
      </c>
      <c r="H128" s="152">
        <v>0.03</v>
      </c>
      <c r="I128" s="150">
        <v>4.5</v>
      </c>
      <c r="J128" s="150">
        <v>4.5</v>
      </c>
      <c r="K128" s="152">
        <v>4.4600000000000001E-2</v>
      </c>
      <c r="L128" s="150" t="s">
        <v>40</v>
      </c>
      <c r="M128" s="14" t="s">
        <v>100</v>
      </c>
      <c r="N128" s="151">
        <v>8.0999999999999996E-3</v>
      </c>
      <c r="O128" s="18">
        <v>0.34510000000000002</v>
      </c>
      <c r="P128" s="152">
        <v>-1.17E-2</v>
      </c>
      <c r="Q128" s="152">
        <v>0.53139999999999998</v>
      </c>
      <c r="R128" s="152">
        <v>-6.6E-3</v>
      </c>
      <c r="S128" s="152">
        <v>-5.7000000000000002E-3</v>
      </c>
      <c r="T128" s="152">
        <v>-6.1999999999999998E-3</v>
      </c>
      <c r="U128" s="150">
        <v>12952</v>
      </c>
      <c r="V128" s="150">
        <v>-176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502011</v>
      </c>
      <c r="B129" s="144" t="s">
        <v>101</v>
      </c>
      <c r="C129" s="7">
        <v>1.0169999999999999</v>
      </c>
      <c r="D129" s="157">
        <v>0</v>
      </c>
      <c r="E129" s="144">
        <v>957.82</v>
      </c>
      <c r="F129" s="7">
        <v>1.0074000000000001</v>
      </c>
      <c r="G129" s="146">
        <v>-9.4999999999999998E-3</v>
      </c>
      <c r="H129" s="146">
        <v>0.03</v>
      </c>
      <c r="I129" s="144">
        <v>4.5</v>
      </c>
      <c r="J129" s="144">
        <v>4.5</v>
      </c>
      <c r="K129" s="146">
        <v>4.4569999999999999E-2</v>
      </c>
      <c r="L129" s="144" t="s">
        <v>40</v>
      </c>
      <c r="M129" s="7" t="s">
        <v>56</v>
      </c>
      <c r="N129" s="147">
        <v>3.3E-3</v>
      </c>
      <c r="O129" s="23">
        <v>0.4738</v>
      </c>
      <c r="P129" s="146">
        <v>-1.2800000000000001E-2</v>
      </c>
      <c r="Q129" s="146">
        <v>0.2555</v>
      </c>
      <c r="R129" s="146">
        <v>-4.4000000000000003E-3</v>
      </c>
      <c r="S129" s="146">
        <v>-5.8999999999999999E-3</v>
      </c>
      <c r="T129" s="146">
        <v>-4.1999999999999997E-3</v>
      </c>
      <c r="U129" s="144">
        <v>15615</v>
      </c>
      <c r="V129" s="144">
        <v>-210</v>
      </c>
      <c r="W129" s="148">
        <v>0.21180555555555555</v>
      </c>
      <c r="X129" s="149">
        <v>42923</v>
      </c>
      <c r="Y129" s="13" t="s">
        <v>38</v>
      </c>
    </row>
    <row r="130" spans="1:25" ht="15.75" thickBot="1" x14ac:dyDescent="0.2">
      <c r="A130" s="14">
        <v>502007</v>
      </c>
      <c r="B130" s="150" t="s">
        <v>47</v>
      </c>
      <c r="C130" s="14">
        <v>1.0209999999999999</v>
      </c>
      <c r="D130" s="151">
        <v>2E-3</v>
      </c>
      <c r="E130" s="150">
        <v>273.60000000000002</v>
      </c>
      <c r="F130" s="14">
        <v>1.0102</v>
      </c>
      <c r="G130" s="152">
        <v>-1.0699999999999999E-2</v>
      </c>
      <c r="H130" s="152">
        <v>0.03</v>
      </c>
      <c r="I130" s="150">
        <v>4.5</v>
      </c>
      <c r="J130" s="150">
        <v>4.5</v>
      </c>
      <c r="K130" s="152">
        <v>4.4519999999999997E-2</v>
      </c>
      <c r="L130" s="150" t="s">
        <v>40</v>
      </c>
      <c r="M130" s="14" t="s">
        <v>48</v>
      </c>
      <c r="N130" s="151">
        <v>8.5000000000000006E-3</v>
      </c>
      <c r="O130" s="18">
        <v>0.30630000000000002</v>
      </c>
      <c r="P130" s="152">
        <v>-1.38E-2</v>
      </c>
      <c r="Q130" s="152">
        <v>0.65149999999999997</v>
      </c>
      <c r="R130" s="152">
        <v>-4.7000000000000002E-3</v>
      </c>
      <c r="S130" s="152">
        <v>-5.0000000000000001E-3</v>
      </c>
      <c r="T130" s="152">
        <v>-4.1999999999999997E-3</v>
      </c>
      <c r="U130" s="150">
        <v>24550</v>
      </c>
      <c r="V130" s="150">
        <v>-203</v>
      </c>
      <c r="W130" s="153">
        <v>0.21180555555555555</v>
      </c>
      <c r="X130" s="154">
        <v>42900</v>
      </c>
      <c r="Y130" s="21" t="s">
        <v>38</v>
      </c>
    </row>
    <row r="131" spans="1:25" ht="15.75" thickBot="1" x14ac:dyDescent="0.2">
      <c r="A131" s="7">
        <v>150309</v>
      </c>
      <c r="B131" s="144" t="s">
        <v>73</v>
      </c>
      <c r="C131" s="7">
        <v>1.0449999999999999</v>
      </c>
      <c r="D131" s="147">
        <v>2.8999999999999998E-3</v>
      </c>
      <c r="E131" s="144">
        <v>8.4700000000000006</v>
      </c>
      <c r="F131" s="7">
        <v>1.034</v>
      </c>
      <c r="G131" s="146">
        <v>-1.06E-2</v>
      </c>
      <c r="H131" s="146">
        <v>0.03</v>
      </c>
      <c r="I131" s="144">
        <v>4.5</v>
      </c>
      <c r="J131" s="144">
        <v>4.5</v>
      </c>
      <c r="K131" s="146">
        <v>4.4510000000000001E-2</v>
      </c>
      <c r="L131" s="144" t="s">
        <v>40</v>
      </c>
      <c r="M131" s="7" t="s">
        <v>74</v>
      </c>
      <c r="N131" s="147">
        <v>0.02</v>
      </c>
      <c r="O131" s="23">
        <v>0.35649999999999998</v>
      </c>
      <c r="P131" s="146">
        <v>-1.3599999999999999E-2</v>
      </c>
      <c r="Q131" s="146">
        <v>0.50360000000000005</v>
      </c>
      <c r="R131" s="146">
        <v>-3.0999999999999999E-3</v>
      </c>
      <c r="S131" s="146">
        <v>4.5999999999999999E-3</v>
      </c>
      <c r="T131" s="146">
        <v>3.5999999999999999E-3</v>
      </c>
      <c r="U131" s="144">
        <v>1354</v>
      </c>
      <c r="V131" s="144">
        <v>0</v>
      </c>
      <c r="W131" s="148">
        <v>0.21180555555555555</v>
      </c>
      <c r="X131" s="149">
        <v>42709</v>
      </c>
      <c r="Y131" s="13" t="s">
        <v>38</v>
      </c>
    </row>
    <row r="132" spans="1:25" ht="15.75" thickBot="1" x14ac:dyDescent="0.2">
      <c r="A132" s="14">
        <v>502004</v>
      </c>
      <c r="B132" s="150" t="s">
        <v>98</v>
      </c>
      <c r="C132" s="14">
        <v>1.0189999999999999</v>
      </c>
      <c r="D132" s="151">
        <v>3.0000000000000001E-3</v>
      </c>
      <c r="E132" s="150">
        <v>831.99</v>
      </c>
      <c r="F132" s="14">
        <v>1.0074000000000001</v>
      </c>
      <c r="G132" s="152">
        <v>-1.15E-2</v>
      </c>
      <c r="H132" s="152">
        <v>0.03</v>
      </c>
      <c r="I132" s="150">
        <v>4.5</v>
      </c>
      <c r="J132" s="150">
        <v>4.5</v>
      </c>
      <c r="K132" s="152">
        <v>4.4479999999999999E-2</v>
      </c>
      <c r="L132" s="150" t="s">
        <v>40</v>
      </c>
      <c r="M132" s="14" t="s">
        <v>80</v>
      </c>
      <c r="N132" s="151">
        <v>1.2E-2</v>
      </c>
      <c r="O132" s="18">
        <v>0.44369999999999998</v>
      </c>
      <c r="P132" s="152">
        <v>-1.4800000000000001E-2</v>
      </c>
      <c r="Q132" s="152">
        <v>0.32729999999999998</v>
      </c>
      <c r="R132" s="152">
        <v>-5.8999999999999999E-3</v>
      </c>
      <c r="S132" s="152">
        <v>-2.5999999999999999E-3</v>
      </c>
      <c r="T132" s="152">
        <v>-1.6000000000000001E-3</v>
      </c>
      <c r="U132" s="150">
        <v>34873</v>
      </c>
      <c r="V132" s="150">
        <v>24</v>
      </c>
      <c r="W132" s="153">
        <v>0.21180555555555555</v>
      </c>
      <c r="X132" s="154">
        <v>42923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1.038</v>
      </c>
      <c r="D133" s="157">
        <v>0</v>
      </c>
      <c r="E133" s="144">
        <v>897.58</v>
      </c>
      <c r="F133" s="7">
        <v>1.0216000000000001</v>
      </c>
      <c r="G133" s="146">
        <v>-1.61E-2</v>
      </c>
      <c r="H133" s="146">
        <v>0.03</v>
      </c>
      <c r="I133" s="144">
        <v>4.5</v>
      </c>
      <c r="J133" s="144">
        <v>4.5</v>
      </c>
      <c r="K133" s="146">
        <v>4.4269999999999997E-2</v>
      </c>
      <c r="L133" s="144" t="s">
        <v>40</v>
      </c>
      <c r="M133" s="7" t="s">
        <v>102</v>
      </c>
      <c r="N133" s="147">
        <v>3.2000000000000002E-3</v>
      </c>
      <c r="O133" s="23">
        <v>0.45200000000000001</v>
      </c>
      <c r="P133" s="146">
        <v>-1.84E-2</v>
      </c>
      <c r="Q133" s="160">
        <v>0.2928</v>
      </c>
      <c r="R133" s="146">
        <v>-3.7000000000000002E-3</v>
      </c>
      <c r="S133" s="146">
        <v>-5.8999999999999999E-3</v>
      </c>
      <c r="T133" s="146">
        <v>-4.1000000000000003E-3</v>
      </c>
      <c r="U133" s="144">
        <v>348866</v>
      </c>
      <c r="V133" s="144">
        <v>-5853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150143</v>
      </c>
      <c r="B134" s="150" t="s">
        <v>137</v>
      </c>
      <c r="C134" s="14">
        <v>1.0509999999999999</v>
      </c>
      <c r="D134" s="156">
        <v>-8.5000000000000006E-3</v>
      </c>
      <c r="E134" s="150">
        <v>0.51</v>
      </c>
      <c r="F134" s="14">
        <v>1.034</v>
      </c>
      <c r="G134" s="152">
        <v>-1.6400000000000001E-2</v>
      </c>
      <c r="H134" s="152">
        <v>0.03</v>
      </c>
      <c r="I134" s="150">
        <v>4.5</v>
      </c>
      <c r="J134" s="150">
        <v>4.5</v>
      </c>
      <c r="K134" s="152">
        <v>4.4249999999999998E-2</v>
      </c>
      <c r="L134" s="150" t="s">
        <v>40</v>
      </c>
      <c r="M134" s="14" t="s">
        <v>62</v>
      </c>
      <c r="N134" s="151">
        <v>5.1999999999999998E-3</v>
      </c>
      <c r="O134" s="18">
        <v>0.12529999999999999</v>
      </c>
      <c r="P134" s="152">
        <v>-1.77E-2</v>
      </c>
      <c r="Q134" s="152">
        <v>0.52780000000000005</v>
      </c>
      <c r="R134" s="152">
        <v>-2.8999999999999998E-3</v>
      </c>
      <c r="S134" s="152">
        <v>2E-3</v>
      </c>
      <c r="T134" s="152">
        <v>-1.2999999999999999E-3</v>
      </c>
      <c r="U134" s="150">
        <v>9015</v>
      </c>
      <c r="V134" s="150">
        <v>0</v>
      </c>
      <c r="W134" s="153">
        <v>0.29375000000000001</v>
      </c>
      <c r="X134" s="154">
        <v>42705</v>
      </c>
      <c r="Y134" s="21" t="s">
        <v>38</v>
      </c>
    </row>
    <row r="135" spans="1:25" ht="15.75" thickBot="1" x14ac:dyDescent="0.2">
      <c r="A135" s="7">
        <v>150181</v>
      </c>
      <c r="B135" s="144" t="s">
        <v>98</v>
      </c>
      <c r="C135" s="7">
        <v>1.046</v>
      </c>
      <c r="D135" s="145">
        <v>-1E-3</v>
      </c>
      <c r="E135" s="144">
        <v>1647.01</v>
      </c>
      <c r="F135" s="7">
        <v>1.0269999999999999</v>
      </c>
      <c r="G135" s="146">
        <v>-1.8499999999999999E-2</v>
      </c>
      <c r="H135" s="146">
        <v>0.03</v>
      </c>
      <c r="I135" s="144">
        <v>4.5</v>
      </c>
      <c r="J135" s="144">
        <v>4.5</v>
      </c>
      <c r="K135" s="146">
        <v>4.4159999999999998E-2</v>
      </c>
      <c r="L135" s="144" t="s">
        <v>40</v>
      </c>
      <c r="M135" s="7" t="s">
        <v>80</v>
      </c>
      <c r="N135" s="147">
        <v>1.2E-2</v>
      </c>
      <c r="O135" s="23">
        <v>0.43280000000000002</v>
      </c>
      <c r="P135" s="146">
        <v>-2.12E-2</v>
      </c>
      <c r="Q135" s="146">
        <v>0.33250000000000002</v>
      </c>
      <c r="R135" s="146">
        <v>-6.4000000000000003E-3</v>
      </c>
      <c r="S135" s="146">
        <v>-1.8E-3</v>
      </c>
      <c r="T135" s="146">
        <v>4.0000000000000002E-4</v>
      </c>
      <c r="U135" s="144">
        <v>304640</v>
      </c>
      <c r="V135" s="144">
        <v>578</v>
      </c>
      <c r="W135" s="148">
        <v>0.21180555555555555</v>
      </c>
      <c r="X135" s="149">
        <v>42719</v>
      </c>
      <c r="Y135" s="13" t="s">
        <v>38</v>
      </c>
    </row>
    <row r="136" spans="1:25" ht="15.75" thickBot="1" x14ac:dyDescent="0.2">
      <c r="A136" s="14">
        <v>150192</v>
      </c>
      <c r="B136" s="150" t="s">
        <v>107</v>
      </c>
      <c r="C136" s="14">
        <v>1.052</v>
      </c>
      <c r="D136" s="156">
        <v>-2.8E-3</v>
      </c>
      <c r="E136" s="150">
        <v>497.02</v>
      </c>
      <c r="F136" s="14">
        <v>1.0309999999999999</v>
      </c>
      <c r="G136" s="152">
        <v>-2.0400000000000001E-2</v>
      </c>
      <c r="H136" s="152">
        <v>0.03</v>
      </c>
      <c r="I136" s="150">
        <v>4.5</v>
      </c>
      <c r="J136" s="150">
        <v>4.5</v>
      </c>
      <c r="K136" s="152">
        <v>4.4069999999999998E-2</v>
      </c>
      <c r="L136" s="150" t="s">
        <v>40</v>
      </c>
      <c r="M136" s="14" t="s">
        <v>108</v>
      </c>
      <c r="N136" s="151">
        <v>5.5999999999999999E-3</v>
      </c>
      <c r="O136" s="18">
        <v>0.38200000000000001</v>
      </c>
      <c r="P136" s="152">
        <v>-2.3E-2</v>
      </c>
      <c r="Q136" s="152">
        <v>0.44719999999999999</v>
      </c>
      <c r="R136" s="152">
        <v>-6.3E-3</v>
      </c>
      <c r="S136" s="152">
        <v>-5.3E-3</v>
      </c>
      <c r="T136" s="152">
        <v>-6.3E-3</v>
      </c>
      <c r="U136" s="150">
        <v>11677</v>
      </c>
      <c r="V136" s="150">
        <v>-133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150169</v>
      </c>
      <c r="B137" s="155" t="s">
        <v>116</v>
      </c>
      <c r="C137" s="7">
        <v>1.0509999999999999</v>
      </c>
      <c r="D137" s="157">
        <v>0</v>
      </c>
      <c r="E137" s="144">
        <v>1728.07</v>
      </c>
      <c r="F137" s="7">
        <v>1.03</v>
      </c>
      <c r="G137" s="146">
        <v>-2.0400000000000001E-2</v>
      </c>
      <c r="H137" s="146">
        <v>0.03</v>
      </c>
      <c r="I137" s="144">
        <v>4.5</v>
      </c>
      <c r="J137" s="144">
        <v>4.5</v>
      </c>
      <c r="K137" s="146">
        <v>4.4069999999999998E-2</v>
      </c>
      <c r="L137" s="144" t="s">
        <v>40</v>
      </c>
      <c r="M137" s="7" t="s">
        <v>117</v>
      </c>
      <c r="N137" s="147">
        <v>4.3E-3</v>
      </c>
      <c r="O137" s="23">
        <v>0.38950000000000001</v>
      </c>
      <c r="P137" s="146">
        <v>-2.3E-2</v>
      </c>
      <c r="Q137" s="146">
        <v>0.43090000000000001</v>
      </c>
      <c r="R137" s="146">
        <v>-7.4000000000000003E-3</v>
      </c>
      <c r="S137" s="146">
        <v>-9.5999999999999992E-3</v>
      </c>
      <c r="T137" s="146">
        <v>-5.8999999999999999E-3</v>
      </c>
      <c r="U137" s="144">
        <v>51697</v>
      </c>
      <c r="V137" s="144">
        <v>-1039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150245</v>
      </c>
      <c r="B138" s="150" t="s">
        <v>132</v>
      </c>
      <c r="C138" s="14">
        <v>1.08</v>
      </c>
      <c r="D138" s="151">
        <v>9.2999999999999992E-3</v>
      </c>
      <c r="E138" s="150">
        <v>4.6900000000000004</v>
      </c>
      <c r="F138" s="14">
        <v>1.0489999999999999</v>
      </c>
      <c r="G138" s="152">
        <v>-2.9600000000000001E-2</v>
      </c>
      <c r="H138" s="152">
        <v>0.03</v>
      </c>
      <c r="I138" s="150">
        <v>4.75</v>
      </c>
      <c r="J138" s="150">
        <v>4.5</v>
      </c>
      <c r="K138" s="152">
        <v>4.3659999999999997E-2</v>
      </c>
      <c r="L138" s="150" t="s">
        <v>40</v>
      </c>
      <c r="M138" s="14" t="s">
        <v>86</v>
      </c>
      <c r="N138" s="151">
        <v>1.84E-2</v>
      </c>
      <c r="O138" s="18">
        <v>0.42699999999999999</v>
      </c>
      <c r="P138" s="152">
        <v>-3.1699999999999999E-2</v>
      </c>
      <c r="Q138" s="152">
        <v>0.32340000000000002</v>
      </c>
      <c r="R138" s="152">
        <v>-5.3E-3</v>
      </c>
      <c r="S138" s="152">
        <v>8.9999999999999998E-4</v>
      </c>
      <c r="T138" s="152">
        <v>-3.5999999999999999E-3</v>
      </c>
      <c r="U138" s="150">
        <v>998</v>
      </c>
      <c r="V138" s="150">
        <v>-1</v>
      </c>
      <c r="W138" s="153">
        <v>0.21180555555555555</v>
      </c>
      <c r="X138" s="154">
        <v>42675</v>
      </c>
      <c r="Y138" s="21" t="s">
        <v>38</v>
      </c>
    </row>
    <row r="139" spans="1:25" ht="15.75" thickBot="1" x14ac:dyDescent="0.2">
      <c r="A139" s="7">
        <v>150092</v>
      </c>
      <c r="B139" s="144" t="s">
        <v>138</v>
      </c>
      <c r="C139" s="7">
        <v>1.0640000000000001</v>
      </c>
      <c r="D139" s="157">
        <v>0</v>
      </c>
      <c r="E139" s="144">
        <v>6.05</v>
      </c>
      <c r="F139" s="7">
        <v>1.03</v>
      </c>
      <c r="G139" s="146">
        <v>-3.3000000000000002E-2</v>
      </c>
      <c r="H139" s="146">
        <v>0.03</v>
      </c>
      <c r="I139" s="144">
        <v>4.5</v>
      </c>
      <c r="J139" s="144">
        <v>4.5</v>
      </c>
      <c r="K139" s="146">
        <v>4.3520000000000003E-2</v>
      </c>
      <c r="L139" s="144" t="s">
        <v>40</v>
      </c>
      <c r="M139" s="7" t="s">
        <v>139</v>
      </c>
      <c r="N139" s="147">
        <v>1.4800000000000001E-2</v>
      </c>
      <c r="O139" s="23">
        <v>0.40960000000000002</v>
      </c>
      <c r="P139" s="146">
        <v>-3.49E-2</v>
      </c>
      <c r="Q139" s="146">
        <v>0.84499999999999997</v>
      </c>
      <c r="R139" s="146">
        <v>-7.9000000000000008E-3</v>
      </c>
      <c r="S139" s="146">
        <v>-2.3E-3</v>
      </c>
      <c r="T139" s="146">
        <v>-2.3E-3</v>
      </c>
      <c r="U139" s="144">
        <v>241</v>
      </c>
      <c r="V139" s="144">
        <v>0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1.101</v>
      </c>
      <c r="D140" s="156">
        <v>-1.8E-3</v>
      </c>
      <c r="E140" s="150">
        <v>2.33</v>
      </c>
      <c r="F140" s="14">
        <v>1.034</v>
      </c>
      <c r="G140" s="152">
        <v>-6.4799999999999996E-2</v>
      </c>
      <c r="H140" s="152">
        <v>0.03</v>
      </c>
      <c r="I140" s="150">
        <v>4.5</v>
      </c>
      <c r="J140" s="150">
        <v>4.5</v>
      </c>
      <c r="K140" s="152">
        <v>4.2169999999999999E-2</v>
      </c>
      <c r="L140" s="150" t="s">
        <v>40</v>
      </c>
      <c r="M140" s="14" t="s">
        <v>136</v>
      </c>
      <c r="N140" s="151">
        <v>1.8800000000000001E-2</v>
      </c>
      <c r="O140" s="18">
        <v>0.38219999999999998</v>
      </c>
      <c r="P140" s="152">
        <v>-6.3700000000000007E-2</v>
      </c>
      <c r="Q140" s="152">
        <v>0.44340000000000002</v>
      </c>
      <c r="R140" s="152">
        <v>-3.5999999999999999E-3</v>
      </c>
      <c r="S140" s="152">
        <v>1.5E-3</v>
      </c>
      <c r="T140" s="152">
        <v>-1.5299999999999999E-2</v>
      </c>
      <c r="U140" s="150">
        <v>1671</v>
      </c>
      <c r="V140" s="150">
        <v>0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150279</v>
      </c>
      <c r="B141" s="144" t="s">
        <v>126</v>
      </c>
      <c r="C141" s="7">
        <v>1.073</v>
      </c>
      <c r="D141" s="145">
        <v>-5.5999999999999999E-3</v>
      </c>
      <c r="E141" s="144">
        <v>62.91</v>
      </c>
      <c r="F141" s="7">
        <v>1.0009999999999999</v>
      </c>
      <c r="G141" s="146">
        <v>-7.1900000000000006E-2</v>
      </c>
      <c r="H141" s="146">
        <v>0.03</v>
      </c>
      <c r="I141" s="144">
        <v>4.5</v>
      </c>
      <c r="J141" s="144">
        <v>4.5</v>
      </c>
      <c r="K141" s="146">
        <v>4.1980000000000003E-2</v>
      </c>
      <c r="L141" s="144" t="s">
        <v>40</v>
      </c>
      <c r="M141" s="7" t="s">
        <v>127</v>
      </c>
      <c r="N141" s="147">
        <v>2.1899999999999999E-2</v>
      </c>
      <c r="O141" s="23">
        <v>0.32290000000000002</v>
      </c>
      <c r="P141" s="146">
        <v>-6.9900000000000004E-2</v>
      </c>
      <c r="Q141" s="146">
        <v>0.62370000000000003</v>
      </c>
      <c r="R141" s="146">
        <v>7.7999999999999996E-3</v>
      </c>
      <c r="S141" s="146">
        <v>1.8800000000000001E-2</v>
      </c>
      <c r="T141" s="146">
        <v>2.1499999999999998E-2</v>
      </c>
      <c r="U141" s="144">
        <v>1218</v>
      </c>
      <c r="V141" s="144">
        <v>2</v>
      </c>
      <c r="W141" s="148">
        <v>0.21180555555555555</v>
      </c>
      <c r="X141" s="149">
        <v>42979</v>
      </c>
      <c r="Y141" s="13" t="s">
        <v>38</v>
      </c>
    </row>
    <row r="142" spans="1:25" ht="15.75" thickBot="1" x14ac:dyDescent="0.2">
      <c r="A142" s="14">
        <v>150231</v>
      </c>
      <c r="B142" s="150" t="s">
        <v>130</v>
      </c>
      <c r="C142" s="14">
        <v>1.095</v>
      </c>
      <c r="D142" s="151">
        <v>9.1999999999999998E-3</v>
      </c>
      <c r="E142" s="150">
        <v>1.31</v>
      </c>
      <c r="F142" s="14">
        <v>1.0141</v>
      </c>
      <c r="G142" s="152">
        <v>-7.9799999999999996E-2</v>
      </c>
      <c r="H142" s="152">
        <v>0.03</v>
      </c>
      <c r="I142" s="150">
        <v>4.5</v>
      </c>
      <c r="J142" s="150">
        <v>4.5</v>
      </c>
      <c r="K142" s="152">
        <v>4.163E-2</v>
      </c>
      <c r="L142" s="150" t="s">
        <v>40</v>
      </c>
      <c r="M142" s="14" t="s">
        <v>131</v>
      </c>
      <c r="N142" s="151">
        <v>2.3099999999999999E-2</v>
      </c>
      <c r="O142" s="18">
        <v>0.40500000000000003</v>
      </c>
      <c r="P142" s="152">
        <v>-7.6799999999999993E-2</v>
      </c>
      <c r="Q142" s="162">
        <v>0.41220000000000001</v>
      </c>
      <c r="R142" s="152">
        <v>-1.0999999999999999E-2</v>
      </c>
      <c r="S142" s="152">
        <v>-1.0500000000000001E-2</v>
      </c>
      <c r="T142" s="152">
        <v>-4.4000000000000003E-3</v>
      </c>
      <c r="U142" s="150">
        <v>3708</v>
      </c>
      <c r="V142" s="150">
        <v>-2</v>
      </c>
      <c r="W142" s="153">
        <v>0.21180555555555555</v>
      </c>
      <c r="X142" s="154">
        <v>42869</v>
      </c>
      <c r="Y142" s="21" t="s">
        <v>38</v>
      </c>
    </row>
    <row r="143" spans="1:25" ht="15.75" thickBot="1" x14ac:dyDescent="0.2">
      <c r="A143" s="7">
        <v>150215</v>
      </c>
      <c r="B143" s="144" t="s">
        <v>140</v>
      </c>
      <c r="C143" s="7">
        <v>1.1120000000000001</v>
      </c>
      <c r="D143" s="147">
        <v>8.2000000000000007E-3</v>
      </c>
      <c r="E143" s="144">
        <v>1.32</v>
      </c>
      <c r="F143" s="7">
        <v>1.0302</v>
      </c>
      <c r="G143" s="146">
        <v>-7.9399999999999998E-2</v>
      </c>
      <c r="H143" s="146">
        <v>0.03</v>
      </c>
      <c r="I143" s="144">
        <v>4.5</v>
      </c>
      <c r="J143" s="144">
        <v>4.5</v>
      </c>
      <c r="K143" s="146">
        <v>4.1599999999999998E-2</v>
      </c>
      <c r="L143" s="144" t="s">
        <v>40</v>
      </c>
      <c r="M143" s="7" t="s">
        <v>141</v>
      </c>
      <c r="N143" s="147">
        <v>1.95E-2</v>
      </c>
      <c r="O143" s="23">
        <v>0.44269999999999998</v>
      </c>
      <c r="P143" s="146">
        <v>-7.6600000000000001E-2</v>
      </c>
      <c r="Q143" s="146">
        <v>0.30590000000000001</v>
      </c>
      <c r="R143" s="146">
        <v>-4.0000000000000001E-3</v>
      </c>
      <c r="S143" s="146">
        <v>3.8E-3</v>
      </c>
      <c r="T143" s="146">
        <v>1.9199999999999998E-2</v>
      </c>
      <c r="U143" s="144">
        <v>2321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7.7457627118644051E-4</v>
      </c>
      <c r="E144" s="36"/>
      <c r="F144" s="35"/>
      <c r="G144" s="43">
        <f>AVERAGE(G85:G143)</f>
        <v>-9.5152542372881344E-3</v>
      </c>
      <c r="H144" s="43">
        <f>COUNTIF($D85:$D143,"&gt;0")/COUNT($D85:$D143)</f>
        <v>0.52542372881355937</v>
      </c>
      <c r="I144" s="270"/>
      <c r="J144" s="270"/>
      <c r="K144" s="43">
        <f>AVERAGE(K85:K143)</f>
        <v>4.4618813559322026E-2</v>
      </c>
      <c r="L144" s="36"/>
      <c r="M144" s="35"/>
      <c r="N144" s="38"/>
      <c r="O144" s="39"/>
      <c r="P144" s="43">
        <f>AVERAGE(P85:P143)</f>
        <v>-1.5289655172413786E-2</v>
      </c>
      <c r="Q144" s="37"/>
      <c r="R144" s="43">
        <f>AVERAGE(R85:R143)</f>
        <v>-2.7949152542372877E-3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0.91500000000000004</v>
      </c>
      <c r="D145" s="156">
        <v>-1.1000000000000001E-3</v>
      </c>
      <c r="E145" s="150">
        <v>3.58</v>
      </c>
      <c r="F145" s="14">
        <v>1.02</v>
      </c>
      <c r="G145" s="152">
        <v>0.10290000000000001</v>
      </c>
      <c r="H145" s="152">
        <v>1.4999999999999999E-2</v>
      </c>
      <c r="I145" s="150">
        <v>3</v>
      </c>
      <c r="J145" s="150">
        <v>3</v>
      </c>
      <c r="K145" s="152">
        <v>3.3520000000000001E-2</v>
      </c>
      <c r="L145" s="150" t="s">
        <v>40</v>
      </c>
      <c r="M145" s="14" t="s">
        <v>41</v>
      </c>
      <c r="N145" s="159">
        <v>0</v>
      </c>
      <c r="O145" s="18">
        <v>0.22489999999999999</v>
      </c>
      <c r="P145" s="152">
        <v>6.6299999999999998E-2</v>
      </c>
      <c r="Q145" s="152">
        <v>0.10970000000000001</v>
      </c>
      <c r="R145" s="152">
        <v>4.7999999999999996E-3</v>
      </c>
      <c r="S145" s="152">
        <v>4.7000000000000002E-3</v>
      </c>
      <c r="T145" s="152">
        <v>1.38E-2</v>
      </c>
      <c r="U145" s="150">
        <v>835</v>
      </c>
      <c r="V145" s="150">
        <v>1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1.0449999999999999</v>
      </c>
      <c r="D146" s="145">
        <v>-3.8E-3</v>
      </c>
      <c r="E146" s="144">
        <v>7.37</v>
      </c>
      <c r="F146" s="7">
        <v>1.0509999999999999</v>
      </c>
      <c r="G146" s="146">
        <v>5.7000000000000002E-3</v>
      </c>
      <c r="H146" s="144" t="s">
        <v>414</v>
      </c>
      <c r="I146" s="144">
        <v>3.7</v>
      </c>
      <c r="J146" s="144">
        <v>3.7</v>
      </c>
      <c r="K146" s="146">
        <v>4.4200000000000003E-2</v>
      </c>
      <c r="L146" s="144">
        <v>0.63</v>
      </c>
      <c r="M146" s="7" t="s">
        <v>415</v>
      </c>
      <c r="N146" s="147">
        <v>4.0000000000000002E-4</v>
      </c>
      <c r="O146" s="146">
        <v>0.23419999999999999</v>
      </c>
      <c r="P146" s="144" t="s">
        <v>37</v>
      </c>
      <c r="Q146" s="144" t="s">
        <v>37</v>
      </c>
      <c r="R146" s="146">
        <v>-5.9999999999999995E-4</v>
      </c>
      <c r="S146" s="146">
        <v>5.9999999999999995E-4</v>
      </c>
      <c r="T146" s="146">
        <v>2.8E-3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1.095</v>
      </c>
      <c r="D147" s="151">
        <v>5.4999999999999997E-3</v>
      </c>
      <c r="E147" s="150">
        <v>1.2</v>
      </c>
      <c r="F147" s="14">
        <v>1.089</v>
      </c>
      <c r="G147" s="152">
        <v>-5.4999999999999997E-3</v>
      </c>
      <c r="H147" s="150" t="s">
        <v>347</v>
      </c>
      <c r="I147" s="150">
        <v>4</v>
      </c>
      <c r="J147" s="150">
        <v>4</v>
      </c>
      <c r="K147" s="152">
        <v>2.954E-2</v>
      </c>
      <c r="L147" s="150">
        <v>0.78</v>
      </c>
      <c r="M147" s="14" t="s">
        <v>236</v>
      </c>
      <c r="N147" s="159">
        <v>0</v>
      </c>
      <c r="O147" s="152">
        <v>0.34189999999999998</v>
      </c>
      <c r="P147" s="150" t="s">
        <v>37</v>
      </c>
      <c r="Q147" s="150" t="s">
        <v>37</v>
      </c>
      <c r="R147" s="152">
        <v>7.0000000000000001E-3</v>
      </c>
      <c r="S147" s="152">
        <v>2.3999999999999998E-3</v>
      </c>
      <c r="T147" s="152">
        <v>7.1000000000000004E-3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1.0569999999999999</v>
      </c>
      <c r="D148" s="147">
        <v>8.9999999999999998E-4</v>
      </c>
      <c r="E148" s="144">
        <v>40.46</v>
      </c>
      <c r="F148" s="7">
        <v>1.04</v>
      </c>
      <c r="G148" s="146">
        <v>-1.6299999999999999E-2</v>
      </c>
      <c r="H148" s="144" t="s">
        <v>290</v>
      </c>
      <c r="I148" s="144">
        <v>5.5</v>
      </c>
      <c r="J148" s="144">
        <v>5.5</v>
      </c>
      <c r="K148" s="146">
        <v>-6.8900000000000003E-3</v>
      </c>
      <c r="L148" s="144">
        <v>0.27</v>
      </c>
      <c r="M148" s="7" t="s">
        <v>291</v>
      </c>
      <c r="N148" s="147">
        <v>5.1999999999999998E-3</v>
      </c>
      <c r="O148" s="23">
        <v>0.1404</v>
      </c>
      <c r="P148" s="146">
        <v>-3.7999999999999999E-2</v>
      </c>
      <c r="Q148" s="146">
        <v>0.39450000000000002</v>
      </c>
      <c r="R148" s="146">
        <v>-2.0999999999999999E-3</v>
      </c>
      <c r="S148" s="146">
        <v>-2.7000000000000001E-3</v>
      </c>
      <c r="T148" s="146">
        <v>-2.5000000000000001E-3</v>
      </c>
      <c r="U148" s="144">
        <v>29085</v>
      </c>
      <c r="V148" s="144">
        <v>-70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</v>
      </c>
      <c r="D149" s="151">
        <v>1.9E-3</v>
      </c>
      <c r="E149" s="150">
        <v>21.11</v>
      </c>
      <c r="F149" s="14">
        <v>1</v>
      </c>
      <c r="G149" s="152">
        <v>-5.3999999999999999E-2</v>
      </c>
      <c r="H149" s="150" t="s">
        <v>35</v>
      </c>
      <c r="I149" s="150">
        <v>0</v>
      </c>
      <c r="J149" s="150">
        <v>0</v>
      </c>
      <c r="K149" s="152">
        <v>-1.9900000000000001E-2</v>
      </c>
      <c r="L149" s="150">
        <v>2.62</v>
      </c>
      <c r="M149" s="14" t="s">
        <v>36</v>
      </c>
      <c r="N149" s="151">
        <v>6.8999999999999999E-3</v>
      </c>
      <c r="O149" s="152">
        <v>0.5554</v>
      </c>
      <c r="P149" s="150" t="s">
        <v>37</v>
      </c>
      <c r="Q149" s="150" t="s">
        <v>37</v>
      </c>
      <c r="R149" s="152">
        <v>1.4999999999999999E-2</v>
      </c>
      <c r="S149" s="152">
        <v>1.0800000000000001E-2</v>
      </c>
      <c r="T149" s="152">
        <v>1.5599999999999999E-2</v>
      </c>
      <c r="U149" s="150">
        <v>3173</v>
      </c>
      <c r="V149" s="150">
        <v>3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4" r:id="rId53" display="https://www.jisilu.cn/data/sfnew/detail/150219"/>
    <hyperlink ref="C14" r:id="rId54" display="http://finance.sina.com.cn/fund/quotes/150219/bc.shtml"/>
    <hyperlink ref="F14" r:id="rId55" display="http://www.cninfo.com.cn/information/fund/netvalue/150219.html"/>
    <hyperlink ref="O14" r:id="rId56" display="https://www.jisilu.cn/data/utils/lowcalc/150219"/>
    <hyperlink ref="Y14" r:id="rId57" tooltip="加【健康A】为自选A类" display="javascript:addOwnedFund('150219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323"/>
    <hyperlink ref="C18" r:id="rId70" display="http://finance.sina.com.cn/fund/quotes/150323/bc.shtml"/>
    <hyperlink ref="F18" r:id="rId71" display="http://www.cninfo.com.cn/information/fund/netvalue/150323.html"/>
    <hyperlink ref="M18" r:id="rId72" tooltip="000827" display="http://quote.eastmoney.com/zs000827.html"/>
    <hyperlink ref="O18" r:id="rId73" display="https://www.jisilu.cn/data/utils/lowcalc/150323"/>
    <hyperlink ref="Y18" r:id="rId74" tooltip="加【环保A端】为自选A类" display="javascript:addOwnedFund('150323');"/>
    <hyperlink ref="A19" r:id="rId75" display="https://www.jisilu.cn/data/sfnew/detail/150335"/>
    <hyperlink ref="C19" r:id="rId76" display="http://finance.sina.com.cn/fund/quotes/150335/bc.shtml"/>
    <hyperlink ref="F19" r:id="rId77" display="http://www.cninfo.com.cn/information/fund/netvalue/150335.html"/>
    <hyperlink ref="M19" r:id="rId78" tooltip="399967" display="http://quote.eastmoney.com/zs399967.html"/>
    <hyperlink ref="O19" r:id="rId79" display="https://www.jisilu.cn/data/utils/lowcalc/150335"/>
    <hyperlink ref="Y19" r:id="rId80" tooltip="加【军工股A】为自选A类" display="javascript:addOwnedFund('150335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303"/>
    <hyperlink ref="C22" r:id="rId94" display="http://finance.sina.com.cn/fund/quotes/150303/bc.shtml"/>
    <hyperlink ref="F22" r:id="rId95" display="http://www.cninfo.com.cn/information/fund/netvalue/150303.html"/>
    <hyperlink ref="M22" r:id="rId96" tooltip="399673" display="http://quote.eastmoney.com/zs399673.html"/>
    <hyperlink ref="O22" r:id="rId97" display="https://www.jisilu.cn/data/utils/lowcalc/150303"/>
    <hyperlink ref="Y22" r:id="rId98" tooltip="加【创业股A】为自选A类" display="javascript:addOwnedFund('150303');"/>
    <hyperlink ref="A23" r:id="rId99" display="https://www.jisilu.cn/data/sfnew/detail/150291"/>
    <hyperlink ref="C23" r:id="rId100" display="http://finance.sina.com.cn/fund/quotes/150291/bc.shtml"/>
    <hyperlink ref="F23" r:id="rId101" display="http://www.cninfo.com.cn/information/fund/netvalue/150291.html"/>
    <hyperlink ref="M23" r:id="rId102" tooltip="399986" display="http://quote.eastmoney.com/zs399986.html"/>
    <hyperlink ref="O23" r:id="rId103" display="https://www.jisilu.cn/data/utils/lowcalc/150291"/>
    <hyperlink ref="Y23" r:id="rId104" tooltip="将【银行A份】从自选中删除" display="javascript:delOwnedFund('150291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117"/>
    <hyperlink ref="C28" r:id="rId130" display="http://finance.sina.com.cn/fund/quotes/150117/bc.shtml"/>
    <hyperlink ref="F28" r:id="rId131" display="http://www.cninfo.com.cn/information/fund/netvalue/150117.html"/>
    <hyperlink ref="M28" r:id="rId132" tooltip="399393" display="http://quote.eastmoney.com/zs399393.html"/>
    <hyperlink ref="O28" r:id="rId133" display="https://www.jisilu.cn/data/utils/lowcalc/150117"/>
    <hyperlink ref="Y28" r:id="rId134" tooltip="加【房地产A】为自选A类" display="javascript:addOwnedFund('150117');"/>
    <hyperlink ref="A29" r:id="rId135" display="https://www.jisilu.cn/data/sfnew/detail/150130"/>
    <hyperlink ref="C29" r:id="rId136" display="http://finance.sina.com.cn/fund/quotes/150130/bc.shtml"/>
    <hyperlink ref="F29" r:id="rId137" display="http://www.cninfo.com.cn/information/fund/netvalue/150130.html"/>
    <hyperlink ref="M29" r:id="rId138" tooltip="399394" display="http://quote.eastmoney.com/zs399394.html"/>
    <hyperlink ref="O29" r:id="rId139" display="https://www.jisilu.cn/data/utils/lowcalc/150130"/>
    <hyperlink ref="Y29" r:id="rId140" tooltip="加【医药A】为自选A类" display="javascript:addOwnedFund('150130');"/>
    <hyperlink ref="A30" r:id="rId141" display="https://www.jisilu.cn/data/sfnew/detail/150263"/>
    <hyperlink ref="C30" r:id="rId142" display="http://finance.sina.com.cn/fund/quotes/150263/bc.shtml"/>
    <hyperlink ref="F30" r:id="rId143" display="http://www.cninfo.com.cn/information/fund/netvalue/150263.html"/>
    <hyperlink ref="M30" r:id="rId144" tooltip="000852" display="http://quote.eastmoney.com/zs000852.html"/>
    <hyperlink ref="O30" r:id="rId145" display="https://www.jisilu.cn/data/utils/lowcalc/150263"/>
    <hyperlink ref="Y30" r:id="rId146" tooltip="加【1000A】为自选A类" display="javascript:addOwnedFund('150263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14"/>
    <hyperlink ref="C44" r:id="rId220" display="http://finance.sina.com.cn/fund/quotes/502014/bc.shtml"/>
    <hyperlink ref="F44" r:id="rId221" display="http://www.cninfo.com.cn/information/fund/netvalue/502014.html"/>
    <hyperlink ref="M44" r:id="rId222" tooltip="000853" display="http://quote.eastmoney.com/zs000853.html"/>
    <hyperlink ref="O44" r:id="rId223" display="https://www.jisilu.cn/data/utils/lowcalc/502014"/>
    <hyperlink ref="Y44" r:id="rId224" tooltip="加【一带一A】为自选A类" display="javascript:addOwnedFund('502014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036"/>
    <hyperlink ref="C46" r:id="rId232" display="http://finance.sina.com.cn/fund/quotes/150036/bc.shtml"/>
    <hyperlink ref="F46" r:id="rId233" display="http://www.cninfo.com.cn/information/fund/netvalue/150036.html"/>
    <hyperlink ref="M46" r:id="rId234" tooltip="399300" display="http://quote.eastmoney.com/zs399300.html"/>
    <hyperlink ref="O46" r:id="rId235" display="https://www.jisilu.cn/data/utils/lowcalc/150036"/>
    <hyperlink ref="Y46" r:id="rId236" tooltip="加【建信稳健】为自选A类" display="javascript:addOwnedFund('150036');"/>
    <hyperlink ref="A47" r:id="rId237" display="https://www.jisilu.cn/data/sfnew/detail/150053"/>
    <hyperlink ref="C47" r:id="rId238" display="http://finance.sina.com.cn/fund/quotes/150053/bc.shtml"/>
    <hyperlink ref="F47" r:id="rId239" display="http://www.cninfo.com.cn/information/fund/netvalue/150053.html"/>
    <hyperlink ref="M47" r:id="rId240" tooltip="399905" display="http://quote.eastmoney.com/zs399905.html"/>
    <hyperlink ref="O47" r:id="rId241" display="https://www.jisilu.cn/data/utils/lowcalc/150053"/>
    <hyperlink ref="Y47" r:id="rId242" tooltip="加【泰达500A】为自选A类" display="javascript:addOwnedFund('150053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502041"/>
    <hyperlink ref="C50" r:id="rId256" display="http://finance.sina.com.cn/fund/quotes/502041/bc.shtml"/>
    <hyperlink ref="F50" r:id="rId257" display="http://www.cninfo.com.cn/information/fund/netvalue/502041.html"/>
    <hyperlink ref="M50" r:id="rId258" tooltip="000016" display="http://quote.eastmoney.com/zs000016.html"/>
    <hyperlink ref="O50" r:id="rId259" display="https://www.jisilu.cn/data/utils/lowcalc/502041"/>
    <hyperlink ref="Y50" r:id="rId260" tooltip="加【上50A】为自选A类" display="javascript:addOwnedFund('502041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502031"/>
    <hyperlink ref="C52" r:id="rId268" display="http://finance.sina.com.cn/fund/quotes/502031/bc.shtml"/>
    <hyperlink ref="F52" r:id="rId269" display="http://www.cninfo.com.cn/information/fund/netvalue/502031.html"/>
    <hyperlink ref="M52" r:id="rId270" tooltip="399807" display="http://quote.eastmoney.com/zs399807.html"/>
    <hyperlink ref="O52" r:id="rId271" display="https://www.jisilu.cn/data/utils/lowcalc/502031"/>
    <hyperlink ref="Y52" r:id="rId272" tooltip="将【高铁A】从自选中删除" display="javascript:delOwnedFund('502031');"/>
    <hyperlink ref="A53" r:id="rId273" display="https://www.jisilu.cn/data/sfnew/detail/150138"/>
    <hyperlink ref="C53" r:id="rId274" display="http://finance.sina.com.cn/fund/quotes/150138/bc.shtml"/>
    <hyperlink ref="F53" r:id="rId275" display="http://www.cninfo.com.cn/information/fund/netvalue/150138.html"/>
    <hyperlink ref="M53" r:id="rId276" tooltip="000842" display="http://quote.eastmoney.com/zs000842.html"/>
    <hyperlink ref="O53" r:id="rId277" display="https://www.jisilu.cn/data/utils/lowcalc/150138"/>
    <hyperlink ref="Y53" r:id="rId278" tooltip="加【中证800A】为自选A类" display="javascript:addOwnedFund('150138');"/>
    <hyperlink ref="A54" r:id="rId279" display="https://www.jisilu.cn/data/sfnew/detail/150083"/>
    <hyperlink ref="C54" r:id="rId280" display="http://finance.sina.com.cn/fund/quotes/150083/bc.shtml"/>
    <hyperlink ref="F54" r:id="rId281" display="http://www.cninfo.com.cn/information/fund/netvalue/150083.html"/>
    <hyperlink ref="M54" r:id="rId282" tooltip="399330" display="http://quote.eastmoney.com/zs399330.html"/>
    <hyperlink ref="O54" r:id="rId283" display="https://www.jisilu.cn/data/utils/lowcalc/150083"/>
    <hyperlink ref="Y54" r:id="rId284" tooltip="加【深证100A】为自选A类" display="javascript:addOwnedFund('150083');"/>
    <hyperlink ref="A55" r:id="rId285" display="https://www.jisilu.cn/data/sfnew/detail/150073"/>
    <hyperlink ref="C55" r:id="rId286" display="http://finance.sina.com.cn/fund/quotes/150073/bc.shtml"/>
    <hyperlink ref="F55" r:id="rId287" display="http://www.cninfo.com.cn/information/fund/netvalue/150073.html"/>
    <hyperlink ref="M55" r:id="rId288" tooltip="399958" display="http://quote.eastmoney.com/zs399958.html"/>
    <hyperlink ref="O55" r:id="rId289" display="https://www.jisilu.cn/data/utils/lowcalc/150073"/>
    <hyperlink ref="Y55" r:id="rId290" tooltip="加【诺安稳健】为自选A类" display="javascript:addOwnedFund('150073');"/>
    <hyperlink ref="A56" r:id="rId291" display="https://www.jisilu.cn/data/sfnew/detail/502021"/>
    <hyperlink ref="C56" r:id="rId292" display="http://finance.sina.com.cn/fund/quotes/502021/bc.shtml"/>
    <hyperlink ref="F56" r:id="rId293" display="http://www.cninfo.com.cn/information/fund/netvalue/502021.html"/>
    <hyperlink ref="M56" r:id="rId294" tooltip="000016" display="http://quote.eastmoney.com/zs000016.html"/>
    <hyperlink ref="O56" r:id="rId295" display="https://www.jisilu.cn/data/utils/lowcalc/502021"/>
    <hyperlink ref="Y56" r:id="rId296" tooltip="加【国金50A】为自选A类" display="javascript:addOwnedFund('502021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055"/>
    <hyperlink ref="C58" r:id="rId304" display="http://finance.sina.com.cn/fund/quotes/150055/bc.shtml"/>
    <hyperlink ref="F58" r:id="rId305" display="http://www.cninfo.com.cn/information/fund/netvalue/150055.html"/>
    <hyperlink ref="M58" r:id="rId306" tooltip="399905" display="http://quote.eastmoney.com/zs399905.html"/>
    <hyperlink ref="O58" r:id="rId307" display="https://www.jisilu.cn/data/utils/lowcalc/150055"/>
    <hyperlink ref="Y58" r:id="rId308" tooltip="加【500A】为自选A类" display="javascript:addOwnedFund('150055');"/>
    <hyperlink ref="A59" r:id="rId309" display="https://www.jisilu.cn/data/sfnew/detail/150211"/>
    <hyperlink ref="C59" r:id="rId310" display="http://finance.sina.com.cn/fund/quotes/150211/bc.shtml"/>
    <hyperlink ref="F59" r:id="rId311" display="http://www.cninfo.com.cn/information/fund/netvalue/150211.html"/>
    <hyperlink ref="M59" r:id="rId312" tooltip="399976" display="http://quote.eastmoney.com/zs399976.html"/>
    <hyperlink ref="O59" r:id="rId313" display="https://www.jisilu.cn/data/utils/lowcalc/150211"/>
    <hyperlink ref="Y59" r:id="rId314" tooltip="加【新能车A】为自选A类" display="javascript:addOwnedFund('150211');"/>
    <hyperlink ref="A60" r:id="rId315" display="https://www.jisilu.cn/data/sfnew/detail/150030"/>
    <hyperlink ref="C60" r:id="rId316" display="http://finance.sina.com.cn/fund/quotes/150030/bc.shtml"/>
    <hyperlink ref="F60" r:id="rId317" display="http://www.cninfo.com.cn/information/fund/netvalue/150030.html"/>
    <hyperlink ref="M60" r:id="rId318" tooltip="000971" display="http://quote.eastmoney.com/zs000971.html"/>
    <hyperlink ref="O60" r:id="rId319" display="https://www.jisilu.cn/data/utils/lowcalc/150030"/>
    <hyperlink ref="Y60" r:id="rId320" tooltip="加【中证90A】为自选A类" display="javascript:addOwnedFund('150030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502001"/>
    <hyperlink ref="C62" r:id="rId328" display="http://finance.sina.com.cn/fund/quotes/502001/bc.shtml"/>
    <hyperlink ref="F62" r:id="rId329" display="http://www.cninfo.com.cn/information/fund/netvalue/502001.html"/>
    <hyperlink ref="M62" r:id="rId330" tooltip="399982" display="http://quote.eastmoney.com/zs399982.html"/>
    <hyperlink ref="O62" r:id="rId331" display="https://www.jisilu.cn/data/utils/lowcalc/502001"/>
    <hyperlink ref="Y62" r:id="rId332" tooltip="加【500等权A】为自选A类" display="javascript:addOwnedFund('502001');"/>
    <hyperlink ref="A63" r:id="rId333" display="https://www.jisilu.cn/data/sfnew/detail/150295"/>
    <hyperlink ref="C63" r:id="rId334" display="http://finance.sina.com.cn/fund/quotes/150295/bc.shtml"/>
    <hyperlink ref="F63" r:id="rId335" display="http://www.cninfo.com.cn/information/fund/netvalue/150295.html"/>
    <hyperlink ref="M63" r:id="rId336" tooltip="399974" display="http://quote.eastmoney.com/zs399974.html"/>
    <hyperlink ref="O63" r:id="rId337" display="https://www.jisilu.cn/data/utils/lowcalc/150295"/>
    <hyperlink ref="Y63" r:id="rId338" tooltip="加【改革A】为自选A类" display="javascript:addOwnedFund('150295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267"/>
    <hyperlink ref="C65" r:id="rId346" display="http://finance.sina.com.cn/fund/quotes/150267/bc.shtml"/>
    <hyperlink ref="F65" r:id="rId347" display="http://www.cninfo.com.cn/information/fund/netvalue/150267.html"/>
    <hyperlink ref="M65" r:id="rId348" tooltip="399986" display="http://quote.eastmoney.com/zs399986.html"/>
    <hyperlink ref="O65" r:id="rId349" display="https://www.jisilu.cn/data/utils/lowcalc/150267"/>
    <hyperlink ref="Y65" r:id="rId350" tooltip="将【银行A类】从自选中删除" display="javascript:delOwnedFund('150267');"/>
    <hyperlink ref="A66" r:id="rId351" display="https://www.jisilu.cn/data/sfnew/detail/150167"/>
    <hyperlink ref="C66" r:id="rId352" display="http://finance.sina.com.cn/fund/quotes/150167/bc.shtml"/>
    <hyperlink ref="F66" r:id="rId353" display="http://www.cninfo.com.cn/information/fund/netvalue/150167.html"/>
    <hyperlink ref="M66" r:id="rId354" tooltip="399300" display="http://quote.eastmoney.com/zs399300.html"/>
    <hyperlink ref="O66" r:id="rId355" display="https://www.jisilu.cn/data/utils/lowcalc/150167"/>
    <hyperlink ref="Y66" r:id="rId356" tooltip="加【银华300A】为自选A类" display="javascript:addOwnedFund('150167');"/>
    <hyperlink ref="A67" r:id="rId357" display="https://www.jisilu.cn/data/sfnew/detail/150225"/>
    <hyperlink ref="C67" r:id="rId358" display="http://finance.sina.com.cn/fund/quotes/150225/bc.shtml"/>
    <hyperlink ref="F67" r:id="rId359" display="http://www.cninfo.com.cn/information/fund/netvalue/150225.html"/>
    <hyperlink ref="M67" r:id="rId360" tooltip="399966" display="http://quote.eastmoney.com/zs399966.html"/>
    <hyperlink ref="O67" r:id="rId361" display="https://www.jisilu.cn/data/utils/lowcalc/150225"/>
    <hyperlink ref="Y67" r:id="rId362" tooltip="加【证保A级】为自选A类" display="javascript:addOwnedFund('150225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140"/>
    <hyperlink ref="C70" r:id="rId376" display="http://finance.sina.com.cn/fund/quotes/150140/bc.shtml"/>
    <hyperlink ref="F70" r:id="rId377" display="http://www.cninfo.com.cn/information/fund/netvalue/150140.html"/>
    <hyperlink ref="M70" r:id="rId378" tooltip="399300" display="http://quote.eastmoney.com/zs399300.html"/>
    <hyperlink ref="O70" r:id="rId379" display="https://www.jisilu.cn/data/utils/lowcalc/150140"/>
    <hyperlink ref="Y70" r:id="rId380" tooltip="加【国金300A】为自选A类" display="javascript:addOwnedFund('150140');"/>
    <hyperlink ref="A71" r:id="rId381" display="https://www.jisilu.cn/data/sfnew/detail/150064"/>
    <hyperlink ref="C71" r:id="rId382" display="http://finance.sina.com.cn/fund/quotes/150064/bc.shtml"/>
    <hyperlink ref="F71" r:id="rId383" display="http://www.cninfo.com.cn/information/fund/netvalue/150064.html"/>
    <hyperlink ref="M71" r:id="rId384" tooltip="399904" display="http://quote.eastmoney.com/zs399904.html"/>
    <hyperlink ref="O71" r:id="rId385" display="https://www.jisilu.cn/data/utils/lowcalc/150064"/>
    <hyperlink ref="Y71" r:id="rId386" tooltip="加【同瑞A】为自选A类" display="javascript:addOwnedFund('150064');"/>
    <hyperlink ref="A72" r:id="rId387" display="https://www.jisilu.cn/data/sfnew/detail/150090"/>
    <hyperlink ref="C72" r:id="rId388" display="http://finance.sina.com.cn/fund/quotes/150090/bc.shtml"/>
    <hyperlink ref="F72" r:id="rId389" display="http://www.cninfo.com.cn/information/fund/netvalue/150090.html"/>
    <hyperlink ref="M72" r:id="rId390" tooltip="399958" display="http://quote.eastmoney.com/zs399958.html"/>
    <hyperlink ref="O72" r:id="rId391" display="https://www.jisilu.cn/data/utils/lowcalc/150090"/>
    <hyperlink ref="Y72" r:id="rId392" tooltip="加【成长A】为自选A类" display="javascript:addOwnedFund('150090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57"/>
    <hyperlink ref="C81" r:id="rId433" display="http://finance.sina.com.cn/fund/quotes/150157/bc.shtml"/>
    <hyperlink ref="F81" r:id="rId434" display="http://www.cninfo.com.cn/information/fund/netvalue/150157.html"/>
    <hyperlink ref="M81" r:id="rId435" tooltip="000974" display="http://quote.eastmoney.com/zs000974.html"/>
    <hyperlink ref="O81" r:id="rId436" display="https://www.jisilu.cn/data/utils/lowcalc/150157"/>
    <hyperlink ref="Y81" r:id="rId437" tooltip="加【金融A】为自选A类" display="javascript:addOwnedFund('150157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150233"/>
    <hyperlink ref="C87" r:id="rId463" display="http://finance.sina.com.cn/fund/quotes/150233/bc.shtml"/>
    <hyperlink ref="F87" r:id="rId464" display="http://www.cninfo.com.cn/information/fund/netvalue/150233.html"/>
    <hyperlink ref="M87" r:id="rId465" tooltip="399810" display="http://quote.eastmoney.com/zs399810.html"/>
    <hyperlink ref="O87" r:id="rId466" display="https://www.jisilu.cn/data/utils/lowcalc/150233"/>
    <hyperlink ref="Y87" r:id="rId467" tooltip="加【传媒业A】为自选A类" display="javascript:addOwnedFund('150233');"/>
    <hyperlink ref="A88" r:id="rId468" display="https://www.jisilu.cn/data/sfnew/detail/150207"/>
    <hyperlink ref="C88" r:id="rId469" display="http://finance.sina.com.cn/fund/quotes/150207/bc.shtml"/>
    <hyperlink ref="F88" r:id="rId470" display="http://www.cninfo.com.cn/information/fund/netvalue/150207.html"/>
    <hyperlink ref="M88" r:id="rId471" tooltip="399983" display="http://quote.eastmoney.com/zs399983.html"/>
    <hyperlink ref="O88" r:id="rId472" display="https://www.jisilu.cn/data/utils/lowcalc/150207"/>
    <hyperlink ref="Y88" r:id="rId473" tooltip="加【地产A端】为自选A类" display="javascript:addOwnedFund('150207');"/>
    <hyperlink ref="A89" r:id="rId474" display="https://www.jisilu.cn/data/sfnew/detail/150249"/>
    <hyperlink ref="C89" r:id="rId475" display="http://finance.sina.com.cn/fund/quotes/150249/bc.shtml"/>
    <hyperlink ref="F89" r:id="rId476" display="http://www.cninfo.com.cn/information/fund/netvalue/150249.html"/>
    <hyperlink ref="M89" r:id="rId477" tooltip="399986" display="http://quote.eastmoney.com/zs399986.html"/>
    <hyperlink ref="O89" r:id="rId478" display="https://www.jisilu.cn/data/utils/lowcalc/150249"/>
    <hyperlink ref="Y89" r:id="rId479" tooltip="将【银行A端】从自选中删除" display="javascript:delOwnedFund('150249');"/>
    <hyperlink ref="A90" r:id="rId480" display="https://www.jisilu.cn/data/sfnew/detail/150164"/>
    <hyperlink ref="C90" r:id="rId481" display="http://finance.sina.com.cn/fund/quotes/150164/bc.shtml"/>
    <hyperlink ref="F90" r:id="rId482" display="http://www.cninfo.com.cn/information/fund/netvalue/150164.html"/>
    <hyperlink ref="M90" r:id="rId483" tooltip="000832" display="http://quote.eastmoney.com/zs000832.html"/>
    <hyperlink ref="O90" r:id="rId484" display="https://www.jisilu.cn/data/utils/lowcalc/150164"/>
    <hyperlink ref="Y90" r:id="rId485" tooltip="加【可转债A】为自选A类" display="javascript:addOwnedFund('150164');"/>
    <hyperlink ref="A91" r:id="rId486" display="https://www.jisilu.cn/data/sfnew/detail/150076"/>
    <hyperlink ref="C91" r:id="rId487" display="http://finance.sina.com.cn/fund/quotes/150076/bc.shtml"/>
    <hyperlink ref="F91" r:id="rId488" display="http://www.cninfo.com.cn/information/fund/netvalue/150076.html"/>
    <hyperlink ref="M91" r:id="rId489" tooltip="399300" display="http://quote.eastmoney.com/zs399300.html"/>
    <hyperlink ref="O91" r:id="rId490" display="https://www.jisilu.cn/data/utils/lowcalc/150076"/>
    <hyperlink ref="Y91" r:id="rId491" tooltip="加【浙商稳健】为自选A类" display="javascript:addOwnedFund('150076');"/>
    <hyperlink ref="A92" r:id="rId492" display="https://www.jisilu.cn/data/sfnew/detail/150257"/>
    <hyperlink ref="C92" r:id="rId493" display="http://finance.sina.com.cn/fund/quotes/150257/bc.shtml"/>
    <hyperlink ref="F92" r:id="rId494" display="http://www.cninfo.com.cn/information/fund/netvalue/150257.html"/>
    <hyperlink ref="M92" r:id="rId495" tooltip="399993" display="http://quote.eastmoney.com/zs399993.html"/>
    <hyperlink ref="O92" r:id="rId496" display="https://www.jisilu.cn/data/utils/lowcalc/150257"/>
    <hyperlink ref="Y92" r:id="rId497" tooltip="加【生物A】为自选A类" display="javascript:addOwnedFund('150257');"/>
    <hyperlink ref="A93" r:id="rId498" display="https://www.jisilu.cn/data/sfnew/detail/150283"/>
    <hyperlink ref="C93" r:id="rId499" display="http://finance.sina.com.cn/fund/quotes/150283/bc.shtml"/>
    <hyperlink ref="F93" r:id="rId500" display="http://www.cninfo.com.cn/information/fund/netvalue/150283.html"/>
    <hyperlink ref="M93" r:id="rId501" tooltip="000808" display="http://quote.eastmoney.com/zs000808.html"/>
    <hyperlink ref="O93" r:id="rId502" display="https://www.jisilu.cn/data/utils/lowcalc/150283"/>
    <hyperlink ref="Y93" r:id="rId503" tooltip="加【SW医药A】为自选A类" display="javascript:addOwnedFund('150283');"/>
    <hyperlink ref="A94" r:id="rId504" display="https://www.jisilu.cn/data/sfnew/detail/150237"/>
    <hyperlink ref="C94" r:id="rId505" display="http://finance.sina.com.cn/fund/quotes/150237/bc.shtml"/>
    <hyperlink ref="F94" r:id="rId506" display="http://www.cninfo.com.cn/information/fund/netvalue/150237.html"/>
    <hyperlink ref="M94" r:id="rId507" tooltip="000827" display="http://quote.eastmoney.com/zs000827.html"/>
    <hyperlink ref="O94" r:id="rId508" display="https://www.jisilu.cn/data/utils/lowcalc/150237"/>
    <hyperlink ref="Y94" r:id="rId509" tooltip="加【环保A级】为自选A类" display="javascript:addOwnedFund('150237');"/>
    <hyperlink ref="A95" r:id="rId510" display="https://www.jisilu.cn/data/sfnew/detail/150217"/>
    <hyperlink ref="C95" r:id="rId511" display="http://finance.sina.com.cn/fund/quotes/150217/bc.shtml"/>
    <hyperlink ref="F95" r:id="rId512" display="http://www.cninfo.com.cn/information/fund/netvalue/150217.html"/>
    <hyperlink ref="M95" r:id="rId513" tooltip="399412" display="http://quote.eastmoney.com/zs399412.html"/>
    <hyperlink ref="O95" r:id="rId514" display="https://www.jisilu.cn/data/utils/lowcalc/150217"/>
    <hyperlink ref="Y95" r:id="rId515" tooltip="加【新能源A】为自选A类" display="javascript:addOwnedFund('150217');"/>
    <hyperlink ref="A96" r:id="rId516" display="https://www.jisilu.cn/data/sfnew/detail/150100"/>
    <hyperlink ref="C96" r:id="rId517" display="http://finance.sina.com.cn/fund/quotes/150100/bc.shtml"/>
    <hyperlink ref="F96" r:id="rId518" display="http://www.cninfo.com.cn/information/fund/netvalue/150100.html"/>
    <hyperlink ref="M96" r:id="rId519" tooltip="000805" display="http://quote.eastmoney.com/zs000805.html"/>
    <hyperlink ref="O96" r:id="rId520" display="https://www.jisilu.cn/data/utils/lowcalc/150100"/>
    <hyperlink ref="Y96" r:id="rId521" tooltip="加【资源A】为自选A类" display="javascript:addOwnedFund('150100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179"/>
    <hyperlink ref="C98" r:id="rId529" display="http://finance.sina.com.cn/fund/quotes/150179/bc.shtml"/>
    <hyperlink ref="F98" r:id="rId530" display="http://www.cninfo.com.cn/information/fund/netvalue/150179.html"/>
    <hyperlink ref="M98" r:id="rId531" tooltip="399935" display="http://quote.eastmoney.com/zs399935.html"/>
    <hyperlink ref="O98" r:id="rId532" display="https://www.jisilu.cn/data/utils/lowcalc/150179"/>
    <hyperlink ref="Y98" r:id="rId533" tooltip="加【信息A】为自选A类" display="javascript:addOwnedFund('150179');"/>
    <hyperlink ref="A99" r:id="rId534" display="https://www.jisilu.cn/data/sfnew/detail/150235"/>
    <hyperlink ref="C99" r:id="rId535" display="http://finance.sina.com.cn/fund/quotes/150235/bc.shtml"/>
    <hyperlink ref="F99" r:id="rId536" display="http://www.cninfo.com.cn/information/fund/netvalue/150235.html"/>
    <hyperlink ref="M99" r:id="rId537" tooltip="399975" display="http://quote.eastmoney.com/zs399975.html"/>
    <hyperlink ref="O99" r:id="rId538" display="https://www.jisilu.cn/data/utils/lowcalc/150235"/>
    <hyperlink ref="Y99" r:id="rId539" tooltip="加【券商A级】为自选A类" display="javascript:addOwnedFund('150235');"/>
    <hyperlink ref="A100" r:id="rId540" display="https://www.jisilu.cn/data/sfnew/detail/150241"/>
    <hyperlink ref="C100" r:id="rId541" display="http://finance.sina.com.cn/fund/quotes/150241/bc.shtml"/>
    <hyperlink ref="F100" r:id="rId542" display="http://www.cninfo.com.cn/information/fund/netvalue/150241.html"/>
    <hyperlink ref="M100" r:id="rId543" tooltip="399986" display="http://quote.eastmoney.com/zs399986.html"/>
    <hyperlink ref="O100" r:id="rId544" display="https://www.jisilu.cn/data/utils/lowcalc/150241"/>
    <hyperlink ref="Y100" r:id="rId545" tooltip="将【银行A级】从自选中删除" display="javascript:delOwnedFund('150241');"/>
    <hyperlink ref="A101" r:id="rId546" display="https://www.jisilu.cn/data/sfnew/detail/150251"/>
    <hyperlink ref="C101" r:id="rId547" display="http://finance.sina.com.cn/fund/quotes/150251/bc.shtml"/>
    <hyperlink ref="F101" r:id="rId548" display="http://www.cninfo.com.cn/information/fund/netvalue/150251.html"/>
    <hyperlink ref="M101" r:id="rId549" tooltip="399990" display="http://quote.eastmoney.com/zs399990.html"/>
    <hyperlink ref="O101" r:id="rId550" display="https://www.jisilu.cn/data/utils/lowcalc/150251"/>
    <hyperlink ref="Y101" r:id="rId551" tooltip="加【煤炭A】为自选A类" display="javascript:addOwnedFund('150251');"/>
    <hyperlink ref="A102" r:id="rId552" display="https://www.jisilu.cn/data/sfnew/detail/150184"/>
    <hyperlink ref="C102" r:id="rId553" display="http://finance.sina.com.cn/fund/quotes/150184/bc.shtml"/>
    <hyperlink ref="F102" r:id="rId554" display="http://www.cninfo.com.cn/information/fund/netvalue/150184.html"/>
    <hyperlink ref="M102" r:id="rId555" tooltip="000827" display="http://quote.eastmoney.com/zs000827.html"/>
    <hyperlink ref="O102" r:id="rId556" display="https://www.jisilu.cn/data/utils/lowcalc/150184"/>
    <hyperlink ref="Y102" r:id="rId557" tooltip="加【环保A】为自选A类" display="javascript:addOwnedFund('150184');"/>
    <hyperlink ref="A103" r:id="rId558" display="https://www.jisilu.cn/data/sfnew/detail/150275"/>
    <hyperlink ref="C103" r:id="rId559" display="http://finance.sina.com.cn/fund/quotes/150275/bc.shtml"/>
    <hyperlink ref="F103" r:id="rId560" display="http://www.cninfo.com.cn/information/fund/netvalue/150275.html"/>
    <hyperlink ref="M103" r:id="rId561" tooltip="399991" display="http://quote.eastmoney.com/zs399991.html"/>
    <hyperlink ref="O103" r:id="rId562" display="https://www.jisilu.cn/data/utils/lowcalc/150275"/>
    <hyperlink ref="Y103" r:id="rId563" tooltip="将【一带一A】从自选中删除" display="javascript:delOwnedFund('150275');"/>
    <hyperlink ref="A104" r:id="rId564" display="https://www.jisilu.cn/data/sfnew/detail/150305"/>
    <hyperlink ref="C104" r:id="rId565" display="http://finance.sina.com.cn/fund/quotes/150305/bc.shtml"/>
    <hyperlink ref="F104" r:id="rId566" display="http://www.cninfo.com.cn/information/fund/netvalue/150305.html"/>
    <hyperlink ref="M104" r:id="rId567" tooltip="399812" display="http://quote.eastmoney.com/zs399812.html"/>
    <hyperlink ref="O104" r:id="rId568" display="https://www.jisilu.cn/data/utils/lowcalc/150305"/>
    <hyperlink ref="Y104" r:id="rId569" tooltip="加【养老A】为自选A类" display="javascript:addOwnedFund('150305');"/>
    <hyperlink ref="A105" r:id="rId570" display="https://www.jisilu.cn/data/sfnew/detail/502017"/>
    <hyperlink ref="C105" r:id="rId571" display="http://finance.sina.com.cn/fund/quotes/502017/bc.shtml"/>
    <hyperlink ref="F105" r:id="rId572" display="http://www.cninfo.com.cn/information/fund/netvalue/502017.html"/>
    <hyperlink ref="M105" r:id="rId573" tooltip="399991" display="http://quote.eastmoney.com/zs399991.html"/>
    <hyperlink ref="O105" r:id="rId574" display="https://www.jisilu.cn/data/utils/lowcalc/502017"/>
    <hyperlink ref="Y105" r:id="rId575" tooltip="加【带路A】为自选A类" display="javascript:addOwnedFund('502017');"/>
    <hyperlink ref="A106" r:id="rId576" display="https://www.jisilu.cn/data/sfnew/detail/502027"/>
    <hyperlink ref="C106" r:id="rId577" display="http://finance.sina.com.cn/fund/quotes/502027/bc.shtml"/>
    <hyperlink ref="F106" r:id="rId578" display="http://www.cninfo.com.cn/information/fund/netvalue/502027.html"/>
    <hyperlink ref="M106" r:id="rId579" tooltip="399429" display="http://quote.eastmoney.com/zs399429.html"/>
    <hyperlink ref="O106" r:id="rId580" display="https://www.jisilu.cn/data/utils/lowcalc/502027"/>
    <hyperlink ref="Y106" r:id="rId581" tooltip="加【新丝路A】为自选A类" display="javascript:addOwnedFund('502027');"/>
    <hyperlink ref="A107" r:id="rId582" display="https://www.jisilu.cn/data/sfnew/detail/150203"/>
    <hyperlink ref="C107" r:id="rId583" display="http://finance.sina.com.cn/fund/quotes/150203/bc.shtml"/>
    <hyperlink ref="F107" r:id="rId584" display="http://www.cninfo.com.cn/information/fund/netvalue/150203.html"/>
    <hyperlink ref="M107" r:id="rId585" tooltip="399971" display="http://quote.eastmoney.com/zs399971.html"/>
    <hyperlink ref="O107" r:id="rId586" display="https://www.jisilu.cn/data/utils/lowcalc/150203"/>
    <hyperlink ref="Y107" r:id="rId587" tooltip="加【传媒A】为自选A类" display="javascript:addOwnedFund('150203');"/>
    <hyperlink ref="A108" r:id="rId588" display="https://www.jisilu.cn/data/sfnew/detail/150243"/>
    <hyperlink ref="C108" r:id="rId589" display="http://finance.sina.com.cn/fund/quotes/150243/bc.shtml"/>
    <hyperlink ref="F108" r:id="rId590" display="http://www.cninfo.com.cn/information/fund/netvalue/150243.html"/>
    <hyperlink ref="M108" r:id="rId591" tooltip="399006" display="http://quote.eastmoney.com/zs399006.html"/>
    <hyperlink ref="O108" r:id="rId592" display="https://www.jisilu.cn/data/utils/lowcalc/150243"/>
    <hyperlink ref="Y108" r:id="rId593" tooltip="加【创业A】为自选A类" display="javascript:addOwnedFund('150243');"/>
    <hyperlink ref="A109" r:id="rId594" display="https://www.jisilu.cn/data/sfnew/detail/150273"/>
    <hyperlink ref="C109" r:id="rId595" display="http://finance.sina.com.cn/fund/quotes/150273/bc.shtml"/>
    <hyperlink ref="F109" r:id="rId596" display="http://www.cninfo.com.cn/information/fund/netvalue/150273.html"/>
    <hyperlink ref="M109" r:id="rId597" tooltip="399991" display="http://quote.eastmoney.com/zs399991.html"/>
    <hyperlink ref="O109" r:id="rId598" display="https://www.jisilu.cn/data/utils/lowcalc/150273"/>
    <hyperlink ref="Y109" r:id="rId599" tooltip="加【带路A】为自选A类" display="javascript:addOwnedFund('150273');"/>
    <hyperlink ref="A110" r:id="rId600" display="https://www.jisilu.cn/data/sfnew/detail/150277"/>
    <hyperlink ref="C110" r:id="rId601" display="http://finance.sina.com.cn/fund/quotes/150277/bc.shtml"/>
    <hyperlink ref="F110" r:id="rId602" display="http://www.cninfo.com.cn/information/fund/netvalue/150277.html"/>
    <hyperlink ref="M110" r:id="rId603" tooltip="399807" display="http://quote.eastmoney.com/zs399807.html"/>
    <hyperlink ref="O110" r:id="rId604" display="https://www.jisilu.cn/data/utils/lowcalc/150277"/>
    <hyperlink ref="Y110" r:id="rId605" tooltip="将【高铁A】从自选中删除" display="javascript:delOwnedFund('150277');"/>
    <hyperlink ref="A111" r:id="rId606" display="https://www.jisilu.cn/data/sfnew/detail/150200"/>
    <hyperlink ref="C111" r:id="rId607" display="http://finance.sina.com.cn/fund/quotes/150200/bc.shtml"/>
    <hyperlink ref="F111" r:id="rId608" display="http://www.cninfo.com.cn/information/fund/netvalue/150200.html"/>
    <hyperlink ref="M111" r:id="rId609" tooltip="399975" display="http://quote.eastmoney.com/zs399975.html"/>
    <hyperlink ref="O111" r:id="rId610" display="https://www.jisilu.cn/data/utils/lowcalc/150200"/>
    <hyperlink ref="Y111" r:id="rId611" tooltip="加【券商A】为自选A类" display="javascript:addOwnedFund('150200');"/>
    <hyperlink ref="A112" r:id="rId612" display="https://www.jisilu.cn/data/sfnew/detail/150269"/>
    <hyperlink ref="C112" r:id="rId613" display="http://finance.sina.com.cn/fund/quotes/150269/bc.shtml"/>
    <hyperlink ref="F112" r:id="rId614" display="http://www.cninfo.com.cn/information/fund/netvalue/150269.html"/>
    <hyperlink ref="M112" r:id="rId615" tooltip="399997" display="http://quote.eastmoney.com/zs399997.html"/>
    <hyperlink ref="O112" r:id="rId616" display="https://www.jisilu.cn/data/utils/lowcalc/150269"/>
    <hyperlink ref="Y112" r:id="rId617" tooltip="加【白酒A】为自选A类" display="javascript:addOwnedFund('150269');"/>
    <hyperlink ref="A113" r:id="rId618" display="https://www.jisilu.cn/data/sfnew/detail/150271"/>
    <hyperlink ref="C113" r:id="rId619" display="http://finance.sina.com.cn/fund/quotes/150271/bc.shtml"/>
    <hyperlink ref="F113" r:id="rId620" display="http://www.cninfo.com.cn/information/fund/netvalue/150271.html"/>
    <hyperlink ref="M113" r:id="rId621" tooltip="399441" display="http://quote.eastmoney.com/zs399441.html"/>
    <hyperlink ref="O113" r:id="rId622" display="https://www.jisilu.cn/data/utils/lowcalc/150271"/>
    <hyperlink ref="Y113" r:id="rId623" tooltip="加【生物药A】为自选A类" display="javascript:addOwnedFund('150271');"/>
    <hyperlink ref="A114" r:id="rId624" display="https://www.jisilu.cn/data/sfnew/detail/150173"/>
    <hyperlink ref="C114" r:id="rId625" display="http://finance.sina.com.cn/fund/quotes/150173/bc.shtml"/>
    <hyperlink ref="F114" r:id="rId626" display="http://www.cninfo.com.cn/information/fund/netvalue/150173.html"/>
    <hyperlink ref="M114" r:id="rId627" tooltip="000998" display="http://quote.eastmoney.com/zs000998.html"/>
    <hyperlink ref="O114" r:id="rId628" display="https://www.jisilu.cn/data/utils/lowcalc/150173"/>
    <hyperlink ref="Y114" r:id="rId629" tooltip="加【TMT中证A】为自选A类" display="javascript:addOwnedFund('150173');"/>
    <hyperlink ref="A115" r:id="rId630" display="https://www.jisilu.cn/data/sfnew/detail/502024"/>
    <hyperlink ref="C115" r:id="rId631" display="http://finance.sina.com.cn/fund/quotes/502024/bc.shtml"/>
    <hyperlink ref="F115" r:id="rId632" display="http://www.cninfo.com.cn/information/fund/netvalue/502024.html"/>
    <hyperlink ref="M115" r:id="rId633" tooltip="399440" display="http://quote.eastmoney.com/zs399440.html"/>
    <hyperlink ref="O115" r:id="rId634" display="https://www.jisilu.cn/data/utils/lowcalc/502024"/>
    <hyperlink ref="Y115" r:id="rId635" tooltip="加【钢铁A】为自选A类" display="javascript:addOwnedFund('502024');"/>
    <hyperlink ref="A116" r:id="rId636" display="https://www.jisilu.cn/data/sfnew/detail/502049"/>
    <hyperlink ref="C116" r:id="rId637" display="http://finance.sina.com.cn/fund/quotes/502049/bc.shtml"/>
    <hyperlink ref="F116" r:id="rId638" display="http://www.cninfo.com.cn/information/fund/netvalue/502049.html"/>
    <hyperlink ref="M116" r:id="rId639" tooltip="000016" display="http://quote.eastmoney.com/zs000016.html"/>
    <hyperlink ref="O116" r:id="rId640" display="https://www.jisilu.cn/data/utils/lowcalc/502049"/>
    <hyperlink ref="Y116" r:id="rId641" tooltip="加【上证50A】为自选A类" display="javascript:addOwnedFund('502049');"/>
    <hyperlink ref="A117" r:id="rId642" display="https://www.jisilu.cn/data/sfnew/detail/150205"/>
    <hyperlink ref="C117" r:id="rId643" display="http://finance.sina.com.cn/fund/quotes/150205/bc.shtml"/>
    <hyperlink ref="F117" r:id="rId644" display="http://www.cninfo.com.cn/information/fund/netvalue/150205.html"/>
    <hyperlink ref="M117" r:id="rId645" tooltip="399973" display="http://quote.eastmoney.com/zs399973.html"/>
    <hyperlink ref="O117" r:id="rId646" display="https://www.jisilu.cn/data/utils/lowcalc/150205"/>
    <hyperlink ref="Y117" r:id="rId647" tooltip="加【国防A】为自选A类" display="javascript:addOwnedFund('150205');"/>
    <hyperlink ref="A118" r:id="rId648" display="https://www.jisilu.cn/data/sfnew/detail/150229"/>
    <hyperlink ref="C118" r:id="rId649" display="http://finance.sina.com.cn/fund/quotes/150229/bc.shtml"/>
    <hyperlink ref="F118" r:id="rId650" display="http://www.cninfo.com.cn/information/fund/netvalue/150229.html"/>
    <hyperlink ref="M118" r:id="rId651" tooltip="399987" display="http://quote.eastmoney.com/zs399987.html"/>
    <hyperlink ref="O118" r:id="rId652" display="https://www.jisilu.cn/data/utils/lowcalc/150229"/>
    <hyperlink ref="Y118" r:id="rId653" tooltip="加【酒A】为自选A类" display="javascript:addOwnedFund('150229');"/>
    <hyperlink ref="A119" r:id="rId654" display="https://www.jisilu.cn/data/sfnew/detail/150307"/>
    <hyperlink ref="C119" r:id="rId655" display="http://finance.sina.com.cn/fund/quotes/150307/bc.shtml"/>
    <hyperlink ref="F119" r:id="rId656" display="http://www.cninfo.com.cn/information/fund/netvalue/150307.html"/>
    <hyperlink ref="M119" r:id="rId657" tooltip="399804" display="http://quote.eastmoney.com/zs399804.html"/>
    <hyperlink ref="O119" r:id="rId658" display="https://www.jisilu.cn/data/utils/lowcalc/150307"/>
    <hyperlink ref="Y119" r:id="rId659" tooltip="加【体育A】为自选A类" display="javascript:addOwnedFund('150307');"/>
    <hyperlink ref="A120" r:id="rId660" display="https://www.jisilu.cn/data/sfnew/detail/150315"/>
    <hyperlink ref="C120" r:id="rId661" display="http://finance.sina.com.cn/fund/quotes/150315/bc.shtml"/>
    <hyperlink ref="F120" r:id="rId662" display="http://www.cninfo.com.cn/information/fund/netvalue/150315.html"/>
    <hyperlink ref="M120" r:id="rId663" tooltip="399803" display="http://quote.eastmoney.com/zs399803.html"/>
    <hyperlink ref="O120" r:id="rId664" display="https://www.jisilu.cn/data/utils/lowcalc/150315"/>
    <hyperlink ref="Y120" r:id="rId665" tooltip="加【工业4A】为自选A类" display="javascript:addOwnedFund('150315');"/>
    <hyperlink ref="A121" r:id="rId666" display="https://www.jisilu.cn/data/sfnew/detail/150018"/>
    <hyperlink ref="C121" r:id="rId667" display="http://finance.sina.com.cn/fund/quotes/150018/bc.shtml"/>
    <hyperlink ref="F121" r:id="rId668" display="http://www.cninfo.com.cn/information/fund/netvalue/150018.html"/>
    <hyperlink ref="M121" r:id="rId669" tooltip="399004" display="http://quote.eastmoney.com/zs399004.html"/>
    <hyperlink ref="O121" r:id="rId670" display="https://www.jisilu.cn/data/utils/lowcalc/150018"/>
    <hyperlink ref="Y121" r:id="rId671" tooltip="加【银华稳进】为自选A类" display="javascript:addOwnedFund('150018');"/>
    <hyperlink ref="A122" r:id="rId672" display="https://www.jisilu.cn/data/sfnew/detail/150186"/>
    <hyperlink ref="C122" r:id="rId673" display="http://finance.sina.com.cn/fund/quotes/150186/bc.shtml"/>
    <hyperlink ref="F122" r:id="rId674" display="http://www.cninfo.com.cn/information/fund/netvalue/150186.html"/>
    <hyperlink ref="M122" r:id="rId675" tooltip="399967" display="http://quote.eastmoney.com/zs399967.html"/>
    <hyperlink ref="O122" r:id="rId676" display="https://www.jisilu.cn/data/utils/lowcalc/150186"/>
    <hyperlink ref="Y122" r:id="rId677" tooltip="加【军工A级】为自选A类" display="javascript:addOwnedFund('150186');"/>
    <hyperlink ref="A123" r:id="rId678" display="https://www.jisilu.cn/data/sfnew/detail/150209"/>
    <hyperlink ref="C123" r:id="rId679" display="http://finance.sina.com.cn/fund/quotes/150209/bc.shtml"/>
    <hyperlink ref="F123" r:id="rId680" display="http://www.cninfo.com.cn/information/fund/netvalue/150209.html"/>
    <hyperlink ref="M123" r:id="rId681" tooltip="399974" display="http://quote.eastmoney.com/zs399974.html"/>
    <hyperlink ref="O123" r:id="rId682" display="https://www.jisilu.cn/data/utils/lowcalc/150209"/>
    <hyperlink ref="Y123" r:id="rId683" tooltip="加【国企改A】为自选A类" display="javascript:addOwnedFund('150209');"/>
    <hyperlink ref="A124" r:id="rId684" display="https://www.jisilu.cn/data/sfnew/detail/150255"/>
    <hyperlink ref="C124" r:id="rId685" display="http://finance.sina.com.cn/fund/quotes/150255/bc.shtml"/>
    <hyperlink ref="F124" r:id="rId686" display="http://www.cninfo.com.cn/information/fund/netvalue/150255.html"/>
    <hyperlink ref="M124" r:id="rId687" tooltip="399986" display="http://quote.eastmoney.com/zs399986.html"/>
    <hyperlink ref="O124" r:id="rId688" display="https://www.jisilu.cn/data/utils/lowcalc/150255"/>
    <hyperlink ref="Y124" r:id="rId689" tooltip="将【银行业A】从自选中删除" display="javascript:delOwnedFund('150255');"/>
    <hyperlink ref="A125" r:id="rId690" display="https://www.jisilu.cn/data/sfnew/detail/150227"/>
    <hyperlink ref="C125" r:id="rId691" display="http://finance.sina.com.cn/fund/quotes/150227/bc.shtml"/>
    <hyperlink ref="F125" r:id="rId692" display="http://www.cninfo.com.cn/information/fund/netvalue/150227.html"/>
    <hyperlink ref="M125" r:id="rId693" tooltip="399986" display="http://quote.eastmoney.com/zs399986.html"/>
    <hyperlink ref="O125" r:id="rId694" display="https://www.jisilu.cn/data/utils/lowcalc/150227"/>
    <hyperlink ref="Y125" r:id="rId695" tooltip="将【银行A】从自选中删除" display="javascript:delOwnedFund('150227');"/>
    <hyperlink ref="A126" r:id="rId696" display="https://www.jisilu.cn/data/sfnew/detail/150194"/>
    <hyperlink ref="C126" r:id="rId697" display="http://finance.sina.com.cn/fund/quotes/150194/bc.shtml"/>
    <hyperlink ref="F126" r:id="rId698" display="http://www.cninfo.com.cn/information/fund/netvalue/150194.html"/>
    <hyperlink ref="M126" r:id="rId699" tooltip="399970" display="http://quote.eastmoney.com/zs399970.html"/>
    <hyperlink ref="O126" r:id="rId700" display="https://www.jisilu.cn/data/utils/lowcalc/150194"/>
    <hyperlink ref="Y126" r:id="rId701" tooltip="加【互联网A】为自选A类" display="javascript:addOwnedFund('150194');"/>
    <hyperlink ref="A127" r:id="rId702" display="https://www.jisilu.cn/data/sfnew/detail/150051"/>
    <hyperlink ref="C127" r:id="rId703" display="http://finance.sina.com.cn/fund/quotes/150051/bc.shtml"/>
    <hyperlink ref="F127" r:id="rId704" display="http://www.cninfo.com.cn/information/fund/netvalue/150051.html"/>
    <hyperlink ref="M127" r:id="rId705" tooltip="399300" display="http://quote.eastmoney.com/zs399300.html"/>
    <hyperlink ref="O127" r:id="rId706" display="https://www.jisilu.cn/data/utils/lowcalc/150051"/>
    <hyperlink ref="Y127" r:id="rId707" tooltip="加【沪深300A】为自选A类" display="javascript:addOwnedFund('150051');"/>
    <hyperlink ref="A128" r:id="rId708" display="https://www.jisilu.cn/data/sfnew/detail/150329"/>
    <hyperlink ref="C128" r:id="rId709" display="http://finance.sina.com.cn/fund/quotes/150329/bc.shtml"/>
    <hyperlink ref="F128" r:id="rId710" display="http://www.cninfo.com.cn/information/fund/netvalue/150329.html"/>
    <hyperlink ref="M128" r:id="rId711" tooltip="399809" display="http://quote.eastmoney.com/zs399809.html"/>
    <hyperlink ref="O128" r:id="rId712" display="https://www.jisilu.cn/data/utils/lowcalc/150329"/>
    <hyperlink ref="Y128" r:id="rId713" tooltip="加【保险A】为自选A类" display="javascript:addOwnedFund('150329');"/>
    <hyperlink ref="A129" r:id="rId714" display="https://www.jisilu.cn/data/sfnew/detail/502011"/>
    <hyperlink ref="C129" r:id="rId715" display="http://finance.sina.com.cn/fund/quotes/502011/bc.shtml"/>
    <hyperlink ref="F129" r:id="rId716" display="http://www.cninfo.com.cn/information/fund/netvalue/502011.html"/>
    <hyperlink ref="M129" r:id="rId717" tooltip="399975" display="http://quote.eastmoney.com/zs399975.html"/>
    <hyperlink ref="O129" r:id="rId718" display="https://www.jisilu.cn/data/utils/lowcalc/502011"/>
    <hyperlink ref="Y129" r:id="rId719" tooltip="加【证券A】为自选A类" display="javascript:addOwnedFund('502011');"/>
    <hyperlink ref="A130" r:id="rId720" display="https://www.jisilu.cn/data/sfnew/detail/502007"/>
    <hyperlink ref="C130" r:id="rId721" display="http://finance.sina.com.cn/fund/quotes/502007/bc.shtml"/>
    <hyperlink ref="F130" r:id="rId722" display="http://www.cninfo.com.cn/information/fund/netvalue/502007.html"/>
    <hyperlink ref="M130" r:id="rId723" tooltip="399974" display="http://quote.eastmoney.com/zs399974.html"/>
    <hyperlink ref="O130" r:id="rId724" display="https://www.jisilu.cn/data/utils/lowcalc/502007"/>
    <hyperlink ref="Y130" r:id="rId725" tooltip="加【国企改A】为自选A类" display="javascript:addOwnedFund('502007');"/>
    <hyperlink ref="A131" r:id="rId726" display="https://www.jisilu.cn/data/sfnew/detail/150309"/>
    <hyperlink ref="C131" r:id="rId727" display="http://finance.sina.com.cn/fund/quotes/150309/bc.shtml"/>
    <hyperlink ref="F131" r:id="rId728" display="http://www.cninfo.com.cn/information/fund/netvalue/150309.html"/>
    <hyperlink ref="M131" r:id="rId729" tooltip="399994" display="http://quote.eastmoney.com/zs399994.html"/>
    <hyperlink ref="O131" r:id="rId730" display="https://www.jisilu.cn/data/utils/lowcalc/150309"/>
    <hyperlink ref="Y131" r:id="rId731" tooltip="加【信息安A】为自选A类" display="javascript:addOwnedFund('150309');"/>
    <hyperlink ref="A132" r:id="rId732" display="https://www.jisilu.cn/data/sfnew/detail/502004"/>
    <hyperlink ref="C132" r:id="rId733" display="http://finance.sina.com.cn/fund/quotes/502004/bc.shtml"/>
    <hyperlink ref="F132" r:id="rId734" display="http://www.cninfo.com.cn/information/fund/netvalue/502004.html"/>
    <hyperlink ref="M132" r:id="rId735" tooltip="399967" display="http://quote.eastmoney.com/zs399967.html"/>
    <hyperlink ref="O132" r:id="rId736" display="https://www.jisilu.cn/data/utils/lowcalc/502004"/>
    <hyperlink ref="Y132" r:id="rId737" tooltip="加【军工A】为自选A类" display="javascript:addOwnedFund('502004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143"/>
    <hyperlink ref="C134" r:id="rId745" display="http://finance.sina.com.cn/fund/quotes/150143/bc.shtml"/>
    <hyperlink ref="F134" r:id="rId746" display="http://www.cninfo.com.cn/information/fund/netvalue/150143.html"/>
    <hyperlink ref="M134" r:id="rId747" tooltip="000832" display="http://quote.eastmoney.com/zs000832.html"/>
    <hyperlink ref="O134" r:id="rId748" display="https://www.jisilu.cn/data/utils/lowcalc/150143"/>
    <hyperlink ref="Y134" r:id="rId749" tooltip="加【转债A级】为自选A类" display="javascript:addOwnedFund('150143');"/>
    <hyperlink ref="A135" r:id="rId750" display="https://www.jisilu.cn/data/sfnew/detail/150181"/>
    <hyperlink ref="C135" r:id="rId751" display="http://finance.sina.com.cn/fund/quotes/150181/bc.shtml"/>
    <hyperlink ref="F135" r:id="rId752" display="http://www.cninfo.com.cn/information/fund/netvalue/150181.html"/>
    <hyperlink ref="M135" r:id="rId753" tooltip="399967" display="http://quote.eastmoney.com/zs399967.html"/>
    <hyperlink ref="O135" r:id="rId754" display="https://www.jisilu.cn/data/utils/lowcalc/150181"/>
    <hyperlink ref="Y135" r:id="rId755" tooltip="加【军工A】为自选A类" display="javascript:addOwnedFund('150181');"/>
    <hyperlink ref="A136" r:id="rId756" display="https://www.jisilu.cn/data/sfnew/detail/150192"/>
    <hyperlink ref="C136" r:id="rId757" display="http://finance.sina.com.cn/fund/quotes/150192/bc.shtml"/>
    <hyperlink ref="F136" r:id="rId758" display="http://www.cninfo.com.cn/information/fund/netvalue/150192.html"/>
    <hyperlink ref="M136" r:id="rId759" tooltip="399965" display="http://quote.eastmoney.com/zs399965.html"/>
    <hyperlink ref="O136" r:id="rId760" display="https://www.jisilu.cn/data/utils/lowcalc/150192"/>
    <hyperlink ref="Y136" r:id="rId761" tooltip="加【地产A】为自选A类" display="javascript:addOwnedFund('150192');"/>
    <hyperlink ref="A137" r:id="rId762" display="https://www.jisilu.cn/data/sfnew/detail/150169"/>
    <hyperlink ref="C137" r:id="rId763" display="http://finance.sina.com.cn/fund/quotes/150169/bc.shtml"/>
    <hyperlink ref="F137" r:id="rId764" display="http://www.cninfo.com.cn/information/fund/netvalue/150169.html"/>
    <hyperlink ref="M137" r:id="rId765" tooltip="HSI" display="http://quote.eastmoney.com/hk/zs110000.html"/>
    <hyperlink ref="O137" r:id="rId766" display="https://www.jisilu.cn/data/utils/lowcalc/150169"/>
    <hyperlink ref="Y137" r:id="rId767" tooltip="将【恒生A】从自选中删除" display="javascript:delOwnedFund('150169');"/>
    <hyperlink ref="A138" r:id="rId768" display="https://www.jisilu.cn/data/sfnew/detail/150245"/>
    <hyperlink ref="C138" r:id="rId769" display="http://finance.sina.com.cn/fund/quotes/150245/bc.shtml"/>
    <hyperlink ref="F138" r:id="rId770" display="http://www.cninfo.com.cn/information/fund/netvalue/150245.html"/>
    <hyperlink ref="M138" r:id="rId771" tooltip="399970" display="http://quote.eastmoney.com/zs399970.html"/>
    <hyperlink ref="O138" r:id="rId772" display="https://www.jisilu.cn/data/utils/lowcalc/150245"/>
    <hyperlink ref="Y138" r:id="rId773" tooltip="加【互联A】为自选A类" display="javascript:addOwnedFund('150245');"/>
    <hyperlink ref="A139" r:id="rId774" display="https://www.jisilu.cn/data/sfnew/detail/150092"/>
    <hyperlink ref="C139" r:id="rId775" display="http://finance.sina.com.cn/fund/quotes/150092/bc.shtml"/>
    <hyperlink ref="F139" r:id="rId776" display="http://www.cninfo.com.cn/information/fund/netvalue/150092.html"/>
    <hyperlink ref="M139" r:id="rId777" tooltip="399007" display="http://quote.eastmoney.com/zs399007.html"/>
    <hyperlink ref="O139" r:id="rId778" display="https://www.jisilu.cn/data/utils/lowcalc/150092"/>
    <hyperlink ref="Y139" r:id="rId779" tooltip="加【诺德300A】为自选A类" display="javascript:addOwnedFund('150092');"/>
    <hyperlink ref="A140" r:id="rId780" display="https://www.jisilu.cn/data/sfnew/detail/150311"/>
    <hyperlink ref="C140" r:id="rId781" display="http://finance.sina.com.cn/fund/quotes/150311/bc.shtml"/>
    <hyperlink ref="F140" r:id="rId782" display="http://www.cninfo.com.cn/information/fund/netvalue/150311.html"/>
    <hyperlink ref="M140" r:id="rId783" tooltip="399996" display="http://quote.eastmoney.com/zs399996.html"/>
    <hyperlink ref="O140" r:id="rId784" display="https://www.jisilu.cn/data/utils/lowcalc/150311"/>
    <hyperlink ref="Y140" r:id="rId785" tooltip="加【智能A】为自选A类" display="javascript:addOwnedFund('150311');"/>
    <hyperlink ref="A141" r:id="rId786" display="https://www.jisilu.cn/data/sfnew/detail/150279"/>
    <hyperlink ref="C141" r:id="rId787" display="http://finance.sina.com.cn/fund/quotes/150279/bc.shtml"/>
    <hyperlink ref="F141" r:id="rId788" display="http://www.cninfo.com.cn/information/fund/netvalue/150279.html"/>
    <hyperlink ref="M141" r:id="rId789" tooltip="399808" display="http://quote.eastmoney.com/zs399808.html"/>
    <hyperlink ref="O141" r:id="rId790" display="https://www.jisilu.cn/data/utils/lowcalc/150279"/>
    <hyperlink ref="Y141" r:id="rId791" tooltip="加【新能A】为自选A类" display="javascript:addOwnedFund('150279');"/>
    <hyperlink ref="A142" r:id="rId792" display="https://www.jisilu.cn/data/sfnew/detail/150231"/>
    <hyperlink ref="C142" r:id="rId793" display="http://finance.sina.com.cn/fund/quotes/150231/bc.shtml"/>
    <hyperlink ref="F142" r:id="rId794" display="http://www.cninfo.com.cn/information/fund/netvalue/150231.html"/>
    <hyperlink ref="M142" r:id="rId795" tooltip="399811" display="http://quote.eastmoney.com/zs399811.html"/>
    <hyperlink ref="O142" r:id="rId796" display="https://www.jisilu.cn/data/utils/lowcalc/150231"/>
    <hyperlink ref="Y142" r:id="rId797" tooltip="加【电子A】为自选A类" display="javascript:addOwnedFund('150231');"/>
    <hyperlink ref="A143" r:id="rId798" display="https://www.jisilu.cn/data/sfnew/detail/150215"/>
    <hyperlink ref="C143" r:id="rId799" display="http://finance.sina.com.cn/fund/quotes/150215/bc.shtml"/>
    <hyperlink ref="F143" r:id="rId800" display="http://www.cninfo.com.cn/information/fund/netvalue/150215.html"/>
    <hyperlink ref="M143" r:id="rId801" tooltip="399610" display="http://quote.eastmoney.com/zs399610.html"/>
    <hyperlink ref="O143" r:id="rId802" display="https://www.jisilu.cn/data/utils/lowcalc/150215"/>
    <hyperlink ref="Y143" r:id="rId803" tooltip="加【TMT A】为自选A类" display="javascript:addOwnedFund('150215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C10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2.125" customWidth="1"/>
    <col min="5" max="5" width="18.7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20160906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7.7457627118644051E-4</v>
      </c>
      <c r="G3" s="48">
        <f t="shared" ref="G3:G8" ca="1" si="1">VLOOKUP($E3,INDIRECT($B$2 &amp; "!$A$3:$Y$207"),8,FALSE)</f>
        <v>0.52542372881355937</v>
      </c>
      <c r="H3" s="48">
        <f t="shared" ref="H3:H8" ca="1" si="2">VLOOKUP($E3,INDIRECT($B$2 &amp; "!$A$3:$Y$207"),7,FALSE)</f>
        <v>-9.5152542372881344E-3</v>
      </c>
      <c r="I3" s="48">
        <f t="shared" ref="I3:I8" ca="1" si="3">VLOOKUP($E3,INDIRECT($B$2 &amp; "!$A$3:$Y$207"),11,FALSE)</f>
        <v>4.4618813559322026E-2</v>
      </c>
      <c r="J3" s="48">
        <f t="shared" ref="J3:J8" ca="1" si="4">VLOOKUP($E3,INDIRECT($B$2 &amp; "!$A$3:$Y$207"),16,FALSE)</f>
        <v>-1.5289655172413786E-2</v>
      </c>
      <c r="K3" s="48">
        <f t="shared" ref="K3:K8" ca="1" si="5">VLOOKUP($E3,INDIRECT($B$2 &amp; "!$A$3:$Y$207"),18,FALSE)</f>
        <v>-2.7949152542372877E-3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1.5399999999999999E-3</v>
      </c>
      <c r="G4" s="48">
        <f t="shared" ca="1" si="1"/>
        <v>0.6</v>
      </c>
      <c r="H4" s="48">
        <f t="shared" ca="1" si="2"/>
        <v>-1.8620000000000001E-2</v>
      </c>
      <c r="I4" s="48">
        <f t="shared" ca="1" si="3"/>
        <v>4.6116000000000004E-2</v>
      </c>
      <c r="J4" s="48">
        <f t="shared" ca="1" si="4"/>
        <v>-1.9519999999999999E-2</v>
      </c>
      <c r="K4" s="48">
        <f t="shared" ca="1" si="5"/>
        <v>-2.9000000000000002E-3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-1.4057142857142857E-3</v>
      </c>
      <c r="G5" s="87">
        <f t="shared" ca="1" si="1"/>
        <v>0.34285714285714286</v>
      </c>
      <c r="H5" s="87">
        <f t="shared" ca="1" si="2"/>
        <v>-2.6862857142857136E-2</v>
      </c>
      <c r="I5" s="87">
        <f t="shared" ca="1" si="3"/>
        <v>4.4729714285714275E-2</v>
      </c>
      <c r="J5" s="87">
        <f t="shared" ca="1" si="4"/>
        <v>-2.8238709677419357E-2</v>
      </c>
      <c r="K5" s="87">
        <f t="shared" ca="1" si="5"/>
        <v>-1.4942857142857145E-3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1.5384615384615382E-3</v>
      </c>
      <c r="G6" s="87">
        <f t="shared" ca="1" si="1"/>
        <v>0.5</v>
      </c>
      <c r="H6" s="87">
        <f t="shared" ca="1" si="2"/>
        <v>-7.3603846153846159E-2</v>
      </c>
      <c r="I6" s="87">
        <f t="shared" ca="1" si="3"/>
        <v>5.1370384615384609E-2</v>
      </c>
      <c r="J6" s="87">
        <f t="shared" ca="1" si="4"/>
        <v>-5.9630769230769223E-2</v>
      </c>
      <c r="K6" s="87">
        <f t="shared" ca="1" si="5"/>
        <v>-3.0538461538461539E-3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4.2333333333333329E-3</v>
      </c>
      <c r="G7" s="48">
        <f t="shared" ca="1" si="1"/>
        <v>0.66666666666666663</v>
      </c>
      <c r="H7" s="48">
        <f t="shared" ca="1" si="2"/>
        <v>-0.16393333333333335</v>
      </c>
      <c r="I7" s="48">
        <f t="shared" ca="1" si="3"/>
        <v>5.1359999999999996E-2</v>
      </c>
      <c r="J7" s="48">
        <f t="shared" ca="1" si="4"/>
        <v>-0.12363333333333333</v>
      </c>
      <c r="K7" s="48">
        <f t="shared" ca="1" si="5"/>
        <v>-6.8333333333333328E-3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-7.3333333333333334E-4</v>
      </c>
      <c r="G8" s="48">
        <f t="shared" ca="1" si="1"/>
        <v>0.33333333333333331</v>
      </c>
      <c r="H8" s="48">
        <f t="shared" ca="1" si="2"/>
        <v>-0.13243333333333332</v>
      </c>
      <c r="I8" s="48">
        <f t="shared" ca="1" si="3"/>
        <v>5.253E-2</v>
      </c>
      <c r="J8" s="48">
        <f t="shared" ca="1" si="4"/>
        <v>-8.8733333333333331E-2</v>
      </c>
      <c r="K8" s="48">
        <f t="shared" ca="1" si="5"/>
        <v>1.9666666666666665E-3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132.16</v>
      </c>
      <c r="I10" s="543">
        <v>1E-4</v>
      </c>
      <c r="J10" s="74" t="s">
        <v>261</v>
      </c>
      <c r="K10" s="74">
        <v>131.76</v>
      </c>
      <c r="L10" s="544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159.26</v>
      </c>
      <c r="I11" s="543">
        <v>0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1487.2950000000001</v>
      </c>
      <c r="I12" s="543">
        <v>5.5999999999999995E-4</v>
      </c>
      <c r="J12" s="74"/>
      <c r="K12" s="74"/>
      <c r="L12" s="544" t="s">
        <v>499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101.25</v>
      </c>
      <c r="I13" s="543">
        <v>-4.0000000000000002E-4</v>
      </c>
      <c r="J13" s="74"/>
      <c r="K13" s="74"/>
      <c r="L13" s="544" t="s">
        <v>499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100.62</v>
      </c>
      <c r="I14" s="543">
        <v>-8.9999999999999998E-4</v>
      </c>
      <c r="J14" s="74"/>
      <c r="K14" s="74"/>
      <c r="L14" s="544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2.75E-2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3.0100000000000002E-2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78" t="s">
        <v>313</v>
      </c>
      <c r="J19" s="755" t="s">
        <v>315</v>
      </c>
      <c r="K19" s="755" t="s">
        <v>316</v>
      </c>
      <c r="L19" s="215" t="s">
        <v>318</v>
      </c>
      <c r="M19" s="678" t="s">
        <v>320</v>
      </c>
      <c r="N19" s="216" t="s">
        <v>321</v>
      </c>
      <c r="O19" s="216" t="s">
        <v>322</v>
      </c>
      <c r="P19" s="678" t="s">
        <v>324</v>
      </c>
      <c r="Q19" s="755" t="s">
        <v>326</v>
      </c>
      <c r="R19" s="678" t="s">
        <v>327</v>
      </c>
      <c r="S19" s="678" t="s">
        <v>329</v>
      </c>
      <c r="T19" s="216" t="s">
        <v>331</v>
      </c>
      <c r="U19" s="678" t="s">
        <v>333</v>
      </c>
      <c r="V19" s="216" t="s">
        <v>335</v>
      </c>
      <c r="W19" s="676" t="s">
        <v>337</v>
      </c>
      <c r="X19" s="676" t="s">
        <v>27</v>
      </c>
      <c r="Y19" s="676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77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77" t="s">
        <v>25</v>
      </c>
      <c r="Y20" s="677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0.98699999999999999</v>
      </c>
      <c r="H21" s="310">
        <f t="shared" ca="1" si="6"/>
        <v>2E-3</v>
      </c>
      <c r="I21" s="309">
        <f t="shared" ca="1" si="6"/>
        <v>5039.26</v>
      </c>
      <c r="J21" s="51">
        <f t="shared" ca="1" si="6"/>
        <v>1.038</v>
      </c>
      <c r="K21" s="311">
        <f t="shared" ca="1" si="6"/>
        <v>4.9099999999999998E-2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5.2690000000000001E-2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9.7000000000000003E-3</v>
      </c>
      <c r="S21" s="56">
        <f t="shared" ca="1" si="6"/>
        <v>0.33610000000000001</v>
      </c>
      <c r="T21" s="311" t="str">
        <f t="shared" ca="1" si="6"/>
        <v>无下折</v>
      </c>
      <c r="U21" s="311">
        <f t="shared" ref="U21:AC22" ca="1" si="7">VLOOKUP($B21,INDIRECT($B$2 &amp; "!$A$3:$Y$207"),COLUMN()-4,0)</f>
        <v>0.60840000000000005</v>
      </c>
      <c r="V21" s="311">
        <f t="shared" ca="1" si="7"/>
        <v>-7.6E-3</v>
      </c>
      <c r="W21" s="311">
        <f t="shared" ca="1" si="7"/>
        <v>-4.3E-3</v>
      </c>
      <c r="X21" s="311">
        <f t="shared" ca="1" si="7"/>
        <v>-3.0999999999999999E-3</v>
      </c>
      <c r="Y21" s="309">
        <f t="shared" ca="1" si="7"/>
        <v>350865</v>
      </c>
      <c r="Z21" s="309">
        <f t="shared" ca="1" si="7"/>
        <v>-4147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0.01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1.042</v>
      </c>
      <c r="H22" s="567">
        <f t="shared" ca="1" si="6"/>
        <v>1.9E-3</v>
      </c>
      <c r="I22" s="566">
        <f t="shared" ca="1" si="6"/>
        <v>420.18</v>
      </c>
      <c r="J22" s="568">
        <f t="shared" ca="1" si="6"/>
        <v>1.0329999999999999</v>
      </c>
      <c r="K22" s="569">
        <f t="shared" ca="1" si="6"/>
        <v>-8.6999999999999994E-3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4.4600000000000001E-2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8.0999999999999996E-3</v>
      </c>
      <c r="S22" s="570">
        <f t="shared" ca="1" si="6"/>
        <v>0.34510000000000002</v>
      </c>
      <c r="T22" s="569">
        <f t="shared" ca="1" si="6"/>
        <v>-1.17E-2</v>
      </c>
      <c r="U22" s="569">
        <f t="shared" ca="1" si="7"/>
        <v>0.53139999999999998</v>
      </c>
      <c r="V22" s="569">
        <f t="shared" ca="1" si="7"/>
        <v>-6.6E-3</v>
      </c>
      <c r="W22" s="569">
        <f t="shared" ca="1" si="7"/>
        <v>-5.7000000000000002E-3</v>
      </c>
      <c r="X22" s="569">
        <f t="shared" ca="1" si="7"/>
        <v>-6.1999999999999998E-3</v>
      </c>
      <c r="Y22" s="566">
        <f t="shared" ca="1" si="7"/>
        <v>12952</v>
      </c>
      <c r="Z22" s="566">
        <f t="shared" ca="1" si="7"/>
        <v>-176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558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AC36" ca="1" si="8">VLOOKUP($B32,INDIRECT($B$2 &amp; "!$A$3:$Y$207"),COLUMN()-4,0)</f>
        <v>1.054</v>
      </c>
      <c r="H32" s="290">
        <f t="shared" ca="1" si="8"/>
        <v>1.9E-3</v>
      </c>
      <c r="I32">
        <f t="shared" ca="1" si="8"/>
        <v>21.11</v>
      </c>
      <c r="J32">
        <f t="shared" ca="1" si="8"/>
        <v>1</v>
      </c>
      <c r="K32" s="291">
        <f t="shared" ca="1" si="8"/>
        <v>-5.3999999999999999E-2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-1.9900000000000001E-2</v>
      </c>
      <c r="P32">
        <f t="shared" ca="1" si="8"/>
        <v>2.62</v>
      </c>
      <c r="Q32" t="str">
        <f t="shared" ca="1" si="8"/>
        <v>主动基金</v>
      </c>
      <c r="R32" s="315">
        <f t="shared" ca="1" si="8"/>
        <v>6.8999999999999999E-3</v>
      </c>
      <c r="S32" s="315">
        <f t="shared" ca="1" si="8"/>
        <v>0.5554</v>
      </c>
      <c r="T32" t="str">
        <f t="shared" ca="1" si="8"/>
        <v>-</v>
      </c>
      <c r="U32" t="str">
        <f t="shared" ca="1" si="8"/>
        <v>-</v>
      </c>
      <c r="V32">
        <f t="shared" ca="1" si="8"/>
        <v>1.4999999999999999E-2</v>
      </c>
      <c r="W32">
        <f t="shared" ca="1" si="8"/>
        <v>1.0800000000000001E-2</v>
      </c>
      <c r="X32">
        <f t="shared" ca="1" si="8"/>
        <v>1.5599999999999999E-2</v>
      </c>
      <c r="Y32">
        <f t="shared" ca="1" si="8"/>
        <v>3173</v>
      </c>
      <c r="Z32">
        <f t="shared" ca="1" si="8"/>
        <v>3</v>
      </c>
      <c r="AA32">
        <f t="shared" ca="1" si="8"/>
        <v>0.17083333333333331</v>
      </c>
      <c r="AB32">
        <f t="shared" ca="1" si="8"/>
        <v>43574</v>
      </c>
      <c r="AC32" t="str">
        <f t="shared" ca="1" si="8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9">VLOOKUP($B33,INDIRECT($B$2 &amp; "!$A$3:$Y$207"),COLUMN()-4,0)</f>
        <v>150188</v>
      </c>
      <c r="F33" t="str">
        <f t="shared" ca="1" si="9"/>
        <v>转债优先</v>
      </c>
      <c r="G33">
        <f t="shared" ca="1" si="8"/>
        <v>1.0569999999999999</v>
      </c>
      <c r="H33" s="290">
        <f t="shared" ca="1" si="8"/>
        <v>8.9999999999999998E-4</v>
      </c>
      <c r="I33">
        <f t="shared" ca="1" si="8"/>
        <v>40.46</v>
      </c>
      <c r="J33">
        <f t="shared" ca="1" si="8"/>
        <v>1.04</v>
      </c>
      <c r="K33" s="291">
        <f t="shared" ca="1" si="8"/>
        <v>-1.6299999999999999E-2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-6.8900000000000003E-3</v>
      </c>
      <c r="P33">
        <f t="shared" ca="1" si="8"/>
        <v>0.27</v>
      </c>
      <c r="Q33" t="str">
        <f t="shared" ca="1" si="8"/>
        <v>标普转债</v>
      </c>
      <c r="R33" s="315">
        <f t="shared" ca="1" si="8"/>
        <v>5.1999999999999998E-3</v>
      </c>
      <c r="S33" s="315">
        <f t="shared" ca="1" si="8"/>
        <v>0.1404</v>
      </c>
      <c r="T33">
        <f t="shared" ca="1" si="8"/>
        <v>-3.7999999999999999E-2</v>
      </c>
      <c r="U33">
        <f t="shared" ca="1" si="8"/>
        <v>0.39450000000000002</v>
      </c>
      <c r="V33">
        <f t="shared" ca="1" si="8"/>
        <v>-2.0999999999999999E-3</v>
      </c>
      <c r="W33">
        <f t="shared" ca="1" si="8"/>
        <v>-2.7000000000000001E-3</v>
      </c>
      <c r="X33">
        <f t="shared" ca="1" si="8"/>
        <v>-2.5000000000000001E-3</v>
      </c>
      <c r="Y33">
        <f t="shared" ca="1" si="8"/>
        <v>29085</v>
      </c>
      <c r="Z33">
        <f t="shared" ca="1" si="8"/>
        <v>-70</v>
      </c>
      <c r="AA33">
        <f t="shared" ca="1" si="8"/>
        <v>0.29375000000000001</v>
      </c>
      <c r="AB33">
        <f t="shared" ca="1" si="8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9"/>
        <v>150096</v>
      </c>
      <c r="F34" t="str">
        <f t="shared" ca="1" si="9"/>
        <v>商品A</v>
      </c>
      <c r="G34">
        <f t="shared" ca="1" si="8"/>
        <v>1.125</v>
      </c>
      <c r="H34" s="290">
        <f t="shared" ca="1" si="8"/>
        <v>1.17E-2</v>
      </c>
      <c r="I34">
        <f t="shared" ca="1" si="8"/>
        <v>110.65</v>
      </c>
      <c r="J34">
        <f t="shared" ca="1" si="8"/>
        <v>1.034</v>
      </c>
      <c r="K34" s="291">
        <f t="shared" ca="1" si="8"/>
        <v>-8.7999999999999995E-2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-5.7480000000000003E-2</v>
      </c>
      <c r="P34">
        <f t="shared" ca="1" si="8"/>
        <v>0.81</v>
      </c>
      <c r="Q34" t="str">
        <f t="shared" ca="1" si="8"/>
        <v>大宗商品</v>
      </c>
      <c r="R34" s="315">
        <f t="shared" ca="1" si="8"/>
        <v>1.18E-2</v>
      </c>
      <c r="S34" s="315">
        <f t="shared" ca="1" si="8"/>
        <v>0.3664</v>
      </c>
      <c r="T34" t="str">
        <f t="shared" ca="1" si="8"/>
        <v>-</v>
      </c>
      <c r="U34">
        <f t="shared" ca="1" si="8"/>
        <v>0.97389999999999999</v>
      </c>
      <c r="V34">
        <f t="shared" ca="1" si="8"/>
        <v>-2.0000000000000001E-4</v>
      </c>
      <c r="W34">
        <f t="shared" ca="1" si="8"/>
        <v>-6.0000000000000001E-3</v>
      </c>
      <c r="X34">
        <f t="shared" ca="1" si="8"/>
        <v>-7.1000000000000004E-3</v>
      </c>
      <c r="Y34">
        <f t="shared" ca="1" si="8"/>
        <v>12552</v>
      </c>
      <c r="Z34">
        <f t="shared" ca="1" si="8"/>
        <v>-1</v>
      </c>
      <c r="AA34">
        <f t="shared" ca="1" si="8"/>
        <v>0.21180555555555555</v>
      </c>
      <c r="AB34">
        <f t="shared" ca="1" si="8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9"/>
        <v>#N/A</v>
      </c>
      <c r="F35" t="e">
        <f t="shared" ca="1" si="9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8"/>
        <v>#N/A</v>
      </c>
      <c r="X35" t="e">
        <f t="shared" ca="1" si="8"/>
        <v>#N/A</v>
      </c>
      <c r="Y35" t="e">
        <f t="shared" ca="1" si="8"/>
        <v>#N/A</v>
      </c>
      <c r="Z35" t="e">
        <f t="shared" ca="1" si="8"/>
        <v>#N/A</v>
      </c>
      <c r="AA35" t="e">
        <f t="shared" ca="1" si="8"/>
        <v>#N/A</v>
      </c>
      <c r="AB35" t="e">
        <f t="shared" ca="1" si="8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9"/>
        <v>150108</v>
      </c>
      <c r="F36" t="str">
        <f t="shared" ca="1" si="9"/>
        <v>同辉100A</v>
      </c>
      <c r="G36" s="492">
        <f t="shared" ca="1" si="8"/>
        <v>1.173</v>
      </c>
      <c r="H36" s="388">
        <f t="shared" ca="1" si="8"/>
        <v>2.4500000000000001E-2</v>
      </c>
      <c r="I36" s="492">
        <f t="shared" ca="1" si="8"/>
        <v>2.33</v>
      </c>
      <c r="J36" s="492">
        <f t="shared" ca="1" si="8"/>
        <v>1.069</v>
      </c>
      <c r="K36" s="389">
        <f t="shared" ca="1" si="8"/>
        <v>-9.7299999999999998E-2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-2.879E-2</v>
      </c>
      <c r="P36" s="492">
        <f t="shared" ca="1" si="8"/>
        <v>1.02</v>
      </c>
      <c r="Q36" t="str">
        <f t="shared" ca="1" si="8"/>
        <v>深100EW</v>
      </c>
      <c r="R36" s="315">
        <f t="shared" ca="1" si="8"/>
        <v>1.4500000000000001E-2</v>
      </c>
      <c r="S36" s="315">
        <f t="shared" ca="1" si="8"/>
        <v>0.39029999999999998</v>
      </c>
      <c r="T36" t="str">
        <f t="shared" ca="1" si="8"/>
        <v>-</v>
      </c>
      <c r="U36">
        <f t="shared" ca="1" si="8"/>
        <v>0.84889999999999999</v>
      </c>
      <c r="V36">
        <f t="shared" ca="1" si="8"/>
        <v>-6.9999999999999999E-4</v>
      </c>
      <c r="W36">
        <f t="shared" ca="1" si="8"/>
        <v>-4.7000000000000002E-3</v>
      </c>
      <c r="X36">
        <f t="shared" ca="1" si="8"/>
        <v>-5.1999999999999998E-3</v>
      </c>
      <c r="Y36">
        <f t="shared" ca="1" si="8"/>
        <v>915</v>
      </c>
      <c r="Z36">
        <f t="shared" ca="1" si="8"/>
        <v>0</v>
      </c>
      <c r="AA36">
        <f t="shared" ca="1" si="8"/>
        <v>0.21180555555555555</v>
      </c>
      <c r="AB36">
        <f t="shared" ca="1" si="8"/>
        <v>42626</v>
      </c>
    </row>
    <row r="39" spans="1:29" ht="14.25" thickBot="1" x14ac:dyDescent="0.2"/>
    <row r="40" spans="1:29" ht="14.25" customHeight="1" x14ac:dyDescent="0.15">
      <c r="A40" s="694" t="s">
        <v>561</v>
      </c>
      <c r="B40" s="868" t="s">
        <v>563</v>
      </c>
      <c r="C40" s="868" t="s">
        <v>564</v>
      </c>
      <c r="D40" s="868" t="s">
        <v>566</v>
      </c>
      <c r="E40" s="868" t="s">
        <v>567</v>
      </c>
      <c r="F40" s="868" t="s">
        <v>568</v>
      </c>
      <c r="G40" s="868" t="s">
        <v>569</v>
      </c>
      <c r="H40" s="868" t="s">
        <v>570</v>
      </c>
    </row>
    <row r="41" spans="1:29" ht="15" thickBot="1" x14ac:dyDescent="0.2">
      <c r="A41" s="695" t="s">
        <v>562</v>
      </c>
      <c r="B41" s="869"/>
      <c r="C41" s="869" t="s">
        <v>565</v>
      </c>
      <c r="D41" s="869"/>
      <c r="E41" s="869"/>
      <c r="F41" s="869"/>
      <c r="G41" s="869"/>
      <c r="H41" s="869"/>
    </row>
    <row r="42" spans="1:29" ht="15.75" thickBot="1" x14ac:dyDescent="0.2">
      <c r="A42" s="696" t="s">
        <v>571</v>
      </c>
      <c r="B42" s="697">
        <v>91612001</v>
      </c>
      <c r="C42" s="697" t="s">
        <v>572</v>
      </c>
      <c r="D42" s="698">
        <v>2.9918</v>
      </c>
      <c r="E42" s="698">
        <v>100.0204</v>
      </c>
      <c r="F42" s="698">
        <v>4.0000000000000001E-3</v>
      </c>
      <c r="G42" s="698">
        <v>100.0164</v>
      </c>
      <c r="H42" s="698">
        <v>0.48449999999999999</v>
      </c>
    </row>
  </sheetData>
  <mergeCells count="22">
    <mergeCell ref="F19:F20"/>
    <mergeCell ref="A19:A20"/>
    <mergeCell ref="B19:B20"/>
    <mergeCell ref="C19:C20"/>
    <mergeCell ref="D19:D20"/>
    <mergeCell ref="E19:E20"/>
    <mergeCell ref="AB19:AB20"/>
    <mergeCell ref="AC19:AC20"/>
    <mergeCell ref="B24:H24"/>
    <mergeCell ref="B40:B41"/>
    <mergeCell ref="D40:D41"/>
    <mergeCell ref="E40:E41"/>
    <mergeCell ref="F40:F41"/>
    <mergeCell ref="G40:G41"/>
    <mergeCell ref="H40:H41"/>
    <mergeCell ref="C40:C41"/>
    <mergeCell ref="G19:G20"/>
    <mergeCell ref="H19:H20"/>
    <mergeCell ref="J19:J20"/>
    <mergeCell ref="K19:K20"/>
    <mergeCell ref="Q19:Q20"/>
    <mergeCell ref="AA19:AA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4" workbookViewId="0">
      <selection activeCell="A11" sqref="A11:XFD11"/>
    </sheetView>
  </sheetViews>
  <sheetFormatPr defaultRowHeight="13.5" x14ac:dyDescent="0.15"/>
  <sheetData>
    <row r="1" spans="1:25" x14ac:dyDescent="0.15">
      <c r="A1" s="870" t="s">
        <v>0</v>
      </c>
      <c r="B1" s="870" t="s">
        <v>1</v>
      </c>
      <c r="C1" s="870" t="s">
        <v>2</v>
      </c>
      <c r="D1" s="870" t="s">
        <v>3</v>
      </c>
      <c r="E1" s="702" t="s">
        <v>4</v>
      </c>
      <c r="F1" s="870" t="s">
        <v>6</v>
      </c>
      <c r="G1" s="870" t="s">
        <v>7</v>
      </c>
      <c r="H1" s="704" t="s">
        <v>8</v>
      </c>
      <c r="I1" s="702" t="s">
        <v>10</v>
      </c>
      <c r="J1" s="706" t="s">
        <v>11</v>
      </c>
      <c r="K1" s="706" t="s">
        <v>12</v>
      </c>
      <c r="L1" s="702" t="s">
        <v>14</v>
      </c>
      <c r="M1" s="870" t="s">
        <v>16</v>
      </c>
      <c r="N1" s="702" t="s">
        <v>17</v>
      </c>
      <c r="O1" s="702" t="s">
        <v>18</v>
      </c>
      <c r="P1" s="706" t="s">
        <v>20</v>
      </c>
      <c r="Q1" s="702" t="s">
        <v>22</v>
      </c>
      <c r="R1" s="706" t="s">
        <v>24</v>
      </c>
      <c r="S1" s="702" t="s">
        <v>26</v>
      </c>
      <c r="T1" s="702" t="s">
        <v>27</v>
      </c>
      <c r="U1" s="702" t="s">
        <v>28</v>
      </c>
      <c r="V1" s="706" t="s">
        <v>30</v>
      </c>
      <c r="W1" s="870" t="s">
        <v>31</v>
      </c>
      <c r="X1" s="870" t="s">
        <v>32</v>
      </c>
      <c r="Y1" s="872" t="s">
        <v>33</v>
      </c>
    </row>
    <row r="2" spans="1:25" ht="14.25" thickBot="1" x14ac:dyDescent="0.2">
      <c r="A2" s="871"/>
      <c r="B2" s="871"/>
      <c r="C2" s="871"/>
      <c r="D2" s="871"/>
      <c r="E2" s="703" t="s">
        <v>5</v>
      </c>
      <c r="F2" s="871"/>
      <c r="G2" s="871"/>
      <c r="H2" s="705" t="s">
        <v>9</v>
      </c>
      <c r="I2" s="703" t="s">
        <v>8</v>
      </c>
      <c r="J2" s="707" t="s">
        <v>8</v>
      </c>
      <c r="K2" s="707" t="s">
        <v>13</v>
      </c>
      <c r="L2" s="703" t="s">
        <v>15</v>
      </c>
      <c r="M2" s="871"/>
      <c r="N2" s="703" t="s">
        <v>3</v>
      </c>
      <c r="O2" s="703" t="s">
        <v>19</v>
      </c>
      <c r="P2" s="707" t="s">
        <v>21</v>
      </c>
      <c r="Q2" s="703" t="s">
        <v>23</v>
      </c>
      <c r="R2" s="707" t="s">
        <v>25</v>
      </c>
      <c r="S2" s="703" t="s">
        <v>25</v>
      </c>
      <c r="T2" s="703" t="s">
        <v>25</v>
      </c>
      <c r="U2" s="703" t="s">
        <v>29</v>
      </c>
      <c r="V2" s="707" t="s">
        <v>29</v>
      </c>
      <c r="W2" s="871"/>
      <c r="X2" s="871"/>
      <c r="Y2" s="873"/>
    </row>
    <row r="3" spans="1:25" ht="15.75" thickBot="1" x14ac:dyDescent="0.2">
      <c r="A3" s="7">
        <v>150106</v>
      </c>
      <c r="B3" s="144" t="s">
        <v>240</v>
      </c>
      <c r="C3" s="7">
        <v>1.17</v>
      </c>
      <c r="D3" s="147">
        <v>2.5999999999999999E-3</v>
      </c>
      <c r="E3" s="144">
        <v>120.29</v>
      </c>
      <c r="F3" s="7">
        <v>1.0678000000000001</v>
      </c>
      <c r="G3" s="146">
        <v>-9.5699999999999993E-2</v>
      </c>
      <c r="H3" s="146">
        <v>7.0000000000000007E-2</v>
      </c>
      <c r="I3" s="144">
        <v>7</v>
      </c>
      <c r="J3" s="144">
        <v>7</v>
      </c>
      <c r="K3" s="146">
        <v>3.4009999999999999E-2</v>
      </c>
      <c r="L3" s="144">
        <v>3.04</v>
      </c>
      <c r="M3" s="7" t="s">
        <v>189</v>
      </c>
      <c r="N3" s="145">
        <v>-2.8E-3</v>
      </c>
      <c r="O3" s="146">
        <v>0.3911</v>
      </c>
      <c r="P3" s="144" t="s">
        <v>37</v>
      </c>
      <c r="Q3" s="146">
        <v>0.84819999999999995</v>
      </c>
      <c r="R3" s="146">
        <v>-6.6E-3</v>
      </c>
      <c r="S3" s="146">
        <v>-6.0000000000000001E-3</v>
      </c>
      <c r="T3" s="146">
        <v>-3.5000000000000001E-3</v>
      </c>
      <c r="U3" s="144">
        <v>12083</v>
      </c>
      <c r="V3" s="144">
        <v>-64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1.153</v>
      </c>
      <c r="D4" s="156">
        <v>-1.7100000000000001E-2</v>
      </c>
      <c r="E4" s="150">
        <v>6.29</v>
      </c>
      <c r="F4" s="14">
        <v>1.069</v>
      </c>
      <c r="G4" s="152">
        <v>-7.8600000000000003E-2</v>
      </c>
      <c r="H4" s="152">
        <v>7.0000000000000007E-2</v>
      </c>
      <c r="I4" s="150">
        <v>7</v>
      </c>
      <c r="J4" s="150">
        <v>7</v>
      </c>
      <c r="K4" s="152">
        <v>-1.146E-2</v>
      </c>
      <c r="L4" s="150">
        <v>1.02</v>
      </c>
      <c r="M4" s="14" t="s">
        <v>283</v>
      </c>
      <c r="N4" s="156">
        <v>-3.5999999999999999E-3</v>
      </c>
      <c r="O4" s="152">
        <v>0.38779999999999998</v>
      </c>
      <c r="P4" s="150" t="s">
        <v>37</v>
      </c>
      <c r="Q4" s="152">
        <v>0.85650000000000004</v>
      </c>
      <c r="R4" s="152">
        <v>-5.7999999999999996E-3</v>
      </c>
      <c r="S4" s="152">
        <v>0</v>
      </c>
      <c r="T4" s="152">
        <v>-4.7000000000000002E-3</v>
      </c>
      <c r="U4" s="150">
        <v>915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1.218</v>
      </c>
      <c r="D5" s="147">
        <v>3.3E-3</v>
      </c>
      <c r="E5" s="144">
        <v>3117.19</v>
      </c>
      <c r="F5" s="7">
        <v>1.0429999999999999</v>
      </c>
      <c r="G5" s="146">
        <v>-0.1678</v>
      </c>
      <c r="H5" s="146">
        <v>0.06</v>
      </c>
      <c r="I5" s="144">
        <v>6</v>
      </c>
      <c r="J5" s="144">
        <v>6</v>
      </c>
      <c r="K5" s="146">
        <v>5.1060000000000001E-2</v>
      </c>
      <c r="L5" s="144" t="s">
        <v>40</v>
      </c>
      <c r="M5" s="7" t="s">
        <v>56</v>
      </c>
      <c r="N5" s="145">
        <v>-2.3E-3</v>
      </c>
      <c r="O5" s="23">
        <v>0.4163</v>
      </c>
      <c r="P5" s="146">
        <v>-0.1125</v>
      </c>
      <c r="Q5" s="146">
        <v>0.3543</v>
      </c>
      <c r="R5" s="146">
        <v>-1E-4</v>
      </c>
      <c r="S5" s="146">
        <v>-4.0000000000000002E-4</v>
      </c>
      <c r="T5" s="146">
        <v>-2.3E-3</v>
      </c>
      <c r="U5" s="144">
        <v>171933</v>
      </c>
      <c r="V5" s="144">
        <v>3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1.165</v>
      </c>
      <c r="D6" s="159">
        <v>0</v>
      </c>
      <c r="E6" s="150">
        <v>0</v>
      </c>
      <c r="F6" s="14">
        <v>1.0349999999999999</v>
      </c>
      <c r="G6" s="152">
        <v>-0.12559999999999999</v>
      </c>
      <c r="H6" s="152">
        <v>5.8000000000000003E-2</v>
      </c>
      <c r="I6" s="150">
        <v>5.8</v>
      </c>
      <c r="J6" s="150">
        <v>5.8</v>
      </c>
      <c r="K6" s="152">
        <v>5.1330000000000001E-2</v>
      </c>
      <c r="L6" s="150" t="s">
        <v>40</v>
      </c>
      <c r="M6" s="14" t="s">
        <v>238</v>
      </c>
      <c r="N6" s="156">
        <v>-1.1000000000000001E-3</v>
      </c>
      <c r="O6" s="18">
        <v>0.50519999999999998</v>
      </c>
      <c r="P6" s="152">
        <v>-8.7900000000000006E-2</v>
      </c>
      <c r="Q6" s="152">
        <v>0.75470000000000004</v>
      </c>
      <c r="R6" s="152">
        <v>6.7999999999999996E-3</v>
      </c>
      <c r="S6" s="152">
        <v>8.8999999999999999E-3</v>
      </c>
      <c r="T6" s="152">
        <v>1.7100000000000001E-2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1.2370000000000001</v>
      </c>
      <c r="D8" s="147">
        <v>2.3999999999999998E-3</v>
      </c>
      <c r="E8" s="144">
        <v>1781.34</v>
      </c>
      <c r="F8" s="7">
        <v>1.044</v>
      </c>
      <c r="G8" s="146">
        <v>-0.18490000000000001</v>
      </c>
      <c r="H8" s="146">
        <v>0.05</v>
      </c>
      <c r="I8" s="144">
        <v>6.5</v>
      </c>
      <c r="J8" s="144">
        <v>6.5</v>
      </c>
      <c r="K8" s="146">
        <v>5.4480000000000001E-2</v>
      </c>
      <c r="L8" s="144" t="s">
        <v>40</v>
      </c>
      <c r="M8" s="7" t="s">
        <v>233</v>
      </c>
      <c r="N8" s="147">
        <v>1.2999999999999999E-3</v>
      </c>
      <c r="O8" s="23">
        <v>0.33040000000000003</v>
      </c>
      <c r="P8" s="146">
        <v>-0.12180000000000001</v>
      </c>
      <c r="Q8" s="146">
        <v>0.55249999999999999</v>
      </c>
      <c r="R8" s="146">
        <v>-1.6999999999999999E-3</v>
      </c>
      <c r="S8" s="146">
        <v>-2.5999999999999999E-3</v>
      </c>
      <c r="T8" s="146">
        <v>3.0999999999999999E-3</v>
      </c>
      <c r="U8" s="144">
        <v>365380</v>
      </c>
      <c r="V8" s="144">
        <v>718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1.262</v>
      </c>
      <c r="D9" s="159">
        <v>0</v>
      </c>
      <c r="E9" s="150">
        <v>352.97</v>
      </c>
      <c r="F9" s="14">
        <v>1.0489999999999999</v>
      </c>
      <c r="G9" s="152">
        <v>-0.2031</v>
      </c>
      <c r="H9" s="152">
        <v>0.05</v>
      </c>
      <c r="I9" s="150">
        <v>6.5</v>
      </c>
      <c r="J9" s="150">
        <v>6.5</v>
      </c>
      <c r="K9" s="152">
        <v>5.3589999999999999E-2</v>
      </c>
      <c r="L9" s="150" t="s">
        <v>40</v>
      </c>
      <c r="M9" s="14" t="s">
        <v>197</v>
      </c>
      <c r="N9" s="156">
        <v>-1.61E-2</v>
      </c>
      <c r="O9" s="18">
        <v>0.43769999999999998</v>
      </c>
      <c r="P9" s="152">
        <v>-0.1353</v>
      </c>
      <c r="Q9" s="152">
        <v>0.29859999999999998</v>
      </c>
      <c r="R9" s="152">
        <v>7.3000000000000001E-3</v>
      </c>
      <c r="S9" s="152">
        <v>4.0000000000000002E-4</v>
      </c>
      <c r="T9" s="152">
        <v>4.3E-3</v>
      </c>
      <c r="U9" s="150">
        <v>12017</v>
      </c>
      <c r="V9" s="150">
        <v>238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252">
        <v>150032</v>
      </c>
      <c r="B10" s="253" t="s">
        <v>235</v>
      </c>
      <c r="C10" s="252">
        <v>1.0329999999999999</v>
      </c>
      <c r="D10" s="539">
        <v>-1.9E-3</v>
      </c>
      <c r="E10" s="253">
        <v>146</v>
      </c>
      <c r="F10" s="252">
        <v>1.0226</v>
      </c>
      <c r="G10" s="255">
        <v>-1.0200000000000001E-2</v>
      </c>
      <c r="H10" s="255">
        <v>0.05</v>
      </c>
      <c r="I10" s="253">
        <v>5</v>
      </c>
      <c r="J10" s="253">
        <v>5</v>
      </c>
      <c r="K10" s="255">
        <v>4.9489999999999999E-2</v>
      </c>
      <c r="L10" s="253" t="s">
        <v>40</v>
      </c>
      <c r="M10" s="252" t="s">
        <v>236</v>
      </c>
      <c r="N10" s="506">
        <v>0</v>
      </c>
      <c r="O10" s="256">
        <v>0.1231</v>
      </c>
      <c r="P10" s="255">
        <v>-8.8000000000000005E-3</v>
      </c>
      <c r="Q10" s="253" t="s">
        <v>37</v>
      </c>
      <c r="R10" s="255">
        <v>3.8E-3</v>
      </c>
      <c r="S10" s="255">
        <v>6.4000000000000003E-3</v>
      </c>
      <c r="T10" s="255">
        <v>7.9000000000000008E-3</v>
      </c>
      <c r="U10" s="253">
        <v>2746</v>
      </c>
      <c r="V10" s="253">
        <v>147</v>
      </c>
      <c r="W10" s="257">
        <v>0.3347222222222222</v>
      </c>
      <c r="X10" s="258">
        <v>42821</v>
      </c>
      <c r="Y10" s="259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1.6666666666666661E-4</v>
      </c>
      <c r="E11" s="36"/>
      <c r="F11" s="35"/>
      <c r="G11" s="43">
        <f>AVERAGE(G8:G10)</f>
        <v>-0.13273333333333334</v>
      </c>
      <c r="H11" s="272">
        <f>COUNTIF($D8:$D10,"&gt;0")/COUNT($D8:$D10)</f>
        <v>0.33333333333333331</v>
      </c>
      <c r="I11" s="36"/>
      <c r="J11" s="36"/>
      <c r="K11" s="43">
        <f>AVERAGE(K8:K10)</f>
        <v>5.2520000000000004E-2</v>
      </c>
      <c r="L11" s="36"/>
      <c r="M11" s="35"/>
      <c r="N11" s="38"/>
      <c r="O11" s="39"/>
      <c r="P11" s="43">
        <f>AVERAGE(P8:P10)</f>
        <v>-8.8633333333333328E-2</v>
      </c>
      <c r="Q11" s="37"/>
      <c r="R11" s="43">
        <f>AVERAGE(R8:R10)</f>
        <v>3.1333333333333335E-3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</v>
      </c>
      <c r="D12" s="151">
        <v>2.5999999999999999E-3</v>
      </c>
      <c r="E12" s="150">
        <v>1580.81</v>
      </c>
      <c r="F12" s="14">
        <v>1.0461</v>
      </c>
      <c r="G12" s="152">
        <v>-9.2600000000000002E-2</v>
      </c>
      <c r="H12" s="152">
        <v>4.4999999999999998E-2</v>
      </c>
      <c r="I12" s="150">
        <v>6</v>
      </c>
      <c r="J12" s="150">
        <v>6</v>
      </c>
      <c r="K12" s="152">
        <v>5.4699999999999999E-2</v>
      </c>
      <c r="L12" s="150" t="s">
        <v>40</v>
      </c>
      <c r="M12" s="14" t="s">
        <v>222</v>
      </c>
      <c r="N12" s="156">
        <v>-5.4000000000000003E-3</v>
      </c>
      <c r="O12" s="18">
        <v>0.2281</v>
      </c>
      <c r="P12" s="152">
        <v>-6.8000000000000005E-2</v>
      </c>
      <c r="Q12" s="152">
        <v>0.78659999999999997</v>
      </c>
      <c r="R12" s="152">
        <v>-4.7999999999999996E-3</v>
      </c>
      <c r="S12" s="152">
        <v>-5.1999999999999998E-3</v>
      </c>
      <c r="T12" s="152">
        <v>-3.2000000000000002E-3</v>
      </c>
      <c r="U12" s="150">
        <v>48249</v>
      </c>
      <c r="V12" s="150">
        <v>-20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1.256</v>
      </c>
      <c r="D13" s="147">
        <v>2.3999999999999998E-3</v>
      </c>
      <c r="E13" s="144">
        <v>638.65</v>
      </c>
      <c r="F13" s="7">
        <v>1.0409999999999999</v>
      </c>
      <c r="G13" s="146">
        <v>-0.20649999999999999</v>
      </c>
      <c r="H13" s="146">
        <v>4.4999999999999998E-2</v>
      </c>
      <c r="I13" s="144">
        <v>6</v>
      </c>
      <c r="J13" s="144">
        <v>6</v>
      </c>
      <c r="K13" s="146">
        <v>4.938E-2</v>
      </c>
      <c r="L13" s="144" t="s">
        <v>40</v>
      </c>
      <c r="M13" s="158" t="s">
        <v>229</v>
      </c>
      <c r="N13" s="147">
        <v>2.7000000000000001E-3</v>
      </c>
      <c r="O13" s="23">
        <v>0.39369999999999999</v>
      </c>
      <c r="P13" s="146">
        <v>-0.15579999999999999</v>
      </c>
      <c r="Q13" s="146">
        <v>0.4088</v>
      </c>
      <c r="R13" s="146">
        <v>-7.1999999999999998E-3</v>
      </c>
      <c r="S13" s="146">
        <v>-8.5000000000000006E-3</v>
      </c>
      <c r="T13" s="146">
        <v>-6.7000000000000002E-3</v>
      </c>
      <c r="U13" s="144">
        <v>43458</v>
      </c>
      <c r="V13" s="144">
        <v>-766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63">
        <v>150123</v>
      </c>
      <c r="B14" s="166" t="s">
        <v>230</v>
      </c>
      <c r="C14" s="163">
        <v>1.26</v>
      </c>
      <c r="D14" s="165">
        <v>1.04E-2</v>
      </c>
      <c r="E14" s="166">
        <v>1090.79</v>
      </c>
      <c r="F14" s="163">
        <v>1.0409999999999999</v>
      </c>
      <c r="G14" s="167">
        <v>-0.2104</v>
      </c>
      <c r="H14" s="167">
        <v>4.4999999999999998E-2</v>
      </c>
      <c r="I14" s="166">
        <v>6</v>
      </c>
      <c r="J14" s="166">
        <v>6</v>
      </c>
      <c r="K14" s="167">
        <v>4.922E-2</v>
      </c>
      <c r="L14" s="166" t="s">
        <v>40</v>
      </c>
      <c r="M14" s="163" t="s">
        <v>231</v>
      </c>
      <c r="N14" s="184">
        <v>-6.9999999999999999E-4</v>
      </c>
      <c r="O14" s="169">
        <v>0.52349999999999997</v>
      </c>
      <c r="P14" s="167">
        <v>-0.1585</v>
      </c>
      <c r="Q14" s="167">
        <v>0.47620000000000001</v>
      </c>
      <c r="R14" s="167">
        <v>-6.4999999999999997E-3</v>
      </c>
      <c r="S14" s="167">
        <v>-6.0000000000000001E-3</v>
      </c>
      <c r="T14" s="167">
        <v>5.1000000000000004E-3</v>
      </c>
      <c r="U14" s="166">
        <v>17025</v>
      </c>
      <c r="V14" s="166">
        <v>-2806</v>
      </c>
      <c r="W14" s="170">
        <v>0.21180555555555555</v>
      </c>
      <c r="X14" s="171">
        <v>42738</v>
      </c>
      <c r="Y14" s="172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5.1333333333333326E-3</v>
      </c>
      <c r="E15" s="36"/>
      <c r="F15" s="35"/>
      <c r="G15" s="43">
        <f>AVERAGE(G12:G14)</f>
        <v>-0.16983333333333331</v>
      </c>
      <c r="H15" s="272">
        <f>COUNTIF($D12:$D14,"&gt;0")/COUNT($D12:$D14)</f>
        <v>1</v>
      </c>
      <c r="I15" s="36"/>
      <c r="J15" s="36"/>
      <c r="K15" s="43">
        <f>AVERAGE(K12:K14)</f>
        <v>5.11E-2</v>
      </c>
      <c r="L15" s="36"/>
      <c r="M15" s="35"/>
      <c r="N15" s="38"/>
      <c r="O15" s="39"/>
      <c r="P15" s="43">
        <f>AVERAGE(P12:P14)</f>
        <v>-0.12743333333333332</v>
      </c>
      <c r="Q15" s="37"/>
      <c r="R15" s="43">
        <f>AVERAGE(R12:R14)</f>
        <v>-6.1666666666666667E-3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1.1100000000000001</v>
      </c>
      <c r="D16" s="147">
        <v>8.9999999999999998E-4</v>
      </c>
      <c r="E16" s="144">
        <v>132</v>
      </c>
      <c r="F16" s="7">
        <v>1.0712999999999999</v>
      </c>
      <c r="G16" s="146">
        <v>-3.61E-2</v>
      </c>
      <c r="H16" s="146">
        <v>0.04</v>
      </c>
      <c r="I16" s="144">
        <v>6</v>
      </c>
      <c r="J16" s="144">
        <v>5.5</v>
      </c>
      <c r="K16" s="146">
        <v>5.3010000000000002E-2</v>
      </c>
      <c r="L16" s="144" t="s">
        <v>40</v>
      </c>
      <c r="M16" s="158" t="s">
        <v>203</v>
      </c>
      <c r="N16" s="145">
        <v>-3.7000000000000002E-3</v>
      </c>
      <c r="O16" s="23">
        <v>0.17660000000000001</v>
      </c>
      <c r="P16" s="146">
        <v>-3.0700000000000002E-2</v>
      </c>
      <c r="Q16" s="146">
        <v>0.86950000000000005</v>
      </c>
      <c r="R16" s="146">
        <v>-7.3000000000000001E-3</v>
      </c>
      <c r="S16" s="146">
        <v>-6.4999999999999997E-3</v>
      </c>
      <c r="T16" s="146">
        <v>-6.0000000000000001E-3</v>
      </c>
      <c r="U16" s="144">
        <v>5943</v>
      </c>
      <c r="V16" s="144">
        <v>-94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150293</v>
      </c>
      <c r="B17" s="150" t="s">
        <v>204</v>
      </c>
      <c r="C17" s="14">
        <v>1.1060000000000001</v>
      </c>
      <c r="D17" s="151">
        <v>3.5999999999999999E-3</v>
      </c>
      <c r="E17" s="150">
        <v>36.01</v>
      </c>
      <c r="F17" s="14">
        <v>1.0646</v>
      </c>
      <c r="G17" s="152">
        <v>-3.8899999999999997E-2</v>
      </c>
      <c r="H17" s="152">
        <v>0.04</v>
      </c>
      <c r="I17" s="150">
        <v>6.25</v>
      </c>
      <c r="J17" s="150">
        <v>5.5</v>
      </c>
      <c r="K17" s="152">
        <v>5.2900000000000003E-2</v>
      </c>
      <c r="L17" s="150" t="s">
        <v>40</v>
      </c>
      <c r="M17" s="14" t="s">
        <v>66</v>
      </c>
      <c r="N17" s="151">
        <v>7.7999999999999996E-3</v>
      </c>
      <c r="O17" s="18">
        <v>0.34839999999999999</v>
      </c>
      <c r="P17" s="152">
        <v>-3.2599999999999997E-2</v>
      </c>
      <c r="Q17" s="152">
        <v>0.4869</v>
      </c>
      <c r="R17" s="152">
        <v>-5.3E-3</v>
      </c>
      <c r="S17" s="152">
        <v>-6.8999999999999999E-3</v>
      </c>
      <c r="T17" s="152">
        <v>5.4000000000000003E-3</v>
      </c>
      <c r="U17" s="150">
        <v>1333</v>
      </c>
      <c r="V17" s="150">
        <v>13</v>
      </c>
      <c r="W17" s="153">
        <v>0.21180555555555555</v>
      </c>
      <c r="X17" s="154">
        <v>42705</v>
      </c>
      <c r="Y17" s="21" t="s">
        <v>38</v>
      </c>
    </row>
    <row r="18" spans="1:25" ht="15.75" thickBot="1" x14ac:dyDescent="0.2">
      <c r="A18" s="7">
        <v>150323</v>
      </c>
      <c r="B18" s="144" t="s">
        <v>194</v>
      </c>
      <c r="C18" s="7">
        <v>1.077</v>
      </c>
      <c r="D18" s="147">
        <v>2.8E-3</v>
      </c>
      <c r="E18" s="144">
        <v>133.72</v>
      </c>
      <c r="F18" s="7">
        <v>1.0369999999999999</v>
      </c>
      <c r="G18" s="146">
        <v>-3.8600000000000002E-2</v>
      </c>
      <c r="H18" s="146">
        <v>0.04</v>
      </c>
      <c r="I18" s="144">
        <v>5.5</v>
      </c>
      <c r="J18" s="144">
        <v>5.5</v>
      </c>
      <c r="K18" s="146">
        <v>5.2880000000000003E-2</v>
      </c>
      <c r="L18" s="144" t="s">
        <v>40</v>
      </c>
      <c r="M18" s="7" t="s">
        <v>76</v>
      </c>
      <c r="N18" s="147">
        <v>4.8999999999999998E-3</v>
      </c>
      <c r="O18" s="23">
        <v>0.2157</v>
      </c>
      <c r="P18" s="146">
        <v>-3.2399999999999998E-2</v>
      </c>
      <c r="Q18" s="146">
        <v>0.82809999999999995</v>
      </c>
      <c r="R18" s="146">
        <v>1.2200000000000001E-2</v>
      </c>
      <c r="S18" s="146">
        <v>7.1000000000000004E-3</v>
      </c>
      <c r="T18" s="146">
        <v>-2.5999999999999999E-3</v>
      </c>
      <c r="U18" s="144">
        <v>4476</v>
      </c>
      <c r="V18" s="144">
        <v>3</v>
      </c>
      <c r="W18" s="148">
        <v>0.21180555555555555</v>
      </c>
      <c r="X18" s="149">
        <v>42738</v>
      </c>
      <c r="Y18" s="13" t="s">
        <v>38</v>
      </c>
    </row>
    <row r="19" spans="1:25" ht="15.75" thickBot="1" x14ac:dyDescent="0.2">
      <c r="A19" s="14">
        <v>150335</v>
      </c>
      <c r="B19" s="150" t="s">
        <v>195</v>
      </c>
      <c r="C19" s="14">
        <v>1.081</v>
      </c>
      <c r="D19" s="151">
        <v>8.9999999999999998E-4</v>
      </c>
      <c r="E19" s="150">
        <v>204.3</v>
      </c>
      <c r="F19" s="14">
        <v>1.04</v>
      </c>
      <c r="G19" s="152">
        <v>-3.9399999999999998E-2</v>
      </c>
      <c r="H19" s="152">
        <v>0.04</v>
      </c>
      <c r="I19" s="150">
        <v>5.5</v>
      </c>
      <c r="J19" s="150">
        <v>5.5</v>
      </c>
      <c r="K19" s="152">
        <v>5.2830000000000002E-2</v>
      </c>
      <c r="L19" s="150" t="s">
        <v>40</v>
      </c>
      <c r="M19" s="14" t="s">
        <v>80</v>
      </c>
      <c r="N19" s="151">
        <v>2.0999999999999999E-3</v>
      </c>
      <c r="O19" s="18">
        <v>0.24709999999999999</v>
      </c>
      <c r="P19" s="152">
        <v>-3.3300000000000003E-2</v>
      </c>
      <c r="Q19" s="162">
        <v>0.75090000000000001</v>
      </c>
      <c r="R19" s="152">
        <v>-6.1000000000000004E-3</v>
      </c>
      <c r="S19" s="152">
        <v>-5.7999999999999996E-3</v>
      </c>
      <c r="T19" s="152">
        <v>1.1999999999999999E-3</v>
      </c>
      <c r="U19" s="150">
        <v>16689</v>
      </c>
      <c r="V19" s="150">
        <v>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1.081</v>
      </c>
      <c r="D20" s="147">
        <v>8.9999999999999998E-4</v>
      </c>
      <c r="E20" s="144">
        <v>4425.84</v>
      </c>
      <c r="F20" s="7">
        <v>1.04</v>
      </c>
      <c r="G20" s="146">
        <v>-3.9399999999999998E-2</v>
      </c>
      <c r="H20" s="146">
        <v>0.04</v>
      </c>
      <c r="I20" s="144">
        <v>5.5</v>
      </c>
      <c r="J20" s="144">
        <v>5.5</v>
      </c>
      <c r="K20" s="146">
        <v>5.2830000000000002E-2</v>
      </c>
      <c r="L20" s="144" t="s">
        <v>40</v>
      </c>
      <c r="M20" s="7" t="s">
        <v>78</v>
      </c>
      <c r="N20" s="147">
        <v>1.1000000000000001E-3</v>
      </c>
      <c r="O20" s="23">
        <v>0.2094</v>
      </c>
      <c r="P20" s="146">
        <v>-3.3300000000000003E-2</v>
      </c>
      <c r="Q20" s="146">
        <v>0.83860000000000001</v>
      </c>
      <c r="R20" s="146">
        <v>-7.7999999999999996E-3</v>
      </c>
      <c r="S20" s="146">
        <v>-7.4000000000000003E-3</v>
      </c>
      <c r="T20" s="146">
        <v>-6.1999999999999998E-3</v>
      </c>
      <c r="U20" s="144">
        <v>126158</v>
      </c>
      <c r="V20" s="144">
        <v>-708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1.081</v>
      </c>
      <c r="D21" s="151">
        <v>8.9999999999999998E-4</v>
      </c>
      <c r="E21" s="150">
        <v>1538.34</v>
      </c>
      <c r="F21" s="14">
        <v>1.04</v>
      </c>
      <c r="G21" s="152">
        <v>-3.9399999999999998E-2</v>
      </c>
      <c r="H21" s="152">
        <v>0.04</v>
      </c>
      <c r="I21" s="150">
        <v>5.5</v>
      </c>
      <c r="J21" s="150">
        <v>5.5</v>
      </c>
      <c r="K21" s="152">
        <v>5.2830000000000002E-2</v>
      </c>
      <c r="L21" s="150" t="s">
        <v>40</v>
      </c>
      <c r="M21" s="14" t="s">
        <v>197</v>
      </c>
      <c r="N21" s="156">
        <v>-1.61E-2</v>
      </c>
      <c r="O21" s="18">
        <v>0.17810000000000001</v>
      </c>
      <c r="P21" s="152">
        <v>-3.3300000000000003E-2</v>
      </c>
      <c r="Q21" s="152">
        <v>0.9113</v>
      </c>
      <c r="R21" s="152">
        <v>-4.0000000000000002E-4</v>
      </c>
      <c r="S21" s="152">
        <v>-5.5999999999999999E-3</v>
      </c>
      <c r="T21" s="152">
        <v>-3.8E-3</v>
      </c>
      <c r="U21" s="150">
        <v>82324</v>
      </c>
      <c r="V21" s="150">
        <v>-90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150303</v>
      </c>
      <c r="B22" s="144" t="s">
        <v>200</v>
      </c>
      <c r="C22" s="7">
        <v>1.083</v>
      </c>
      <c r="D22" s="147">
        <v>8.9999999999999998E-4</v>
      </c>
      <c r="E22" s="144">
        <v>94.56</v>
      </c>
      <c r="F22" s="7">
        <v>1.0403</v>
      </c>
      <c r="G22" s="146">
        <v>-4.1000000000000002E-2</v>
      </c>
      <c r="H22" s="146">
        <v>0.04</v>
      </c>
      <c r="I22" s="144">
        <v>6</v>
      </c>
      <c r="J22" s="144">
        <v>5.5</v>
      </c>
      <c r="K22" s="146">
        <v>5.2819999999999999E-2</v>
      </c>
      <c r="L22" s="144" t="s">
        <v>40</v>
      </c>
      <c r="M22" s="7" t="s">
        <v>201</v>
      </c>
      <c r="N22" s="145">
        <v>-5.1000000000000004E-3</v>
      </c>
      <c r="O22" s="23">
        <v>0.2641</v>
      </c>
      <c r="P22" s="146">
        <v>-3.5000000000000003E-2</v>
      </c>
      <c r="Q22" s="160">
        <v>0.71109999999999995</v>
      </c>
      <c r="R22" s="146">
        <v>1.6000000000000001E-3</v>
      </c>
      <c r="S22" s="146">
        <v>1E-4</v>
      </c>
      <c r="T22" s="146">
        <v>-2.8E-3</v>
      </c>
      <c r="U22" s="144">
        <v>39408</v>
      </c>
      <c r="V22" s="144">
        <v>0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150291</v>
      </c>
      <c r="B23" s="161" t="s">
        <v>198</v>
      </c>
      <c r="C23" s="14">
        <v>1.0840000000000001</v>
      </c>
      <c r="D23" s="151">
        <v>2.8E-3</v>
      </c>
      <c r="E23" s="150">
        <v>264.57</v>
      </c>
      <c r="F23" s="14">
        <v>1.04</v>
      </c>
      <c r="G23" s="152">
        <v>-4.2299999999999997E-2</v>
      </c>
      <c r="H23" s="152">
        <v>0.04</v>
      </c>
      <c r="I23" s="150">
        <v>5.5</v>
      </c>
      <c r="J23" s="150">
        <v>5.5</v>
      </c>
      <c r="K23" s="152">
        <v>5.2679999999999998E-2</v>
      </c>
      <c r="L23" s="150" t="s">
        <v>40</v>
      </c>
      <c r="M23" s="14" t="s">
        <v>95</v>
      </c>
      <c r="N23" s="151">
        <v>1.6999999999999999E-3</v>
      </c>
      <c r="O23" s="18">
        <v>0.22689999999999999</v>
      </c>
      <c r="P23" s="152">
        <v>-3.5900000000000001E-2</v>
      </c>
      <c r="Q23" s="152">
        <v>0.79779999999999995</v>
      </c>
      <c r="R23" s="152">
        <v>-5.1999999999999998E-3</v>
      </c>
      <c r="S23" s="152">
        <v>-4.1999999999999997E-3</v>
      </c>
      <c r="T23" s="152">
        <v>-6.6E-3</v>
      </c>
      <c r="U23" s="150">
        <v>19805</v>
      </c>
      <c r="V23" s="150">
        <v>-10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150299</v>
      </c>
      <c r="B24" s="155" t="s">
        <v>199</v>
      </c>
      <c r="C24" s="7">
        <v>1.085</v>
      </c>
      <c r="D24" s="147">
        <v>1.8E-3</v>
      </c>
      <c r="E24" s="144">
        <v>903.86</v>
      </c>
      <c r="F24" s="7">
        <v>1.0401</v>
      </c>
      <c r="G24" s="146">
        <v>-4.3200000000000002E-2</v>
      </c>
      <c r="H24" s="146">
        <v>0.04</v>
      </c>
      <c r="I24" s="144">
        <v>5.5</v>
      </c>
      <c r="J24" s="144">
        <v>5.5</v>
      </c>
      <c r="K24" s="146">
        <v>5.2639999999999999E-2</v>
      </c>
      <c r="L24" s="144" t="s">
        <v>40</v>
      </c>
      <c r="M24" s="7" t="s">
        <v>95</v>
      </c>
      <c r="N24" s="147">
        <v>1.6999999999999999E-3</v>
      </c>
      <c r="O24" s="23">
        <v>0.20080000000000001</v>
      </c>
      <c r="P24" s="146">
        <v>-3.6799999999999999E-2</v>
      </c>
      <c r="Q24" s="160">
        <v>0.85850000000000004</v>
      </c>
      <c r="R24" s="146">
        <v>-1E-4</v>
      </c>
      <c r="S24" s="146">
        <v>2.9999999999999997E-4</v>
      </c>
      <c r="T24" s="146">
        <v>-3.5000000000000001E-3</v>
      </c>
      <c r="U24" s="144">
        <v>43629</v>
      </c>
      <c r="V24" s="144">
        <v>0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150325</v>
      </c>
      <c r="B25" s="150" t="s">
        <v>224</v>
      </c>
      <c r="C25" s="14">
        <v>1.079</v>
      </c>
      <c r="D25" s="151">
        <v>1.9E-3</v>
      </c>
      <c r="E25" s="150">
        <v>12.74</v>
      </c>
      <c r="F25" s="14">
        <v>1.0335000000000001</v>
      </c>
      <c r="G25" s="152">
        <v>-4.3999999999999997E-2</v>
      </c>
      <c r="H25" s="152">
        <v>0.04</v>
      </c>
      <c r="I25" s="150">
        <v>5.5</v>
      </c>
      <c r="J25" s="150">
        <v>5.5</v>
      </c>
      <c r="K25" s="152">
        <v>5.2609999999999997E-2</v>
      </c>
      <c r="L25" s="150" t="s">
        <v>40</v>
      </c>
      <c r="M25" s="14" t="s">
        <v>66</v>
      </c>
      <c r="N25" s="151">
        <v>7.7999999999999996E-3</v>
      </c>
      <c r="O25" s="18">
        <v>0.36880000000000002</v>
      </c>
      <c r="P25" s="152">
        <v>-3.6999999999999998E-2</v>
      </c>
      <c r="Q25" s="162">
        <v>0.47520000000000001</v>
      </c>
      <c r="R25" s="152">
        <v>-5.1999999999999998E-3</v>
      </c>
      <c r="S25" s="152">
        <v>-9.1999999999999998E-3</v>
      </c>
      <c r="T25" s="152">
        <v>-1.8E-3</v>
      </c>
      <c r="U25" s="150">
        <v>1651</v>
      </c>
      <c r="V25" s="150">
        <v>-1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150247</v>
      </c>
      <c r="B26" s="144" t="s">
        <v>205</v>
      </c>
      <c r="C26" s="7">
        <v>1.0840000000000001</v>
      </c>
      <c r="D26" s="145">
        <v>-8.9999999999999998E-4</v>
      </c>
      <c r="E26" s="144">
        <v>233.73</v>
      </c>
      <c r="F26" s="7">
        <v>1.0369999999999999</v>
      </c>
      <c r="G26" s="146">
        <v>-4.53E-2</v>
      </c>
      <c r="H26" s="146">
        <v>0.04</v>
      </c>
      <c r="I26" s="144">
        <v>5.5</v>
      </c>
      <c r="J26" s="144">
        <v>5.5</v>
      </c>
      <c r="K26" s="146">
        <v>5.253E-2</v>
      </c>
      <c r="L26" s="144" t="s">
        <v>40</v>
      </c>
      <c r="M26" s="7" t="s">
        <v>110</v>
      </c>
      <c r="N26" s="145">
        <v>-7.7000000000000002E-3</v>
      </c>
      <c r="O26" s="23">
        <v>0.2369</v>
      </c>
      <c r="P26" s="146">
        <v>-3.8699999999999998E-2</v>
      </c>
      <c r="Q26" s="146">
        <v>0.77880000000000005</v>
      </c>
      <c r="R26" s="146">
        <v>-8.0999999999999996E-3</v>
      </c>
      <c r="S26" s="146">
        <v>-8.2000000000000007E-3</v>
      </c>
      <c r="T26" s="146">
        <v>-5.0000000000000001E-3</v>
      </c>
      <c r="U26" s="144">
        <v>19246</v>
      </c>
      <c r="V26" s="144">
        <v>-117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150198</v>
      </c>
      <c r="B27" s="150" t="s">
        <v>219</v>
      </c>
      <c r="C27" s="14">
        <v>1.087</v>
      </c>
      <c r="D27" s="156">
        <v>-3.7000000000000002E-3</v>
      </c>
      <c r="E27" s="150">
        <v>400.75</v>
      </c>
      <c r="F27" s="14">
        <v>1.0370999999999999</v>
      </c>
      <c r="G27" s="152">
        <v>-4.8099999999999997E-2</v>
      </c>
      <c r="H27" s="152">
        <v>0.04</v>
      </c>
      <c r="I27" s="150">
        <v>5.5</v>
      </c>
      <c r="J27" s="150">
        <v>5.5</v>
      </c>
      <c r="K27" s="152">
        <v>5.2389999999999999E-2</v>
      </c>
      <c r="L27" s="150" t="s">
        <v>40</v>
      </c>
      <c r="M27" s="14" t="s">
        <v>220</v>
      </c>
      <c r="N27" s="156">
        <v>-7.3000000000000001E-3</v>
      </c>
      <c r="O27" s="18">
        <v>0.25130000000000002</v>
      </c>
      <c r="P27" s="152">
        <v>-4.1300000000000003E-2</v>
      </c>
      <c r="Q27" s="152">
        <v>0.745</v>
      </c>
      <c r="R27" s="152">
        <v>-4.1999999999999997E-3</v>
      </c>
      <c r="S27" s="152">
        <v>-5.3E-3</v>
      </c>
      <c r="T27" s="152">
        <v>-3.8999999999999998E-3</v>
      </c>
      <c r="U27" s="150">
        <v>51211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150117</v>
      </c>
      <c r="B28" s="144" t="s">
        <v>206</v>
      </c>
      <c r="C28" s="7">
        <v>1.0880000000000001</v>
      </c>
      <c r="D28" s="157">
        <v>0</v>
      </c>
      <c r="E28" s="144">
        <v>1963.3</v>
      </c>
      <c r="F28" s="7">
        <v>1.0370999999999999</v>
      </c>
      <c r="G28" s="146">
        <v>-4.9099999999999998E-2</v>
      </c>
      <c r="H28" s="146">
        <v>0.04</v>
      </c>
      <c r="I28" s="144">
        <v>5.5</v>
      </c>
      <c r="J28" s="144">
        <v>5.5</v>
      </c>
      <c r="K28" s="146">
        <v>5.2339999999999998E-2</v>
      </c>
      <c r="L28" s="144" t="s">
        <v>40</v>
      </c>
      <c r="M28" s="7" t="s">
        <v>207</v>
      </c>
      <c r="N28" s="145">
        <v>-2.0999999999999999E-3</v>
      </c>
      <c r="O28" s="23">
        <v>0.1976</v>
      </c>
      <c r="P28" s="146">
        <v>-4.2200000000000001E-2</v>
      </c>
      <c r="Q28" s="146">
        <v>1.4938</v>
      </c>
      <c r="R28" s="146">
        <v>-2.5000000000000001E-3</v>
      </c>
      <c r="S28" s="146">
        <v>-3.2000000000000002E-3</v>
      </c>
      <c r="T28" s="146">
        <v>-1E-3</v>
      </c>
      <c r="U28" s="144">
        <v>105750</v>
      </c>
      <c r="V28" s="144">
        <v>67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1.091</v>
      </c>
      <c r="D29" s="151">
        <v>8.9999999999999998E-4</v>
      </c>
      <c r="E29" s="150">
        <v>129.37</v>
      </c>
      <c r="F29" s="14">
        <v>1.0401</v>
      </c>
      <c r="G29" s="152">
        <v>-4.8899999999999999E-2</v>
      </c>
      <c r="H29" s="152">
        <v>0.04</v>
      </c>
      <c r="I29" s="150">
        <v>5.5</v>
      </c>
      <c r="J29" s="150">
        <v>5.5</v>
      </c>
      <c r="K29" s="152">
        <v>5.2339999999999998E-2</v>
      </c>
      <c r="L29" s="150" t="s">
        <v>40</v>
      </c>
      <c r="M29" s="14" t="s">
        <v>56</v>
      </c>
      <c r="N29" s="156">
        <v>-2.3E-3</v>
      </c>
      <c r="O29" s="18">
        <v>0.44140000000000001</v>
      </c>
      <c r="P29" s="152">
        <v>-4.2099999999999999E-2</v>
      </c>
      <c r="Q29" s="162">
        <v>0.29899999999999999</v>
      </c>
      <c r="R29" s="152">
        <v>-2.3999999999999998E-3</v>
      </c>
      <c r="S29" s="152">
        <v>-3.3E-3</v>
      </c>
      <c r="T29" s="152">
        <v>-4.1000000000000003E-3</v>
      </c>
      <c r="U29" s="150">
        <v>4992</v>
      </c>
      <c r="V29" s="150">
        <v>-5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150130</v>
      </c>
      <c r="B30" s="144" t="s">
        <v>208</v>
      </c>
      <c r="C30" s="7">
        <v>1.091</v>
      </c>
      <c r="D30" s="147">
        <v>1.8E-3</v>
      </c>
      <c r="E30" s="144">
        <v>4146.71</v>
      </c>
      <c r="F30" s="7">
        <v>1.0370999999999999</v>
      </c>
      <c r="G30" s="146">
        <v>-5.1999999999999998E-2</v>
      </c>
      <c r="H30" s="146">
        <v>0.04</v>
      </c>
      <c r="I30" s="144">
        <v>5.5</v>
      </c>
      <c r="J30" s="144">
        <v>5.5</v>
      </c>
      <c r="K30" s="146">
        <v>5.219E-2</v>
      </c>
      <c r="L30" s="144" t="s">
        <v>40</v>
      </c>
      <c r="M30" s="7" t="s">
        <v>209</v>
      </c>
      <c r="N30" s="147">
        <v>1.6999999999999999E-3</v>
      </c>
      <c r="O30" s="23">
        <v>0.2155</v>
      </c>
      <c r="P30" s="146">
        <v>-4.4900000000000002E-2</v>
      </c>
      <c r="Q30" s="146">
        <v>0.82850000000000001</v>
      </c>
      <c r="R30" s="146">
        <v>-5.3E-3</v>
      </c>
      <c r="S30" s="146">
        <v>-4.3E-3</v>
      </c>
      <c r="T30" s="146">
        <v>-3.2000000000000002E-3</v>
      </c>
      <c r="U30" s="144">
        <v>476459</v>
      </c>
      <c r="V30" s="144">
        <v>-615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1.0960000000000001</v>
      </c>
      <c r="D31" s="156">
        <v>-1.8E-3</v>
      </c>
      <c r="E31" s="150">
        <v>67.83</v>
      </c>
      <c r="F31" s="14">
        <v>1.0369999999999999</v>
      </c>
      <c r="G31" s="152">
        <v>-5.6899999999999999E-2</v>
      </c>
      <c r="H31" s="152">
        <v>0.04</v>
      </c>
      <c r="I31" s="150">
        <v>5.5</v>
      </c>
      <c r="J31" s="150">
        <v>5.5</v>
      </c>
      <c r="K31" s="152">
        <v>5.194E-2</v>
      </c>
      <c r="L31" s="150" t="s">
        <v>40</v>
      </c>
      <c r="M31" s="14" t="s">
        <v>76</v>
      </c>
      <c r="N31" s="151">
        <v>4.8999999999999998E-3</v>
      </c>
      <c r="O31" s="18">
        <v>0.46760000000000002</v>
      </c>
      <c r="P31" s="152">
        <v>-4.9200000000000001E-2</v>
      </c>
      <c r="Q31" s="152">
        <v>0.24110000000000001</v>
      </c>
      <c r="R31" s="152">
        <v>-2.0999999999999999E-3</v>
      </c>
      <c r="S31" s="152">
        <v>1.3299999999999999E-2</v>
      </c>
      <c r="T31" s="152">
        <v>-6.4000000000000003E-3</v>
      </c>
      <c r="U31" s="150">
        <v>5624</v>
      </c>
      <c r="V31" s="150">
        <v>16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1.0920000000000001</v>
      </c>
      <c r="D32" s="147">
        <v>1.8E-3</v>
      </c>
      <c r="E32" s="144">
        <v>278.16000000000003</v>
      </c>
      <c r="F32" s="7">
        <v>1.0329999999999999</v>
      </c>
      <c r="G32" s="146">
        <v>-5.7099999999999998E-2</v>
      </c>
      <c r="H32" s="146">
        <v>0.04</v>
      </c>
      <c r="I32" s="144">
        <v>5.5</v>
      </c>
      <c r="J32" s="144">
        <v>5.5</v>
      </c>
      <c r="K32" s="146">
        <v>5.194E-2</v>
      </c>
      <c r="L32" s="144" t="s">
        <v>40</v>
      </c>
      <c r="M32" s="7" t="s">
        <v>46</v>
      </c>
      <c r="N32" s="147">
        <v>7.0000000000000001E-3</v>
      </c>
      <c r="O32" s="23">
        <v>0.4269</v>
      </c>
      <c r="P32" s="146">
        <v>-4.9399999999999999E-2</v>
      </c>
      <c r="Q32" s="146">
        <v>0.34</v>
      </c>
      <c r="R32" s="146">
        <v>-8.3999999999999995E-3</v>
      </c>
      <c r="S32" s="146">
        <v>-8.0999999999999996E-3</v>
      </c>
      <c r="T32" s="146">
        <v>-5.8999999999999999E-3</v>
      </c>
      <c r="U32" s="144">
        <v>13381</v>
      </c>
      <c r="V32" s="144">
        <v>-132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502037</v>
      </c>
      <c r="B33" s="150" t="s">
        <v>221</v>
      </c>
      <c r="C33" s="14">
        <v>1.0980000000000001</v>
      </c>
      <c r="D33" s="159">
        <v>0</v>
      </c>
      <c r="E33" s="150">
        <v>0</v>
      </c>
      <c r="F33" s="14">
        <v>1.0334000000000001</v>
      </c>
      <c r="G33" s="152">
        <v>-6.25E-2</v>
      </c>
      <c r="H33" s="152">
        <v>0.04</v>
      </c>
      <c r="I33" s="150">
        <v>5.5</v>
      </c>
      <c r="J33" s="150">
        <v>5.5</v>
      </c>
      <c r="K33" s="152">
        <v>5.1659999999999998E-2</v>
      </c>
      <c r="L33" s="150" t="s">
        <v>40</v>
      </c>
      <c r="M33" s="14" t="s">
        <v>222</v>
      </c>
      <c r="N33" s="156">
        <v>-5.4000000000000003E-3</v>
      </c>
      <c r="O33" s="18">
        <v>0.43519999999999998</v>
      </c>
      <c r="P33" s="152">
        <v>-5.4600000000000003E-2</v>
      </c>
      <c r="Q33" s="152">
        <v>0.3201</v>
      </c>
      <c r="R33" s="152">
        <v>2.3999999999999998E-3</v>
      </c>
      <c r="S33" s="152">
        <v>-2.3E-3</v>
      </c>
      <c r="T33" s="152">
        <v>-6.1000000000000004E-3</v>
      </c>
      <c r="U33" s="150">
        <v>558</v>
      </c>
      <c r="V33" s="150">
        <v>0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150196</v>
      </c>
      <c r="B34" s="144" t="s">
        <v>215</v>
      </c>
      <c r="C34" s="7">
        <v>1.107</v>
      </c>
      <c r="D34" s="157">
        <v>0</v>
      </c>
      <c r="E34" s="144">
        <v>288.75</v>
      </c>
      <c r="F34" s="7">
        <v>1.0370999999999999</v>
      </c>
      <c r="G34" s="146">
        <v>-6.7400000000000002E-2</v>
      </c>
      <c r="H34" s="146">
        <v>0.04</v>
      </c>
      <c r="I34" s="144">
        <v>5.5</v>
      </c>
      <c r="J34" s="144">
        <v>5.5</v>
      </c>
      <c r="K34" s="146">
        <v>5.1409999999999997E-2</v>
      </c>
      <c r="L34" s="144" t="s">
        <v>40</v>
      </c>
      <c r="M34" s="7" t="s">
        <v>216</v>
      </c>
      <c r="N34" s="145">
        <v>-8.0000000000000004E-4</v>
      </c>
      <c r="O34" s="23">
        <v>0.43880000000000002</v>
      </c>
      <c r="P34" s="146">
        <v>-5.8700000000000002E-2</v>
      </c>
      <c r="Q34" s="146">
        <v>0.308</v>
      </c>
      <c r="R34" s="146">
        <v>-4.7000000000000002E-3</v>
      </c>
      <c r="S34" s="146">
        <v>-3.7000000000000002E-3</v>
      </c>
      <c r="T34" s="146">
        <v>-5.9999999999999995E-4</v>
      </c>
      <c r="U34" s="144">
        <v>85203</v>
      </c>
      <c r="V34" s="144">
        <v>168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1.111</v>
      </c>
      <c r="D35" s="151">
        <v>5.4000000000000003E-3</v>
      </c>
      <c r="E35" s="150">
        <v>254.74</v>
      </c>
      <c r="F35" s="14">
        <v>1.0331999999999999</v>
      </c>
      <c r="G35" s="152">
        <v>-7.5300000000000006E-2</v>
      </c>
      <c r="H35" s="152">
        <v>0.04</v>
      </c>
      <c r="I35" s="150">
        <v>5.5</v>
      </c>
      <c r="J35" s="150">
        <v>5.5</v>
      </c>
      <c r="K35" s="152">
        <v>5.1029999999999999E-2</v>
      </c>
      <c r="L35" s="150" t="s">
        <v>40</v>
      </c>
      <c r="M35" s="14" t="s">
        <v>218</v>
      </c>
      <c r="N35" s="151">
        <v>5.3E-3</v>
      </c>
      <c r="O35" s="18">
        <v>0.44419999999999998</v>
      </c>
      <c r="P35" s="152">
        <v>-6.5600000000000006E-2</v>
      </c>
      <c r="Q35" s="152">
        <v>0.29949999999999999</v>
      </c>
      <c r="R35" s="152">
        <v>-4.5999999999999999E-3</v>
      </c>
      <c r="S35" s="152">
        <v>-7.0000000000000001E-3</v>
      </c>
      <c r="T35" s="152">
        <v>-3.3999999999999998E-3</v>
      </c>
      <c r="U35" s="150">
        <v>14558</v>
      </c>
      <c r="V35" s="150">
        <v>-255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1.1100000000000001</v>
      </c>
      <c r="D36" s="157">
        <v>0</v>
      </c>
      <c r="E36" s="144">
        <v>0</v>
      </c>
      <c r="F36" s="7">
        <v>1.028</v>
      </c>
      <c r="G36" s="146">
        <v>-7.9799999999999996E-2</v>
      </c>
      <c r="H36" s="146">
        <v>0.04</v>
      </c>
      <c r="I36" s="144">
        <v>5.5</v>
      </c>
      <c r="J36" s="144">
        <v>5.5</v>
      </c>
      <c r="K36" s="146">
        <v>5.083E-2</v>
      </c>
      <c r="L36" s="144" t="s">
        <v>40</v>
      </c>
      <c r="M36" s="7" t="s">
        <v>56</v>
      </c>
      <c r="N36" s="145">
        <v>-2.3E-3</v>
      </c>
      <c r="O36" s="23">
        <v>0.45269999999999999</v>
      </c>
      <c r="P36" s="146">
        <v>-6.93E-2</v>
      </c>
      <c r="Q36" s="160">
        <v>0.28489999999999999</v>
      </c>
      <c r="R36" s="146">
        <v>-6.4000000000000003E-3</v>
      </c>
      <c r="S36" s="146">
        <v>-3.3999999999999998E-3</v>
      </c>
      <c r="T36" s="146">
        <v>-6.4000000000000003E-3</v>
      </c>
      <c r="U36" s="144">
        <v>5657</v>
      </c>
      <c r="V36" s="144">
        <v>-8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150263</v>
      </c>
      <c r="B37" s="150" t="s">
        <v>210</v>
      </c>
      <c r="C37" s="14">
        <v>1.129</v>
      </c>
      <c r="D37" s="151">
        <v>3.39E-2</v>
      </c>
      <c r="E37" s="150">
        <v>4.0599999999999996</v>
      </c>
      <c r="F37" s="14">
        <v>1.04</v>
      </c>
      <c r="G37" s="152">
        <v>-8.5599999999999996E-2</v>
      </c>
      <c r="H37" s="152">
        <v>0.04</v>
      </c>
      <c r="I37" s="150">
        <v>5.5</v>
      </c>
      <c r="J37" s="150">
        <v>5.5</v>
      </c>
      <c r="K37" s="152">
        <v>5.0509999999999999E-2</v>
      </c>
      <c r="L37" s="150" t="s">
        <v>40</v>
      </c>
      <c r="M37" s="14" t="s">
        <v>211</v>
      </c>
      <c r="N37" s="156">
        <v>-1E-3</v>
      </c>
      <c r="O37" s="18">
        <v>0.24809999999999999</v>
      </c>
      <c r="P37" s="152">
        <v>-7.4399999999999994E-2</v>
      </c>
      <c r="Q37" s="152">
        <v>0.74870000000000003</v>
      </c>
      <c r="R37" s="152">
        <v>1.4800000000000001E-2</v>
      </c>
      <c r="S37" s="152">
        <v>-4.1999999999999997E-3</v>
      </c>
      <c r="T37" s="152">
        <v>4.5999999999999999E-3</v>
      </c>
      <c r="U37" s="150">
        <v>1426</v>
      </c>
      <c r="V37" s="150">
        <v>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1.1539999999999999</v>
      </c>
      <c r="D38" s="145">
        <v>-2.5999999999999999E-3</v>
      </c>
      <c r="E38" s="144">
        <v>5.2</v>
      </c>
      <c r="F38" s="7">
        <v>1.0331999999999999</v>
      </c>
      <c r="G38" s="146">
        <v>-0.1169</v>
      </c>
      <c r="H38" s="146">
        <v>0.04</v>
      </c>
      <c r="I38" s="144">
        <v>5.5</v>
      </c>
      <c r="J38" s="144">
        <v>5.5</v>
      </c>
      <c r="K38" s="146">
        <v>4.9070000000000003E-2</v>
      </c>
      <c r="L38" s="144" t="s">
        <v>40</v>
      </c>
      <c r="M38" s="7" t="s">
        <v>127</v>
      </c>
      <c r="N38" s="145">
        <v>-4.1999999999999997E-3</v>
      </c>
      <c r="O38" s="23">
        <v>0.47610000000000002</v>
      </c>
      <c r="P38" s="146">
        <v>-0.1004</v>
      </c>
      <c r="Q38" s="146">
        <v>0.22489999999999999</v>
      </c>
      <c r="R38" s="146">
        <v>-6.6E-3</v>
      </c>
      <c r="S38" s="146">
        <v>-4.1000000000000003E-3</v>
      </c>
      <c r="T38" s="146">
        <v>1.1999999999999999E-3</v>
      </c>
      <c r="U38" s="144">
        <v>789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1.1579999999999999</v>
      </c>
      <c r="D39" s="151">
        <v>1.2200000000000001E-2</v>
      </c>
      <c r="E39" s="150">
        <v>7.18</v>
      </c>
      <c r="F39" s="14">
        <v>1.0331999999999999</v>
      </c>
      <c r="G39" s="152">
        <v>-0.1208</v>
      </c>
      <c r="H39" s="152">
        <v>0.04</v>
      </c>
      <c r="I39" s="150">
        <v>5.5</v>
      </c>
      <c r="J39" s="150">
        <v>5.5</v>
      </c>
      <c r="K39" s="152">
        <v>4.8899999999999999E-2</v>
      </c>
      <c r="L39" s="150" t="s">
        <v>40</v>
      </c>
      <c r="M39" s="14" t="s">
        <v>218</v>
      </c>
      <c r="N39" s="151">
        <v>5.3E-3</v>
      </c>
      <c r="O39" s="18">
        <v>0.47749999999999998</v>
      </c>
      <c r="P39" s="152">
        <v>-0.1036</v>
      </c>
      <c r="Q39" s="152">
        <v>0.22140000000000001</v>
      </c>
      <c r="R39" s="152">
        <v>4.0000000000000002E-4</v>
      </c>
      <c r="S39" s="152">
        <v>-2.8E-3</v>
      </c>
      <c r="T39" s="152">
        <v>7.7999999999999996E-3</v>
      </c>
      <c r="U39" s="150">
        <v>1103</v>
      </c>
      <c r="V39" s="150">
        <v>-5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1.163</v>
      </c>
      <c r="D40" s="157">
        <v>0</v>
      </c>
      <c r="E40" s="144">
        <v>0</v>
      </c>
      <c r="F40" s="7">
        <v>1.0329999999999999</v>
      </c>
      <c r="G40" s="146">
        <v>-0.1258</v>
      </c>
      <c r="H40" s="146">
        <v>0.04</v>
      </c>
      <c r="I40" s="144">
        <v>5.5</v>
      </c>
      <c r="J40" s="144">
        <v>5.5</v>
      </c>
      <c r="K40" s="146">
        <v>4.8669999999999998E-2</v>
      </c>
      <c r="L40" s="144" t="s">
        <v>40</v>
      </c>
      <c r="M40" s="7" t="s">
        <v>222</v>
      </c>
      <c r="N40" s="145">
        <v>-5.4000000000000003E-3</v>
      </c>
      <c r="O40" s="23">
        <v>0.43290000000000001</v>
      </c>
      <c r="P40" s="146">
        <v>-0.1074</v>
      </c>
      <c r="Q40" s="146">
        <v>0.3261</v>
      </c>
      <c r="R40" s="146">
        <v>-9.9000000000000008E-3</v>
      </c>
      <c r="S40" s="146">
        <v>-9.1999999999999998E-3</v>
      </c>
      <c r="T40" s="146">
        <v>-3.5999999999999999E-3</v>
      </c>
      <c r="U40" s="144">
        <v>646</v>
      </c>
      <c r="V40" s="144">
        <v>-2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1.55</v>
      </c>
      <c r="D41" s="151">
        <v>6.4999999999999997E-3</v>
      </c>
      <c r="E41" s="150">
        <v>234.32</v>
      </c>
      <c r="F41" s="14">
        <v>1.0369999999999999</v>
      </c>
      <c r="G41" s="152">
        <v>-0.49469999999999997</v>
      </c>
      <c r="H41" s="152">
        <v>0.04</v>
      </c>
      <c r="I41" s="150">
        <v>5.5</v>
      </c>
      <c r="J41" s="150">
        <v>5.5</v>
      </c>
      <c r="K41" s="152">
        <v>3.635E-2</v>
      </c>
      <c r="L41" s="150" t="s">
        <v>40</v>
      </c>
      <c r="M41" s="14" t="s">
        <v>36</v>
      </c>
      <c r="N41" s="159">
        <v>0</v>
      </c>
      <c r="O41" s="18">
        <v>0.69110000000000005</v>
      </c>
      <c r="P41" s="152">
        <v>-0.3251</v>
      </c>
      <c r="Q41" s="150" t="s">
        <v>37</v>
      </c>
      <c r="R41" s="152">
        <v>7.1999999999999998E-3</v>
      </c>
      <c r="S41" s="152">
        <v>8.9999999999999993E-3</v>
      </c>
      <c r="T41" s="152">
        <v>1.1599999999999999E-2</v>
      </c>
      <c r="U41" s="150">
        <v>1338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2.7269230769230773E-3</v>
      </c>
      <c r="E42" s="36"/>
      <c r="F42" s="35"/>
      <c r="G42" s="43">
        <f>AVERAGE(G16:G41)</f>
        <v>-7.6480769230769213E-2</v>
      </c>
      <c r="H42" s="272">
        <f>COUNTIF($D16:$D41,"&gt;0")/COUNT($D16:$D41)</f>
        <v>0.65384615384615385</v>
      </c>
      <c r="I42" s="36"/>
      <c r="J42" s="36"/>
      <c r="K42" s="43">
        <f>AVERAGE(K16:K41)</f>
        <v>5.1235769230769224E-2</v>
      </c>
      <c r="L42" s="36"/>
      <c r="M42" s="35"/>
      <c r="N42" s="38"/>
      <c r="O42" s="39"/>
      <c r="P42" s="43">
        <f>AVERAGE(P16:P41)</f>
        <v>-6.1815384615384612E-2</v>
      </c>
      <c r="Q42" s="37"/>
      <c r="R42" s="43">
        <f>AVERAGE(R16:R41)</f>
        <v>-2.4615384615384621E-3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0.98699999999999999</v>
      </c>
      <c r="D43" s="157">
        <v>0</v>
      </c>
      <c r="E43" s="144">
        <v>5724.05</v>
      </c>
      <c r="F43" s="7">
        <v>1.0382</v>
      </c>
      <c r="G43" s="146">
        <v>4.9299999999999997E-2</v>
      </c>
      <c r="H43" s="146">
        <v>3.5000000000000003E-2</v>
      </c>
      <c r="I43" s="144">
        <v>5</v>
      </c>
      <c r="J43" s="144">
        <v>5</v>
      </c>
      <c r="K43" s="146">
        <v>5.2699999999999997E-2</v>
      </c>
      <c r="L43" s="144" t="s">
        <v>40</v>
      </c>
      <c r="M43" s="7" t="s">
        <v>153</v>
      </c>
      <c r="N43" s="147">
        <v>4.1999999999999997E-3</v>
      </c>
      <c r="O43" s="23">
        <v>0.33689999999999998</v>
      </c>
      <c r="P43" s="155" t="s">
        <v>44</v>
      </c>
      <c r="Q43" s="146">
        <v>0.60619999999999996</v>
      </c>
      <c r="R43" s="146">
        <v>-8.9999999999999993E-3</v>
      </c>
      <c r="S43" s="146">
        <v>-5.4000000000000003E-3</v>
      </c>
      <c r="T43" s="146">
        <v>-4.3E-3</v>
      </c>
      <c r="U43" s="144">
        <v>351479</v>
      </c>
      <c r="V43" s="144">
        <v>614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502014</v>
      </c>
      <c r="B44" s="150" t="s">
        <v>89</v>
      </c>
      <c r="C44" s="14">
        <v>1.0569999999999999</v>
      </c>
      <c r="D44" s="151">
        <v>1.9E-3</v>
      </c>
      <c r="E44" s="150">
        <v>415.33</v>
      </c>
      <c r="F44" s="14">
        <v>1.044</v>
      </c>
      <c r="G44" s="152">
        <v>-1.2500000000000001E-2</v>
      </c>
      <c r="H44" s="152">
        <v>3.5000000000000003E-2</v>
      </c>
      <c r="I44" s="150">
        <v>5.75</v>
      </c>
      <c r="J44" s="150">
        <v>5</v>
      </c>
      <c r="K44" s="152">
        <v>4.9439999999999998E-2</v>
      </c>
      <c r="L44" s="150" t="s">
        <v>40</v>
      </c>
      <c r="M44" s="14" t="s">
        <v>154</v>
      </c>
      <c r="N44" s="151">
        <v>9.4999999999999998E-3</v>
      </c>
      <c r="O44" s="18">
        <v>0.1552</v>
      </c>
      <c r="P44" s="152">
        <v>-1.32E-2</v>
      </c>
      <c r="Q44" s="162">
        <v>0.95860000000000001</v>
      </c>
      <c r="R44" s="152">
        <v>-5.7000000000000002E-3</v>
      </c>
      <c r="S44" s="152">
        <v>-1.2999999999999999E-3</v>
      </c>
      <c r="T44" s="152">
        <v>2E-3</v>
      </c>
      <c r="U44" s="150">
        <v>18038</v>
      </c>
      <c r="V44" s="150">
        <v>7</v>
      </c>
      <c r="W44" s="153">
        <v>0.21180555555555555</v>
      </c>
      <c r="X44" s="154">
        <v>42704</v>
      </c>
      <c r="Y44" s="21" t="s">
        <v>38</v>
      </c>
    </row>
    <row r="45" spans="1:25" ht="15.75" thickBot="1" x14ac:dyDescent="0.2">
      <c r="A45" s="7">
        <v>150145</v>
      </c>
      <c r="B45" s="144" t="s">
        <v>156</v>
      </c>
      <c r="C45" s="7">
        <v>1.048</v>
      </c>
      <c r="D45" s="147">
        <v>1E-3</v>
      </c>
      <c r="E45" s="144">
        <v>2.02</v>
      </c>
      <c r="F45" s="7">
        <v>1.036</v>
      </c>
      <c r="G45" s="146">
        <v>-1.1599999999999999E-2</v>
      </c>
      <c r="H45" s="146">
        <v>3.5000000000000003E-2</v>
      </c>
      <c r="I45" s="144">
        <v>5</v>
      </c>
      <c r="J45" s="144">
        <v>5</v>
      </c>
      <c r="K45" s="146">
        <v>4.9410000000000003E-2</v>
      </c>
      <c r="L45" s="144" t="s">
        <v>40</v>
      </c>
      <c r="M45" s="7" t="s">
        <v>157</v>
      </c>
      <c r="N45" s="145">
        <v>-1.2999999999999999E-3</v>
      </c>
      <c r="O45" s="23">
        <v>0.18509999999999999</v>
      </c>
      <c r="P45" s="146">
        <v>-1.23E-2</v>
      </c>
      <c r="Q45" s="146">
        <v>0.90110000000000001</v>
      </c>
      <c r="R45" s="146">
        <v>5.0000000000000001E-3</v>
      </c>
      <c r="S45" s="146">
        <v>3.8E-3</v>
      </c>
      <c r="T45" s="146">
        <v>1.34E-2</v>
      </c>
      <c r="U45" s="144">
        <v>1095</v>
      </c>
      <c r="V45" s="144">
        <v>0</v>
      </c>
      <c r="W45" s="148">
        <v>0.21180555555555555</v>
      </c>
      <c r="X45" s="149">
        <v>42719</v>
      </c>
      <c r="Y45" s="13" t="s">
        <v>38</v>
      </c>
    </row>
    <row r="46" spans="1:25" ht="15.75" thickBot="1" x14ac:dyDescent="0.2">
      <c r="A46" s="14">
        <v>150121</v>
      </c>
      <c r="B46" s="150" t="s">
        <v>159</v>
      </c>
      <c r="C46" s="14">
        <v>1.048</v>
      </c>
      <c r="D46" s="159">
        <v>0</v>
      </c>
      <c r="E46" s="150">
        <v>0</v>
      </c>
      <c r="F46" s="14">
        <v>1.034</v>
      </c>
      <c r="G46" s="152">
        <v>-1.35E-2</v>
      </c>
      <c r="H46" s="152">
        <v>3.5000000000000003E-2</v>
      </c>
      <c r="I46" s="150">
        <v>5</v>
      </c>
      <c r="J46" s="150">
        <v>5</v>
      </c>
      <c r="K46" s="152">
        <v>4.931E-2</v>
      </c>
      <c r="L46" s="150" t="s">
        <v>40</v>
      </c>
      <c r="M46" s="14" t="s">
        <v>160</v>
      </c>
      <c r="N46" s="156">
        <v>-1.4E-3</v>
      </c>
      <c r="O46" s="18">
        <v>0.45519999999999999</v>
      </c>
      <c r="P46" s="152">
        <v>-1.4200000000000001E-2</v>
      </c>
      <c r="Q46" s="152">
        <v>0.69720000000000004</v>
      </c>
      <c r="R46" s="152">
        <v>5.1999999999999998E-3</v>
      </c>
      <c r="S46" s="152">
        <v>3.0000000000000001E-3</v>
      </c>
      <c r="T46" s="152">
        <v>-2.0999999999999999E-3</v>
      </c>
      <c r="U46" s="150">
        <v>437</v>
      </c>
      <c r="V46" s="150">
        <v>0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150094</v>
      </c>
      <c r="B47" s="144" t="s">
        <v>162</v>
      </c>
      <c r="C47" s="7">
        <v>1.048</v>
      </c>
      <c r="D47" s="157">
        <v>0</v>
      </c>
      <c r="E47" s="144">
        <v>0.03</v>
      </c>
      <c r="F47" s="7">
        <v>1.034</v>
      </c>
      <c r="G47" s="146">
        <v>-1.35E-2</v>
      </c>
      <c r="H47" s="146">
        <v>3.5000000000000003E-2</v>
      </c>
      <c r="I47" s="144">
        <v>5</v>
      </c>
      <c r="J47" s="144">
        <v>5</v>
      </c>
      <c r="K47" s="146">
        <v>4.931E-2</v>
      </c>
      <c r="L47" s="144" t="s">
        <v>40</v>
      </c>
      <c r="M47" s="7" t="s">
        <v>163</v>
      </c>
      <c r="N47" s="147">
        <v>2.9999999999999997E-4</v>
      </c>
      <c r="O47" s="23">
        <v>0.17499999999999999</v>
      </c>
      <c r="P47" s="146">
        <v>-1.4200000000000001E-2</v>
      </c>
      <c r="Q47" s="146">
        <v>1.57</v>
      </c>
      <c r="R47" s="146">
        <v>-6.7000000000000002E-3</v>
      </c>
      <c r="S47" s="146">
        <v>-7.1000000000000004E-3</v>
      </c>
      <c r="T47" s="146">
        <v>-7.7999999999999996E-3</v>
      </c>
      <c r="U47" s="144">
        <v>929</v>
      </c>
      <c r="V47" s="144">
        <v>-23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150053</v>
      </c>
      <c r="B48" s="150" t="s">
        <v>170</v>
      </c>
      <c r="C48" s="14">
        <v>1.048</v>
      </c>
      <c r="D48" s="151">
        <v>1E-3</v>
      </c>
      <c r="E48" s="150">
        <v>24.34</v>
      </c>
      <c r="F48" s="14">
        <v>1.0339</v>
      </c>
      <c r="G48" s="152">
        <v>-1.3599999999999999E-2</v>
      </c>
      <c r="H48" s="152">
        <v>3.5000000000000003E-2</v>
      </c>
      <c r="I48" s="150">
        <v>5</v>
      </c>
      <c r="J48" s="150">
        <v>5</v>
      </c>
      <c r="K48" s="152">
        <v>4.9299999999999997E-2</v>
      </c>
      <c r="L48" s="150" t="s">
        <v>40</v>
      </c>
      <c r="M48" s="14" t="s">
        <v>148</v>
      </c>
      <c r="N48" s="151">
        <v>2.0000000000000001E-4</v>
      </c>
      <c r="O48" s="18">
        <v>0.4481</v>
      </c>
      <c r="P48" s="152">
        <v>-1.4200000000000001E-2</v>
      </c>
      <c r="Q48" s="152">
        <v>0.9587</v>
      </c>
      <c r="R48" s="152">
        <v>7.0000000000000001E-3</v>
      </c>
      <c r="S48" s="152">
        <v>7.3000000000000001E-3</v>
      </c>
      <c r="T48" s="152">
        <v>1.6500000000000001E-2</v>
      </c>
      <c r="U48" s="150">
        <v>549</v>
      </c>
      <c r="V48" s="150">
        <v>3</v>
      </c>
      <c r="W48" s="153">
        <v>0.17083333333333331</v>
      </c>
      <c r="X48" s="154">
        <v>42738</v>
      </c>
      <c r="Y48" s="21" t="s">
        <v>38</v>
      </c>
    </row>
    <row r="49" spans="1:25" ht="15.75" thickBot="1" x14ac:dyDescent="0.2">
      <c r="A49" s="7">
        <v>150112</v>
      </c>
      <c r="B49" s="144" t="s">
        <v>265</v>
      </c>
      <c r="C49" s="7">
        <v>1.024</v>
      </c>
      <c r="D49" s="157">
        <v>0</v>
      </c>
      <c r="E49" s="144">
        <v>8.51</v>
      </c>
      <c r="F49" s="7">
        <v>1.0091000000000001</v>
      </c>
      <c r="G49" s="146">
        <v>-1.4800000000000001E-2</v>
      </c>
      <c r="H49" s="146">
        <v>3.5000000000000003E-2</v>
      </c>
      <c r="I49" s="144">
        <v>5</v>
      </c>
      <c r="J49" s="144">
        <v>5</v>
      </c>
      <c r="K49" s="146">
        <v>4.9270000000000001E-2</v>
      </c>
      <c r="L49" s="144" t="s">
        <v>40</v>
      </c>
      <c r="M49" s="7" t="s">
        <v>266</v>
      </c>
      <c r="N49" s="145">
        <v>-4.0000000000000001E-3</v>
      </c>
      <c r="O49" s="23">
        <v>0.49959999999999999</v>
      </c>
      <c r="P49" s="146">
        <v>-1.54E-2</v>
      </c>
      <c r="Q49" s="146">
        <v>0.5897</v>
      </c>
      <c r="R49" s="146">
        <v>-1E-4</v>
      </c>
      <c r="S49" s="146">
        <v>-1.5E-3</v>
      </c>
      <c r="T49" s="146">
        <v>2.3E-3</v>
      </c>
      <c r="U49" s="144">
        <v>950</v>
      </c>
      <c r="V49" s="144">
        <v>0</v>
      </c>
      <c r="W49" s="148">
        <v>0.21180555555555555</v>
      </c>
      <c r="X49" s="149">
        <v>42919</v>
      </c>
      <c r="Y49" s="13" t="s">
        <v>38</v>
      </c>
    </row>
    <row r="50" spans="1:25" ht="15.75" thickBot="1" x14ac:dyDescent="0.2">
      <c r="A50" s="14">
        <v>502041</v>
      </c>
      <c r="B50" s="150" t="s">
        <v>155</v>
      </c>
      <c r="C50" s="14">
        <v>1.075</v>
      </c>
      <c r="D50" s="159">
        <v>0</v>
      </c>
      <c r="E50" s="150">
        <v>0</v>
      </c>
      <c r="F50" s="14">
        <v>1.0589999999999999</v>
      </c>
      <c r="G50" s="152">
        <v>-1.5100000000000001E-2</v>
      </c>
      <c r="H50" s="152">
        <v>3.5000000000000003E-2</v>
      </c>
      <c r="I50" s="150">
        <v>5.5</v>
      </c>
      <c r="J50" s="150">
        <v>5</v>
      </c>
      <c r="K50" s="152">
        <v>4.9270000000000001E-2</v>
      </c>
      <c r="L50" s="150" t="s">
        <v>40</v>
      </c>
      <c r="M50" s="14" t="s">
        <v>91</v>
      </c>
      <c r="N50" s="151">
        <v>1.8E-3</v>
      </c>
      <c r="O50" s="18">
        <v>0.2944</v>
      </c>
      <c r="P50" s="152">
        <v>-1.5900000000000001E-2</v>
      </c>
      <c r="Q50" s="162">
        <v>0.61709999999999998</v>
      </c>
      <c r="R50" s="152">
        <v>-1.1999999999999999E-3</v>
      </c>
      <c r="S50" s="152">
        <v>0</v>
      </c>
      <c r="T50" s="152">
        <v>2.7000000000000001E-3</v>
      </c>
      <c r="U50" s="150">
        <v>1054</v>
      </c>
      <c r="V50" s="150">
        <v>0</v>
      </c>
      <c r="W50" s="153">
        <v>0.21180555555555555</v>
      </c>
      <c r="X50" s="154">
        <v>42704</v>
      </c>
      <c r="Y50" s="21" t="s">
        <v>38</v>
      </c>
    </row>
    <row r="51" spans="1:25" ht="15.75" thickBot="1" x14ac:dyDescent="0.2">
      <c r="A51" s="7">
        <v>150138</v>
      </c>
      <c r="B51" s="144" t="s">
        <v>181</v>
      </c>
      <c r="C51" s="7">
        <v>1.0529999999999999</v>
      </c>
      <c r="D51" s="145">
        <v>-8.9999999999999998E-4</v>
      </c>
      <c r="E51" s="144">
        <v>2.4900000000000002</v>
      </c>
      <c r="F51" s="7">
        <v>1.038</v>
      </c>
      <c r="G51" s="146">
        <v>-1.4500000000000001E-2</v>
      </c>
      <c r="H51" s="146">
        <v>3.5000000000000003E-2</v>
      </c>
      <c r="I51" s="144">
        <v>5</v>
      </c>
      <c r="J51" s="144">
        <v>5</v>
      </c>
      <c r="K51" s="146">
        <v>4.9259999999999998E-2</v>
      </c>
      <c r="L51" s="144" t="s">
        <v>40</v>
      </c>
      <c r="M51" s="7" t="s">
        <v>182</v>
      </c>
      <c r="N51" s="145">
        <v>-1E-4</v>
      </c>
      <c r="O51" s="23">
        <v>0.38719999999999999</v>
      </c>
      <c r="P51" s="146">
        <v>-1.5100000000000001E-2</v>
      </c>
      <c r="Q51" s="146">
        <v>0.42730000000000001</v>
      </c>
      <c r="R51" s="146">
        <v>1E-3</v>
      </c>
      <c r="S51" s="146">
        <v>2.3999999999999998E-3</v>
      </c>
      <c r="T51" s="146">
        <v>8.6999999999999994E-3</v>
      </c>
      <c r="U51" s="144">
        <v>254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502031</v>
      </c>
      <c r="B52" s="161" t="s">
        <v>65</v>
      </c>
      <c r="C52" s="14">
        <v>1.02</v>
      </c>
      <c r="D52" s="159">
        <v>0</v>
      </c>
      <c r="E52" s="150">
        <v>14.19</v>
      </c>
      <c r="F52" s="14">
        <v>1.0049999999999999</v>
      </c>
      <c r="G52" s="152">
        <v>-1.49E-2</v>
      </c>
      <c r="H52" s="152">
        <v>3.5000000000000003E-2</v>
      </c>
      <c r="I52" s="150">
        <v>5</v>
      </c>
      <c r="J52" s="150">
        <v>5</v>
      </c>
      <c r="K52" s="152">
        <v>4.9259999999999998E-2</v>
      </c>
      <c r="L52" s="150" t="s">
        <v>40</v>
      </c>
      <c r="M52" s="14" t="s">
        <v>66</v>
      </c>
      <c r="N52" s="151">
        <v>7.7999999999999996E-3</v>
      </c>
      <c r="O52" s="18">
        <v>0.37590000000000001</v>
      </c>
      <c r="P52" s="152">
        <v>-1.55E-2</v>
      </c>
      <c r="Q52" s="152">
        <v>0.49199999999999999</v>
      </c>
      <c r="R52" s="152">
        <v>-8.9999999999999998E-4</v>
      </c>
      <c r="S52" s="152">
        <v>-6.0000000000000001E-3</v>
      </c>
      <c r="T52" s="152">
        <v>-3.0000000000000001E-3</v>
      </c>
      <c r="U52" s="150">
        <v>861</v>
      </c>
      <c r="V52" s="150">
        <v>-38</v>
      </c>
      <c r="W52" s="153">
        <v>0.21180555555555555</v>
      </c>
      <c r="X52" s="154">
        <v>42947</v>
      </c>
      <c r="Y52" s="21" t="s">
        <v>38</v>
      </c>
    </row>
    <row r="53" spans="1:25" ht="15.75" thickBot="1" x14ac:dyDescent="0.2">
      <c r="A53" s="7">
        <v>150281</v>
      </c>
      <c r="B53" s="144" t="s">
        <v>168</v>
      </c>
      <c r="C53" s="7">
        <v>1.0920000000000001</v>
      </c>
      <c r="D53" s="157">
        <v>0</v>
      </c>
      <c r="E53" s="144">
        <v>97.88</v>
      </c>
      <c r="F53" s="7">
        <v>1.071</v>
      </c>
      <c r="G53" s="146">
        <v>-1.9599999999999999E-2</v>
      </c>
      <c r="H53" s="146">
        <v>3.5000000000000003E-2</v>
      </c>
      <c r="I53" s="144">
        <v>5.75</v>
      </c>
      <c r="J53" s="144">
        <v>5</v>
      </c>
      <c r="K53" s="146">
        <v>4.9050000000000003E-2</v>
      </c>
      <c r="L53" s="144" t="s">
        <v>40</v>
      </c>
      <c r="M53" s="7" t="s">
        <v>169</v>
      </c>
      <c r="N53" s="147">
        <v>4.0000000000000002E-4</v>
      </c>
      <c r="O53" s="23">
        <v>0.15679999999999999</v>
      </c>
      <c r="P53" s="146">
        <v>-2.0199999999999999E-2</v>
      </c>
      <c r="Q53" s="160">
        <v>0.91500000000000004</v>
      </c>
      <c r="R53" s="146">
        <v>-2.8999999999999998E-3</v>
      </c>
      <c r="S53" s="146">
        <v>-2.5999999999999999E-3</v>
      </c>
      <c r="T53" s="146">
        <v>-3.8E-3</v>
      </c>
      <c r="U53" s="144">
        <v>5368</v>
      </c>
      <c r="V53" s="144">
        <v>4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150073</v>
      </c>
      <c r="B54" s="150" t="s">
        <v>178</v>
      </c>
      <c r="C54" s="14">
        <v>1.054</v>
      </c>
      <c r="D54" s="151">
        <v>3.8E-3</v>
      </c>
      <c r="E54" s="150">
        <v>0.55000000000000004</v>
      </c>
      <c r="F54" s="14">
        <v>1.034</v>
      </c>
      <c r="G54" s="152">
        <v>-1.9300000000000001E-2</v>
      </c>
      <c r="H54" s="152">
        <v>3.5000000000000003E-2</v>
      </c>
      <c r="I54" s="150">
        <v>5</v>
      </c>
      <c r="J54" s="150">
        <v>5</v>
      </c>
      <c r="K54" s="152">
        <v>4.9020000000000001E-2</v>
      </c>
      <c r="L54" s="150" t="s">
        <v>40</v>
      </c>
      <c r="M54" s="14" t="s">
        <v>174</v>
      </c>
      <c r="N54" s="156">
        <v>-3.0000000000000001E-3</v>
      </c>
      <c r="O54" s="18">
        <v>0.53520000000000001</v>
      </c>
      <c r="P54" s="152">
        <v>-1.9800000000000002E-2</v>
      </c>
      <c r="Q54" s="152">
        <v>0.64939999999999998</v>
      </c>
      <c r="R54" s="152">
        <v>-6.0000000000000001E-3</v>
      </c>
      <c r="S54" s="152">
        <v>-1.3599999999999999E-2</v>
      </c>
      <c r="T54" s="152">
        <v>-5.0000000000000001E-3</v>
      </c>
      <c r="U54" s="150">
        <v>343</v>
      </c>
      <c r="V54" s="150">
        <v>-4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502021</v>
      </c>
      <c r="B55" s="144" t="s">
        <v>344</v>
      </c>
      <c r="C55" s="7">
        <v>1.056</v>
      </c>
      <c r="D55" s="157">
        <v>0</v>
      </c>
      <c r="E55" s="144">
        <v>0</v>
      </c>
      <c r="F55" s="7">
        <v>1.036</v>
      </c>
      <c r="G55" s="146">
        <v>-1.9300000000000001E-2</v>
      </c>
      <c r="H55" s="146">
        <v>3.5000000000000003E-2</v>
      </c>
      <c r="I55" s="144">
        <v>5</v>
      </c>
      <c r="J55" s="144">
        <v>5</v>
      </c>
      <c r="K55" s="146">
        <v>4.9020000000000001E-2</v>
      </c>
      <c r="L55" s="144" t="s">
        <v>40</v>
      </c>
      <c r="M55" s="7" t="s">
        <v>91</v>
      </c>
      <c r="N55" s="147">
        <v>1.8E-3</v>
      </c>
      <c r="O55" s="23">
        <v>0.45040000000000002</v>
      </c>
      <c r="P55" s="146">
        <v>-1.9800000000000002E-2</v>
      </c>
      <c r="Q55" s="146">
        <v>0.28210000000000002</v>
      </c>
      <c r="R55" s="146">
        <v>-8.0999999999999996E-3</v>
      </c>
      <c r="S55" s="146">
        <v>-6.4000000000000003E-3</v>
      </c>
      <c r="T55" s="146">
        <v>-7.7000000000000002E-3</v>
      </c>
      <c r="U55" s="144">
        <v>359</v>
      </c>
      <c r="V55" s="144">
        <v>0</v>
      </c>
      <c r="W55" s="148">
        <v>0.21180555555555555</v>
      </c>
      <c r="X55" s="149">
        <v>42719</v>
      </c>
      <c r="Y55" s="13" t="s">
        <v>38</v>
      </c>
    </row>
    <row r="56" spans="1:25" ht="15.75" thickBot="1" x14ac:dyDescent="0.2">
      <c r="A56" s="14">
        <v>502001</v>
      </c>
      <c r="B56" s="150" t="s">
        <v>171</v>
      </c>
      <c r="C56" s="14">
        <v>1.0609999999999999</v>
      </c>
      <c r="D56" s="156">
        <v>-1.9E-3</v>
      </c>
      <c r="E56" s="150">
        <v>2.52</v>
      </c>
      <c r="F56" s="14">
        <v>1.034</v>
      </c>
      <c r="G56" s="152">
        <v>-2.6100000000000002E-2</v>
      </c>
      <c r="H56" s="152">
        <v>3.5000000000000003E-2</v>
      </c>
      <c r="I56" s="150">
        <v>5</v>
      </c>
      <c r="J56" s="150">
        <v>5</v>
      </c>
      <c r="K56" s="152">
        <v>4.8689999999999997E-2</v>
      </c>
      <c r="L56" s="150" t="s">
        <v>40</v>
      </c>
      <c r="M56" s="14" t="s">
        <v>172</v>
      </c>
      <c r="N56" s="151">
        <v>5.9999999999999995E-4</v>
      </c>
      <c r="O56" s="18">
        <v>0.37640000000000001</v>
      </c>
      <c r="P56" s="152">
        <v>-2.63E-2</v>
      </c>
      <c r="Q56" s="152">
        <v>0.45689999999999997</v>
      </c>
      <c r="R56" s="152">
        <v>-3.5000000000000001E-3</v>
      </c>
      <c r="S56" s="152">
        <v>-3.3999999999999998E-3</v>
      </c>
      <c r="T56" s="152">
        <v>-4.4000000000000003E-3</v>
      </c>
      <c r="U56" s="150">
        <v>268</v>
      </c>
      <c r="V56" s="150">
        <v>-4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502054</v>
      </c>
      <c r="B57" s="144" t="s">
        <v>55</v>
      </c>
      <c r="C57" s="7">
        <v>1.0880000000000001</v>
      </c>
      <c r="D57" s="157">
        <v>0</v>
      </c>
      <c r="E57" s="144">
        <v>23.14</v>
      </c>
      <c r="F57" s="7">
        <v>1.0589999999999999</v>
      </c>
      <c r="G57" s="146">
        <v>-2.7400000000000001E-2</v>
      </c>
      <c r="H57" s="146">
        <v>3.5000000000000003E-2</v>
      </c>
      <c r="I57" s="144">
        <v>5.5</v>
      </c>
      <c r="J57" s="144">
        <v>5</v>
      </c>
      <c r="K57" s="146">
        <v>4.8649999999999999E-2</v>
      </c>
      <c r="L57" s="144" t="s">
        <v>40</v>
      </c>
      <c r="M57" s="7" t="s">
        <v>56</v>
      </c>
      <c r="N57" s="145">
        <v>-2.3E-3</v>
      </c>
      <c r="O57" s="23">
        <v>0.39989999999999998</v>
      </c>
      <c r="P57" s="146">
        <v>-2.76E-2</v>
      </c>
      <c r="Q57" s="160">
        <v>0.37540000000000001</v>
      </c>
      <c r="R57" s="146">
        <v>-1E-3</v>
      </c>
      <c r="S57" s="146">
        <v>-1.4E-3</v>
      </c>
      <c r="T57" s="146">
        <v>-2.3E-3</v>
      </c>
      <c r="U57" s="144">
        <v>10035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150295</v>
      </c>
      <c r="B58" s="150" t="s">
        <v>167</v>
      </c>
      <c r="C58" s="14">
        <v>1.0980000000000001</v>
      </c>
      <c r="D58" s="159">
        <v>0</v>
      </c>
      <c r="E58" s="150">
        <v>401.46</v>
      </c>
      <c r="F58" s="14">
        <v>1.0669999999999999</v>
      </c>
      <c r="G58" s="152">
        <v>-2.9100000000000001E-2</v>
      </c>
      <c r="H58" s="152">
        <v>3.5000000000000003E-2</v>
      </c>
      <c r="I58" s="150">
        <v>5.75</v>
      </c>
      <c r="J58" s="150">
        <v>5</v>
      </c>
      <c r="K58" s="152">
        <v>4.8579999999999998E-2</v>
      </c>
      <c r="L58" s="150" t="s">
        <v>40</v>
      </c>
      <c r="M58" s="14" t="s">
        <v>48</v>
      </c>
      <c r="N58" s="151">
        <v>1.6999999999999999E-3</v>
      </c>
      <c r="O58" s="18">
        <v>0.26040000000000002</v>
      </c>
      <c r="P58" s="152">
        <v>-2.92E-2</v>
      </c>
      <c r="Q58" s="152">
        <v>0.68479999999999996</v>
      </c>
      <c r="R58" s="152">
        <v>-7.1000000000000004E-3</v>
      </c>
      <c r="S58" s="152">
        <v>-6.6E-3</v>
      </c>
      <c r="T58" s="152">
        <v>-7.0000000000000001E-3</v>
      </c>
      <c r="U58" s="150">
        <v>21372</v>
      </c>
      <c r="V58" s="150">
        <v>-490</v>
      </c>
      <c r="W58" s="153">
        <v>0.21180555555555555</v>
      </c>
      <c r="X58" s="154">
        <v>42705</v>
      </c>
      <c r="Y58" s="21" t="s">
        <v>38</v>
      </c>
    </row>
    <row r="59" spans="1:25" ht="15.75" thickBot="1" x14ac:dyDescent="0.2">
      <c r="A59" s="7">
        <v>150211</v>
      </c>
      <c r="B59" s="144" t="s">
        <v>175</v>
      </c>
      <c r="C59" s="7">
        <v>1.0669999999999999</v>
      </c>
      <c r="D59" s="147">
        <v>3.8E-3</v>
      </c>
      <c r="E59" s="144">
        <v>1040.48</v>
      </c>
      <c r="F59" s="7">
        <v>1.036</v>
      </c>
      <c r="G59" s="146">
        <v>-2.9899999999999999E-2</v>
      </c>
      <c r="H59" s="146">
        <v>3.5000000000000003E-2</v>
      </c>
      <c r="I59" s="144">
        <v>5</v>
      </c>
      <c r="J59" s="144">
        <v>5</v>
      </c>
      <c r="K59" s="146">
        <v>4.8500000000000001E-2</v>
      </c>
      <c r="L59" s="144" t="s">
        <v>40</v>
      </c>
      <c r="M59" s="7" t="s">
        <v>176</v>
      </c>
      <c r="N59" s="145">
        <v>-5.4999999999999997E-3</v>
      </c>
      <c r="O59" s="23">
        <v>0.30940000000000001</v>
      </c>
      <c r="P59" s="146">
        <v>-2.9899999999999999E-2</v>
      </c>
      <c r="Q59" s="146">
        <v>0.61099999999999999</v>
      </c>
      <c r="R59" s="146">
        <v>-6.9999999999999999E-4</v>
      </c>
      <c r="S59" s="146">
        <v>3.2000000000000002E-3</v>
      </c>
      <c r="T59" s="146">
        <v>2.7000000000000001E-3</v>
      </c>
      <c r="U59" s="144">
        <v>116081</v>
      </c>
      <c r="V59" s="144">
        <v>1435</v>
      </c>
      <c r="W59" s="148">
        <v>0.21180555555555555</v>
      </c>
      <c r="X59" s="149">
        <v>42719</v>
      </c>
      <c r="Y59" s="13" t="s">
        <v>38</v>
      </c>
    </row>
    <row r="60" spans="1:25" ht="15.75" thickBot="1" x14ac:dyDescent="0.2">
      <c r="A60" s="14">
        <v>150267</v>
      </c>
      <c r="B60" s="161" t="s">
        <v>164</v>
      </c>
      <c r="C60" s="14">
        <v>1.07</v>
      </c>
      <c r="D60" s="159">
        <v>0</v>
      </c>
      <c r="E60" s="150">
        <v>17.12</v>
      </c>
      <c r="F60" s="14">
        <v>1.0384</v>
      </c>
      <c r="G60" s="152">
        <v>-3.04E-2</v>
      </c>
      <c r="H60" s="152">
        <v>3.5000000000000003E-2</v>
      </c>
      <c r="I60" s="150">
        <v>5</v>
      </c>
      <c r="J60" s="150">
        <v>5</v>
      </c>
      <c r="K60" s="152">
        <v>4.8469999999999999E-2</v>
      </c>
      <c r="L60" s="150" t="s">
        <v>40</v>
      </c>
      <c r="M60" s="14" t="s">
        <v>95</v>
      </c>
      <c r="N60" s="151">
        <v>1.6999999999999999E-3</v>
      </c>
      <c r="O60" s="18">
        <v>0.26889999999999997</v>
      </c>
      <c r="P60" s="152">
        <v>-3.0800000000000001E-2</v>
      </c>
      <c r="Q60" s="152">
        <v>0.70240000000000002</v>
      </c>
      <c r="R60" s="152">
        <v>6.1000000000000004E-3</v>
      </c>
      <c r="S60" s="152">
        <v>9.4000000000000004E-3</v>
      </c>
      <c r="T60" s="152">
        <v>3.3E-3</v>
      </c>
      <c r="U60" s="150">
        <v>1975</v>
      </c>
      <c r="V60" s="150">
        <v>0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150083</v>
      </c>
      <c r="B61" s="144" t="s">
        <v>287</v>
      </c>
      <c r="C61" s="7">
        <v>1.0660000000000001</v>
      </c>
      <c r="D61" s="147">
        <v>1.52E-2</v>
      </c>
      <c r="E61" s="144">
        <v>0.59</v>
      </c>
      <c r="F61" s="7">
        <v>1.0342</v>
      </c>
      <c r="G61" s="146">
        <v>-3.0700000000000002E-2</v>
      </c>
      <c r="H61" s="146">
        <v>3.5000000000000003E-2</v>
      </c>
      <c r="I61" s="144">
        <v>5</v>
      </c>
      <c r="J61" s="144">
        <v>5</v>
      </c>
      <c r="K61" s="146">
        <v>4.8460000000000003E-2</v>
      </c>
      <c r="L61" s="144" t="s">
        <v>40</v>
      </c>
      <c r="M61" s="7" t="s">
        <v>266</v>
      </c>
      <c r="N61" s="145">
        <v>-4.0000000000000001E-3</v>
      </c>
      <c r="O61" s="23">
        <v>0.3846</v>
      </c>
      <c r="P61" s="146">
        <v>-3.09E-2</v>
      </c>
      <c r="Q61" s="146">
        <v>0.91700000000000004</v>
      </c>
      <c r="R61" s="146">
        <v>2.5999999999999999E-3</v>
      </c>
      <c r="S61" s="146">
        <v>-8.8999999999999999E-3</v>
      </c>
      <c r="T61" s="146">
        <v>5.4000000000000003E-3</v>
      </c>
      <c r="U61" s="144">
        <v>687</v>
      </c>
      <c r="V61" s="144">
        <v>-8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150167</v>
      </c>
      <c r="B62" s="150" t="s">
        <v>161</v>
      </c>
      <c r="C62" s="14">
        <v>1.07</v>
      </c>
      <c r="D62" s="159">
        <v>0</v>
      </c>
      <c r="E62" s="150">
        <v>21.67</v>
      </c>
      <c r="F62" s="14">
        <v>1.038</v>
      </c>
      <c r="G62" s="152">
        <v>-3.0800000000000001E-2</v>
      </c>
      <c r="H62" s="152">
        <v>3.5000000000000003E-2</v>
      </c>
      <c r="I62" s="150">
        <v>5</v>
      </c>
      <c r="J62" s="150">
        <v>5</v>
      </c>
      <c r="K62" s="152">
        <v>4.845E-2</v>
      </c>
      <c r="L62" s="150" t="s">
        <v>40</v>
      </c>
      <c r="M62" s="14" t="s">
        <v>88</v>
      </c>
      <c r="N62" s="156">
        <v>-5.0000000000000001E-4</v>
      </c>
      <c r="O62" s="18">
        <v>0.25600000000000001</v>
      </c>
      <c r="P62" s="152">
        <v>-3.0800000000000001E-2</v>
      </c>
      <c r="Q62" s="152">
        <v>0.7329</v>
      </c>
      <c r="R62" s="152">
        <v>1.15E-2</v>
      </c>
      <c r="S62" s="152">
        <v>6.8999999999999999E-3</v>
      </c>
      <c r="T62" s="152">
        <v>1.2800000000000001E-2</v>
      </c>
      <c r="U62" s="150">
        <v>2971</v>
      </c>
      <c r="V62" s="150">
        <v>0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150036</v>
      </c>
      <c r="B63" s="144" t="s">
        <v>298</v>
      </c>
      <c r="C63" s="7">
        <v>1.0680000000000001</v>
      </c>
      <c r="D63" s="147">
        <v>2.1999999999999999E-2</v>
      </c>
      <c r="E63" s="144">
        <v>0.56000000000000005</v>
      </c>
      <c r="F63" s="7">
        <v>1.034</v>
      </c>
      <c r="G63" s="146">
        <v>-3.2899999999999999E-2</v>
      </c>
      <c r="H63" s="146">
        <v>3.5000000000000003E-2</v>
      </c>
      <c r="I63" s="144">
        <v>5</v>
      </c>
      <c r="J63" s="144">
        <v>5</v>
      </c>
      <c r="K63" s="146">
        <v>4.836E-2</v>
      </c>
      <c r="L63" s="144" t="s">
        <v>40</v>
      </c>
      <c r="M63" s="7" t="s">
        <v>36</v>
      </c>
      <c r="N63" s="145">
        <v>-5.0000000000000001E-4</v>
      </c>
      <c r="O63" s="23">
        <v>0.59860000000000002</v>
      </c>
      <c r="P63" s="146">
        <v>-3.3500000000000002E-2</v>
      </c>
      <c r="Q63" s="146">
        <v>0.50439999999999996</v>
      </c>
      <c r="R63" s="146">
        <v>-7.1000000000000004E-3</v>
      </c>
      <c r="S63" s="146">
        <v>-1.49E-2</v>
      </c>
      <c r="T63" s="146">
        <v>-1.4E-3</v>
      </c>
      <c r="U63" s="144">
        <v>179</v>
      </c>
      <c r="V63" s="144">
        <v>-1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150225</v>
      </c>
      <c r="B64" s="150" t="s">
        <v>285</v>
      </c>
      <c r="C64" s="14">
        <v>1.073</v>
      </c>
      <c r="D64" s="156">
        <v>-8.9999999999999998E-4</v>
      </c>
      <c r="E64" s="150">
        <v>1.5</v>
      </c>
      <c r="F64" s="14">
        <v>1.0384</v>
      </c>
      <c r="G64" s="152">
        <v>-3.3300000000000003E-2</v>
      </c>
      <c r="H64" s="152">
        <v>3.5000000000000003E-2</v>
      </c>
      <c r="I64" s="150">
        <v>5</v>
      </c>
      <c r="J64" s="150">
        <v>5</v>
      </c>
      <c r="K64" s="152">
        <v>4.8329999999999998E-2</v>
      </c>
      <c r="L64" s="150" t="s">
        <v>40</v>
      </c>
      <c r="M64" s="14" t="s">
        <v>84</v>
      </c>
      <c r="N64" s="151">
        <v>1E-4</v>
      </c>
      <c r="O64" s="18">
        <v>0.43140000000000001</v>
      </c>
      <c r="P64" s="152">
        <v>-3.3500000000000002E-2</v>
      </c>
      <c r="Q64" s="152">
        <v>0.32390000000000002</v>
      </c>
      <c r="R64" s="152">
        <v>-4.0000000000000001E-3</v>
      </c>
      <c r="S64" s="152">
        <v>-2.5999999999999999E-3</v>
      </c>
      <c r="T64" s="152">
        <v>1.6000000000000001E-3</v>
      </c>
      <c r="U64" s="150">
        <v>2977</v>
      </c>
      <c r="V64" s="150">
        <v>-3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1.069</v>
      </c>
      <c r="D65" s="147">
        <v>3.8E-3</v>
      </c>
      <c r="E65" s="144">
        <v>948.85</v>
      </c>
      <c r="F65" s="7">
        <v>1.034</v>
      </c>
      <c r="G65" s="146">
        <v>-3.3799999999999997E-2</v>
      </c>
      <c r="H65" s="146">
        <v>3.5000000000000003E-2</v>
      </c>
      <c r="I65" s="144">
        <v>5</v>
      </c>
      <c r="J65" s="144">
        <v>5</v>
      </c>
      <c r="K65" s="146">
        <v>4.8309999999999999E-2</v>
      </c>
      <c r="L65" s="144" t="s">
        <v>40</v>
      </c>
      <c r="M65" s="7" t="s">
        <v>174</v>
      </c>
      <c r="N65" s="145">
        <v>-3.0000000000000001E-3</v>
      </c>
      <c r="O65" s="23">
        <v>0.16489999999999999</v>
      </c>
      <c r="P65" s="146">
        <v>-3.3599999999999998E-2</v>
      </c>
      <c r="Q65" s="146">
        <v>1.6013999999999999</v>
      </c>
      <c r="R65" s="146">
        <v>-6.8999999999999999E-3</v>
      </c>
      <c r="S65" s="146">
        <v>-5.7999999999999996E-3</v>
      </c>
      <c r="T65" s="146">
        <v>-4.0000000000000001E-3</v>
      </c>
      <c r="U65" s="144">
        <v>88663</v>
      </c>
      <c r="V65" s="144">
        <v>-271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150055</v>
      </c>
      <c r="B66" s="150" t="s">
        <v>184</v>
      </c>
      <c r="C66" s="14">
        <v>1.069</v>
      </c>
      <c r="D66" s="151">
        <v>8.5000000000000006E-3</v>
      </c>
      <c r="E66" s="150">
        <v>0.17</v>
      </c>
      <c r="F66" s="14">
        <v>1.0339</v>
      </c>
      <c r="G66" s="152">
        <v>-3.39E-2</v>
      </c>
      <c r="H66" s="152">
        <v>3.5000000000000003E-2</v>
      </c>
      <c r="I66" s="150">
        <v>5</v>
      </c>
      <c r="J66" s="150">
        <v>5</v>
      </c>
      <c r="K66" s="152">
        <v>4.8300000000000003E-2</v>
      </c>
      <c r="L66" s="150" t="s">
        <v>40</v>
      </c>
      <c r="M66" s="14" t="s">
        <v>148</v>
      </c>
      <c r="N66" s="151">
        <v>2.0000000000000001E-4</v>
      </c>
      <c r="O66" s="18">
        <v>0.58919999999999995</v>
      </c>
      <c r="P66" s="152">
        <v>-3.3599999999999998E-2</v>
      </c>
      <c r="Q66" s="150" t="s">
        <v>37</v>
      </c>
      <c r="R66" s="152">
        <v>4.4999999999999997E-3</v>
      </c>
      <c r="S66" s="152">
        <v>-3.2000000000000002E-3</v>
      </c>
      <c r="T66" s="152">
        <v>1.2699999999999999E-2</v>
      </c>
      <c r="U66" s="150">
        <v>312</v>
      </c>
      <c r="V66" s="150">
        <v>0</v>
      </c>
      <c r="W66" s="153">
        <v>0.17083333333333331</v>
      </c>
      <c r="X66" s="154">
        <v>42738</v>
      </c>
      <c r="Y66" s="21" t="s">
        <v>38</v>
      </c>
    </row>
    <row r="67" spans="1:25" ht="15.75" thickBot="1" x14ac:dyDescent="0.2">
      <c r="A67" s="7">
        <v>150064</v>
      </c>
      <c r="B67" s="144" t="s">
        <v>165</v>
      </c>
      <c r="C67" s="7">
        <v>1.07</v>
      </c>
      <c r="D67" s="145">
        <v>-1.9E-3</v>
      </c>
      <c r="E67" s="144">
        <v>2.2799999999999998</v>
      </c>
      <c r="F67" s="7">
        <v>1.034</v>
      </c>
      <c r="G67" s="146">
        <v>-3.4799999999999998E-2</v>
      </c>
      <c r="H67" s="146">
        <v>3.5000000000000003E-2</v>
      </c>
      <c r="I67" s="144">
        <v>5</v>
      </c>
      <c r="J67" s="144">
        <v>5</v>
      </c>
      <c r="K67" s="146">
        <v>4.8259999999999997E-2</v>
      </c>
      <c r="L67" s="144" t="s">
        <v>40</v>
      </c>
      <c r="M67" s="7" t="s">
        <v>166</v>
      </c>
      <c r="N67" s="145">
        <v>-1.4E-3</v>
      </c>
      <c r="O67" s="23">
        <v>0.46610000000000001</v>
      </c>
      <c r="P67" s="146">
        <v>-3.4500000000000003E-2</v>
      </c>
      <c r="Q67" s="146">
        <v>0.89470000000000005</v>
      </c>
      <c r="R67" s="146">
        <v>1.3100000000000001E-2</v>
      </c>
      <c r="S67" s="146">
        <v>1.0200000000000001E-2</v>
      </c>
      <c r="T67" s="146">
        <v>2.7699999999999999E-2</v>
      </c>
      <c r="U67" s="144">
        <v>263</v>
      </c>
      <c r="V67" s="144">
        <v>0</v>
      </c>
      <c r="W67" s="148">
        <v>0.17083333333333331</v>
      </c>
      <c r="X67" s="149">
        <v>42738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1.071</v>
      </c>
      <c r="D68" s="159">
        <v>0</v>
      </c>
      <c r="E68" s="150">
        <v>0</v>
      </c>
      <c r="F68" s="14">
        <v>1.034</v>
      </c>
      <c r="G68" s="152">
        <v>-3.5799999999999998E-2</v>
      </c>
      <c r="H68" s="152">
        <v>3.5000000000000003E-2</v>
      </c>
      <c r="I68" s="150">
        <v>5</v>
      </c>
      <c r="J68" s="150">
        <v>5</v>
      </c>
      <c r="K68" s="152">
        <v>4.8219999999999999E-2</v>
      </c>
      <c r="L68" s="150" t="s">
        <v>40</v>
      </c>
      <c r="M68" s="14" t="s">
        <v>88</v>
      </c>
      <c r="N68" s="156">
        <v>-5.0000000000000001E-4</v>
      </c>
      <c r="O68" s="18">
        <v>0.43780000000000002</v>
      </c>
      <c r="P68" s="152">
        <v>-3.4599999999999999E-2</v>
      </c>
      <c r="Q68" s="152">
        <v>0.68569999999999998</v>
      </c>
      <c r="R68" s="152">
        <v>6.7999999999999996E-3</v>
      </c>
      <c r="S68" s="152">
        <v>1.6999999999999999E-3</v>
      </c>
      <c r="T68" s="152">
        <v>5.4999999999999997E-3</v>
      </c>
      <c r="U68" s="150">
        <v>1037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150030</v>
      </c>
      <c r="B69" s="144" t="s">
        <v>179</v>
      </c>
      <c r="C69" s="7">
        <v>1.071</v>
      </c>
      <c r="D69" s="147">
        <v>9.4000000000000004E-3</v>
      </c>
      <c r="E69" s="144">
        <v>3.42</v>
      </c>
      <c r="F69" s="7">
        <v>1.034</v>
      </c>
      <c r="G69" s="146">
        <v>-3.5799999999999998E-2</v>
      </c>
      <c r="H69" s="146">
        <v>3.5000000000000003E-2</v>
      </c>
      <c r="I69" s="144">
        <v>5</v>
      </c>
      <c r="J69" s="144">
        <v>5</v>
      </c>
      <c r="K69" s="146">
        <v>4.8219999999999999E-2</v>
      </c>
      <c r="L69" s="144" t="s">
        <v>40</v>
      </c>
      <c r="M69" s="7" t="s">
        <v>180</v>
      </c>
      <c r="N69" s="145">
        <v>-2.0000000000000001E-4</v>
      </c>
      <c r="O69" s="23">
        <v>0.39589999999999997</v>
      </c>
      <c r="P69" s="146">
        <v>-3.5400000000000001E-2</v>
      </c>
      <c r="Q69" s="146">
        <v>0.88180000000000003</v>
      </c>
      <c r="R69" s="146">
        <v>-5.8999999999999999E-3</v>
      </c>
      <c r="S69" s="146">
        <v>-1.1299999999999999E-2</v>
      </c>
      <c r="T69" s="146">
        <v>1.4E-3</v>
      </c>
      <c r="U69" s="144">
        <v>3153</v>
      </c>
      <c r="V69" s="144">
        <v>0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150140</v>
      </c>
      <c r="B70" s="150" t="s">
        <v>158</v>
      </c>
      <c r="C70" s="14">
        <v>1.0720000000000001</v>
      </c>
      <c r="D70" s="151">
        <v>8.9999999999999998E-4</v>
      </c>
      <c r="E70" s="150">
        <v>2.73</v>
      </c>
      <c r="F70" s="14">
        <v>1.0342</v>
      </c>
      <c r="G70" s="152">
        <v>-3.6499999999999998E-2</v>
      </c>
      <c r="H70" s="152">
        <v>3.5000000000000003E-2</v>
      </c>
      <c r="I70" s="150">
        <v>5</v>
      </c>
      <c r="J70" s="150">
        <v>5</v>
      </c>
      <c r="K70" s="152">
        <v>4.8180000000000001E-2</v>
      </c>
      <c r="L70" s="150" t="s">
        <v>40</v>
      </c>
      <c r="M70" s="14" t="s">
        <v>88</v>
      </c>
      <c r="N70" s="156">
        <v>-5.0000000000000001E-4</v>
      </c>
      <c r="O70" s="18">
        <v>0.2712</v>
      </c>
      <c r="P70" s="152">
        <v>-3.6299999999999999E-2</v>
      </c>
      <c r="Q70" s="152">
        <v>0.70250000000000001</v>
      </c>
      <c r="R70" s="152">
        <v>1.41E-2</v>
      </c>
      <c r="S70" s="152">
        <v>1.5900000000000001E-2</v>
      </c>
      <c r="T70" s="152">
        <v>1.7100000000000001E-2</v>
      </c>
      <c r="U70" s="150">
        <v>636</v>
      </c>
      <c r="V70" s="150">
        <v>3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150152</v>
      </c>
      <c r="B71" s="144" t="s">
        <v>183</v>
      </c>
      <c r="C71" s="7">
        <v>1.077</v>
      </c>
      <c r="D71" s="147">
        <v>5.5999999999999999E-3</v>
      </c>
      <c r="E71" s="144">
        <v>6303.19</v>
      </c>
      <c r="F71" s="7">
        <v>1.034</v>
      </c>
      <c r="G71" s="146">
        <v>-4.1599999999999998E-2</v>
      </c>
      <c r="H71" s="146">
        <v>3.5000000000000003E-2</v>
      </c>
      <c r="I71" s="144">
        <v>5</v>
      </c>
      <c r="J71" s="144">
        <v>5</v>
      </c>
      <c r="K71" s="146">
        <v>4.7940000000000003E-2</v>
      </c>
      <c r="L71" s="144" t="s">
        <v>40</v>
      </c>
      <c r="M71" s="7" t="s">
        <v>129</v>
      </c>
      <c r="N71" s="145">
        <v>-4.8999999999999998E-3</v>
      </c>
      <c r="O71" s="23">
        <v>0.36890000000000001</v>
      </c>
      <c r="P71" s="146">
        <v>-4.0800000000000003E-2</v>
      </c>
      <c r="Q71" s="146">
        <v>0.47460000000000002</v>
      </c>
      <c r="R71" s="146">
        <v>-6.6E-3</v>
      </c>
      <c r="S71" s="146">
        <v>-5.4000000000000003E-3</v>
      </c>
      <c r="T71" s="146">
        <v>-7.0000000000000001E-3</v>
      </c>
      <c r="U71" s="144">
        <v>346910</v>
      </c>
      <c r="V71" s="144">
        <v>-1135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150090</v>
      </c>
      <c r="B72" s="150" t="s">
        <v>173</v>
      </c>
      <c r="C72" s="14">
        <v>1.079</v>
      </c>
      <c r="D72" s="159">
        <v>0</v>
      </c>
      <c r="E72" s="150">
        <v>12.12</v>
      </c>
      <c r="F72" s="14">
        <v>1.0342</v>
      </c>
      <c r="G72" s="152">
        <v>-4.3299999999999998E-2</v>
      </c>
      <c r="H72" s="152">
        <v>3.5000000000000003E-2</v>
      </c>
      <c r="I72" s="150">
        <v>5</v>
      </c>
      <c r="J72" s="150">
        <v>5</v>
      </c>
      <c r="K72" s="152">
        <v>4.786E-2</v>
      </c>
      <c r="L72" s="150" t="s">
        <v>40</v>
      </c>
      <c r="M72" s="14" t="s">
        <v>174</v>
      </c>
      <c r="N72" s="156">
        <v>-3.0000000000000001E-3</v>
      </c>
      <c r="O72" s="18">
        <v>0.40870000000000001</v>
      </c>
      <c r="P72" s="152">
        <v>-4.2599999999999999E-2</v>
      </c>
      <c r="Q72" s="152">
        <v>0.84179999999999999</v>
      </c>
      <c r="R72" s="152">
        <v>1E-4</v>
      </c>
      <c r="S72" s="152">
        <v>-1.4E-3</v>
      </c>
      <c r="T72" s="152">
        <v>5.7000000000000002E-3</v>
      </c>
      <c r="U72" s="150">
        <v>1089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1.046</v>
      </c>
      <c r="D73" s="145">
        <v>-1E-3</v>
      </c>
      <c r="E73" s="144">
        <v>108.36</v>
      </c>
      <c r="F73" s="7">
        <v>1.02</v>
      </c>
      <c r="G73" s="146">
        <v>-2.5499999999999998E-2</v>
      </c>
      <c r="H73" s="144" t="s">
        <v>186</v>
      </c>
      <c r="I73" s="144">
        <v>5</v>
      </c>
      <c r="J73" s="144">
        <v>5</v>
      </c>
      <c r="K73" s="146">
        <v>4.6399999999999997E-2</v>
      </c>
      <c r="L73" s="144" t="s">
        <v>40</v>
      </c>
      <c r="M73" s="7" t="s">
        <v>187</v>
      </c>
      <c r="N73" s="157">
        <v>0</v>
      </c>
      <c r="O73" s="23">
        <v>0.52439999999999998</v>
      </c>
      <c r="P73" s="146">
        <v>-2.53E-2</v>
      </c>
      <c r="Q73" s="144" t="s">
        <v>37</v>
      </c>
      <c r="R73" s="146">
        <v>-4.4000000000000003E-3</v>
      </c>
      <c r="S73" s="146">
        <v>-6.3E-3</v>
      </c>
      <c r="T73" s="146">
        <v>-3.0999999999999999E-3</v>
      </c>
      <c r="U73" s="144">
        <v>7888</v>
      </c>
      <c r="V73" s="144">
        <v>-8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1.0369999999999999</v>
      </c>
      <c r="D74" s="159">
        <v>0</v>
      </c>
      <c r="E74" s="150">
        <v>11.85</v>
      </c>
      <c r="F74" s="14">
        <v>1.034</v>
      </c>
      <c r="G74" s="152">
        <v>-2.8999999999999998E-3</v>
      </c>
      <c r="H74" s="152">
        <v>3.5000000000000003E-2</v>
      </c>
      <c r="I74" s="150">
        <v>5</v>
      </c>
      <c r="J74" s="150">
        <v>5</v>
      </c>
      <c r="K74" s="152">
        <v>4.5499999999999999E-2</v>
      </c>
      <c r="L74" s="150">
        <v>3.55</v>
      </c>
      <c r="M74" s="14" t="s">
        <v>187</v>
      </c>
      <c r="N74" s="159">
        <v>0</v>
      </c>
      <c r="O74" s="152">
        <v>0.19350000000000001</v>
      </c>
      <c r="P74" s="150" t="s">
        <v>37</v>
      </c>
      <c r="Q74" s="152">
        <v>1.5125999999999999</v>
      </c>
      <c r="R74" s="152">
        <v>3.0999999999999999E-3</v>
      </c>
      <c r="S74" s="152">
        <v>4.4000000000000003E-3</v>
      </c>
      <c r="T74" s="152">
        <v>4.4000000000000003E-3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1.2170000000000001</v>
      </c>
      <c r="D75" s="147">
        <v>2.5000000000000001E-3</v>
      </c>
      <c r="E75" s="144">
        <v>0.37</v>
      </c>
      <c r="F75" s="7">
        <v>1.034</v>
      </c>
      <c r="G75" s="146">
        <v>-0.17699999999999999</v>
      </c>
      <c r="H75" s="146">
        <v>3.5000000000000003E-2</v>
      </c>
      <c r="I75" s="144">
        <v>5</v>
      </c>
      <c r="J75" s="144">
        <v>5</v>
      </c>
      <c r="K75" s="146">
        <v>4.2270000000000002E-2</v>
      </c>
      <c r="L75" s="144" t="s">
        <v>40</v>
      </c>
      <c r="M75" s="7" t="s">
        <v>191</v>
      </c>
      <c r="N75" s="145">
        <v>-4.4999999999999997E-3</v>
      </c>
      <c r="O75" s="23">
        <v>0.48259999999999997</v>
      </c>
      <c r="P75" s="146">
        <v>-0.15110000000000001</v>
      </c>
      <c r="Q75" s="146">
        <v>1.2949999999999999</v>
      </c>
      <c r="R75" s="146">
        <v>-1.8E-3</v>
      </c>
      <c r="S75" s="146">
        <v>-5.4999999999999997E-3</v>
      </c>
      <c r="T75" s="146">
        <v>-1.5E-3</v>
      </c>
      <c r="U75" s="144">
        <v>4148</v>
      </c>
      <c r="V75" s="144">
        <v>-8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1.0429999999999999</v>
      </c>
      <c r="D76" s="151">
        <v>6.7999999999999996E-3</v>
      </c>
      <c r="E76" s="150">
        <v>52.8</v>
      </c>
      <c r="F76" s="14">
        <v>1.0165</v>
      </c>
      <c r="G76" s="152">
        <v>-2.6100000000000002E-2</v>
      </c>
      <c r="H76" s="152">
        <v>3.5000000000000003E-2</v>
      </c>
      <c r="I76" s="150">
        <v>5</v>
      </c>
      <c r="J76" s="150">
        <v>5</v>
      </c>
      <c r="K76" s="152">
        <v>9.9500000000000005E-3</v>
      </c>
      <c r="L76" s="150">
        <v>0.67</v>
      </c>
      <c r="M76" s="14" t="s">
        <v>189</v>
      </c>
      <c r="N76" s="156">
        <v>-2.8E-3</v>
      </c>
      <c r="O76" s="152">
        <v>0.40050000000000002</v>
      </c>
      <c r="P76" s="150" t="s">
        <v>37</v>
      </c>
      <c r="Q76" s="162">
        <v>0.89339999999999997</v>
      </c>
      <c r="R76" s="152">
        <v>-3.5999999999999999E-3</v>
      </c>
      <c r="S76" s="152">
        <v>-2.3999999999999998E-3</v>
      </c>
      <c r="T76" s="152">
        <v>-3.7000000000000002E-3</v>
      </c>
      <c r="U76" s="150">
        <v>18892</v>
      </c>
      <c r="V76" s="150">
        <v>-10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1.1180000000000001</v>
      </c>
      <c r="D77" s="145">
        <v>-6.1999999999999998E-3</v>
      </c>
      <c r="E77" s="144">
        <v>15.38</v>
      </c>
      <c r="F77" s="7">
        <v>1.034</v>
      </c>
      <c r="G77" s="146">
        <v>-8.1199999999999994E-2</v>
      </c>
      <c r="H77" s="146">
        <v>3.5000000000000003E-2</v>
      </c>
      <c r="I77" s="144">
        <v>5</v>
      </c>
      <c r="J77" s="144">
        <v>5</v>
      </c>
      <c r="K77" s="146">
        <v>-5.0139999999999997E-2</v>
      </c>
      <c r="L77" s="144">
        <v>0.81</v>
      </c>
      <c r="M77" s="7" t="s">
        <v>193</v>
      </c>
      <c r="N77" s="145">
        <v>-4.0000000000000001E-3</v>
      </c>
      <c r="O77" s="146">
        <v>0.36380000000000001</v>
      </c>
      <c r="P77" s="144" t="s">
        <v>37</v>
      </c>
      <c r="Q77" s="146">
        <v>0.9819</v>
      </c>
      <c r="R77" s="146">
        <v>-3.5999999999999999E-3</v>
      </c>
      <c r="S77" s="146">
        <v>0</v>
      </c>
      <c r="T77" s="146">
        <v>-6.0000000000000001E-3</v>
      </c>
      <c r="U77" s="144">
        <v>12465</v>
      </c>
      <c r="V77" s="144">
        <v>-87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2.0971428571428569E-3</v>
      </c>
      <c r="E78" s="36"/>
      <c r="F78" s="35"/>
      <c r="G78" s="43">
        <f>AVERAGE(G43:G77)</f>
        <v>-2.8905714285714288E-2</v>
      </c>
      <c r="H78" s="272">
        <f>COUNTIF($D43:$D77,"&gt;0")/COUNT($D43:$D77)</f>
        <v>0.4</v>
      </c>
      <c r="I78" s="270"/>
      <c r="J78" s="270"/>
      <c r="K78" s="43">
        <f>AVERAGE(K43:K77)</f>
        <v>4.455371428571428E-2</v>
      </c>
      <c r="L78" s="36"/>
      <c r="M78" s="35"/>
      <c r="N78" s="38"/>
      <c r="O78" s="39"/>
      <c r="P78" s="43">
        <f>AVERAGE(P43:P77)</f>
        <v>-3.0003225806451608E-2</v>
      </c>
      <c r="Q78" s="37"/>
      <c r="R78" s="43">
        <f>AVERAGE(R43:R77)</f>
        <v>-4.7714285714285702E-4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1.034</v>
      </c>
      <c r="D79" s="159">
        <v>0</v>
      </c>
      <c r="E79" s="150">
        <v>12.34</v>
      </c>
      <c r="F79" s="14">
        <v>1.0229999999999999</v>
      </c>
      <c r="G79" s="152">
        <v>-1.0800000000000001E-2</v>
      </c>
      <c r="H79" s="152">
        <v>3.2000000000000001E-2</v>
      </c>
      <c r="I79" s="150">
        <v>4.7</v>
      </c>
      <c r="J79" s="150">
        <v>4.7</v>
      </c>
      <c r="K79" s="152">
        <v>4.6489999999999997E-2</v>
      </c>
      <c r="L79" s="150" t="s">
        <v>40</v>
      </c>
      <c r="M79" s="14" t="s">
        <v>36</v>
      </c>
      <c r="N79" s="159">
        <v>0</v>
      </c>
      <c r="O79" s="18">
        <v>0.52080000000000004</v>
      </c>
      <c r="P79" s="152">
        <v>-1.2500000000000001E-2</v>
      </c>
      <c r="Q79" s="150" t="s">
        <v>37</v>
      </c>
      <c r="R79" s="152">
        <v>-5.4999999999999997E-3</v>
      </c>
      <c r="S79" s="152">
        <v>-8.9999999999999993E-3</v>
      </c>
      <c r="T79" s="152">
        <v>-4.4000000000000003E-3</v>
      </c>
      <c r="U79" s="150">
        <v>1907</v>
      </c>
      <c r="V79" s="150">
        <v>-10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1.046</v>
      </c>
      <c r="D80" s="145">
        <v>-1.9E-3</v>
      </c>
      <c r="E80" s="144">
        <v>154.72</v>
      </c>
      <c r="F80" s="7">
        <v>1.034</v>
      </c>
      <c r="G80" s="146">
        <v>-1.1599999999999999E-2</v>
      </c>
      <c r="H80" s="146">
        <v>3.2000000000000001E-2</v>
      </c>
      <c r="I80" s="144">
        <v>4.7</v>
      </c>
      <c r="J80" s="144">
        <v>4.7</v>
      </c>
      <c r="K80" s="146">
        <v>4.6440000000000002E-2</v>
      </c>
      <c r="L80" s="144" t="s">
        <v>40</v>
      </c>
      <c r="M80" s="7" t="s">
        <v>146</v>
      </c>
      <c r="N80" s="145">
        <v>-1.2999999999999999E-3</v>
      </c>
      <c r="O80" s="23">
        <v>0.38429999999999997</v>
      </c>
      <c r="P80" s="146">
        <v>-1.26E-2</v>
      </c>
      <c r="Q80" s="146">
        <v>0.43859999999999999</v>
      </c>
      <c r="R80" s="146">
        <v>-6.8999999999999999E-3</v>
      </c>
      <c r="S80" s="146">
        <v>-8.6E-3</v>
      </c>
      <c r="T80" s="146">
        <v>-2.8999999999999998E-3</v>
      </c>
      <c r="U80" s="144">
        <v>9027</v>
      </c>
      <c r="V80" s="144">
        <v>-66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150157</v>
      </c>
      <c r="B81" s="150" t="s">
        <v>149</v>
      </c>
      <c r="C81" s="14">
        <v>1.05</v>
      </c>
      <c r="D81" s="156">
        <v>-2.8E-3</v>
      </c>
      <c r="E81" s="150">
        <v>5337.78</v>
      </c>
      <c r="F81" s="14">
        <v>1.034</v>
      </c>
      <c r="G81" s="152">
        <v>-1.55E-2</v>
      </c>
      <c r="H81" s="152">
        <v>3.2000000000000001E-2</v>
      </c>
      <c r="I81" s="150">
        <v>4.7</v>
      </c>
      <c r="J81" s="150">
        <v>4.7</v>
      </c>
      <c r="K81" s="152">
        <v>4.6260000000000003E-2</v>
      </c>
      <c r="L81" s="150" t="s">
        <v>40</v>
      </c>
      <c r="M81" s="14" t="s">
        <v>150</v>
      </c>
      <c r="N81" s="151">
        <v>1E-3</v>
      </c>
      <c r="O81" s="18">
        <v>0.32200000000000001</v>
      </c>
      <c r="P81" s="152">
        <v>-1.6400000000000001E-2</v>
      </c>
      <c r="Q81" s="152">
        <v>0.58409999999999995</v>
      </c>
      <c r="R81" s="152">
        <v>-6.1999999999999998E-3</v>
      </c>
      <c r="S81" s="152">
        <v>-3.7000000000000002E-3</v>
      </c>
      <c r="T81" s="152">
        <v>-6.8999999999999999E-3</v>
      </c>
      <c r="U81" s="150">
        <v>114034</v>
      </c>
      <c r="V81" s="150">
        <v>-304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150028</v>
      </c>
      <c r="B82" s="144" t="s">
        <v>147</v>
      </c>
      <c r="C82" s="7">
        <v>1.05</v>
      </c>
      <c r="D82" s="147">
        <v>1E-3</v>
      </c>
      <c r="E82" s="144">
        <v>111.97</v>
      </c>
      <c r="F82" s="7">
        <v>1.0269999999999999</v>
      </c>
      <c r="G82" s="146">
        <v>-2.24E-2</v>
      </c>
      <c r="H82" s="146">
        <v>3.2000000000000001E-2</v>
      </c>
      <c r="I82" s="144">
        <v>4.7</v>
      </c>
      <c r="J82" s="144">
        <v>4.7</v>
      </c>
      <c r="K82" s="146">
        <v>4.5940000000000002E-2</v>
      </c>
      <c r="L82" s="144" t="s">
        <v>40</v>
      </c>
      <c r="M82" s="7" t="s">
        <v>148</v>
      </c>
      <c r="N82" s="147">
        <v>2.0000000000000001E-4</v>
      </c>
      <c r="O82" s="23">
        <v>0.55779999999999996</v>
      </c>
      <c r="P82" s="146">
        <v>-2.3E-2</v>
      </c>
      <c r="Q82" s="146">
        <v>0.57699999999999996</v>
      </c>
      <c r="R82" s="146">
        <v>-6.4999999999999997E-3</v>
      </c>
      <c r="S82" s="146">
        <v>-5.7000000000000002E-3</v>
      </c>
      <c r="T82" s="146">
        <v>-5.7999999999999996E-3</v>
      </c>
      <c r="U82" s="144">
        <v>4530</v>
      </c>
      <c r="V82" s="144">
        <v>-16</v>
      </c>
      <c r="W82" s="148">
        <v>0.17083333333333331</v>
      </c>
      <c r="X82" s="149">
        <v>42771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1.0589999999999999</v>
      </c>
      <c r="D83" s="156">
        <v>-4.7000000000000002E-3</v>
      </c>
      <c r="E83" s="150">
        <v>106.54</v>
      </c>
      <c r="F83" s="14">
        <v>1.034</v>
      </c>
      <c r="G83" s="152">
        <v>-2.4199999999999999E-2</v>
      </c>
      <c r="H83" s="152">
        <v>3.2000000000000001E-2</v>
      </c>
      <c r="I83" s="150">
        <v>4.7</v>
      </c>
      <c r="J83" s="150">
        <v>4.7</v>
      </c>
      <c r="K83" s="152">
        <v>4.5850000000000002E-2</v>
      </c>
      <c r="L83" s="150" t="s">
        <v>40</v>
      </c>
      <c r="M83" s="14" t="s">
        <v>144</v>
      </c>
      <c r="N83" s="159">
        <v>0</v>
      </c>
      <c r="O83" s="18">
        <v>0.21129999999999999</v>
      </c>
      <c r="P83" s="152">
        <v>-2.47E-2</v>
      </c>
      <c r="Q83" s="152">
        <v>0.84279999999999999</v>
      </c>
      <c r="R83" s="152">
        <v>-6.7999999999999996E-3</v>
      </c>
      <c r="S83" s="152">
        <v>-4.8999999999999998E-3</v>
      </c>
      <c r="T83" s="152">
        <v>-5.5999999999999999E-3</v>
      </c>
      <c r="U83" s="150">
        <v>11555</v>
      </c>
      <c r="V83" s="150">
        <v>-107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-1.6800000000000003E-3</v>
      </c>
      <c r="E84" s="36"/>
      <c r="F84" s="35"/>
      <c r="G84" s="43">
        <f>AVERAGE(G79:G83)</f>
        <v>-1.6900000000000002E-2</v>
      </c>
      <c r="H84" s="272">
        <f>COUNTIF($D79:$D83,"&gt;0")/COUNT($D79:$D83)</f>
        <v>0.2</v>
      </c>
      <c r="I84" s="270">
        <f>COUNTIF($D79:$D83,"&lt;0")</f>
        <v>3</v>
      </c>
      <c r="J84" s="270">
        <f>COUNTIF($D79:$D83,"=0")</f>
        <v>1</v>
      </c>
      <c r="K84" s="43">
        <f>AVERAGE(K79:K83)</f>
        <v>4.6196000000000001E-2</v>
      </c>
      <c r="L84" s="36"/>
      <c r="M84" s="35"/>
      <c r="N84" s="38"/>
      <c r="O84" s="39"/>
      <c r="P84" s="43">
        <f>AVERAGE(P79:P83)</f>
        <v>-1.7840000000000002E-2</v>
      </c>
      <c r="Q84" s="37"/>
      <c r="R84" s="43">
        <f>AVERAGE(R79:R83)</f>
        <v>-6.3799999999999994E-3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0.84399999999999997</v>
      </c>
      <c r="D85" s="145">
        <v>-1.1999999999999999E-3</v>
      </c>
      <c r="E85" s="144">
        <v>2191.4299999999998</v>
      </c>
      <c r="F85" s="7">
        <v>1.0306999999999999</v>
      </c>
      <c r="G85" s="146">
        <v>0.18110000000000001</v>
      </c>
      <c r="H85" s="146">
        <v>0.03</v>
      </c>
      <c r="I85" s="144">
        <v>4.5</v>
      </c>
      <c r="J85" s="144">
        <v>4.5</v>
      </c>
      <c r="K85" s="146">
        <v>5.5329999999999997E-2</v>
      </c>
      <c r="L85" s="144" t="s">
        <v>40</v>
      </c>
      <c r="M85" s="7" t="s">
        <v>43</v>
      </c>
      <c r="N85" s="145">
        <v>-2.0999999999999999E-3</v>
      </c>
      <c r="O85" s="23">
        <v>0.1137</v>
      </c>
      <c r="P85" s="155" t="s">
        <v>44</v>
      </c>
      <c r="Q85" s="160">
        <v>2.1352000000000002</v>
      </c>
      <c r="R85" s="146">
        <v>-6.1000000000000004E-3</v>
      </c>
      <c r="S85" s="146">
        <v>-5.0000000000000001E-3</v>
      </c>
      <c r="T85" s="146">
        <v>1.4E-3</v>
      </c>
      <c r="U85" s="144">
        <v>280575</v>
      </c>
      <c r="V85" s="144">
        <v>-1192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150229</v>
      </c>
      <c r="B86" s="150" t="s">
        <v>69</v>
      </c>
      <c r="C86" s="14">
        <v>1.0389999999999999</v>
      </c>
      <c r="D86" s="156">
        <v>-1.9E-3</v>
      </c>
      <c r="E86" s="150">
        <v>590.4</v>
      </c>
      <c r="F86" s="14">
        <v>1.0349999999999999</v>
      </c>
      <c r="G86" s="152">
        <v>-3.8999999999999998E-3</v>
      </c>
      <c r="H86" s="152">
        <v>0.03</v>
      </c>
      <c r="I86" s="150">
        <v>4.5</v>
      </c>
      <c r="J86" s="150">
        <v>4.5</v>
      </c>
      <c r="K86" s="152">
        <v>4.4819999999999999E-2</v>
      </c>
      <c r="L86" s="150" t="s">
        <v>40</v>
      </c>
      <c r="M86" s="14" t="s">
        <v>70</v>
      </c>
      <c r="N86" s="156">
        <v>-6.8999999999999999E-3</v>
      </c>
      <c r="O86" s="18">
        <v>0.2782</v>
      </c>
      <c r="P86" s="152">
        <v>-6.7000000000000002E-3</v>
      </c>
      <c r="Q86" s="152">
        <v>0.68520000000000003</v>
      </c>
      <c r="R86" s="152">
        <v>-1.2999999999999999E-3</v>
      </c>
      <c r="S86" s="152">
        <v>-3.3999999999999998E-3</v>
      </c>
      <c r="T86" s="152">
        <v>-6.1999999999999998E-3</v>
      </c>
      <c r="U86" s="150">
        <v>17857</v>
      </c>
      <c r="V86" s="150">
        <v>-131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502017</v>
      </c>
      <c r="B87" s="144" t="s">
        <v>45</v>
      </c>
      <c r="C87" s="7">
        <v>1.0369999999999999</v>
      </c>
      <c r="D87" s="157">
        <v>0</v>
      </c>
      <c r="E87" s="144">
        <v>2.69</v>
      </c>
      <c r="F87" s="7">
        <v>1.0329999999999999</v>
      </c>
      <c r="G87" s="146">
        <v>-3.8999999999999998E-3</v>
      </c>
      <c r="H87" s="146">
        <v>0.03</v>
      </c>
      <c r="I87" s="144">
        <v>4.5</v>
      </c>
      <c r="J87" s="144">
        <v>4.5</v>
      </c>
      <c r="K87" s="146">
        <v>4.4819999999999999E-2</v>
      </c>
      <c r="L87" s="144" t="s">
        <v>40</v>
      </c>
      <c r="M87" s="7" t="s">
        <v>46</v>
      </c>
      <c r="N87" s="147">
        <v>7.0000000000000001E-3</v>
      </c>
      <c r="O87" s="23">
        <v>0.36530000000000001</v>
      </c>
      <c r="P87" s="146">
        <v>-6.7000000000000002E-3</v>
      </c>
      <c r="Q87" s="146">
        <v>0.48420000000000002</v>
      </c>
      <c r="R87" s="146">
        <v>-3.5999999999999999E-3</v>
      </c>
      <c r="S87" s="146">
        <v>2.5000000000000001E-3</v>
      </c>
      <c r="T87" s="146">
        <v>6.4999999999999997E-3</v>
      </c>
      <c r="U87" s="144">
        <v>244</v>
      </c>
      <c r="V87" s="144">
        <v>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150259</v>
      </c>
      <c r="B88" s="150" t="s">
        <v>92</v>
      </c>
      <c r="C88" s="14">
        <v>1.016</v>
      </c>
      <c r="D88" s="151">
        <v>1E-3</v>
      </c>
      <c r="E88" s="150">
        <v>354.48</v>
      </c>
      <c r="F88" s="14">
        <v>1.0118</v>
      </c>
      <c r="G88" s="152">
        <v>-4.1999999999999997E-3</v>
      </c>
      <c r="H88" s="152">
        <v>0.03</v>
      </c>
      <c r="I88" s="150">
        <v>4.5</v>
      </c>
      <c r="J88" s="150">
        <v>4.5</v>
      </c>
      <c r="K88" s="152">
        <v>4.4810000000000003E-2</v>
      </c>
      <c r="L88" s="150" t="s">
        <v>40</v>
      </c>
      <c r="M88" s="14" t="s">
        <v>93</v>
      </c>
      <c r="N88" s="156">
        <v>-1.4E-3</v>
      </c>
      <c r="O88" s="18">
        <v>0.3357</v>
      </c>
      <c r="P88" s="152">
        <v>-6.7000000000000002E-3</v>
      </c>
      <c r="Q88" s="152">
        <v>0.57940000000000003</v>
      </c>
      <c r="R88" s="152">
        <v>-2.3E-3</v>
      </c>
      <c r="S88" s="152">
        <v>-2.0999999999999999E-3</v>
      </c>
      <c r="T88" s="152">
        <v>1.6999999999999999E-3</v>
      </c>
      <c r="U88" s="150">
        <v>10113</v>
      </c>
      <c r="V88" s="150">
        <v>7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1.0509999999999999</v>
      </c>
      <c r="D89" s="157">
        <v>0</v>
      </c>
      <c r="E89" s="144">
        <v>87.1</v>
      </c>
      <c r="F89" s="7">
        <v>1.046</v>
      </c>
      <c r="G89" s="146">
        <v>-4.7999999999999996E-3</v>
      </c>
      <c r="H89" s="146">
        <v>0.03</v>
      </c>
      <c r="I89" s="144">
        <v>4.75</v>
      </c>
      <c r="J89" s="144">
        <v>4.5</v>
      </c>
      <c r="K89" s="146">
        <v>4.4790000000000003E-2</v>
      </c>
      <c r="L89" s="144" t="s">
        <v>40</v>
      </c>
      <c r="M89" s="7" t="s">
        <v>76</v>
      </c>
      <c r="N89" s="147">
        <v>4.8999999999999998E-3</v>
      </c>
      <c r="O89" s="23">
        <v>0.43020000000000003</v>
      </c>
      <c r="P89" s="146">
        <v>-7.6E-3</v>
      </c>
      <c r="Q89" s="146">
        <v>0.31890000000000002</v>
      </c>
      <c r="R89" s="146">
        <v>1.0699999999999999E-2</v>
      </c>
      <c r="S89" s="146">
        <v>2.0799999999999999E-2</v>
      </c>
      <c r="T89" s="146">
        <v>-5.4000000000000003E-3</v>
      </c>
      <c r="U89" s="144">
        <v>966</v>
      </c>
      <c r="V89" s="144">
        <v>29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150233</v>
      </c>
      <c r="B90" s="150" t="s">
        <v>81</v>
      </c>
      <c r="C90" s="14">
        <v>1.0169999999999999</v>
      </c>
      <c r="D90" s="151">
        <v>1E-3</v>
      </c>
      <c r="E90" s="150">
        <v>39.950000000000003</v>
      </c>
      <c r="F90" s="14">
        <v>1.0122</v>
      </c>
      <c r="G90" s="152">
        <v>-4.7000000000000002E-3</v>
      </c>
      <c r="H90" s="152">
        <v>0.03</v>
      </c>
      <c r="I90" s="150">
        <v>4.5</v>
      </c>
      <c r="J90" s="150">
        <v>4.5</v>
      </c>
      <c r="K90" s="152">
        <v>4.4790000000000003E-2</v>
      </c>
      <c r="L90" s="150" t="s">
        <v>40</v>
      </c>
      <c r="M90" s="14" t="s">
        <v>82</v>
      </c>
      <c r="N90" s="156">
        <v>-7.7999999999999996E-3</v>
      </c>
      <c r="O90" s="18">
        <v>0.29170000000000001</v>
      </c>
      <c r="P90" s="152">
        <v>-7.7000000000000002E-3</v>
      </c>
      <c r="Q90" s="162">
        <v>0.68359999999999999</v>
      </c>
      <c r="R90" s="152">
        <v>-7.7999999999999996E-3</v>
      </c>
      <c r="S90" s="152">
        <v>-2.8999999999999998E-3</v>
      </c>
      <c r="T90" s="152">
        <v>-5.8999999999999999E-3</v>
      </c>
      <c r="U90" s="150">
        <v>2486</v>
      </c>
      <c r="V90" s="150">
        <v>-162</v>
      </c>
      <c r="W90" s="153">
        <v>0.21180555555555555</v>
      </c>
      <c r="X90" s="154">
        <v>42884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1.0469999999999999</v>
      </c>
      <c r="D91" s="157">
        <v>0</v>
      </c>
      <c r="E91" s="144">
        <v>2486.94</v>
      </c>
      <c r="F91" s="7">
        <v>1.0389999999999999</v>
      </c>
      <c r="G91" s="146">
        <v>-7.7000000000000002E-3</v>
      </c>
      <c r="H91" s="146">
        <v>0.03</v>
      </c>
      <c r="I91" s="144">
        <v>5.5</v>
      </c>
      <c r="J91" s="144">
        <v>4.5</v>
      </c>
      <c r="K91" s="146">
        <v>4.4790000000000003E-2</v>
      </c>
      <c r="L91" s="144" t="s">
        <v>40</v>
      </c>
      <c r="M91" s="7" t="s">
        <v>68</v>
      </c>
      <c r="N91" s="145">
        <v>-2.8E-3</v>
      </c>
      <c r="O91" s="23">
        <v>0.26819999999999999</v>
      </c>
      <c r="P91" s="146">
        <v>-1.0500000000000001E-2</v>
      </c>
      <c r="Q91" s="146">
        <v>0.70330000000000004</v>
      </c>
      <c r="R91" s="146">
        <v>-7.0000000000000001E-3</v>
      </c>
      <c r="S91" s="146">
        <v>-2.8E-3</v>
      </c>
      <c r="T91" s="146">
        <v>-4.0000000000000001E-3</v>
      </c>
      <c r="U91" s="144">
        <v>41137</v>
      </c>
      <c r="V91" s="144">
        <v>-84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150100</v>
      </c>
      <c r="B92" s="150" t="s">
        <v>133</v>
      </c>
      <c r="C92" s="14">
        <v>1.036</v>
      </c>
      <c r="D92" s="159">
        <v>0</v>
      </c>
      <c r="E92" s="150">
        <v>2852.91</v>
      </c>
      <c r="F92" s="14">
        <v>1.0309999999999999</v>
      </c>
      <c r="G92" s="152">
        <v>-4.7999999999999996E-3</v>
      </c>
      <c r="H92" s="152">
        <v>0.03</v>
      </c>
      <c r="I92" s="150">
        <v>4.5</v>
      </c>
      <c r="J92" s="150">
        <v>4.5</v>
      </c>
      <c r="K92" s="152">
        <v>4.478E-2</v>
      </c>
      <c r="L92" s="150" t="s">
        <v>40</v>
      </c>
      <c r="M92" s="14" t="s">
        <v>134</v>
      </c>
      <c r="N92" s="156">
        <v>-6.1999999999999998E-3</v>
      </c>
      <c r="O92" s="18">
        <v>0.45350000000000001</v>
      </c>
      <c r="P92" s="152">
        <v>-7.6E-3</v>
      </c>
      <c r="Q92" s="152">
        <v>0.70640000000000003</v>
      </c>
      <c r="R92" s="152">
        <v>-5.5999999999999999E-3</v>
      </c>
      <c r="S92" s="152">
        <v>-7.1999999999999998E-3</v>
      </c>
      <c r="T92" s="152">
        <v>-5.1000000000000004E-3</v>
      </c>
      <c r="U92" s="150">
        <v>13676</v>
      </c>
      <c r="V92" s="150">
        <v>-320</v>
      </c>
      <c r="W92" s="153">
        <v>0.21180555555555555</v>
      </c>
      <c r="X92" s="154">
        <v>42738</v>
      </c>
      <c r="Y92" s="21" t="s">
        <v>38</v>
      </c>
    </row>
    <row r="93" spans="1:25" ht="15.75" thickBot="1" x14ac:dyDescent="0.2">
      <c r="A93" s="7">
        <v>150249</v>
      </c>
      <c r="B93" s="155" t="s">
        <v>103</v>
      </c>
      <c r="C93" s="7">
        <v>1.038</v>
      </c>
      <c r="D93" s="147">
        <v>1E-3</v>
      </c>
      <c r="E93" s="144">
        <v>1.04</v>
      </c>
      <c r="F93" s="7">
        <v>1.0329999999999999</v>
      </c>
      <c r="G93" s="146">
        <v>-4.7999999999999996E-3</v>
      </c>
      <c r="H93" s="146">
        <v>0.03</v>
      </c>
      <c r="I93" s="144">
        <v>4.5</v>
      </c>
      <c r="J93" s="144">
        <v>4.5</v>
      </c>
      <c r="K93" s="146">
        <v>4.478E-2</v>
      </c>
      <c r="L93" s="144" t="s">
        <v>40</v>
      </c>
      <c r="M93" s="7" t="s">
        <v>95</v>
      </c>
      <c r="N93" s="147">
        <v>1.6999999999999999E-3</v>
      </c>
      <c r="O93" s="23">
        <v>0.28120000000000001</v>
      </c>
      <c r="P93" s="146">
        <v>-7.6E-3</v>
      </c>
      <c r="Q93" s="146">
        <v>0.68079999999999996</v>
      </c>
      <c r="R93" s="146">
        <v>-4.4000000000000003E-3</v>
      </c>
      <c r="S93" s="146">
        <v>-5.9999999999999995E-4</v>
      </c>
      <c r="T93" s="146">
        <v>-7.1999999999999998E-3</v>
      </c>
      <c r="U93" s="144">
        <v>3748</v>
      </c>
      <c r="V93" s="144">
        <v>0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150164</v>
      </c>
      <c r="B94" s="150" t="s">
        <v>61</v>
      </c>
      <c r="C94" s="14">
        <v>1.034</v>
      </c>
      <c r="D94" s="151">
        <v>1E-3</v>
      </c>
      <c r="E94" s="150">
        <v>176.69</v>
      </c>
      <c r="F94" s="14">
        <v>1.0289999999999999</v>
      </c>
      <c r="G94" s="152">
        <v>-4.8999999999999998E-3</v>
      </c>
      <c r="H94" s="152">
        <v>0.03</v>
      </c>
      <c r="I94" s="150">
        <v>4.5</v>
      </c>
      <c r="J94" s="150">
        <v>4.5</v>
      </c>
      <c r="K94" s="152">
        <v>4.478E-2</v>
      </c>
      <c r="L94" s="150" t="s">
        <v>40</v>
      </c>
      <c r="M94" s="14" t="s">
        <v>62</v>
      </c>
      <c r="N94" s="151">
        <v>3.8999999999999998E-3</v>
      </c>
      <c r="O94" s="18">
        <v>0.1197</v>
      </c>
      <c r="P94" s="152">
        <v>-5.8999999999999999E-3</v>
      </c>
      <c r="Q94" s="152">
        <v>0.44090000000000001</v>
      </c>
      <c r="R94" s="152">
        <v>8.9999999999999998E-4</v>
      </c>
      <c r="S94" s="152">
        <v>4.1999999999999997E-3</v>
      </c>
      <c r="T94" s="152">
        <v>8.5000000000000006E-3</v>
      </c>
      <c r="U94" s="150">
        <v>3673</v>
      </c>
      <c r="V94" s="150">
        <v>6</v>
      </c>
      <c r="W94" s="153">
        <v>0.29375000000000001</v>
      </c>
      <c r="X94" s="154">
        <v>42705</v>
      </c>
      <c r="Y94" s="21" t="s">
        <v>38</v>
      </c>
    </row>
    <row r="95" spans="1:25" ht="15.75" thickBot="1" x14ac:dyDescent="0.2">
      <c r="A95" s="7">
        <v>502027</v>
      </c>
      <c r="B95" s="144" t="s">
        <v>124</v>
      </c>
      <c r="C95" s="7">
        <v>1.006</v>
      </c>
      <c r="D95" s="157">
        <v>0</v>
      </c>
      <c r="E95" s="144">
        <v>67.83</v>
      </c>
      <c r="F95" s="7">
        <v>1.0009999999999999</v>
      </c>
      <c r="G95" s="146">
        <v>-5.0000000000000001E-3</v>
      </c>
      <c r="H95" s="146">
        <v>0.03</v>
      </c>
      <c r="I95" s="144">
        <v>4.5</v>
      </c>
      <c r="J95" s="144">
        <v>4.5</v>
      </c>
      <c r="K95" s="146">
        <v>4.478E-2</v>
      </c>
      <c r="L95" s="144" t="s">
        <v>40</v>
      </c>
      <c r="M95" s="7" t="s">
        <v>125</v>
      </c>
      <c r="N95" s="147">
        <v>2.0000000000000001E-4</v>
      </c>
      <c r="O95" s="23">
        <v>0.29649999999999999</v>
      </c>
      <c r="P95" s="146">
        <v>-7.7000000000000002E-3</v>
      </c>
      <c r="Q95" s="146">
        <v>0.68700000000000006</v>
      </c>
      <c r="R95" s="146">
        <v>4.3E-3</v>
      </c>
      <c r="S95" s="146">
        <v>5.5999999999999999E-3</v>
      </c>
      <c r="T95" s="146">
        <v>9.1000000000000004E-3</v>
      </c>
      <c r="U95" s="144">
        <v>1391</v>
      </c>
      <c r="V95" s="144">
        <v>8</v>
      </c>
      <c r="W95" s="148">
        <v>0.21180555555555555</v>
      </c>
      <c r="X95" s="149">
        <v>42979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1.0169999999999999</v>
      </c>
      <c r="D96" s="151">
        <v>1E-3</v>
      </c>
      <c r="E96" s="150">
        <v>21</v>
      </c>
      <c r="F96" s="14">
        <v>1.0118</v>
      </c>
      <c r="G96" s="152">
        <v>-5.1000000000000004E-3</v>
      </c>
      <c r="H96" s="152">
        <v>0.03</v>
      </c>
      <c r="I96" s="150">
        <v>4.5</v>
      </c>
      <c r="J96" s="150">
        <v>4.5</v>
      </c>
      <c r="K96" s="152">
        <v>4.4769999999999997E-2</v>
      </c>
      <c r="L96" s="150" t="s">
        <v>40</v>
      </c>
      <c r="M96" s="14" t="s">
        <v>54</v>
      </c>
      <c r="N96" s="151">
        <v>6.1000000000000004E-3</v>
      </c>
      <c r="O96" s="18">
        <v>0.42320000000000002</v>
      </c>
      <c r="P96" s="152">
        <v>-7.7000000000000002E-3</v>
      </c>
      <c r="Q96" s="152">
        <v>0.37140000000000001</v>
      </c>
      <c r="R96" s="152">
        <v>4.3E-3</v>
      </c>
      <c r="S96" s="152">
        <v>-8.6999999999999994E-3</v>
      </c>
      <c r="T96" s="152">
        <v>-3.7000000000000002E-3</v>
      </c>
      <c r="U96" s="150">
        <v>1557</v>
      </c>
      <c r="V96" s="150">
        <v>-3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150177</v>
      </c>
      <c r="B97" s="144" t="s">
        <v>83</v>
      </c>
      <c r="C97" s="7">
        <v>1.0369999999999999</v>
      </c>
      <c r="D97" s="147">
        <v>1E-3</v>
      </c>
      <c r="E97" s="144">
        <v>1117.98</v>
      </c>
      <c r="F97" s="7">
        <v>1.0309999999999999</v>
      </c>
      <c r="G97" s="146">
        <v>-5.7999999999999996E-3</v>
      </c>
      <c r="H97" s="146">
        <v>0.03</v>
      </c>
      <c r="I97" s="144">
        <v>4.5</v>
      </c>
      <c r="J97" s="144">
        <v>4.5</v>
      </c>
      <c r="K97" s="146">
        <v>4.4729999999999999E-2</v>
      </c>
      <c r="L97" s="144" t="s">
        <v>40</v>
      </c>
      <c r="M97" s="7" t="s">
        <v>84</v>
      </c>
      <c r="N97" s="147">
        <v>1E-4</v>
      </c>
      <c r="O97" s="23">
        <v>0.47160000000000002</v>
      </c>
      <c r="P97" s="146">
        <v>-8.6E-3</v>
      </c>
      <c r="Q97" s="146">
        <v>0.23749999999999999</v>
      </c>
      <c r="R97" s="146">
        <v>-3.8E-3</v>
      </c>
      <c r="S97" s="146">
        <v>-5.4000000000000003E-3</v>
      </c>
      <c r="T97" s="146">
        <v>-5.0000000000000001E-3</v>
      </c>
      <c r="U97" s="144">
        <v>22377</v>
      </c>
      <c r="V97" s="144">
        <v>-15</v>
      </c>
      <c r="W97" s="148">
        <v>0.21180555555555555</v>
      </c>
      <c r="X97" s="149">
        <v>42738</v>
      </c>
      <c r="Y97" s="13" t="s">
        <v>38</v>
      </c>
    </row>
    <row r="98" spans="1:25" ht="15.75" thickBot="1" x14ac:dyDescent="0.2">
      <c r="A98" s="14">
        <v>150179</v>
      </c>
      <c r="B98" s="150" t="s">
        <v>120</v>
      </c>
      <c r="C98" s="14">
        <v>1.0369999999999999</v>
      </c>
      <c r="D98" s="151">
        <v>1E-3</v>
      </c>
      <c r="E98" s="150">
        <v>161.5</v>
      </c>
      <c r="F98" s="14">
        <v>1.0309999999999999</v>
      </c>
      <c r="G98" s="152">
        <v>-5.7999999999999996E-3</v>
      </c>
      <c r="H98" s="152">
        <v>0.03</v>
      </c>
      <c r="I98" s="150">
        <v>4.5</v>
      </c>
      <c r="J98" s="150">
        <v>4.5</v>
      </c>
      <c r="K98" s="152">
        <v>4.4729999999999999E-2</v>
      </c>
      <c r="L98" s="150" t="s">
        <v>40</v>
      </c>
      <c r="M98" s="14" t="s">
        <v>121</v>
      </c>
      <c r="N98" s="156">
        <v>-6.1000000000000004E-3</v>
      </c>
      <c r="O98" s="18">
        <v>0.47060000000000002</v>
      </c>
      <c r="P98" s="152">
        <v>-8.6E-3</v>
      </c>
      <c r="Q98" s="152">
        <v>0.2397</v>
      </c>
      <c r="R98" s="152">
        <v>-4.8999999999999998E-3</v>
      </c>
      <c r="S98" s="152">
        <v>-6.6E-3</v>
      </c>
      <c r="T98" s="152">
        <v>-5.8999999999999999E-3</v>
      </c>
      <c r="U98" s="150">
        <v>5765</v>
      </c>
      <c r="V98" s="150">
        <v>-96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150207</v>
      </c>
      <c r="B99" s="144" t="s">
        <v>71</v>
      </c>
      <c r="C99" s="7">
        <v>1.0389999999999999</v>
      </c>
      <c r="D99" s="147">
        <v>1.9E-3</v>
      </c>
      <c r="E99" s="144">
        <v>59.33</v>
      </c>
      <c r="F99" s="7">
        <v>1.0329999999999999</v>
      </c>
      <c r="G99" s="146">
        <v>-5.7999999999999996E-3</v>
      </c>
      <c r="H99" s="146">
        <v>0.03</v>
      </c>
      <c r="I99" s="144">
        <v>4.5</v>
      </c>
      <c r="J99" s="144">
        <v>4.5</v>
      </c>
      <c r="K99" s="146">
        <v>4.4729999999999999E-2</v>
      </c>
      <c r="L99" s="144" t="s">
        <v>40</v>
      </c>
      <c r="M99" s="7" t="s">
        <v>72</v>
      </c>
      <c r="N99" s="145">
        <v>-2.5999999999999999E-3</v>
      </c>
      <c r="O99" s="23">
        <v>0.1391</v>
      </c>
      <c r="P99" s="146">
        <v>-8.6E-3</v>
      </c>
      <c r="Q99" s="146">
        <v>1.0129999999999999</v>
      </c>
      <c r="R99" s="146">
        <v>1.1000000000000001E-3</v>
      </c>
      <c r="S99" s="146">
        <v>-2E-3</v>
      </c>
      <c r="T99" s="146">
        <v>2E-3</v>
      </c>
      <c r="U99" s="144">
        <v>14556</v>
      </c>
      <c r="V99" s="144">
        <v>0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150251</v>
      </c>
      <c r="B100" s="150" t="s">
        <v>96</v>
      </c>
      <c r="C100" s="14">
        <v>1.0389999999999999</v>
      </c>
      <c r="D100" s="151">
        <v>1E-3</v>
      </c>
      <c r="E100" s="150">
        <v>175.16</v>
      </c>
      <c r="F100" s="14">
        <v>1.0329999999999999</v>
      </c>
      <c r="G100" s="152">
        <v>-5.7999999999999996E-3</v>
      </c>
      <c r="H100" s="152">
        <v>0.03</v>
      </c>
      <c r="I100" s="150">
        <v>4.5</v>
      </c>
      <c r="J100" s="150">
        <v>4.5</v>
      </c>
      <c r="K100" s="152">
        <v>4.4729999999999999E-2</v>
      </c>
      <c r="L100" s="150" t="s">
        <v>40</v>
      </c>
      <c r="M100" s="14" t="s">
        <v>97</v>
      </c>
      <c r="N100" s="156">
        <v>-1.38E-2</v>
      </c>
      <c r="O100" s="18">
        <v>0.42730000000000001</v>
      </c>
      <c r="P100" s="152">
        <v>-8.6E-3</v>
      </c>
      <c r="Q100" s="152">
        <v>0.33910000000000001</v>
      </c>
      <c r="R100" s="152">
        <v>-1E-4</v>
      </c>
      <c r="S100" s="152">
        <v>-2.5999999999999999E-3</v>
      </c>
      <c r="T100" s="152">
        <v>2.7000000000000001E-3</v>
      </c>
      <c r="U100" s="150">
        <v>9799</v>
      </c>
      <c r="V100" s="150">
        <v>11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150076</v>
      </c>
      <c r="B101" s="144" t="s">
        <v>288</v>
      </c>
      <c r="C101" s="7">
        <v>1.0369999999999999</v>
      </c>
      <c r="D101" s="147">
        <v>1.9E-3</v>
      </c>
      <c r="E101" s="144">
        <v>0.19</v>
      </c>
      <c r="F101" s="7">
        <v>1.0309999999999999</v>
      </c>
      <c r="G101" s="146">
        <v>-5.7999999999999996E-3</v>
      </c>
      <c r="H101" s="146">
        <v>0.03</v>
      </c>
      <c r="I101" s="144">
        <v>4.5</v>
      </c>
      <c r="J101" s="144">
        <v>4.5</v>
      </c>
      <c r="K101" s="146">
        <v>4.4729999999999999E-2</v>
      </c>
      <c r="L101" s="144" t="s">
        <v>40</v>
      </c>
      <c r="M101" s="7" t="s">
        <v>88</v>
      </c>
      <c r="N101" s="145">
        <v>-5.0000000000000001E-4</v>
      </c>
      <c r="O101" s="23">
        <v>0.43109999999999998</v>
      </c>
      <c r="P101" s="146">
        <v>-8.3999999999999995E-3</v>
      </c>
      <c r="Q101" s="146">
        <v>0.74909999999999999</v>
      </c>
      <c r="R101" s="146">
        <v>1.4E-2</v>
      </c>
      <c r="S101" s="146">
        <v>9.5999999999999992E-3</v>
      </c>
      <c r="T101" s="146">
        <v>1.54E-2</v>
      </c>
      <c r="U101" s="144">
        <v>291</v>
      </c>
      <c r="V101" s="144">
        <v>0</v>
      </c>
      <c r="W101" s="148">
        <v>0.21180555555555555</v>
      </c>
      <c r="X101" s="149">
        <v>42738</v>
      </c>
      <c r="Y101" s="13" t="s">
        <v>38</v>
      </c>
    </row>
    <row r="102" spans="1:25" ht="15.75" thickBot="1" x14ac:dyDescent="0.2">
      <c r="A102" s="14">
        <v>150305</v>
      </c>
      <c r="B102" s="150" t="s">
        <v>104</v>
      </c>
      <c r="C102" s="14">
        <v>1.0389999999999999</v>
      </c>
      <c r="D102" s="151">
        <v>1E-3</v>
      </c>
      <c r="E102" s="150">
        <v>42.09</v>
      </c>
      <c r="F102" s="14">
        <v>1.0329999999999999</v>
      </c>
      <c r="G102" s="152">
        <v>-5.7999999999999996E-3</v>
      </c>
      <c r="H102" s="152">
        <v>0.03</v>
      </c>
      <c r="I102" s="150">
        <v>4.5</v>
      </c>
      <c r="J102" s="150">
        <v>4.5</v>
      </c>
      <c r="K102" s="152">
        <v>4.4729999999999999E-2</v>
      </c>
      <c r="L102" s="150" t="s">
        <v>40</v>
      </c>
      <c r="M102" s="14" t="s">
        <v>105</v>
      </c>
      <c r="N102" s="156">
        <v>-2E-3</v>
      </c>
      <c r="O102" s="18">
        <v>0.23300000000000001</v>
      </c>
      <c r="P102" s="152">
        <v>-8.6E-3</v>
      </c>
      <c r="Q102" s="152">
        <v>0.79339999999999999</v>
      </c>
      <c r="R102" s="152">
        <v>-4.1000000000000003E-3</v>
      </c>
      <c r="S102" s="152">
        <v>-6.0000000000000001E-3</v>
      </c>
      <c r="T102" s="152">
        <v>-1.1999999999999999E-3</v>
      </c>
      <c r="U102" s="150">
        <v>2717</v>
      </c>
      <c r="V102" s="150">
        <v>-11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150283</v>
      </c>
      <c r="B103" s="144" t="s">
        <v>63</v>
      </c>
      <c r="C103" s="7">
        <v>1.016</v>
      </c>
      <c r="D103" s="147">
        <v>2E-3</v>
      </c>
      <c r="E103" s="144">
        <v>185.7</v>
      </c>
      <c r="F103" s="7">
        <v>1.0096000000000001</v>
      </c>
      <c r="G103" s="146">
        <v>-6.3E-3</v>
      </c>
      <c r="H103" s="146">
        <v>0.03</v>
      </c>
      <c r="I103" s="144">
        <v>4.5</v>
      </c>
      <c r="J103" s="144">
        <v>4.5</v>
      </c>
      <c r="K103" s="146">
        <v>4.471E-2</v>
      </c>
      <c r="L103" s="144" t="s">
        <v>40</v>
      </c>
      <c r="M103" s="7" t="s">
        <v>64</v>
      </c>
      <c r="N103" s="147">
        <v>6.9999999999999999E-4</v>
      </c>
      <c r="O103" s="23">
        <v>0.2969</v>
      </c>
      <c r="P103" s="146">
        <v>-8.6999999999999994E-3</v>
      </c>
      <c r="Q103" s="160">
        <v>0.67449999999999999</v>
      </c>
      <c r="R103" s="146">
        <v>-6.4999999999999997E-3</v>
      </c>
      <c r="S103" s="146">
        <v>-5.7999999999999996E-3</v>
      </c>
      <c r="T103" s="146">
        <v>-8.9999999999999998E-4</v>
      </c>
      <c r="U103" s="144">
        <v>9236</v>
      </c>
      <c r="V103" s="144">
        <v>-13</v>
      </c>
      <c r="W103" s="148">
        <v>0.21180555555555555</v>
      </c>
      <c r="X103" s="149">
        <v>42905</v>
      </c>
      <c r="Y103" s="13" t="s">
        <v>38</v>
      </c>
    </row>
    <row r="104" spans="1:25" ht="15.75" thickBot="1" x14ac:dyDescent="0.2">
      <c r="A104" s="14">
        <v>150203</v>
      </c>
      <c r="B104" s="150" t="s">
        <v>109</v>
      </c>
      <c r="C104" s="14">
        <v>1.03</v>
      </c>
      <c r="D104" s="151">
        <v>1E-3</v>
      </c>
      <c r="E104" s="150">
        <v>280.06</v>
      </c>
      <c r="F104" s="14">
        <v>1.0229999999999999</v>
      </c>
      <c r="G104" s="152">
        <v>-6.7999999999999996E-3</v>
      </c>
      <c r="H104" s="152">
        <v>0.03</v>
      </c>
      <c r="I104" s="150">
        <v>4.5</v>
      </c>
      <c r="J104" s="150">
        <v>4.5</v>
      </c>
      <c r="K104" s="152">
        <v>4.4690000000000001E-2</v>
      </c>
      <c r="L104" s="150" t="s">
        <v>40</v>
      </c>
      <c r="M104" s="14" t="s">
        <v>110</v>
      </c>
      <c r="N104" s="156">
        <v>-7.7000000000000002E-3</v>
      </c>
      <c r="O104" s="18">
        <v>0.47010000000000002</v>
      </c>
      <c r="P104" s="152">
        <v>-9.5999999999999992E-3</v>
      </c>
      <c r="Q104" s="152">
        <v>0.24879999999999999</v>
      </c>
      <c r="R104" s="152">
        <v>-1E-3</v>
      </c>
      <c r="S104" s="152">
        <v>-8.0000000000000004E-4</v>
      </c>
      <c r="T104" s="152">
        <v>-2.8999999999999998E-3</v>
      </c>
      <c r="U104" s="150">
        <v>16073</v>
      </c>
      <c r="V104" s="150">
        <v>-21</v>
      </c>
      <c r="W104" s="153">
        <v>0.21180555555555555</v>
      </c>
      <c r="X104" s="154">
        <v>42705</v>
      </c>
      <c r="Y104" s="21" t="s">
        <v>38</v>
      </c>
    </row>
    <row r="105" spans="1:25" ht="15.75" thickBot="1" x14ac:dyDescent="0.2">
      <c r="A105" s="7">
        <v>150235</v>
      </c>
      <c r="B105" s="144" t="s">
        <v>115</v>
      </c>
      <c r="C105" s="7">
        <v>1.0369999999999999</v>
      </c>
      <c r="D105" s="147">
        <v>1.9E-3</v>
      </c>
      <c r="E105" s="144">
        <v>183.13</v>
      </c>
      <c r="F105" s="7">
        <v>1.03</v>
      </c>
      <c r="G105" s="146">
        <v>-6.7999999999999996E-3</v>
      </c>
      <c r="H105" s="146">
        <v>0.03</v>
      </c>
      <c r="I105" s="144">
        <v>4.5</v>
      </c>
      <c r="J105" s="144">
        <v>4.5</v>
      </c>
      <c r="K105" s="146">
        <v>4.4690000000000001E-2</v>
      </c>
      <c r="L105" s="144" t="s">
        <v>40</v>
      </c>
      <c r="M105" s="7" t="s">
        <v>56</v>
      </c>
      <c r="N105" s="145">
        <v>-2.3E-3</v>
      </c>
      <c r="O105" s="23">
        <v>0.36809999999999998</v>
      </c>
      <c r="P105" s="146">
        <v>-9.4999999999999998E-3</v>
      </c>
      <c r="Q105" s="146">
        <v>0.48110000000000003</v>
      </c>
      <c r="R105" s="146">
        <v>-4.7000000000000002E-3</v>
      </c>
      <c r="S105" s="146">
        <v>-4.8999999999999998E-3</v>
      </c>
      <c r="T105" s="146">
        <v>-4.8999999999999998E-3</v>
      </c>
      <c r="U105" s="144">
        <v>32459</v>
      </c>
      <c r="V105" s="144">
        <v>0</v>
      </c>
      <c r="W105" s="148">
        <v>0.21180555555555555</v>
      </c>
      <c r="X105" s="149">
        <v>42675</v>
      </c>
      <c r="Y105" s="13" t="s">
        <v>38</v>
      </c>
    </row>
    <row r="106" spans="1:25" ht="15.75" thickBot="1" x14ac:dyDescent="0.2">
      <c r="A106" s="14">
        <v>150243</v>
      </c>
      <c r="B106" s="150" t="s">
        <v>128</v>
      </c>
      <c r="C106" s="14">
        <v>1.036</v>
      </c>
      <c r="D106" s="151">
        <v>1E-3</v>
      </c>
      <c r="E106" s="150">
        <v>343.53</v>
      </c>
      <c r="F106" s="14">
        <v>1.0289999999999999</v>
      </c>
      <c r="G106" s="152">
        <v>-6.7999999999999996E-3</v>
      </c>
      <c r="H106" s="152">
        <v>0.03</v>
      </c>
      <c r="I106" s="150">
        <v>4.5</v>
      </c>
      <c r="J106" s="150">
        <v>4.5</v>
      </c>
      <c r="K106" s="152">
        <v>4.4690000000000001E-2</v>
      </c>
      <c r="L106" s="150" t="s">
        <v>40</v>
      </c>
      <c r="M106" s="14" t="s">
        <v>129</v>
      </c>
      <c r="N106" s="156">
        <v>-4.8999999999999998E-3</v>
      </c>
      <c r="O106" s="18">
        <v>0.38519999999999999</v>
      </c>
      <c r="P106" s="152">
        <v>-9.5999999999999992E-3</v>
      </c>
      <c r="Q106" s="152">
        <v>0.44209999999999999</v>
      </c>
      <c r="R106" s="152">
        <v>-5.8999999999999999E-3</v>
      </c>
      <c r="S106" s="152">
        <v>-4.7999999999999996E-3</v>
      </c>
      <c r="T106" s="152">
        <v>-5.7999999999999996E-3</v>
      </c>
      <c r="U106" s="150">
        <v>11415</v>
      </c>
      <c r="V106" s="150">
        <v>-134</v>
      </c>
      <c r="W106" s="153">
        <v>0.21180555555555555</v>
      </c>
      <c r="X106" s="154">
        <v>42705</v>
      </c>
      <c r="Y106" s="21" t="s">
        <v>38</v>
      </c>
    </row>
    <row r="107" spans="1:25" ht="15.75" thickBot="1" x14ac:dyDescent="0.2">
      <c r="A107" s="7">
        <v>150241</v>
      </c>
      <c r="B107" s="155" t="s">
        <v>94</v>
      </c>
      <c r="C107" s="7">
        <v>1.04</v>
      </c>
      <c r="D107" s="147">
        <v>2.8999999999999998E-3</v>
      </c>
      <c r="E107" s="144">
        <v>597.32000000000005</v>
      </c>
      <c r="F107" s="7">
        <v>1.0329999999999999</v>
      </c>
      <c r="G107" s="146">
        <v>-6.7999999999999996E-3</v>
      </c>
      <c r="H107" s="146">
        <v>0.03</v>
      </c>
      <c r="I107" s="144">
        <v>4.5</v>
      </c>
      <c r="J107" s="144">
        <v>4.5</v>
      </c>
      <c r="K107" s="146">
        <v>4.4690000000000001E-2</v>
      </c>
      <c r="L107" s="144" t="s">
        <v>40</v>
      </c>
      <c r="M107" s="7" t="s">
        <v>95</v>
      </c>
      <c r="N107" s="147">
        <v>1.6999999999999999E-3</v>
      </c>
      <c r="O107" s="23">
        <v>0.31569999999999998</v>
      </c>
      <c r="P107" s="146">
        <v>-9.4999999999999998E-3</v>
      </c>
      <c r="Q107" s="146">
        <v>0.6</v>
      </c>
      <c r="R107" s="146">
        <v>-4.3E-3</v>
      </c>
      <c r="S107" s="146">
        <v>-3.7000000000000002E-3</v>
      </c>
      <c r="T107" s="146">
        <v>-5.7999999999999996E-3</v>
      </c>
      <c r="U107" s="144">
        <v>8321</v>
      </c>
      <c r="V107" s="144">
        <v>-1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150307</v>
      </c>
      <c r="B108" s="150" t="s">
        <v>51</v>
      </c>
      <c r="C108" s="14">
        <v>1.0409999999999999</v>
      </c>
      <c r="D108" s="159">
        <v>0</v>
      </c>
      <c r="E108" s="150">
        <v>635.98</v>
      </c>
      <c r="F108" s="14">
        <v>1.034</v>
      </c>
      <c r="G108" s="152">
        <v>-6.7999999999999996E-3</v>
      </c>
      <c r="H108" s="152">
        <v>0.03</v>
      </c>
      <c r="I108" s="150">
        <v>4.5</v>
      </c>
      <c r="J108" s="150">
        <v>4.5</v>
      </c>
      <c r="K108" s="152">
        <v>4.4690000000000001E-2</v>
      </c>
      <c r="L108" s="150" t="s">
        <v>40</v>
      </c>
      <c r="M108" s="14" t="s">
        <v>52</v>
      </c>
      <c r="N108" s="156">
        <v>-3.0000000000000001E-3</v>
      </c>
      <c r="O108" s="18">
        <v>0.21290000000000001</v>
      </c>
      <c r="P108" s="152">
        <v>-9.4999999999999998E-3</v>
      </c>
      <c r="Q108" s="152">
        <v>0.83899999999999997</v>
      </c>
      <c r="R108" s="152">
        <v>-7.6E-3</v>
      </c>
      <c r="S108" s="152">
        <v>-8.0000000000000002E-3</v>
      </c>
      <c r="T108" s="152">
        <v>-6.7999999999999996E-3</v>
      </c>
      <c r="U108" s="150">
        <v>16795</v>
      </c>
      <c r="V108" s="150">
        <v>-828</v>
      </c>
      <c r="W108" s="153">
        <v>0.21180555555555555</v>
      </c>
      <c r="X108" s="154">
        <v>42705</v>
      </c>
      <c r="Y108" s="21" t="s">
        <v>38</v>
      </c>
    </row>
    <row r="109" spans="1:25" ht="15.75" thickBot="1" x14ac:dyDescent="0.2">
      <c r="A109" s="7">
        <v>150269</v>
      </c>
      <c r="B109" s="144" t="s">
        <v>57</v>
      </c>
      <c r="C109" s="7">
        <v>1.04</v>
      </c>
      <c r="D109" s="147">
        <v>1E-3</v>
      </c>
      <c r="E109" s="144">
        <v>1159.02</v>
      </c>
      <c r="F109" s="7">
        <v>1.0329999999999999</v>
      </c>
      <c r="G109" s="146">
        <v>-6.7999999999999996E-3</v>
      </c>
      <c r="H109" s="146">
        <v>0.03</v>
      </c>
      <c r="I109" s="144">
        <v>4.5</v>
      </c>
      <c r="J109" s="144">
        <v>4.5</v>
      </c>
      <c r="K109" s="146">
        <v>4.4690000000000001E-2</v>
      </c>
      <c r="L109" s="144" t="s">
        <v>40</v>
      </c>
      <c r="M109" s="7" t="s">
        <v>58</v>
      </c>
      <c r="N109" s="145">
        <v>-8.8000000000000005E-3</v>
      </c>
      <c r="O109" s="23">
        <v>0.33650000000000002</v>
      </c>
      <c r="P109" s="146">
        <v>-9.4999999999999998E-3</v>
      </c>
      <c r="Q109" s="146">
        <v>0.5514</v>
      </c>
      <c r="R109" s="146">
        <v>-4.0000000000000002E-4</v>
      </c>
      <c r="S109" s="146">
        <v>-4.1000000000000003E-3</v>
      </c>
      <c r="T109" s="146">
        <v>-3.0999999999999999E-3</v>
      </c>
      <c r="U109" s="144">
        <v>54819</v>
      </c>
      <c r="V109" s="144">
        <v>-165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150271</v>
      </c>
      <c r="B110" s="150" t="s">
        <v>59</v>
      </c>
      <c r="C110" s="14">
        <v>1.04</v>
      </c>
      <c r="D110" s="151">
        <v>1E-3</v>
      </c>
      <c r="E110" s="150">
        <v>12.22</v>
      </c>
      <c r="F110" s="14">
        <v>1.0329999999999999</v>
      </c>
      <c r="G110" s="152">
        <v>-6.7999999999999996E-3</v>
      </c>
      <c r="H110" s="152">
        <v>0.03</v>
      </c>
      <c r="I110" s="150">
        <v>4.5</v>
      </c>
      <c r="J110" s="150">
        <v>4.5</v>
      </c>
      <c r="K110" s="152">
        <v>4.4690000000000001E-2</v>
      </c>
      <c r="L110" s="150" t="s">
        <v>40</v>
      </c>
      <c r="M110" s="14" t="s">
        <v>60</v>
      </c>
      <c r="N110" s="151">
        <v>5.0000000000000001E-3</v>
      </c>
      <c r="O110" s="18">
        <v>0.41049999999999998</v>
      </c>
      <c r="P110" s="152">
        <v>-9.4999999999999998E-3</v>
      </c>
      <c r="Q110" s="152">
        <v>0.3785</v>
      </c>
      <c r="R110" s="152">
        <v>-3.3999999999999998E-3</v>
      </c>
      <c r="S110" s="152">
        <v>-9.7000000000000003E-3</v>
      </c>
      <c r="T110" s="152">
        <v>-2.8E-3</v>
      </c>
      <c r="U110" s="150">
        <v>2193</v>
      </c>
      <c r="V110" s="150">
        <v>-15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150275</v>
      </c>
      <c r="B111" s="155" t="s">
        <v>89</v>
      </c>
      <c r="C111" s="7">
        <v>1.04</v>
      </c>
      <c r="D111" s="147">
        <v>2.8999999999999998E-3</v>
      </c>
      <c r="E111" s="144">
        <v>2110.08</v>
      </c>
      <c r="F111" s="7">
        <v>1.0329999999999999</v>
      </c>
      <c r="G111" s="146">
        <v>-6.7999999999999996E-3</v>
      </c>
      <c r="H111" s="146">
        <v>0.03</v>
      </c>
      <c r="I111" s="144">
        <v>4.5</v>
      </c>
      <c r="J111" s="144">
        <v>4.5</v>
      </c>
      <c r="K111" s="146">
        <v>4.4690000000000001E-2</v>
      </c>
      <c r="L111" s="144" t="s">
        <v>40</v>
      </c>
      <c r="M111" s="7" t="s">
        <v>46</v>
      </c>
      <c r="N111" s="147">
        <v>7.0000000000000001E-3</v>
      </c>
      <c r="O111" s="23">
        <v>0.1469</v>
      </c>
      <c r="P111" s="146">
        <v>-9.4999999999999998E-3</v>
      </c>
      <c r="Q111" s="146">
        <v>0.99480000000000002</v>
      </c>
      <c r="R111" s="146">
        <v>-6.6E-3</v>
      </c>
      <c r="S111" s="146">
        <v>-6.0000000000000001E-3</v>
      </c>
      <c r="T111" s="146">
        <v>-1.4E-3</v>
      </c>
      <c r="U111" s="144">
        <v>70029</v>
      </c>
      <c r="V111" s="144">
        <v>-920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502024</v>
      </c>
      <c r="B112" s="150" t="s">
        <v>77</v>
      </c>
      <c r="C112" s="14">
        <v>1.008</v>
      </c>
      <c r="D112" s="151">
        <v>1E-3</v>
      </c>
      <c r="E112" s="150">
        <v>179.79</v>
      </c>
      <c r="F112" s="14">
        <v>1.0009999999999999</v>
      </c>
      <c r="G112" s="152">
        <v>-7.0000000000000001E-3</v>
      </c>
      <c r="H112" s="152">
        <v>0.03</v>
      </c>
      <c r="I112" s="150">
        <v>4.5</v>
      </c>
      <c r="J112" s="150">
        <v>4.5</v>
      </c>
      <c r="K112" s="152">
        <v>4.4690000000000001E-2</v>
      </c>
      <c r="L112" s="150" t="s">
        <v>40</v>
      </c>
      <c r="M112" s="14" t="s">
        <v>78</v>
      </c>
      <c r="N112" s="151">
        <v>1.1000000000000001E-3</v>
      </c>
      <c r="O112" s="18">
        <v>0.29320000000000002</v>
      </c>
      <c r="P112" s="152">
        <v>-9.7000000000000003E-3</v>
      </c>
      <c r="Q112" s="152">
        <v>0.69510000000000005</v>
      </c>
      <c r="R112" s="152">
        <v>-7.7999999999999996E-3</v>
      </c>
      <c r="S112" s="152">
        <v>-6.1999999999999998E-3</v>
      </c>
      <c r="T112" s="152">
        <v>-6.7999999999999996E-3</v>
      </c>
      <c r="U112" s="150">
        <v>3452</v>
      </c>
      <c r="V112" s="150">
        <v>-168</v>
      </c>
      <c r="W112" s="153">
        <v>0.21180555555555555</v>
      </c>
      <c r="X112" s="154">
        <v>42979</v>
      </c>
      <c r="Y112" s="21" t="s">
        <v>38</v>
      </c>
    </row>
    <row r="113" spans="1:25" ht="15.75" thickBot="1" x14ac:dyDescent="0.2">
      <c r="A113" s="7">
        <v>150255</v>
      </c>
      <c r="B113" s="155" t="s">
        <v>112</v>
      </c>
      <c r="C113" s="7">
        <v>1.0189999999999999</v>
      </c>
      <c r="D113" s="145">
        <v>-1E-3</v>
      </c>
      <c r="E113" s="144">
        <v>2.63</v>
      </c>
      <c r="F113" s="7">
        <v>1.0118</v>
      </c>
      <c r="G113" s="146">
        <v>-7.1000000000000004E-3</v>
      </c>
      <c r="H113" s="146">
        <v>0.03</v>
      </c>
      <c r="I113" s="144">
        <v>4.5</v>
      </c>
      <c r="J113" s="144">
        <v>4.5</v>
      </c>
      <c r="K113" s="146">
        <v>4.4679999999999997E-2</v>
      </c>
      <c r="L113" s="144" t="s">
        <v>40</v>
      </c>
      <c r="M113" s="7" t="s">
        <v>95</v>
      </c>
      <c r="N113" s="147">
        <v>1.6999999999999999E-3</v>
      </c>
      <c r="O113" s="23">
        <v>0.24079999999999999</v>
      </c>
      <c r="P113" s="146">
        <v>-9.5999999999999992E-3</v>
      </c>
      <c r="Q113" s="146">
        <v>0.80500000000000005</v>
      </c>
      <c r="R113" s="146">
        <v>-6.7000000000000002E-3</v>
      </c>
      <c r="S113" s="146">
        <v>-2E-3</v>
      </c>
      <c r="T113" s="146">
        <v>-1.4E-2</v>
      </c>
      <c r="U113" s="144">
        <v>2943</v>
      </c>
      <c r="V113" s="144">
        <v>-35</v>
      </c>
      <c r="W113" s="148">
        <v>0.21180555555555555</v>
      </c>
      <c r="X113" s="149">
        <v>42888</v>
      </c>
      <c r="Y113" s="13" t="s">
        <v>38</v>
      </c>
    </row>
    <row r="114" spans="1:25" ht="15.75" thickBot="1" x14ac:dyDescent="0.2">
      <c r="A114" s="14">
        <v>502049</v>
      </c>
      <c r="B114" s="150" t="s">
        <v>90</v>
      </c>
      <c r="C114" s="14">
        <v>1.0249999999999999</v>
      </c>
      <c r="D114" s="151">
        <v>1E-3</v>
      </c>
      <c r="E114" s="150">
        <v>720.44</v>
      </c>
      <c r="F114" s="14">
        <v>1.0179</v>
      </c>
      <c r="G114" s="152">
        <v>-7.0000000000000001E-3</v>
      </c>
      <c r="H114" s="152">
        <v>0.03</v>
      </c>
      <c r="I114" s="150">
        <v>4.5</v>
      </c>
      <c r="J114" s="150">
        <v>4.5</v>
      </c>
      <c r="K114" s="152">
        <v>4.4679999999999997E-2</v>
      </c>
      <c r="L114" s="150" t="s">
        <v>40</v>
      </c>
      <c r="M114" s="14" t="s">
        <v>91</v>
      </c>
      <c r="N114" s="151">
        <v>1.8E-3</v>
      </c>
      <c r="O114" s="18">
        <v>0.42930000000000001</v>
      </c>
      <c r="P114" s="152">
        <v>-9.5999999999999992E-3</v>
      </c>
      <c r="Q114" s="152">
        <v>0.35039999999999999</v>
      </c>
      <c r="R114" s="152">
        <v>-5.1999999999999998E-3</v>
      </c>
      <c r="S114" s="152">
        <v>-4.0000000000000001E-3</v>
      </c>
      <c r="T114" s="152">
        <v>-5.1999999999999998E-3</v>
      </c>
      <c r="U114" s="150">
        <v>13993</v>
      </c>
      <c r="V114" s="150">
        <v>-87</v>
      </c>
      <c r="W114" s="153">
        <v>0.21180555555555555</v>
      </c>
      <c r="X114" s="154">
        <v>42839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1.02</v>
      </c>
      <c r="D115" s="147">
        <v>2.8999999999999998E-3</v>
      </c>
      <c r="E115" s="144">
        <v>746.12</v>
      </c>
      <c r="F115" s="7">
        <v>1.0122</v>
      </c>
      <c r="G115" s="146">
        <v>-7.7000000000000002E-3</v>
      </c>
      <c r="H115" s="146">
        <v>0.03</v>
      </c>
      <c r="I115" s="144">
        <v>4.5</v>
      </c>
      <c r="J115" s="144">
        <v>4.5</v>
      </c>
      <c r="K115" s="146">
        <v>4.4650000000000002E-2</v>
      </c>
      <c r="L115" s="144" t="s">
        <v>40</v>
      </c>
      <c r="M115" s="7" t="s">
        <v>76</v>
      </c>
      <c r="N115" s="147">
        <v>4.8999999999999998E-3</v>
      </c>
      <c r="O115" s="23">
        <v>0.36459999999999998</v>
      </c>
      <c r="P115" s="146">
        <v>-1.06E-2</v>
      </c>
      <c r="Q115" s="160">
        <v>0.5101</v>
      </c>
      <c r="R115" s="146">
        <v>9.2999999999999992E-3</v>
      </c>
      <c r="S115" s="146">
        <v>2.41E-2</v>
      </c>
      <c r="T115" s="146">
        <v>1E-4</v>
      </c>
      <c r="U115" s="144">
        <v>43432</v>
      </c>
      <c r="V115" s="144">
        <v>255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150205</v>
      </c>
      <c r="B116" s="150" t="s">
        <v>49</v>
      </c>
      <c r="C116" s="14">
        <v>1.044</v>
      </c>
      <c r="D116" s="151">
        <v>1.9E-3</v>
      </c>
      <c r="E116" s="150">
        <v>4578.6000000000004</v>
      </c>
      <c r="F116" s="14">
        <v>1.036</v>
      </c>
      <c r="G116" s="152">
        <v>-7.7000000000000002E-3</v>
      </c>
      <c r="H116" s="152">
        <v>0.03</v>
      </c>
      <c r="I116" s="150">
        <v>4.5</v>
      </c>
      <c r="J116" s="150">
        <v>4.5</v>
      </c>
      <c r="K116" s="152">
        <v>4.4639999999999999E-2</v>
      </c>
      <c r="L116" s="150" t="s">
        <v>40</v>
      </c>
      <c r="M116" s="14" t="s">
        <v>50</v>
      </c>
      <c r="N116" s="151">
        <v>3.7000000000000002E-3</v>
      </c>
      <c r="O116" s="18">
        <v>0.1971</v>
      </c>
      <c r="P116" s="152">
        <v>-1.0500000000000001E-2</v>
      </c>
      <c r="Q116" s="152">
        <v>0.87309999999999999</v>
      </c>
      <c r="R116" s="152">
        <v>-6.0000000000000001E-3</v>
      </c>
      <c r="S116" s="152">
        <v>-1.9E-3</v>
      </c>
      <c r="T116" s="152">
        <v>-5.9999999999999995E-4</v>
      </c>
      <c r="U116" s="150">
        <v>589191</v>
      </c>
      <c r="V116" s="150">
        <v>236</v>
      </c>
      <c r="W116" s="153">
        <v>0.21180555555555555</v>
      </c>
      <c r="X116" s="154">
        <v>42705</v>
      </c>
      <c r="Y116" s="21" t="s">
        <v>38</v>
      </c>
    </row>
    <row r="117" spans="1:25" ht="15.75" thickBot="1" x14ac:dyDescent="0.2">
      <c r="A117" s="7">
        <v>150315</v>
      </c>
      <c r="B117" s="144" t="s">
        <v>118</v>
      </c>
      <c r="C117" s="7">
        <v>1.042</v>
      </c>
      <c r="D117" s="147">
        <v>1E-3</v>
      </c>
      <c r="E117" s="144">
        <v>155.21</v>
      </c>
      <c r="F117" s="7">
        <v>1.034</v>
      </c>
      <c r="G117" s="146">
        <v>-7.7000000000000002E-3</v>
      </c>
      <c r="H117" s="146">
        <v>0.03</v>
      </c>
      <c r="I117" s="144">
        <v>4.5</v>
      </c>
      <c r="J117" s="144">
        <v>4.5</v>
      </c>
      <c r="K117" s="146">
        <v>4.4639999999999999E-2</v>
      </c>
      <c r="L117" s="144" t="s">
        <v>40</v>
      </c>
      <c r="M117" s="7" t="s">
        <v>119</v>
      </c>
      <c r="N117" s="145">
        <v>-4.0000000000000001E-3</v>
      </c>
      <c r="O117" s="23">
        <v>0.37730000000000002</v>
      </c>
      <c r="P117" s="146">
        <v>-1.0500000000000001E-2</v>
      </c>
      <c r="Q117" s="146">
        <v>0.45479999999999998</v>
      </c>
      <c r="R117" s="146">
        <v>-6.4000000000000003E-3</v>
      </c>
      <c r="S117" s="146">
        <v>-7.1999999999999998E-3</v>
      </c>
      <c r="T117" s="146">
        <v>-5.8999999999999999E-3</v>
      </c>
      <c r="U117" s="144">
        <v>8816</v>
      </c>
      <c r="V117" s="144">
        <v>-143</v>
      </c>
      <c r="W117" s="148">
        <v>0.21180555555555555</v>
      </c>
      <c r="X117" s="149">
        <v>42705</v>
      </c>
      <c r="Y117" s="13" t="s">
        <v>38</v>
      </c>
    </row>
    <row r="118" spans="1:25" ht="15.75" thickBot="1" x14ac:dyDescent="0.2">
      <c r="A118" s="14">
        <v>150051</v>
      </c>
      <c r="B118" s="150" t="s">
        <v>87</v>
      </c>
      <c r="C118" s="14">
        <v>1.0349999999999999</v>
      </c>
      <c r="D118" s="156">
        <v>-1E-3</v>
      </c>
      <c r="E118" s="150">
        <v>405.01</v>
      </c>
      <c r="F118" s="14">
        <v>1.0269999999999999</v>
      </c>
      <c r="G118" s="152">
        <v>-7.7999999999999996E-3</v>
      </c>
      <c r="H118" s="152">
        <v>0.03</v>
      </c>
      <c r="I118" s="150">
        <v>4.5</v>
      </c>
      <c r="J118" s="150">
        <v>4.5</v>
      </c>
      <c r="K118" s="152">
        <v>4.4639999999999999E-2</v>
      </c>
      <c r="L118" s="150" t="s">
        <v>40</v>
      </c>
      <c r="M118" s="14" t="s">
        <v>88</v>
      </c>
      <c r="N118" s="156">
        <v>-5.0000000000000001E-4</v>
      </c>
      <c r="O118" s="18">
        <v>0.44929999999999998</v>
      </c>
      <c r="P118" s="152">
        <v>-1.0500000000000001E-2</v>
      </c>
      <c r="Q118" s="152">
        <v>0.29370000000000002</v>
      </c>
      <c r="R118" s="152">
        <v>-5.5999999999999999E-3</v>
      </c>
      <c r="S118" s="152">
        <v>-8.9999999999999998E-4</v>
      </c>
      <c r="T118" s="152">
        <v>-5.1999999999999998E-3</v>
      </c>
      <c r="U118" s="150">
        <v>30253</v>
      </c>
      <c r="V118" s="150">
        <v>252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150227</v>
      </c>
      <c r="B119" s="155" t="s">
        <v>111</v>
      </c>
      <c r="C119" s="7">
        <v>1.0469999999999999</v>
      </c>
      <c r="D119" s="157">
        <v>0</v>
      </c>
      <c r="E119" s="144">
        <v>1917.49</v>
      </c>
      <c r="F119" s="7">
        <v>1.038</v>
      </c>
      <c r="G119" s="146">
        <v>-8.6999999999999994E-3</v>
      </c>
      <c r="H119" s="146">
        <v>0.03</v>
      </c>
      <c r="I119" s="144">
        <v>4.5</v>
      </c>
      <c r="J119" s="144">
        <v>4.5</v>
      </c>
      <c r="K119" s="146">
        <v>4.4600000000000001E-2</v>
      </c>
      <c r="L119" s="144" t="s">
        <v>40</v>
      </c>
      <c r="M119" s="7" t="s">
        <v>95</v>
      </c>
      <c r="N119" s="147">
        <v>1.6999999999999999E-3</v>
      </c>
      <c r="O119" s="23">
        <v>0.26429999999999998</v>
      </c>
      <c r="P119" s="146">
        <v>-1.14E-2</v>
      </c>
      <c r="Q119" s="146">
        <v>0.71350000000000002</v>
      </c>
      <c r="R119" s="146">
        <v>-1.6000000000000001E-3</v>
      </c>
      <c r="S119" s="146">
        <v>2.3E-3</v>
      </c>
      <c r="T119" s="146">
        <v>-5.9999999999999995E-4</v>
      </c>
      <c r="U119" s="144">
        <v>329067</v>
      </c>
      <c r="V119" s="144">
        <v>1924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150273</v>
      </c>
      <c r="B120" s="150" t="s">
        <v>45</v>
      </c>
      <c r="C120" s="14">
        <v>1.01</v>
      </c>
      <c r="D120" s="151">
        <v>3.0000000000000001E-3</v>
      </c>
      <c r="E120" s="150">
        <v>420.17</v>
      </c>
      <c r="F120" s="14">
        <v>1.0009999999999999</v>
      </c>
      <c r="G120" s="152">
        <v>-8.9999999999999993E-3</v>
      </c>
      <c r="H120" s="152">
        <v>0.03</v>
      </c>
      <c r="I120" s="150">
        <v>4.5</v>
      </c>
      <c r="J120" s="150">
        <v>4.5</v>
      </c>
      <c r="K120" s="152">
        <v>4.4600000000000001E-2</v>
      </c>
      <c r="L120" s="150" t="s">
        <v>40</v>
      </c>
      <c r="M120" s="14" t="s">
        <v>46</v>
      </c>
      <c r="N120" s="151">
        <v>7.0000000000000001E-3</v>
      </c>
      <c r="O120" s="18">
        <v>0.1603</v>
      </c>
      <c r="P120" s="152">
        <v>-1.1599999999999999E-2</v>
      </c>
      <c r="Q120" s="152">
        <v>1.0136000000000001</v>
      </c>
      <c r="R120" s="152">
        <v>-7.3000000000000001E-3</v>
      </c>
      <c r="S120" s="152">
        <v>-7.4000000000000003E-3</v>
      </c>
      <c r="T120" s="152">
        <v>-1.4E-3</v>
      </c>
      <c r="U120" s="150">
        <v>11242</v>
      </c>
      <c r="V120" s="150">
        <v>-41</v>
      </c>
      <c r="W120" s="153">
        <v>0.21180555555555555</v>
      </c>
      <c r="X120" s="154">
        <v>42979</v>
      </c>
      <c r="Y120" s="21" t="s">
        <v>38</v>
      </c>
    </row>
    <row r="121" spans="1:25" ht="15.75" thickBot="1" x14ac:dyDescent="0.2">
      <c r="A121" s="7">
        <v>150277</v>
      </c>
      <c r="B121" s="155" t="s">
        <v>65</v>
      </c>
      <c r="C121" s="7">
        <v>1.01</v>
      </c>
      <c r="D121" s="147">
        <v>3.0000000000000001E-3</v>
      </c>
      <c r="E121" s="144">
        <v>2434.25</v>
      </c>
      <c r="F121" s="7">
        <v>1.0009999999999999</v>
      </c>
      <c r="G121" s="146">
        <v>-8.9999999999999993E-3</v>
      </c>
      <c r="H121" s="146">
        <v>0.03</v>
      </c>
      <c r="I121" s="144">
        <v>4.5</v>
      </c>
      <c r="J121" s="144">
        <v>4.5</v>
      </c>
      <c r="K121" s="146">
        <v>4.4600000000000001E-2</v>
      </c>
      <c r="L121" s="144" t="s">
        <v>40</v>
      </c>
      <c r="M121" s="7" t="s">
        <v>66</v>
      </c>
      <c r="N121" s="147">
        <v>7.7999999999999996E-3</v>
      </c>
      <c r="O121" s="23">
        <v>0.1643</v>
      </c>
      <c r="P121" s="146">
        <v>-1.1599999999999999E-2</v>
      </c>
      <c r="Q121" s="146">
        <v>1.004</v>
      </c>
      <c r="R121" s="146">
        <v>-6.0000000000000001E-3</v>
      </c>
      <c r="S121" s="146">
        <v>-7.4000000000000003E-3</v>
      </c>
      <c r="T121" s="146">
        <v>-4.7999999999999996E-3</v>
      </c>
      <c r="U121" s="144">
        <v>53029</v>
      </c>
      <c r="V121" s="144">
        <v>-905</v>
      </c>
      <c r="W121" s="148">
        <v>0.21180555555555555</v>
      </c>
      <c r="X121" s="149">
        <v>42979</v>
      </c>
      <c r="Y121" s="13" t="s">
        <v>38</v>
      </c>
    </row>
    <row r="122" spans="1:25" ht="15.75" thickBot="1" x14ac:dyDescent="0.2">
      <c r="A122" s="14">
        <v>150209</v>
      </c>
      <c r="B122" s="150" t="s">
        <v>47</v>
      </c>
      <c r="C122" s="14">
        <v>1.042</v>
      </c>
      <c r="D122" s="151">
        <v>1.9E-3</v>
      </c>
      <c r="E122" s="150">
        <v>3230.32</v>
      </c>
      <c r="F122" s="14">
        <v>1.0329999999999999</v>
      </c>
      <c r="G122" s="152">
        <v>-8.6999999999999994E-3</v>
      </c>
      <c r="H122" s="152">
        <v>0.03</v>
      </c>
      <c r="I122" s="150">
        <v>4.5</v>
      </c>
      <c r="J122" s="150">
        <v>4.5</v>
      </c>
      <c r="K122" s="152">
        <v>4.4600000000000001E-2</v>
      </c>
      <c r="L122" s="150" t="s">
        <v>40</v>
      </c>
      <c r="M122" s="14" t="s">
        <v>48</v>
      </c>
      <c r="N122" s="151">
        <v>1.6999999999999999E-3</v>
      </c>
      <c r="O122" s="18">
        <v>0.25440000000000002</v>
      </c>
      <c r="P122" s="152">
        <v>-1.14E-2</v>
      </c>
      <c r="Q122" s="152">
        <v>0.74339999999999995</v>
      </c>
      <c r="R122" s="152">
        <v>-6.3E-3</v>
      </c>
      <c r="S122" s="152">
        <v>-4.7000000000000002E-3</v>
      </c>
      <c r="T122" s="152">
        <v>-4.1000000000000003E-3</v>
      </c>
      <c r="U122" s="150">
        <v>448533</v>
      </c>
      <c r="V122" s="150">
        <v>-593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150200</v>
      </c>
      <c r="B123" s="144" t="s">
        <v>55</v>
      </c>
      <c r="C123" s="7">
        <v>1.042</v>
      </c>
      <c r="D123" s="147">
        <v>2.8999999999999998E-3</v>
      </c>
      <c r="E123" s="144">
        <v>7724.14</v>
      </c>
      <c r="F123" s="7">
        <v>1.0329999999999999</v>
      </c>
      <c r="G123" s="146">
        <v>-8.6999999999999994E-3</v>
      </c>
      <c r="H123" s="146">
        <v>0.03</v>
      </c>
      <c r="I123" s="144">
        <v>4.5</v>
      </c>
      <c r="J123" s="144">
        <v>4.5</v>
      </c>
      <c r="K123" s="146">
        <v>4.4600000000000001E-2</v>
      </c>
      <c r="L123" s="144" t="s">
        <v>40</v>
      </c>
      <c r="M123" s="7" t="s">
        <v>56</v>
      </c>
      <c r="N123" s="145">
        <v>-2.3E-3</v>
      </c>
      <c r="O123" s="23">
        <v>0.21210000000000001</v>
      </c>
      <c r="P123" s="146">
        <v>-1.14E-2</v>
      </c>
      <c r="Q123" s="146">
        <v>0.84230000000000005</v>
      </c>
      <c r="R123" s="146">
        <v>-2.9999999999999997E-4</v>
      </c>
      <c r="S123" s="146">
        <v>-5.9999999999999995E-4</v>
      </c>
      <c r="T123" s="146">
        <v>-3.7000000000000002E-3</v>
      </c>
      <c r="U123" s="144">
        <v>1048305</v>
      </c>
      <c r="V123" s="144">
        <v>2249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150018</v>
      </c>
      <c r="B124" s="150" t="s">
        <v>122</v>
      </c>
      <c r="C124" s="14">
        <v>1.04</v>
      </c>
      <c r="D124" s="151">
        <v>2.8999999999999998E-3</v>
      </c>
      <c r="E124" s="150">
        <v>8805.06</v>
      </c>
      <c r="F124" s="14">
        <v>1.0309999999999999</v>
      </c>
      <c r="G124" s="152">
        <v>-8.6999999999999994E-3</v>
      </c>
      <c r="H124" s="152">
        <v>0.03</v>
      </c>
      <c r="I124" s="150">
        <v>4.5</v>
      </c>
      <c r="J124" s="150">
        <v>4.5</v>
      </c>
      <c r="K124" s="152">
        <v>4.4600000000000001E-2</v>
      </c>
      <c r="L124" s="150" t="s">
        <v>40</v>
      </c>
      <c r="M124" s="14" t="s">
        <v>123</v>
      </c>
      <c r="N124" s="156">
        <v>-4.0000000000000001E-3</v>
      </c>
      <c r="O124" s="18">
        <v>0.33510000000000001</v>
      </c>
      <c r="P124" s="152">
        <v>-1.14E-2</v>
      </c>
      <c r="Q124" s="152">
        <v>1.0761000000000001</v>
      </c>
      <c r="R124" s="152">
        <v>-3.3999999999999998E-3</v>
      </c>
      <c r="S124" s="152">
        <v>-1.5E-3</v>
      </c>
      <c r="T124" s="152">
        <v>4.1999999999999997E-3</v>
      </c>
      <c r="U124" s="150">
        <v>347635</v>
      </c>
      <c r="V124" s="150">
        <v>5613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150329</v>
      </c>
      <c r="B125" s="144" t="s">
        <v>99</v>
      </c>
      <c r="C125" s="7">
        <v>1.042</v>
      </c>
      <c r="D125" s="157">
        <v>0</v>
      </c>
      <c r="E125" s="144">
        <v>278.02</v>
      </c>
      <c r="F125" s="7">
        <v>1.0329999999999999</v>
      </c>
      <c r="G125" s="146">
        <v>-8.6999999999999994E-3</v>
      </c>
      <c r="H125" s="146">
        <v>0.03</v>
      </c>
      <c r="I125" s="144">
        <v>4.5</v>
      </c>
      <c r="J125" s="144">
        <v>4.5</v>
      </c>
      <c r="K125" s="146">
        <v>4.4600000000000001E-2</v>
      </c>
      <c r="L125" s="144" t="s">
        <v>40</v>
      </c>
      <c r="M125" s="7" t="s">
        <v>100</v>
      </c>
      <c r="N125" s="147">
        <v>7.4999999999999997E-3</v>
      </c>
      <c r="O125" s="23">
        <v>0.34870000000000001</v>
      </c>
      <c r="P125" s="146">
        <v>-1.14E-2</v>
      </c>
      <c r="Q125" s="146">
        <v>0.52290000000000003</v>
      </c>
      <c r="R125" s="146">
        <v>-7.1000000000000004E-3</v>
      </c>
      <c r="S125" s="146">
        <v>-5.1000000000000004E-3</v>
      </c>
      <c r="T125" s="146">
        <v>-5.7000000000000002E-3</v>
      </c>
      <c r="U125" s="144">
        <v>12653</v>
      </c>
      <c r="V125" s="144">
        <v>-299</v>
      </c>
      <c r="W125" s="148">
        <v>0.21180555555555555</v>
      </c>
      <c r="X125" s="149">
        <v>42719</v>
      </c>
      <c r="Y125" s="13" t="s">
        <v>38</v>
      </c>
    </row>
    <row r="126" spans="1:25" ht="15.75" thickBot="1" x14ac:dyDescent="0.2">
      <c r="A126" s="14">
        <v>150186</v>
      </c>
      <c r="B126" s="150" t="s">
        <v>79</v>
      </c>
      <c r="C126" s="14">
        <v>1.0149999999999999</v>
      </c>
      <c r="D126" s="151">
        <v>2E-3</v>
      </c>
      <c r="E126" s="150">
        <v>561.01</v>
      </c>
      <c r="F126" s="14">
        <v>1.0053000000000001</v>
      </c>
      <c r="G126" s="152">
        <v>-9.5999999999999992E-3</v>
      </c>
      <c r="H126" s="152">
        <v>0.03</v>
      </c>
      <c r="I126" s="150">
        <v>4.5</v>
      </c>
      <c r="J126" s="150">
        <v>4.5</v>
      </c>
      <c r="K126" s="152">
        <v>4.4569999999999999E-2</v>
      </c>
      <c r="L126" s="150" t="s">
        <v>40</v>
      </c>
      <c r="M126" s="14" t="s">
        <v>80</v>
      </c>
      <c r="N126" s="151">
        <v>2.0999999999999999E-3</v>
      </c>
      <c r="O126" s="18">
        <v>0.35360000000000003</v>
      </c>
      <c r="P126" s="152">
        <v>-1.26E-2</v>
      </c>
      <c r="Q126" s="162">
        <v>0.54469999999999996</v>
      </c>
      <c r="R126" s="152">
        <v>-4.1000000000000003E-3</v>
      </c>
      <c r="S126" s="152">
        <v>-4.7000000000000002E-3</v>
      </c>
      <c r="T126" s="152">
        <v>-2.0000000000000001E-4</v>
      </c>
      <c r="U126" s="150">
        <v>45712</v>
      </c>
      <c r="V126" s="150">
        <v>161</v>
      </c>
      <c r="W126" s="153">
        <v>0.21180555555555555</v>
      </c>
      <c r="X126" s="154">
        <v>42940</v>
      </c>
      <c r="Y126" s="21" t="s">
        <v>38</v>
      </c>
    </row>
    <row r="127" spans="1:25" ht="15.75" thickBot="1" x14ac:dyDescent="0.2">
      <c r="A127" s="7">
        <v>502007</v>
      </c>
      <c r="B127" s="144" t="s">
        <v>47</v>
      </c>
      <c r="C127" s="7">
        <v>1.02</v>
      </c>
      <c r="D127" s="145">
        <v>-1E-3</v>
      </c>
      <c r="E127" s="144">
        <v>322.16000000000003</v>
      </c>
      <c r="F127" s="7">
        <v>1.0104</v>
      </c>
      <c r="G127" s="146">
        <v>-9.4999999999999998E-3</v>
      </c>
      <c r="H127" s="146">
        <v>0.03</v>
      </c>
      <c r="I127" s="144">
        <v>4.5</v>
      </c>
      <c r="J127" s="144">
        <v>4.5</v>
      </c>
      <c r="K127" s="146">
        <v>4.4569999999999999E-2</v>
      </c>
      <c r="L127" s="144" t="s">
        <v>40</v>
      </c>
      <c r="M127" s="7" t="s">
        <v>48</v>
      </c>
      <c r="N127" s="147">
        <v>1.6999999999999999E-3</v>
      </c>
      <c r="O127" s="23">
        <v>0.30730000000000002</v>
      </c>
      <c r="P127" s="146">
        <v>-1.2500000000000001E-2</v>
      </c>
      <c r="Q127" s="146">
        <v>0.64880000000000004</v>
      </c>
      <c r="R127" s="146">
        <v>-5.7999999999999996E-3</v>
      </c>
      <c r="S127" s="146">
        <v>-4.7000000000000002E-3</v>
      </c>
      <c r="T127" s="146">
        <v>-5.0000000000000001E-3</v>
      </c>
      <c r="U127" s="144">
        <v>24513</v>
      </c>
      <c r="V127" s="144">
        <v>-37</v>
      </c>
      <c r="W127" s="148">
        <v>0.21180555555555555</v>
      </c>
      <c r="X127" s="149">
        <v>42900</v>
      </c>
      <c r="Y127" s="13" t="s">
        <v>38</v>
      </c>
    </row>
    <row r="128" spans="1:25" ht="15.75" thickBot="1" x14ac:dyDescent="0.2">
      <c r="A128" s="14">
        <v>150173</v>
      </c>
      <c r="B128" s="150" t="s">
        <v>113</v>
      </c>
      <c r="C128" s="14">
        <v>1.0429999999999999</v>
      </c>
      <c r="D128" s="151">
        <v>3.8E-3</v>
      </c>
      <c r="E128" s="150">
        <v>574.39</v>
      </c>
      <c r="F128" s="14">
        <v>1.0329999999999999</v>
      </c>
      <c r="G128" s="152">
        <v>-9.7000000000000003E-3</v>
      </c>
      <c r="H128" s="152">
        <v>0.03</v>
      </c>
      <c r="I128" s="150">
        <v>4.5</v>
      </c>
      <c r="J128" s="150">
        <v>4.5</v>
      </c>
      <c r="K128" s="152">
        <v>4.4549999999999999E-2</v>
      </c>
      <c r="L128" s="150" t="s">
        <v>40</v>
      </c>
      <c r="M128" s="14" t="s">
        <v>114</v>
      </c>
      <c r="N128" s="156">
        <v>-4.7999999999999996E-3</v>
      </c>
      <c r="O128" s="18">
        <v>0.28549999999999998</v>
      </c>
      <c r="P128" s="152">
        <v>-1.24E-2</v>
      </c>
      <c r="Q128" s="152">
        <v>0.67059999999999997</v>
      </c>
      <c r="R128" s="152">
        <v>-3.8E-3</v>
      </c>
      <c r="S128" s="152">
        <v>-5.4999999999999997E-3</v>
      </c>
      <c r="T128" s="152">
        <v>-5.1000000000000004E-3</v>
      </c>
      <c r="U128" s="150">
        <v>17680</v>
      </c>
      <c r="V128" s="150">
        <v>-190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150194</v>
      </c>
      <c r="B129" s="144" t="s">
        <v>85</v>
      </c>
      <c r="C129" s="7">
        <v>1.044</v>
      </c>
      <c r="D129" s="147">
        <v>2.8999999999999998E-3</v>
      </c>
      <c r="E129" s="144">
        <v>8998.7000000000007</v>
      </c>
      <c r="F129" s="7">
        <v>1.0329999999999999</v>
      </c>
      <c r="G129" s="146">
        <v>-1.06E-2</v>
      </c>
      <c r="H129" s="146">
        <v>0.03</v>
      </c>
      <c r="I129" s="144">
        <v>4.5</v>
      </c>
      <c r="J129" s="144">
        <v>4.5</v>
      </c>
      <c r="K129" s="146">
        <v>4.4510000000000001E-2</v>
      </c>
      <c r="L129" s="144" t="s">
        <v>40</v>
      </c>
      <c r="M129" s="7" t="s">
        <v>86</v>
      </c>
      <c r="N129" s="145">
        <v>-5.7000000000000002E-3</v>
      </c>
      <c r="O129" s="23">
        <v>0.1678</v>
      </c>
      <c r="P129" s="146">
        <v>-1.3299999999999999E-2</v>
      </c>
      <c r="Q129" s="146">
        <v>0.94599999999999995</v>
      </c>
      <c r="R129" s="146">
        <v>-5.5999999999999999E-3</v>
      </c>
      <c r="S129" s="146">
        <v>-5.7999999999999996E-3</v>
      </c>
      <c r="T129" s="146">
        <v>-5.8999999999999999E-3</v>
      </c>
      <c r="U129" s="144">
        <v>444918</v>
      </c>
      <c r="V129" s="144">
        <v>-6235</v>
      </c>
      <c r="W129" s="148">
        <v>0.21180555555555555</v>
      </c>
      <c r="X129" s="149">
        <v>42719</v>
      </c>
      <c r="Y129" s="13" t="s">
        <v>38</v>
      </c>
    </row>
    <row r="130" spans="1:25" ht="15.75" thickBot="1" x14ac:dyDescent="0.2">
      <c r="A130" s="14">
        <v>502011</v>
      </c>
      <c r="B130" s="150" t="s">
        <v>101</v>
      </c>
      <c r="C130" s="14">
        <v>1.02</v>
      </c>
      <c r="D130" s="151">
        <v>2.8999999999999998E-3</v>
      </c>
      <c r="E130" s="150">
        <v>299.97000000000003</v>
      </c>
      <c r="F130" s="14">
        <v>1.0075000000000001</v>
      </c>
      <c r="G130" s="152">
        <v>-1.24E-2</v>
      </c>
      <c r="H130" s="152">
        <v>0.03</v>
      </c>
      <c r="I130" s="150">
        <v>4.5</v>
      </c>
      <c r="J130" s="150">
        <v>4.5</v>
      </c>
      <c r="K130" s="152">
        <v>4.444E-2</v>
      </c>
      <c r="L130" s="150" t="s">
        <v>40</v>
      </c>
      <c r="M130" s="14" t="s">
        <v>56</v>
      </c>
      <c r="N130" s="156">
        <v>-2.3E-3</v>
      </c>
      <c r="O130" s="18">
        <v>0.47260000000000002</v>
      </c>
      <c r="P130" s="152">
        <v>-1.4500000000000001E-2</v>
      </c>
      <c r="Q130" s="152">
        <v>0.25819999999999999</v>
      </c>
      <c r="R130" s="152">
        <v>-5.1999999999999998E-3</v>
      </c>
      <c r="S130" s="152">
        <v>-4.4000000000000003E-3</v>
      </c>
      <c r="T130" s="152">
        <v>-5.8999999999999999E-3</v>
      </c>
      <c r="U130" s="150">
        <v>15580</v>
      </c>
      <c r="V130" s="150">
        <v>-35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150309</v>
      </c>
      <c r="B131" s="144" t="s">
        <v>73</v>
      </c>
      <c r="C131" s="7">
        <v>1.0469999999999999</v>
      </c>
      <c r="D131" s="147">
        <v>1.9E-3</v>
      </c>
      <c r="E131" s="144">
        <v>2.78</v>
      </c>
      <c r="F131" s="7">
        <v>1.034</v>
      </c>
      <c r="G131" s="146">
        <v>-1.26E-2</v>
      </c>
      <c r="H131" s="146">
        <v>0.03</v>
      </c>
      <c r="I131" s="144">
        <v>4.5</v>
      </c>
      <c r="J131" s="144">
        <v>4.5</v>
      </c>
      <c r="K131" s="146">
        <v>4.4420000000000001E-2</v>
      </c>
      <c r="L131" s="144" t="s">
        <v>40</v>
      </c>
      <c r="M131" s="7" t="s">
        <v>74</v>
      </c>
      <c r="N131" s="145">
        <v>-3.0999999999999999E-3</v>
      </c>
      <c r="O131" s="23">
        <v>0.3548</v>
      </c>
      <c r="P131" s="146">
        <v>-1.52E-2</v>
      </c>
      <c r="Q131" s="146">
        <v>0.50739999999999996</v>
      </c>
      <c r="R131" s="146">
        <v>-6.1000000000000004E-3</v>
      </c>
      <c r="S131" s="146">
        <v>-3.5000000000000001E-3</v>
      </c>
      <c r="T131" s="146">
        <v>4.5999999999999999E-3</v>
      </c>
      <c r="U131" s="144">
        <v>1351</v>
      </c>
      <c r="V131" s="144">
        <v>-3</v>
      </c>
      <c r="W131" s="148">
        <v>0.21180555555555555</v>
      </c>
      <c r="X131" s="149">
        <v>42709</v>
      </c>
      <c r="Y131" s="13" t="s">
        <v>38</v>
      </c>
    </row>
    <row r="132" spans="1:25" ht="15.75" thickBot="1" x14ac:dyDescent="0.2">
      <c r="A132" s="14">
        <v>502004</v>
      </c>
      <c r="B132" s="150" t="s">
        <v>98</v>
      </c>
      <c r="C132" s="14">
        <v>1.022</v>
      </c>
      <c r="D132" s="151">
        <v>2.8999999999999998E-3</v>
      </c>
      <c r="E132" s="150">
        <v>1593.29</v>
      </c>
      <c r="F132" s="14">
        <v>1.0075000000000001</v>
      </c>
      <c r="G132" s="152">
        <v>-1.44E-2</v>
      </c>
      <c r="H132" s="152">
        <v>0.03</v>
      </c>
      <c r="I132" s="150">
        <v>4.5</v>
      </c>
      <c r="J132" s="150">
        <v>4.5</v>
      </c>
      <c r="K132" s="152">
        <v>4.4359999999999997E-2</v>
      </c>
      <c r="L132" s="150" t="s">
        <v>40</v>
      </c>
      <c r="M132" s="14" t="s">
        <v>80</v>
      </c>
      <c r="N132" s="151">
        <v>2.0999999999999999E-3</v>
      </c>
      <c r="O132" s="18">
        <v>0.44479999999999997</v>
      </c>
      <c r="P132" s="152">
        <v>-1.6400000000000001E-2</v>
      </c>
      <c r="Q132" s="152">
        <v>0.3246</v>
      </c>
      <c r="R132" s="152">
        <v>-5.3E-3</v>
      </c>
      <c r="S132" s="152">
        <v>-5.8999999999999999E-3</v>
      </c>
      <c r="T132" s="152">
        <v>-2.5999999999999999E-3</v>
      </c>
      <c r="U132" s="150">
        <v>34462</v>
      </c>
      <c r="V132" s="150">
        <v>-411</v>
      </c>
      <c r="W132" s="153">
        <v>0.21180555555555555</v>
      </c>
      <c r="X132" s="154">
        <v>42923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1.038</v>
      </c>
      <c r="D133" s="157">
        <v>0</v>
      </c>
      <c r="E133" s="144">
        <v>139.04</v>
      </c>
      <c r="F133" s="7">
        <v>1.0217000000000001</v>
      </c>
      <c r="G133" s="146">
        <v>-1.6E-2</v>
      </c>
      <c r="H133" s="146">
        <v>0.03</v>
      </c>
      <c r="I133" s="144">
        <v>4.5</v>
      </c>
      <c r="J133" s="144">
        <v>4.5</v>
      </c>
      <c r="K133" s="146">
        <v>4.428E-2</v>
      </c>
      <c r="L133" s="144" t="s">
        <v>40</v>
      </c>
      <c r="M133" s="7" t="s">
        <v>102</v>
      </c>
      <c r="N133" s="145">
        <v>-2.0999999999999999E-3</v>
      </c>
      <c r="O133" s="23">
        <v>0.45090000000000002</v>
      </c>
      <c r="P133" s="146">
        <v>-1.8200000000000001E-2</v>
      </c>
      <c r="Q133" s="160">
        <v>0.29549999999999998</v>
      </c>
      <c r="R133" s="146">
        <v>-4.1999999999999997E-3</v>
      </c>
      <c r="S133" s="146">
        <v>-3.5999999999999999E-3</v>
      </c>
      <c r="T133" s="146">
        <v>-5.8999999999999999E-3</v>
      </c>
      <c r="U133" s="144">
        <v>348847</v>
      </c>
      <c r="V133" s="144">
        <v>-17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150192</v>
      </c>
      <c r="B134" s="150" t="s">
        <v>107</v>
      </c>
      <c r="C134" s="14">
        <v>1.0489999999999999</v>
      </c>
      <c r="D134" s="156">
        <v>-2.8999999999999998E-3</v>
      </c>
      <c r="E134" s="150">
        <v>231.01</v>
      </c>
      <c r="F134" s="14">
        <v>1.0309999999999999</v>
      </c>
      <c r="G134" s="152">
        <v>-1.7500000000000002E-2</v>
      </c>
      <c r="H134" s="152">
        <v>0.03</v>
      </c>
      <c r="I134" s="150">
        <v>4.5</v>
      </c>
      <c r="J134" s="150">
        <v>4.5</v>
      </c>
      <c r="K134" s="152">
        <v>4.4200000000000003E-2</v>
      </c>
      <c r="L134" s="150" t="s">
        <v>40</v>
      </c>
      <c r="M134" s="14" t="s">
        <v>108</v>
      </c>
      <c r="N134" s="156">
        <v>-1.8E-3</v>
      </c>
      <c r="O134" s="18">
        <v>0.38069999999999998</v>
      </c>
      <c r="P134" s="152">
        <v>-1.9900000000000001E-2</v>
      </c>
      <c r="Q134" s="152">
        <v>0.45040000000000002</v>
      </c>
      <c r="R134" s="152">
        <v>-6.4999999999999997E-3</v>
      </c>
      <c r="S134" s="152">
        <v>-5.7999999999999996E-3</v>
      </c>
      <c r="T134" s="152">
        <v>-5.3E-3</v>
      </c>
      <c r="U134" s="150">
        <v>11022</v>
      </c>
      <c r="V134" s="150">
        <v>-655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150181</v>
      </c>
      <c r="B135" s="144" t="s">
        <v>98</v>
      </c>
      <c r="C135" s="7">
        <v>1.05</v>
      </c>
      <c r="D135" s="147">
        <v>3.8E-3</v>
      </c>
      <c r="E135" s="144">
        <v>2638.31</v>
      </c>
      <c r="F135" s="7">
        <v>1.0269999999999999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80</v>
      </c>
      <c r="N135" s="147">
        <v>2.0999999999999999E-3</v>
      </c>
      <c r="O135" s="23">
        <v>0.43409999999999999</v>
      </c>
      <c r="P135" s="146">
        <v>-2.47E-2</v>
      </c>
      <c r="Q135" s="146">
        <v>0.32950000000000002</v>
      </c>
      <c r="R135" s="146">
        <v>-6.4000000000000003E-3</v>
      </c>
      <c r="S135" s="146">
        <v>-6.7000000000000002E-3</v>
      </c>
      <c r="T135" s="146">
        <v>-1.8E-3</v>
      </c>
      <c r="U135" s="144">
        <v>303363</v>
      </c>
      <c r="V135" s="144">
        <v>-1276</v>
      </c>
      <c r="W135" s="148">
        <v>0.21180555555555555</v>
      </c>
      <c r="X135" s="149">
        <v>42719</v>
      </c>
      <c r="Y135" s="13" t="s">
        <v>38</v>
      </c>
    </row>
    <row r="136" spans="1:25" ht="15.75" thickBot="1" x14ac:dyDescent="0.2">
      <c r="A136" s="14">
        <v>150169</v>
      </c>
      <c r="B136" s="161" t="s">
        <v>116</v>
      </c>
      <c r="C136" s="14">
        <v>1.054</v>
      </c>
      <c r="D136" s="151">
        <v>2.8999999999999998E-3</v>
      </c>
      <c r="E136" s="150">
        <v>811.94</v>
      </c>
      <c r="F136" s="14">
        <v>1.03</v>
      </c>
      <c r="G136" s="152">
        <v>-2.3300000000000001E-2</v>
      </c>
      <c r="H136" s="152">
        <v>0.03</v>
      </c>
      <c r="I136" s="150">
        <v>4.5</v>
      </c>
      <c r="J136" s="150">
        <v>4.5</v>
      </c>
      <c r="K136" s="152">
        <v>4.3950000000000003E-2</v>
      </c>
      <c r="L136" s="150" t="s">
        <v>40</v>
      </c>
      <c r="M136" s="14" t="s">
        <v>117</v>
      </c>
      <c r="N136" s="156">
        <v>-2.0999999999999999E-3</v>
      </c>
      <c r="O136" s="18">
        <v>0.38690000000000002</v>
      </c>
      <c r="P136" s="152">
        <v>-2.5499999999999998E-2</v>
      </c>
      <c r="Q136" s="152">
        <v>0.437</v>
      </c>
      <c r="R136" s="152">
        <v>-7.4999999999999997E-3</v>
      </c>
      <c r="S136" s="152">
        <v>-5.3E-3</v>
      </c>
      <c r="T136" s="152">
        <v>-9.5999999999999992E-3</v>
      </c>
      <c r="U136" s="150">
        <v>50814</v>
      </c>
      <c r="V136" s="150">
        <v>-883</v>
      </c>
      <c r="W136" s="153">
        <v>0.21180555555555555</v>
      </c>
      <c r="X136" s="154">
        <v>42738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1.0589999999999999</v>
      </c>
      <c r="D137" s="147">
        <v>7.6E-3</v>
      </c>
      <c r="E137" s="144">
        <v>0.03</v>
      </c>
      <c r="F137" s="7">
        <v>1.034</v>
      </c>
      <c r="G137" s="146">
        <v>-2.4199999999999999E-2</v>
      </c>
      <c r="H137" s="146">
        <v>0.03</v>
      </c>
      <c r="I137" s="144">
        <v>4.5</v>
      </c>
      <c r="J137" s="144">
        <v>4.5</v>
      </c>
      <c r="K137" s="146">
        <v>4.3900000000000002E-2</v>
      </c>
      <c r="L137" s="144" t="s">
        <v>40</v>
      </c>
      <c r="M137" s="7" t="s">
        <v>62</v>
      </c>
      <c r="N137" s="147">
        <v>3.8999999999999998E-3</v>
      </c>
      <c r="O137" s="23">
        <v>0.12870000000000001</v>
      </c>
      <c r="P137" s="146">
        <v>-2.47E-2</v>
      </c>
      <c r="Q137" s="146">
        <v>0.52190000000000003</v>
      </c>
      <c r="R137" s="146">
        <v>1.1000000000000001E-3</v>
      </c>
      <c r="S137" s="146">
        <v>-3.0000000000000001E-3</v>
      </c>
      <c r="T137" s="146">
        <v>2E-3</v>
      </c>
      <c r="U137" s="144">
        <v>9015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150245</v>
      </c>
      <c r="B138" s="150" t="s">
        <v>132</v>
      </c>
      <c r="C138" s="14">
        <v>1.075</v>
      </c>
      <c r="D138" s="156">
        <v>-4.5999999999999999E-3</v>
      </c>
      <c r="E138" s="150">
        <v>0.55000000000000004</v>
      </c>
      <c r="F138" s="14">
        <v>1.0489999999999999</v>
      </c>
      <c r="G138" s="152">
        <v>-2.4799999999999999E-2</v>
      </c>
      <c r="H138" s="152">
        <v>0.03</v>
      </c>
      <c r="I138" s="150">
        <v>4.75</v>
      </c>
      <c r="J138" s="150">
        <v>4.5</v>
      </c>
      <c r="K138" s="152">
        <v>4.3880000000000002E-2</v>
      </c>
      <c r="L138" s="150" t="s">
        <v>40</v>
      </c>
      <c r="M138" s="14" t="s">
        <v>86</v>
      </c>
      <c r="N138" s="156">
        <v>-5.7000000000000002E-3</v>
      </c>
      <c r="O138" s="18">
        <v>0.42359999999999998</v>
      </c>
      <c r="P138" s="152">
        <v>-2.7E-2</v>
      </c>
      <c r="Q138" s="152">
        <v>0.33110000000000001</v>
      </c>
      <c r="R138" s="152">
        <v>-8.0000000000000004E-4</v>
      </c>
      <c r="S138" s="152">
        <v>-4.7999999999999996E-3</v>
      </c>
      <c r="T138" s="152">
        <v>8.9999999999999998E-4</v>
      </c>
      <c r="U138" s="150">
        <v>993</v>
      </c>
      <c r="V138" s="150">
        <v>-5</v>
      </c>
      <c r="W138" s="153">
        <v>0.21180555555555555</v>
      </c>
      <c r="X138" s="154">
        <v>42675</v>
      </c>
      <c r="Y138" s="21" t="s">
        <v>38</v>
      </c>
    </row>
    <row r="139" spans="1:25" ht="15.75" thickBot="1" x14ac:dyDescent="0.2">
      <c r="A139" s="7">
        <v>150092</v>
      </c>
      <c r="B139" s="144" t="s">
        <v>138</v>
      </c>
      <c r="C139" s="7">
        <v>1.07</v>
      </c>
      <c r="D139" s="147">
        <v>5.5999999999999999E-3</v>
      </c>
      <c r="E139" s="144">
        <v>0.11</v>
      </c>
      <c r="F139" s="7">
        <v>1.0309999999999999</v>
      </c>
      <c r="G139" s="146">
        <v>-3.78E-2</v>
      </c>
      <c r="H139" s="146">
        <v>0.03</v>
      </c>
      <c r="I139" s="144">
        <v>4.5</v>
      </c>
      <c r="J139" s="144">
        <v>4.5</v>
      </c>
      <c r="K139" s="146">
        <v>4.3310000000000001E-2</v>
      </c>
      <c r="L139" s="144" t="s">
        <v>40</v>
      </c>
      <c r="M139" s="7" t="s">
        <v>139</v>
      </c>
      <c r="N139" s="145">
        <v>-2.3999999999999998E-3</v>
      </c>
      <c r="O139" s="23">
        <v>0.4078</v>
      </c>
      <c r="P139" s="146">
        <v>-3.9199999999999999E-2</v>
      </c>
      <c r="Q139" s="146">
        <v>0.84919999999999995</v>
      </c>
      <c r="R139" s="146">
        <v>-3.7000000000000002E-3</v>
      </c>
      <c r="S139" s="146">
        <v>-7.7999999999999996E-3</v>
      </c>
      <c r="T139" s="146">
        <v>-2.3E-3</v>
      </c>
      <c r="U139" s="144">
        <v>239</v>
      </c>
      <c r="V139" s="144">
        <v>-2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150279</v>
      </c>
      <c r="B140" s="150" t="s">
        <v>126</v>
      </c>
      <c r="C140" s="14">
        <v>1.0489999999999999</v>
      </c>
      <c r="D140" s="156">
        <v>-2.24E-2</v>
      </c>
      <c r="E140" s="150">
        <v>15.98</v>
      </c>
      <c r="F140" s="14">
        <v>1.0009999999999999</v>
      </c>
      <c r="G140" s="152">
        <v>-4.8000000000000001E-2</v>
      </c>
      <c r="H140" s="152">
        <v>0.03</v>
      </c>
      <c r="I140" s="150">
        <v>4.5</v>
      </c>
      <c r="J140" s="150">
        <v>4.5</v>
      </c>
      <c r="K140" s="152">
        <v>4.2939999999999999E-2</v>
      </c>
      <c r="L140" s="150" t="s">
        <v>40</v>
      </c>
      <c r="M140" s="14" t="s">
        <v>127</v>
      </c>
      <c r="N140" s="156">
        <v>-4.1999999999999997E-3</v>
      </c>
      <c r="O140" s="18">
        <v>0.3196</v>
      </c>
      <c r="P140" s="152">
        <v>-4.8399999999999999E-2</v>
      </c>
      <c r="Q140" s="152">
        <v>0.63160000000000005</v>
      </c>
      <c r="R140" s="152">
        <v>-3.5999999999999999E-3</v>
      </c>
      <c r="S140" s="152">
        <v>8.6999999999999994E-3</v>
      </c>
      <c r="T140" s="152">
        <v>1.8800000000000001E-2</v>
      </c>
      <c r="U140" s="150">
        <v>1180</v>
      </c>
      <c r="V140" s="150">
        <v>-38</v>
      </c>
      <c r="W140" s="153">
        <v>0.21180555555555555</v>
      </c>
      <c r="X140" s="154">
        <v>42979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1.1020000000000001</v>
      </c>
      <c r="D141" s="147">
        <v>8.9999999999999998E-4</v>
      </c>
      <c r="E141" s="144">
        <v>0.79</v>
      </c>
      <c r="F141" s="7">
        <v>1.034</v>
      </c>
      <c r="G141" s="146">
        <v>-6.5799999999999997E-2</v>
      </c>
      <c r="H141" s="146">
        <v>0.03</v>
      </c>
      <c r="I141" s="144">
        <v>4.5</v>
      </c>
      <c r="J141" s="144">
        <v>4.5</v>
      </c>
      <c r="K141" s="146">
        <v>4.2130000000000001E-2</v>
      </c>
      <c r="L141" s="144" t="s">
        <v>40</v>
      </c>
      <c r="M141" s="7" t="s">
        <v>136</v>
      </c>
      <c r="N141" s="145">
        <v>-4.1999999999999997E-3</v>
      </c>
      <c r="O141" s="23">
        <v>0.37959999999999999</v>
      </c>
      <c r="P141" s="146">
        <v>-6.4399999999999999E-2</v>
      </c>
      <c r="Q141" s="146">
        <v>0.44950000000000001</v>
      </c>
      <c r="R141" s="146">
        <v>1E-4</v>
      </c>
      <c r="S141" s="146">
        <v>-3.3999999999999998E-3</v>
      </c>
      <c r="T141" s="146">
        <v>1.5E-3</v>
      </c>
      <c r="U141" s="144">
        <v>1671</v>
      </c>
      <c r="V141" s="144">
        <v>0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1.107</v>
      </c>
      <c r="D142" s="156">
        <v>-4.4999999999999997E-3</v>
      </c>
      <c r="E142" s="150">
        <v>6.48</v>
      </c>
      <c r="F142" s="14">
        <v>1.0303</v>
      </c>
      <c r="G142" s="152">
        <v>-7.4399999999999994E-2</v>
      </c>
      <c r="H142" s="152">
        <v>0.03</v>
      </c>
      <c r="I142" s="150">
        <v>4.5</v>
      </c>
      <c r="J142" s="150">
        <v>4.5</v>
      </c>
      <c r="K142" s="152">
        <v>4.1790000000000001E-2</v>
      </c>
      <c r="L142" s="150" t="s">
        <v>40</v>
      </c>
      <c r="M142" s="14" t="s">
        <v>141</v>
      </c>
      <c r="N142" s="156">
        <v>-7.6E-3</v>
      </c>
      <c r="O142" s="18">
        <v>0.43840000000000001</v>
      </c>
      <c r="P142" s="152">
        <v>-7.22E-2</v>
      </c>
      <c r="Q142" s="152">
        <v>0.31590000000000001</v>
      </c>
      <c r="R142" s="152">
        <v>-1.1999999999999999E-3</v>
      </c>
      <c r="S142" s="152">
        <v>-3.7000000000000002E-3</v>
      </c>
      <c r="T142" s="152">
        <v>3.8E-3</v>
      </c>
      <c r="U142" s="150">
        <v>2319</v>
      </c>
      <c r="V142" s="150">
        <v>-2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1.1040000000000001</v>
      </c>
      <c r="D143" s="147">
        <v>8.2000000000000007E-3</v>
      </c>
      <c r="E143" s="144">
        <v>7.88</v>
      </c>
      <c r="F143" s="7">
        <v>1.0142</v>
      </c>
      <c r="G143" s="146">
        <v>-8.8499999999999995E-2</v>
      </c>
      <c r="H143" s="146">
        <v>0.03</v>
      </c>
      <c r="I143" s="144">
        <v>4.5</v>
      </c>
      <c r="J143" s="144">
        <v>4.5</v>
      </c>
      <c r="K143" s="146">
        <v>4.129E-2</v>
      </c>
      <c r="L143" s="144" t="s">
        <v>40</v>
      </c>
      <c r="M143" s="7" t="s">
        <v>131</v>
      </c>
      <c r="N143" s="145">
        <v>-6.1000000000000004E-3</v>
      </c>
      <c r="O143" s="23">
        <v>0.40129999999999999</v>
      </c>
      <c r="P143" s="146">
        <v>-8.4099999999999994E-2</v>
      </c>
      <c r="Q143" s="160">
        <v>0.42070000000000002</v>
      </c>
      <c r="R143" s="146">
        <v>-8.8999999999999999E-3</v>
      </c>
      <c r="S143" s="146">
        <v>-1.0800000000000001E-2</v>
      </c>
      <c r="T143" s="146">
        <v>-1.0500000000000001E-2</v>
      </c>
      <c r="U143" s="144">
        <v>3733</v>
      </c>
      <c r="V143" s="144">
        <v>25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8.9661016949152514E-4</v>
      </c>
      <c r="E144" s="36"/>
      <c r="F144" s="35"/>
      <c r="G144" s="43">
        <f>AVERAGE(G85:G143)</f>
        <v>-1.0223728813559322E-2</v>
      </c>
      <c r="H144" s="43">
        <f>COUNTIF($D85:$D143,"&gt;0")/COUNT($D85:$D143)</f>
        <v>0.69491525423728817</v>
      </c>
      <c r="I144" s="270"/>
      <c r="J144" s="270"/>
      <c r="K144" s="43">
        <f>AVERAGE(K85:K143)</f>
        <v>4.4585593220338997E-2</v>
      </c>
      <c r="L144" s="36"/>
      <c r="M144" s="35"/>
      <c r="N144" s="38"/>
      <c r="O144" s="39"/>
      <c r="P144" s="43">
        <f>AVERAGE(P85:P143)</f>
        <v>-1.5777586206896555E-2</v>
      </c>
      <c r="Q144" s="37"/>
      <c r="R144" s="43">
        <f>AVERAGE(R85:R143)</f>
        <v>-3.2881355932203394E-3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0.91500000000000004</v>
      </c>
      <c r="D145" s="159">
        <v>0</v>
      </c>
      <c r="E145" s="150">
        <v>33.6</v>
      </c>
      <c r="F145" s="14">
        <v>1.02</v>
      </c>
      <c r="G145" s="152">
        <v>0.10290000000000001</v>
      </c>
      <c r="H145" s="152">
        <v>1.4999999999999999E-2</v>
      </c>
      <c r="I145" s="150">
        <v>3</v>
      </c>
      <c r="J145" s="150">
        <v>3</v>
      </c>
      <c r="K145" s="152">
        <v>3.3520000000000001E-2</v>
      </c>
      <c r="L145" s="150" t="s">
        <v>40</v>
      </c>
      <c r="M145" s="14" t="s">
        <v>41</v>
      </c>
      <c r="N145" s="156">
        <v>-1E-4</v>
      </c>
      <c r="O145" s="18">
        <v>0.2248</v>
      </c>
      <c r="P145" s="152">
        <v>6.6299999999999998E-2</v>
      </c>
      <c r="Q145" s="152">
        <v>0.10979999999999999</v>
      </c>
      <c r="R145" s="152">
        <v>5.7999999999999996E-3</v>
      </c>
      <c r="S145" s="152">
        <v>4.7999999999999996E-3</v>
      </c>
      <c r="T145" s="152">
        <v>4.7000000000000002E-3</v>
      </c>
      <c r="U145" s="150">
        <v>840</v>
      </c>
      <c r="V145" s="150">
        <v>5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1.0449999999999999</v>
      </c>
      <c r="D146" s="157">
        <v>0</v>
      </c>
      <c r="E146" s="144">
        <v>0</v>
      </c>
      <c r="F146" s="7">
        <v>1.0509999999999999</v>
      </c>
      <c r="G146" s="146">
        <v>5.7000000000000002E-3</v>
      </c>
      <c r="H146" s="144" t="s">
        <v>414</v>
      </c>
      <c r="I146" s="144">
        <v>3.7</v>
      </c>
      <c r="J146" s="144">
        <v>3.7</v>
      </c>
      <c r="K146" s="146">
        <v>4.4400000000000002E-2</v>
      </c>
      <c r="L146" s="144">
        <v>0.63</v>
      </c>
      <c r="M146" s="7" t="s">
        <v>415</v>
      </c>
      <c r="N146" s="147">
        <v>4.0000000000000002E-4</v>
      </c>
      <c r="O146" s="146">
        <v>0.23419999999999999</v>
      </c>
      <c r="P146" s="144" t="s">
        <v>37</v>
      </c>
      <c r="Q146" s="144" t="s">
        <v>37</v>
      </c>
      <c r="R146" s="146">
        <v>-8.9999999999999998E-4</v>
      </c>
      <c r="S146" s="146">
        <v>-2.9999999999999997E-4</v>
      </c>
      <c r="T146" s="146">
        <v>5.9999999999999995E-4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1.095</v>
      </c>
      <c r="D147" s="159">
        <v>0</v>
      </c>
      <c r="E147" s="150">
        <v>0</v>
      </c>
      <c r="F147" s="14">
        <v>1.089</v>
      </c>
      <c r="G147" s="152">
        <v>-5.4999999999999997E-3</v>
      </c>
      <c r="H147" s="150" t="s">
        <v>347</v>
      </c>
      <c r="I147" s="150">
        <v>4</v>
      </c>
      <c r="J147" s="150">
        <v>4</v>
      </c>
      <c r="K147" s="152">
        <v>2.9649999999999999E-2</v>
      </c>
      <c r="L147" s="150">
        <v>0.77</v>
      </c>
      <c r="M147" s="14" t="s">
        <v>236</v>
      </c>
      <c r="N147" s="159">
        <v>0</v>
      </c>
      <c r="O147" s="152">
        <v>0.34239999999999998</v>
      </c>
      <c r="P147" s="150" t="s">
        <v>37</v>
      </c>
      <c r="Q147" s="150" t="s">
        <v>37</v>
      </c>
      <c r="R147" s="152">
        <v>1.4999999999999999E-2</v>
      </c>
      <c r="S147" s="152">
        <v>6.1999999999999998E-3</v>
      </c>
      <c r="T147" s="152">
        <v>2.3999999999999998E-3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1.0589999999999999</v>
      </c>
      <c r="D148" s="147">
        <v>1.9E-3</v>
      </c>
      <c r="E148" s="144">
        <v>18.77</v>
      </c>
      <c r="F148" s="7">
        <v>1.04</v>
      </c>
      <c r="G148" s="146">
        <v>-1.83E-2</v>
      </c>
      <c r="H148" s="144" t="s">
        <v>290</v>
      </c>
      <c r="I148" s="144">
        <v>5.5</v>
      </c>
      <c r="J148" s="144">
        <v>5.5</v>
      </c>
      <c r="K148" s="146">
        <v>-1.3860000000000001E-2</v>
      </c>
      <c r="L148" s="144">
        <v>0.27</v>
      </c>
      <c r="M148" s="7" t="s">
        <v>291</v>
      </c>
      <c r="N148" s="147">
        <v>3.8999999999999998E-3</v>
      </c>
      <c r="O148" s="23">
        <v>0.14280000000000001</v>
      </c>
      <c r="P148" s="146">
        <v>-3.9800000000000002E-2</v>
      </c>
      <c r="Q148" s="146">
        <v>0.39069999999999999</v>
      </c>
      <c r="R148" s="146">
        <v>-3.5000000000000001E-3</v>
      </c>
      <c r="S148" s="146">
        <v>-1.1999999999999999E-3</v>
      </c>
      <c r="T148" s="146">
        <v>-2.7000000000000001E-3</v>
      </c>
      <c r="U148" s="144">
        <v>29048</v>
      </c>
      <c r="V148" s="144">
        <v>-37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1.054</v>
      </c>
      <c r="D149" s="159">
        <v>0</v>
      </c>
      <c r="E149" s="150">
        <v>12.46</v>
      </c>
      <c r="F149" s="14">
        <v>1</v>
      </c>
      <c r="G149" s="152">
        <v>-5.3999999999999999E-2</v>
      </c>
      <c r="H149" s="150" t="s">
        <v>35</v>
      </c>
      <c r="I149" s="150">
        <v>0</v>
      </c>
      <c r="J149" s="150">
        <v>0</v>
      </c>
      <c r="K149" s="152">
        <v>-1.992E-2</v>
      </c>
      <c r="L149" s="150">
        <v>2.61</v>
      </c>
      <c r="M149" s="14" t="s">
        <v>36</v>
      </c>
      <c r="N149" s="156">
        <v>-5.0000000000000001E-4</v>
      </c>
      <c r="O149" s="152">
        <v>0.56030000000000002</v>
      </c>
      <c r="P149" s="150" t="s">
        <v>37</v>
      </c>
      <c r="Q149" s="150" t="s">
        <v>37</v>
      </c>
      <c r="R149" s="152">
        <v>7.4999999999999997E-3</v>
      </c>
      <c r="S149" s="152">
        <v>3.3999999999999998E-3</v>
      </c>
      <c r="T149" s="152">
        <v>1.0800000000000001E-2</v>
      </c>
      <c r="U149" s="150">
        <v>3180</v>
      </c>
      <c r="V149" s="150">
        <v>7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93"/>
    <hyperlink ref="C17" r:id="rId64" display="http://finance.sina.com.cn/fund/quotes/150293/bc.shtml"/>
    <hyperlink ref="F17" r:id="rId65" display="http://www.cninfo.com.cn/information/fund/netvalue/150293.html"/>
    <hyperlink ref="M17" r:id="rId66" tooltip="399807" display="http://quote.eastmoney.com/zs399807.html"/>
    <hyperlink ref="O17" r:id="rId67" display="https://www.jisilu.cn/data/utils/lowcalc/150293"/>
    <hyperlink ref="Y17" r:id="rId68" tooltip="加【高铁A级】为自选A类" display="javascript:addOwnedFund('150293');"/>
    <hyperlink ref="A18" r:id="rId69" display="https://www.jisilu.cn/data/sfnew/detail/150323"/>
    <hyperlink ref="C18" r:id="rId70" display="http://finance.sina.com.cn/fund/quotes/150323/bc.shtml"/>
    <hyperlink ref="F18" r:id="rId71" display="http://www.cninfo.com.cn/information/fund/netvalue/150323.html"/>
    <hyperlink ref="M18" r:id="rId72" tooltip="000827" display="http://quote.eastmoney.com/zs000827.html"/>
    <hyperlink ref="O18" r:id="rId73" display="https://www.jisilu.cn/data/utils/lowcalc/150323"/>
    <hyperlink ref="Y18" r:id="rId74" tooltip="加【环保A端】为自选A类" display="javascript:addOwnedFund('150323');"/>
    <hyperlink ref="A19" r:id="rId75" display="https://www.jisilu.cn/data/sfnew/detail/150335"/>
    <hyperlink ref="C19" r:id="rId76" display="http://finance.sina.com.cn/fund/quotes/150335/bc.shtml"/>
    <hyperlink ref="F19" r:id="rId77" display="http://www.cninfo.com.cn/information/fund/netvalue/150335.html"/>
    <hyperlink ref="M19" r:id="rId78" tooltip="399967" display="http://quote.eastmoney.com/zs399967.html"/>
    <hyperlink ref="O19" r:id="rId79" display="https://www.jisilu.cn/data/utils/lowcalc/150335"/>
    <hyperlink ref="Y19" r:id="rId80" tooltip="加【军工股A】为自选A类" display="javascript:addOwnedFund('150335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303"/>
    <hyperlink ref="C22" r:id="rId94" display="http://finance.sina.com.cn/fund/quotes/150303/bc.shtml"/>
    <hyperlink ref="F22" r:id="rId95" display="http://www.cninfo.com.cn/information/fund/netvalue/150303.html"/>
    <hyperlink ref="M22" r:id="rId96" tooltip="399673" display="http://quote.eastmoney.com/zs399673.html"/>
    <hyperlink ref="O22" r:id="rId97" display="https://www.jisilu.cn/data/utils/lowcalc/150303"/>
    <hyperlink ref="Y22" r:id="rId98" tooltip="加【创业股A】为自选A类" display="javascript:addOwnedFund('150303');"/>
    <hyperlink ref="A23" r:id="rId99" display="https://www.jisilu.cn/data/sfnew/detail/150291"/>
    <hyperlink ref="C23" r:id="rId100" display="http://finance.sina.com.cn/fund/quotes/150291/bc.shtml"/>
    <hyperlink ref="F23" r:id="rId101" display="http://www.cninfo.com.cn/information/fund/netvalue/150291.html"/>
    <hyperlink ref="M23" r:id="rId102" tooltip="399986" display="http://quote.eastmoney.com/zs399986.html"/>
    <hyperlink ref="O23" r:id="rId103" display="https://www.jisilu.cn/data/utils/lowcalc/150291"/>
    <hyperlink ref="Y23" r:id="rId104" tooltip="将【银行A份】从自选中删除" display="javascript:delOwnedFund('150291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98"/>
    <hyperlink ref="C27" r:id="rId124" display="http://finance.sina.com.cn/fund/quotes/150198/bc.shtml"/>
    <hyperlink ref="F27" r:id="rId125" display="http://www.cninfo.com.cn/information/fund/netvalue/150198.html"/>
    <hyperlink ref="M27" r:id="rId126" tooltip="399396" display="http://quote.eastmoney.com/zs399396.html"/>
    <hyperlink ref="O27" r:id="rId127" display="https://www.jisilu.cn/data/utils/lowcalc/150198"/>
    <hyperlink ref="Y27" r:id="rId128" tooltip="加【食品A】为自选A类" display="javascript:addOwnedFund('150198');"/>
    <hyperlink ref="A28" r:id="rId129" display="https://www.jisilu.cn/data/sfnew/detail/150117"/>
    <hyperlink ref="C28" r:id="rId130" display="http://finance.sina.com.cn/fund/quotes/150117/bc.shtml"/>
    <hyperlink ref="F28" r:id="rId131" display="http://www.cninfo.com.cn/information/fund/netvalue/150117.html"/>
    <hyperlink ref="M28" r:id="rId132" tooltip="399393" display="http://quote.eastmoney.com/zs399393.html"/>
    <hyperlink ref="O28" r:id="rId133" display="https://www.jisilu.cn/data/utils/lowcalc/150117"/>
    <hyperlink ref="Y28" r:id="rId134" tooltip="加【房地产A】为自选A类" display="javascript:addOwnedFund('150117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30"/>
    <hyperlink ref="C30" r:id="rId142" display="http://finance.sina.com.cn/fund/quotes/150130/bc.shtml"/>
    <hyperlink ref="F30" r:id="rId143" display="http://www.cninfo.com.cn/information/fund/netvalue/150130.html"/>
    <hyperlink ref="M30" r:id="rId144" tooltip="399394" display="http://quote.eastmoney.com/zs399394.html"/>
    <hyperlink ref="O30" r:id="rId145" display="https://www.jisilu.cn/data/utils/lowcalc/150130"/>
    <hyperlink ref="Y30" r:id="rId146" tooltip="加【医药A】为自选A类" display="javascript:addOwnedFund('150130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502037"/>
    <hyperlink ref="C33" r:id="rId160" display="http://finance.sina.com.cn/fund/quotes/502037/bc.shtml"/>
    <hyperlink ref="F33" r:id="rId161" display="http://www.cninfo.com.cn/information/fund/netvalue/502037.html"/>
    <hyperlink ref="M33" r:id="rId162" tooltip="399805" display="http://quote.eastmoney.com/zs399805.html"/>
    <hyperlink ref="O33" r:id="rId163" display="https://www.jisilu.cn/data/utils/lowcalc/502037"/>
    <hyperlink ref="Y33" r:id="rId164" tooltip="加【网金A】为自选A类" display="javascript:addOwnedFund('502037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3"/>
    <hyperlink ref="C37" r:id="rId184" display="http://finance.sina.com.cn/fund/quotes/150263/bc.shtml"/>
    <hyperlink ref="F37" r:id="rId185" display="http://www.cninfo.com.cn/information/fund/netvalue/150263.html"/>
    <hyperlink ref="M37" r:id="rId186" tooltip="000852" display="http://quote.eastmoney.com/zs000852.html"/>
    <hyperlink ref="O37" r:id="rId187" display="https://www.jisilu.cn/data/utils/lowcalc/150263"/>
    <hyperlink ref="Y37" r:id="rId188" tooltip="加【1000A】为自选A类" display="javascript:addOwnedFund('150263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502014"/>
    <hyperlink ref="C44" r:id="rId220" display="http://finance.sina.com.cn/fund/quotes/502014/bc.shtml"/>
    <hyperlink ref="F44" r:id="rId221" display="http://www.cninfo.com.cn/information/fund/netvalue/502014.html"/>
    <hyperlink ref="M44" r:id="rId222" tooltip="000853" display="http://quote.eastmoney.com/zs000853.html"/>
    <hyperlink ref="O44" r:id="rId223" display="https://www.jisilu.cn/data/utils/lowcalc/502014"/>
    <hyperlink ref="Y44" r:id="rId224" tooltip="加【一带一A】为自选A类" display="javascript:addOwnedFund('502014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121"/>
    <hyperlink ref="C46" r:id="rId232" display="http://finance.sina.com.cn/fund/quotes/150121/bc.shtml"/>
    <hyperlink ref="F46" r:id="rId233" display="http://www.cninfo.com.cn/information/fund/netvalue/150121.html"/>
    <hyperlink ref="M46" r:id="rId234" tooltip="399918" display="http://quote.eastmoney.com/zs399918.html"/>
    <hyperlink ref="O46" r:id="rId235" display="https://www.jisilu.cn/data/utils/lowcalc/150121"/>
    <hyperlink ref="Y46" r:id="rId236" tooltip="加【银河优先】为自选A类" display="javascript:addOwnedFund('150121');"/>
    <hyperlink ref="A47" r:id="rId237" display="https://www.jisilu.cn/data/sfnew/detail/150094"/>
    <hyperlink ref="C47" r:id="rId238" display="http://finance.sina.com.cn/fund/quotes/150094/bc.shtml"/>
    <hyperlink ref="F47" r:id="rId239" display="http://www.cninfo.com.cn/information/fund/netvalue/150094.html"/>
    <hyperlink ref="M47" r:id="rId240" tooltip="000966" display="http://quote.eastmoney.com/zs000966.html"/>
    <hyperlink ref="O47" r:id="rId241" display="https://www.jisilu.cn/data/utils/lowcalc/150094"/>
    <hyperlink ref="Y47" r:id="rId242" tooltip="加【泰信400A】为自选A类" display="javascript:addOwnedFund('150094');"/>
    <hyperlink ref="A48" r:id="rId243" display="https://www.jisilu.cn/data/sfnew/detail/150053"/>
    <hyperlink ref="C48" r:id="rId244" display="http://finance.sina.com.cn/fund/quotes/150053/bc.shtml"/>
    <hyperlink ref="F48" r:id="rId245" display="http://www.cninfo.com.cn/information/fund/netvalue/150053.html"/>
    <hyperlink ref="M48" r:id="rId246" tooltip="399905" display="http://quote.eastmoney.com/zs399905.html"/>
    <hyperlink ref="O48" r:id="rId247" display="https://www.jisilu.cn/data/utils/lowcalc/150053"/>
    <hyperlink ref="Y48" r:id="rId248" tooltip="加【泰达500A】为自选A类" display="javascript:addOwnedFund('150053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502041"/>
    <hyperlink ref="C50" r:id="rId256" display="http://finance.sina.com.cn/fund/quotes/502041/bc.shtml"/>
    <hyperlink ref="F50" r:id="rId257" display="http://www.cninfo.com.cn/information/fund/netvalue/502041.html"/>
    <hyperlink ref="M50" r:id="rId258" tooltip="000016" display="http://quote.eastmoney.com/zs000016.html"/>
    <hyperlink ref="O50" r:id="rId259" display="https://www.jisilu.cn/data/utils/lowcalc/502041"/>
    <hyperlink ref="Y50" r:id="rId260" tooltip="加【上50A】为自选A类" display="javascript:addOwnedFund('502041');"/>
    <hyperlink ref="A51" r:id="rId261" display="https://www.jisilu.cn/data/sfnew/detail/150138"/>
    <hyperlink ref="C51" r:id="rId262" display="http://finance.sina.com.cn/fund/quotes/150138/bc.shtml"/>
    <hyperlink ref="F51" r:id="rId263" display="http://www.cninfo.com.cn/information/fund/netvalue/150138.html"/>
    <hyperlink ref="M51" r:id="rId264" tooltip="000842" display="http://quote.eastmoney.com/zs000842.html"/>
    <hyperlink ref="O51" r:id="rId265" display="https://www.jisilu.cn/data/utils/lowcalc/150138"/>
    <hyperlink ref="Y51" r:id="rId266" tooltip="加【中证800A】为自选A类" display="javascript:addOwnedFund('150138');"/>
    <hyperlink ref="A52" r:id="rId267" display="https://www.jisilu.cn/data/sfnew/detail/502031"/>
    <hyperlink ref="C52" r:id="rId268" display="http://finance.sina.com.cn/fund/quotes/502031/bc.shtml"/>
    <hyperlink ref="F52" r:id="rId269" display="http://www.cninfo.com.cn/information/fund/netvalue/502031.html"/>
    <hyperlink ref="M52" r:id="rId270" tooltip="399807" display="http://quote.eastmoney.com/zs399807.html"/>
    <hyperlink ref="O52" r:id="rId271" display="https://www.jisilu.cn/data/utils/lowcalc/502031"/>
    <hyperlink ref="Y52" r:id="rId272" tooltip="将【高铁A】从自选中删除" display="javascript:delOwnedFund('502031');"/>
    <hyperlink ref="A53" r:id="rId273" display="https://www.jisilu.cn/data/sfnew/detail/150281"/>
    <hyperlink ref="C53" r:id="rId274" display="http://finance.sina.com.cn/fund/quotes/150281/bc.shtml"/>
    <hyperlink ref="F53" r:id="rId275" display="http://www.cninfo.com.cn/information/fund/netvalue/150281.html"/>
    <hyperlink ref="M53" r:id="rId276" tooltip="399934" display="http://quote.eastmoney.com/zs399934.html"/>
    <hyperlink ref="O53" r:id="rId277" display="https://www.jisilu.cn/data/utils/lowcalc/150281"/>
    <hyperlink ref="Y53" r:id="rId278" tooltip="加【金融地A】为自选A类" display="javascript:addOwnedFund('150281');"/>
    <hyperlink ref="A54" r:id="rId279" display="https://www.jisilu.cn/data/sfnew/detail/150073"/>
    <hyperlink ref="C54" r:id="rId280" display="http://finance.sina.com.cn/fund/quotes/150073/bc.shtml"/>
    <hyperlink ref="F54" r:id="rId281" display="http://www.cninfo.com.cn/information/fund/netvalue/150073.html"/>
    <hyperlink ref="M54" r:id="rId282" tooltip="399958" display="http://quote.eastmoney.com/zs399958.html"/>
    <hyperlink ref="O54" r:id="rId283" display="https://www.jisilu.cn/data/utils/lowcalc/150073"/>
    <hyperlink ref="Y54" r:id="rId284" tooltip="加【诺安稳健】为自选A类" display="javascript:addOwnedFund('150073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295"/>
    <hyperlink ref="C58" r:id="rId304" display="http://finance.sina.com.cn/fund/quotes/150295/bc.shtml"/>
    <hyperlink ref="F58" r:id="rId305" display="http://www.cninfo.com.cn/information/fund/netvalue/150295.html"/>
    <hyperlink ref="M58" r:id="rId306" tooltip="399974" display="http://quote.eastmoney.com/zs399974.html"/>
    <hyperlink ref="O58" r:id="rId307" display="https://www.jisilu.cn/data/utils/lowcalc/150295"/>
    <hyperlink ref="Y58" r:id="rId308" tooltip="加【改革A】为自选A类" display="javascript:addOwnedFund('150295');"/>
    <hyperlink ref="A59" r:id="rId309" display="https://www.jisilu.cn/data/sfnew/detail/150211"/>
    <hyperlink ref="C59" r:id="rId310" display="http://finance.sina.com.cn/fund/quotes/150211/bc.shtml"/>
    <hyperlink ref="F59" r:id="rId311" display="http://www.cninfo.com.cn/information/fund/netvalue/150211.html"/>
    <hyperlink ref="M59" r:id="rId312" tooltip="399976" display="http://quote.eastmoney.com/zs399976.html"/>
    <hyperlink ref="O59" r:id="rId313" display="https://www.jisilu.cn/data/utils/lowcalc/150211"/>
    <hyperlink ref="Y59" r:id="rId314" tooltip="加【新能车A】为自选A类" display="javascript:addOwnedFund('150211');"/>
    <hyperlink ref="A60" r:id="rId315" display="https://www.jisilu.cn/data/sfnew/detail/150267"/>
    <hyperlink ref="C60" r:id="rId316" display="http://finance.sina.com.cn/fund/quotes/150267/bc.shtml"/>
    <hyperlink ref="F60" r:id="rId317" display="http://www.cninfo.com.cn/information/fund/netvalue/150267.html"/>
    <hyperlink ref="M60" r:id="rId318" tooltip="399986" display="http://quote.eastmoney.com/zs399986.html"/>
    <hyperlink ref="O60" r:id="rId319" display="https://www.jisilu.cn/data/utils/lowcalc/150267"/>
    <hyperlink ref="Y60" r:id="rId320" tooltip="将【银行A类】从自选中删除" display="javascript:delOwnedFund('150267');"/>
    <hyperlink ref="A61" r:id="rId321" display="https://www.jisilu.cn/data/sfnew/detail/150083"/>
    <hyperlink ref="C61" r:id="rId322" display="http://finance.sina.com.cn/fund/quotes/150083/bc.shtml"/>
    <hyperlink ref="F61" r:id="rId323" display="http://www.cninfo.com.cn/information/fund/netvalue/150083.html"/>
    <hyperlink ref="M61" r:id="rId324" tooltip="399330" display="http://quote.eastmoney.com/zs399330.html"/>
    <hyperlink ref="O61" r:id="rId325" display="https://www.jisilu.cn/data/utils/lowcalc/150083"/>
    <hyperlink ref="Y61" r:id="rId326" tooltip="加【深证100A】为自选A类" display="javascript:addOwnedFund('150083');"/>
    <hyperlink ref="A62" r:id="rId327" display="https://www.jisilu.cn/data/sfnew/detail/150167"/>
    <hyperlink ref="C62" r:id="rId328" display="http://finance.sina.com.cn/fund/quotes/150167/bc.shtml"/>
    <hyperlink ref="F62" r:id="rId329" display="http://www.cninfo.com.cn/information/fund/netvalue/150167.html"/>
    <hyperlink ref="M62" r:id="rId330" tooltip="399300" display="http://quote.eastmoney.com/zs399300.html"/>
    <hyperlink ref="O62" r:id="rId331" display="https://www.jisilu.cn/data/utils/lowcalc/150167"/>
    <hyperlink ref="Y62" r:id="rId332" tooltip="加【银华300A】为自选A类" display="javascript:addOwnedFund('150167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25"/>
    <hyperlink ref="C64" r:id="rId340" display="http://finance.sina.com.cn/fund/quotes/150225/bc.shtml"/>
    <hyperlink ref="F64" r:id="rId341" display="http://www.cninfo.com.cn/information/fund/netvalue/150225.html"/>
    <hyperlink ref="M64" r:id="rId342" tooltip="399966" display="http://quote.eastmoney.com/zs399966.html"/>
    <hyperlink ref="O64" r:id="rId343" display="https://www.jisilu.cn/data/utils/lowcalc/150225"/>
    <hyperlink ref="Y64" r:id="rId344" tooltip="加【证保A级】为自选A类" display="javascript:addOwnedFund('150225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55"/>
    <hyperlink ref="C66" r:id="rId352" display="http://finance.sina.com.cn/fund/quotes/150055/bc.shtml"/>
    <hyperlink ref="F66" r:id="rId353" display="http://www.cninfo.com.cn/information/fund/netvalue/150055.html"/>
    <hyperlink ref="M66" r:id="rId354" tooltip="399905" display="http://quote.eastmoney.com/zs399905.html"/>
    <hyperlink ref="O66" r:id="rId355" display="https://www.jisilu.cn/data/utils/lowcalc/150055"/>
    <hyperlink ref="Y66" r:id="rId356" tooltip="加【500A】为自选A类" display="javascript:addOwnedFund('150055');"/>
    <hyperlink ref="A67" r:id="rId357" display="https://www.jisilu.cn/data/sfnew/detail/150064"/>
    <hyperlink ref="C67" r:id="rId358" display="http://finance.sina.com.cn/fund/quotes/150064/bc.shtml"/>
    <hyperlink ref="F67" r:id="rId359" display="http://www.cninfo.com.cn/information/fund/netvalue/150064.html"/>
    <hyperlink ref="M67" r:id="rId360" tooltip="399904" display="http://quote.eastmoney.com/zs399904.html"/>
    <hyperlink ref="O67" r:id="rId361" display="https://www.jisilu.cn/data/utils/lowcalc/150064"/>
    <hyperlink ref="Y67" r:id="rId362" tooltip="加【同瑞A】为自选A类" display="javascript:addOwnedFund('150064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030"/>
    <hyperlink ref="C69" r:id="rId370" display="http://finance.sina.com.cn/fund/quotes/150030/bc.shtml"/>
    <hyperlink ref="F69" r:id="rId371" display="http://www.cninfo.com.cn/information/fund/netvalue/150030.html"/>
    <hyperlink ref="M69" r:id="rId372" tooltip="000971" display="http://quote.eastmoney.com/zs000971.html"/>
    <hyperlink ref="O69" r:id="rId373" display="https://www.jisilu.cn/data/utils/lowcalc/150030"/>
    <hyperlink ref="Y69" r:id="rId374" tooltip="加【中证90A】为自选A类" display="javascript:addOwnedFund('150030');"/>
    <hyperlink ref="A70" r:id="rId375" display="https://www.jisilu.cn/data/sfnew/detail/150140"/>
    <hyperlink ref="C70" r:id="rId376" display="http://finance.sina.com.cn/fund/quotes/150140/bc.shtml"/>
    <hyperlink ref="F70" r:id="rId377" display="http://www.cninfo.com.cn/information/fund/netvalue/150140.html"/>
    <hyperlink ref="M70" r:id="rId378" tooltip="399300" display="http://quote.eastmoney.com/zs399300.html"/>
    <hyperlink ref="O70" r:id="rId379" display="https://www.jisilu.cn/data/utils/lowcalc/150140"/>
    <hyperlink ref="Y70" r:id="rId380" tooltip="加【国金300A】为自选A类" display="javascript:addOwnedFund('15014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90"/>
    <hyperlink ref="C72" r:id="rId388" display="http://finance.sina.com.cn/fund/quotes/150090/bc.shtml"/>
    <hyperlink ref="F72" r:id="rId389" display="http://www.cninfo.com.cn/information/fund/netvalue/150090.html"/>
    <hyperlink ref="M72" r:id="rId390" tooltip="399958" display="http://quote.eastmoney.com/zs399958.html"/>
    <hyperlink ref="O72" r:id="rId391" display="https://www.jisilu.cn/data/utils/lowcalc/150090"/>
    <hyperlink ref="Y72" r:id="rId392" tooltip="加【成长A】为自选A类" display="javascript:addOwnedFund('150090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157"/>
    <hyperlink ref="C81" r:id="rId433" display="http://finance.sina.com.cn/fund/quotes/150157/bc.shtml"/>
    <hyperlink ref="F81" r:id="rId434" display="http://www.cninfo.com.cn/information/fund/netvalue/150157.html"/>
    <hyperlink ref="M81" r:id="rId435" tooltip="000974" display="http://quote.eastmoney.com/zs000974.html"/>
    <hyperlink ref="O81" r:id="rId436" display="https://www.jisilu.cn/data/utils/lowcalc/150157"/>
    <hyperlink ref="Y81" r:id="rId437" tooltip="加【金融A】为自选A类" display="javascript:addOwnedFund('150157');"/>
    <hyperlink ref="A82" r:id="rId438" display="https://www.jisilu.cn/data/sfnew/detail/150028"/>
    <hyperlink ref="C82" r:id="rId439" display="http://finance.sina.com.cn/fund/quotes/150028/bc.shtml"/>
    <hyperlink ref="F82" r:id="rId440" display="http://www.cninfo.com.cn/information/fund/netvalue/150028.html"/>
    <hyperlink ref="M82" r:id="rId441" tooltip="399905" display="http://quote.eastmoney.com/zs399905.html"/>
    <hyperlink ref="O82" r:id="rId442" display="https://www.jisilu.cn/data/utils/lowcalc/150028"/>
    <hyperlink ref="Y82" r:id="rId443" tooltip="加【中证500A】为自选A类" display="javascript:addOwnedFund('150028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229"/>
    <hyperlink ref="C86" r:id="rId457" display="http://finance.sina.com.cn/fund/quotes/150229/bc.shtml"/>
    <hyperlink ref="F86" r:id="rId458" display="http://www.cninfo.com.cn/information/fund/netvalue/150229.html"/>
    <hyperlink ref="M86" r:id="rId459" tooltip="399987" display="http://quote.eastmoney.com/zs399987.html"/>
    <hyperlink ref="O86" r:id="rId460" display="https://www.jisilu.cn/data/utils/lowcalc/150229"/>
    <hyperlink ref="Y86" r:id="rId461" tooltip="加【酒A】为自选A类" display="javascript:addOwnedFund('150229');"/>
    <hyperlink ref="A87" r:id="rId462" display="https://www.jisilu.cn/data/sfnew/detail/502017"/>
    <hyperlink ref="C87" r:id="rId463" display="http://finance.sina.com.cn/fund/quotes/502017/bc.shtml"/>
    <hyperlink ref="F87" r:id="rId464" display="http://www.cninfo.com.cn/information/fund/netvalue/502017.html"/>
    <hyperlink ref="M87" r:id="rId465" tooltip="399991" display="http://quote.eastmoney.com/zs399991.html"/>
    <hyperlink ref="O87" r:id="rId466" display="https://www.jisilu.cn/data/utils/lowcalc/502017"/>
    <hyperlink ref="Y87" r:id="rId467" tooltip="加【带路A】为自选A类" display="javascript:addOwnedFund('502017');"/>
    <hyperlink ref="A88" r:id="rId468" display="https://www.jisilu.cn/data/sfnew/detail/150259"/>
    <hyperlink ref="C88" r:id="rId469" display="http://finance.sina.com.cn/fund/quotes/150259/bc.shtml"/>
    <hyperlink ref="F88" r:id="rId470" display="http://www.cninfo.com.cn/information/fund/netvalue/150259.html"/>
    <hyperlink ref="M88" r:id="rId471" tooltip="399992" display="http://quote.eastmoney.com/zs399992.html"/>
    <hyperlink ref="O88" r:id="rId472" display="https://www.jisilu.cn/data/utils/lowcalc/150259"/>
    <hyperlink ref="Y88" r:id="rId473" tooltip="加【重组A】为自选A类" display="javascript:addOwnedFund('150259');"/>
    <hyperlink ref="A89" r:id="rId474" display="https://www.jisilu.cn/data/sfnew/detail/150237"/>
    <hyperlink ref="C89" r:id="rId475" display="http://finance.sina.com.cn/fund/quotes/150237/bc.shtml"/>
    <hyperlink ref="F89" r:id="rId476" display="http://www.cninfo.com.cn/information/fund/netvalue/150237.html"/>
    <hyperlink ref="M89" r:id="rId477" tooltip="000827" display="http://quote.eastmoney.com/zs000827.html"/>
    <hyperlink ref="O89" r:id="rId478" display="https://www.jisilu.cn/data/utils/lowcalc/150237"/>
    <hyperlink ref="Y89" r:id="rId479" tooltip="加【环保A级】为自选A类" display="javascript:addOwnedFund('150237');"/>
    <hyperlink ref="A90" r:id="rId480" display="https://www.jisilu.cn/data/sfnew/detail/150233"/>
    <hyperlink ref="C90" r:id="rId481" display="http://finance.sina.com.cn/fund/quotes/150233/bc.shtml"/>
    <hyperlink ref="F90" r:id="rId482" display="http://www.cninfo.com.cn/information/fund/netvalue/150233.html"/>
    <hyperlink ref="M90" r:id="rId483" tooltip="399810" display="http://quote.eastmoney.com/zs399810.html"/>
    <hyperlink ref="O90" r:id="rId484" display="https://www.jisilu.cn/data/utils/lowcalc/150233"/>
    <hyperlink ref="Y90" r:id="rId485" tooltip="加【传媒业A】为自选A类" display="javascript:addOwnedFund('150233');"/>
    <hyperlink ref="A91" r:id="rId486" display="https://www.jisilu.cn/data/sfnew/detail/150217"/>
    <hyperlink ref="C91" r:id="rId487" display="http://finance.sina.com.cn/fund/quotes/150217/bc.shtml"/>
    <hyperlink ref="F91" r:id="rId488" display="http://www.cninfo.com.cn/information/fund/netvalue/150217.html"/>
    <hyperlink ref="M91" r:id="rId489" tooltip="399412" display="http://quote.eastmoney.com/zs399412.html"/>
    <hyperlink ref="O91" r:id="rId490" display="https://www.jisilu.cn/data/utils/lowcalc/150217"/>
    <hyperlink ref="Y91" r:id="rId491" tooltip="加【新能源A】为自选A类" display="javascript:addOwnedFund('150217');"/>
    <hyperlink ref="A92" r:id="rId492" display="https://www.jisilu.cn/data/sfnew/detail/150100"/>
    <hyperlink ref="C92" r:id="rId493" display="http://finance.sina.com.cn/fund/quotes/150100/bc.shtml"/>
    <hyperlink ref="F92" r:id="rId494" display="http://www.cninfo.com.cn/information/fund/netvalue/150100.html"/>
    <hyperlink ref="M92" r:id="rId495" tooltip="000805" display="http://quote.eastmoney.com/zs000805.html"/>
    <hyperlink ref="O92" r:id="rId496" display="https://www.jisilu.cn/data/utils/lowcalc/150100"/>
    <hyperlink ref="Y92" r:id="rId497" tooltip="加【资源A】为自选A类" display="javascript:addOwnedFund('150100');"/>
    <hyperlink ref="A93" r:id="rId498" display="https://www.jisilu.cn/data/sfnew/detail/150249"/>
    <hyperlink ref="C93" r:id="rId499" display="http://finance.sina.com.cn/fund/quotes/150249/bc.shtml"/>
    <hyperlink ref="F93" r:id="rId500" display="http://www.cninfo.com.cn/information/fund/netvalue/150249.html"/>
    <hyperlink ref="M93" r:id="rId501" tooltip="399986" display="http://quote.eastmoney.com/zs399986.html"/>
    <hyperlink ref="O93" r:id="rId502" display="https://www.jisilu.cn/data/utils/lowcalc/150249"/>
    <hyperlink ref="Y93" r:id="rId503" tooltip="将【银行A端】从自选中删除" display="javascript:delOwnedFund('150249');"/>
    <hyperlink ref="A94" r:id="rId504" display="https://www.jisilu.cn/data/sfnew/detail/150164"/>
    <hyperlink ref="C94" r:id="rId505" display="http://finance.sina.com.cn/fund/quotes/150164/bc.shtml"/>
    <hyperlink ref="F94" r:id="rId506" display="http://www.cninfo.com.cn/information/fund/netvalue/150164.html"/>
    <hyperlink ref="M94" r:id="rId507" tooltip="000832" display="http://quote.eastmoney.com/zs000832.html"/>
    <hyperlink ref="O94" r:id="rId508" display="https://www.jisilu.cn/data/utils/lowcalc/150164"/>
    <hyperlink ref="Y94" r:id="rId509" tooltip="加【可转债A】为自选A类" display="javascript:addOwnedFund('150164');"/>
    <hyperlink ref="A95" r:id="rId510" display="https://www.jisilu.cn/data/sfnew/detail/502027"/>
    <hyperlink ref="C95" r:id="rId511" display="http://finance.sina.com.cn/fund/quotes/502027/bc.shtml"/>
    <hyperlink ref="F95" r:id="rId512" display="http://www.cninfo.com.cn/information/fund/netvalue/502027.html"/>
    <hyperlink ref="M95" r:id="rId513" tooltip="399429" display="http://quote.eastmoney.com/zs399429.html"/>
    <hyperlink ref="O95" r:id="rId514" display="https://www.jisilu.cn/data/utils/lowcalc/502027"/>
    <hyperlink ref="Y95" r:id="rId515" tooltip="加【新丝路A】为自选A类" display="javascript:addOwnedFund('502027');"/>
    <hyperlink ref="A96" r:id="rId516" display="https://www.jisilu.cn/data/sfnew/detail/150257"/>
    <hyperlink ref="C96" r:id="rId517" display="http://finance.sina.com.cn/fund/quotes/150257/bc.shtml"/>
    <hyperlink ref="F96" r:id="rId518" display="http://www.cninfo.com.cn/information/fund/netvalue/150257.html"/>
    <hyperlink ref="M96" r:id="rId519" tooltip="399993" display="http://quote.eastmoney.com/zs399993.html"/>
    <hyperlink ref="O96" r:id="rId520" display="https://www.jisilu.cn/data/utils/lowcalc/150257"/>
    <hyperlink ref="Y96" r:id="rId521" tooltip="加【生物A】为自选A类" display="javascript:addOwnedFund('150257');"/>
    <hyperlink ref="A97" r:id="rId522" display="https://www.jisilu.cn/data/sfnew/detail/150177"/>
    <hyperlink ref="C97" r:id="rId523" display="http://finance.sina.com.cn/fund/quotes/150177/bc.shtml"/>
    <hyperlink ref="F97" r:id="rId524" display="http://www.cninfo.com.cn/information/fund/netvalue/150177.html"/>
    <hyperlink ref="M97" r:id="rId525" tooltip="399966" display="http://quote.eastmoney.com/zs399966.html"/>
    <hyperlink ref="O97" r:id="rId526" display="https://www.jisilu.cn/data/utils/lowcalc/150177"/>
    <hyperlink ref="Y97" r:id="rId527" tooltip="加【证保A】为自选A类" display="javascript:addOwnedFund('150177');"/>
    <hyperlink ref="A98" r:id="rId528" display="https://www.jisilu.cn/data/sfnew/detail/150179"/>
    <hyperlink ref="C98" r:id="rId529" display="http://finance.sina.com.cn/fund/quotes/150179/bc.shtml"/>
    <hyperlink ref="F98" r:id="rId530" display="http://www.cninfo.com.cn/information/fund/netvalue/150179.html"/>
    <hyperlink ref="M98" r:id="rId531" tooltip="399935" display="http://quote.eastmoney.com/zs399935.html"/>
    <hyperlink ref="O98" r:id="rId532" display="https://www.jisilu.cn/data/utils/lowcalc/150179"/>
    <hyperlink ref="Y98" r:id="rId533" tooltip="加【信息A】为自选A类" display="javascript:addOwnedFund('150179');"/>
    <hyperlink ref="A99" r:id="rId534" display="https://www.jisilu.cn/data/sfnew/detail/150207"/>
    <hyperlink ref="C99" r:id="rId535" display="http://finance.sina.com.cn/fund/quotes/150207/bc.shtml"/>
    <hyperlink ref="F99" r:id="rId536" display="http://www.cninfo.com.cn/information/fund/netvalue/150207.html"/>
    <hyperlink ref="M99" r:id="rId537" tooltip="399983" display="http://quote.eastmoney.com/zs399983.html"/>
    <hyperlink ref="O99" r:id="rId538" display="https://www.jisilu.cn/data/utils/lowcalc/150207"/>
    <hyperlink ref="Y99" r:id="rId539" tooltip="加【地产A端】为自选A类" display="javascript:addOwnedFund('150207');"/>
    <hyperlink ref="A100" r:id="rId540" display="https://www.jisilu.cn/data/sfnew/detail/150251"/>
    <hyperlink ref="C100" r:id="rId541" display="http://finance.sina.com.cn/fund/quotes/150251/bc.shtml"/>
    <hyperlink ref="F100" r:id="rId542" display="http://www.cninfo.com.cn/information/fund/netvalue/150251.html"/>
    <hyperlink ref="M100" r:id="rId543" tooltip="399990" display="http://quote.eastmoney.com/zs399990.html"/>
    <hyperlink ref="O100" r:id="rId544" display="https://www.jisilu.cn/data/utils/lowcalc/150251"/>
    <hyperlink ref="Y100" r:id="rId545" tooltip="加【煤炭A】为自选A类" display="javascript:addOwnedFund('150251');"/>
    <hyperlink ref="A101" r:id="rId546" display="https://www.jisilu.cn/data/sfnew/detail/150076"/>
    <hyperlink ref="C101" r:id="rId547" display="http://finance.sina.com.cn/fund/quotes/150076/bc.shtml"/>
    <hyperlink ref="F101" r:id="rId548" display="http://www.cninfo.com.cn/information/fund/netvalue/150076.html"/>
    <hyperlink ref="M101" r:id="rId549" tooltip="399300" display="http://quote.eastmoney.com/zs399300.html"/>
    <hyperlink ref="O101" r:id="rId550" display="https://www.jisilu.cn/data/utils/lowcalc/150076"/>
    <hyperlink ref="Y101" r:id="rId551" tooltip="加【浙商稳健】为自选A类" display="javascript:addOwnedFund('150076');"/>
    <hyperlink ref="A102" r:id="rId552" display="https://www.jisilu.cn/data/sfnew/detail/150305"/>
    <hyperlink ref="C102" r:id="rId553" display="http://finance.sina.com.cn/fund/quotes/150305/bc.shtml"/>
    <hyperlink ref="F102" r:id="rId554" display="http://www.cninfo.com.cn/information/fund/netvalue/150305.html"/>
    <hyperlink ref="M102" r:id="rId555" tooltip="399812" display="http://quote.eastmoney.com/zs399812.html"/>
    <hyperlink ref="O102" r:id="rId556" display="https://www.jisilu.cn/data/utils/lowcalc/150305"/>
    <hyperlink ref="Y102" r:id="rId557" tooltip="加【养老A】为自选A类" display="javascript:addOwnedFund('150305');"/>
    <hyperlink ref="A103" r:id="rId558" display="https://www.jisilu.cn/data/sfnew/detail/150283"/>
    <hyperlink ref="C103" r:id="rId559" display="http://finance.sina.com.cn/fund/quotes/150283/bc.shtml"/>
    <hyperlink ref="F103" r:id="rId560" display="http://www.cninfo.com.cn/information/fund/netvalue/150283.html"/>
    <hyperlink ref="M103" r:id="rId561" tooltip="000808" display="http://quote.eastmoney.com/zs000808.html"/>
    <hyperlink ref="O103" r:id="rId562" display="https://www.jisilu.cn/data/utils/lowcalc/150283"/>
    <hyperlink ref="Y103" r:id="rId563" tooltip="加【SW医药A】为自选A类" display="javascript:addOwnedFund('150283');"/>
    <hyperlink ref="A104" r:id="rId564" display="https://www.jisilu.cn/data/sfnew/detail/150203"/>
    <hyperlink ref="C104" r:id="rId565" display="http://finance.sina.com.cn/fund/quotes/150203/bc.shtml"/>
    <hyperlink ref="F104" r:id="rId566" display="http://www.cninfo.com.cn/information/fund/netvalue/150203.html"/>
    <hyperlink ref="M104" r:id="rId567" tooltip="399971" display="http://quote.eastmoney.com/zs399971.html"/>
    <hyperlink ref="O104" r:id="rId568" display="https://www.jisilu.cn/data/utils/lowcalc/150203"/>
    <hyperlink ref="Y104" r:id="rId569" tooltip="加【传媒A】为自选A类" display="javascript:addOwnedFund('150203');"/>
    <hyperlink ref="A105" r:id="rId570" display="https://www.jisilu.cn/data/sfnew/detail/150235"/>
    <hyperlink ref="C105" r:id="rId571" display="http://finance.sina.com.cn/fund/quotes/150235/bc.shtml"/>
    <hyperlink ref="F105" r:id="rId572" display="http://www.cninfo.com.cn/information/fund/netvalue/150235.html"/>
    <hyperlink ref="M105" r:id="rId573" tooltip="399975" display="http://quote.eastmoney.com/zs399975.html"/>
    <hyperlink ref="O105" r:id="rId574" display="https://www.jisilu.cn/data/utils/lowcalc/150235"/>
    <hyperlink ref="Y105" r:id="rId575" tooltip="加【券商A级】为自选A类" display="javascript:addOwnedFund('150235');"/>
    <hyperlink ref="A106" r:id="rId576" display="https://www.jisilu.cn/data/sfnew/detail/150243"/>
    <hyperlink ref="C106" r:id="rId577" display="http://finance.sina.com.cn/fund/quotes/150243/bc.shtml"/>
    <hyperlink ref="F106" r:id="rId578" display="http://www.cninfo.com.cn/information/fund/netvalue/150243.html"/>
    <hyperlink ref="M106" r:id="rId579" tooltip="399006" display="http://quote.eastmoney.com/zs399006.html"/>
    <hyperlink ref="O106" r:id="rId580" display="https://www.jisilu.cn/data/utils/lowcalc/150243"/>
    <hyperlink ref="Y106" r:id="rId581" tooltip="加【创业A】为自选A类" display="javascript:addOwnedFund('150243');"/>
    <hyperlink ref="A107" r:id="rId582" display="https://www.jisilu.cn/data/sfnew/detail/150241"/>
    <hyperlink ref="C107" r:id="rId583" display="http://finance.sina.com.cn/fund/quotes/150241/bc.shtml"/>
    <hyperlink ref="F107" r:id="rId584" display="http://www.cninfo.com.cn/information/fund/netvalue/150241.html"/>
    <hyperlink ref="M107" r:id="rId585" tooltip="399986" display="http://quote.eastmoney.com/zs399986.html"/>
    <hyperlink ref="O107" r:id="rId586" display="https://www.jisilu.cn/data/utils/lowcalc/150241"/>
    <hyperlink ref="Y107" r:id="rId587" tooltip="将【银行A级】从自选中删除" display="javascript:delOwnedFund('150241');"/>
    <hyperlink ref="A108" r:id="rId588" display="https://www.jisilu.cn/data/sfnew/detail/150307"/>
    <hyperlink ref="C108" r:id="rId589" display="http://finance.sina.com.cn/fund/quotes/150307/bc.shtml"/>
    <hyperlink ref="F108" r:id="rId590" display="http://www.cninfo.com.cn/information/fund/netvalue/150307.html"/>
    <hyperlink ref="M108" r:id="rId591" tooltip="399804" display="http://quote.eastmoney.com/zs399804.html"/>
    <hyperlink ref="O108" r:id="rId592" display="https://www.jisilu.cn/data/utils/lowcalc/150307"/>
    <hyperlink ref="Y108" r:id="rId593" tooltip="加【体育A】为自选A类" display="javascript:addOwnedFund('150307');"/>
    <hyperlink ref="A109" r:id="rId594" display="https://www.jisilu.cn/data/sfnew/detail/150269"/>
    <hyperlink ref="C109" r:id="rId595" display="http://finance.sina.com.cn/fund/quotes/150269/bc.shtml"/>
    <hyperlink ref="F109" r:id="rId596" display="http://www.cninfo.com.cn/information/fund/netvalue/150269.html"/>
    <hyperlink ref="M109" r:id="rId597" tooltip="399997" display="http://quote.eastmoney.com/zs399997.html"/>
    <hyperlink ref="O109" r:id="rId598" display="https://www.jisilu.cn/data/utils/lowcalc/150269"/>
    <hyperlink ref="Y109" r:id="rId599" tooltip="加【白酒A】为自选A类" display="javascript:addOwnedFund('150269');"/>
    <hyperlink ref="A110" r:id="rId600" display="https://www.jisilu.cn/data/sfnew/detail/150271"/>
    <hyperlink ref="C110" r:id="rId601" display="http://finance.sina.com.cn/fund/quotes/150271/bc.shtml"/>
    <hyperlink ref="F110" r:id="rId602" display="http://www.cninfo.com.cn/information/fund/netvalue/150271.html"/>
    <hyperlink ref="M110" r:id="rId603" tooltip="399441" display="http://quote.eastmoney.com/zs399441.html"/>
    <hyperlink ref="O110" r:id="rId604" display="https://www.jisilu.cn/data/utils/lowcalc/150271"/>
    <hyperlink ref="Y110" r:id="rId605" tooltip="加【生物药A】为自选A类" display="javascript:addOwnedFund('150271');"/>
    <hyperlink ref="A111" r:id="rId606" display="https://www.jisilu.cn/data/sfnew/detail/150275"/>
    <hyperlink ref="C111" r:id="rId607" display="http://finance.sina.com.cn/fund/quotes/150275/bc.shtml"/>
    <hyperlink ref="F111" r:id="rId608" display="http://www.cninfo.com.cn/information/fund/netvalue/150275.html"/>
    <hyperlink ref="M111" r:id="rId609" tooltip="399991" display="http://quote.eastmoney.com/zs399991.html"/>
    <hyperlink ref="O111" r:id="rId610" display="https://www.jisilu.cn/data/utils/lowcalc/150275"/>
    <hyperlink ref="Y111" r:id="rId611" tooltip="将【一带一A】从自选中删除" display="javascript:delOwnedFund('150275');"/>
    <hyperlink ref="A112" r:id="rId612" display="https://www.jisilu.cn/data/sfnew/detail/502024"/>
    <hyperlink ref="C112" r:id="rId613" display="http://finance.sina.com.cn/fund/quotes/502024/bc.shtml"/>
    <hyperlink ref="F112" r:id="rId614" display="http://www.cninfo.com.cn/information/fund/netvalue/502024.html"/>
    <hyperlink ref="M112" r:id="rId615" tooltip="399440" display="http://quote.eastmoney.com/zs399440.html"/>
    <hyperlink ref="O112" r:id="rId616" display="https://www.jisilu.cn/data/utils/lowcalc/502024"/>
    <hyperlink ref="Y112" r:id="rId617" tooltip="加【钢铁A】为自选A类" display="javascript:addOwnedFund('502024');"/>
    <hyperlink ref="A113" r:id="rId618" display="https://www.jisilu.cn/data/sfnew/detail/150255"/>
    <hyperlink ref="C113" r:id="rId619" display="http://finance.sina.com.cn/fund/quotes/150255/bc.shtml"/>
    <hyperlink ref="F113" r:id="rId620" display="http://www.cninfo.com.cn/information/fund/netvalue/150255.html"/>
    <hyperlink ref="M113" r:id="rId621" tooltip="399986" display="http://quote.eastmoney.com/zs399986.html"/>
    <hyperlink ref="O113" r:id="rId622" display="https://www.jisilu.cn/data/utils/lowcalc/150255"/>
    <hyperlink ref="Y113" r:id="rId623" tooltip="将【银行业A】从自选中删除" display="javascript:delOwnedFund('150255');"/>
    <hyperlink ref="A114" r:id="rId624" display="https://www.jisilu.cn/data/sfnew/detail/502049"/>
    <hyperlink ref="C114" r:id="rId625" display="http://finance.sina.com.cn/fund/quotes/502049/bc.shtml"/>
    <hyperlink ref="F114" r:id="rId626" display="http://www.cninfo.com.cn/information/fund/netvalue/502049.html"/>
    <hyperlink ref="M114" r:id="rId627" tooltip="000016" display="http://quote.eastmoney.com/zs000016.html"/>
    <hyperlink ref="O114" r:id="rId628" display="https://www.jisilu.cn/data/utils/lowcalc/502049"/>
    <hyperlink ref="Y114" r:id="rId629" tooltip="加【上证50A】为自选A类" display="javascript:addOwnedFund('502049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205"/>
    <hyperlink ref="C116" r:id="rId637" display="http://finance.sina.com.cn/fund/quotes/150205/bc.shtml"/>
    <hyperlink ref="F116" r:id="rId638" display="http://www.cninfo.com.cn/information/fund/netvalue/150205.html"/>
    <hyperlink ref="M116" r:id="rId639" tooltip="399973" display="http://quote.eastmoney.com/zs399973.html"/>
    <hyperlink ref="O116" r:id="rId640" display="https://www.jisilu.cn/data/utils/lowcalc/150205"/>
    <hyperlink ref="Y116" r:id="rId641" tooltip="加【国防A】为自选A类" display="javascript:addOwnedFund('150205');"/>
    <hyperlink ref="A117" r:id="rId642" display="https://www.jisilu.cn/data/sfnew/detail/150315"/>
    <hyperlink ref="C117" r:id="rId643" display="http://finance.sina.com.cn/fund/quotes/150315/bc.shtml"/>
    <hyperlink ref="F117" r:id="rId644" display="http://www.cninfo.com.cn/information/fund/netvalue/150315.html"/>
    <hyperlink ref="M117" r:id="rId645" tooltip="399803" display="http://quote.eastmoney.com/zs399803.html"/>
    <hyperlink ref="O117" r:id="rId646" display="https://www.jisilu.cn/data/utils/lowcalc/150315"/>
    <hyperlink ref="Y117" r:id="rId647" tooltip="加【工业4A】为自选A类" display="javascript:addOwnedFund('150315');"/>
    <hyperlink ref="A118" r:id="rId648" display="https://www.jisilu.cn/data/sfnew/detail/150051"/>
    <hyperlink ref="C118" r:id="rId649" display="http://finance.sina.com.cn/fund/quotes/150051/bc.shtml"/>
    <hyperlink ref="F118" r:id="rId650" display="http://www.cninfo.com.cn/information/fund/netvalue/150051.html"/>
    <hyperlink ref="M118" r:id="rId651" tooltip="399300" display="http://quote.eastmoney.com/zs399300.html"/>
    <hyperlink ref="O118" r:id="rId652" display="https://www.jisilu.cn/data/utils/lowcalc/150051"/>
    <hyperlink ref="Y118" r:id="rId653" tooltip="加【沪深300A】为自选A类" display="javascript:addOwnedFund('150051');"/>
    <hyperlink ref="A119" r:id="rId654" display="https://www.jisilu.cn/data/sfnew/detail/150227"/>
    <hyperlink ref="C119" r:id="rId655" display="http://finance.sina.com.cn/fund/quotes/150227/bc.shtml"/>
    <hyperlink ref="F119" r:id="rId656" display="http://www.cninfo.com.cn/information/fund/netvalue/150227.html"/>
    <hyperlink ref="M119" r:id="rId657" tooltip="399986" display="http://quote.eastmoney.com/zs399986.html"/>
    <hyperlink ref="O119" r:id="rId658" display="https://www.jisilu.cn/data/utils/lowcalc/150227"/>
    <hyperlink ref="Y119" r:id="rId659" tooltip="将【银行A】从自选中删除" display="javascript:delOwnedFund('150227');"/>
    <hyperlink ref="A120" r:id="rId660" display="https://www.jisilu.cn/data/sfnew/detail/150273"/>
    <hyperlink ref="C120" r:id="rId661" display="http://finance.sina.com.cn/fund/quotes/150273/bc.shtml"/>
    <hyperlink ref="F120" r:id="rId662" display="http://www.cninfo.com.cn/information/fund/netvalue/150273.html"/>
    <hyperlink ref="M120" r:id="rId663" tooltip="399991" display="http://quote.eastmoney.com/zs399991.html"/>
    <hyperlink ref="O120" r:id="rId664" display="https://www.jisilu.cn/data/utils/lowcalc/150273"/>
    <hyperlink ref="Y120" r:id="rId665" tooltip="加【带路A】为自选A类" display="javascript:addOwnedFund('150273');"/>
    <hyperlink ref="A121" r:id="rId666" display="https://www.jisilu.cn/data/sfnew/detail/150277"/>
    <hyperlink ref="C121" r:id="rId667" display="http://finance.sina.com.cn/fund/quotes/150277/bc.shtml"/>
    <hyperlink ref="F121" r:id="rId668" display="http://www.cninfo.com.cn/information/fund/netvalue/150277.html"/>
    <hyperlink ref="M121" r:id="rId669" tooltip="399807" display="http://quote.eastmoney.com/zs399807.html"/>
    <hyperlink ref="O121" r:id="rId670" display="https://www.jisilu.cn/data/utils/lowcalc/150277"/>
    <hyperlink ref="Y121" r:id="rId671" tooltip="将【高铁A】从自选中删除" display="javascript:delOwnedFund('150277');"/>
    <hyperlink ref="A122" r:id="rId672" display="https://www.jisilu.cn/data/sfnew/detail/150209"/>
    <hyperlink ref="C122" r:id="rId673" display="http://finance.sina.com.cn/fund/quotes/150209/bc.shtml"/>
    <hyperlink ref="F122" r:id="rId674" display="http://www.cninfo.com.cn/information/fund/netvalue/150209.html"/>
    <hyperlink ref="M122" r:id="rId675" tooltip="399974" display="http://quote.eastmoney.com/zs399974.html"/>
    <hyperlink ref="O122" r:id="rId676" display="https://www.jisilu.cn/data/utils/lowcalc/150209"/>
    <hyperlink ref="Y122" r:id="rId677" tooltip="加【国企改A】为自选A类" display="javascript:addOwnedFund('150209');"/>
    <hyperlink ref="A123" r:id="rId678" display="https://www.jisilu.cn/data/sfnew/detail/150200"/>
    <hyperlink ref="C123" r:id="rId679" display="http://finance.sina.com.cn/fund/quotes/150200/bc.shtml"/>
    <hyperlink ref="F123" r:id="rId680" display="http://www.cninfo.com.cn/information/fund/netvalue/150200.html"/>
    <hyperlink ref="M123" r:id="rId681" tooltip="399975" display="http://quote.eastmoney.com/zs399975.html"/>
    <hyperlink ref="O123" r:id="rId682" display="https://www.jisilu.cn/data/utils/lowcalc/150200"/>
    <hyperlink ref="Y123" r:id="rId683" tooltip="加【券商A】为自选A类" display="javascript:addOwnedFund('150200');"/>
    <hyperlink ref="A124" r:id="rId684" display="https://www.jisilu.cn/data/sfnew/detail/150018"/>
    <hyperlink ref="C124" r:id="rId685" display="http://finance.sina.com.cn/fund/quotes/150018/bc.shtml"/>
    <hyperlink ref="F124" r:id="rId686" display="http://www.cninfo.com.cn/information/fund/netvalue/150018.html"/>
    <hyperlink ref="M124" r:id="rId687" tooltip="399004" display="http://quote.eastmoney.com/zs399004.html"/>
    <hyperlink ref="O124" r:id="rId688" display="https://www.jisilu.cn/data/utils/lowcalc/150018"/>
    <hyperlink ref="Y124" r:id="rId689" tooltip="加【银华稳进】为自选A类" display="javascript:addOwnedFund('150018');"/>
    <hyperlink ref="A125" r:id="rId690" display="https://www.jisilu.cn/data/sfnew/detail/150329"/>
    <hyperlink ref="C125" r:id="rId691" display="http://finance.sina.com.cn/fund/quotes/150329/bc.shtml"/>
    <hyperlink ref="F125" r:id="rId692" display="http://www.cninfo.com.cn/information/fund/netvalue/150329.html"/>
    <hyperlink ref="M125" r:id="rId693" tooltip="399809" display="http://quote.eastmoney.com/zs399809.html"/>
    <hyperlink ref="O125" r:id="rId694" display="https://www.jisilu.cn/data/utils/lowcalc/150329"/>
    <hyperlink ref="Y125" r:id="rId695" tooltip="加【保险A】为自选A类" display="javascript:addOwnedFund('150329');"/>
    <hyperlink ref="A126" r:id="rId696" display="https://www.jisilu.cn/data/sfnew/detail/150186"/>
    <hyperlink ref="C126" r:id="rId697" display="http://finance.sina.com.cn/fund/quotes/150186/bc.shtml"/>
    <hyperlink ref="F126" r:id="rId698" display="http://www.cninfo.com.cn/information/fund/netvalue/150186.html"/>
    <hyperlink ref="M126" r:id="rId699" tooltip="399967" display="http://quote.eastmoney.com/zs399967.html"/>
    <hyperlink ref="O126" r:id="rId700" display="https://www.jisilu.cn/data/utils/lowcalc/150186"/>
    <hyperlink ref="Y126" r:id="rId701" tooltip="加【军工A级】为自选A类" display="javascript:addOwnedFund('150186');"/>
    <hyperlink ref="A127" r:id="rId702" display="https://www.jisilu.cn/data/sfnew/detail/502007"/>
    <hyperlink ref="C127" r:id="rId703" display="http://finance.sina.com.cn/fund/quotes/502007/bc.shtml"/>
    <hyperlink ref="F127" r:id="rId704" display="http://www.cninfo.com.cn/information/fund/netvalue/502007.html"/>
    <hyperlink ref="M127" r:id="rId705" tooltip="399974" display="http://quote.eastmoney.com/zs399974.html"/>
    <hyperlink ref="O127" r:id="rId706" display="https://www.jisilu.cn/data/utils/lowcalc/502007"/>
    <hyperlink ref="Y127" r:id="rId707" tooltip="加【国企改A】为自选A类" display="javascript:addOwnedFund('502007');"/>
    <hyperlink ref="A128" r:id="rId708" display="https://www.jisilu.cn/data/sfnew/detail/150173"/>
    <hyperlink ref="C128" r:id="rId709" display="http://finance.sina.com.cn/fund/quotes/150173/bc.shtml"/>
    <hyperlink ref="F128" r:id="rId710" display="http://www.cninfo.com.cn/information/fund/netvalue/150173.html"/>
    <hyperlink ref="M128" r:id="rId711" tooltip="000998" display="http://quote.eastmoney.com/zs000998.html"/>
    <hyperlink ref="O128" r:id="rId712" display="https://www.jisilu.cn/data/utils/lowcalc/150173"/>
    <hyperlink ref="Y128" r:id="rId713" tooltip="加【TMT中证A】为自选A类" display="javascript:addOwnedFund('150173');"/>
    <hyperlink ref="A129" r:id="rId714" display="https://www.jisilu.cn/data/sfnew/detail/150194"/>
    <hyperlink ref="C129" r:id="rId715" display="http://finance.sina.com.cn/fund/quotes/150194/bc.shtml"/>
    <hyperlink ref="F129" r:id="rId716" display="http://www.cninfo.com.cn/information/fund/netvalue/150194.html"/>
    <hyperlink ref="M129" r:id="rId717" tooltip="399970" display="http://quote.eastmoney.com/zs399970.html"/>
    <hyperlink ref="O129" r:id="rId718" display="https://www.jisilu.cn/data/utils/lowcalc/150194"/>
    <hyperlink ref="Y129" r:id="rId719" tooltip="加【互联网A】为自选A类" display="javascript:addOwnedFund('150194');"/>
    <hyperlink ref="A130" r:id="rId720" display="https://www.jisilu.cn/data/sfnew/detail/502011"/>
    <hyperlink ref="C130" r:id="rId721" display="http://finance.sina.com.cn/fund/quotes/502011/bc.shtml"/>
    <hyperlink ref="F130" r:id="rId722" display="http://www.cninfo.com.cn/information/fund/netvalue/502011.html"/>
    <hyperlink ref="M130" r:id="rId723" tooltip="399975" display="http://quote.eastmoney.com/zs399975.html"/>
    <hyperlink ref="O130" r:id="rId724" display="https://www.jisilu.cn/data/utils/lowcalc/502011"/>
    <hyperlink ref="Y130" r:id="rId725" tooltip="加【证券A】为自选A类" display="javascript:addOwnedFund('502011');"/>
    <hyperlink ref="A131" r:id="rId726" display="https://www.jisilu.cn/data/sfnew/detail/150309"/>
    <hyperlink ref="C131" r:id="rId727" display="http://finance.sina.com.cn/fund/quotes/150309/bc.shtml"/>
    <hyperlink ref="F131" r:id="rId728" display="http://www.cninfo.com.cn/information/fund/netvalue/150309.html"/>
    <hyperlink ref="M131" r:id="rId729" tooltip="399994" display="http://quote.eastmoney.com/zs399994.html"/>
    <hyperlink ref="O131" r:id="rId730" display="https://www.jisilu.cn/data/utils/lowcalc/150309"/>
    <hyperlink ref="Y131" r:id="rId731" tooltip="加【信息安A】为自选A类" display="javascript:addOwnedFund('150309');"/>
    <hyperlink ref="A132" r:id="rId732" display="https://www.jisilu.cn/data/sfnew/detail/502004"/>
    <hyperlink ref="C132" r:id="rId733" display="http://finance.sina.com.cn/fund/quotes/502004/bc.shtml"/>
    <hyperlink ref="F132" r:id="rId734" display="http://www.cninfo.com.cn/information/fund/netvalue/502004.html"/>
    <hyperlink ref="M132" r:id="rId735" tooltip="399967" display="http://quote.eastmoney.com/zs399967.html"/>
    <hyperlink ref="O132" r:id="rId736" display="https://www.jisilu.cn/data/utils/lowcalc/502004"/>
    <hyperlink ref="Y132" r:id="rId737" tooltip="加【军工A】为自选A类" display="javascript:addOwnedFund('502004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192"/>
    <hyperlink ref="C134" r:id="rId745" display="http://finance.sina.com.cn/fund/quotes/150192/bc.shtml"/>
    <hyperlink ref="F134" r:id="rId746" display="http://www.cninfo.com.cn/information/fund/netvalue/150192.html"/>
    <hyperlink ref="M134" r:id="rId747" tooltip="399965" display="http://quote.eastmoney.com/zs399965.html"/>
    <hyperlink ref="O134" r:id="rId748" display="https://www.jisilu.cn/data/utils/lowcalc/150192"/>
    <hyperlink ref="Y134" r:id="rId749" tooltip="加【地产A】为自选A类" display="javascript:addOwnedFund('150192');"/>
    <hyperlink ref="A135" r:id="rId750" display="https://www.jisilu.cn/data/sfnew/detail/150181"/>
    <hyperlink ref="C135" r:id="rId751" display="http://finance.sina.com.cn/fund/quotes/150181/bc.shtml"/>
    <hyperlink ref="F135" r:id="rId752" display="http://www.cninfo.com.cn/information/fund/netvalue/150181.html"/>
    <hyperlink ref="M135" r:id="rId753" tooltip="399967" display="http://quote.eastmoney.com/zs399967.html"/>
    <hyperlink ref="O135" r:id="rId754" display="https://www.jisilu.cn/data/utils/lowcalc/150181"/>
    <hyperlink ref="Y135" r:id="rId755" tooltip="加【军工A】为自选A类" display="javascript:addOwnedFund('150181');"/>
    <hyperlink ref="A136" r:id="rId756" display="https://www.jisilu.cn/data/sfnew/detail/150169"/>
    <hyperlink ref="C136" r:id="rId757" display="http://finance.sina.com.cn/fund/quotes/150169/bc.shtml"/>
    <hyperlink ref="F136" r:id="rId758" display="http://www.cninfo.com.cn/information/fund/netvalue/150169.html"/>
    <hyperlink ref="M136" r:id="rId759" tooltip="HSI" display="http://quote.eastmoney.com/hk/zs110000.html"/>
    <hyperlink ref="O136" r:id="rId760" display="https://www.jisilu.cn/data/utils/lowcalc/150169"/>
    <hyperlink ref="Y136" r:id="rId761" tooltip="将【恒生A】从自选中删除" display="javascript:delOwnedFund('150169');"/>
    <hyperlink ref="A137" r:id="rId762" display="https://www.jisilu.cn/data/sfnew/detail/150143"/>
    <hyperlink ref="C137" r:id="rId763" display="http://finance.sina.com.cn/fund/quotes/150143/bc.shtml"/>
    <hyperlink ref="F137" r:id="rId764" display="http://www.cninfo.com.cn/information/fund/netvalue/150143.html"/>
    <hyperlink ref="M137" r:id="rId765" tooltip="000832" display="http://quote.eastmoney.com/zs000832.html"/>
    <hyperlink ref="O137" r:id="rId766" display="https://www.jisilu.cn/data/utils/lowcalc/150143"/>
    <hyperlink ref="Y137" r:id="rId767" tooltip="加【转债A级】为自选A类" display="javascript:addOwnedFund('150143');"/>
    <hyperlink ref="A138" r:id="rId768" display="https://www.jisilu.cn/data/sfnew/detail/150245"/>
    <hyperlink ref="C138" r:id="rId769" display="http://finance.sina.com.cn/fund/quotes/150245/bc.shtml"/>
    <hyperlink ref="F138" r:id="rId770" display="http://www.cninfo.com.cn/information/fund/netvalue/150245.html"/>
    <hyperlink ref="M138" r:id="rId771" tooltip="399970" display="http://quote.eastmoney.com/zs399970.html"/>
    <hyperlink ref="O138" r:id="rId772" display="https://www.jisilu.cn/data/utils/lowcalc/150245"/>
    <hyperlink ref="Y138" r:id="rId773" tooltip="加【互联A】为自选A类" display="javascript:addOwnedFund('150245');"/>
    <hyperlink ref="A139" r:id="rId774" display="https://www.jisilu.cn/data/sfnew/detail/150092"/>
    <hyperlink ref="C139" r:id="rId775" display="http://finance.sina.com.cn/fund/quotes/150092/bc.shtml"/>
    <hyperlink ref="F139" r:id="rId776" display="http://www.cninfo.com.cn/information/fund/netvalue/150092.html"/>
    <hyperlink ref="M139" r:id="rId777" tooltip="399007" display="http://quote.eastmoney.com/zs399007.html"/>
    <hyperlink ref="O139" r:id="rId778" display="https://www.jisilu.cn/data/utils/lowcalc/150092"/>
    <hyperlink ref="Y139" r:id="rId779" tooltip="加【诺德300A】为自选A类" display="javascript:addOwnedFund('150092');"/>
    <hyperlink ref="A140" r:id="rId780" display="https://www.jisilu.cn/data/sfnew/detail/150279"/>
    <hyperlink ref="C140" r:id="rId781" display="http://finance.sina.com.cn/fund/quotes/150279/bc.shtml"/>
    <hyperlink ref="F140" r:id="rId782" display="http://www.cninfo.com.cn/information/fund/netvalue/150279.html"/>
    <hyperlink ref="M140" r:id="rId783" tooltip="399808" display="http://quote.eastmoney.com/zs399808.html"/>
    <hyperlink ref="O140" r:id="rId784" display="https://www.jisilu.cn/data/utils/lowcalc/150279"/>
    <hyperlink ref="Y140" r:id="rId785" tooltip="加【新能A】为自选A类" display="javascript:addOwnedFund('150279');"/>
    <hyperlink ref="A141" r:id="rId786" display="https://www.jisilu.cn/data/sfnew/detail/150311"/>
    <hyperlink ref="C141" r:id="rId787" display="http://finance.sina.com.cn/fund/quotes/150311/bc.shtml"/>
    <hyperlink ref="F141" r:id="rId788" display="http://www.cninfo.com.cn/information/fund/netvalue/150311.html"/>
    <hyperlink ref="M141" r:id="rId789" tooltip="399996" display="http://quote.eastmoney.com/zs399996.html"/>
    <hyperlink ref="O141" r:id="rId790" display="https://www.jisilu.cn/data/utils/lowcalc/150311"/>
    <hyperlink ref="Y141" r:id="rId791" tooltip="加【智能A】为自选A类" display="javascript:addOwnedFund('150311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34" workbookViewId="0">
      <selection activeCell="C7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2.125" customWidth="1"/>
    <col min="5" max="5" width="18.7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20160907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8.9661016949152514E-4</v>
      </c>
      <c r="G3" s="48">
        <f t="shared" ref="G3:G8" ca="1" si="1">VLOOKUP($E3,INDIRECT($B$2 &amp; "!$A$3:$Y$207"),8,FALSE)</f>
        <v>0.69491525423728817</v>
      </c>
      <c r="H3" s="48">
        <f t="shared" ref="H3:H8" ca="1" si="2">VLOOKUP($E3,INDIRECT($B$2 &amp; "!$A$3:$Y$207"),7,FALSE)</f>
        <v>-1.0223728813559322E-2</v>
      </c>
      <c r="I3" s="48">
        <f t="shared" ref="I3:I8" ca="1" si="3">VLOOKUP($E3,INDIRECT($B$2 &amp; "!$A$3:$Y$207"),11,FALSE)</f>
        <v>4.4585593220338997E-2</v>
      </c>
      <c r="J3" s="48">
        <f t="shared" ref="J3:J8" ca="1" si="4">VLOOKUP($E3,INDIRECT($B$2 &amp; "!$A$3:$Y$207"),16,FALSE)</f>
        <v>-1.5777586206896555E-2</v>
      </c>
      <c r="K3" s="48">
        <f t="shared" ref="K3:K8" ca="1" si="5">VLOOKUP($E3,INDIRECT($B$2 &amp; "!$A$3:$Y$207"),18,FALSE)</f>
        <v>-3.2881355932203394E-3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-1.6800000000000003E-3</v>
      </c>
      <c r="G4" s="48">
        <f t="shared" ca="1" si="1"/>
        <v>0.2</v>
      </c>
      <c r="H4" s="48">
        <f t="shared" ca="1" si="2"/>
        <v>-1.6900000000000002E-2</v>
      </c>
      <c r="I4" s="48">
        <f t="shared" ca="1" si="3"/>
        <v>4.6196000000000001E-2</v>
      </c>
      <c r="J4" s="48">
        <f t="shared" ca="1" si="4"/>
        <v>-1.7840000000000002E-2</v>
      </c>
      <c r="K4" s="48">
        <f t="shared" ca="1" si="5"/>
        <v>-6.3799999999999994E-3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2.0971428571428569E-3</v>
      </c>
      <c r="G5" s="87">
        <f t="shared" ca="1" si="1"/>
        <v>0.4</v>
      </c>
      <c r="H5" s="87">
        <f t="shared" ca="1" si="2"/>
        <v>-2.8905714285714288E-2</v>
      </c>
      <c r="I5" s="87">
        <f t="shared" ca="1" si="3"/>
        <v>4.455371428571428E-2</v>
      </c>
      <c r="J5" s="87">
        <f t="shared" ca="1" si="4"/>
        <v>-3.0003225806451608E-2</v>
      </c>
      <c r="K5" s="87">
        <f t="shared" ca="1" si="5"/>
        <v>-4.7714285714285702E-4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2.7269230769230773E-3</v>
      </c>
      <c r="G6" s="87">
        <f t="shared" ca="1" si="1"/>
        <v>0.65384615384615385</v>
      </c>
      <c r="H6" s="87">
        <f t="shared" ca="1" si="2"/>
        <v>-7.6480769230769213E-2</v>
      </c>
      <c r="I6" s="87">
        <f t="shared" ca="1" si="3"/>
        <v>5.1235769230769224E-2</v>
      </c>
      <c r="J6" s="87">
        <f t="shared" ca="1" si="4"/>
        <v>-6.1815384615384612E-2</v>
      </c>
      <c r="K6" s="87">
        <f t="shared" ca="1" si="5"/>
        <v>-2.4615384615384621E-3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5.1333333333333326E-3</v>
      </c>
      <c r="G7" s="48">
        <f t="shared" ca="1" si="1"/>
        <v>1</v>
      </c>
      <c r="H7" s="48">
        <f t="shared" ca="1" si="2"/>
        <v>-0.16983333333333331</v>
      </c>
      <c r="I7" s="48">
        <f t="shared" ca="1" si="3"/>
        <v>5.11E-2</v>
      </c>
      <c r="J7" s="48">
        <f t="shared" ca="1" si="4"/>
        <v>-0.12743333333333332</v>
      </c>
      <c r="K7" s="48">
        <f t="shared" ca="1" si="5"/>
        <v>-6.1666666666666667E-3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1.6666666666666661E-4</v>
      </c>
      <c r="G8" s="48">
        <f t="shared" ca="1" si="1"/>
        <v>0.33333333333333331</v>
      </c>
      <c r="H8" s="48">
        <f t="shared" ca="1" si="2"/>
        <v>-0.13273333333333334</v>
      </c>
      <c r="I8" s="48">
        <f t="shared" ca="1" si="3"/>
        <v>5.2520000000000004E-2</v>
      </c>
      <c r="J8" s="48">
        <f t="shared" ca="1" si="4"/>
        <v>-8.8633333333333328E-2</v>
      </c>
      <c r="K8" s="48">
        <f t="shared" ca="1" si="5"/>
        <v>3.1333333333333335E-3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132.15</v>
      </c>
      <c r="I10" s="543">
        <v>-1E-4</v>
      </c>
      <c r="J10" s="74" t="s">
        <v>261</v>
      </c>
      <c r="K10" s="74">
        <v>131.76</v>
      </c>
      <c r="L10" s="544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159.22999999999999</v>
      </c>
      <c r="I11" s="543">
        <v>-2.0000000000000001E-4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1490.298</v>
      </c>
      <c r="I12" s="543">
        <v>2.0200000000000001E-3</v>
      </c>
      <c r="J12" s="74"/>
      <c r="K12" s="74"/>
      <c r="L12" s="544" t="s">
        <v>573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101.22499999999999</v>
      </c>
      <c r="I13" s="543">
        <v>-2.0000000000000001E-4</v>
      </c>
      <c r="J13" s="74"/>
      <c r="K13" s="74"/>
      <c r="L13" s="544" t="s">
        <v>499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100.565</v>
      </c>
      <c r="I14" s="543">
        <v>-4.0000000000000002E-4</v>
      </c>
      <c r="J14" s="74"/>
      <c r="K14" s="74"/>
      <c r="L14" s="544" t="s">
        <v>499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2.7650000000000001E-2</v>
      </c>
      <c r="I15" s="356" t="s">
        <v>433</v>
      </c>
      <c r="J15" s="74"/>
      <c r="K15" s="74" t="s">
        <v>480</v>
      </c>
      <c r="L15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90" t="s">
        <v>514</v>
      </c>
    </row>
    <row r="18" spans="1:29" ht="14.25" thickBot="1" x14ac:dyDescent="0.2">
      <c r="D18" s="315">
        <f>SUM(D21:D22)</f>
        <v>3.0100000000000002E-2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687" t="s">
        <v>313</v>
      </c>
      <c r="J19" s="755" t="s">
        <v>315</v>
      </c>
      <c r="K19" s="755" t="s">
        <v>316</v>
      </c>
      <c r="L19" s="215" t="s">
        <v>318</v>
      </c>
      <c r="M19" s="687" t="s">
        <v>320</v>
      </c>
      <c r="N19" s="216" t="s">
        <v>321</v>
      </c>
      <c r="O19" s="216" t="s">
        <v>322</v>
      </c>
      <c r="P19" s="687" t="s">
        <v>324</v>
      </c>
      <c r="Q19" s="755" t="s">
        <v>326</v>
      </c>
      <c r="R19" s="687" t="s">
        <v>327</v>
      </c>
      <c r="S19" s="687" t="s">
        <v>329</v>
      </c>
      <c r="T19" s="216" t="s">
        <v>331</v>
      </c>
      <c r="U19" s="687" t="s">
        <v>333</v>
      </c>
      <c r="V19" s="216" t="s">
        <v>335</v>
      </c>
      <c r="W19" s="685" t="s">
        <v>337</v>
      </c>
      <c r="X19" s="685" t="s">
        <v>27</v>
      </c>
      <c r="Y19" s="685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686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686" t="s">
        <v>25</v>
      </c>
      <c r="Y20" s="686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2.01E-2</v>
      </c>
      <c r="E21" s="51">
        <f t="shared" ref="E21:H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0.98699999999999999</v>
      </c>
      <c r="H21" s="310">
        <f t="shared" ca="1" si="6"/>
        <v>0</v>
      </c>
      <c r="I21" s="309">
        <f t="shared" ref="I21:R22" ca="1" si="7">VLOOKUP($B21,INDIRECT($B$2 &amp; "!$A$3:$Y$207"),COLUMN()-4,0)</f>
        <v>5724.05</v>
      </c>
      <c r="J21" s="51">
        <f t="shared" ca="1" si="7"/>
        <v>1.0382</v>
      </c>
      <c r="K21" s="311">
        <f t="shared" ca="1" si="7"/>
        <v>4.9299999999999997E-2</v>
      </c>
      <c r="L21" s="311">
        <f t="shared" ca="1" si="7"/>
        <v>3.5000000000000003E-2</v>
      </c>
      <c r="M21" s="309">
        <f t="shared" ca="1" si="7"/>
        <v>5</v>
      </c>
      <c r="N21" s="309">
        <f t="shared" ca="1" si="7"/>
        <v>5</v>
      </c>
      <c r="O21" s="311">
        <f t="shared" ca="1" si="7"/>
        <v>5.2699999999999997E-2</v>
      </c>
      <c r="P21" s="309" t="str">
        <f t="shared" ca="1" si="7"/>
        <v>永续</v>
      </c>
      <c r="Q21" s="51" t="str">
        <f t="shared" ca="1" si="7"/>
        <v>恒生国企</v>
      </c>
      <c r="R21" s="310">
        <f t="shared" ca="1" si="7"/>
        <v>4.1999999999999997E-3</v>
      </c>
      <c r="S21" s="56">
        <f t="shared" ref="S21:AC22" ca="1" si="8">VLOOKUP($B21,INDIRECT($B$2 &amp; "!$A$3:$Y$207"),COLUMN()-4,0)</f>
        <v>0.33689999999999998</v>
      </c>
      <c r="T21" s="311" t="str">
        <f t="shared" ca="1" si="8"/>
        <v>无下折</v>
      </c>
      <c r="U21" s="311">
        <f t="shared" ca="1" si="8"/>
        <v>0.60619999999999996</v>
      </c>
      <c r="V21" s="311">
        <f t="shared" ca="1" si="8"/>
        <v>-8.9999999999999993E-3</v>
      </c>
      <c r="W21" s="311">
        <f t="shared" ca="1" si="8"/>
        <v>-5.4000000000000003E-3</v>
      </c>
      <c r="X21" s="311">
        <f t="shared" ca="1" si="8"/>
        <v>-4.3E-3</v>
      </c>
      <c r="Y21" s="309">
        <f t="shared" ca="1" si="8"/>
        <v>351479</v>
      </c>
      <c r="Z21" s="309">
        <f t="shared" ca="1" si="8"/>
        <v>614</v>
      </c>
      <c r="AA21" s="312">
        <f t="shared" ca="1" si="8"/>
        <v>0.21180555555555555</v>
      </c>
      <c r="AB21" s="313">
        <f t="shared" ca="1" si="8"/>
        <v>42705</v>
      </c>
      <c r="AC21" s="59" t="str">
        <f t="shared" ca="1" si="8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0.01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1.042</v>
      </c>
      <c r="H22" s="567">
        <f t="shared" ca="1" si="6"/>
        <v>0</v>
      </c>
      <c r="I22" s="566">
        <f t="shared" ca="1" si="7"/>
        <v>278.02</v>
      </c>
      <c r="J22" s="568">
        <f t="shared" ca="1" si="7"/>
        <v>1.0329999999999999</v>
      </c>
      <c r="K22" s="569">
        <f t="shared" ca="1" si="7"/>
        <v>-8.6999999999999994E-3</v>
      </c>
      <c r="L22" s="569">
        <f t="shared" ca="1" si="7"/>
        <v>0.03</v>
      </c>
      <c r="M22" s="566">
        <f t="shared" ca="1" si="7"/>
        <v>4.5</v>
      </c>
      <c r="N22" s="566">
        <f t="shared" ca="1" si="7"/>
        <v>4.5</v>
      </c>
      <c r="O22" s="569">
        <f t="shared" ca="1" si="7"/>
        <v>4.4600000000000001E-2</v>
      </c>
      <c r="P22" s="566" t="str">
        <f t="shared" ca="1" si="7"/>
        <v>永续</v>
      </c>
      <c r="Q22" s="568" t="str">
        <f t="shared" ca="1" si="7"/>
        <v>保险主题</v>
      </c>
      <c r="R22" s="567">
        <f t="shared" ca="1" si="7"/>
        <v>7.4999999999999997E-3</v>
      </c>
      <c r="S22" s="570">
        <f t="shared" ca="1" si="8"/>
        <v>0.34870000000000001</v>
      </c>
      <c r="T22" s="569">
        <f t="shared" ca="1" si="8"/>
        <v>-1.14E-2</v>
      </c>
      <c r="U22" s="569">
        <f t="shared" ca="1" si="8"/>
        <v>0.52290000000000003</v>
      </c>
      <c r="V22" s="569">
        <f t="shared" ca="1" si="8"/>
        <v>-7.1000000000000004E-3</v>
      </c>
      <c r="W22" s="569">
        <f t="shared" ca="1" si="8"/>
        <v>-5.1000000000000004E-3</v>
      </c>
      <c r="X22" s="569">
        <f t="shared" ca="1" si="8"/>
        <v>-5.7000000000000002E-3</v>
      </c>
      <c r="Y22" s="566">
        <f t="shared" ca="1" si="8"/>
        <v>12653</v>
      </c>
      <c r="Z22" s="566">
        <f t="shared" ca="1" si="8"/>
        <v>-299</v>
      </c>
      <c r="AA22" s="571">
        <f t="shared" ca="1" si="8"/>
        <v>0.21180555555555555</v>
      </c>
      <c r="AB22" s="572">
        <f t="shared" ca="1" si="8"/>
        <v>42719</v>
      </c>
      <c r="AC22" s="573" t="str">
        <f t="shared" ca="1" si="8"/>
        <v>   </v>
      </c>
    </row>
    <row r="24" spans="1:29" x14ac:dyDescent="0.15">
      <c r="A24" s="273" t="s">
        <v>302</v>
      </c>
      <c r="B24" s="835" t="s">
        <v>558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H36" ca="1" si="9">VLOOKUP($B32,INDIRECT($B$2 &amp; "!$A$3:$Y$207"),COLUMN()-4,0)</f>
        <v>1.054</v>
      </c>
      <c r="H32" s="290">
        <f t="shared" ca="1" si="9"/>
        <v>0</v>
      </c>
      <c r="I32">
        <f t="shared" ref="I32:AC32" ca="1" si="10">VLOOKUP($B32,INDIRECT($B$2 &amp; "!$A$3:$Y$207"),COLUMN()-4,0)</f>
        <v>12.46</v>
      </c>
      <c r="J32">
        <f t="shared" ca="1" si="10"/>
        <v>1</v>
      </c>
      <c r="K32" s="291">
        <f t="shared" ca="1" si="10"/>
        <v>-5.3999999999999999E-2</v>
      </c>
      <c r="L32" t="str">
        <f t="shared" ca="1" si="10"/>
        <v>无约定</v>
      </c>
      <c r="M32">
        <f t="shared" ca="1" si="10"/>
        <v>0</v>
      </c>
      <c r="N32">
        <f t="shared" ca="1" si="10"/>
        <v>0</v>
      </c>
      <c r="O32" s="285">
        <f t="shared" ca="1" si="10"/>
        <v>-1.992E-2</v>
      </c>
      <c r="P32">
        <f t="shared" ca="1" si="10"/>
        <v>2.61</v>
      </c>
      <c r="Q32" t="str">
        <f t="shared" ca="1" si="10"/>
        <v>主动基金</v>
      </c>
      <c r="R32" s="315">
        <f t="shared" ca="1" si="10"/>
        <v>-5.0000000000000001E-4</v>
      </c>
      <c r="S32" s="315">
        <f t="shared" ca="1" si="10"/>
        <v>0.56030000000000002</v>
      </c>
      <c r="T32" t="str">
        <f t="shared" ca="1" si="10"/>
        <v>-</v>
      </c>
      <c r="U32" t="str">
        <f t="shared" ca="1" si="10"/>
        <v>-</v>
      </c>
      <c r="V32">
        <f t="shared" ca="1" si="10"/>
        <v>7.4999999999999997E-3</v>
      </c>
      <c r="W32">
        <f t="shared" ca="1" si="10"/>
        <v>3.3999999999999998E-3</v>
      </c>
      <c r="X32">
        <f t="shared" ca="1" si="10"/>
        <v>1.0800000000000001E-2</v>
      </c>
      <c r="Y32">
        <f t="shared" ca="1" si="10"/>
        <v>3180</v>
      </c>
      <c r="Z32">
        <f t="shared" ca="1" si="10"/>
        <v>7</v>
      </c>
      <c r="AA32">
        <f t="shared" ca="1" si="10"/>
        <v>0.17083333333333331</v>
      </c>
      <c r="AB32">
        <f t="shared" ca="1" si="10"/>
        <v>43574</v>
      </c>
      <c r="AC32" t="str">
        <f t="shared" ca="1" si="10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11">VLOOKUP($B33,INDIRECT($B$2 &amp; "!$A$3:$Y$207"),COLUMN()-4,0)</f>
        <v>150188</v>
      </c>
      <c r="F33" t="str">
        <f t="shared" ca="1" si="11"/>
        <v>转债优先</v>
      </c>
      <c r="G33">
        <f t="shared" ca="1" si="9"/>
        <v>1.0589999999999999</v>
      </c>
      <c r="H33" s="290">
        <f t="shared" ca="1" si="9"/>
        <v>1.9E-3</v>
      </c>
      <c r="I33">
        <f t="shared" ref="I33:R36" ca="1" si="12">VLOOKUP($B33,INDIRECT($B$2 &amp; "!$A$3:$Y$207"),COLUMN()-4,0)</f>
        <v>18.77</v>
      </c>
      <c r="J33">
        <f t="shared" ca="1" si="12"/>
        <v>1.04</v>
      </c>
      <c r="K33" s="291">
        <f t="shared" ca="1" si="12"/>
        <v>-1.83E-2</v>
      </c>
      <c r="L33" t="str">
        <f t="shared" ca="1" si="12"/>
        <v>其它</v>
      </c>
      <c r="M33">
        <f t="shared" ca="1" si="12"/>
        <v>5.5</v>
      </c>
      <c r="N33">
        <f t="shared" ca="1" si="12"/>
        <v>5.5</v>
      </c>
      <c r="O33" s="285">
        <f t="shared" ca="1" si="12"/>
        <v>-1.3860000000000001E-2</v>
      </c>
      <c r="P33">
        <f t="shared" ca="1" si="12"/>
        <v>0.27</v>
      </c>
      <c r="Q33" t="str">
        <f t="shared" ca="1" si="12"/>
        <v>标普转债</v>
      </c>
      <c r="R33" s="315">
        <f t="shared" ca="1" si="12"/>
        <v>3.8999999999999998E-3</v>
      </c>
      <c r="S33" s="315">
        <f t="shared" ref="S33:AB36" ca="1" si="13">VLOOKUP($B33,INDIRECT($B$2 &amp; "!$A$3:$Y$207"),COLUMN()-4,0)</f>
        <v>0.14280000000000001</v>
      </c>
      <c r="T33">
        <f t="shared" ca="1" si="13"/>
        <v>-3.9800000000000002E-2</v>
      </c>
      <c r="U33">
        <f t="shared" ca="1" si="13"/>
        <v>0.39069999999999999</v>
      </c>
      <c r="V33">
        <f t="shared" ca="1" si="13"/>
        <v>-3.5000000000000001E-3</v>
      </c>
      <c r="W33">
        <f t="shared" ca="1" si="13"/>
        <v>-1.1999999999999999E-3</v>
      </c>
      <c r="X33">
        <f t="shared" ca="1" si="13"/>
        <v>-2.7000000000000001E-3</v>
      </c>
      <c r="Y33">
        <f t="shared" ca="1" si="13"/>
        <v>29048</v>
      </c>
      <c r="Z33">
        <f t="shared" ca="1" si="13"/>
        <v>-37</v>
      </c>
      <c r="AA33">
        <f t="shared" ca="1" si="13"/>
        <v>0.29375000000000001</v>
      </c>
      <c r="AB33">
        <f t="shared" ca="1" si="13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11"/>
        <v>150096</v>
      </c>
      <c r="F34" t="str">
        <f t="shared" ca="1" si="11"/>
        <v>商品A</v>
      </c>
      <c r="G34">
        <f t="shared" ca="1" si="9"/>
        <v>1.1180000000000001</v>
      </c>
      <c r="H34" s="290">
        <f t="shared" ca="1" si="9"/>
        <v>-6.1999999999999998E-3</v>
      </c>
      <c r="I34">
        <f t="shared" ca="1" si="12"/>
        <v>15.38</v>
      </c>
      <c r="J34">
        <f t="shared" ca="1" si="12"/>
        <v>1.034</v>
      </c>
      <c r="K34" s="291">
        <f t="shared" ca="1" si="12"/>
        <v>-8.1199999999999994E-2</v>
      </c>
      <c r="L34">
        <f t="shared" ca="1" si="12"/>
        <v>3.5000000000000003E-2</v>
      </c>
      <c r="M34">
        <f t="shared" ca="1" si="12"/>
        <v>5</v>
      </c>
      <c r="N34">
        <f t="shared" ca="1" si="12"/>
        <v>5</v>
      </c>
      <c r="O34" s="285">
        <f t="shared" ca="1" si="12"/>
        <v>-5.0139999999999997E-2</v>
      </c>
      <c r="P34">
        <f t="shared" ca="1" si="12"/>
        <v>0.81</v>
      </c>
      <c r="Q34" t="str">
        <f t="shared" ca="1" si="12"/>
        <v>大宗商品</v>
      </c>
      <c r="R34" s="315">
        <f t="shared" ca="1" si="12"/>
        <v>-4.0000000000000001E-3</v>
      </c>
      <c r="S34" s="315">
        <f t="shared" ca="1" si="13"/>
        <v>0.36380000000000001</v>
      </c>
      <c r="T34" t="str">
        <f t="shared" ca="1" si="13"/>
        <v>-</v>
      </c>
      <c r="U34">
        <f t="shared" ca="1" si="13"/>
        <v>0.9819</v>
      </c>
      <c r="V34">
        <f t="shared" ca="1" si="13"/>
        <v>-3.5999999999999999E-3</v>
      </c>
      <c r="W34">
        <f t="shared" ca="1" si="13"/>
        <v>0</v>
      </c>
      <c r="X34">
        <f t="shared" ca="1" si="13"/>
        <v>-6.0000000000000001E-3</v>
      </c>
      <c r="Y34">
        <f t="shared" ca="1" si="13"/>
        <v>12465</v>
      </c>
      <c r="Z34">
        <f t="shared" ca="1" si="13"/>
        <v>-87</v>
      </c>
      <c r="AA34">
        <f t="shared" ca="1" si="13"/>
        <v>0.21180555555555555</v>
      </c>
      <c r="AB34">
        <f t="shared" ca="1" si="13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11"/>
        <v>#N/A</v>
      </c>
      <c r="F35" t="e">
        <f t="shared" ca="1" si="11"/>
        <v>#N/A</v>
      </c>
      <c r="G35" t="e">
        <f t="shared" ca="1" si="9"/>
        <v>#N/A</v>
      </c>
      <c r="H35" t="e">
        <f t="shared" ca="1" si="9"/>
        <v>#N/A</v>
      </c>
      <c r="I35" t="e">
        <f t="shared" ca="1" si="12"/>
        <v>#N/A</v>
      </c>
      <c r="J35" t="e">
        <f t="shared" ca="1" si="12"/>
        <v>#N/A</v>
      </c>
      <c r="K35" s="291" t="e">
        <f t="shared" ca="1" si="12"/>
        <v>#N/A</v>
      </c>
      <c r="L35" t="e">
        <f t="shared" ca="1" si="12"/>
        <v>#N/A</v>
      </c>
      <c r="M35" t="e">
        <f t="shared" ca="1" si="12"/>
        <v>#N/A</v>
      </c>
      <c r="N35" t="e">
        <f t="shared" ca="1" si="12"/>
        <v>#N/A</v>
      </c>
      <c r="O35" s="285" t="e">
        <f t="shared" ca="1" si="12"/>
        <v>#N/A</v>
      </c>
      <c r="P35" t="e">
        <f t="shared" ca="1" si="12"/>
        <v>#N/A</v>
      </c>
      <c r="Q35" t="e">
        <f t="shared" ca="1" si="12"/>
        <v>#N/A</v>
      </c>
      <c r="R35" t="e">
        <f t="shared" ca="1" si="12"/>
        <v>#N/A</v>
      </c>
      <c r="S35" t="e">
        <f t="shared" ca="1" si="13"/>
        <v>#N/A</v>
      </c>
      <c r="T35" t="e">
        <f t="shared" ca="1" si="13"/>
        <v>#N/A</v>
      </c>
      <c r="U35" t="e">
        <f t="shared" ca="1" si="13"/>
        <v>#N/A</v>
      </c>
      <c r="V35" t="e">
        <f t="shared" ca="1" si="13"/>
        <v>#N/A</v>
      </c>
      <c r="W35" t="e">
        <f t="shared" ca="1" si="13"/>
        <v>#N/A</v>
      </c>
      <c r="X35" t="e">
        <f t="shared" ca="1" si="13"/>
        <v>#N/A</v>
      </c>
      <c r="Y35" t="e">
        <f t="shared" ca="1" si="13"/>
        <v>#N/A</v>
      </c>
      <c r="Z35" t="e">
        <f t="shared" ca="1" si="13"/>
        <v>#N/A</v>
      </c>
      <c r="AA35" t="e">
        <f t="shared" ca="1" si="13"/>
        <v>#N/A</v>
      </c>
      <c r="AB35" t="e">
        <f t="shared" ca="1" si="13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11"/>
        <v>150108</v>
      </c>
      <c r="F36" t="str">
        <f t="shared" ca="1" si="11"/>
        <v>同辉100A</v>
      </c>
      <c r="G36" s="492">
        <f t="shared" ca="1" si="9"/>
        <v>1.153</v>
      </c>
      <c r="H36" s="388">
        <f t="shared" ca="1" si="9"/>
        <v>-1.7100000000000001E-2</v>
      </c>
      <c r="I36" s="492">
        <f t="shared" ca="1" si="12"/>
        <v>6.29</v>
      </c>
      <c r="J36" s="492">
        <f t="shared" ca="1" si="12"/>
        <v>1.069</v>
      </c>
      <c r="K36" s="389">
        <f t="shared" ca="1" si="12"/>
        <v>-7.8600000000000003E-2</v>
      </c>
      <c r="L36" s="492">
        <f t="shared" ca="1" si="12"/>
        <v>7.0000000000000007E-2</v>
      </c>
      <c r="M36">
        <f t="shared" ca="1" si="12"/>
        <v>7</v>
      </c>
      <c r="N36" s="492">
        <f t="shared" ca="1" si="12"/>
        <v>7</v>
      </c>
      <c r="O36" s="493">
        <f t="shared" ca="1" si="12"/>
        <v>-1.146E-2</v>
      </c>
      <c r="P36" s="492">
        <f t="shared" ca="1" si="12"/>
        <v>1.02</v>
      </c>
      <c r="Q36" t="str">
        <f t="shared" ca="1" si="12"/>
        <v>深100EW</v>
      </c>
      <c r="R36" s="315">
        <f t="shared" ca="1" si="12"/>
        <v>-3.5999999999999999E-3</v>
      </c>
      <c r="S36" s="315">
        <f t="shared" ca="1" si="13"/>
        <v>0.38779999999999998</v>
      </c>
      <c r="T36" t="str">
        <f t="shared" ca="1" si="13"/>
        <v>-</v>
      </c>
      <c r="U36">
        <f t="shared" ca="1" si="13"/>
        <v>0.85650000000000004</v>
      </c>
      <c r="V36">
        <f t="shared" ca="1" si="13"/>
        <v>-5.7999999999999996E-3</v>
      </c>
      <c r="W36">
        <f t="shared" ca="1" si="13"/>
        <v>0</v>
      </c>
      <c r="X36">
        <f t="shared" ca="1" si="13"/>
        <v>-4.7000000000000002E-3</v>
      </c>
      <c r="Y36">
        <f t="shared" ca="1" si="13"/>
        <v>915</v>
      </c>
      <c r="Z36">
        <f t="shared" ca="1" si="13"/>
        <v>0</v>
      </c>
      <c r="AA36">
        <f t="shared" ca="1" si="13"/>
        <v>0.21180555555555555</v>
      </c>
      <c r="AB36">
        <f t="shared" ca="1" si="13"/>
        <v>42626</v>
      </c>
    </row>
    <row r="39" spans="1:29" ht="14.25" thickBot="1" x14ac:dyDescent="0.2"/>
    <row r="40" spans="1:29" ht="14.25" customHeight="1" x14ac:dyDescent="0.15">
      <c r="A40" s="694" t="s">
        <v>561</v>
      </c>
      <c r="B40" s="868" t="s">
        <v>563</v>
      </c>
      <c r="C40" s="868" t="s">
        <v>564</v>
      </c>
      <c r="D40" s="868" t="s">
        <v>566</v>
      </c>
      <c r="E40" s="868" t="s">
        <v>567</v>
      </c>
      <c r="F40" s="868" t="s">
        <v>568</v>
      </c>
      <c r="G40" s="868" t="s">
        <v>569</v>
      </c>
      <c r="H40" s="868" t="s">
        <v>570</v>
      </c>
    </row>
    <row r="41" spans="1:29" ht="15" thickBot="1" x14ac:dyDescent="0.2">
      <c r="A41" s="695" t="s">
        <v>562</v>
      </c>
      <c r="B41" s="869"/>
      <c r="C41" s="869" t="s">
        <v>565</v>
      </c>
      <c r="D41" s="869"/>
      <c r="E41" s="869"/>
      <c r="F41" s="869"/>
      <c r="G41" s="869"/>
      <c r="H41" s="869"/>
    </row>
    <row r="42" spans="1:29" ht="15.75" thickBot="1" x14ac:dyDescent="0.2">
      <c r="A42" s="696" t="s">
        <v>571</v>
      </c>
      <c r="B42" s="697">
        <v>91612001</v>
      </c>
      <c r="C42" s="697" t="s">
        <v>572</v>
      </c>
      <c r="D42" s="698">
        <v>2.9889999999999999</v>
      </c>
      <c r="E42" s="698">
        <v>100.0213</v>
      </c>
      <c r="F42" s="698">
        <v>5.4000000000000003E-3</v>
      </c>
      <c r="G42" s="698">
        <v>100.01600000000001</v>
      </c>
      <c r="H42" s="698">
        <v>0.48459999999999998</v>
      </c>
    </row>
  </sheetData>
  <mergeCells count="22">
    <mergeCell ref="AB19:AB20"/>
    <mergeCell ref="AC19:AC20"/>
    <mergeCell ref="B24:H24"/>
    <mergeCell ref="B40:B41"/>
    <mergeCell ref="C40:C41"/>
    <mergeCell ref="D40:D41"/>
    <mergeCell ref="E40:E41"/>
    <mergeCell ref="F40:F41"/>
    <mergeCell ref="G40:G41"/>
    <mergeCell ref="H40:H41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A11" sqref="A11:XFD11"/>
    </sheetView>
  </sheetViews>
  <sheetFormatPr defaultRowHeight="13.5" x14ac:dyDescent="0.15"/>
  <sheetData>
    <row r="1" spans="1:25" x14ac:dyDescent="0.15">
      <c r="A1" s="874" t="s">
        <v>0</v>
      </c>
      <c r="B1" s="874" t="s">
        <v>1</v>
      </c>
      <c r="C1" s="874" t="s">
        <v>2</v>
      </c>
      <c r="D1" s="874" t="s">
        <v>3</v>
      </c>
      <c r="E1" s="711" t="s">
        <v>4</v>
      </c>
      <c r="F1" s="874" t="s">
        <v>6</v>
      </c>
      <c r="G1" s="874" t="s">
        <v>7</v>
      </c>
      <c r="H1" s="713" t="s">
        <v>8</v>
      </c>
      <c r="I1" s="711" t="s">
        <v>10</v>
      </c>
      <c r="J1" s="715" t="s">
        <v>11</v>
      </c>
      <c r="K1" s="715" t="s">
        <v>12</v>
      </c>
      <c r="L1" s="711" t="s">
        <v>14</v>
      </c>
      <c r="M1" s="874" t="s">
        <v>16</v>
      </c>
      <c r="N1" s="711" t="s">
        <v>17</v>
      </c>
      <c r="O1" s="711" t="s">
        <v>18</v>
      </c>
      <c r="P1" s="715" t="s">
        <v>20</v>
      </c>
      <c r="Q1" s="711" t="s">
        <v>22</v>
      </c>
      <c r="R1" s="715" t="s">
        <v>24</v>
      </c>
      <c r="S1" s="711" t="s">
        <v>26</v>
      </c>
      <c r="T1" s="711" t="s">
        <v>27</v>
      </c>
      <c r="U1" s="711" t="s">
        <v>28</v>
      </c>
      <c r="V1" s="715" t="s">
        <v>30</v>
      </c>
      <c r="W1" s="874" t="s">
        <v>31</v>
      </c>
      <c r="X1" s="874" t="s">
        <v>32</v>
      </c>
      <c r="Y1" s="876" t="s">
        <v>33</v>
      </c>
    </row>
    <row r="2" spans="1:25" ht="14.25" thickBot="1" x14ac:dyDescent="0.2">
      <c r="A2" s="875"/>
      <c r="B2" s="875"/>
      <c r="C2" s="875"/>
      <c r="D2" s="875"/>
      <c r="E2" s="712" t="s">
        <v>5</v>
      </c>
      <c r="F2" s="875"/>
      <c r="G2" s="875"/>
      <c r="H2" s="714" t="s">
        <v>9</v>
      </c>
      <c r="I2" s="712" t="s">
        <v>8</v>
      </c>
      <c r="J2" s="716" t="s">
        <v>8</v>
      </c>
      <c r="K2" s="716" t="s">
        <v>13</v>
      </c>
      <c r="L2" s="712" t="s">
        <v>15</v>
      </c>
      <c r="M2" s="875"/>
      <c r="N2" s="712" t="s">
        <v>3</v>
      </c>
      <c r="O2" s="712" t="s">
        <v>19</v>
      </c>
      <c r="P2" s="716" t="s">
        <v>21</v>
      </c>
      <c r="Q2" s="712" t="s">
        <v>23</v>
      </c>
      <c r="R2" s="716" t="s">
        <v>25</v>
      </c>
      <c r="S2" s="712" t="s">
        <v>25</v>
      </c>
      <c r="T2" s="712" t="s">
        <v>25</v>
      </c>
      <c r="U2" s="712" t="s">
        <v>29</v>
      </c>
      <c r="V2" s="716" t="s">
        <v>29</v>
      </c>
      <c r="W2" s="875"/>
      <c r="X2" s="875"/>
      <c r="Y2" s="877"/>
    </row>
    <row r="3" spans="1:25" ht="15.75" thickBot="1" x14ac:dyDescent="0.2">
      <c r="A3" s="7">
        <v>150106</v>
      </c>
      <c r="B3" s="144" t="s">
        <v>240</v>
      </c>
      <c r="C3" s="7">
        <v>1.169</v>
      </c>
      <c r="D3" s="145">
        <v>-8.9999999999999998E-4</v>
      </c>
      <c r="E3" s="144">
        <v>86.34</v>
      </c>
      <c r="F3" s="7">
        <v>1.0680000000000001</v>
      </c>
      <c r="G3" s="146">
        <v>-9.4600000000000004E-2</v>
      </c>
      <c r="H3" s="146">
        <v>7.0000000000000007E-2</v>
      </c>
      <c r="I3" s="144">
        <v>7</v>
      </c>
      <c r="J3" s="144">
        <v>7</v>
      </c>
      <c r="K3" s="146">
        <v>3.4380000000000001E-2</v>
      </c>
      <c r="L3" s="144">
        <v>3.03</v>
      </c>
      <c r="M3" s="7" t="s">
        <v>189</v>
      </c>
      <c r="N3" s="147">
        <v>2.9999999999999997E-4</v>
      </c>
      <c r="O3" s="146">
        <v>0.39119999999999999</v>
      </c>
      <c r="P3" s="144" t="s">
        <v>37</v>
      </c>
      <c r="Q3" s="146">
        <v>0.84770000000000001</v>
      </c>
      <c r="R3" s="146">
        <v>-5.4999999999999997E-3</v>
      </c>
      <c r="S3" s="146">
        <v>-6.6E-3</v>
      </c>
      <c r="T3" s="146">
        <v>-6.0000000000000001E-3</v>
      </c>
      <c r="U3" s="144">
        <v>12068</v>
      </c>
      <c r="V3" s="144">
        <v>-15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1.153</v>
      </c>
      <c r="D4" s="159">
        <v>0</v>
      </c>
      <c r="E4" s="150">
        <v>1.1499999999999999</v>
      </c>
      <c r="F4" s="14">
        <v>1.069</v>
      </c>
      <c r="G4" s="152">
        <v>-7.8600000000000003E-2</v>
      </c>
      <c r="H4" s="152">
        <v>7.0000000000000007E-2</v>
      </c>
      <c r="I4" s="150">
        <v>7</v>
      </c>
      <c r="J4" s="150">
        <v>7</v>
      </c>
      <c r="K4" s="152">
        <v>-1.166E-2</v>
      </c>
      <c r="L4" s="150">
        <v>1.01</v>
      </c>
      <c r="M4" s="14" t="s">
        <v>283</v>
      </c>
      <c r="N4" s="156">
        <v>-1.9E-3</v>
      </c>
      <c r="O4" s="152">
        <v>0.3871</v>
      </c>
      <c r="P4" s="150" t="s">
        <v>37</v>
      </c>
      <c r="Q4" s="152">
        <v>0.85860000000000003</v>
      </c>
      <c r="R4" s="152">
        <v>-6.6E-3</v>
      </c>
      <c r="S4" s="152">
        <v>-6.4999999999999997E-3</v>
      </c>
      <c r="T4" s="152">
        <v>0</v>
      </c>
      <c r="U4" s="150">
        <v>915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1.22</v>
      </c>
      <c r="D5" s="147">
        <v>1.6000000000000001E-3</v>
      </c>
      <c r="E5" s="144">
        <v>1832.34</v>
      </c>
      <c r="F5" s="7">
        <v>1.0429999999999999</v>
      </c>
      <c r="G5" s="146">
        <v>-0.16969999999999999</v>
      </c>
      <c r="H5" s="146">
        <v>0.06</v>
      </c>
      <c r="I5" s="144">
        <v>6</v>
      </c>
      <c r="J5" s="144">
        <v>6</v>
      </c>
      <c r="K5" s="146">
        <v>5.0979999999999998E-2</v>
      </c>
      <c r="L5" s="144" t="s">
        <v>40</v>
      </c>
      <c r="M5" s="7" t="s">
        <v>56</v>
      </c>
      <c r="N5" s="145">
        <v>-1.9E-3</v>
      </c>
      <c r="O5" s="23">
        <v>0.41549999999999998</v>
      </c>
      <c r="P5" s="146">
        <v>-0.1135</v>
      </c>
      <c r="Q5" s="146">
        <v>0.35620000000000002</v>
      </c>
      <c r="R5" s="146">
        <v>0</v>
      </c>
      <c r="S5" s="146">
        <v>-4.0000000000000002E-4</v>
      </c>
      <c r="T5" s="146">
        <v>-4.0000000000000002E-4</v>
      </c>
      <c r="U5" s="144">
        <v>172057</v>
      </c>
      <c r="V5" s="144">
        <v>124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1.177</v>
      </c>
      <c r="D6" s="151">
        <v>1.03E-2</v>
      </c>
      <c r="E6" s="150">
        <v>2.2999999999999998</v>
      </c>
      <c r="F6" s="14">
        <v>1.0349999999999999</v>
      </c>
      <c r="G6" s="152">
        <v>-0.13719999999999999</v>
      </c>
      <c r="H6" s="152">
        <v>5.8000000000000003E-2</v>
      </c>
      <c r="I6" s="150">
        <v>5.8</v>
      </c>
      <c r="J6" s="150">
        <v>5.8</v>
      </c>
      <c r="K6" s="152">
        <v>5.0790000000000002E-2</v>
      </c>
      <c r="L6" s="150" t="s">
        <v>40</v>
      </c>
      <c r="M6" s="14" t="s">
        <v>238</v>
      </c>
      <c r="N6" s="151">
        <v>1.1000000000000001E-3</v>
      </c>
      <c r="O6" s="18">
        <v>0.50619999999999998</v>
      </c>
      <c r="P6" s="152">
        <v>-9.4899999999999998E-2</v>
      </c>
      <c r="Q6" s="152">
        <v>0.751</v>
      </c>
      <c r="R6" s="152">
        <v>7.9000000000000008E-3</v>
      </c>
      <c r="S6" s="152">
        <v>5.7999999999999996E-3</v>
      </c>
      <c r="T6" s="152">
        <v>8.8999999999999999E-3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1.238</v>
      </c>
      <c r="D8" s="147">
        <v>8.0000000000000004E-4</v>
      </c>
      <c r="E8" s="144">
        <v>4706.42</v>
      </c>
      <c r="F8" s="7">
        <v>1.0449999999999999</v>
      </c>
      <c r="G8" s="146">
        <v>-0.1847</v>
      </c>
      <c r="H8" s="146">
        <v>0.05</v>
      </c>
      <c r="I8" s="144">
        <v>6.5</v>
      </c>
      <c r="J8" s="144">
        <v>6.5</v>
      </c>
      <c r="K8" s="146">
        <v>5.4480000000000001E-2</v>
      </c>
      <c r="L8" s="144" t="s">
        <v>40</v>
      </c>
      <c r="M8" s="7" t="s">
        <v>233</v>
      </c>
      <c r="N8" s="147">
        <v>2.3E-3</v>
      </c>
      <c r="O8" s="23">
        <v>0.33189999999999997</v>
      </c>
      <c r="P8" s="146">
        <v>-0.1217</v>
      </c>
      <c r="Q8" s="146">
        <v>0.54779999999999995</v>
      </c>
      <c r="R8" s="146">
        <v>-5.3E-3</v>
      </c>
      <c r="S8" s="146">
        <v>-2.5999999999999999E-3</v>
      </c>
      <c r="T8" s="146">
        <v>-2.5999999999999999E-3</v>
      </c>
      <c r="U8" s="144">
        <v>365331</v>
      </c>
      <c r="V8" s="144">
        <v>-47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252">
        <v>150321</v>
      </c>
      <c r="B9" s="253" t="s">
        <v>234</v>
      </c>
      <c r="C9" s="252">
        <v>1.27</v>
      </c>
      <c r="D9" s="254">
        <v>6.3E-3</v>
      </c>
      <c r="E9" s="253">
        <v>451.33</v>
      </c>
      <c r="F9" s="252">
        <v>1.05</v>
      </c>
      <c r="G9" s="255">
        <v>-0.20949999999999999</v>
      </c>
      <c r="H9" s="255">
        <v>0.05</v>
      </c>
      <c r="I9" s="253">
        <v>6.5</v>
      </c>
      <c r="J9" s="253">
        <v>6.5</v>
      </c>
      <c r="K9" s="255">
        <v>5.3280000000000001E-2</v>
      </c>
      <c r="L9" s="253" t="s">
        <v>40</v>
      </c>
      <c r="M9" s="252" t="s">
        <v>197</v>
      </c>
      <c r="N9" s="254">
        <v>1.4999999999999999E-2</v>
      </c>
      <c r="O9" s="256">
        <v>0.4456</v>
      </c>
      <c r="P9" s="255">
        <v>-0.14000000000000001</v>
      </c>
      <c r="Q9" s="255">
        <v>0.27929999999999999</v>
      </c>
      <c r="R9" s="255">
        <v>1.2999999999999999E-3</v>
      </c>
      <c r="S9" s="255">
        <v>6.4999999999999997E-3</v>
      </c>
      <c r="T9" s="255">
        <v>4.0000000000000002E-4</v>
      </c>
      <c r="U9" s="253">
        <v>12070</v>
      </c>
      <c r="V9" s="253">
        <v>53</v>
      </c>
      <c r="W9" s="257">
        <v>0.21180555555555555</v>
      </c>
      <c r="X9" s="258">
        <v>42705</v>
      </c>
      <c r="Y9" s="259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1.036</v>
      </c>
      <c r="D10" s="147">
        <v>2.8999999999999998E-3</v>
      </c>
      <c r="E10" s="144">
        <v>311.02999999999997</v>
      </c>
      <c r="F10" s="7">
        <v>1.0226999999999999</v>
      </c>
      <c r="G10" s="146">
        <v>-1.2999999999999999E-2</v>
      </c>
      <c r="H10" s="146">
        <v>0.05</v>
      </c>
      <c r="I10" s="144">
        <v>5</v>
      </c>
      <c r="J10" s="144">
        <v>5</v>
      </c>
      <c r="K10" s="146">
        <v>4.9340000000000002E-2</v>
      </c>
      <c r="L10" s="144" t="s">
        <v>40</v>
      </c>
      <c r="M10" s="7" t="s">
        <v>236</v>
      </c>
      <c r="N10" s="157">
        <v>0</v>
      </c>
      <c r="O10" s="23">
        <v>0.1231</v>
      </c>
      <c r="P10" s="146">
        <v>-1.0500000000000001E-2</v>
      </c>
      <c r="Q10" s="144" t="s">
        <v>37</v>
      </c>
      <c r="R10" s="146">
        <v>5.0000000000000001E-3</v>
      </c>
      <c r="S10" s="146">
        <v>3.5999999999999999E-3</v>
      </c>
      <c r="T10" s="146">
        <v>6.4000000000000003E-3</v>
      </c>
      <c r="U10" s="144">
        <v>2861</v>
      </c>
      <c r="V10" s="144">
        <v>115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-0.13573333333333334</v>
      </c>
      <c r="H11" s="272">
        <f>COUNTIF($D8:$D10,"&gt;0")/COUNT($D8:$D10)</f>
        <v>1</v>
      </c>
      <c r="I11" s="36"/>
      <c r="J11" s="36"/>
      <c r="K11" s="43">
        <f>AVERAGE(K8:K10)</f>
        <v>5.2366666666666666E-2</v>
      </c>
      <c r="L11" s="36"/>
      <c r="M11" s="35"/>
      <c r="N11" s="38"/>
      <c r="O11" s="39"/>
      <c r="P11" s="43">
        <f>AVERAGE(P8:P10)</f>
        <v>-9.0733333333333346E-2</v>
      </c>
      <c r="Q11" s="37"/>
      <c r="R11" s="43">
        <f>AVERAGE(R8:R10)</f>
        <v>3.3333333333333332E-4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1.145</v>
      </c>
      <c r="D12" s="151">
        <v>1.6999999999999999E-3</v>
      </c>
      <c r="E12" s="150">
        <v>904.31</v>
      </c>
      <c r="F12" s="14">
        <v>1.0462</v>
      </c>
      <c r="G12" s="152">
        <v>-9.4399999999999998E-2</v>
      </c>
      <c r="H12" s="152">
        <v>4.4999999999999998E-2</v>
      </c>
      <c r="I12" s="150">
        <v>6</v>
      </c>
      <c r="J12" s="150">
        <v>6</v>
      </c>
      <c r="K12" s="152">
        <v>5.4609999999999999E-2</v>
      </c>
      <c r="L12" s="150" t="s">
        <v>40</v>
      </c>
      <c r="M12" s="14" t="s">
        <v>222</v>
      </c>
      <c r="N12" s="151">
        <v>1.6000000000000001E-3</v>
      </c>
      <c r="O12" s="18">
        <v>0.2293</v>
      </c>
      <c r="P12" s="152">
        <v>-6.9400000000000003E-2</v>
      </c>
      <c r="Q12" s="152">
        <v>0.78390000000000004</v>
      </c>
      <c r="R12" s="152">
        <v>-4.0000000000000001E-3</v>
      </c>
      <c r="S12" s="152">
        <v>-4.8999999999999998E-3</v>
      </c>
      <c r="T12" s="152">
        <v>-5.1999999999999998E-3</v>
      </c>
      <c r="U12" s="150">
        <v>47981</v>
      </c>
      <c r="V12" s="150">
        <v>-268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1.258</v>
      </c>
      <c r="D13" s="147">
        <v>1.6000000000000001E-3</v>
      </c>
      <c r="E13" s="144">
        <v>340.45</v>
      </c>
      <c r="F13" s="7">
        <v>1.0409999999999999</v>
      </c>
      <c r="G13" s="146">
        <v>-0.20849999999999999</v>
      </c>
      <c r="H13" s="146">
        <v>4.4999999999999998E-2</v>
      </c>
      <c r="I13" s="144">
        <v>6</v>
      </c>
      <c r="J13" s="144">
        <v>6</v>
      </c>
      <c r="K13" s="146">
        <v>4.9299999999999997E-2</v>
      </c>
      <c r="L13" s="144" t="s">
        <v>40</v>
      </c>
      <c r="M13" s="158" t="s">
        <v>229</v>
      </c>
      <c r="N13" s="147">
        <v>5.1000000000000004E-3</v>
      </c>
      <c r="O13" s="23">
        <v>0.39629999999999999</v>
      </c>
      <c r="P13" s="146">
        <v>-0.157</v>
      </c>
      <c r="Q13" s="146">
        <v>0.40300000000000002</v>
      </c>
      <c r="R13" s="146">
        <v>-7.6E-3</v>
      </c>
      <c r="S13" s="146">
        <v>-6.6E-3</v>
      </c>
      <c r="T13" s="146">
        <v>-8.5000000000000006E-3</v>
      </c>
      <c r="U13" s="144">
        <v>42981</v>
      </c>
      <c r="V13" s="144">
        <v>-477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63">
        <v>150123</v>
      </c>
      <c r="B14" s="166" t="s">
        <v>230</v>
      </c>
      <c r="C14" s="163">
        <v>1.286</v>
      </c>
      <c r="D14" s="165">
        <v>2.06E-2</v>
      </c>
      <c r="E14" s="166">
        <v>471.42</v>
      </c>
      <c r="F14" s="163">
        <v>1.0410999999999999</v>
      </c>
      <c r="G14" s="167">
        <v>-0.23519999999999999</v>
      </c>
      <c r="H14" s="167">
        <v>4.4999999999999998E-2</v>
      </c>
      <c r="I14" s="166">
        <v>6</v>
      </c>
      <c r="J14" s="166">
        <v>6</v>
      </c>
      <c r="K14" s="167">
        <v>4.82E-2</v>
      </c>
      <c r="L14" s="166" t="s">
        <v>40</v>
      </c>
      <c r="M14" s="163" t="s">
        <v>231</v>
      </c>
      <c r="N14" s="165">
        <v>2.9999999999999997E-4</v>
      </c>
      <c r="O14" s="169">
        <v>0.52370000000000005</v>
      </c>
      <c r="P14" s="167">
        <v>-0.17530000000000001</v>
      </c>
      <c r="Q14" s="167">
        <v>0.47570000000000001</v>
      </c>
      <c r="R14" s="167">
        <v>-5.4000000000000003E-3</v>
      </c>
      <c r="S14" s="167">
        <v>-6.6E-3</v>
      </c>
      <c r="T14" s="167">
        <v>-6.0000000000000001E-3</v>
      </c>
      <c r="U14" s="166">
        <v>15238</v>
      </c>
      <c r="V14" s="166">
        <v>-1787</v>
      </c>
      <c r="W14" s="170">
        <v>0.21180555555555555</v>
      </c>
      <c r="X14" s="171">
        <v>42738</v>
      </c>
      <c r="Y14" s="172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7.966666666666667E-3</v>
      </c>
      <c r="E15" s="36"/>
      <c r="F15" s="35"/>
      <c r="G15" s="43">
        <f>AVERAGE(G12:G14)</f>
        <v>-0.17936666666666667</v>
      </c>
      <c r="H15" s="272">
        <f>COUNTIF($D12:$D14,"&gt;0")/COUNT($D12:$D14)</f>
        <v>1</v>
      </c>
      <c r="I15" s="36"/>
      <c r="J15" s="36"/>
      <c r="K15" s="43">
        <f>AVERAGE(K12:K14)</f>
        <v>5.0703333333333329E-2</v>
      </c>
      <c r="L15" s="36"/>
      <c r="M15" s="35"/>
      <c r="N15" s="38"/>
      <c r="O15" s="39"/>
      <c r="P15" s="43">
        <f>AVERAGE(P12:P14)</f>
        <v>-0.13389999999999999</v>
      </c>
      <c r="Q15" s="37"/>
      <c r="R15" s="43">
        <f>AVERAGE(R12:R14)</f>
        <v>-5.6666666666666671E-3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1.1120000000000001</v>
      </c>
      <c r="D16" s="147">
        <v>1.8E-3</v>
      </c>
      <c r="E16" s="144">
        <v>110.52</v>
      </c>
      <c r="F16" s="7">
        <v>1.0714999999999999</v>
      </c>
      <c r="G16" s="146">
        <v>-3.78E-2</v>
      </c>
      <c r="H16" s="146">
        <v>0.04</v>
      </c>
      <c r="I16" s="144">
        <v>6</v>
      </c>
      <c r="J16" s="144">
        <v>5.5</v>
      </c>
      <c r="K16" s="146">
        <v>5.2920000000000002E-2</v>
      </c>
      <c r="L16" s="144" t="s">
        <v>40</v>
      </c>
      <c r="M16" s="158" t="s">
        <v>203</v>
      </c>
      <c r="N16" s="147">
        <v>1.1000000000000001E-3</v>
      </c>
      <c r="O16" s="23">
        <v>0.17730000000000001</v>
      </c>
      <c r="P16" s="146">
        <v>-3.1099999999999999E-2</v>
      </c>
      <c r="Q16" s="146">
        <v>0.86770000000000003</v>
      </c>
      <c r="R16" s="146">
        <v>-6.4000000000000003E-3</v>
      </c>
      <c r="S16" s="146">
        <v>-7.1999999999999998E-3</v>
      </c>
      <c r="T16" s="146">
        <v>-6.4999999999999997E-3</v>
      </c>
      <c r="U16" s="144">
        <v>5852</v>
      </c>
      <c r="V16" s="144">
        <v>-91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1.077</v>
      </c>
      <c r="D17" s="159">
        <v>0</v>
      </c>
      <c r="E17" s="150">
        <v>274.17</v>
      </c>
      <c r="F17" s="14">
        <v>1.0370999999999999</v>
      </c>
      <c r="G17" s="152">
        <v>-3.85E-2</v>
      </c>
      <c r="H17" s="152">
        <v>0.04</v>
      </c>
      <c r="I17" s="150">
        <v>5.5</v>
      </c>
      <c r="J17" s="150">
        <v>5.5</v>
      </c>
      <c r="K17" s="152">
        <v>5.289E-2</v>
      </c>
      <c r="L17" s="150" t="s">
        <v>40</v>
      </c>
      <c r="M17" s="14" t="s">
        <v>76</v>
      </c>
      <c r="N17" s="151">
        <v>5.3E-3</v>
      </c>
      <c r="O17" s="18">
        <v>0.21909999999999999</v>
      </c>
      <c r="P17" s="152">
        <v>-3.2000000000000001E-2</v>
      </c>
      <c r="Q17" s="152">
        <v>0.82010000000000005</v>
      </c>
      <c r="R17" s="152">
        <v>8.8999999999999999E-3</v>
      </c>
      <c r="S17" s="152">
        <v>1.2800000000000001E-2</v>
      </c>
      <c r="T17" s="152">
        <v>7.1000000000000004E-3</v>
      </c>
      <c r="U17" s="150">
        <v>4825</v>
      </c>
      <c r="V17" s="150">
        <v>349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150293</v>
      </c>
      <c r="B18" s="144" t="s">
        <v>204</v>
      </c>
      <c r="C18" s="7">
        <v>1.107</v>
      </c>
      <c r="D18" s="147">
        <v>8.9999999999999998E-4</v>
      </c>
      <c r="E18" s="144">
        <v>8.86</v>
      </c>
      <c r="F18" s="7">
        <v>1.0647</v>
      </c>
      <c r="G18" s="146">
        <v>-3.9699999999999999E-2</v>
      </c>
      <c r="H18" s="146">
        <v>0.04</v>
      </c>
      <c r="I18" s="144">
        <v>6.25</v>
      </c>
      <c r="J18" s="144">
        <v>5.5</v>
      </c>
      <c r="K18" s="146">
        <v>5.2859999999999997E-2</v>
      </c>
      <c r="L18" s="144" t="s">
        <v>40</v>
      </c>
      <c r="M18" s="7" t="s">
        <v>66</v>
      </c>
      <c r="N18" s="147">
        <v>2.0999999999999999E-3</v>
      </c>
      <c r="O18" s="23">
        <v>0.3498</v>
      </c>
      <c r="P18" s="146">
        <v>-3.3000000000000002E-2</v>
      </c>
      <c r="Q18" s="146">
        <v>0.48370000000000002</v>
      </c>
      <c r="R18" s="146">
        <v>-1.24E-2</v>
      </c>
      <c r="S18" s="146">
        <v>-5.4999999999999997E-3</v>
      </c>
      <c r="T18" s="146">
        <v>-6.8999999999999999E-3</v>
      </c>
      <c r="U18" s="144">
        <v>1306</v>
      </c>
      <c r="V18" s="144">
        <v>-27</v>
      </c>
      <c r="W18" s="148">
        <v>0.21180555555555555</v>
      </c>
      <c r="X18" s="149">
        <v>42705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1.0820000000000001</v>
      </c>
      <c r="D19" s="151">
        <v>8.9999999999999998E-4</v>
      </c>
      <c r="E19" s="150">
        <v>1786.88</v>
      </c>
      <c r="F19" s="14">
        <v>1.04</v>
      </c>
      <c r="G19" s="152">
        <v>-4.0399999999999998E-2</v>
      </c>
      <c r="H19" s="152">
        <v>0.04</v>
      </c>
      <c r="I19" s="150">
        <v>5.5</v>
      </c>
      <c r="J19" s="150">
        <v>5.5</v>
      </c>
      <c r="K19" s="152">
        <v>5.2780000000000001E-2</v>
      </c>
      <c r="L19" s="150" t="s">
        <v>40</v>
      </c>
      <c r="M19" s="14" t="s">
        <v>197</v>
      </c>
      <c r="N19" s="151">
        <v>1.4999999999999999E-2</v>
      </c>
      <c r="O19" s="18">
        <v>0.18990000000000001</v>
      </c>
      <c r="P19" s="152">
        <v>-3.3700000000000001E-2</v>
      </c>
      <c r="Q19" s="152">
        <v>0.88400000000000001</v>
      </c>
      <c r="R19" s="152">
        <v>-4.5999999999999999E-3</v>
      </c>
      <c r="S19" s="152">
        <v>-5.9999999999999995E-4</v>
      </c>
      <c r="T19" s="152">
        <v>-5.5999999999999999E-3</v>
      </c>
      <c r="U19" s="150">
        <v>82347</v>
      </c>
      <c r="V19" s="150">
        <v>23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1.083</v>
      </c>
      <c r="D20" s="147">
        <v>1.9E-3</v>
      </c>
      <c r="E20" s="144">
        <v>494.78</v>
      </c>
      <c r="F20" s="7">
        <v>1.04</v>
      </c>
      <c r="G20" s="146">
        <v>-4.1300000000000003E-2</v>
      </c>
      <c r="H20" s="146">
        <v>0.04</v>
      </c>
      <c r="I20" s="144">
        <v>5.5</v>
      </c>
      <c r="J20" s="144">
        <v>5.5</v>
      </c>
      <c r="K20" s="146">
        <v>5.2729999999999999E-2</v>
      </c>
      <c r="L20" s="144" t="s">
        <v>40</v>
      </c>
      <c r="M20" s="7" t="s">
        <v>80</v>
      </c>
      <c r="N20" s="147">
        <v>2.2000000000000001E-3</v>
      </c>
      <c r="O20" s="23">
        <v>0.24809999999999999</v>
      </c>
      <c r="P20" s="146">
        <v>-3.4599999999999999E-2</v>
      </c>
      <c r="Q20" s="160">
        <v>0.74870000000000003</v>
      </c>
      <c r="R20" s="146">
        <v>-6.7999999999999996E-3</v>
      </c>
      <c r="S20" s="146">
        <v>-5.3E-3</v>
      </c>
      <c r="T20" s="146">
        <v>-5.7999999999999996E-3</v>
      </c>
      <c r="U20" s="144">
        <v>16564</v>
      </c>
      <c r="V20" s="144">
        <v>-125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150287</v>
      </c>
      <c r="B21" s="150" t="s">
        <v>77</v>
      </c>
      <c r="C21" s="14">
        <v>1.083</v>
      </c>
      <c r="D21" s="151">
        <v>1.9E-3</v>
      </c>
      <c r="E21" s="150">
        <v>4127.79</v>
      </c>
      <c r="F21" s="14">
        <v>1.04</v>
      </c>
      <c r="G21" s="152">
        <v>-4.1300000000000003E-2</v>
      </c>
      <c r="H21" s="152">
        <v>0.04</v>
      </c>
      <c r="I21" s="150">
        <v>5.5</v>
      </c>
      <c r="J21" s="150">
        <v>5.5</v>
      </c>
      <c r="K21" s="152">
        <v>5.2729999999999999E-2</v>
      </c>
      <c r="L21" s="150" t="s">
        <v>40</v>
      </c>
      <c r="M21" s="14" t="s">
        <v>78</v>
      </c>
      <c r="N21" s="151">
        <v>3.2000000000000002E-3</v>
      </c>
      <c r="O21" s="18">
        <v>0.21199999999999999</v>
      </c>
      <c r="P21" s="152">
        <v>-3.4599999999999999E-2</v>
      </c>
      <c r="Q21" s="152">
        <v>0.8327</v>
      </c>
      <c r="R21" s="152">
        <v>-6.7000000000000002E-3</v>
      </c>
      <c r="S21" s="152">
        <v>-8.0000000000000002E-3</v>
      </c>
      <c r="T21" s="152">
        <v>-7.4000000000000003E-3</v>
      </c>
      <c r="U21" s="150">
        <v>124503</v>
      </c>
      <c r="V21" s="150">
        <v>-1655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150303</v>
      </c>
      <c r="B22" s="144" t="s">
        <v>200</v>
      </c>
      <c r="C22" s="7">
        <v>1.085</v>
      </c>
      <c r="D22" s="147">
        <v>1.8E-3</v>
      </c>
      <c r="E22" s="144">
        <v>388.32</v>
      </c>
      <c r="F22" s="7">
        <v>1.0404</v>
      </c>
      <c r="G22" s="146">
        <v>-4.2900000000000001E-2</v>
      </c>
      <c r="H22" s="146">
        <v>0.04</v>
      </c>
      <c r="I22" s="144">
        <v>6</v>
      </c>
      <c r="J22" s="144">
        <v>5.5</v>
      </c>
      <c r="K22" s="146">
        <v>5.2720000000000003E-2</v>
      </c>
      <c r="L22" s="144" t="s">
        <v>40</v>
      </c>
      <c r="M22" s="7" t="s">
        <v>201</v>
      </c>
      <c r="N22" s="147">
        <v>7.1999999999999998E-3</v>
      </c>
      <c r="O22" s="23">
        <v>0.26919999999999999</v>
      </c>
      <c r="P22" s="146">
        <v>-3.6400000000000002E-2</v>
      </c>
      <c r="Q22" s="160">
        <v>0.69899999999999995</v>
      </c>
      <c r="R22" s="146">
        <v>-1E-3</v>
      </c>
      <c r="S22" s="146">
        <v>1.1999999999999999E-3</v>
      </c>
      <c r="T22" s="146">
        <v>1E-4</v>
      </c>
      <c r="U22" s="144">
        <v>39408</v>
      </c>
      <c r="V22" s="144">
        <v>0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150325</v>
      </c>
      <c r="B23" s="150" t="s">
        <v>224</v>
      </c>
      <c r="C23" s="14">
        <v>1.077</v>
      </c>
      <c r="D23" s="156">
        <v>-1.9E-3</v>
      </c>
      <c r="E23" s="150">
        <v>5.44</v>
      </c>
      <c r="F23" s="14">
        <v>1.0337000000000001</v>
      </c>
      <c r="G23" s="152">
        <v>-4.19E-2</v>
      </c>
      <c r="H23" s="152">
        <v>0.04</v>
      </c>
      <c r="I23" s="150">
        <v>5.5</v>
      </c>
      <c r="J23" s="150">
        <v>5.5</v>
      </c>
      <c r="K23" s="152">
        <v>5.2720000000000003E-2</v>
      </c>
      <c r="L23" s="150" t="s">
        <v>40</v>
      </c>
      <c r="M23" s="14" t="s">
        <v>66</v>
      </c>
      <c r="N23" s="151">
        <v>2.0999999999999999E-3</v>
      </c>
      <c r="O23" s="18">
        <v>0.37</v>
      </c>
      <c r="P23" s="152">
        <v>-3.4700000000000002E-2</v>
      </c>
      <c r="Q23" s="162">
        <v>0.4723</v>
      </c>
      <c r="R23" s="152">
        <v>-1.21E-2</v>
      </c>
      <c r="S23" s="152">
        <v>-5.1999999999999998E-3</v>
      </c>
      <c r="T23" s="152">
        <v>-9.1999999999999998E-3</v>
      </c>
      <c r="U23" s="150">
        <v>1622</v>
      </c>
      <c r="V23" s="150">
        <v>-29</v>
      </c>
      <c r="W23" s="153">
        <v>0.21180555555555555</v>
      </c>
      <c r="X23" s="154">
        <v>42738</v>
      </c>
      <c r="Y23" s="21" t="s">
        <v>38</v>
      </c>
    </row>
    <row r="24" spans="1:25" ht="15.75" thickBot="1" x14ac:dyDescent="0.2">
      <c r="A24" s="7">
        <v>150291</v>
      </c>
      <c r="B24" s="155" t="s">
        <v>198</v>
      </c>
      <c r="C24" s="7">
        <v>1.0860000000000001</v>
      </c>
      <c r="D24" s="147">
        <v>1.8E-3</v>
      </c>
      <c r="E24" s="144">
        <v>47.08</v>
      </c>
      <c r="F24" s="7">
        <v>1.04</v>
      </c>
      <c r="G24" s="146">
        <v>-4.4200000000000003E-2</v>
      </c>
      <c r="H24" s="146">
        <v>0.04</v>
      </c>
      <c r="I24" s="144">
        <v>5.5</v>
      </c>
      <c r="J24" s="144">
        <v>5.5</v>
      </c>
      <c r="K24" s="146">
        <v>5.2580000000000002E-2</v>
      </c>
      <c r="L24" s="144" t="s">
        <v>40</v>
      </c>
      <c r="M24" s="7" t="s">
        <v>95</v>
      </c>
      <c r="N24" s="147">
        <v>2.9999999999999997E-4</v>
      </c>
      <c r="O24" s="23">
        <v>0.2268</v>
      </c>
      <c r="P24" s="146">
        <v>-3.7199999999999997E-2</v>
      </c>
      <c r="Q24" s="146">
        <v>0.79800000000000004</v>
      </c>
      <c r="R24" s="146">
        <v>-3.3E-3</v>
      </c>
      <c r="S24" s="146">
        <v>-4.7999999999999996E-3</v>
      </c>
      <c r="T24" s="146">
        <v>-4.1999999999999997E-3</v>
      </c>
      <c r="U24" s="144">
        <v>19805</v>
      </c>
      <c r="V24" s="144">
        <v>0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150299</v>
      </c>
      <c r="B25" s="161" t="s">
        <v>199</v>
      </c>
      <c r="C25" s="14">
        <v>1.089</v>
      </c>
      <c r="D25" s="151">
        <v>3.7000000000000002E-3</v>
      </c>
      <c r="E25" s="150">
        <v>737.17</v>
      </c>
      <c r="F25" s="14">
        <v>1.0402</v>
      </c>
      <c r="G25" s="152">
        <v>-4.6899999999999997E-2</v>
      </c>
      <c r="H25" s="152">
        <v>0.04</v>
      </c>
      <c r="I25" s="150">
        <v>5.5</v>
      </c>
      <c r="J25" s="150">
        <v>5.5</v>
      </c>
      <c r="K25" s="152">
        <v>5.2440000000000001E-2</v>
      </c>
      <c r="L25" s="150" t="s">
        <v>40</v>
      </c>
      <c r="M25" s="14" t="s">
        <v>95</v>
      </c>
      <c r="N25" s="151">
        <v>2.9999999999999997E-4</v>
      </c>
      <c r="O25" s="18">
        <v>0.20080000000000001</v>
      </c>
      <c r="P25" s="152">
        <v>-3.9899999999999998E-2</v>
      </c>
      <c r="Q25" s="162">
        <v>0.85819999999999996</v>
      </c>
      <c r="R25" s="152">
        <v>2.9999999999999997E-4</v>
      </c>
      <c r="S25" s="152">
        <v>0</v>
      </c>
      <c r="T25" s="152">
        <v>2.9999999999999997E-4</v>
      </c>
      <c r="U25" s="150">
        <v>43636</v>
      </c>
      <c r="V25" s="150">
        <v>7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502037</v>
      </c>
      <c r="B26" s="144" t="s">
        <v>221</v>
      </c>
      <c r="C26" s="7">
        <v>1.083</v>
      </c>
      <c r="D26" s="145">
        <v>-1.37E-2</v>
      </c>
      <c r="E26" s="144">
        <v>0.04</v>
      </c>
      <c r="F26" s="7">
        <v>1.0335000000000001</v>
      </c>
      <c r="G26" s="146">
        <v>-4.7899999999999998E-2</v>
      </c>
      <c r="H26" s="146">
        <v>0.04</v>
      </c>
      <c r="I26" s="144">
        <v>5.5</v>
      </c>
      <c r="J26" s="144">
        <v>5.5</v>
      </c>
      <c r="K26" s="146">
        <v>5.2409999999999998E-2</v>
      </c>
      <c r="L26" s="144" t="s">
        <v>40</v>
      </c>
      <c r="M26" s="7" t="s">
        <v>222</v>
      </c>
      <c r="N26" s="147">
        <v>1.6000000000000001E-3</v>
      </c>
      <c r="O26" s="23">
        <v>0.436</v>
      </c>
      <c r="P26" s="146">
        <v>-4.0099999999999997E-2</v>
      </c>
      <c r="Q26" s="146">
        <v>0.31819999999999998</v>
      </c>
      <c r="R26" s="146">
        <v>-6.1000000000000004E-3</v>
      </c>
      <c r="S26" s="146">
        <v>2.5000000000000001E-3</v>
      </c>
      <c r="T26" s="146">
        <v>-2.3E-3</v>
      </c>
      <c r="U26" s="144">
        <v>552</v>
      </c>
      <c r="V26" s="144">
        <v>-6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150198</v>
      </c>
      <c r="B27" s="150" t="s">
        <v>219</v>
      </c>
      <c r="C27" s="14">
        <v>1.087</v>
      </c>
      <c r="D27" s="159">
        <v>0</v>
      </c>
      <c r="E27" s="150">
        <v>620.29</v>
      </c>
      <c r="F27" s="14">
        <v>1.0371999999999999</v>
      </c>
      <c r="G27" s="152">
        <v>-4.8000000000000001E-2</v>
      </c>
      <c r="H27" s="152">
        <v>0.04</v>
      </c>
      <c r="I27" s="150">
        <v>5.5</v>
      </c>
      <c r="J27" s="150">
        <v>5.5</v>
      </c>
      <c r="K27" s="152">
        <v>5.2389999999999999E-2</v>
      </c>
      <c r="L27" s="150" t="s">
        <v>40</v>
      </c>
      <c r="M27" s="14" t="s">
        <v>220</v>
      </c>
      <c r="N27" s="156">
        <v>-2.5000000000000001E-3</v>
      </c>
      <c r="O27" s="18">
        <v>0.24929999999999999</v>
      </c>
      <c r="P27" s="152">
        <v>-4.0899999999999999E-2</v>
      </c>
      <c r="Q27" s="152">
        <v>0.74960000000000004</v>
      </c>
      <c r="R27" s="152">
        <v>-1.6000000000000001E-3</v>
      </c>
      <c r="S27" s="152">
        <v>-4.0000000000000001E-3</v>
      </c>
      <c r="T27" s="152">
        <v>-5.3E-3</v>
      </c>
      <c r="U27" s="150">
        <v>51220</v>
      </c>
      <c r="V27" s="150">
        <v>9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150301</v>
      </c>
      <c r="B28" s="144" t="s">
        <v>212</v>
      </c>
      <c r="C28" s="7">
        <v>1.0920000000000001</v>
      </c>
      <c r="D28" s="147">
        <v>8.9999999999999998E-4</v>
      </c>
      <c r="E28" s="144">
        <v>151.19</v>
      </c>
      <c r="F28" s="7">
        <v>1.0402</v>
      </c>
      <c r="G28" s="146">
        <v>-4.9799999999999997E-2</v>
      </c>
      <c r="H28" s="146">
        <v>0.04</v>
      </c>
      <c r="I28" s="144">
        <v>5.5</v>
      </c>
      <c r="J28" s="144">
        <v>5.5</v>
      </c>
      <c r="K28" s="146">
        <v>5.2290000000000003E-2</v>
      </c>
      <c r="L28" s="144" t="s">
        <v>40</v>
      </c>
      <c r="M28" s="7" t="s">
        <v>56</v>
      </c>
      <c r="N28" s="145">
        <v>-1.9E-3</v>
      </c>
      <c r="O28" s="23">
        <v>0.44040000000000001</v>
      </c>
      <c r="P28" s="146">
        <v>-4.2500000000000003E-2</v>
      </c>
      <c r="Q28" s="160">
        <v>0.30130000000000001</v>
      </c>
      <c r="R28" s="146">
        <v>-1.9E-3</v>
      </c>
      <c r="S28" s="146">
        <v>-2.3999999999999998E-3</v>
      </c>
      <c r="T28" s="146">
        <v>-3.3E-3</v>
      </c>
      <c r="U28" s="144">
        <v>4992</v>
      </c>
      <c r="V28" s="144">
        <v>0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150117</v>
      </c>
      <c r="B29" s="150" t="s">
        <v>206</v>
      </c>
      <c r="C29" s="14">
        <v>1.0900000000000001</v>
      </c>
      <c r="D29" s="151">
        <v>1.8E-3</v>
      </c>
      <c r="E29" s="150">
        <v>916.56</v>
      </c>
      <c r="F29" s="14">
        <v>1.0371999999999999</v>
      </c>
      <c r="G29" s="152">
        <v>-5.0900000000000001E-2</v>
      </c>
      <c r="H29" s="152">
        <v>0.04</v>
      </c>
      <c r="I29" s="150">
        <v>5.5</v>
      </c>
      <c r="J29" s="150">
        <v>5.5</v>
      </c>
      <c r="K29" s="152">
        <v>5.2240000000000002E-2</v>
      </c>
      <c r="L29" s="150" t="s">
        <v>40</v>
      </c>
      <c r="M29" s="14" t="s">
        <v>207</v>
      </c>
      <c r="N29" s="151">
        <v>2E-3</v>
      </c>
      <c r="O29" s="18">
        <v>0.19900000000000001</v>
      </c>
      <c r="P29" s="152">
        <v>-4.3499999999999997E-2</v>
      </c>
      <c r="Q29" s="152">
        <v>1.4890000000000001</v>
      </c>
      <c r="R29" s="152">
        <v>-6.9999999999999999E-4</v>
      </c>
      <c r="S29" s="152">
        <v>-2.5000000000000001E-3</v>
      </c>
      <c r="T29" s="152">
        <v>-3.2000000000000002E-3</v>
      </c>
      <c r="U29" s="150">
        <v>105746</v>
      </c>
      <c r="V29" s="150">
        <v>-4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150247</v>
      </c>
      <c r="B30" s="144" t="s">
        <v>205</v>
      </c>
      <c r="C30" s="7">
        <v>1.0900000000000001</v>
      </c>
      <c r="D30" s="147">
        <v>5.4999999999999997E-3</v>
      </c>
      <c r="E30" s="144">
        <v>90.81</v>
      </c>
      <c r="F30" s="7">
        <v>1.0370999999999999</v>
      </c>
      <c r="G30" s="146">
        <v>-5.0999999999999997E-2</v>
      </c>
      <c r="H30" s="146">
        <v>0.04</v>
      </c>
      <c r="I30" s="144">
        <v>5.5</v>
      </c>
      <c r="J30" s="144">
        <v>5.5</v>
      </c>
      <c r="K30" s="146">
        <v>5.2240000000000002E-2</v>
      </c>
      <c r="L30" s="144" t="s">
        <v>40</v>
      </c>
      <c r="M30" s="7" t="s">
        <v>110</v>
      </c>
      <c r="N30" s="147">
        <v>1.2999999999999999E-3</v>
      </c>
      <c r="O30" s="23">
        <v>0.23780000000000001</v>
      </c>
      <c r="P30" s="146">
        <v>-4.3499999999999997E-2</v>
      </c>
      <c r="Q30" s="146">
        <v>0.77649999999999997</v>
      </c>
      <c r="R30" s="146">
        <v>-6.3E-3</v>
      </c>
      <c r="S30" s="146">
        <v>-8.0999999999999996E-3</v>
      </c>
      <c r="T30" s="146">
        <v>-8.2000000000000007E-3</v>
      </c>
      <c r="U30" s="144">
        <v>19144</v>
      </c>
      <c r="V30" s="144">
        <v>-102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150130</v>
      </c>
      <c r="B31" s="150" t="s">
        <v>208</v>
      </c>
      <c r="C31" s="14">
        <v>1.0940000000000001</v>
      </c>
      <c r="D31" s="151">
        <v>2.7000000000000001E-3</v>
      </c>
      <c r="E31" s="150">
        <v>3295.27</v>
      </c>
      <c r="F31" s="14">
        <v>1.0371999999999999</v>
      </c>
      <c r="G31" s="152">
        <v>-5.4800000000000001E-2</v>
      </c>
      <c r="H31" s="152">
        <v>0.04</v>
      </c>
      <c r="I31" s="150">
        <v>5.5</v>
      </c>
      <c r="J31" s="150">
        <v>5.5</v>
      </c>
      <c r="K31" s="152">
        <v>5.2040000000000003E-2</v>
      </c>
      <c r="L31" s="150" t="s">
        <v>40</v>
      </c>
      <c r="M31" s="14" t="s">
        <v>209</v>
      </c>
      <c r="N31" s="151">
        <v>1.5E-3</v>
      </c>
      <c r="O31" s="18">
        <v>0.2165</v>
      </c>
      <c r="P31" s="152">
        <v>-4.7E-2</v>
      </c>
      <c r="Q31" s="152">
        <v>0.82599999999999996</v>
      </c>
      <c r="R31" s="152">
        <v>-5.4000000000000003E-3</v>
      </c>
      <c r="S31" s="152">
        <v>-5.1999999999999998E-3</v>
      </c>
      <c r="T31" s="152">
        <v>-4.3E-3</v>
      </c>
      <c r="U31" s="150">
        <v>474089</v>
      </c>
      <c r="V31" s="150">
        <v>-2368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1.093</v>
      </c>
      <c r="D32" s="147">
        <v>8.9999999999999998E-4</v>
      </c>
      <c r="E32" s="144">
        <v>246.15</v>
      </c>
      <c r="F32" s="7">
        <v>1.0329999999999999</v>
      </c>
      <c r="G32" s="146">
        <v>-5.8099999999999999E-2</v>
      </c>
      <c r="H32" s="146">
        <v>0.04</v>
      </c>
      <c r="I32" s="144">
        <v>5.5</v>
      </c>
      <c r="J32" s="144">
        <v>5.5</v>
      </c>
      <c r="K32" s="146">
        <v>5.1889999999999999E-2</v>
      </c>
      <c r="L32" s="144" t="s">
        <v>40</v>
      </c>
      <c r="M32" s="7" t="s">
        <v>46</v>
      </c>
      <c r="N32" s="147">
        <v>2.8E-3</v>
      </c>
      <c r="O32" s="23">
        <v>0.42820000000000003</v>
      </c>
      <c r="P32" s="146">
        <v>-4.9799999999999997E-2</v>
      </c>
      <c r="Q32" s="146">
        <v>0.33689999999999998</v>
      </c>
      <c r="R32" s="146">
        <v>-8.3999999999999995E-3</v>
      </c>
      <c r="S32" s="146">
        <v>-8.0000000000000002E-3</v>
      </c>
      <c r="T32" s="146">
        <v>-8.0999999999999996E-3</v>
      </c>
      <c r="U32" s="144">
        <v>13174</v>
      </c>
      <c r="V32" s="144">
        <v>-207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150263</v>
      </c>
      <c r="B33" s="150" t="s">
        <v>210</v>
      </c>
      <c r="C33" s="14">
        <v>1.111</v>
      </c>
      <c r="D33" s="156">
        <v>-1.5900000000000001E-2</v>
      </c>
      <c r="E33" s="150">
        <v>21.9</v>
      </c>
      <c r="F33" s="14">
        <v>1.0401</v>
      </c>
      <c r="G33" s="152">
        <v>-6.8199999999999997E-2</v>
      </c>
      <c r="H33" s="152">
        <v>0.04</v>
      </c>
      <c r="I33" s="150">
        <v>5.5</v>
      </c>
      <c r="J33" s="150">
        <v>5.5</v>
      </c>
      <c r="K33" s="152">
        <v>5.1360000000000003E-2</v>
      </c>
      <c r="L33" s="150" t="s">
        <v>40</v>
      </c>
      <c r="M33" s="14" t="s">
        <v>211</v>
      </c>
      <c r="N33" s="151">
        <v>4.5999999999999999E-3</v>
      </c>
      <c r="O33" s="18">
        <v>0.25130000000000002</v>
      </c>
      <c r="P33" s="152">
        <v>-5.8900000000000001E-2</v>
      </c>
      <c r="Q33" s="152">
        <v>0.74109999999999998</v>
      </c>
      <c r="R33" s="152">
        <v>-5.9999999999999995E-4</v>
      </c>
      <c r="S33" s="152">
        <v>1.4800000000000001E-2</v>
      </c>
      <c r="T33" s="152">
        <v>-4.1999999999999997E-3</v>
      </c>
      <c r="U33" s="150">
        <v>1426</v>
      </c>
      <c r="V33" s="150">
        <v>0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150190</v>
      </c>
      <c r="B34" s="144" t="s">
        <v>213</v>
      </c>
      <c r="C34" s="7">
        <v>1.1080000000000001</v>
      </c>
      <c r="D34" s="147">
        <v>1.09E-2</v>
      </c>
      <c r="E34" s="144">
        <v>28.01</v>
      </c>
      <c r="F34" s="7">
        <v>1.0369999999999999</v>
      </c>
      <c r="G34" s="146">
        <v>-6.8500000000000005E-2</v>
      </c>
      <c r="H34" s="146">
        <v>0.04</v>
      </c>
      <c r="I34" s="144">
        <v>5.5</v>
      </c>
      <c r="J34" s="144">
        <v>5.5</v>
      </c>
      <c r="K34" s="146">
        <v>5.135E-2</v>
      </c>
      <c r="L34" s="144" t="s">
        <v>40</v>
      </c>
      <c r="M34" s="7" t="s">
        <v>76</v>
      </c>
      <c r="N34" s="147">
        <v>5.3E-3</v>
      </c>
      <c r="O34" s="23">
        <v>0.47</v>
      </c>
      <c r="P34" s="146">
        <v>-5.91E-2</v>
      </c>
      <c r="Q34" s="146">
        <v>0.23549999999999999</v>
      </c>
      <c r="R34" s="146">
        <v>-6.1999999999999998E-3</v>
      </c>
      <c r="S34" s="146">
        <v>-1.6999999999999999E-3</v>
      </c>
      <c r="T34" s="146">
        <v>1.3299999999999999E-2</v>
      </c>
      <c r="U34" s="144">
        <v>5632</v>
      </c>
      <c r="V34" s="144">
        <v>8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150196</v>
      </c>
      <c r="B35" s="150" t="s">
        <v>215</v>
      </c>
      <c r="C35" s="14">
        <v>1.109</v>
      </c>
      <c r="D35" s="151">
        <v>1.8E-3</v>
      </c>
      <c r="E35" s="150">
        <v>465.18</v>
      </c>
      <c r="F35" s="14">
        <v>1.0371999999999999</v>
      </c>
      <c r="G35" s="152">
        <v>-6.9199999999999998E-2</v>
      </c>
      <c r="H35" s="152">
        <v>0.04</v>
      </c>
      <c r="I35" s="150">
        <v>5.5</v>
      </c>
      <c r="J35" s="150">
        <v>5.5</v>
      </c>
      <c r="K35" s="152">
        <v>5.1319999999999998E-2</v>
      </c>
      <c r="L35" s="150" t="s">
        <v>40</v>
      </c>
      <c r="M35" s="14" t="s">
        <v>216</v>
      </c>
      <c r="N35" s="156">
        <v>-3.8E-3</v>
      </c>
      <c r="O35" s="18">
        <v>0.43669999999999998</v>
      </c>
      <c r="P35" s="152">
        <v>-5.9900000000000002E-2</v>
      </c>
      <c r="Q35" s="152">
        <v>0.31280000000000002</v>
      </c>
      <c r="R35" s="152">
        <v>-7.4999999999999997E-3</v>
      </c>
      <c r="S35" s="152">
        <v>-4.4999999999999997E-3</v>
      </c>
      <c r="T35" s="152">
        <v>-3.7000000000000002E-3</v>
      </c>
      <c r="U35" s="150">
        <v>85199</v>
      </c>
      <c r="V35" s="150">
        <v>-4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1.109</v>
      </c>
      <c r="D36" s="145">
        <v>-8.9999999999999998E-4</v>
      </c>
      <c r="E36" s="144">
        <v>21.99</v>
      </c>
      <c r="F36" s="7">
        <v>1.0289999999999999</v>
      </c>
      <c r="G36" s="146">
        <v>-7.7700000000000005E-2</v>
      </c>
      <c r="H36" s="146">
        <v>0.04</v>
      </c>
      <c r="I36" s="144">
        <v>5.5</v>
      </c>
      <c r="J36" s="144">
        <v>5.5</v>
      </c>
      <c r="K36" s="146">
        <v>5.0930000000000003E-2</v>
      </c>
      <c r="L36" s="144" t="s">
        <v>40</v>
      </c>
      <c r="M36" s="7" t="s">
        <v>56</v>
      </c>
      <c r="N36" s="145">
        <v>-1.9E-3</v>
      </c>
      <c r="O36" s="23">
        <v>0.45150000000000001</v>
      </c>
      <c r="P36" s="146">
        <v>-6.7100000000000007E-2</v>
      </c>
      <c r="Q36" s="160">
        <v>0.28660000000000002</v>
      </c>
      <c r="R36" s="146">
        <v>-8.5000000000000006E-3</v>
      </c>
      <c r="S36" s="146">
        <v>-6.8999999999999999E-3</v>
      </c>
      <c r="T36" s="146">
        <v>-3.3999999999999998E-3</v>
      </c>
      <c r="U36" s="144">
        <v>5657</v>
      </c>
      <c r="V36" s="144">
        <v>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150261</v>
      </c>
      <c r="B37" s="150" t="s">
        <v>217</v>
      </c>
      <c r="C37" s="14">
        <v>1.115</v>
      </c>
      <c r="D37" s="151">
        <v>3.5999999999999999E-3</v>
      </c>
      <c r="E37" s="150">
        <v>11.56</v>
      </c>
      <c r="F37" s="14">
        <v>1.0334000000000001</v>
      </c>
      <c r="G37" s="152">
        <v>-7.9000000000000001E-2</v>
      </c>
      <c r="H37" s="152">
        <v>0.04</v>
      </c>
      <c r="I37" s="150">
        <v>5.5</v>
      </c>
      <c r="J37" s="150">
        <v>5.5</v>
      </c>
      <c r="K37" s="152">
        <v>5.0849999999999999E-2</v>
      </c>
      <c r="L37" s="150" t="s">
        <v>40</v>
      </c>
      <c r="M37" s="14" t="s">
        <v>218</v>
      </c>
      <c r="N37" s="151">
        <v>1E-3</v>
      </c>
      <c r="O37" s="18">
        <v>0.4446</v>
      </c>
      <c r="P37" s="152">
        <v>-6.8500000000000005E-2</v>
      </c>
      <c r="Q37" s="152">
        <v>0.29830000000000001</v>
      </c>
      <c r="R37" s="152">
        <v>-4.7000000000000002E-3</v>
      </c>
      <c r="S37" s="152">
        <v>-4.5999999999999999E-3</v>
      </c>
      <c r="T37" s="152">
        <v>-7.0000000000000001E-3</v>
      </c>
      <c r="U37" s="150">
        <v>14334</v>
      </c>
      <c r="V37" s="150">
        <v>-224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1.1559999999999999</v>
      </c>
      <c r="D38" s="147">
        <v>1.6999999999999999E-3</v>
      </c>
      <c r="E38" s="144">
        <v>0.24</v>
      </c>
      <c r="F38" s="7">
        <v>1.0334000000000001</v>
      </c>
      <c r="G38" s="146">
        <v>-0.1186</v>
      </c>
      <c r="H38" s="146">
        <v>0.04</v>
      </c>
      <c r="I38" s="144">
        <v>5.5</v>
      </c>
      <c r="J38" s="144">
        <v>5.5</v>
      </c>
      <c r="K38" s="146">
        <v>4.8989999999999999E-2</v>
      </c>
      <c r="L38" s="144" t="s">
        <v>40</v>
      </c>
      <c r="M38" s="7" t="s">
        <v>127</v>
      </c>
      <c r="N38" s="147">
        <v>2.7000000000000001E-3</v>
      </c>
      <c r="O38" s="23">
        <v>0.4773</v>
      </c>
      <c r="P38" s="146">
        <v>-0.1016</v>
      </c>
      <c r="Q38" s="146">
        <v>0.2218</v>
      </c>
      <c r="R38" s="146">
        <v>-7.9000000000000008E-3</v>
      </c>
      <c r="S38" s="146">
        <v>-6.6E-3</v>
      </c>
      <c r="T38" s="146">
        <v>-4.1000000000000003E-3</v>
      </c>
      <c r="U38" s="144">
        <v>788</v>
      </c>
      <c r="V38" s="144">
        <v>-1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1.1559999999999999</v>
      </c>
      <c r="D39" s="156">
        <v>-1.6999999999999999E-3</v>
      </c>
      <c r="E39" s="150">
        <v>2.06</v>
      </c>
      <c r="F39" s="14">
        <v>1.0334000000000001</v>
      </c>
      <c r="G39" s="152">
        <v>-0.1186</v>
      </c>
      <c r="H39" s="152">
        <v>0.04</v>
      </c>
      <c r="I39" s="150">
        <v>5.5</v>
      </c>
      <c r="J39" s="150">
        <v>5.5</v>
      </c>
      <c r="K39" s="152">
        <v>4.8989999999999999E-2</v>
      </c>
      <c r="L39" s="150" t="s">
        <v>40</v>
      </c>
      <c r="M39" s="14" t="s">
        <v>218</v>
      </c>
      <c r="N39" s="151">
        <v>1E-3</v>
      </c>
      <c r="O39" s="18">
        <v>0.47789999999999999</v>
      </c>
      <c r="P39" s="152">
        <v>-0.1016</v>
      </c>
      <c r="Q39" s="152">
        <v>0.22040000000000001</v>
      </c>
      <c r="R39" s="152">
        <v>-4.8999999999999998E-3</v>
      </c>
      <c r="S39" s="152">
        <v>5.0000000000000001E-4</v>
      </c>
      <c r="T39" s="152">
        <v>-2.8E-3</v>
      </c>
      <c r="U39" s="150">
        <v>1099</v>
      </c>
      <c r="V39" s="150">
        <v>-4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1.163</v>
      </c>
      <c r="D40" s="157">
        <v>0</v>
      </c>
      <c r="E40" s="144">
        <v>0</v>
      </c>
      <c r="F40" s="7">
        <v>1.0329999999999999</v>
      </c>
      <c r="G40" s="146">
        <v>-0.1258</v>
      </c>
      <c r="H40" s="146">
        <v>0.04</v>
      </c>
      <c r="I40" s="144">
        <v>5.5</v>
      </c>
      <c r="J40" s="144">
        <v>5.5</v>
      </c>
      <c r="K40" s="146">
        <v>4.8669999999999998E-2</v>
      </c>
      <c r="L40" s="144" t="s">
        <v>40</v>
      </c>
      <c r="M40" s="7" t="s">
        <v>222</v>
      </c>
      <c r="N40" s="147">
        <v>1.6000000000000001E-3</v>
      </c>
      <c r="O40" s="23">
        <v>0.43369999999999997</v>
      </c>
      <c r="P40" s="146">
        <v>-0.107</v>
      </c>
      <c r="Q40" s="146">
        <v>0.32419999999999999</v>
      </c>
      <c r="R40" s="146">
        <v>-8.0999999999999996E-3</v>
      </c>
      <c r="S40" s="146">
        <v>-9.7000000000000003E-3</v>
      </c>
      <c r="T40" s="146">
        <v>-9.1999999999999998E-3</v>
      </c>
      <c r="U40" s="144">
        <v>646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1.5680000000000001</v>
      </c>
      <c r="D41" s="151">
        <v>1.1599999999999999E-2</v>
      </c>
      <c r="E41" s="150">
        <v>515.46</v>
      </c>
      <c r="F41" s="14">
        <v>1.0369999999999999</v>
      </c>
      <c r="G41" s="152">
        <v>-0.5121</v>
      </c>
      <c r="H41" s="152">
        <v>0.04</v>
      </c>
      <c r="I41" s="150">
        <v>5.5</v>
      </c>
      <c r="J41" s="150">
        <v>5.5</v>
      </c>
      <c r="K41" s="152">
        <v>3.5920000000000001E-2</v>
      </c>
      <c r="L41" s="150" t="s">
        <v>40</v>
      </c>
      <c r="M41" s="14" t="s">
        <v>36</v>
      </c>
      <c r="N41" s="159">
        <v>0</v>
      </c>
      <c r="O41" s="18">
        <v>0.69110000000000005</v>
      </c>
      <c r="P41" s="152">
        <v>-0.33239999999999997</v>
      </c>
      <c r="Q41" s="150" t="s">
        <v>37</v>
      </c>
      <c r="R41" s="152">
        <v>9.7000000000000003E-3</v>
      </c>
      <c r="S41" s="152">
        <v>7.1999999999999998E-3</v>
      </c>
      <c r="T41" s="152">
        <v>8.9999999999999993E-3</v>
      </c>
      <c r="U41" s="150">
        <v>1338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8.4615384615384609E-4</v>
      </c>
      <c r="E42" s="36"/>
      <c r="F42" s="35"/>
      <c r="G42" s="43">
        <f>AVERAGE(G16:G41)</f>
        <v>-7.7426923076923088E-2</v>
      </c>
      <c r="H42" s="272">
        <f>COUNTIF($D16:$D41,"&gt;0")/COUNT($D16:$D41)</f>
        <v>0.69230769230769229</v>
      </c>
      <c r="I42" s="36"/>
      <c r="J42" s="36"/>
      <c r="K42" s="43">
        <f>AVERAGE(K16:K41)</f>
        <v>5.1201923076923075E-2</v>
      </c>
      <c r="L42" s="36"/>
      <c r="M42" s="35"/>
      <c r="N42" s="38"/>
      <c r="O42" s="39"/>
      <c r="P42" s="43">
        <f>AVERAGE(P16:P41)</f>
        <v>-6.1946153846153838E-2</v>
      </c>
      <c r="Q42" s="37"/>
      <c r="R42" s="43">
        <f>AVERAGE(R16:R41)</f>
        <v>-4.3538461538461535E-3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0.99199999999999999</v>
      </c>
      <c r="D43" s="147">
        <v>5.1000000000000004E-3</v>
      </c>
      <c r="E43" s="144">
        <v>7988.15</v>
      </c>
      <c r="F43" s="7">
        <v>1.0383</v>
      </c>
      <c r="G43" s="146">
        <v>4.4600000000000001E-2</v>
      </c>
      <c r="H43" s="146">
        <v>3.5000000000000003E-2</v>
      </c>
      <c r="I43" s="144">
        <v>5</v>
      </c>
      <c r="J43" s="144">
        <v>5</v>
      </c>
      <c r="K43" s="146">
        <v>5.2429999999999997E-2</v>
      </c>
      <c r="L43" s="144" t="s">
        <v>40</v>
      </c>
      <c r="M43" s="7" t="s">
        <v>153</v>
      </c>
      <c r="N43" s="147">
        <v>5.0000000000000001E-3</v>
      </c>
      <c r="O43" s="23">
        <v>0.3392</v>
      </c>
      <c r="P43" s="155" t="s">
        <v>44</v>
      </c>
      <c r="Q43" s="146">
        <v>0.60060000000000002</v>
      </c>
      <c r="R43" s="146">
        <v>-3.3999999999999998E-3</v>
      </c>
      <c r="S43" s="146">
        <v>-8.0000000000000002E-3</v>
      </c>
      <c r="T43" s="146">
        <v>-5.4000000000000003E-3</v>
      </c>
      <c r="U43" s="144">
        <v>346403</v>
      </c>
      <c r="V43" s="144">
        <v>-5075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150138</v>
      </c>
      <c r="B44" s="150" t="s">
        <v>181</v>
      </c>
      <c r="C44" s="14">
        <v>1.0489999999999999</v>
      </c>
      <c r="D44" s="156">
        <v>-3.8E-3</v>
      </c>
      <c r="E44" s="150">
        <v>24.22</v>
      </c>
      <c r="F44" s="14">
        <v>1.038</v>
      </c>
      <c r="G44" s="152">
        <v>-1.06E-2</v>
      </c>
      <c r="H44" s="152">
        <v>3.5000000000000003E-2</v>
      </c>
      <c r="I44" s="150">
        <v>5</v>
      </c>
      <c r="J44" s="150">
        <v>5</v>
      </c>
      <c r="K44" s="152">
        <v>4.9459999999999997E-2</v>
      </c>
      <c r="L44" s="150" t="s">
        <v>40</v>
      </c>
      <c r="M44" s="14" t="s">
        <v>182</v>
      </c>
      <c r="N44" s="151">
        <v>2.3999999999999998E-3</v>
      </c>
      <c r="O44" s="18">
        <v>0.3886</v>
      </c>
      <c r="P44" s="152">
        <v>-1.1599999999999999E-2</v>
      </c>
      <c r="Q44" s="152">
        <v>0.42399999999999999</v>
      </c>
      <c r="R44" s="152">
        <v>-1.2999999999999999E-3</v>
      </c>
      <c r="S44" s="152">
        <v>1E-3</v>
      </c>
      <c r="T44" s="152">
        <v>2.3999999999999998E-3</v>
      </c>
      <c r="U44" s="150">
        <v>254</v>
      </c>
      <c r="V44" s="150">
        <v>0</v>
      </c>
      <c r="W44" s="153">
        <v>0.21180555555555555</v>
      </c>
      <c r="X44" s="154">
        <v>42705</v>
      </c>
      <c r="Y44" s="21" t="s">
        <v>38</v>
      </c>
    </row>
    <row r="45" spans="1:25" ht="15.75" thickBot="1" x14ac:dyDescent="0.2">
      <c r="A45" s="7">
        <v>150145</v>
      </c>
      <c r="B45" s="144" t="s">
        <v>156</v>
      </c>
      <c r="C45" s="7">
        <v>1.0489999999999999</v>
      </c>
      <c r="D45" s="147">
        <v>1E-3</v>
      </c>
      <c r="E45" s="144">
        <v>64.22</v>
      </c>
      <c r="F45" s="7">
        <v>1.0369999999999999</v>
      </c>
      <c r="G45" s="146">
        <v>-1.1599999999999999E-2</v>
      </c>
      <c r="H45" s="146">
        <v>3.5000000000000003E-2</v>
      </c>
      <c r="I45" s="144">
        <v>5</v>
      </c>
      <c r="J45" s="144">
        <v>5</v>
      </c>
      <c r="K45" s="146">
        <v>4.9410000000000003E-2</v>
      </c>
      <c r="L45" s="144" t="s">
        <v>40</v>
      </c>
      <c r="M45" s="7" t="s">
        <v>157</v>
      </c>
      <c r="N45" s="147">
        <v>5.0000000000000001E-4</v>
      </c>
      <c r="O45" s="23">
        <v>0.18479999999999999</v>
      </c>
      <c r="P45" s="146">
        <v>-1.26E-2</v>
      </c>
      <c r="Q45" s="146">
        <v>0.9002</v>
      </c>
      <c r="R45" s="146">
        <v>2.0999999999999999E-3</v>
      </c>
      <c r="S45" s="146">
        <v>5.1000000000000004E-3</v>
      </c>
      <c r="T45" s="146">
        <v>3.8E-3</v>
      </c>
      <c r="U45" s="144">
        <v>1095</v>
      </c>
      <c r="V45" s="144">
        <v>0</v>
      </c>
      <c r="W45" s="148">
        <v>0.21180555555555555</v>
      </c>
      <c r="X45" s="149">
        <v>42719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1.0469999999999999</v>
      </c>
      <c r="D46" s="156">
        <v>-1E-3</v>
      </c>
      <c r="E46" s="150">
        <v>58.19</v>
      </c>
      <c r="F46" s="14">
        <v>1.034</v>
      </c>
      <c r="G46" s="152">
        <v>-1.26E-2</v>
      </c>
      <c r="H46" s="152">
        <v>3.5000000000000003E-2</v>
      </c>
      <c r="I46" s="150">
        <v>5</v>
      </c>
      <c r="J46" s="150">
        <v>5</v>
      </c>
      <c r="K46" s="152">
        <v>4.9360000000000001E-2</v>
      </c>
      <c r="L46" s="150" t="s">
        <v>40</v>
      </c>
      <c r="M46" s="14" t="s">
        <v>148</v>
      </c>
      <c r="N46" s="151">
        <v>3.5999999999999999E-3</v>
      </c>
      <c r="O46" s="18">
        <v>0.4496</v>
      </c>
      <c r="P46" s="152">
        <v>-1.35E-2</v>
      </c>
      <c r="Q46" s="152">
        <v>0.95309999999999995</v>
      </c>
      <c r="R46" s="152">
        <v>6.7000000000000002E-3</v>
      </c>
      <c r="S46" s="152">
        <v>7.6E-3</v>
      </c>
      <c r="T46" s="152">
        <v>7.3000000000000001E-3</v>
      </c>
      <c r="U46" s="150">
        <v>549</v>
      </c>
      <c r="V46" s="150">
        <v>0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150121</v>
      </c>
      <c r="B47" s="144" t="s">
        <v>159</v>
      </c>
      <c r="C47" s="7">
        <v>1.048</v>
      </c>
      <c r="D47" s="157">
        <v>0</v>
      </c>
      <c r="E47" s="144">
        <v>0</v>
      </c>
      <c r="F47" s="7">
        <v>1.034</v>
      </c>
      <c r="G47" s="146">
        <v>-1.35E-2</v>
      </c>
      <c r="H47" s="146">
        <v>3.5000000000000003E-2</v>
      </c>
      <c r="I47" s="144">
        <v>5</v>
      </c>
      <c r="J47" s="144">
        <v>5</v>
      </c>
      <c r="K47" s="146">
        <v>4.931E-2</v>
      </c>
      <c r="L47" s="144" t="s">
        <v>40</v>
      </c>
      <c r="M47" s="7" t="s">
        <v>160</v>
      </c>
      <c r="N47" s="145">
        <v>-5.0000000000000001E-4</v>
      </c>
      <c r="O47" s="23">
        <v>0.45469999999999999</v>
      </c>
      <c r="P47" s="146">
        <v>-1.4500000000000001E-2</v>
      </c>
      <c r="Q47" s="146">
        <v>0.6986</v>
      </c>
      <c r="R47" s="146">
        <v>6.0000000000000001E-3</v>
      </c>
      <c r="S47" s="146">
        <v>5.4999999999999997E-3</v>
      </c>
      <c r="T47" s="146">
        <v>3.0000000000000001E-3</v>
      </c>
      <c r="U47" s="144">
        <v>437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502041</v>
      </c>
      <c r="B48" s="150" t="s">
        <v>155</v>
      </c>
      <c r="C48" s="14">
        <v>1.075</v>
      </c>
      <c r="D48" s="159">
        <v>0</v>
      </c>
      <c r="E48" s="150">
        <v>0</v>
      </c>
      <c r="F48" s="14">
        <v>1.0589999999999999</v>
      </c>
      <c r="G48" s="152">
        <v>-1.5100000000000001E-2</v>
      </c>
      <c r="H48" s="152">
        <v>3.5000000000000003E-2</v>
      </c>
      <c r="I48" s="150">
        <v>5.5</v>
      </c>
      <c r="J48" s="150">
        <v>5</v>
      </c>
      <c r="K48" s="152">
        <v>4.9270000000000001E-2</v>
      </c>
      <c r="L48" s="150" t="s">
        <v>40</v>
      </c>
      <c r="M48" s="14" t="s">
        <v>91</v>
      </c>
      <c r="N48" s="159">
        <v>0</v>
      </c>
      <c r="O48" s="18">
        <v>0.29470000000000002</v>
      </c>
      <c r="P48" s="152">
        <v>-1.61E-2</v>
      </c>
      <c r="Q48" s="162">
        <v>0.61639999999999995</v>
      </c>
      <c r="R48" s="152">
        <v>-4.3E-3</v>
      </c>
      <c r="S48" s="152">
        <v>-1.6000000000000001E-3</v>
      </c>
      <c r="T48" s="152">
        <v>0</v>
      </c>
      <c r="U48" s="150">
        <v>1054</v>
      </c>
      <c r="V48" s="150">
        <v>0</v>
      </c>
      <c r="W48" s="153">
        <v>0.21180555555555555</v>
      </c>
      <c r="X48" s="154">
        <v>42704</v>
      </c>
      <c r="Y48" s="21" t="s">
        <v>38</v>
      </c>
    </row>
    <row r="49" spans="1:25" ht="15.75" thickBot="1" x14ac:dyDescent="0.2">
      <c r="A49" s="7">
        <v>502031</v>
      </c>
      <c r="B49" s="155" t="s">
        <v>65</v>
      </c>
      <c r="C49" s="7">
        <v>1.02</v>
      </c>
      <c r="D49" s="157">
        <v>0</v>
      </c>
      <c r="E49" s="144">
        <v>144.09</v>
      </c>
      <c r="F49" s="7">
        <v>1.0049999999999999</v>
      </c>
      <c r="G49" s="146">
        <v>-1.49E-2</v>
      </c>
      <c r="H49" s="146">
        <v>3.5000000000000003E-2</v>
      </c>
      <c r="I49" s="144">
        <v>5</v>
      </c>
      <c r="J49" s="144">
        <v>5</v>
      </c>
      <c r="K49" s="146">
        <v>4.9259999999999998E-2</v>
      </c>
      <c r="L49" s="144" t="s">
        <v>40</v>
      </c>
      <c r="M49" s="7" t="s">
        <v>66</v>
      </c>
      <c r="N49" s="147">
        <v>2.0999999999999999E-3</v>
      </c>
      <c r="O49" s="23">
        <v>0.37690000000000001</v>
      </c>
      <c r="P49" s="146">
        <v>-1.5699999999999999E-2</v>
      </c>
      <c r="Q49" s="146">
        <v>0.48959999999999998</v>
      </c>
      <c r="R49" s="146">
        <v>-4.4999999999999997E-3</v>
      </c>
      <c r="S49" s="146">
        <v>-5.0000000000000001E-4</v>
      </c>
      <c r="T49" s="146">
        <v>-6.0000000000000001E-3</v>
      </c>
      <c r="U49" s="144">
        <v>847</v>
      </c>
      <c r="V49" s="144">
        <v>-14</v>
      </c>
      <c r="W49" s="148">
        <v>0.21180555555555555</v>
      </c>
      <c r="X49" s="149">
        <v>42947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1.0249999999999999</v>
      </c>
      <c r="D50" s="151">
        <v>1E-3</v>
      </c>
      <c r="E50" s="150">
        <v>2.2000000000000002</v>
      </c>
      <c r="F50" s="14">
        <v>1.0092000000000001</v>
      </c>
      <c r="G50" s="152">
        <v>-1.5699999999999999E-2</v>
      </c>
      <c r="H50" s="152">
        <v>3.5000000000000003E-2</v>
      </c>
      <c r="I50" s="150">
        <v>5</v>
      </c>
      <c r="J50" s="150">
        <v>5</v>
      </c>
      <c r="K50" s="152">
        <v>4.922E-2</v>
      </c>
      <c r="L50" s="150" t="s">
        <v>40</v>
      </c>
      <c r="M50" s="14" t="s">
        <v>266</v>
      </c>
      <c r="N50" s="156">
        <v>-1.6000000000000001E-3</v>
      </c>
      <c r="O50" s="18">
        <v>0.49880000000000002</v>
      </c>
      <c r="P50" s="152">
        <v>-1.66E-2</v>
      </c>
      <c r="Q50" s="152">
        <v>0.59199999999999997</v>
      </c>
      <c r="R50" s="152">
        <v>-1.8E-3</v>
      </c>
      <c r="S50" s="152">
        <v>-2.0000000000000001E-4</v>
      </c>
      <c r="T50" s="152">
        <v>-1.5E-3</v>
      </c>
      <c r="U50" s="150">
        <v>950</v>
      </c>
      <c r="V50" s="150">
        <v>0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502014</v>
      </c>
      <c r="B51" s="144" t="s">
        <v>89</v>
      </c>
      <c r="C51" s="7">
        <v>1.0620000000000001</v>
      </c>
      <c r="D51" s="147">
        <v>4.7000000000000002E-3</v>
      </c>
      <c r="E51" s="144">
        <v>575.29</v>
      </c>
      <c r="F51" s="7">
        <v>1.044</v>
      </c>
      <c r="G51" s="146">
        <v>-1.72E-2</v>
      </c>
      <c r="H51" s="146">
        <v>3.5000000000000003E-2</v>
      </c>
      <c r="I51" s="144">
        <v>5.75</v>
      </c>
      <c r="J51" s="144">
        <v>5</v>
      </c>
      <c r="K51" s="146">
        <v>4.9200000000000001E-2</v>
      </c>
      <c r="L51" s="144" t="s">
        <v>40</v>
      </c>
      <c r="M51" s="7" t="s">
        <v>154</v>
      </c>
      <c r="N51" s="147">
        <v>6.9999999999999999E-4</v>
      </c>
      <c r="O51" s="23">
        <v>0.15590000000000001</v>
      </c>
      <c r="P51" s="146">
        <v>-1.8100000000000002E-2</v>
      </c>
      <c r="Q51" s="160">
        <v>0.95689999999999997</v>
      </c>
      <c r="R51" s="146">
        <v>-5.8999999999999999E-3</v>
      </c>
      <c r="S51" s="146">
        <v>-5.8999999999999999E-3</v>
      </c>
      <c r="T51" s="146">
        <v>-1.2999999999999999E-3</v>
      </c>
      <c r="U51" s="144">
        <v>17935</v>
      </c>
      <c r="V51" s="144">
        <v>-103</v>
      </c>
      <c r="W51" s="148">
        <v>0.21180555555555555</v>
      </c>
      <c r="X51" s="149">
        <v>42704</v>
      </c>
      <c r="Y51" s="13" t="s">
        <v>38</v>
      </c>
    </row>
    <row r="52" spans="1:25" ht="15.75" thickBot="1" x14ac:dyDescent="0.2">
      <c r="A52" s="14">
        <v>150073</v>
      </c>
      <c r="B52" s="150" t="s">
        <v>178</v>
      </c>
      <c r="C52" s="14">
        <v>1.052</v>
      </c>
      <c r="D52" s="156">
        <v>-1.9E-3</v>
      </c>
      <c r="E52" s="150">
        <v>0.62</v>
      </c>
      <c r="F52" s="14">
        <v>1.034</v>
      </c>
      <c r="G52" s="152">
        <v>-1.7399999999999999E-2</v>
      </c>
      <c r="H52" s="152">
        <v>3.5000000000000003E-2</v>
      </c>
      <c r="I52" s="150">
        <v>5</v>
      </c>
      <c r="J52" s="150">
        <v>5</v>
      </c>
      <c r="K52" s="152">
        <v>4.9119999999999997E-2</v>
      </c>
      <c r="L52" s="150" t="s">
        <v>40</v>
      </c>
      <c r="M52" s="14" t="s">
        <v>174</v>
      </c>
      <c r="N52" s="151">
        <v>3.0000000000000001E-3</v>
      </c>
      <c r="O52" s="18">
        <v>0.5363</v>
      </c>
      <c r="P52" s="152">
        <v>-1.8200000000000001E-2</v>
      </c>
      <c r="Q52" s="152">
        <v>0.64549999999999996</v>
      </c>
      <c r="R52" s="152">
        <v>2.3E-3</v>
      </c>
      <c r="S52" s="152">
        <v>-5.5999999999999999E-3</v>
      </c>
      <c r="T52" s="152">
        <v>-1.3599999999999999E-2</v>
      </c>
      <c r="U52" s="150">
        <v>343</v>
      </c>
      <c r="V52" s="150">
        <v>0</v>
      </c>
      <c r="W52" s="153">
        <v>0.17083333333333331</v>
      </c>
      <c r="X52" s="154">
        <v>42738</v>
      </c>
      <c r="Y52" s="21" t="s">
        <v>38</v>
      </c>
    </row>
    <row r="53" spans="1:25" ht="15.75" thickBot="1" x14ac:dyDescent="0.2">
      <c r="A53" s="7">
        <v>502021</v>
      </c>
      <c r="B53" s="144" t="s">
        <v>344</v>
      </c>
      <c r="C53" s="7">
        <v>1.056</v>
      </c>
      <c r="D53" s="157">
        <v>0</v>
      </c>
      <c r="E53" s="144">
        <v>11.65</v>
      </c>
      <c r="F53" s="7">
        <v>1.036</v>
      </c>
      <c r="G53" s="146">
        <v>-1.9300000000000001E-2</v>
      </c>
      <c r="H53" s="146">
        <v>3.5000000000000003E-2</v>
      </c>
      <c r="I53" s="144">
        <v>5</v>
      </c>
      <c r="J53" s="144">
        <v>5</v>
      </c>
      <c r="K53" s="146">
        <v>4.9020000000000001E-2</v>
      </c>
      <c r="L53" s="144" t="s">
        <v>40</v>
      </c>
      <c r="M53" s="7" t="s">
        <v>91</v>
      </c>
      <c r="N53" s="157">
        <v>0</v>
      </c>
      <c r="O53" s="23">
        <v>0.45040000000000002</v>
      </c>
      <c r="P53" s="146">
        <v>-2.01E-2</v>
      </c>
      <c r="Q53" s="146">
        <v>0.28210000000000002</v>
      </c>
      <c r="R53" s="146">
        <v>-9.7999999999999997E-3</v>
      </c>
      <c r="S53" s="146">
        <v>-8.0999999999999996E-3</v>
      </c>
      <c r="T53" s="146">
        <v>-6.4000000000000003E-3</v>
      </c>
      <c r="U53" s="144">
        <v>359</v>
      </c>
      <c r="V53" s="144">
        <v>0</v>
      </c>
      <c r="W53" s="148">
        <v>0.21180555555555555</v>
      </c>
      <c r="X53" s="149">
        <v>42719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1.093</v>
      </c>
      <c r="D54" s="151">
        <v>8.9999999999999998E-4</v>
      </c>
      <c r="E54" s="150">
        <v>6.28</v>
      </c>
      <c r="F54" s="14">
        <v>1.071</v>
      </c>
      <c r="G54" s="152">
        <v>-2.0500000000000001E-2</v>
      </c>
      <c r="H54" s="152">
        <v>3.5000000000000003E-2</v>
      </c>
      <c r="I54" s="150">
        <v>5.75</v>
      </c>
      <c r="J54" s="150">
        <v>5</v>
      </c>
      <c r="K54" s="152">
        <v>4.9009999999999998E-2</v>
      </c>
      <c r="L54" s="150" t="s">
        <v>40</v>
      </c>
      <c r="M54" s="14" t="s">
        <v>169</v>
      </c>
      <c r="N54" s="151">
        <v>8.9999999999999998E-4</v>
      </c>
      <c r="O54" s="18">
        <v>0.15720000000000001</v>
      </c>
      <c r="P54" s="152">
        <v>-2.1399999999999999E-2</v>
      </c>
      <c r="Q54" s="162">
        <v>0.91410000000000002</v>
      </c>
      <c r="R54" s="152">
        <v>-4.7000000000000002E-3</v>
      </c>
      <c r="S54" s="152">
        <v>-2.5999999999999999E-3</v>
      </c>
      <c r="T54" s="152">
        <v>-2.5999999999999999E-3</v>
      </c>
      <c r="U54" s="150">
        <v>5368</v>
      </c>
      <c r="V54" s="150">
        <v>0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150094</v>
      </c>
      <c r="B55" s="144" t="s">
        <v>162</v>
      </c>
      <c r="C55" s="7">
        <v>1.0549999999999999</v>
      </c>
      <c r="D55" s="147">
        <v>6.7000000000000002E-3</v>
      </c>
      <c r="E55" s="144">
        <v>0.82</v>
      </c>
      <c r="F55" s="7">
        <v>1.034</v>
      </c>
      <c r="G55" s="146">
        <v>-2.0299999999999999E-2</v>
      </c>
      <c r="H55" s="146">
        <v>3.5000000000000003E-2</v>
      </c>
      <c r="I55" s="144">
        <v>5</v>
      </c>
      <c r="J55" s="144">
        <v>5</v>
      </c>
      <c r="K55" s="146">
        <v>4.897E-2</v>
      </c>
      <c r="L55" s="144" t="s">
        <v>40</v>
      </c>
      <c r="M55" s="7" t="s">
        <v>163</v>
      </c>
      <c r="N55" s="147">
        <v>2.5999999999999999E-3</v>
      </c>
      <c r="O55" s="23">
        <v>0.17680000000000001</v>
      </c>
      <c r="P55" s="146">
        <v>-2.1000000000000001E-2</v>
      </c>
      <c r="Q55" s="146">
        <v>1.5644</v>
      </c>
      <c r="R55" s="146">
        <v>1E-4</v>
      </c>
      <c r="S55" s="146">
        <v>-6.4000000000000003E-3</v>
      </c>
      <c r="T55" s="146">
        <v>-7.1000000000000004E-3</v>
      </c>
      <c r="U55" s="144">
        <v>929</v>
      </c>
      <c r="V55" s="144">
        <v>0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502001</v>
      </c>
      <c r="B56" s="150" t="s">
        <v>171</v>
      </c>
      <c r="C56" s="14">
        <v>1.0629999999999999</v>
      </c>
      <c r="D56" s="151">
        <v>1.9E-3</v>
      </c>
      <c r="E56" s="150">
        <v>0.14000000000000001</v>
      </c>
      <c r="F56" s="14">
        <v>1.034</v>
      </c>
      <c r="G56" s="152">
        <v>-2.8000000000000001E-2</v>
      </c>
      <c r="H56" s="152">
        <v>3.5000000000000003E-2</v>
      </c>
      <c r="I56" s="150">
        <v>5</v>
      </c>
      <c r="J56" s="150">
        <v>5</v>
      </c>
      <c r="K56" s="152">
        <v>4.8590000000000001E-2</v>
      </c>
      <c r="L56" s="150" t="s">
        <v>40</v>
      </c>
      <c r="M56" s="14" t="s">
        <v>172</v>
      </c>
      <c r="N56" s="151">
        <v>3.8E-3</v>
      </c>
      <c r="O56" s="18">
        <v>0.37830000000000003</v>
      </c>
      <c r="P56" s="152">
        <v>-2.8400000000000002E-2</v>
      </c>
      <c r="Q56" s="152">
        <v>0.45250000000000001</v>
      </c>
      <c r="R56" s="152">
        <v>-7.4999999999999997E-3</v>
      </c>
      <c r="S56" s="152">
        <v>-2.8999999999999998E-3</v>
      </c>
      <c r="T56" s="152">
        <v>-3.3999999999999998E-3</v>
      </c>
      <c r="U56" s="150">
        <v>263</v>
      </c>
      <c r="V56" s="150">
        <v>-5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502054</v>
      </c>
      <c r="B57" s="144" t="s">
        <v>55</v>
      </c>
      <c r="C57" s="7">
        <v>1.0900000000000001</v>
      </c>
      <c r="D57" s="147">
        <v>1.8E-3</v>
      </c>
      <c r="E57" s="144">
        <v>303.49</v>
      </c>
      <c r="F57" s="7">
        <v>1.0589999999999999</v>
      </c>
      <c r="G57" s="146">
        <v>-2.93E-2</v>
      </c>
      <c r="H57" s="146">
        <v>3.5000000000000003E-2</v>
      </c>
      <c r="I57" s="144">
        <v>5.5</v>
      </c>
      <c r="J57" s="144">
        <v>5</v>
      </c>
      <c r="K57" s="146">
        <v>4.8550000000000003E-2</v>
      </c>
      <c r="L57" s="144" t="s">
        <v>40</v>
      </c>
      <c r="M57" s="7" t="s">
        <v>56</v>
      </c>
      <c r="N57" s="145">
        <v>-1.9E-3</v>
      </c>
      <c r="O57" s="23">
        <v>0.39900000000000002</v>
      </c>
      <c r="P57" s="146">
        <v>-2.9600000000000001E-2</v>
      </c>
      <c r="Q57" s="160">
        <v>0.37740000000000001</v>
      </c>
      <c r="R57" s="146">
        <v>-5.0000000000000001E-4</v>
      </c>
      <c r="S57" s="146">
        <v>-1.4E-3</v>
      </c>
      <c r="T57" s="146">
        <v>-1.4E-3</v>
      </c>
      <c r="U57" s="144">
        <v>10038</v>
      </c>
      <c r="V57" s="144">
        <v>3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150083</v>
      </c>
      <c r="B58" s="150" t="s">
        <v>287</v>
      </c>
      <c r="C58" s="14">
        <v>1.0649999999999999</v>
      </c>
      <c r="D58" s="156">
        <v>-8.9999999999999998E-4</v>
      </c>
      <c r="E58" s="150">
        <v>0.28999999999999998</v>
      </c>
      <c r="F58" s="14">
        <v>1.0343</v>
      </c>
      <c r="G58" s="152">
        <v>-2.9700000000000001E-2</v>
      </c>
      <c r="H58" s="152">
        <v>3.5000000000000003E-2</v>
      </c>
      <c r="I58" s="150">
        <v>5</v>
      </c>
      <c r="J58" s="150">
        <v>5</v>
      </c>
      <c r="K58" s="152">
        <v>4.8509999999999998E-2</v>
      </c>
      <c r="L58" s="150" t="s">
        <v>40</v>
      </c>
      <c r="M58" s="14" t="s">
        <v>266</v>
      </c>
      <c r="N58" s="156">
        <v>-1.6000000000000001E-3</v>
      </c>
      <c r="O58" s="18">
        <v>0.38369999999999999</v>
      </c>
      <c r="P58" s="152">
        <v>-3.0200000000000001E-2</v>
      </c>
      <c r="Q58" s="152">
        <v>0.9194</v>
      </c>
      <c r="R58" s="152">
        <v>-8.2000000000000007E-3</v>
      </c>
      <c r="S58" s="152">
        <v>2.3E-3</v>
      </c>
      <c r="T58" s="152">
        <v>-8.8999999999999999E-3</v>
      </c>
      <c r="U58" s="150">
        <v>687</v>
      </c>
      <c r="V58" s="150">
        <v>0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150267</v>
      </c>
      <c r="B59" s="155" t="s">
        <v>164</v>
      </c>
      <c r="C59" s="7">
        <v>1.071</v>
      </c>
      <c r="D59" s="147">
        <v>8.9999999999999998E-4</v>
      </c>
      <c r="E59" s="144">
        <v>5.19</v>
      </c>
      <c r="F59" s="7">
        <v>1.0385</v>
      </c>
      <c r="G59" s="146">
        <v>-3.1300000000000001E-2</v>
      </c>
      <c r="H59" s="146">
        <v>3.5000000000000003E-2</v>
      </c>
      <c r="I59" s="144">
        <v>5</v>
      </c>
      <c r="J59" s="144">
        <v>5</v>
      </c>
      <c r="K59" s="146">
        <v>4.8430000000000001E-2</v>
      </c>
      <c r="L59" s="144" t="s">
        <v>40</v>
      </c>
      <c r="M59" s="7" t="s">
        <v>95</v>
      </c>
      <c r="N59" s="147">
        <v>2.9999999999999997E-4</v>
      </c>
      <c r="O59" s="23">
        <v>0.26900000000000002</v>
      </c>
      <c r="P59" s="146">
        <v>-3.1E-2</v>
      </c>
      <c r="Q59" s="146">
        <v>0.70189999999999997</v>
      </c>
      <c r="R59" s="146">
        <v>4.7000000000000002E-3</v>
      </c>
      <c r="S59" s="146">
        <v>6.1000000000000004E-3</v>
      </c>
      <c r="T59" s="146">
        <v>9.4000000000000004E-3</v>
      </c>
      <c r="U59" s="144">
        <v>1975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150167</v>
      </c>
      <c r="B60" s="150" t="s">
        <v>161</v>
      </c>
      <c r="C60" s="14">
        <v>1.071</v>
      </c>
      <c r="D60" s="151">
        <v>8.9999999999999998E-4</v>
      </c>
      <c r="E60" s="150">
        <v>34.75</v>
      </c>
      <c r="F60" s="14">
        <v>1.038</v>
      </c>
      <c r="G60" s="152">
        <v>-3.1800000000000002E-2</v>
      </c>
      <c r="H60" s="152">
        <v>3.5000000000000003E-2</v>
      </c>
      <c r="I60" s="150">
        <v>5</v>
      </c>
      <c r="J60" s="150">
        <v>5</v>
      </c>
      <c r="K60" s="152">
        <v>4.8399999999999999E-2</v>
      </c>
      <c r="L60" s="150" t="s">
        <v>40</v>
      </c>
      <c r="M60" s="14" t="s">
        <v>88</v>
      </c>
      <c r="N60" s="156">
        <v>-4.0000000000000002E-4</v>
      </c>
      <c r="O60" s="18">
        <v>0.25609999999999999</v>
      </c>
      <c r="P60" s="152">
        <v>-3.1899999999999998E-2</v>
      </c>
      <c r="Q60" s="152">
        <v>0.73280000000000001</v>
      </c>
      <c r="R60" s="152">
        <v>8.9999999999999993E-3</v>
      </c>
      <c r="S60" s="152">
        <v>1.0999999999999999E-2</v>
      </c>
      <c r="T60" s="152">
        <v>6.8999999999999999E-3</v>
      </c>
      <c r="U60" s="150">
        <v>2971</v>
      </c>
      <c r="V60" s="150">
        <v>0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150030</v>
      </c>
      <c r="B61" s="144" t="s">
        <v>179</v>
      </c>
      <c r="C61" s="7">
        <v>1.0669999999999999</v>
      </c>
      <c r="D61" s="145">
        <v>-3.7000000000000002E-3</v>
      </c>
      <c r="E61" s="144">
        <v>0.27</v>
      </c>
      <c r="F61" s="7">
        <v>1.034</v>
      </c>
      <c r="G61" s="146">
        <v>-3.1899999999999998E-2</v>
      </c>
      <c r="H61" s="146">
        <v>3.5000000000000003E-2</v>
      </c>
      <c r="I61" s="144">
        <v>5</v>
      </c>
      <c r="J61" s="144">
        <v>5</v>
      </c>
      <c r="K61" s="146">
        <v>4.8399999999999999E-2</v>
      </c>
      <c r="L61" s="144" t="s">
        <v>40</v>
      </c>
      <c r="M61" s="7" t="s">
        <v>180</v>
      </c>
      <c r="N61" s="145">
        <v>-8.0000000000000004E-4</v>
      </c>
      <c r="O61" s="23">
        <v>0.39500000000000002</v>
      </c>
      <c r="P61" s="146">
        <v>-3.2000000000000001E-2</v>
      </c>
      <c r="Q61" s="146">
        <v>0.88470000000000004</v>
      </c>
      <c r="R61" s="146">
        <v>-6.7999999999999996E-3</v>
      </c>
      <c r="S61" s="146">
        <v>-5.1999999999999998E-3</v>
      </c>
      <c r="T61" s="146">
        <v>-1.1299999999999999E-2</v>
      </c>
      <c r="U61" s="144">
        <v>3152</v>
      </c>
      <c r="V61" s="144">
        <v>-1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150295</v>
      </c>
      <c r="B62" s="150" t="s">
        <v>167</v>
      </c>
      <c r="C62" s="14">
        <v>1.1020000000000001</v>
      </c>
      <c r="D62" s="151">
        <v>3.5999999999999999E-3</v>
      </c>
      <c r="E62" s="150">
        <v>77.430000000000007</v>
      </c>
      <c r="F62" s="14">
        <v>1.0670999999999999</v>
      </c>
      <c r="G62" s="152">
        <v>-3.27E-2</v>
      </c>
      <c r="H62" s="152">
        <v>3.5000000000000003E-2</v>
      </c>
      <c r="I62" s="150">
        <v>5.75</v>
      </c>
      <c r="J62" s="150">
        <v>5</v>
      </c>
      <c r="K62" s="152">
        <v>4.8390000000000002E-2</v>
      </c>
      <c r="L62" s="150" t="s">
        <v>40</v>
      </c>
      <c r="M62" s="14" t="s">
        <v>48</v>
      </c>
      <c r="N62" s="151">
        <v>1.9E-3</v>
      </c>
      <c r="O62" s="18">
        <v>0.26169999999999999</v>
      </c>
      <c r="P62" s="152">
        <v>-3.3000000000000002E-2</v>
      </c>
      <c r="Q62" s="152">
        <v>0.68159999999999998</v>
      </c>
      <c r="R62" s="152">
        <v>-7.3000000000000001E-3</v>
      </c>
      <c r="S62" s="152">
        <v>-7.1999999999999998E-3</v>
      </c>
      <c r="T62" s="152">
        <v>-6.6E-3</v>
      </c>
      <c r="U62" s="150">
        <v>21001</v>
      </c>
      <c r="V62" s="150">
        <v>-371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1.07</v>
      </c>
      <c r="D63" s="147">
        <v>2.8E-3</v>
      </c>
      <c r="E63" s="144">
        <v>971.05</v>
      </c>
      <c r="F63" s="7">
        <v>1.036</v>
      </c>
      <c r="G63" s="146">
        <v>-3.2800000000000003E-2</v>
      </c>
      <c r="H63" s="146">
        <v>3.5000000000000003E-2</v>
      </c>
      <c r="I63" s="144">
        <v>5</v>
      </c>
      <c r="J63" s="144">
        <v>5</v>
      </c>
      <c r="K63" s="146">
        <v>4.836E-2</v>
      </c>
      <c r="L63" s="144" t="s">
        <v>40</v>
      </c>
      <c r="M63" s="7" t="s">
        <v>176</v>
      </c>
      <c r="N63" s="147">
        <v>5.4000000000000003E-3</v>
      </c>
      <c r="O63" s="23">
        <v>0.31290000000000001</v>
      </c>
      <c r="P63" s="146">
        <v>-3.2899999999999999E-2</v>
      </c>
      <c r="Q63" s="146">
        <v>0.60289999999999999</v>
      </c>
      <c r="R63" s="146">
        <v>-3.0000000000000001E-3</v>
      </c>
      <c r="S63" s="146">
        <v>-5.0000000000000001E-4</v>
      </c>
      <c r="T63" s="146">
        <v>3.2000000000000002E-3</v>
      </c>
      <c r="U63" s="144">
        <v>116557</v>
      </c>
      <c r="V63" s="144">
        <v>476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150036</v>
      </c>
      <c r="B64" s="150" t="s">
        <v>298</v>
      </c>
      <c r="C64" s="14">
        <v>1.0680000000000001</v>
      </c>
      <c r="D64" s="159">
        <v>0</v>
      </c>
      <c r="E64" s="150">
        <v>0.01</v>
      </c>
      <c r="F64" s="14">
        <v>1.034</v>
      </c>
      <c r="G64" s="152">
        <v>-3.2899999999999999E-2</v>
      </c>
      <c r="H64" s="152">
        <v>3.5000000000000003E-2</v>
      </c>
      <c r="I64" s="150">
        <v>5</v>
      </c>
      <c r="J64" s="150">
        <v>5</v>
      </c>
      <c r="K64" s="152">
        <v>4.836E-2</v>
      </c>
      <c r="L64" s="150" t="s">
        <v>40</v>
      </c>
      <c r="M64" s="14" t="s">
        <v>36</v>
      </c>
      <c r="N64" s="156">
        <v>-4.0000000000000002E-4</v>
      </c>
      <c r="O64" s="18">
        <v>0.59840000000000004</v>
      </c>
      <c r="P64" s="152">
        <v>-3.3700000000000001E-2</v>
      </c>
      <c r="Q64" s="152">
        <v>0.50539999999999996</v>
      </c>
      <c r="R64" s="152">
        <v>-6.4999999999999997E-3</v>
      </c>
      <c r="S64" s="152">
        <v>-6.7999999999999996E-3</v>
      </c>
      <c r="T64" s="152">
        <v>-1.49E-2</v>
      </c>
      <c r="U64" s="150">
        <v>176</v>
      </c>
      <c r="V64" s="150">
        <v>-3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150225</v>
      </c>
      <c r="B65" s="144" t="s">
        <v>285</v>
      </c>
      <c r="C65" s="7">
        <v>1.073</v>
      </c>
      <c r="D65" s="157">
        <v>0</v>
      </c>
      <c r="E65" s="144">
        <v>9.51</v>
      </c>
      <c r="F65" s="7">
        <v>1.0385</v>
      </c>
      <c r="G65" s="146">
        <v>-3.32E-2</v>
      </c>
      <c r="H65" s="146">
        <v>3.5000000000000003E-2</v>
      </c>
      <c r="I65" s="144">
        <v>5</v>
      </c>
      <c r="J65" s="144">
        <v>5</v>
      </c>
      <c r="K65" s="146">
        <v>4.8329999999999998E-2</v>
      </c>
      <c r="L65" s="144" t="s">
        <v>40</v>
      </c>
      <c r="M65" s="7" t="s">
        <v>84</v>
      </c>
      <c r="N65" s="145">
        <v>-6.9999999999999999E-4</v>
      </c>
      <c r="O65" s="23">
        <v>0.43090000000000001</v>
      </c>
      <c r="P65" s="146">
        <v>-3.2800000000000003E-2</v>
      </c>
      <c r="Q65" s="146">
        <v>0.32490000000000002</v>
      </c>
      <c r="R65" s="146">
        <v>-8.5000000000000006E-3</v>
      </c>
      <c r="S65" s="146">
        <v>-3.8999999999999998E-3</v>
      </c>
      <c r="T65" s="146">
        <v>-2.5999999999999999E-3</v>
      </c>
      <c r="U65" s="144">
        <v>2965</v>
      </c>
      <c r="V65" s="144">
        <v>-12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150213</v>
      </c>
      <c r="B66" s="150" t="s">
        <v>177</v>
      </c>
      <c r="C66" s="14">
        <v>1.071</v>
      </c>
      <c r="D66" s="151">
        <v>1.9E-3</v>
      </c>
      <c r="E66" s="150">
        <v>2125.9699999999998</v>
      </c>
      <c r="F66" s="14">
        <v>1.034</v>
      </c>
      <c r="G66" s="152">
        <v>-3.5799999999999998E-2</v>
      </c>
      <c r="H66" s="152">
        <v>3.5000000000000003E-2</v>
      </c>
      <c r="I66" s="150">
        <v>5</v>
      </c>
      <c r="J66" s="150">
        <v>5</v>
      </c>
      <c r="K66" s="152">
        <v>4.8219999999999999E-2</v>
      </c>
      <c r="L66" s="150" t="s">
        <v>40</v>
      </c>
      <c r="M66" s="14" t="s">
        <v>174</v>
      </c>
      <c r="N66" s="151">
        <v>3.0000000000000001E-3</v>
      </c>
      <c r="O66" s="18">
        <v>0.16750000000000001</v>
      </c>
      <c r="P66" s="152">
        <v>-3.56E-2</v>
      </c>
      <c r="Q66" s="152">
        <v>1.5933999999999999</v>
      </c>
      <c r="R66" s="152">
        <v>-5.4000000000000003E-3</v>
      </c>
      <c r="S66" s="152">
        <v>-7.1000000000000004E-3</v>
      </c>
      <c r="T66" s="152">
        <v>-5.7999999999999996E-3</v>
      </c>
      <c r="U66" s="150">
        <v>88175</v>
      </c>
      <c r="V66" s="150">
        <v>-488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1.0720000000000001</v>
      </c>
      <c r="D67" s="147">
        <v>8.9999999999999998E-4</v>
      </c>
      <c r="E67" s="144">
        <v>17.93</v>
      </c>
      <c r="F67" s="7">
        <v>1.034</v>
      </c>
      <c r="G67" s="146">
        <v>-3.6799999999999999E-2</v>
      </c>
      <c r="H67" s="146">
        <v>3.5000000000000003E-2</v>
      </c>
      <c r="I67" s="144">
        <v>5</v>
      </c>
      <c r="J67" s="144">
        <v>5</v>
      </c>
      <c r="K67" s="146">
        <v>4.8169999999999998E-2</v>
      </c>
      <c r="L67" s="144" t="s">
        <v>40</v>
      </c>
      <c r="M67" s="7" t="s">
        <v>88</v>
      </c>
      <c r="N67" s="145">
        <v>-4.0000000000000002E-4</v>
      </c>
      <c r="O67" s="23">
        <v>0.43740000000000001</v>
      </c>
      <c r="P67" s="146">
        <v>-3.5799999999999998E-2</v>
      </c>
      <c r="Q67" s="146">
        <v>0.68700000000000006</v>
      </c>
      <c r="R67" s="146">
        <v>1.18E-2</v>
      </c>
      <c r="S67" s="146">
        <v>7.1999999999999998E-3</v>
      </c>
      <c r="T67" s="146">
        <v>1.6999999999999999E-3</v>
      </c>
      <c r="U67" s="144">
        <v>1037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150064</v>
      </c>
      <c r="B68" s="150" t="s">
        <v>165</v>
      </c>
      <c r="C68" s="14">
        <v>1.0720000000000001</v>
      </c>
      <c r="D68" s="151">
        <v>1.9E-3</v>
      </c>
      <c r="E68" s="150">
        <v>60.45</v>
      </c>
      <c r="F68" s="14">
        <v>1.034</v>
      </c>
      <c r="G68" s="152">
        <v>-3.6799999999999999E-2</v>
      </c>
      <c r="H68" s="152">
        <v>3.5000000000000003E-2</v>
      </c>
      <c r="I68" s="150">
        <v>5</v>
      </c>
      <c r="J68" s="150">
        <v>5</v>
      </c>
      <c r="K68" s="152">
        <v>4.8169999999999998E-2</v>
      </c>
      <c r="L68" s="150" t="s">
        <v>40</v>
      </c>
      <c r="M68" s="14" t="s">
        <v>166</v>
      </c>
      <c r="N68" s="156">
        <v>-2.9999999999999997E-4</v>
      </c>
      <c r="O68" s="18">
        <v>0.46610000000000001</v>
      </c>
      <c r="P68" s="152">
        <v>-3.6499999999999998E-2</v>
      </c>
      <c r="Q68" s="152">
        <v>0.89449999999999996</v>
      </c>
      <c r="R68" s="152">
        <v>1.26E-2</v>
      </c>
      <c r="S68" s="152">
        <v>1.2699999999999999E-2</v>
      </c>
      <c r="T68" s="152">
        <v>1.0200000000000001E-2</v>
      </c>
      <c r="U68" s="150">
        <v>263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1.0720000000000001</v>
      </c>
      <c r="D69" s="147">
        <v>2.8E-3</v>
      </c>
      <c r="E69" s="144">
        <v>62.84</v>
      </c>
      <c r="F69" s="7">
        <v>1.034</v>
      </c>
      <c r="G69" s="146">
        <v>-3.6799999999999999E-2</v>
      </c>
      <c r="H69" s="146">
        <v>3.5000000000000003E-2</v>
      </c>
      <c r="I69" s="144">
        <v>5</v>
      </c>
      <c r="J69" s="144">
        <v>5</v>
      </c>
      <c r="K69" s="146">
        <v>4.8169999999999998E-2</v>
      </c>
      <c r="L69" s="144" t="s">
        <v>40</v>
      </c>
      <c r="M69" s="7" t="s">
        <v>148</v>
      </c>
      <c r="N69" s="147">
        <v>3.5999999999999999E-3</v>
      </c>
      <c r="O69" s="23">
        <v>0.59060000000000001</v>
      </c>
      <c r="P69" s="146">
        <v>-3.6499999999999998E-2</v>
      </c>
      <c r="Q69" s="144" t="s">
        <v>37</v>
      </c>
      <c r="R69" s="146">
        <v>2.0000000000000001E-4</v>
      </c>
      <c r="S69" s="146">
        <v>4.4999999999999997E-3</v>
      </c>
      <c r="T69" s="146">
        <v>-3.2000000000000002E-3</v>
      </c>
      <c r="U69" s="144">
        <v>312</v>
      </c>
      <c r="V69" s="144">
        <v>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150140</v>
      </c>
      <c r="B70" s="150" t="s">
        <v>158</v>
      </c>
      <c r="C70" s="14">
        <v>1.073</v>
      </c>
      <c r="D70" s="151">
        <v>8.9999999999999998E-4</v>
      </c>
      <c r="E70" s="150">
        <v>1.23</v>
      </c>
      <c r="F70" s="14">
        <v>1.0343</v>
      </c>
      <c r="G70" s="152">
        <v>-3.7400000000000003E-2</v>
      </c>
      <c r="H70" s="152">
        <v>3.5000000000000003E-2</v>
      </c>
      <c r="I70" s="150">
        <v>5</v>
      </c>
      <c r="J70" s="150">
        <v>5</v>
      </c>
      <c r="K70" s="152">
        <v>4.8140000000000002E-2</v>
      </c>
      <c r="L70" s="150" t="s">
        <v>40</v>
      </c>
      <c r="M70" s="14" t="s">
        <v>88</v>
      </c>
      <c r="N70" s="156">
        <v>-4.0000000000000002E-4</v>
      </c>
      <c r="O70" s="18">
        <v>0.27079999999999999</v>
      </c>
      <c r="P70" s="152">
        <v>-3.7400000000000003E-2</v>
      </c>
      <c r="Q70" s="152">
        <v>0.70330000000000004</v>
      </c>
      <c r="R70" s="152">
        <v>1.4E-2</v>
      </c>
      <c r="S70" s="152">
        <v>1.4200000000000001E-2</v>
      </c>
      <c r="T70" s="152">
        <v>1.5900000000000001E-2</v>
      </c>
      <c r="U70" s="150">
        <v>638</v>
      </c>
      <c r="V70" s="150">
        <v>2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150090</v>
      </c>
      <c r="B71" s="144" t="s">
        <v>173</v>
      </c>
      <c r="C71" s="7">
        <v>1.081</v>
      </c>
      <c r="D71" s="147">
        <v>1.9E-3</v>
      </c>
      <c r="E71" s="144">
        <v>4.3099999999999996</v>
      </c>
      <c r="F71" s="7">
        <v>1.0343</v>
      </c>
      <c r="G71" s="146">
        <v>-4.5199999999999997E-2</v>
      </c>
      <c r="H71" s="146">
        <v>3.5000000000000003E-2</v>
      </c>
      <c r="I71" s="144">
        <v>5</v>
      </c>
      <c r="J71" s="144">
        <v>5</v>
      </c>
      <c r="K71" s="146">
        <v>4.777E-2</v>
      </c>
      <c r="L71" s="144" t="s">
        <v>40</v>
      </c>
      <c r="M71" s="7" t="s">
        <v>174</v>
      </c>
      <c r="N71" s="147">
        <v>3.0000000000000001E-3</v>
      </c>
      <c r="O71" s="23">
        <v>0.4103</v>
      </c>
      <c r="P71" s="146">
        <v>-4.4600000000000001E-2</v>
      </c>
      <c r="Q71" s="146">
        <v>0.8367</v>
      </c>
      <c r="R71" s="146">
        <v>-3.0999999999999999E-3</v>
      </c>
      <c r="S71" s="146">
        <v>2.0000000000000001E-4</v>
      </c>
      <c r="T71" s="146">
        <v>-1.4E-3</v>
      </c>
      <c r="U71" s="144">
        <v>1086</v>
      </c>
      <c r="V71" s="144">
        <v>-3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150152</v>
      </c>
      <c r="B72" s="150" t="s">
        <v>183</v>
      </c>
      <c r="C72" s="14">
        <v>1.083</v>
      </c>
      <c r="D72" s="151">
        <v>5.5999999999999999E-3</v>
      </c>
      <c r="E72" s="150">
        <v>3690.21</v>
      </c>
      <c r="F72" s="14">
        <v>1.034</v>
      </c>
      <c r="G72" s="152">
        <v>-4.7399999999999998E-2</v>
      </c>
      <c r="H72" s="152">
        <v>3.5000000000000003E-2</v>
      </c>
      <c r="I72" s="150">
        <v>5</v>
      </c>
      <c r="J72" s="150">
        <v>5</v>
      </c>
      <c r="K72" s="152">
        <v>4.7660000000000001E-2</v>
      </c>
      <c r="L72" s="150" t="s">
        <v>40</v>
      </c>
      <c r="M72" s="14" t="s">
        <v>129</v>
      </c>
      <c r="N72" s="151">
        <v>5.1999999999999998E-3</v>
      </c>
      <c r="O72" s="18">
        <v>0.3725</v>
      </c>
      <c r="P72" s="152">
        <v>-4.6300000000000001E-2</v>
      </c>
      <c r="Q72" s="152">
        <v>0.4662</v>
      </c>
      <c r="R72" s="152">
        <v>-6.4000000000000003E-3</v>
      </c>
      <c r="S72" s="152">
        <v>-7.4000000000000003E-3</v>
      </c>
      <c r="T72" s="152">
        <v>-5.4000000000000003E-3</v>
      </c>
      <c r="U72" s="150">
        <v>342465</v>
      </c>
      <c r="V72" s="150">
        <v>-4444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150012</v>
      </c>
      <c r="B73" s="144" t="s">
        <v>185</v>
      </c>
      <c r="C73" s="7">
        <v>1.046</v>
      </c>
      <c r="D73" s="157">
        <v>0</v>
      </c>
      <c r="E73" s="144">
        <v>1.66</v>
      </c>
      <c r="F73" s="7">
        <v>1.02</v>
      </c>
      <c r="G73" s="146">
        <v>-2.5499999999999998E-2</v>
      </c>
      <c r="H73" s="144" t="s">
        <v>186</v>
      </c>
      <c r="I73" s="144">
        <v>5</v>
      </c>
      <c r="J73" s="144">
        <v>5</v>
      </c>
      <c r="K73" s="146">
        <v>4.641E-2</v>
      </c>
      <c r="L73" s="144" t="s">
        <v>40</v>
      </c>
      <c r="M73" s="7" t="s">
        <v>187</v>
      </c>
      <c r="N73" s="145">
        <v>-4.0000000000000002E-4</v>
      </c>
      <c r="O73" s="23">
        <v>0.52370000000000005</v>
      </c>
      <c r="P73" s="146">
        <v>-2.53E-2</v>
      </c>
      <c r="Q73" s="144" t="s">
        <v>37</v>
      </c>
      <c r="R73" s="146">
        <v>-4.1999999999999997E-3</v>
      </c>
      <c r="S73" s="146">
        <v>-3.3999999999999998E-3</v>
      </c>
      <c r="T73" s="146">
        <v>-6.3E-3</v>
      </c>
      <c r="U73" s="144">
        <v>7873</v>
      </c>
      <c r="V73" s="144">
        <v>-15</v>
      </c>
      <c r="W73" s="148">
        <v>0.17083333333333331</v>
      </c>
      <c r="X73" s="149">
        <v>43570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1.038</v>
      </c>
      <c r="D74" s="151">
        <v>1E-3</v>
      </c>
      <c r="E74" s="150">
        <v>55.18</v>
      </c>
      <c r="F74" s="14">
        <v>1.034</v>
      </c>
      <c r="G74" s="152">
        <v>-3.8999999999999998E-3</v>
      </c>
      <c r="H74" s="152">
        <v>3.5000000000000003E-2</v>
      </c>
      <c r="I74" s="150">
        <v>5</v>
      </c>
      <c r="J74" s="150">
        <v>5</v>
      </c>
      <c r="K74" s="152">
        <v>4.5229999999999999E-2</v>
      </c>
      <c r="L74" s="150">
        <v>3.55</v>
      </c>
      <c r="M74" s="14" t="s">
        <v>187</v>
      </c>
      <c r="N74" s="156">
        <v>-4.0000000000000002E-4</v>
      </c>
      <c r="O74" s="152">
        <v>0.19320000000000001</v>
      </c>
      <c r="P74" s="150" t="s">
        <v>37</v>
      </c>
      <c r="Q74" s="152">
        <v>1.5135000000000001</v>
      </c>
      <c r="R74" s="152">
        <v>2.8999999999999998E-3</v>
      </c>
      <c r="S74" s="152">
        <v>3.0999999999999999E-3</v>
      </c>
      <c r="T74" s="152">
        <v>4.4000000000000003E-3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1.2</v>
      </c>
      <c r="D75" s="145">
        <v>-1.4E-2</v>
      </c>
      <c r="E75" s="144">
        <v>0.14000000000000001</v>
      </c>
      <c r="F75" s="7">
        <v>1.034</v>
      </c>
      <c r="G75" s="146">
        <v>-0.1605</v>
      </c>
      <c r="H75" s="146">
        <v>3.5000000000000003E-2</v>
      </c>
      <c r="I75" s="144">
        <v>5</v>
      </c>
      <c r="J75" s="144">
        <v>5</v>
      </c>
      <c r="K75" s="146">
        <v>4.2880000000000001E-2</v>
      </c>
      <c r="L75" s="144" t="s">
        <v>40</v>
      </c>
      <c r="M75" s="7" t="s">
        <v>191</v>
      </c>
      <c r="N75" s="145">
        <v>-5.9999999999999995E-4</v>
      </c>
      <c r="O75" s="23">
        <v>0.48259999999999997</v>
      </c>
      <c r="P75" s="146">
        <v>-0.13930000000000001</v>
      </c>
      <c r="Q75" s="146">
        <v>1.2948999999999999</v>
      </c>
      <c r="R75" s="146">
        <v>-8.0999999999999996E-3</v>
      </c>
      <c r="S75" s="146">
        <v>-2.3999999999999998E-3</v>
      </c>
      <c r="T75" s="146">
        <v>-5.4999999999999997E-3</v>
      </c>
      <c r="U75" s="144">
        <v>4148</v>
      </c>
      <c r="V75" s="144">
        <v>0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1.0429999999999999</v>
      </c>
      <c r="D76" s="159">
        <v>0</v>
      </c>
      <c r="E76" s="150">
        <v>180.83</v>
      </c>
      <c r="F76" s="14">
        <v>1.0165999999999999</v>
      </c>
      <c r="G76" s="152">
        <v>-2.5999999999999999E-2</v>
      </c>
      <c r="H76" s="152">
        <v>3.5000000000000003E-2</v>
      </c>
      <c r="I76" s="150">
        <v>5</v>
      </c>
      <c r="J76" s="150">
        <v>5</v>
      </c>
      <c r="K76" s="152">
        <v>9.9399999999999992E-3</v>
      </c>
      <c r="L76" s="150">
        <v>0.66</v>
      </c>
      <c r="M76" s="14" t="s">
        <v>189</v>
      </c>
      <c r="N76" s="151">
        <v>2.9999999999999997E-4</v>
      </c>
      <c r="O76" s="152">
        <v>0.40060000000000001</v>
      </c>
      <c r="P76" s="150" t="s">
        <v>37</v>
      </c>
      <c r="Q76" s="162">
        <v>0.89290000000000003</v>
      </c>
      <c r="R76" s="152">
        <v>-4.7999999999999996E-3</v>
      </c>
      <c r="S76" s="152">
        <v>-3.5999999999999999E-3</v>
      </c>
      <c r="T76" s="152">
        <v>-2.3999999999999998E-3</v>
      </c>
      <c r="U76" s="150">
        <v>18856</v>
      </c>
      <c r="V76" s="150">
        <v>-36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1.1120000000000001</v>
      </c>
      <c r="D77" s="145">
        <v>-5.4000000000000003E-3</v>
      </c>
      <c r="E77" s="144">
        <v>11.31</v>
      </c>
      <c r="F77" s="7">
        <v>1.034</v>
      </c>
      <c r="G77" s="146">
        <v>-7.5399999999999995E-2</v>
      </c>
      <c r="H77" s="146">
        <v>3.5000000000000003E-2</v>
      </c>
      <c r="I77" s="144">
        <v>5</v>
      </c>
      <c r="J77" s="144">
        <v>5</v>
      </c>
      <c r="K77" s="146">
        <v>-4.3740000000000001E-2</v>
      </c>
      <c r="L77" s="144">
        <v>0.8</v>
      </c>
      <c r="M77" s="7" t="s">
        <v>193</v>
      </c>
      <c r="N77" s="147">
        <v>2.3999999999999998E-3</v>
      </c>
      <c r="O77" s="146">
        <v>0.36580000000000001</v>
      </c>
      <c r="P77" s="144" t="s">
        <v>37</v>
      </c>
      <c r="Q77" s="146">
        <v>0.97570000000000001</v>
      </c>
      <c r="R77" s="146">
        <v>-9.1999999999999998E-3</v>
      </c>
      <c r="S77" s="146">
        <v>-4.4999999999999997E-3</v>
      </c>
      <c r="T77" s="146">
        <v>0</v>
      </c>
      <c r="U77" s="144">
        <v>12462</v>
      </c>
      <c r="V77" s="144">
        <v>-3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5.0000000000000001E-4</v>
      </c>
      <c r="E78" s="36"/>
      <c r="F78" s="35"/>
      <c r="G78" s="43">
        <f>AVERAGE(G43:G77)</f>
        <v>-2.9291428571428569E-2</v>
      </c>
      <c r="H78" s="272">
        <f>COUNTIF($D43:$D77,"&gt;0")/COUNT($D43:$D77)</f>
        <v>0.5714285714285714</v>
      </c>
      <c r="I78" s="270"/>
      <c r="J78" s="270"/>
      <c r="K78" s="43">
        <f>AVERAGE(K43:K77)</f>
        <v>4.469657142857144E-2</v>
      </c>
      <c r="L78" s="36"/>
      <c r="M78" s="35"/>
      <c r="N78" s="38"/>
      <c r="O78" s="39"/>
      <c r="P78" s="43">
        <f>AVERAGE(P43:P77)</f>
        <v>-3.0716129032258063E-2</v>
      </c>
      <c r="Q78" s="37"/>
      <c r="R78" s="43">
        <f>AVERAGE(R43:R77)</f>
        <v>-1.508571428571429E-3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1.0329999999999999</v>
      </c>
      <c r="D79" s="156">
        <v>-1E-3</v>
      </c>
      <c r="E79" s="150">
        <v>10.75</v>
      </c>
      <c r="F79" s="14">
        <v>1.0229999999999999</v>
      </c>
      <c r="G79" s="152">
        <v>-9.7999999999999997E-3</v>
      </c>
      <c r="H79" s="152">
        <v>3.2000000000000001E-2</v>
      </c>
      <c r="I79" s="150">
        <v>4.7</v>
      </c>
      <c r="J79" s="150">
        <v>4.7</v>
      </c>
      <c r="K79" s="152">
        <v>4.6530000000000002E-2</v>
      </c>
      <c r="L79" s="150" t="s">
        <v>40</v>
      </c>
      <c r="M79" s="14" t="s">
        <v>36</v>
      </c>
      <c r="N79" s="159">
        <v>0</v>
      </c>
      <c r="O79" s="18">
        <v>0.51959999999999995</v>
      </c>
      <c r="P79" s="152">
        <v>-1.17E-2</v>
      </c>
      <c r="Q79" s="150" t="s">
        <v>37</v>
      </c>
      <c r="R79" s="152">
        <v>-8.9999999999999993E-3</v>
      </c>
      <c r="S79" s="152">
        <v>-3.0999999999999999E-3</v>
      </c>
      <c r="T79" s="152">
        <v>-8.9999999999999993E-3</v>
      </c>
      <c r="U79" s="150">
        <v>1902</v>
      </c>
      <c r="V79" s="150">
        <v>-5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1.0469999999999999</v>
      </c>
      <c r="D80" s="147">
        <v>1E-3</v>
      </c>
      <c r="E80" s="144">
        <v>102.77</v>
      </c>
      <c r="F80" s="7">
        <v>1.034</v>
      </c>
      <c r="G80" s="146">
        <v>-1.26E-2</v>
      </c>
      <c r="H80" s="146">
        <v>3.2000000000000001E-2</v>
      </c>
      <c r="I80" s="144">
        <v>4.7</v>
      </c>
      <c r="J80" s="144">
        <v>4.7</v>
      </c>
      <c r="K80" s="146">
        <v>4.6399999999999997E-2</v>
      </c>
      <c r="L80" s="144" t="s">
        <v>40</v>
      </c>
      <c r="M80" s="7" t="s">
        <v>146</v>
      </c>
      <c r="N80" s="145">
        <v>-5.1000000000000004E-3</v>
      </c>
      <c r="O80" s="23">
        <v>0.38150000000000001</v>
      </c>
      <c r="P80" s="146">
        <v>-1.38E-2</v>
      </c>
      <c r="Q80" s="146">
        <v>0.44519999999999998</v>
      </c>
      <c r="R80" s="146">
        <v>-6.1999999999999998E-3</v>
      </c>
      <c r="S80" s="146">
        <v>-7.1999999999999998E-3</v>
      </c>
      <c r="T80" s="146">
        <v>-8.6E-3</v>
      </c>
      <c r="U80" s="144">
        <v>8832</v>
      </c>
      <c r="V80" s="144">
        <v>-195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150028</v>
      </c>
      <c r="B81" s="150" t="s">
        <v>147</v>
      </c>
      <c r="C81" s="14">
        <v>1.0469999999999999</v>
      </c>
      <c r="D81" s="156">
        <v>-2.8999999999999998E-3</v>
      </c>
      <c r="E81" s="150">
        <v>57.29</v>
      </c>
      <c r="F81" s="14">
        <v>1.028</v>
      </c>
      <c r="G81" s="152">
        <v>-1.8499999999999999E-2</v>
      </c>
      <c r="H81" s="152">
        <v>3.2000000000000001E-2</v>
      </c>
      <c r="I81" s="150">
        <v>4.7</v>
      </c>
      <c r="J81" s="150">
        <v>4.7</v>
      </c>
      <c r="K81" s="152">
        <v>4.6120000000000001E-2</v>
      </c>
      <c r="L81" s="150" t="s">
        <v>40</v>
      </c>
      <c r="M81" s="14" t="s">
        <v>148</v>
      </c>
      <c r="N81" s="151">
        <v>3.5999999999999999E-3</v>
      </c>
      <c r="O81" s="18">
        <v>0.55889999999999995</v>
      </c>
      <c r="P81" s="152">
        <v>-1.95E-2</v>
      </c>
      <c r="Q81" s="152">
        <v>0.57189999999999996</v>
      </c>
      <c r="R81" s="152">
        <v>-5.0000000000000001E-3</v>
      </c>
      <c r="S81" s="152">
        <v>-6.3E-3</v>
      </c>
      <c r="T81" s="152">
        <v>-5.7000000000000002E-3</v>
      </c>
      <c r="U81" s="150">
        <v>4497</v>
      </c>
      <c r="V81" s="150">
        <v>-33</v>
      </c>
      <c r="W81" s="153">
        <v>0.17083333333333331</v>
      </c>
      <c r="X81" s="154">
        <v>42771</v>
      </c>
      <c r="Y81" s="21" t="s">
        <v>38</v>
      </c>
    </row>
    <row r="82" spans="1:25" ht="15.75" thickBot="1" x14ac:dyDescent="0.2">
      <c r="A82" s="7">
        <v>150157</v>
      </c>
      <c r="B82" s="144" t="s">
        <v>149</v>
      </c>
      <c r="C82" s="7">
        <v>1.054</v>
      </c>
      <c r="D82" s="147">
        <v>3.8E-3</v>
      </c>
      <c r="E82" s="144">
        <v>4342.83</v>
      </c>
      <c r="F82" s="7">
        <v>1.034</v>
      </c>
      <c r="G82" s="146">
        <v>-1.9300000000000001E-2</v>
      </c>
      <c r="H82" s="146">
        <v>3.2000000000000001E-2</v>
      </c>
      <c r="I82" s="144">
        <v>4.7</v>
      </c>
      <c r="J82" s="144">
        <v>4.7</v>
      </c>
      <c r="K82" s="146">
        <v>4.6080000000000003E-2</v>
      </c>
      <c r="L82" s="144" t="s">
        <v>40</v>
      </c>
      <c r="M82" s="7" t="s">
        <v>150</v>
      </c>
      <c r="N82" s="147">
        <v>1E-4</v>
      </c>
      <c r="O82" s="23">
        <v>0.32140000000000002</v>
      </c>
      <c r="P82" s="146">
        <v>-2.0299999999999999E-2</v>
      </c>
      <c r="Q82" s="146">
        <v>0.58550000000000002</v>
      </c>
      <c r="R82" s="146">
        <v>-5.4000000000000003E-3</v>
      </c>
      <c r="S82" s="146">
        <v>-5.3E-3</v>
      </c>
      <c r="T82" s="146">
        <v>-3.7000000000000002E-3</v>
      </c>
      <c r="U82" s="144">
        <v>113146</v>
      </c>
      <c r="V82" s="144">
        <v>-888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1.0629999999999999</v>
      </c>
      <c r="D83" s="151">
        <v>3.8E-3</v>
      </c>
      <c r="E83" s="150">
        <v>289.72000000000003</v>
      </c>
      <c r="F83" s="14">
        <v>1.034</v>
      </c>
      <c r="G83" s="152">
        <v>-2.8000000000000001E-2</v>
      </c>
      <c r="H83" s="152">
        <v>3.2000000000000001E-2</v>
      </c>
      <c r="I83" s="150">
        <v>4.7</v>
      </c>
      <c r="J83" s="150">
        <v>4.7</v>
      </c>
      <c r="K83" s="152">
        <v>4.5679999999999998E-2</v>
      </c>
      <c r="L83" s="150" t="s">
        <v>40</v>
      </c>
      <c r="M83" s="14" t="s">
        <v>144</v>
      </c>
      <c r="N83" s="151">
        <v>3.8E-3</v>
      </c>
      <c r="O83" s="18">
        <v>0.21410000000000001</v>
      </c>
      <c r="P83" s="152">
        <v>-2.86E-2</v>
      </c>
      <c r="Q83" s="152">
        <v>0.83609999999999995</v>
      </c>
      <c r="R83" s="152">
        <v>-5.4000000000000003E-3</v>
      </c>
      <c r="S83" s="152">
        <v>-6.7999999999999996E-3</v>
      </c>
      <c r="T83" s="152">
        <v>-4.8999999999999998E-3</v>
      </c>
      <c r="U83" s="150">
        <v>11278</v>
      </c>
      <c r="V83" s="150">
        <v>-277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9.4000000000000008E-4</v>
      </c>
      <c r="E84" s="36"/>
      <c r="F84" s="35"/>
      <c r="G84" s="43">
        <f>AVERAGE(G79:G83)</f>
        <v>-1.7639999999999999E-2</v>
      </c>
      <c r="H84" s="272">
        <f>COUNTIF($D79:$D83,"&gt;0")/COUNT($D79:$D83)</f>
        <v>0.6</v>
      </c>
      <c r="I84" s="270">
        <f>COUNTIF($D79:$D83,"&lt;0")</f>
        <v>2</v>
      </c>
      <c r="J84" s="270">
        <f>COUNTIF($D79:$D83,"=0")</f>
        <v>0</v>
      </c>
      <c r="K84" s="43">
        <f>AVERAGE(K79:K83)</f>
        <v>4.6162000000000002E-2</v>
      </c>
      <c r="L84" s="36"/>
      <c r="M84" s="35"/>
      <c r="N84" s="38"/>
      <c r="O84" s="39"/>
      <c r="P84" s="43">
        <f>AVERAGE(P79:P83)</f>
        <v>-1.8779999999999998E-2</v>
      </c>
      <c r="Q84" s="37"/>
      <c r="R84" s="43">
        <f>AVERAGE(R79:R83)</f>
        <v>-6.1999999999999998E-3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0.84499999999999997</v>
      </c>
      <c r="D85" s="147">
        <v>1.1999999999999999E-3</v>
      </c>
      <c r="E85" s="144">
        <v>3788</v>
      </c>
      <c r="F85" s="7">
        <v>1.0308999999999999</v>
      </c>
      <c r="G85" s="146">
        <v>0.18029999999999999</v>
      </c>
      <c r="H85" s="146">
        <v>0.03</v>
      </c>
      <c r="I85" s="144">
        <v>4.5</v>
      </c>
      <c r="J85" s="144">
        <v>4.5</v>
      </c>
      <c r="K85" s="146">
        <v>5.5280000000000003E-2</v>
      </c>
      <c r="L85" s="144" t="s">
        <v>40</v>
      </c>
      <c r="M85" s="7" t="s">
        <v>43</v>
      </c>
      <c r="N85" s="147">
        <v>1.1999999999999999E-3</v>
      </c>
      <c r="O85" s="23">
        <v>0.11459999999999999</v>
      </c>
      <c r="P85" s="155" t="s">
        <v>44</v>
      </c>
      <c r="Q85" s="160">
        <v>2.1316999999999999</v>
      </c>
      <c r="R85" s="146">
        <v>-5.7000000000000002E-3</v>
      </c>
      <c r="S85" s="146">
        <v>-6.1000000000000004E-3</v>
      </c>
      <c r="T85" s="146">
        <v>-5.0000000000000001E-3</v>
      </c>
      <c r="U85" s="144">
        <v>279536</v>
      </c>
      <c r="V85" s="144">
        <v>-1038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150164</v>
      </c>
      <c r="B86" s="150" t="s">
        <v>61</v>
      </c>
      <c r="C86" s="14">
        <v>1.036</v>
      </c>
      <c r="D86" s="151">
        <v>1.9E-3</v>
      </c>
      <c r="E86" s="150">
        <v>218.54</v>
      </c>
      <c r="F86" s="14">
        <v>1.03</v>
      </c>
      <c r="G86" s="152">
        <v>-5.7999999999999996E-3</v>
      </c>
      <c r="H86" s="152">
        <v>0.03</v>
      </c>
      <c r="I86" s="150">
        <v>4.5</v>
      </c>
      <c r="J86" s="150">
        <v>4.5</v>
      </c>
      <c r="K86" s="152">
        <v>4.4729999999999999E-2</v>
      </c>
      <c r="L86" s="150" t="s">
        <v>40</v>
      </c>
      <c r="M86" s="14" t="s">
        <v>62</v>
      </c>
      <c r="N86" s="151">
        <v>1.6999999999999999E-3</v>
      </c>
      <c r="O86" s="18">
        <v>0.11990000000000001</v>
      </c>
      <c r="P86" s="152">
        <v>-6.0000000000000001E-3</v>
      </c>
      <c r="Q86" s="152">
        <v>0.4395</v>
      </c>
      <c r="R86" s="152">
        <v>1.6999999999999999E-3</v>
      </c>
      <c r="S86" s="152">
        <v>1.5E-3</v>
      </c>
      <c r="T86" s="152">
        <v>4.1999999999999997E-3</v>
      </c>
      <c r="U86" s="150">
        <v>3681</v>
      </c>
      <c r="V86" s="150">
        <v>8</v>
      </c>
      <c r="W86" s="153">
        <v>0.29375000000000001</v>
      </c>
      <c r="X86" s="154">
        <v>42705</v>
      </c>
      <c r="Y86" s="21" t="s">
        <v>38</v>
      </c>
    </row>
    <row r="87" spans="1:25" ht="15.75" thickBot="1" x14ac:dyDescent="0.2">
      <c r="A87" s="7">
        <v>150076</v>
      </c>
      <c r="B87" s="144" t="s">
        <v>288</v>
      </c>
      <c r="C87" s="7">
        <v>1.0369999999999999</v>
      </c>
      <c r="D87" s="157">
        <v>0</v>
      </c>
      <c r="E87" s="144">
        <v>0.23</v>
      </c>
      <c r="F87" s="7">
        <v>1.0309999999999999</v>
      </c>
      <c r="G87" s="146">
        <v>-5.7999999999999996E-3</v>
      </c>
      <c r="H87" s="146">
        <v>0.03</v>
      </c>
      <c r="I87" s="144">
        <v>4.5</v>
      </c>
      <c r="J87" s="144">
        <v>4.5</v>
      </c>
      <c r="K87" s="146">
        <v>4.4729999999999999E-2</v>
      </c>
      <c r="L87" s="144" t="s">
        <v>40</v>
      </c>
      <c r="M87" s="7" t="s">
        <v>88</v>
      </c>
      <c r="N87" s="145">
        <v>-4.0000000000000002E-4</v>
      </c>
      <c r="O87" s="23">
        <v>0.43120000000000003</v>
      </c>
      <c r="P87" s="146">
        <v>-7.9000000000000008E-3</v>
      </c>
      <c r="Q87" s="146">
        <v>0.74890000000000001</v>
      </c>
      <c r="R87" s="146">
        <v>2.18E-2</v>
      </c>
      <c r="S87" s="146">
        <v>1.35E-2</v>
      </c>
      <c r="T87" s="146">
        <v>9.5999999999999992E-3</v>
      </c>
      <c r="U87" s="144">
        <v>291</v>
      </c>
      <c r="V87" s="144">
        <v>0</v>
      </c>
      <c r="W87" s="148">
        <v>0.21180555555555555</v>
      </c>
      <c r="X87" s="149">
        <v>42738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1.0529999999999999</v>
      </c>
      <c r="D88" s="151">
        <v>1.9E-3</v>
      </c>
      <c r="E88" s="150">
        <v>69.510000000000005</v>
      </c>
      <c r="F88" s="14">
        <v>1.046</v>
      </c>
      <c r="G88" s="152">
        <v>-6.7000000000000002E-3</v>
      </c>
      <c r="H88" s="152">
        <v>0.03</v>
      </c>
      <c r="I88" s="150">
        <v>4.75</v>
      </c>
      <c r="J88" s="150">
        <v>4.5</v>
      </c>
      <c r="K88" s="152">
        <v>4.4699999999999997E-2</v>
      </c>
      <c r="L88" s="150" t="s">
        <v>40</v>
      </c>
      <c r="M88" s="14" t="s">
        <v>76</v>
      </c>
      <c r="N88" s="151">
        <v>5.3E-3</v>
      </c>
      <c r="O88" s="18">
        <v>0.43290000000000001</v>
      </c>
      <c r="P88" s="152">
        <v>-8.9999999999999993E-3</v>
      </c>
      <c r="Q88" s="152">
        <v>0.31269999999999998</v>
      </c>
      <c r="R88" s="152">
        <v>-5.4999999999999997E-3</v>
      </c>
      <c r="S88" s="152">
        <v>1.0999999999999999E-2</v>
      </c>
      <c r="T88" s="152">
        <v>2.0799999999999999E-2</v>
      </c>
      <c r="U88" s="150">
        <v>1138</v>
      </c>
      <c r="V88" s="150">
        <v>172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150229</v>
      </c>
      <c r="B89" s="144" t="s">
        <v>69</v>
      </c>
      <c r="C89" s="7">
        <v>1.042</v>
      </c>
      <c r="D89" s="147">
        <v>2.8999999999999998E-3</v>
      </c>
      <c r="E89" s="144">
        <v>1269.1500000000001</v>
      </c>
      <c r="F89" s="7">
        <v>1.0349999999999999</v>
      </c>
      <c r="G89" s="146">
        <v>-6.7999999999999996E-3</v>
      </c>
      <c r="H89" s="146">
        <v>0.03</v>
      </c>
      <c r="I89" s="144">
        <v>4.5</v>
      </c>
      <c r="J89" s="144">
        <v>4.5</v>
      </c>
      <c r="K89" s="146">
        <v>4.4690000000000001E-2</v>
      </c>
      <c r="L89" s="144" t="s">
        <v>40</v>
      </c>
      <c r="M89" s="7" t="s">
        <v>70</v>
      </c>
      <c r="N89" s="145">
        <v>-1.1999999999999999E-3</v>
      </c>
      <c r="O89" s="23">
        <v>0.27650000000000002</v>
      </c>
      <c r="P89" s="146">
        <v>-8.9999999999999993E-3</v>
      </c>
      <c r="Q89" s="146">
        <v>0.68920000000000003</v>
      </c>
      <c r="R89" s="146">
        <v>2.3E-3</v>
      </c>
      <c r="S89" s="146">
        <v>0</v>
      </c>
      <c r="T89" s="146">
        <v>-3.3999999999999998E-3</v>
      </c>
      <c r="U89" s="144">
        <v>17946</v>
      </c>
      <c r="V89" s="144">
        <v>89</v>
      </c>
      <c r="W89" s="148">
        <v>0.21180555555555555</v>
      </c>
      <c r="X89" s="149">
        <v>42705</v>
      </c>
      <c r="Y89" s="13" t="s">
        <v>38</v>
      </c>
    </row>
    <row r="90" spans="1:25" ht="15.75" thickBot="1" x14ac:dyDescent="0.2">
      <c r="A90" s="14">
        <v>150257</v>
      </c>
      <c r="B90" s="150" t="s">
        <v>53</v>
      </c>
      <c r="C90" s="14">
        <v>1.0189999999999999</v>
      </c>
      <c r="D90" s="151">
        <v>2E-3</v>
      </c>
      <c r="E90" s="150">
        <v>9.86</v>
      </c>
      <c r="F90" s="14">
        <v>1.012</v>
      </c>
      <c r="G90" s="152">
        <v>-6.8999999999999999E-3</v>
      </c>
      <c r="H90" s="152">
        <v>0.03</v>
      </c>
      <c r="I90" s="150">
        <v>4.5</v>
      </c>
      <c r="J90" s="150">
        <v>4.5</v>
      </c>
      <c r="K90" s="152">
        <v>4.4690000000000001E-2</v>
      </c>
      <c r="L90" s="150" t="s">
        <v>40</v>
      </c>
      <c r="M90" s="14" t="s">
        <v>54</v>
      </c>
      <c r="N90" s="151">
        <v>3.8999999999999998E-3</v>
      </c>
      <c r="O90" s="18">
        <v>0.42530000000000001</v>
      </c>
      <c r="P90" s="152">
        <v>-9.1000000000000004E-3</v>
      </c>
      <c r="Q90" s="152">
        <v>0.36609999999999998</v>
      </c>
      <c r="R90" s="152">
        <v>-1.0500000000000001E-2</v>
      </c>
      <c r="S90" s="152">
        <v>4.1000000000000003E-3</v>
      </c>
      <c r="T90" s="152">
        <v>-8.6999999999999994E-3</v>
      </c>
      <c r="U90" s="150">
        <v>1552</v>
      </c>
      <c r="V90" s="150">
        <v>-5</v>
      </c>
      <c r="W90" s="153">
        <v>0.21180555555555555</v>
      </c>
      <c r="X90" s="154">
        <v>42888</v>
      </c>
      <c r="Y90" s="21" t="s">
        <v>38</v>
      </c>
    </row>
    <row r="91" spans="1:25" ht="15.75" thickBot="1" x14ac:dyDescent="0.2">
      <c r="A91" s="7">
        <v>150207</v>
      </c>
      <c r="B91" s="144" t="s">
        <v>71</v>
      </c>
      <c r="C91" s="7">
        <v>1.04</v>
      </c>
      <c r="D91" s="147">
        <v>1E-3</v>
      </c>
      <c r="E91" s="144">
        <v>233.68</v>
      </c>
      <c r="F91" s="7">
        <v>1.0329999999999999</v>
      </c>
      <c r="G91" s="146">
        <v>-6.7999999999999996E-3</v>
      </c>
      <c r="H91" s="146">
        <v>0.03</v>
      </c>
      <c r="I91" s="144">
        <v>4.5</v>
      </c>
      <c r="J91" s="144">
        <v>4.5</v>
      </c>
      <c r="K91" s="146">
        <v>4.4690000000000001E-2</v>
      </c>
      <c r="L91" s="144" t="s">
        <v>40</v>
      </c>
      <c r="M91" s="7" t="s">
        <v>72</v>
      </c>
      <c r="N91" s="147">
        <v>2E-3</v>
      </c>
      <c r="O91" s="23">
        <v>0.1406</v>
      </c>
      <c r="P91" s="146">
        <v>-9.1000000000000004E-3</v>
      </c>
      <c r="Q91" s="146">
        <v>1.0096000000000001</v>
      </c>
      <c r="R91" s="146">
        <v>3.5000000000000001E-3</v>
      </c>
      <c r="S91" s="146">
        <v>1.2999999999999999E-3</v>
      </c>
      <c r="T91" s="146">
        <v>-2E-3</v>
      </c>
      <c r="U91" s="144">
        <v>14689</v>
      </c>
      <c r="V91" s="144">
        <v>133</v>
      </c>
      <c r="W91" s="148">
        <v>0.21180555555555555</v>
      </c>
      <c r="X91" s="149">
        <v>42719</v>
      </c>
      <c r="Y91" s="13" t="s">
        <v>38</v>
      </c>
    </row>
    <row r="92" spans="1:25" ht="15.75" thickBot="1" x14ac:dyDescent="0.2">
      <c r="A92" s="14">
        <v>150305</v>
      </c>
      <c r="B92" s="150" t="s">
        <v>104</v>
      </c>
      <c r="C92" s="14">
        <v>1.04</v>
      </c>
      <c r="D92" s="151">
        <v>1E-3</v>
      </c>
      <c r="E92" s="150">
        <v>55.35</v>
      </c>
      <c r="F92" s="14">
        <v>1.0329999999999999</v>
      </c>
      <c r="G92" s="152">
        <v>-6.7999999999999996E-3</v>
      </c>
      <c r="H92" s="152">
        <v>0.03</v>
      </c>
      <c r="I92" s="150">
        <v>4.5</v>
      </c>
      <c r="J92" s="150">
        <v>4.5</v>
      </c>
      <c r="K92" s="152">
        <v>4.4690000000000001E-2</v>
      </c>
      <c r="L92" s="150" t="s">
        <v>40</v>
      </c>
      <c r="M92" s="14" t="s">
        <v>105</v>
      </c>
      <c r="N92" s="151">
        <v>2.2000000000000001E-3</v>
      </c>
      <c r="O92" s="18">
        <v>0.23430000000000001</v>
      </c>
      <c r="P92" s="152">
        <v>-9.1000000000000004E-3</v>
      </c>
      <c r="Q92" s="152">
        <v>0.79049999999999998</v>
      </c>
      <c r="R92" s="152">
        <v>-5.1000000000000004E-3</v>
      </c>
      <c r="S92" s="152">
        <v>-3.5999999999999999E-3</v>
      </c>
      <c r="T92" s="152">
        <v>-6.0000000000000001E-3</v>
      </c>
      <c r="U92" s="150">
        <v>2712</v>
      </c>
      <c r="V92" s="150">
        <v>-5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150233</v>
      </c>
      <c r="B93" s="144" t="s">
        <v>81</v>
      </c>
      <c r="C93" s="7">
        <v>1.02</v>
      </c>
      <c r="D93" s="147">
        <v>2.8999999999999998E-3</v>
      </c>
      <c r="E93" s="144">
        <v>15.71</v>
      </c>
      <c r="F93" s="7">
        <v>1.0123</v>
      </c>
      <c r="G93" s="146">
        <v>-7.6E-3</v>
      </c>
      <c r="H93" s="146">
        <v>0.03</v>
      </c>
      <c r="I93" s="144">
        <v>4.5</v>
      </c>
      <c r="J93" s="144">
        <v>4.5</v>
      </c>
      <c r="K93" s="146">
        <v>4.4659999999999998E-2</v>
      </c>
      <c r="L93" s="144" t="s">
        <v>40</v>
      </c>
      <c r="M93" s="7" t="s">
        <v>82</v>
      </c>
      <c r="N93" s="147">
        <v>2.8E-3</v>
      </c>
      <c r="O93" s="23">
        <v>0.29349999999999998</v>
      </c>
      <c r="P93" s="146">
        <v>-1.01E-2</v>
      </c>
      <c r="Q93" s="160">
        <v>0.67900000000000005</v>
      </c>
      <c r="R93" s="146">
        <v>-2.0999999999999999E-3</v>
      </c>
      <c r="S93" s="146">
        <v>-7.9000000000000008E-3</v>
      </c>
      <c r="T93" s="146">
        <v>-2.8999999999999998E-3</v>
      </c>
      <c r="U93" s="144">
        <v>2471</v>
      </c>
      <c r="V93" s="144">
        <v>-15</v>
      </c>
      <c r="W93" s="148">
        <v>0.21180555555555555</v>
      </c>
      <c r="X93" s="149">
        <v>42884</v>
      </c>
      <c r="Y93" s="13" t="s">
        <v>38</v>
      </c>
    </row>
    <row r="94" spans="1:25" ht="15.75" thickBot="1" x14ac:dyDescent="0.2">
      <c r="A94" s="14">
        <v>150217</v>
      </c>
      <c r="B94" s="150" t="s">
        <v>67</v>
      </c>
      <c r="C94" s="14">
        <v>1.05</v>
      </c>
      <c r="D94" s="151">
        <v>2.8999999999999998E-3</v>
      </c>
      <c r="E94" s="150">
        <v>892.42</v>
      </c>
      <c r="F94" s="14">
        <v>1.0389999999999999</v>
      </c>
      <c r="G94" s="152">
        <v>-1.06E-2</v>
      </c>
      <c r="H94" s="152">
        <v>0.03</v>
      </c>
      <c r="I94" s="150">
        <v>5.5</v>
      </c>
      <c r="J94" s="150">
        <v>4.5</v>
      </c>
      <c r="K94" s="152">
        <v>4.4650000000000002E-2</v>
      </c>
      <c r="L94" s="150" t="s">
        <v>40</v>
      </c>
      <c r="M94" s="14" t="s">
        <v>68</v>
      </c>
      <c r="N94" s="151">
        <v>1.6999999999999999E-3</v>
      </c>
      <c r="O94" s="18">
        <v>0.26879999999999998</v>
      </c>
      <c r="P94" s="152">
        <v>-1.2800000000000001E-2</v>
      </c>
      <c r="Q94" s="152">
        <v>0.70179999999999998</v>
      </c>
      <c r="R94" s="152">
        <v>-6.7000000000000002E-3</v>
      </c>
      <c r="S94" s="152">
        <v>-6.1999999999999998E-3</v>
      </c>
      <c r="T94" s="152">
        <v>-2.8E-3</v>
      </c>
      <c r="U94" s="150">
        <v>40369</v>
      </c>
      <c r="V94" s="150">
        <v>-768</v>
      </c>
      <c r="W94" s="153">
        <v>0.21180555555555555</v>
      </c>
      <c r="X94" s="154">
        <v>42738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1.02</v>
      </c>
      <c r="D95" s="147">
        <v>3.8999999999999998E-3</v>
      </c>
      <c r="E95" s="144">
        <v>242.2</v>
      </c>
      <c r="F95" s="7">
        <v>1.012</v>
      </c>
      <c r="G95" s="146">
        <v>-7.9000000000000008E-3</v>
      </c>
      <c r="H95" s="146">
        <v>0.03</v>
      </c>
      <c r="I95" s="144">
        <v>4.5</v>
      </c>
      <c r="J95" s="144">
        <v>4.5</v>
      </c>
      <c r="K95" s="146">
        <v>4.4639999999999999E-2</v>
      </c>
      <c r="L95" s="144" t="s">
        <v>40</v>
      </c>
      <c r="M95" s="7" t="s">
        <v>93</v>
      </c>
      <c r="N95" s="147">
        <v>1.9E-3</v>
      </c>
      <c r="O95" s="23">
        <v>0.33679999999999999</v>
      </c>
      <c r="P95" s="146">
        <v>-1.01E-2</v>
      </c>
      <c r="Q95" s="146">
        <v>0.57640000000000002</v>
      </c>
      <c r="R95" s="146">
        <v>-4.7000000000000002E-3</v>
      </c>
      <c r="S95" s="146">
        <v>-2.3999999999999998E-3</v>
      </c>
      <c r="T95" s="146">
        <v>-2.0999999999999999E-3</v>
      </c>
      <c r="U95" s="144">
        <v>10113</v>
      </c>
      <c r="V95" s="144">
        <v>0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150249</v>
      </c>
      <c r="B96" s="161" t="s">
        <v>103</v>
      </c>
      <c r="C96" s="14">
        <v>1.0409999999999999</v>
      </c>
      <c r="D96" s="151">
        <v>2.8999999999999998E-3</v>
      </c>
      <c r="E96" s="150">
        <v>0.22</v>
      </c>
      <c r="F96" s="14">
        <v>1.0329999999999999</v>
      </c>
      <c r="G96" s="152">
        <v>-7.7000000000000002E-3</v>
      </c>
      <c r="H96" s="152">
        <v>0.03</v>
      </c>
      <c r="I96" s="150">
        <v>4.5</v>
      </c>
      <c r="J96" s="150">
        <v>4.5</v>
      </c>
      <c r="K96" s="152">
        <v>4.4639999999999999E-2</v>
      </c>
      <c r="L96" s="150" t="s">
        <v>40</v>
      </c>
      <c r="M96" s="14" t="s">
        <v>95</v>
      </c>
      <c r="N96" s="151">
        <v>2.9999999999999997E-4</v>
      </c>
      <c r="O96" s="18">
        <v>0.28179999999999999</v>
      </c>
      <c r="P96" s="152">
        <v>-0.01</v>
      </c>
      <c r="Q96" s="152">
        <v>0.67930000000000001</v>
      </c>
      <c r="R96" s="152">
        <v>-4.1999999999999997E-3</v>
      </c>
      <c r="S96" s="152">
        <v>-5.0000000000000001E-3</v>
      </c>
      <c r="T96" s="152">
        <v>-5.9999999999999995E-4</v>
      </c>
      <c r="U96" s="150">
        <v>3748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150251</v>
      </c>
      <c r="B97" s="144" t="s">
        <v>96</v>
      </c>
      <c r="C97" s="7">
        <v>1.0409999999999999</v>
      </c>
      <c r="D97" s="147">
        <v>1.9E-3</v>
      </c>
      <c r="E97" s="144">
        <v>141.74</v>
      </c>
      <c r="F97" s="7">
        <v>1.0329999999999999</v>
      </c>
      <c r="G97" s="146">
        <v>-7.7000000000000002E-3</v>
      </c>
      <c r="H97" s="146">
        <v>0.03</v>
      </c>
      <c r="I97" s="144">
        <v>4.5</v>
      </c>
      <c r="J97" s="144">
        <v>4.5</v>
      </c>
      <c r="K97" s="146">
        <v>4.4639999999999999E-2</v>
      </c>
      <c r="L97" s="144" t="s">
        <v>40</v>
      </c>
      <c r="M97" s="7" t="s">
        <v>97</v>
      </c>
      <c r="N97" s="147">
        <v>1.4500000000000001E-2</v>
      </c>
      <c r="O97" s="23">
        <v>0.435</v>
      </c>
      <c r="P97" s="146">
        <v>-0.01</v>
      </c>
      <c r="Q97" s="146">
        <v>0.3211</v>
      </c>
      <c r="R97" s="146">
        <v>-2.5999999999999999E-3</v>
      </c>
      <c r="S97" s="146">
        <v>0</v>
      </c>
      <c r="T97" s="146">
        <v>-2.5999999999999999E-3</v>
      </c>
      <c r="U97" s="144">
        <v>9779</v>
      </c>
      <c r="V97" s="144">
        <v>-20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150271</v>
      </c>
      <c r="B98" s="150" t="s">
        <v>59</v>
      </c>
      <c r="C98" s="14">
        <v>1.0409999999999999</v>
      </c>
      <c r="D98" s="151">
        <v>1E-3</v>
      </c>
      <c r="E98" s="150">
        <v>46.14</v>
      </c>
      <c r="F98" s="14">
        <v>1.0329999999999999</v>
      </c>
      <c r="G98" s="152">
        <v>-7.7000000000000002E-3</v>
      </c>
      <c r="H98" s="152">
        <v>0.03</v>
      </c>
      <c r="I98" s="150">
        <v>4.5</v>
      </c>
      <c r="J98" s="150">
        <v>4.5</v>
      </c>
      <c r="K98" s="152">
        <v>4.4639999999999999E-2</v>
      </c>
      <c r="L98" s="150" t="s">
        <v>40</v>
      </c>
      <c r="M98" s="14" t="s">
        <v>60</v>
      </c>
      <c r="N98" s="151">
        <v>1.6999999999999999E-3</v>
      </c>
      <c r="O98" s="18">
        <v>0.4113</v>
      </c>
      <c r="P98" s="152">
        <v>-0.01</v>
      </c>
      <c r="Q98" s="152">
        <v>0.3765</v>
      </c>
      <c r="R98" s="152">
        <v>-5.7000000000000002E-3</v>
      </c>
      <c r="S98" s="152">
        <v>-3.2000000000000002E-3</v>
      </c>
      <c r="T98" s="152">
        <v>-9.7000000000000003E-3</v>
      </c>
      <c r="U98" s="150">
        <v>2118</v>
      </c>
      <c r="V98" s="150">
        <v>-75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502017</v>
      </c>
      <c r="B99" s="144" t="s">
        <v>45</v>
      </c>
      <c r="C99" s="7">
        <v>1.0409999999999999</v>
      </c>
      <c r="D99" s="147">
        <v>3.8999999999999998E-3</v>
      </c>
      <c r="E99" s="144">
        <v>3.06</v>
      </c>
      <c r="F99" s="7">
        <v>1.0329999999999999</v>
      </c>
      <c r="G99" s="146">
        <v>-7.7000000000000002E-3</v>
      </c>
      <c r="H99" s="146">
        <v>0.03</v>
      </c>
      <c r="I99" s="144">
        <v>4.5</v>
      </c>
      <c r="J99" s="144">
        <v>4.5</v>
      </c>
      <c r="K99" s="146">
        <v>4.4639999999999999E-2</v>
      </c>
      <c r="L99" s="144" t="s">
        <v>40</v>
      </c>
      <c r="M99" s="7" t="s">
        <v>46</v>
      </c>
      <c r="N99" s="147">
        <v>2.8E-3</v>
      </c>
      <c r="O99" s="23">
        <v>0.36649999999999999</v>
      </c>
      <c r="P99" s="146">
        <v>-0.01</v>
      </c>
      <c r="Q99" s="146">
        <v>0.48120000000000002</v>
      </c>
      <c r="R99" s="146">
        <v>-3.5999999999999999E-3</v>
      </c>
      <c r="S99" s="146">
        <v>-3.0000000000000001E-3</v>
      </c>
      <c r="T99" s="146">
        <v>2.5000000000000001E-3</v>
      </c>
      <c r="U99" s="144">
        <v>244</v>
      </c>
      <c r="V99" s="144">
        <v>0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502024</v>
      </c>
      <c r="B100" s="150" t="s">
        <v>77</v>
      </c>
      <c r="C100" s="14">
        <v>1.0089999999999999</v>
      </c>
      <c r="D100" s="151">
        <v>1E-3</v>
      </c>
      <c r="E100" s="150">
        <v>163.09</v>
      </c>
      <c r="F100" s="14">
        <v>1.0009999999999999</v>
      </c>
      <c r="G100" s="152">
        <v>-8.0000000000000002E-3</v>
      </c>
      <c r="H100" s="152">
        <v>0.03</v>
      </c>
      <c r="I100" s="150">
        <v>4.5</v>
      </c>
      <c r="J100" s="150">
        <v>4.5</v>
      </c>
      <c r="K100" s="152">
        <v>4.4639999999999999E-2</v>
      </c>
      <c r="L100" s="150" t="s">
        <v>40</v>
      </c>
      <c r="M100" s="14" t="s">
        <v>78</v>
      </c>
      <c r="N100" s="151">
        <v>3.2000000000000002E-3</v>
      </c>
      <c r="O100" s="18">
        <v>0.2954</v>
      </c>
      <c r="P100" s="152">
        <v>-1.0200000000000001E-2</v>
      </c>
      <c r="Q100" s="152">
        <v>0.68979999999999997</v>
      </c>
      <c r="R100" s="152">
        <v>-5.7999999999999996E-3</v>
      </c>
      <c r="S100" s="152">
        <v>-7.9000000000000008E-3</v>
      </c>
      <c r="T100" s="152">
        <v>-6.1999999999999998E-3</v>
      </c>
      <c r="U100" s="150">
        <v>3328</v>
      </c>
      <c r="V100" s="150">
        <v>-124</v>
      </c>
      <c r="W100" s="153">
        <v>0.21180555555555555</v>
      </c>
      <c r="X100" s="154">
        <v>42979</v>
      </c>
      <c r="Y100" s="21" t="s">
        <v>38</v>
      </c>
    </row>
    <row r="101" spans="1:25" ht="15.75" thickBot="1" x14ac:dyDescent="0.2">
      <c r="A101" s="7">
        <v>502027</v>
      </c>
      <c r="B101" s="144" t="s">
        <v>124</v>
      </c>
      <c r="C101" s="7">
        <v>1.0089999999999999</v>
      </c>
      <c r="D101" s="147">
        <v>3.0000000000000001E-3</v>
      </c>
      <c r="E101" s="144">
        <v>49.74</v>
      </c>
      <c r="F101" s="7">
        <v>1.0009999999999999</v>
      </c>
      <c r="G101" s="146">
        <v>-8.0000000000000002E-3</v>
      </c>
      <c r="H101" s="146">
        <v>0.03</v>
      </c>
      <c r="I101" s="144">
        <v>4.5</v>
      </c>
      <c r="J101" s="144">
        <v>4.5</v>
      </c>
      <c r="K101" s="146">
        <v>4.4639999999999999E-2</v>
      </c>
      <c r="L101" s="144" t="s">
        <v>40</v>
      </c>
      <c r="M101" s="7" t="s">
        <v>125</v>
      </c>
      <c r="N101" s="147">
        <v>2.8999999999999998E-3</v>
      </c>
      <c r="O101" s="23">
        <v>0.29830000000000001</v>
      </c>
      <c r="P101" s="146">
        <v>-1.0200000000000001E-2</v>
      </c>
      <c r="Q101" s="146">
        <v>0.68269999999999997</v>
      </c>
      <c r="R101" s="146">
        <v>1E-4</v>
      </c>
      <c r="S101" s="146">
        <v>4.4999999999999997E-3</v>
      </c>
      <c r="T101" s="146">
        <v>5.5999999999999999E-3</v>
      </c>
      <c r="U101" s="144">
        <v>1490</v>
      </c>
      <c r="V101" s="144">
        <v>99</v>
      </c>
      <c r="W101" s="148">
        <v>0.21180555555555555</v>
      </c>
      <c r="X101" s="149">
        <v>42979</v>
      </c>
      <c r="Y101" s="13" t="s">
        <v>38</v>
      </c>
    </row>
    <row r="102" spans="1:25" ht="15.75" thickBot="1" x14ac:dyDescent="0.2">
      <c r="A102" s="14">
        <v>150283</v>
      </c>
      <c r="B102" s="150" t="s">
        <v>63</v>
      </c>
      <c r="C102" s="14">
        <v>1.018</v>
      </c>
      <c r="D102" s="151">
        <v>2E-3</v>
      </c>
      <c r="E102" s="150">
        <v>220.41</v>
      </c>
      <c r="F102" s="14">
        <v>1.0097</v>
      </c>
      <c r="G102" s="152">
        <v>-8.2000000000000007E-3</v>
      </c>
      <c r="H102" s="152">
        <v>0.03</v>
      </c>
      <c r="I102" s="150">
        <v>4.5</v>
      </c>
      <c r="J102" s="150">
        <v>4.5</v>
      </c>
      <c r="K102" s="152">
        <v>4.4630000000000003E-2</v>
      </c>
      <c r="L102" s="150" t="s">
        <v>40</v>
      </c>
      <c r="M102" s="14" t="s">
        <v>64</v>
      </c>
      <c r="N102" s="151">
        <v>3.0000000000000001E-3</v>
      </c>
      <c r="O102" s="18">
        <v>0.29880000000000001</v>
      </c>
      <c r="P102" s="152">
        <v>-1.01E-2</v>
      </c>
      <c r="Q102" s="162">
        <v>0.66990000000000005</v>
      </c>
      <c r="R102" s="152">
        <v>-7.0000000000000001E-3</v>
      </c>
      <c r="S102" s="152">
        <v>-6.4000000000000003E-3</v>
      </c>
      <c r="T102" s="152">
        <v>-5.7999999999999996E-3</v>
      </c>
      <c r="U102" s="150">
        <v>9211</v>
      </c>
      <c r="V102" s="150">
        <v>-25</v>
      </c>
      <c r="W102" s="153">
        <v>0.21180555555555555</v>
      </c>
      <c r="X102" s="154">
        <v>42905</v>
      </c>
      <c r="Y102" s="21" t="s">
        <v>38</v>
      </c>
    </row>
    <row r="103" spans="1:25" ht="15.75" thickBot="1" x14ac:dyDescent="0.2">
      <c r="A103" s="7">
        <v>150100</v>
      </c>
      <c r="B103" s="144" t="s">
        <v>133</v>
      </c>
      <c r="C103" s="7">
        <v>1.04</v>
      </c>
      <c r="D103" s="147">
        <v>3.8999999999999998E-3</v>
      </c>
      <c r="E103" s="144">
        <v>2022.16</v>
      </c>
      <c r="F103" s="7">
        <v>1.0309999999999999</v>
      </c>
      <c r="G103" s="146">
        <v>-8.6999999999999994E-3</v>
      </c>
      <c r="H103" s="146">
        <v>0.03</v>
      </c>
      <c r="I103" s="144">
        <v>4.5</v>
      </c>
      <c r="J103" s="144">
        <v>4.5</v>
      </c>
      <c r="K103" s="146">
        <v>4.4600000000000001E-2</v>
      </c>
      <c r="L103" s="144" t="s">
        <v>40</v>
      </c>
      <c r="M103" s="7" t="s">
        <v>134</v>
      </c>
      <c r="N103" s="147">
        <v>1E-3</v>
      </c>
      <c r="O103" s="23">
        <v>0.45400000000000001</v>
      </c>
      <c r="P103" s="146">
        <v>-1.0999999999999999E-2</v>
      </c>
      <c r="Q103" s="146">
        <v>0.70489999999999997</v>
      </c>
      <c r="R103" s="146">
        <v>-6.4999999999999997E-3</v>
      </c>
      <c r="S103" s="146">
        <v>-5.5999999999999999E-3</v>
      </c>
      <c r="T103" s="146">
        <v>-7.1999999999999998E-3</v>
      </c>
      <c r="U103" s="144">
        <v>13656</v>
      </c>
      <c r="V103" s="144">
        <v>-20</v>
      </c>
      <c r="W103" s="148">
        <v>0.21180555555555555</v>
      </c>
      <c r="X103" s="149">
        <v>42738</v>
      </c>
      <c r="Y103" s="13" t="s">
        <v>38</v>
      </c>
    </row>
    <row r="104" spans="1:25" ht="15.75" thickBot="1" x14ac:dyDescent="0.2">
      <c r="A104" s="14">
        <v>150177</v>
      </c>
      <c r="B104" s="150" t="s">
        <v>83</v>
      </c>
      <c r="C104" s="14">
        <v>1.04</v>
      </c>
      <c r="D104" s="151">
        <v>2.8999999999999998E-3</v>
      </c>
      <c r="E104" s="150">
        <v>254.49</v>
      </c>
      <c r="F104" s="14">
        <v>1.0309999999999999</v>
      </c>
      <c r="G104" s="152">
        <v>-8.6999999999999994E-3</v>
      </c>
      <c r="H104" s="152">
        <v>0.03</v>
      </c>
      <c r="I104" s="150">
        <v>4.5</v>
      </c>
      <c r="J104" s="150">
        <v>4.5</v>
      </c>
      <c r="K104" s="152">
        <v>4.4600000000000001E-2</v>
      </c>
      <c r="L104" s="150" t="s">
        <v>40</v>
      </c>
      <c r="M104" s="14" t="s">
        <v>84</v>
      </c>
      <c r="N104" s="156">
        <v>-6.9999999999999999E-4</v>
      </c>
      <c r="O104" s="18">
        <v>0.47120000000000001</v>
      </c>
      <c r="P104" s="152">
        <v>-1.0999999999999999E-2</v>
      </c>
      <c r="Q104" s="152">
        <v>0.2384</v>
      </c>
      <c r="R104" s="152">
        <v>-5.1000000000000004E-3</v>
      </c>
      <c r="S104" s="152">
        <v>-3.7000000000000002E-3</v>
      </c>
      <c r="T104" s="152">
        <v>-5.4000000000000003E-3</v>
      </c>
      <c r="U104" s="150">
        <v>22370</v>
      </c>
      <c r="V104" s="150">
        <v>-7</v>
      </c>
      <c r="W104" s="153">
        <v>0.21180555555555555</v>
      </c>
      <c r="X104" s="154">
        <v>42738</v>
      </c>
      <c r="Y104" s="21" t="s">
        <v>38</v>
      </c>
    </row>
    <row r="105" spans="1:25" ht="15.75" thickBot="1" x14ac:dyDescent="0.2">
      <c r="A105" s="7">
        <v>150179</v>
      </c>
      <c r="B105" s="144" t="s">
        <v>120</v>
      </c>
      <c r="C105" s="7">
        <v>1.04</v>
      </c>
      <c r="D105" s="147">
        <v>2.8999999999999998E-3</v>
      </c>
      <c r="E105" s="144">
        <v>178.54</v>
      </c>
      <c r="F105" s="7">
        <v>1.0309999999999999</v>
      </c>
      <c r="G105" s="146">
        <v>-8.6999999999999994E-3</v>
      </c>
      <c r="H105" s="146">
        <v>0.03</v>
      </c>
      <c r="I105" s="144">
        <v>4.5</v>
      </c>
      <c r="J105" s="144">
        <v>4.5</v>
      </c>
      <c r="K105" s="146">
        <v>4.4600000000000001E-2</v>
      </c>
      <c r="L105" s="144" t="s">
        <v>40</v>
      </c>
      <c r="M105" s="7" t="s">
        <v>121</v>
      </c>
      <c r="N105" s="145">
        <v>-1.4E-3</v>
      </c>
      <c r="O105" s="23">
        <v>0.47</v>
      </c>
      <c r="P105" s="146">
        <v>-1.0999999999999999E-2</v>
      </c>
      <c r="Q105" s="146">
        <v>0.24129999999999999</v>
      </c>
      <c r="R105" s="146">
        <v>-7.4000000000000003E-3</v>
      </c>
      <c r="S105" s="146">
        <v>-5.0000000000000001E-3</v>
      </c>
      <c r="T105" s="146">
        <v>-6.6E-3</v>
      </c>
      <c r="U105" s="144">
        <v>5756</v>
      </c>
      <c r="V105" s="144">
        <v>-9</v>
      </c>
      <c r="W105" s="148">
        <v>0.21180555555555555</v>
      </c>
      <c r="X105" s="149">
        <v>42738</v>
      </c>
      <c r="Y105" s="13" t="s">
        <v>38</v>
      </c>
    </row>
    <row r="106" spans="1:25" ht="15.75" thickBot="1" x14ac:dyDescent="0.2">
      <c r="A106" s="14">
        <v>150203</v>
      </c>
      <c r="B106" s="150" t="s">
        <v>109</v>
      </c>
      <c r="C106" s="14">
        <v>1.032</v>
      </c>
      <c r="D106" s="151">
        <v>1.9E-3</v>
      </c>
      <c r="E106" s="150">
        <v>87.49</v>
      </c>
      <c r="F106" s="14">
        <v>1.0229999999999999</v>
      </c>
      <c r="G106" s="152">
        <v>-8.8000000000000005E-3</v>
      </c>
      <c r="H106" s="152">
        <v>0.03</v>
      </c>
      <c r="I106" s="150">
        <v>4.5</v>
      </c>
      <c r="J106" s="150">
        <v>4.5</v>
      </c>
      <c r="K106" s="152">
        <v>4.4600000000000001E-2</v>
      </c>
      <c r="L106" s="150" t="s">
        <v>40</v>
      </c>
      <c r="M106" s="14" t="s">
        <v>110</v>
      </c>
      <c r="N106" s="151">
        <v>1.2999999999999999E-3</v>
      </c>
      <c r="O106" s="18">
        <v>0.47070000000000001</v>
      </c>
      <c r="P106" s="152">
        <v>-1.0999999999999999E-2</v>
      </c>
      <c r="Q106" s="152">
        <v>0.24740000000000001</v>
      </c>
      <c r="R106" s="152">
        <v>-1.1999999999999999E-3</v>
      </c>
      <c r="S106" s="152">
        <v>-8.0000000000000004E-4</v>
      </c>
      <c r="T106" s="152">
        <v>-8.0000000000000004E-4</v>
      </c>
      <c r="U106" s="150">
        <v>16124</v>
      </c>
      <c r="V106" s="150">
        <v>51</v>
      </c>
      <c r="W106" s="153">
        <v>0.21180555555555555</v>
      </c>
      <c r="X106" s="154">
        <v>42705</v>
      </c>
      <c r="Y106" s="21" t="s">
        <v>38</v>
      </c>
    </row>
    <row r="107" spans="1:25" ht="15.75" thickBot="1" x14ac:dyDescent="0.2">
      <c r="A107" s="7">
        <v>150235</v>
      </c>
      <c r="B107" s="144" t="s">
        <v>115</v>
      </c>
      <c r="C107" s="7">
        <v>1.0389999999999999</v>
      </c>
      <c r="D107" s="147">
        <v>1.9E-3</v>
      </c>
      <c r="E107" s="144">
        <v>68.83</v>
      </c>
      <c r="F107" s="7">
        <v>1.03</v>
      </c>
      <c r="G107" s="146">
        <v>-8.6999999999999994E-3</v>
      </c>
      <c r="H107" s="146">
        <v>0.03</v>
      </c>
      <c r="I107" s="144">
        <v>4.5</v>
      </c>
      <c r="J107" s="144">
        <v>4.5</v>
      </c>
      <c r="K107" s="146">
        <v>4.4600000000000001E-2</v>
      </c>
      <c r="L107" s="144" t="s">
        <v>40</v>
      </c>
      <c r="M107" s="7" t="s">
        <v>56</v>
      </c>
      <c r="N107" s="145">
        <v>-1.9E-3</v>
      </c>
      <c r="O107" s="23">
        <v>0.36709999999999998</v>
      </c>
      <c r="P107" s="146">
        <v>-1.0999999999999999E-2</v>
      </c>
      <c r="Q107" s="146">
        <v>0.4834</v>
      </c>
      <c r="R107" s="146">
        <v>-4.5999999999999999E-3</v>
      </c>
      <c r="S107" s="146">
        <v>-4.8999999999999998E-3</v>
      </c>
      <c r="T107" s="146">
        <v>-4.8999999999999998E-3</v>
      </c>
      <c r="U107" s="144">
        <v>32470</v>
      </c>
      <c r="V107" s="144">
        <v>11</v>
      </c>
      <c r="W107" s="148">
        <v>0.21180555555555555</v>
      </c>
      <c r="X107" s="149">
        <v>42675</v>
      </c>
      <c r="Y107" s="13" t="s">
        <v>38</v>
      </c>
    </row>
    <row r="108" spans="1:25" ht="15.75" thickBot="1" x14ac:dyDescent="0.2">
      <c r="A108" s="14">
        <v>150241</v>
      </c>
      <c r="B108" s="161" t="s">
        <v>94</v>
      </c>
      <c r="C108" s="14">
        <v>1.042</v>
      </c>
      <c r="D108" s="151">
        <v>1.9E-3</v>
      </c>
      <c r="E108" s="150">
        <v>160.08000000000001</v>
      </c>
      <c r="F108" s="14">
        <v>1.0329999999999999</v>
      </c>
      <c r="G108" s="152">
        <v>-8.6999999999999994E-3</v>
      </c>
      <c r="H108" s="152">
        <v>0.03</v>
      </c>
      <c r="I108" s="150">
        <v>4.5</v>
      </c>
      <c r="J108" s="150">
        <v>4.5</v>
      </c>
      <c r="K108" s="152">
        <v>4.4600000000000001E-2</v>
      </c>
      <c r="L108" s="150" t="s">
        <v>40</v>
      </c>
      <c r="M108" s="14" t="s">
        <v>95</v>
      </c>
      <c r="N108" s="151">
        <v>2.9999999999999997E-4</v>
      </c>
      <c r="O108" s="18">
        <v>0.31630000000000003</v>
      </c>
      <c r="P108" s="152">
        <v>-1.0999999999999999E-2</v>
      </c>
      <c r="Q108" s="152">
        <v>0.59870000000000001</v>
      </c>
      <c r="R108" s="152">
        <v>-6.1000000000000004E-3</v>
      </c>
      <c r="S108" s="152">
        <v>-4.7999999999999996E-3</v>
      </c>
      <c r="T108" s="152">
        <v>-3.7000000000000002E-3</v>
      </c>
      <c r="U108" s="150">
        <v>8318</v>
      </c>
      <c r="V108" s="150">
        <v>-3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150255</v>
      </c>
      <c r="B109" s="155" t="s">
        <v>112</v>
      </c>
      <c r="C109" s="7">
        <v>1.0209999999999999</v>
      </c>
      <c r="D109" s="147">
        <v>2E-3</v>
      </c>
      <c r="E109" s="144">
        <v>1.26</v>
      </c>
      <c r="F109" s="7">
        <v>1.012</v>
      </c>
      <c r="G109" s="146">
        <v>-8.8999999999999999E-3</v>
      </c>
      <c r="H109" s="146">
        <v>0.03</v>
      </c>
      <c r="I109" s="144">
        <v>4.5</v>
      </c>
      <c r="J109" s="144">
        <v>4.5</v>
      </c>
      <c r="K109" s="146">
        <v>4.4600000000000001E-2</v>
      </c>
      <c r="L109" s="144" t="s">
        <v>40</v>
      </c>
      <c r="M109" s="7" t="s">
        <v>95</v>
      </c>
      <c r="N109" s="147">
        <v>2.9999999999999997E-4</v>
      </c>
      <c r="O109" s="23">
        <v>0.24099999999999999</v>
      </c>
      <c r="P109" s="146">
        <v>-1.11E-2</v>
      </c>
      <c r="Q109" s="146">
        <v>0.80430000000000001</v>
      </c>
      <c r="R109" s="146">
        <v>-8.8000000000000005E-3</v>
      </c>
      <c r="S109" s="146">
        <v>-6.7000000000000002E-3</v>
      </c>
      <c r="T109" s="146">
        <v>-2E-3</v>
      </c>
      <c r="U109" s="144">
        <v>2943</v>
      </c>
      <c r="V109" s="144">
        <v>0</v>
      </c>
      <c r="W109" s="148">
        <v>0.21180555555555555</v>
      </c>
      <c r="X109" s="149">
        <v>42888</v>
      </c>
      <c r="Y109" s="13" t="s">
        <v>38</v>
      </c>
    </row>
    <row r="110" spans="1:25" ht="15.75" thickBot="1" x14ac:dyDescent="0.2">
      <c r="A110" s="14">
        <v>150269</v>
      </c>
      <c r="B110" s="150" t="s">
        <v>57</v>
      </c>
      <c r="C110" s="14">
        <v>1.042</v>
      </c>
      <c r="D110" s="151">
        <v>1.9E-3</v>
      </c>
      <c r="E110" s="150">
        <v>621.97</v>
      </c>
      <c r="F110" s="14">
        <v>1.0329999999999999</v>
      </c>
      <c r="G110" s="152">
        <v>-8.6999999999999994E-3</v>
      </c>
      <c r="H110" s="152">
        <v>0.03</v>
      </c>
      <c r="I110" s="150">
        <v>4.5</v>
      </c>
      <c r="J110" s="150">
        <v>4.5</v>
      </c>
      <c r="K110" s="152">
        <v>4.4600000000000001E-2</v>
      </c>
      <c r="L110" s="150" t="s">
        <v>40</v>
      </c>
      <c r="M110" s="14" t="s">
        <v>58</v>
      </c>
      <c r="N110" s="156">
        <v>-1.6999999999999999E-3</v>
      </c>
      <c r="O110" s="18">
        <v>0.33550000000000002</v>
      </c>
      <c r="P110" s="152">
        <v>-1.0999999999999999E-2</v>
      </c>
      <c r="Q110" s="152">
        <v>0.55369999999999997</v>
      </c>
      <c r="R110" s="152">
        <v>1.1000000000000001E-3</v>
      </c>
      <c r="S110" s="152">
        <v>-5.0000000000000001E-4</v>
      </c>
      <c r="T110" s="152">
        <v>-4.1000000000000003E-3</v>
      </c>
      <c r="U110" s="150">
        <v>54942</v>
      </c>
      <c r="V110" s="150">
        <v>123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150275</v>
      </c>
      <c r="B111" s="155" t="s">
        <v>89</v>
      </c>
      <c r="C111" s="7">
        <v>1.042</v>
      </c>
      <c r="D111" s="147">
        <v>1.9E-3</v>
      </c>
      <c r="E111" s="144">
        <v>1495.81</v>
      </c>
      <c r="F111" s="7">
        <v>1.0329999999999999</v>
      </c>
      <c r="G111" s="146">
        <v>-8.6999999999999994E-3</v>
      </c>
      <c r="H111" s="146">
        <v>0.03</v>
      </c>
      <c r="I111" s="144">
        <v>4.5</v>
      </c>
      <c r="J111" s="144">
        <v>4.5</v>
      </c>
      <c r="K111" s="146">
        <v>4.4600000000000001E-2</v>
      </c>
      <c r="L111" s="144" t="s">
        <v>40</v>
      </c>
      <c r="M111" s="7" t="s">
        <v>46</v>
      </c>
      <c r="N111" s="147">
        <v>2.8E-3</v>
      </c>
      <c r="O111" s="23">
        <v>0.14810000000000001</v>
      </c>
      <c r="P111" s="146">
        <v>-1.0999999999999999E-2</v>
      </c>
      <c r="Q111" s="146">
        <v>0.99199999999999999</v>
      </c>
      <c r="R111" s="146">
        <v>-6.6E-3</v>
      </c>
      <c r="S111" s="146">
        <v>-5.3E-3</v>
      </c>
      <c r="T111" s="146">
        <v>-6.0000000000000001E-3</v>
      </c>
      <c r="U111" s="144">
        <v>68101</v>
      </c>
      <c r="V111" s="144">
        <v>-1928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502049</v>
      </c>
      <c r="B112" s="150" t="s">
        <v>90</v>
      </c>
      <c r="C112" s="14">
        <v>1.0269999999999999</v>
      </c>
      <c r="D112" s="151">
        <v>2E-3</v>
      </c>
      <c r="E112" s="150">
        <v>158.94999999999999</v>
      </c>
      <c r="F112" s="14">
        <v>1.018</v>
      </c>
      <c r="G112" s="152">
        <v>-8.8000000000000005E-3</v>
      </c>
      <c r="H112" s="152">
        <v>0.03</v>
      </c>
      <c r="I112" s="150">
        <v>4.5</v>
      </c>
      <c r="J112" s="150">
        <v>4.5</v>
      </c>
      <c r="K112" s="152">
        <v>4.4600000000000001E-2</v>
      </c>
      <c r="L112" s="150" t="s">
        <v>40</v>
      </c>
      <c r="M112" s="14" t="s">
        <v>91</v>
      </c>
      <c r="N112" s="159">
        <v>0</v>
      </c>
      <c r="O112" s="18">
        <v>0.42930000000000001</v>
      </c>
      <c r="P112" s="152">
        <v>-1.0999999999999999E-2</v>
      </c>
      <c r="Q112" s="152">
        <v>0.3503</v>
      </c>
      <c r="R112" s="152">
        <v>-4.4000000000000003E-3</v>
      </c>
      <c r="S112" s="152">
        <v>-5.3E-3</v>
      </c>
      <c r="T112" s="152">
        <v>-4.0000000000000001E-3</v>
      </c>
      <c r="U112" s="150">
        <v>13923</v>
      </c>
      <c r="V112" s="150">
        <v>-70</v>
      </c>
      <c r="W112" s="153">
        <v>0.21180555555555555</v>
      </c>
      <c r="X112" s="154">
        <v>42839</v>
      </c>
      <c r="Y112" s="21" t="s">
        <v>38</v>
      </c>
    </row>
    <row r="113" spans="1:25" ht="15.75" thickBot="1" x14ac:dyDescent="0.2">
      <c r="A113" s="7">
        <v>150184</v>
      </c>
      <c r="B113" s="144" t="s">
        <v>106</v>
      </c>
      <c r="C113" s="7">
        <v>1.022</v>
      </c>
      <c r="D113" s="147">
        <v>2E-3</v>
      </c>
      <c r="E113" s="144">
        <v>5056.9399999999996</v>
      </c>
      <c r="F113" s="7">
        <v>1.0123</v>
      </c>
      <c r="G113" s="146">
        <v>-9.5999999999999992E-3</v>
      </c>
      <c r="H113" s="146">
        <v>0.03</v>
      </c>
      <c r="I113" s="144">
        <v>4.5</v>
      </c>
      <c r="J113" s="144">
        <v>4.5</v>
      </c>
      <c r="K113" s="146">
        <v>4.4569999999999999E-2</v>
      </c>
      <c r="L113" s="144" t="s">
        <v>40</v>
      </c>
      <c r="M113" s="7" t="s">
        <v>76</v>
      </c>
      <c r="N113" s="147">
        <v>5.3E-3</v>
      </c>
      <c r="O113" s="23">
        <v>0.3674</v>
      </c>
      <c r="P113" s="146">
        <v>-1.2E-2</v>
      </c>
      <c r="Q113" s="160">
        <v>0.50349999999999995</v>
      </c>
      <c r="R113" s="146">
        <v>-4.1999999999999997E-3</v>
      </c>
      <c r="S113" s="146">
        <v>9.9000000000000008E-3</v>
      </c>
      <c r="T113" s="146">
        <v>2.41E-2</v>
      </c>
      <c r="U113" s="144">
        <v>51885</v>
      </c>
      <c r="V113" s="144">
        <v>8453</v>
      </c>
      <c r="W113" s="148">
        <v>0.21180555555555555</v>
      </c>
      <c r="X113" s="149">
        <v>42885</v>
      </c>
      <c r="Y113" s="13" t="s">
        <v>38</v>
      </c>
    </row>
    <row r="114" spans="1:25" ht="15.75" thickBot="1" x14ac:dyDescent="0.2">
      <c r="A114" s="14">
        <v>150243</v>
      </c>
      <c r="B114" s="150" t="s">
        <v>128</v>
      </c>
      <c r="C114" s="14">
        <v>1.0389999999999999</v>
      </c>
      <c r="D114" s="151">
        <v>2.8999999999999998E-3</v>
      </c>
      <c r="E114" s="150">
        <v>204.9</v>
      </c>
      <c r="F114" s="14">
        <v>1.0289999999999999</v>
      </c>
      <c r="G114" s="152">
        <v>-9.7000000000000003E-3</v>
      </c>
      <c r="H114" s="152">
        <v>0.03</v>
      </c>
      <c r="I114" s="150">
        <v>4.5</v>
      </c>
      <c r="J114" s="150">
        <v>4.5</v>
      </c>
      <c r="K114" s="152">
        <v>4.4549999999999999E-2</v>
      </c>
      <c r="L114" s="150" t="s">
        <v>40</v>
      </c>
      <c r="M114" s="14" t="s">
        <v>129</v>
      </c>
      <c r="N114" s="151">
        <v>5.1999999999999998E-3</v>
      </c>
      <c r="O114" s="18">
        <v>0.38869999999999999</v>
      </c>
      <c r="P114" s="152">
        <v>-1.1900000000000001E-2</v>
      </c>
      <c r="Q114" s="152">
        <v>0.43380000000000002</v>
      </c>
      <c r="R114" s="152">
        <v>-6.7999999999999996E-3</v>
      </c>
      <c r="S114" s="152">
        <v>-6.7000000000000002E-3</v>
      </c>
      <c r="T114" s="152">
        <v>-4.7999999999999996E-3</v>
      </c>
      <c r="U114" s="150">
        <v>11240</v>
      </c>
      <c r="V114" s="150">
        <v>-175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150307</v>
      </c>
      <c r="B115" s="144" t="s">
        <v>51</v>
      </c>
      <c r="C115" s="7">
        <v>1.044</v>
      </c>
      <c r="D115" s="147">
        <v>2.8999999999999998E-3</v>
      </c>
      <c r="E115" s="144">
        <v>289.44</v>
      </c>
      <c r="F115" s="7">
        <v>1.034</v>
      </c>
      <c r="G115" s="146">
        <v>-9.7000000000000003E-3</v>
      </c>
      <c r="H115" s="146">
        <v>0.03</v>
      </c>
      <c r="I115" s="144">
        <v>4.5</v>
      </c>
      <c r="J115" s="144">
        <v>4.5</v>
      </c>
      <c r="K115" s="146">
        <v>4.4549999999999999E-2</v>
      </c>
      <c r="L115" s="144" t="s">
        <v>40</v>
      </c>
      <c r="M115" s="7" t="s">
        <v>52</v>
      </c>
      <c r="N115" s="147">
        <v>3.7000000000000002E-3</v>
      </c>
      <c r="O115" s="23">
        <v>0.215</v>
      </c>
      <c r="P115" s="146">
        <v>-1.1900000000000001E-2</v>
      </c>
      <c r="Q115" s="146">
        <v>0.83399999999999996</v>
      </c>
      <c r="R115" s="146">
        <v>-7.1999999999999998E-3</v>
      </c>
      <c r="S115" s="146">
        <v>-6.7999999999999996E-3</v>
      </c>
      <c r="T115" s="146">
        <v>-8.0000000000000002E-3</v>
      </c>
      <c r="U115" s="144">
        <v>16171</v>
      </c>
      <c r="V115" s="144">
        <v>-624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150315</v>
      </c>
      <c r="B116" s="150" t="s">
        <v>118</v>
      </c>
      <c r="C116" s="14">
        <v>1.044</v>
      </c>
      <c r="D116" s="151">
        <v>1.9E-3</v>
      </c>
      <c r="E116" s="150">
        <v>19.86</v>
      </c>
      <c r="F116" s="14">
        <v>1.034</v>
      </c>
      <c r="G116" s="152">
        <v>-9.7000000000000003E-3</v>
      </c>
      <c r="H116" s="152">
        <v>0.03</v>
      </c>
      <c r="I116" s="150">
        <v>4.5</v>
      </c>
      <c r="J116" s="150">
        <v>4.5</v>
      </c>
      <c r="K116" s="152">
        <v>4.4549999999999999E-2</v>
      </c>
      <c r="L116" s="150" t="s">
        <v>40</v>
      </c>
      <c r="M116" s="14" t="s">
        <v>119</v>
      </c>
      <c r="N116" s="151">
        <v>1.8E-3</v>
      </c>
      <c r="O116" s="18">
        <v>0.37840000000000001</v>
      </c>
      <c r="P116" s="152">
        <v>-1.1900000000000001E-2</v>
      </c>
      <c r="Q116" s="152">
        <v>0.45240000000000002</v>
      </c>
      <c r="R116" s="152">
        <v>-8.0000000000000002E-3</v>
      </c>
      <c r="S116" s="152">
        <v>-6.3E-3</v>
      </c>
      <c r="T116" s="152">
        <v>-7.1999999999999998E-3</v>
      </c>
      <c r="U116" s="150">
        <v>8719</v>
      </c>
      <c r="V116" s="150">
        <v>-97</v>
      </c>
      <c r="W116" s="153">
        <v>0.21180555555555555</v>
      </c>
      <c r="X116" s="154">
        <v>42705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1.038</v>
      </c>
      <c r="D117" s="147">
        <v>2.8999999999999998E-3</v>
      </c>
      <c r="E117" s="144">
        <v>399.12</v>
      </c>
      <c r="F117" s="7">
        <v>1.028</v>
      </c>
      <c r="G117" s="146">
        <v>-9.7000000000000003E-3</v>
      </c>
      <c r="H117" s="146">
        <v>0.03</v>
      </c>
      <c r="I117" s="144">
        <v>4.5</v>
      </c>
      <c r="J117" s="144">
        <v>4.5</v>
      </c>
      <c r="K117" s="146">
        <v>4.4549999999999999E-2</v>
      </c>
      <c r="L117" s="144" t="s">
        <v>40</v>
      </c>
      <c r="M117" s="7" t="s">
        <v>88</v>
      </c>
      <c r="N117" s="145">
        <v>-4.0000000000000002E-4</v>
      </c>
      <c r="O117" s="23">
        <v>0.44850000000000001</v>
      </c>
      <c r="P117" s="146">
        <v>-1.1900000000000001E-2</v>
      </c>
      <c r="Q117" s="146">
        <v>0.29470000000000002</v>
      </c>
      <c r="R117" s="146">
        <v>-3.5000000000000001E-3</v>
      </c>
      <c r="S117" s="146">
        <v>-5.1999999999999998E-3</v>
      </c>
      <c r="T117" s="146">
        <v>-8.9999999999999998E-4</v>
      </c>
      <c r="U117" s="144">
        <v>29896</v>
      </c>
      <c r="V117" s="144">
        <v>-357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150205</v>
      </c>
      <c r="B118" s="150" t="s">
        <v>49</v>
      </c>
      <c r="C118" s="14">
        <v>1.0469999999999999</v>
      </c>
      <c r="D118" s="151">
        <v>2.8999999999999998E-3</v>
      </c>
      <c r="E118" s="150">
        <v>3869.96</v>
      </c>
      <c r="F118" s="14">
        <v>1.036</v>
      </c>
      <c r="G118" s="152">
        <v>-1.06E-2</v>
      </c>
      <c r="H118" s="152">
        <v>0.03</v>
      </c>
      <c r="I118" s="150">
        <v>4.5</v>
      </c>
      <c r="J118" s="150">
        <v>4.5</v>
      </c>
      <c r="K118" s="152">
        <v>4.4510000000000001E-2</v>
      </c>
      <c r="L118" s="150" t="s">
        <v>40</v>
      </c>
      <c r="M118" s="14" t="s">
        <v>50</v>
      </c>
      <c r="N118" s="151">
        <v>1.8E-3</v>
      </c>
      <c r="O118" s="18">
        <v>0.1976</v>
      </c>
      <c r="P118" s="152">
        <v>-1.2800000000000001E-2</v>
      </c>
      <c r="Q118" s="152">
        <v>0.87180000000000002</v>
      </c>
      <c r="R118" s="152">
        <v>-4.7999999999999996E-3</v>
      </c>
      <c r="S118" s="152">
        <v>-5.0000000000000001E-3</v>
      </c>
      <c r="T118" s="152">
        <v>-1.9E-3</v>
      </c>
      <c r="U118" s="150">
        <v>587370</v>
      </c>
      <c r="V118" s="150">
        <v>-1821</v>
      </c>
      <c r="W118" s="153">
        <v>0.21180555555555555</v>
      </c>
      <c r="X118" s="154">
        <v>42705</v>
      </c>
      <c r="Y118" s="21" t="s">
        <v>38</v>
      </c>
    </row>
    <row r="119" spans="1:25" ht="15.75" thickBot="1" x14ac:dyDescent="0.2">
      <c r="A119" s="7">
        <v>150227</v>
      </c>
      <c r="B119" s="155" t="s">
        <v>111</v>
      </c>
      <c r="C119" s="7">
        <v>1.0489999999999999</v>
      </c>
      <c r="D119" s="147">
        <v>1.9E-3</v>
      </c>
      <c r="E119" s="144">
        <v>2191.09</v>
      </c>
      <c r="F119" s="7">
        <v>1.038</v>
      </c>
      <c r="G119" s="146">
        <v>-1.06E-2</v>
      </c>
      <c r="H119" s="146">
        <v>0.03</v>
      </c>
      <c r="I119" s="144">
        <v>4.5</v>
      </c>
      <c r="J119" s="144">
        <v>4.5</v>
      </c>
      <c r="K119" s="146">
        <v>4.4510000000000001E-2</v>
      </c>
      <c r="L119" s="144" t="s">
        <v>40</v>
      </c>
      <c r="M119" s="7" t="s">
        <v>95</v>
      </c>
      <c r="N119" s="147">
        <v>2.9999999999999997E-4</v>
      </c>
      <c r="O119" s="23">
        <v>0.26419999999999999</v>
      </c>
      <c r="P119" s="146">
        <v>-1.2800000000000001E-2</v>
      </c>
      <c r="Q119" s="146">
        <v>0.71379999999999999</v>
      </c>
      <c r="R119" s="146">
        <v>-3.0999999999999999E-3</v>
      </c>
      <c r="S119" s="146">
        <v>-1.1000000000000001E-3</v>
      </c>
      <c r="T119" s="146">
        <v>2.3E-3</v>
      </c>
      <c r="U119" s="144">
        <v>330632</v>
      </c>
      <c r="V119" s="144">
        <v>1566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150273</v>
      </c>
      <c r="B120" s="150" t="s">
        <v>45</v>
      </c>
      <c r="C120" s="14">
        <v>1.012</v>
      </c>
      <c r="D120" s="151">
        <v>2E-3</v>
      </c>
      <c r="E120" s="150">
        <v>296.60000000000002</v>
      </c>
      <c r="F120" s="14">
        <v>1.0009999999999999</v>
      </c>
      <c r="G120" s="152">
        <v>-1.0999999999999999E-2</v>
      </c>
      <c r="H120" s="152">
        <v>0.03</v>
      </c>
      <c r="I120" s="150">
        <v>4.5</v>
      </c>
      <c r="J120" s="150">
        <v>4.5</v>
      </c>
      <c r="K120" s="152">
        <v>4.4510000000000001E-2</v>
      </c>
      <c r="L120" s="150" t="s">
        <v>40</v>
      </c>
      <c r="M120" s="14" t="s">
        <v>46</v>
      </c>
      <c r="N120" s="151">
        <v>2.8E-3</v>
      </c>
      <c r="O120" s="18">
        <v>0.16259999999999999</v>
      </c>
      <c r="P120" s="152">
        <v>-1.3100000000000001E-2</v>
      </c>
      <c r="Q120" s="152">
        <v>1.0081</v>
      </c>
      <c r="R120" s="152">
        <v>-7.3000000000000001E-3</v>
      </c>
      <c r="S120" s="152">
        <v>-7.4000000000000003E-3</v>
      </c>
      <c r="T120" s="152">
        <v>-7.4000000000000003E-3</v>
      </c>
      <c r="U120" s="150">
        <v>11059</v>
      </c>
      <c r="V120" s="150">
        <v>-183</v>
      </c>
      <c r="W120" s="153">
        <v>0.21180555555555555</v>
      </c>
      <c r="X120" s="154">
        <v>42979</v>
      </c>
      <c r="Y120" s="21" t="s">
        <v>38</v>
      </c>
    </row>
    <row r="121" spans="1:25" ht="15.75" thickBot="1" x14ac:dyDescent="0.2">
      <c r="A121" s="7">
        <v>150277</v>
      </c>
      <c r="B121" s="155" t="s">
        <v>65</v>
      </c>
      <c r="C121" s="7">
        <v>1.012</v>
      </c>
      <c r="D121" s="147">
        <v>2E-3</v>
      </c>
      <c r="E121" s="144">
        <v>862.62</v>
      </c>
      <c r="F121" s="7">
        <v>1.0009999999999999</v>
      </c>
      <c r="G121" s="146">
        <v>-1.0999999999999999E-2</v>
      </c>
      <c r="H121" s="146">
        <v>0.03</v>
      </c>
      <c r="I121" s="144">
        <v>4.5</v>
      </c>
      <c r="J121" s="144">
        <v>4.5</v>
      </c>
      <c r="K121" s="146">
        <v>4.4510000000000001E-2</v>
      </c>
      <c r="L121" s="144" t="s">
        <v>40</v>
      </c>
      <c r="M121" s="7" t="s">
        <v>66</v>
      </c>
      <c r="N121" s="147">
        <v>2.0999999999999999E-3</v>
      </c>
      <c r="O121" s="23">
        <v>0.16650000000000001</v>
      </c>
      <c r="P121" s="146">
        <v>-1.3100000000000001E-2</v>
      </c>
      <c r="Q121" s="146">
        <v>0.99870000000000003</v>
      </c>
      <c r="R121" s="146">
        <v>-6.7000000000000002E-3</v>
      </c>
      <c r="S121" s="146">
        <v>-6.7000000000000002E-3</v>
      </c>
      <c r="T121" s="146">
        <v>-7.4000000000000003E-3</v>
      </c>
      <c r="U121" s="144">
        <v>51422</v>
      </c>
      <c r="V121" s="144">
        <v>-1607</v>
      </c>
      <c r="W121" s="148">
        <v>0.21180555555555555</v>
      </c>
      <c r="X121" s="149">
        <v>42979</v>
      </c>
      <c r="Y121" s="13" t="s">
        <v>38</v>
      </c>
    </row>
    <row r="122" spans="1:25" ht="15.75" thickBot="1" x14ac:dyDescent="0.2">
      <c r="A122" s="14">
        <v>150200</v>
      </c>
      <c r="B122" s="150" t="s">
        <v>55</v>
      </c>
      <c r="C122" s="14">
        <v>1.044</v>
      </c>
      <c r="D122" s="151">
        <v>1.9E-3</v>
      </c>
      <c r="E122" s="150">
        <v>4386.21</v>
      </c>
      <c r="F122" s="14">
        <v>1.0329999999999999</v>
      </c>
      <c r="G122" s="152">
        <v>-1.06E-2</v>
      </c>
      <c r="H122" s="152">
        <v>0.03</v>
      </c>
      <c r="I122" s="150">
        <v>4.5</v>
      </c>
      <c r="J122" s="150">
        <v>4.5</v>
      </c>
      <c r="K122" s="152">
        <v>4.4510000000000001E-2</v>
      </c>
      <c r="L122" s="150" t="s">
        <v>40</v>
      </c>
      <c r="M122" s="14" t="s">
        <v>56</v>
      </c>
      <c r="N122" s="156">
        <v>-1.9E-3</v>
      </c>
      <c r="O122" s="18">
        <v>0.21049999999999999</v>
      </c>
      <c r="P122" s="152">
        <v>-1.2800000000000001E-2</v>
      </c>
      <c r="Q122" s="152">
        <v>0.84609999999999996</v>
      </c>
      <c r="R122" s="152">
        <v>1.1999999999999999E-3</v>
      </c>
      <c r="S122" s="152">
        <v>0</v>
      </c>
      <c r="T122" s="152">
        <v>-5.9999999999999995E-4</v>
      </c>
      <c r="U122" s="150">
        <v>1049596</v>
      </c>
      <c r="V122" s="150">
        <v>1289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150194</v>
      </c>
      <c r="B123" s="144" t="s">
        <v>85</v>
      </c>
      <c r="C123" s="7">
        <v>1.0449999999999999</v>
      </c>
      <c r="D123" s="147">
        <v>1E-3</v>
      </c>
      <c r="E123" s="144">
        <v>2324.8200000000002</v>
      </c>
      <c r="F123" s="7">
        <v>1.0329999999999999</v>
      </c>
      <c r="G123" s="146">
        <v>-1.1599999999999999E-2</v>
      </c>
      <c r="H123" s="146">
        <v>0.03</v>
      </c>
      <c r="I123" s="144">
        <v>4.5</v>
      </c>
      <c r="J123" s="144">
        <v>4.5</v>
      </c>
      <c r="K123" s="146">
        <v>4.4470000000000003E-2</v>
      </c>
      <c r="L123" s="144" t="s">
        <v>40</v>
      </c>
      <c r="M123" s="7" t="s">
        <v>86</v>
      </c>
      <c r="N123" s="145">
        <v>-5.9999999999999995E-4</v>
      </c>
      <c r="O123" s="23">
        <v>0.16750000000000001</v>
      </c>
      <c r="P123" s="146">
        <v>-1.38E-2</v>
      </c>
      <c r="Q123" s="146">
        <v>0.9466</v>
      </c>
      <c r="R123" s="146">
        <v>-3.3E-3</v>
      </c>
      <c r="S123" s="146">
        <v>-5.7999999999999996E-3</v>
      </c>
      <c r="T123" s="146">
        <v>-5.7999999999999996E-3</v>
      </c>
      <c r="U123" s="144">
        <v>436939</v>
      </c>
      <c r="V123" s="144">
        <v>-7977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150329</v>
      </c>
      <c r="B124" s="150" t="s">
        <v>99</v>
      </c>
      <c r="C124" s="14">
        <v>1.0449999999999999</v>
      </c>
      <c r="D124" s="151">
        <v>2.8999999999999998E-3</v>
      </c>
      <c r="E124" s="150">
        <v>283.32</v>
      </c>
      <c r="F124" s="14">
        <v>1.0329999999999999</v>
      </c>
      <c r="G124" s="152">
        <v>-1.1599999999999999E-2</v>
      </c>
      <c r="H124" s="152">
        <v>0.03</v>
      </c>
      <c r="I124" s="150">
        <v>4.5</v>
      </c>
      <c r="J124" s="150">
        <v>4.5</v>
      </c>
      <c r="K124" s="152">
        <v>4.4470000000000003E-2</v>
      </c>
      <c r="L124" s="150" t="s">
        <v>40</v>
      </c>
      <c r="M124" s="14" t="s">
        <v>100</v>
      </c>
      <c r="N124" s="151">
        <v>2.3999999999999998E-3</v>
      </c>
      <c r="O124" s="18">
        <v>0.35089999999999999</v>
      </c>
      <c r="P124" s="152">
        <v>-1.38E-2</v>
      </c>
      <c r="Q124" s="152">
        <v>0.51780000000000004</v>
      </c>
      <c r="R124" s="152">
        <v>-6.7999999999999996E-3</v>
      </c>
      <c r="S124" s="152">
        <v>-8.0999999999999996E-3</v>
      </c>
      <c r="T124" s="152">
        <v>-5.1000000000000004E-3</v>
      </c>
      <c r="U124" s="150">
        <v>12186</v>
      </c>
      <c r="V124" s="150">
        <v>-467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150186</v>
      </c>
      <c r="B125" s="144" t="s">
        <v>79</v>
      </c>
      <c r="C125" s="7">
        <v>1.018</v>
      </c>
      <c r="D125" s="147">
        <v>3.0000000000000001E-3</v>
      </c>
      <c r="E125" s="144">
        <v>536.37</v>
      </c>
      <c r="F125" s="7">
        <v>1.0054000000000001</v>
      </c>
      <c r="G125" s="146">
        <v>-1.2500000000000001E-2</v>
      </c>
      <c r="H125" s="146">
        <v>0.03</v>
      </c>
      <c r="I125" s="144">
        <v>4.5</v>
      </c>
      <c r="J125" s="144">
        <v>4.5</v>
      </c>
      <c r="K125" s="146">
        <v>4.444E-2</v>
      </c>
      <c r="L125" s="144" t="s">
        <v>40</v>
      </c>
      <c r="M125" s="7" t="s">
        <v>80</v>
      </c>
      <c r="N125" s="147">
        <v>2.2000000000000001E-3</v>
      </c>
      <c r="O125" s="23">
        <v>0.35489999999999999</v>
      </c>
      <c r="P125" s="146">
        <v>-1.4999999999999999E-2</v>
      </c>
      <c r="Q125" s="160">
        <v>0.54159999999999997</v>
      </c>
      <c r="R125" s="146">
        <v>-5.1999999999999998E-3</v>
      </c>
      <c r="S125" s="146">
        <v>-4.1000000000000003E-3</v>
      </c>
      <c r="T125" s="146">
        <v>-4.7000000000000002E-3</v>
      </c>
      <c r="U125" s="144">
        <v>45553</v>
      </c>
      <c r="V125" s="144">
        <v>-159</v>
      </c>
      <c r="W125" s="148">
        <v>0.21180555555555555</v>
      </c>
      <c r="X125" s="149">
        <v>42940</v>
      </c>
      <c r="Y125" s="13" t="s">
        <v>38</v>
      </c>
    </row>
    <row r="126" spans="1:25" ht="15.75" thickBot="1" x14ac:dyDescent="0.2">
      <c r="A126" s="14">
        <v>150209</v>
      </c>
      <c r="B126" s="150" t="s">
        <v>47</v>
      </c>
      <c r="C126" s="14">
        <v>1.046</v>
      </c>
      <c r="D126" s="151">
        <v>3.8E-3</v>
      </c>
      <c r="E126" s="150">
        <v>2163.4</v>
      </c>
      <c r="F126" s="14">
        <v>1.0329999999999999</v>
      </c>
      <c r="G126" s="152">
        <v>-1.26E-2</v>
      </c>
      <c r="H126" s="152">
        <v>0.03</v>
      </c>
      <c r="I126" s="150">
        <v>4.5</v>
      </c>
      <c r="J126" s="150">
        <v>4.5</v>
      </c>
      <c r="K126" s="152">
        <v>4.4420000000000001E-2</v>
      </c>
      <c r="L126" s="150" t="s">
        <v>40</v>
      </c>
      <c r="M126" s="14" t="s">
        <v>48</v>
      </c>
      <c r="N126" s="151">
        <v>1.9E-3</v>
      </c>
      <c r="O126" s="18">
        <v>0.25540000000000002</v>
      </c>
      <c r="P126" s="152">
        <v>-1.47E-2</v>
      </c>
      <c r="Q126" s="152">
        <v>0.74099999999999999</v>
      </c>
      <c r="R126" s="152">
        <v>-5.8999999999999999E-3</v>
      </c>
      <c r="S126" s="152">
        <v>-5.7999999999999996E-3</v>
      </c>
      <c r="T126" s="152">
        <v>-4.7000000000000002E-3</v>
      </c>
      <c r="U126" s="150">
        <v>447393</v>
      </c>
      <c r="V126" s="150">
        <v>-1139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150018</v>
      </c>
      <c r="B127" s="144" t="s">
        <v>122</v>
      </c>
      <c r="C127" s="7">
        <v>1.044</v>
      </c>
      <c r="D127" s="147">
        <v>3.8E-3</v>
      </c>
      <c r="E127" s="144">
        <v>2797.85</v>
      </c>
      <c r="F127" s="7">
        <v>1.0309999999999999</v>
      </c>
      <c r="G127" s="146">
        <v>-1.26E-2</v>
      </c>
      <c r="H127" s="146">
        <v>0.03</v>
      </c>
      <c r="I127" s="144">
        <v>4.5</v>
      </c>
      <c r="J127" s="144">
        <v>4.5</v>
      </c>
      <c r="K127" s="146">
        <v>4.4420000000000001E-2</v>
      </c>
      <c r="L127" s="144" t="s">
        <v>40</v>
      </c>
      <c r="M127" s="7" t="s">
        <v>123</v>
      </c>
      <c r="N127" s="145">
        <v>-1.6000000000000001E-3</v>
      </c>
      <c r="O127" s="23">
        <v>0.33389999999999997</v>
      </c>
      <c r="P127" s="146">
        <v>-1.4800000000000001E-2</v>
      </c>
      <c r="Q127" s="146">
        <v>1.08</v>
      </c>
      <c r="R127" s="146">
        <v>-1.6000000000000001E-3</v>
      </c>
      <c r="S127" s="146">
        <v>-3.0999999999999999E-3</v>
      </c>
      <c r="T127" s="146">
        <v>-1.5E-3</v>
      </c>
      <c r="U127" s="144">
        <v>347562</v>
      </c>
      <c r="V127" s="144">
        <v>-73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150173</v>
      </c>
      <c r="B128" s="150" t="s">
        <v>113</v>
      </c>
      <c r="C128" s="14">
        <v>1.046</v>
      </c>
      <c r="D128" s="151">
        <v>2.8999999999999998E-3</v>
      </c>
      <c r="E128" s="150">
        <v>433.46</v>
      </c>
      <c r="F128" s="14">
        <v>1.0329999999999999</v>
      </c>
      <c r="G128" s="152">
        <v>-1.26E-2</v>
      </c>
      <c r="H128" s="152">
        <v>0.03</v>
      </c>
      <c r="I128" s="150">
        <v>4.5</v>
      </c>
      <c r="J128" s="150">
        <v>4.5</v>
      </c>
      <c r="K128" s="152">
        <v>4.4420000000000001E-2</v>
      </c>
      <c r="L128" s="150" t="s">
        <v>40</v>
      </c>
      <c r="M128" s="14" t="s">
        <v>114</v>
      </c>
      <c r="N128" s="151">
        <v>3.2000000000000002E-3</v>
      </c>
      <c r="O128" s="18">
        <v>0.2878</v>
      </c>
      <c r="P128" s="152">
        <v>-1.47E-2</v>
      </c>
      <c r="Q128" s="152">
        <v>0.6653</v>
      </c>
      <c r="R128" s="152">
        <v>-5.7999999999999996E-3</v>
      </c>
      <c r="S128" s="152">
        <v>-3.8999999999999998E-3</v>
      </c>
      <c r="T128" s="152">
        <v>-5.4999999999999997E-3</v>
      </c>
      <c r="U128" s="150">
        <v>17193</v>
      </c>
      <c r="V128" s="150">
        <v>-487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502007</v>
      </c>
      <c r="B129" s="144" t="s">
        <v>47</v>
      </c>
      <c r="C129" s="7">
        <v>1.0249999999999999</v>
      </c>
      <c r="D129" s="147">
        <v>4.8999999999999998E-3</v>
      </c>
      <c r="E129" s="144">
        <v>335.24</v>
      </c>
      <c r="F129" s="7">
        <v>1.0105</v>
      </c>
      <c r="G129" s="146">
        <v>-1.43E-2</v>
      </c>
      <c r="H129" s="146">
        <v>0.03</v>
      </c>
      <c r="I129" s="144">
        <v>4.5</v>
      </c>
      <c r="J129" s="144">
        <v>4.5</v>
      </c>
      <c r="K129" s="146">
        <v>4.4359999999999997E-2</v>
      </c>
      <c r="L129" s="144" t="s">
        <v>40</v>
      </c>
      <c r="M129" s="7" t="s">
        <v>48</v>
      </c>
      <c r="N129" s="147">
        <v>1.9E-3</v>
      </c>
      <c r="O129" s="23">
        <v>0.3085</v>
      </c>
      <c r="P129" s="146">
        <v>-1.5900000000000001E-2</v>
      </c>
      <c r="Q129" s="146">
        <v>0.64570000000000005</v>
      </c>
      <c r="R129" s="146">
        <v>-4.8999999999999998E-3</v>
      </c>
      <c r="S129" s="146">
        <v>-5.7999999999999996E-3</v>
      </c>
      <c r="T129" s="146">
        <v>-4.7000000000000002E-3</v>
      </c>
      <c r="U129" s="144">
        <v>24290</v>
      </c>
      <c r="V129" s="144">
        <v>-223</v>
      </c>
      <c r="W129" s="148">
        <v>0.21180555555555555</v>
      </c>
      <c r="X129" s="149">
        <v>42900</v>
      </c>
      <c r="Y129" s="13" t="s">
        <v>38</v>
      </c>
    </row>
    <row r="130" spans="1:25" ht="15.75" thickBot="1" x14ac:dyDescent="0.2">
      <c r="A130" s="14">
        <v>150309</v>
      </c>
      <c r="B130" s="150" t="s">
        <v>73</v>
      </c>
      <c r="C130" s="14">
        <v>1.0489999999999999</v>
      </c>
      <c r="D130" s="151">
        <v>1.9E-3</v>
      </c>
      <c r="E130" s="150">
        <v>3.18</v>
      </c>
      <c r="F130" s="14">
        <v>1.034</v>
      </c>
      <c r="G130" s="152">
        <v>-1.4500000000000001E-2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74</v>
      </c>
      <c r="N130" s="151">
        <v>2.8999999999999998E-3</v>
      </c>
      <c r="O130" s="18">
        <v>0.35649999999999998</v>
      </c>
      <c r="P130" s="152">
        <v>-1.66E-2</v>
      </c>
      <c r="Q130" s="152">
        <v>0.50339999999999996</v>
      </c>
      <c r="R130" s="152">
        <v>-9.2999999999999992E-3</v>
      </c>
      <c r="S130" s="152">
        <v>-6.0000000000000001E-3</v>
      </c>
      <c r="T130" s="152">
        <v>-3.5000000000000001E-3</v>
      </c>
      <c r="U130" s="150">
        <v>1349</v>
      </c>
      <c r="V130" s="150">
        <v>-2</v>
      </c>
      <c r="W130" s="153">
        <v>0.21180555555555555</v>
      </c>
      <c r="X130" s="154">
        <v>42709</v>
      </c>
      <c r="Y130" s="21" t="s">
        <v>38</v>
      </c>
    </row>
    <row r="131" spans="1:25" ht="15.75" thickBot="1" x14ac:dyDescent="0.2">
      <c r="A131" s="7">
        <v>502011</v>
      </c>
      <c r="B131" s="144" t="s">
        <v>101</v>
      </c>
      <c r="C131" s="7">
        <v>1.0229999999999999</v>
      </c>
      <c r="D131" s="147">
        <v>2.8999999999999998E-3</v>
      </c>
      <c r="E131" s="144">
        <v>272.86</v>
      </c>
      <c r="F131" s="7">
        <v>1.0076000000000001</v>
      </c>
      <c r="G131" s="146">
        <v>-1.5299999999999999E-2</v>
      </c>
      <c r="H131" s="146">
        <v>0.03</v>
      </c>
      <c r="I131" s="144">
        <v>4.5</v>
      </c>
      <c r="J131" s="144">
        <v>4.5</v>
      </c>
      <c r="K131" s="146">
        <v>4.4319999999999998E-2</v>
      </c>
      <c r="L131" s="144" t="s">
        <v>40</v>
      </c>
      <c r="M131" s="7" t="s">
        <v>56</v>
      </c>
      <c r="N131" s="145">
        <v>-1.9E-3</v>
      </c>
      <c r="O131" s="23">
        <v>0.47170000000000001</v>
      </c>
      <c r="P131" s="146">
        <v>-1.6899999999999998E-2</v>
      </c>
      <c r="Q131" s="146">
        <v>0.26029999999999998</v>
      </c>
      <c r="R131" s="146">
        <v>-3.5000000000000001E-3</v>
      </c>
      <c r="S131" s="146">
        <v>-5.3E-3</v>
      </c>
      <c r="T131" s="146">
        <v>-4.4000000000000003E-3</v>
      </c>
      <c r="U131" s="144">
        <v>15591</v>
      </c>
      <c r="V131" s="144">
        <v>11</v>
      </c>
      <c r="W131" s="148">
        <v>0.21180555555555555</v>
      </c>
      <c r="X131" s="149">
        <v>42923</v>
      </c>
      <c r="Y131" s="13" t="s">
        <v>38</v>
      </c>
    </row>
    <row r="132" spans="1:25" ht="15.75" thickBot="1" x14ac:dyDescent="0.2">
      <c r="A132" s="14">
        <v>502004</v>
      </c>
      <c r="B132" s="150" t="s">
        <v>98</v>
      </c>
      <c r="C132" s="14">
        <v>1.0249999999999999</v>
      </c>
      <c r="D132" s="151">
        <v>2.8999999999999998E-3</v>
      </c>
      <c r="E132" s="150">
        <v>581.14</v>
      </c>
      <c r="F132" s="14">
        <v>1.0076000000000001</v>
      </c>
      <c r="G132" s="152">
        <v>-1.7299999999999999E-2</v>
      </c>
      <c r="H132" s="152">
        <v>0.03</v>
      </c>
      <c r="I132" s="150">
        <v>4.5</v>
      </c>
      <c r="J132" s="150">
        <v>4.5</v>
      </c>
      <c r="K132" s="152">
        <v>4.4229999999999998E-2</v>
      </c>
      <c r="L132" s="150" t="s">
        <v>40</v>
      </c>
      <c r="M132" s="14" t="s">
        <v>80</v>
      </c>
      <c r="N132" s="151">
        <v>2.2000000000000001E-3</v>
      </c>
      <c r="O132" s="18">
        <v>0.44590000000000002</v>
      </c>
      <c r="P132" s="152">
        <v>-1.8800000000000001E-2</v>
      </c>
      <c r="Q132" s="152">
        <v>0.32190000000000002</v>
      </c>
      <c r="R132" s="152">
        <v>-5.1000000000000004E-3</v>
      </c>
      <c r="S132" s="152">
        <v>-5.1999999999999998E-3</v>
      </c>
      <c r="T132" s="152">
        <v>-5.8999999999999999E-3</v>
      </c>
      <c r="U132" s="150">
        <v>33438</v>
      </c>
      <c r="V132" s="150">
        <v>-1024</v>
      </c>
      <c r="W132" s="153">
        <v>0.21180555555555555</v>
      </c>
      <c r="X132" s="154">
        <v>42923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1.0409999999999999</v>
      </c>
      <c r="D133" s="147">
        <v>2.8999999999999998E-3</v>
      </c>
      <c r="E133" s="144">
        <v>1284.3800000000001</v>
      </c>
      <c r="F133" s="7">
        <v>1.0218</v>
      </c>
      <c r="G133" s="146">
        <v>-1.8800000000000001E-2</v>
      </c>
      <c r="H133" s="146">
        <v>0.03</v>
      </c>
      <c r="I133" s="144">
        <v>4.5</v>
      </c>
      <c r="J133" s="144">
        <v>4.5</v>
      </c>
      <c r="K133" s="146">
        <v>4.4150000000000002E-2</v>
      </c>
      <c r="L133" s="144" t="s">
        <v>40</v>
      </c>
      <c r="M133" s="7" t="s">
        <v>102</v>
      </c>
      <c r="N133" s="145">
        <v>-1.9E-3</v>
      </c>
      <c r="O133" s="23">
        <v>0.44979999999999998</v>
      </c>
      <c r="P133" s="146">
        <v>-2.0500000000000001E-2</v>
      </c>
      <c r="Q133" s="160">
        <v>0.2979</v>
      </c>
      <c r="R133" s="146">
        <v>-4.1000000000000003E-3</v>
      </c>
      <c r="S133" s="146">
        <v>-4.1000000000000003E-3</v>
      </c>
      <c r="T133" s="146">
        <v>-3.5999999999999999E-3</v>
      </c>
      <c r="U133" s="144">
        <v>348727</v>
      </c>
      <c r="V133" s="144">
        <v>-119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150192</v>
      </c>
      <c r="B134" s="150" t="s">
        <v>107</v>
      </c>
      <c r="C134" s="14">
        <v>1.054</v>
      </c>
      <c r="D134" s="151">
        <v>4.7999999999999996E-3</v>
      </c>
      <c r="E134" s="150">
        <v>235.48</v>
      </c>
      <c r="F134" s="14">
        <v>1.0309999999999999</v>
      </c>
      <c r="G134" s="152">
        <v>-2.23E-2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108</v>
      </c>
      <c r="N134" s="151">
        <v>3.0000000000000001E-3</v>
      </c>
      <c r="O134" s="18">
        <v>0.38290000000000002</v>
      </c>
      <c r="P134" s="152">
        <v>-2.41E-2</v>
      </c>
      <c r="Q134" s="152">
        <v>0.44519999999999998</v>
      </c>
      <c r="R134" s="152">
        <v>1E-4</v>
      </c>
      <c r="S134" s="152">
        <v>-7.1999999999999998E-3</v>
      </c>
      <c r="T134" s="152">
        <v>-5.7999999999999996E-3</v>
      </c>
      <c r="U134" s="150">
        <v>10926</v>
      </c>
      <c r="V134" s="150">
        <v>-96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150169</v>
      </c>
      <c r="B135" s="155" t="s">
        <v>116</v>
      </c>
      <c r="C135" s="7">
        <v>1.054</v>
      </c>
      <c r="D135" s="157">
        <v>0</v>
      </c>
      <c r="E135" s="144">
        <v>201.88</v>
      </c>
      <c r="F135" s="7">
        <v>1.03</v>
      </c>
      <c r="G135" s="146">
        <v>-2.3300000000000001E-2</v>
      </c>
      <c r="H135" s="146">
        <v>0.03</v>
      </c>
      <c r="I135" s="144">
        <v>4.5</v>
      </c>
      <c r="J135" s="144">
        <v>4.5</v>
      </c>
      <c r="K135" s="146">
        <v>4.3950000000000003E-2</v>
      </c>
      <c r="L135" s="144" t="s">
        <v>40</v>
      </c>
      <c r="M135" s="7" t="s">
        <v>117</v>
      </c>
      <c r="N135" s="147">
        <v>5.4000000000000003E-3</v>
      </c>
      <c r="O135" s="23">
        <v>0.38900000000000001</v>
      </c>
      <c r="P135" s="146">
        <v>-2.5000000000000001E-2</v>
      </c>
      <c r="Q135" s="146">
        <v>0.43209999999999998</v>
      </c>
      <c r="R135" s="146">
        <v>-5.1999999999999998E-3</v>
      </c>
      <c r="S135" s="146">
        <v>-5.7999999999999996E-3</v>
      </c>
      <c r="T135" s="146">
        <v>-5.3E-3</v>
      </c>
      <c r="U135" s="144">
        <v>50356</v>
      </c>
      <c r="V135" s="144">
        <v>-458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150181</v>
      </c>
      <c r="B136" s="150" t="s">
        <v>98</v>
      </c>
      <c r="C136" s="14">
        <v>1.052</v>
      </c>
      <c r="D136" s="151">
        <v>1.9E-3</v>
      </c>
      <c r="E136" s="150">
        <v>2917.34</v>
      </c>
      <c r="F136" s="14">
        <v>1.0269999999999999</v>
      </c>
      <c r="G136" s="152">
        <v>-2.4299999999999999E-2</v>
      </c>
      <c r="H136" s="152">
        <v>0.03</v>
      </c>
      <c r="I136" s="150">
        <v>4.5</v>
      </c>
      <c r="J136" s="150">
        <v>4.5</v>
      </c>
      <c r="K136" s="152">
        <v>4.3900000000000002E-2</v>
      </c>
      <c r="L136" s="150" t="s">
        <v>40</v>
      </c>
      <c r="M136" s="14" t="s">
        <v>80</v>
      </c>
      <c r="N136" s="151">
        <v>2.2000000000000001E-3</v>
      </c>
      <c r="O136" s="18">
        <v>0.43509999999999999</v>
      </c>
      <c r="P136" s="152">
        <v>-2.5999999999999999E-2</v>
      </c>
      <c r="Q136" s="152">
        <v>0.32700000000000001</v>
      </c>
      <c r="R136" s="152">
        <v>-6.1000000000000004E-3</v>
      </c>
      <c r="S136" s="152">
        <v>-6.1999999999999998E-3</v>
      </c>
      <c r="T136" s="152">
        <v>-6.7000000000000002E-3</v>
      </c>
      <c r="U136" s="150">
        <v>299733</v>
      </c>
      <c r="V136" s="150">
        <v>-3631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150245</v>
      </c>
      <c r="B137" s="144" t="s">
        <v>132</v>
      </c>
      <c r="C137" s="7">
        <v>1.075</v>
      </c>
      <c r="D137" s="157">
        <v>0</v>
      </c>
      <c r="E137" s="144">
        <v>0</v>
      </c>
      <c r="F137" s="7">
        <v>1.0489999999999999</v>
      </c>
      <c r="G137" s="146">
        <v>-2.4799999999999999E-2</v>
      </c>
      <c r="H137" s="146">
        <v>0.03</v>
      </c>
      <c r="I137" s="144">
        <v>4.75</v>
      </c>
      <c r="J137" s="144">
        <v>4.5</v>
      </c>
      <c r="K137" s="146">
        <v>4.3880000000000002E-2</v>
      </c>
      <c r="L137" s="144" t="s">
        <v>40</v>
      </c>
      <c r="M137" s="7" t="s">
        <v>86</v>
      </c>
      <c r="N137" s="145">
        <v>-5.9999999999999995E-4</v>
      </c>
      <c r="O137" s="23">
        <v>0.4234</v>
      </c>
      <c r="P137" s="146">
        <v>-2.6499999999999999E-2</v>
      </c>
      <c r="Q137" s="146">
        <v>0.33169999999999999</v>
      </c>
      <c r="R137" s="146">
        <v>-7.0000000000000001E-3</v>
      </c>
      <c r="S137" s="146">
        <v>-8.9999999999999998E-4</v>
      </c>
      <c r="T137" s="146">
        <v>-4.7999999999999996E-3</v>
      </c>
      <c r="U137" s="144">
        <v>993</v>
      </c>
      <c r="V137" s="144">
        <v>0</v>
      </c>
      <c r="W137" s="148">
        <v>0.21180555555555555</v>
      </c>
      <c r="X137" s="149">
        <v>42675</v>
      </c>
      <c r="Y137" s="13" t="s">
        <v>38</v>
      </c>
    </row>
    <row r="138" spans="1:25" ht="15.75" thickBot="1" x14ac:dyDescent="0.2">
      <c r="A138" s="14">
        <v>150143</v>
      </c>
      <c r="B138" s="150" t="s">
        <v>137</v>
      </c>
      <c r="C138" s="14">
        <v>1.0649999999999999</v>
      </c>
      <c r="D138" s="151">
        <v>5.7000000000000002E-3</v>
      </c>
      <c r="E138" s="150">
        <v>1.34</v>
      </c>
      <c r="F138" s="14">
        <v>1.0349999999999999</v>
      </c>
      <c r="G138" s="152">
        <v>-2.9000000000000001E-2</v>
      </c>
      <c r="H138" s="152">
        <v>0.03</v>
      </c>
      <c r="I138" s="150">
        <v>4.5</v>
      </c>
      <c r="J138" s="150">
        <v>4.5</v>
      </c>
      <c r="K138" s="152">
        <v>4.369E-2</v>
      </c>
      <c r="L138" s="150" t="s">
        <v>40</v>
      </c>
      <c r="M138" s="14" t="s">
        <v>62</v>
      </c>
      <c r="N138" s="151">
        <v>1.6999999999999999E-3</v>
      </c>
      <c r="O138" s="18">
        <v>0.12970000000000001</v>
      </c>
      <c r="P138" s="152">
        <v>-2.8400000000000002E-2</v>
      </c>
      <c r="Q138" s="152">
        <v>0.51880000000000004</v>
      </c>
      <c r="R138" s="152">
        <v>4.0000000000000001E-3</v>
      </c>
      <c r="S138" s="152">
        <v>6.9999999999999999E-4</v>
      </c>
      <c r="T138" s="152">
        <v>-3.0000000000000001E-3</v>
      </c>
      <c r="U138" s="150">
        <v>9015</v>
      </c>
      <c r="V138" s="150">
        <v>0</v>
      </c>
      <c r="W138" s="153">
        <v>0.29375000000000001</v>
      </c>
      <c r="X138" s="154">
        <v>42705</v>
      </c>
      <c r="Y138" s="21" t="s">
        <v>38</v>
      </c>
    </row>
    <row r="139" spans="1:25" ht="15.75" thickBot="1" x14ac:dyDescent="0.2">
      <c r="A139" s="7">
        <v>150279</v>
      </c>
      <c r="B139" s="144" t="s">
        <v>126</v>
      </c>
      <c r="C139" s="7">
        <v>1.0389999999999999</v>
      </c>
      <c r="D139" s="145">
        <v>-9.4999999999999998E-3</v>
      </c>
      <c r="E139" s="144">
        <v>17.41</v>
      </c>
      <c r="F139" s="7">
        <v>1.0009999999999999</v>
      </c>
      <c r="G139" s="146">
        <v>-3.7999999999999999E-2</v>
      </c>
      <c r="H139" s="146">
        <v>0.03</v>
      </c>
      <c r="I139" s="144">
        <v>4.5</v>
      </c>
      <c r="J139" s="144">
        <v>4.5</v>
      </c>
      <c r="K139" s="146">
        <v>4.335E-2</v>
      </c>
      <c r="L139" s="144" t="s">
        <v>40</v>
      </c>
      <c r="M139" s="7" t="s">
        <v>127</v>
      </c>
      <c r="N139" s="147">
        <v>2.7000000000000001E-3</v>
      </c>
      <c r="O139" s="23">
        <v>0.32179999999999997</v>
      </c>
      <c r="P139" s="146">
        <v>-3.8699999999999998E-2</v>
      </c>
      <c r="Q139" s="146">
        <v>0.62629999999999997</v>
      </c>
      <c r="R139" s="146">
        <v>-7.4000000000000003E-3</v>
      </c>
      <c r="S139" s="146">
        <v>-4.3E-3</v>
      </c>
      <c r="T139" s="146">
        <v>8.6999999999999994E-3</v>
      </c>
      <c r="U139" s="144">
        <v>1177</v>
      </c>
      <c r="V139" s="144">
        <v>-3</v>
      </c>
      <c r="W139" s="148">
        <v>0.21180555555555555</v>
      </c>
      <c r="X139" s="149">
        <v>42979</v>
      </c>
      <c r="Y139" s="13" t="s">
        <v>38</v>
      </c>
    </row>
    <row r="140" spans="1:25" ht="15.75" thickBot="1" x14ac:dyDescent="0.2">
      <c r="A140" s="14">
        <v>150311</v>
      </c>
      <c r="B140" s="150" t="s">
        <v>135</v>
      </c>
      <c r="C140" s="14">
        <v>1.091</v>
      </c>
      <c r="D140" s="156">
        <v>-0.01</v>
      </c>
      <c r="E140" s="150">
        <v>0.02</v>
      </c>
      <c r="F140" s="14">
        <v>1.034</v>
      </c>
      <c r="G140" s="152">
        <v>-5.5100000000000003E-2</v>
      </c>
      <c r="H140" s="152">
        <v>0.03</v>
      </c>
      <c r="I140" s="150">
        <v>4.5</v>
      </c>
      <c r="J140" s="150">
        <v>4.5</v>
      </c>
      <c r="K140" s="152">
        <v>4.2569999999999997E-2</v>
      </c>
      <c r="L140" s="150" t="s">
        <v>40</v>
      </c>
      <c r="M140" s="14" t="s">
        <v>136</v>
      </c>
      <c r="N140" s="151">
        <v>3.8E-3</v>
      </c>
      <c r="O140" s="18">
        <v>0.38190000000000002</v>
      </c>
      <c r="P140" s="152">
        <v>-5.45E-2</v>
      </c>
      <c r="Q140" s="152">
        <v>0.44409999999999999</v>
      </c>
      <c r="R140" s="152">
        <v>-1.5100000000000001E-2</v>
      </c>
      <c r="S140" s="152">
        <v>0</v>
      </c>
      <c r="T140" s="152">
        <v>-3.3999999999999998E-3</v>
      </c>
      <c r="U140" s="150">
        <v>1667</v>
      </c>
      <c r="V140" s="150">
        <v>-4</v>
      </c>
      <c r="W140" s="153">
        <v>0.21180555555555555</v>
      </c>
      <c r="X140" s="154">
        <v>42709</v>
      </c>
      <c r="Y140" s="21" t="s">
        <v>38</v>
      </c>
    </row>
    <row r="141" spans="1:25" ht="15.75" thickBot="1" x14ac:dyDescent="0.2">
      <c r="A141" s="7">
        <v>150092</v>
      </c>
      <c r="B141" s="144" t="s">
        <v>138</v>
      </c>
      <c r="C141" s="7">
        <v>1.0880000000000001</v>
      </c>
      <c r="D141" s="147">
        <v>1.6799999999999999E-2</v>
      </c>
      <c r="E141" s="144">
        <v>0.11</v>
      </c>
      <c r="F141" s="7">
        <v>1.0309999999999999</v>
      </c>
      <c r="G141" s="146">
        <v>-5.5300000000000002E-2</v>
      </c>
      <c r="H141" s="146">
        <v>0.03</v>
      </c>
      <c r="I141" s="144">
        <v>4.5</v>
      </c>
      <c r="J141" s="144">
        <v>4.5</v>
      </c>
      <c r="K141" s="146">
        <v>4.2569999999999997E-2</v>
      </c>
      <c r="L141" s="144" t="s">
        <v>40</v>
      </c>
      <c r="M141" s="7" t="s">
        <v>139</v>
      </c>
      <c r="N141" s="147">
        <v>6.9999999999999999E-4</v>
      </c>
      <c r="O141" s="23">
        <v>0.40789999999999998</v>
      </c>
      <c r="P141" s="146">
        <v>-5.4600000000000003E-2</v>
      </c>
      <c r="Q141" s="146">
        <v>0.84889999999999999</v>
      </c>
      <c r="R141" s="146">
        <v>6.3E-3</v>
      </c>
      <c r="S141" s="146">
        <v>-3.2000000000000002E-3</v>
      </c>
      <c r="T141" s="146">
        <v>-7.7999999999999996E-3</v>
      </c>
      <c r="U141" s="144">
        <v>239</v>
      </c>
      <c r="V141" s="144">
        <v>0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1.107</v>
      </c>
      <c r="D142" s="159">
        <v>0</v>
      </c>
      <c r="E142" s="150">
        <v>0.41</v>
      </c>
      <c r="F142" s="14">
        <v>1.0305</v>
      </c>
      <c r="G142" s="152">
        <v>-7.4200000000000002E-2</v>
      </c>
      <c r="H142" s="152">
        <v>0.03</v>
      </c>
      <c r="I142" s="150">
        <v>4.5</v>
      </c>
      <c r="J142" s="150">
        <v>4.5</v>
      </c>
      <c r="K142" s="152">
        <v>4.1799999999999997E-2</v>
      </c>
      <c r="L142" s="150" t="s">
        <v>40</v>
      </c>
      <c r="M142" s="14" t="s">
        <v>141</v>
      </c>
      <c r="N142" s="156">
        <v>-3.5000000000000001E-3</v>
      </c>
      <c r="O142" s="18">
        <v>0.4365</v>
      </c>
      <c r="P142" s="152">
        <v>-7.0800000000000002E-2</v>
      </c>
      <c r="Q142" s="152">
        <v>0.32019999999999998</v>
      </c>
      <c r="R142" s="152">
        <v>3.3E-3</v>
      </c>
      <c r="S142" s="152">
        <v>-1.2999999999999999E-3</v>
      </c>
      <c r="T142" s="152">
        <v>-3.7000000000000002E-3</v>
      </c>
      <c r="U142" s="150">
        <v>2320</v>
      </c>
      <c r="V142" s="150">
        <v>1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1.1200000000000001</v>
      </c>
      <c r="D143" s="147">
        <v>1.4500000000000001E-2</v>
      </c>
      <c r="E143" s="144">
        <v>0.01</v>
      </c>
      <c r="F143" s="7">
        <v>1.0143</v>
      </c>
      <c r="G143" s="146">
        <v>-0.1042</v>
      </c>
      <c r="H143" s="146">
        <v>0.03</v>
      </c>
      <c r="I143" s="144">
        <v>4.5</v>
      </c>
      <c r="J143" s="144">
        <v>4.5</v>
      </c>
      <c r="K143" s="146">
        <v>4.07E-2</v>
      </c>
      <c r="L143" s="144" t="s">
        <v>40</v>
      </c>
      <c r="M143" s="7" t="s">
        <v>131</v>
      </c>
      <c r="N143" s="145">
        <v>-3.2000000000000002E-3</v>
      </c>
      <c r="O143" s="23">
        <v>0.39939999999999998</v>
      </c>
      <c r="P143" s="146">
        <v>-9.6699999999999994E-2</v>
      </c>
      <c r="Q143" s="160">
        <v>0.42509999999999998</v>
      </c>
      <c r="R143" s="146">
        <v>-1E-3</v>
      </c>
      <c r="S143" s="146">
        <v>-8.8000000000000005E-3</v>
      </c>
      <c r="T143" s="146">
        <v>-1.0800000000000001E-2</v>
      </c>
      <c r="U143" s="144">
        <v>3728</v>
      </c>
      <c r="V143" s="144">
        <v>-5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2.3881355932203396E-3</v>
      </c>
      <c r="E144" s="36"/>
      <c r="F144" s="35"/>
      <c r="G144" s="43">
        <f>AVERAGE(G85:G143)</f>
        <v>-1.2545762711864406E-2</v>
      </c>
      <c r="H144" s="43">
        <f>COUNTIF($D85:$D143,"&gt;0")/COUNT($D85:$D143)</f>
        <v>0.89830508474576276</v>
      </c>
      <c r="I144" s="270"/>
      <c r="J144" s="270"/>
      <c r="K144" s="43">
        <f>AVERAGE(K85:K143)</f>
        <v>4.4480847457627121E-2</v>
      </c>
      <c r="L144" s="36"/>
      <c r="M144" s="35"/>
      <c r="N144" s="38"/>
      <c r="O144" s="39"/>
      <c r="P144" s="43">
        <f>AVERAGE(P85:P143)</f>
        <v>-1.7548275862068963E-2</v>
      </c>
      <c r="Q144" s="37"/>
      <c r="R144" s="43">
        <f>AVERAGE(R85:R143)</f>
        <v>-3.7864406779661011E-3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0.91600000000000004</v>
      </c>
      <c r="D145" s="151">
        <v>1.1000000000000001E-3</v>
      </c>
      <c r="E145" s="150">
        <v>10.59</v>
      </c>
      <c r="F145" s="14">
        <v>1.02</v>
      </c>
      <c r="G145" s="152">
        <v>0.10199999999999999</v>
      </c>
      <c r="H145" s="152">
        <v>1.4999999999999999E-2</v>
      </c>
      <c r="I145" s="150">
        <v>3</v>
      </c>
      <c r="J145" s="150">
        <v>3</v>
      </c>
      <c r="K145" s="152">
        <v>3.3480000000000003E-2</v>
      </c>
      <c r="L145" s="150" t="s">
        <v>40</v>
      </c>
      <c r="M145" s="14" t="s">
        <v>41</v>
      </c>
      <c r="N145" s="159">
        <v>0</v>
      </c>
      <c r="O145" s="18">
        <v>0.22489999999999999</v>
      </c>
      <c r="P145" s="152">
        <v>6.5600000000000006E-2</v>
      </c>
      <c r="Q145" s="152">
        <v>0.10970000000000001</v>
      </c>
      <c r="R145" s="152">
        <v>2.0999999999999999E-3</v>
      </c>
      <c r="S145" s="152">
        <v>5.7000000000000002E-3</v>
      </c>
      <c r="T145" s="152">
        <v>4.7999999999999996E-3</v>
      </c>
      <c r="U145" s="150">
        <v>845</v>
      </c>
      <c r="V145" s="150">
        <v>5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1.0429999999999999</v>
      </c>
      <c r="D146" s="145">
        <v>-1.9E-3</v>
      </c>
      <c r="E146" s="144">
        <v>4.13</v>
      </c>
      <c r="F146" s="7">
        <v>1.0509999999999999</v>
      </c>
      <c r="G146" s="146">
        <v>7.6E-3</v>
      </c>
      <c r="H146" s="144" t="s">
        <v>414</v>
      </c>
      <c r="I146" s="144">
        <v>3.7</v>
      </c>
      <c r="J146" s="144">
        <v>3.7</v>
      </c>
      <c r="K146" s="146">
        <v>4.7789999999999999E-2</v>
      </c>
      <c r="L146" s="144">
        <v>0.63</v>
      </c>
      <c r="M146" s="7" t="s">
        <v>415</v>
      </c>
      <c r="N146" s="145">
        <v>-1E-4</v>
      </c>
      <c r="O146" s="146">
        <v>0.2339</v>
      </c>
      <c r="P146" s="144" t="s">
        <v>37</v>
      </c>
      <c r="Q146" s="144" t="s">
        <v>37</v>
      </c>
      <c r="R146" s="146">
        <v>4.0000000000000002E-4</v>
      </c>
      <c r="S146" s="146">
        <v>-5.0000000000000001E-4</v>
      </c>
      <c r="T146" s="146">
        <v>-2.9999999999999997E-4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1.0880000000000001</v>
      </c>
      <c r="D147" s="156">
        <v>-6.4000000000000003E-3</v>
      </c>
      <c r="E147" s="150">
        <v>0.33</v>
      </c>
      <c r="F147" s="14">
        <v>1.089</v>
      </c>
      <c r="G147" s="152">
        <v>8.9999999999999998E-4</v>
      </c>
      <c r="H147" s="150" t="s">
        <v>347</v>
      </c>
      <c r="I147" s="150">
        <v>4</v>
      </c>
      <c r="J147" s="150">
        <v>4</v>
      </c>
      <c r="K147" s="152">
        <v>3.8370000000000001E-2</v>
      </c>
      <c r="L147" s="150">
        <v>0.77</v>
      </c>
      <c r="M147" s="14" t="s">
        <v>236</v>
      </c>
      <c r="N147" s="159">
        <v>0</v>
      </c>
      <c r="O147" s="152">
        <v>0.34239999999999998</v>
      </c>
      <c r="P147" s="150" t="s">
        <v>37</v>
      </c>
      <c r="Q147" s="150" t="s">
        <v>37</v>
      </c>
      <c r="R147" s="152">
        <v>3.8999999999999998E-3</v>
      </c>
      <c r="S147" s="152">
        <v>1.4999999999999999E-2</v>
      </c>
      <c r="T147" s="152">
        <v>6.1999999999999998E-3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1.0569999999999999</v>
      </c>
      <c r="D148" s="145">
        <v>-1.9E-3</v>
      </c>
      <c r="E148" s="144">
        <v>164.68</v>
      </c>
      <c r="F148" s="7">
        <v>1.04</v>
      </c>
      <c r="G148" s="146">
        <v>-1.6299999999999999E-2</v>
      </c>
      <c r="H148" s="144" t="s">
        <v>290</v>
      </c>
      <c r="I148" s="144">
        <v>5.5</v>
      </c>
      <c r="J148" s="144">
        <v>5.5</v>
      </c>
      <c r="K148" s="146">
        <v>-7.0299999999999998E-3</v>
      </c>
      <c r="L148" s="144">
        <v>0.27</v>
      </c>
      <c r="M148" s="7" t="s">
        <v>291</v>
      </c>
      <c r="N148" s="147">
        <v>1.6999999999999999E-3</v>
      </c>
      <c r="O148" s="23">
        <v>0.14269999999999999</v>
      </c>
      <c r="P148" s="146">
        <v>-3.7999999999999999E-2</v>
      </c>
      <c r="Q148" s="146">
        <v>0.39079999999999998</v>
      </c>
      <c r="R148" s="146">
        <v>-5.1000000000000004E-3</v>
      </c>
      <c r="S148" s="146">
        <v>-1.8E-3</v>
      </c>
      <c r="T148" s="146">
        <v>-1.1999999999999999E-3</v>
      </c>
      <c r="U148" s="144">
        <v>29025</v>
      </c>
      <c r="V148" s="144">
        <v>-23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1.056</v>
      </c>
      <c r="D149" s="151">
        <v>1.9E-3</v>
      </c>
      <c r="E149" s="150">
        <v>44.42</v>
      </c>
      <c r="F149" s="14">
        <v>1</v>
      </c>
      <c r="G149" s="152">
        <v>-5.6000000000000001E-2</v>
      </c>
      <c r="H149" s="150" t="s">
        <v>35</v>
      </c>
      <c r="I149" s="150">
        <v>0</v>
      </c>
      <c r="J149" s="150">
        <v>0</v>
      </c>
      <c r="K149" s="152">
        <v>-2.0650000000000002E-2</v>
      </c>
      <c r="L149" s="150">
        <v>2.61</v>
      </c>
      <c r="M149" s="14" t="s">
        <v>36</v>
      </c>
      <c r="N149" s="156">
        <v>-4.0000000000000002E-4</v>
      </c>
      <c r="O149" s="152">
        <v>0.56299999999999994</v>
      </c>
      <c r="P149" s="150" t="s">
        <v>37</v>
      </c>
      <c r="Q149" s="150" t="s">
        <v>37</v>
      </c>
      <c r="R149" s="152">
        <v>1.26E-2</v>
      </c>
      <c r="S149" s="152">
        <v>1E-3</v>
      </c>
      <c r="T149" s="152">
        <v>3.3999999999999998E-3</v>
      </c>
      <c r="U149" s="150">
        <v>3188</v>
      </c>
      <c r="V149" s="150">
        <v>8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93"/>
    <hyperlink ref="C18" r:id="rId70" display="http://finance.sina.com.cn/fund/quotes/150293/bc.shtml"/>
    <hyperlink ref="F18" r:id="rId71" display="http://www.cninfo.com.cn/information/fund/netvalue/150293.html"/>
    <hyperlink ref="M18" r:id="rId72" tooltip="399807" display="http://quote.eastmoney.com/zs399807.html"/>
    <hyperlink ref="O18" r:id="rId73" display="https://www.jisilu.cn/data/utils/lowcalc/150293"/>
    <hyperlink ref="Y18" r:id="rId74" tooltip="加【高铁A级】为自选A类" display="javascript:addOwnedFund('150293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7"/>
    <hyperlink ref="C21" r:id="rId88" display="http://finance.sina.com.cn/fund/quotes/150287/bc.shtml"/>
    <hyperlink ref="F21" r:id="rId89" display="http://www.cninfo.com.cn/information/fund/netvalue/150287.html"/>
    <hyperlink ref="M21" r:id="rId90" tooltip="399440" display="http://quote.eastmoney.com/zs399440.html"/>
    <hyperlink ref="O21" r:id="rId91" display="https://www.jisilu.cn/data/utils/lowcalc/150287"/>
    <hyperlink ref="Y21" r:id="rId92" tooltip="加【钢铁A】为自选A类" display="javascript:addOwnedFund('150287');"/>
    <hyperlink ref="A22" r:id="rId93" display="https://www.jisilu.cn/data/sfnew/detail/150303"/>
    <hyperlink ref="C22" r:id="rId94" display="http://finance.sina.com.cn/fund/quotes/150303/bc.shtml"/>
    <hyperlink ref="F22" r:id="rId95" display="http://www.cninfo.com.cn/information/fund/netvalue/150303.html"/>
    <hyperlink ref="M22" r:id="rId96" tooltip="399673" display="http://quote.eastmoney.com/zs399673.html"/>
    <hyperlink ref="O22" r:id="rId97" display="https://www.jisilu.cn/data/utils/lowcalc/150303"/>
    <hyperlink ref="Y22" r:id="rId98" tooltip="加【创业股A】为自选A类" display="javascript:addOwnedFund('150303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299"/>
    <hyperlink ref="C25" r:id="rId112" display="http://finance.sina.com.cn/fund/quotes/150299/bc.shtml"/>
    <hyperlink ref="F25" r:id="rId113" display="http://www.cninfo.com.cn/information/fund/netvalue/150299.html"/>
    <hyperlink ref="M25" r:id="rId114" tooltip="399986" display="http://quote.eastmoney.com/zs399986.html"/>
    <hyperlink ref="O25" r:id="rId115" display="https://www.jisilu.cn/data/utils/lowcalc/150299"/>
    <hyperlink ref="Y25" r:id="rId116" tooltip="将【银行股A】从自选中删除" display="javascript:delOwnedFund('150299');"/>
    <hyperlink ref="A26" r:id="rId117" display="https://www.jisilu.cn/data/sfnew/detail/502037"/>
    <hyperlink ref="C26" r:id="rId118" display="http://finance.sina.com.cn/fund/quotes/502037/bc.shtml"/>
    <hyperlink ref="F26" r:id="rId119" display="http://www.cninfo.com.cn/information/fund/netvalue/502037.html"/>
    <hyperlink ref="M26" r:id="rId120" tooltip="399805" display="http://quote.eastmoney.com/zs399805.html"/>
    <hyperlink ref="O26" r:id="rId121" display="https://www.jisilu.cn/data/utils/lowcalc/502037"/>
    <hyperlink ref="Y26" r:id="rId122" tooltip="加【网金A】为自选A类" display="javascript:addOwnedFund('502037');"/>
    <hyperlink ref="A27" r:id="rId123" display="https://www.jisilu.cn/data/sfnew/detail/150198"/>
    <hyperlink ref="C27" r:id="rId124" display="http://finance.sina.com.cn/fund/quotes/150198/bc.shtml"/>
    <hyperlink ref="F27" r:id="rId125" display="http://www.cninfo.com.cn/information/fund/netvalue/150198.html"/>
    <hyperlink ref="M27" r:id="rId126" tooltip="399396" display="http://quote.eastmoney.com/zs399396.html"/>
    <hyperlink ref="O27" r:id="rId127" display="https://www.jisilu.cn/data/utils/lowcalc/150198"/>
    <hyperlink ref="Y27" r:id="rId128" tooltip="加【食品A】为自选A类" display="javascript:addOwnedFund('150198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117"/>
    <hyperlink ref="C29" r:id="rId136" display="http://finance.sina.com.cn/fund/quotes/150117/bc.shtml"/>
    <hyperlink ref="F29" r:id="rId137" display="http://www.cninfo.com.cn/information/fund/netvalue/150117.html"/>
    <hyperlink ref="M29" r:id="rId138" tooltip="399393" display="http://quote.eastmoney.com/zs399393.html"/>
    <hyperlink ref="O29" r:id="rId139" display="https://www.jisilu.cn/data/utils/lowcalc/150117"/>
    <hyperlink ref="Y29" r:id="rId140" tooltip="加【房地产A】为自选A类" display="javascript:addOwnedFund('150117');"/>
    <hyperlink ref="A30" r:id="rId141" display="https://www.jisilu.cn/data/sfnew/detail/150247"/>
    <hyperlink ref="C30" r:id="rId142" display="http://finance.sina.com.cn/fund/quotes/150247/bc.shtml"/>
    <hyperlink ref="F30" r:id="rId143" display="http://www.cninfo.com.cn/information/fund/netvalue/150247.html"/>
    <hyperlink ref="M30" r:id="rId144" tooltip="399971" display="http://quote.eastmoney.com/zs399971.html"/>
    <hyperlink ref="O30" r:id="rId145" display="https://www.jisilu.cn/data/utils/lowcalc/150247"/>
    <hyperlink ref="Y30" r:id="rId146" tooltip="加【传媒A级】为自选A类" display="javascript:addOwnedFund('150247');"/>
    <hyperlink ref="A31" r:id="rId147" display="https://www.jisilu.cn/data/sfnew/detail/150130"/>
    <hyperlink ref="C31" r:id="rId148" display="http://finance.sina.com.cn/fund/quotes/150130/bc.shtml"/>
    <hyperlink ref="F31" r:id="rId149" display="http://www.cninfo.com.cn/information/fund/netvalue/150130.html"/>
    <hyperlink ref="M31" r:id="rId150" tooltip="399394" display="http://quote.eastmoney.com/zs399394.html"/>
    <hyperlink ref="O31" r:id="rId151" display="https://www.jisilu.cn/data/utils/lowcalc/150130"/>
    <hyperlink ref="Y31" r:id="rId152" tooltip="加【医药A】为自选A类" display="javascript:addOwnedFund('150130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263"/>
    <hyperlink ref="C33" r:id="rId160" display="http://finance.sina.com.cn/fund/quotes/150263/bc.shtml"/>
    <hyperlink ref="F33" r:id="rId161" display="http://www.cninfo.com.cn/information/fund/netvalue/150263.html"/>
    <hyperlink ref="M33" r:id="rId162" tooltip="000852" display="http://quote.eastmoney.com/zs000852.html"/>
    <hyperlink ref="O33" r:id="rId163" display="https://www.jisilu.cn/data/utils/lowcalc/150263"/>
    <hyperlink ref="Y33" r:id="rId164" tooltip="加【1000A】为自选A类" display="javascript:addOwnedFund('150263');"/>
    <hyperlink ref="A34" r:id="rId165" display="https://www.jisilu.cn/data/sfnew/detail/150190"/>
    <hyperlink ref="C34" r:id="rId166" display="http://finance.sina.com.cn/fund/quotes/150190/bc.shtml"/>
    <hyperlink ref="F34" r:id="rId167" display="http://www.cninfo.com.cn/information/fund/netvalue/150190.html"/>
    <hyperlink ref="M34" r:id="rId168" tooltip="000827" display="http://quote.eastmoney.com/zs000827.html"/>
    <hyperlink ref="O34" r:id="rId169" display="https://www.jisilu.cn/data/utils/lowcalc/150190"/>
    <hyperlink ref="Y34" r:id="rId170" tooltip="加【NCF环保A】为自选A类" display="javascript:addOwnedFund('150190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38"/>
    <hyperlink ref="C44" r:id="rId220" display="http://finance.sina.com.cn/fund/quotes/150138/bc.shtml"/>
    <hyperlink ref="F44" r:id="rId221" display="http://www.cninfo.com.cn/information/fund/netvalue/150138.html"/>
    <hyperlink ref="M44" r:id="rId222" tooltip="000842" display="http://quote.eastmoney.com/zs000842.html"/>
    <hyperlink ref="O44" r:id="rId223" display="https://www.jisilu.cn/data/utils/lowcalc/150138"/>
    <hyperlink ref="Y44" r:id="rId224" tooltip="加【中证800A】为自选A类" display="javascript:addOwnedFund('150138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053"/>
    <hyperlink ref="C46" r:id="rId232" display="http://finance.sina.com.cn/fund/quotes/150053/bc.shtml"/>
    <hyperlink ref="F46" r:id="rId233" display="http://www.cninfo.com.cn/information/fund/netvalue/150053.html"/>
    <hyperlink ref="M46" r:id="rId234" tooltip="399905" display="http://quote.eastmoney.com/zs399905.html"/>
    <hyperlink ref="O46" r:id="rId235" display="https://www.jisilu.cn/data/utils/lowcalc/150053"/>
    <hyperlink ref="Y46" r:id="rId236" tooltip="加【泰达500A】为自选A类" display="javascript:addOwnedFund('150053');"/>
    <hyperlink ref="A47" r:id="rId237" display="https://www.jisilu.cn/data/sfnew/detail/150121"/>
    <hyperlink ref="C47" r:id="rId238" display="http://finance.sina.com.cn/fund/quotes/150121/bc.shtml"/>
    <hyperlink ref="F47" r:id="rId239" display="http://www.cninfo.com.cn/information/fund/netvalue/150121.html"/>
    <hyperlink ref="M47" r:id="rId240" tooltip="399918" display="http://quote.eastmoney.com/zs399918.html"/>
    <hyperlink ref="O47" r:id="rId241" display="https://www.jisilu.cn/data/utils/lowcalc/150121"/>
    <hyperlink ref="Y47" r:id="rId242" tooltip="加【银河优先】为自选A类" display="javascript:addOwnedFund('150121');"/>
    <hyperlink ref="A48" r:id="rId243" display="https://www.jisilu.cn/data/sfnew/detail/502041"/>
    <hyperlink ref="C48" r:id="rId244" display="http://finance.sina.com.cn/fund/quotes/502041/bc.shtml"/>
    <hyperlink ref="F48" r:id="rId245" display="http://www.cninfo.com.cn/information/fund/netvalue/502041.html"/>
    <hyperlink ref="M48" r:id="rId246" tooltip="000016" display="http://quote.eastmoney.com/zs000016.html"/>
    <hyperlink ref="O48" r:id="rId247" display="https://www.jisilu.cn/data/utils/lowcalc/502041"/>
    <hyperlink ref="Y48" r:id="rId248" tooltip="加【上50A】为自选A类" display="javascript:addOwnedFund('502041');"/>
    <hyperlink ref="A49" r:id="rId249" display="https://www.jisilu.cn/data/sfnew/detail/502031"/>
    <hyperlink ref="C49" r:id="rId250" display="http://finance.sina.com.cn/fund/quotes/502031/bc.shtml"/>
    <hyperlink ref="F49" r:id="rId251" display="http://www.cninfo.com.cn/information/fund/netvalue/502031.html"/>
    <hyperlink ref="M49" r:id="rId252" tooltip="399807" display="http://quote.eastmoney.com/zs399807.html"/>
    <hyperlink ref="O49" r:id="rId253" display="https://www.jisilu.cn/data/utils/lowcalc/502031"/>
    <hyperlink ref="Y49" r:id="rId254" tooltip="将【高铁A】从自选中删除" display="javascript:delOwnedFund('502031');"/>
    <hyperlink ref="A50" r:id="rId255" display="https://www.jisilu.cn/data/sfnew/detail/150112"/>
    <hyperlink ref="C50" r:id="rId256" display="http://finance.sina.com.cn/fund/quotes/150112/bc.shtml"/>
    <hyperlink ref="F50" r:id="rId257" display="http://www.cninfo.com.cn/information/fund/netvalue/150112.html"/>
    <hyperlink ref="M50" r:id="rId258" tooltip="399330" display="http://quote.eastmoney.com/zs399330.html"/>
    <hyperlink ref="O50" r:id="rId259" display="https://www.jisilu.cn/data/utils/lowcalc/150112"/>
    <hyperlink ref="Y50" r:id="rId260" tooltip="加【深100A】为自选A类" display="javascript:addOwnedFund('150112');"/>
    <hyperlink ref="A51" r:id="rId261" display="https://www.jisilu.cn/data/sfnew/detail/502014"/>
    <hyperlink ref="C51" r:id="rId262" display="http://finance.sina.com.cn/fund/quotes/502014/bc.shtml"/>
    <hyperlink ref="F51" r:id="rId263" display="http://www.cninfo.com.cn/information/fund/netvalue/502014.html"/>
    <hyperlink ref="M51" r:id="rId264" tooltip="000853" display="http://quote.eastmoney.com/zs000853.html"/>
    <hyperlink ref="O51" r:id="rId265" display="https://www.jisilu.cn/data/utils/lowcalc/502014"/>
    <hyperlink ref="Y51" r:id="rId266" tooltip="加【一带一A】为自选A类" display="javascript:addOwnedFund('502014');"/>
    <hyperlink ref="A52" r:id="rId267" display="https://www.jisilu.cn/data/sfnew/detail/150073"/>
    <hyperlink ref="C52" r:id="rId268" display="http://finance.sina.com.cn/fund/quotes/150073/bc.shtml"/>
    <hyperlink ref="F52" r:id="rId269" display="http://www.cninfo.com.cn/information/fund/netvalue/150073.html"/>
    <hyperlink ref="M52" r:id="rId270" tooltip="399958" display="http://quote.eastmoney.com/zs399958.html"/>
    <hyperlink ref="O52" r:id="rId271" display="https://www.jisilu.cn/data/utils/lowcalc/150073"/>
    <hyperlink ref="Y52" r:id="rId272" tooltip="加【诺安稳健】为自选A类" display="javascript:addOwnedFund('150073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150281"/>
    <hyperlink ref="C54" r:id="rId280" display="http://finance.sina.com.cn/fund/quotes/150281/bc.shtml"/>
    <hyperlink ref="F54" r:id="rId281" display="http://www.cninfo.com.cn/information/fund/netvalue/150281.html"/>
    <hyperlink ref="M54" r:id="rId282" tooltip="399934" display="http://quote.eastmoney.com/zs399934.html"/>
    <hyperlink ref="O54" r:id="rId283" display="https://www.jisilu.cn/data/utils/lowcalc/150281"/>
    <hyperlink ref="Y54" r:id="rId284" tooltip="加【金融地A】为自选A类" display="javascript:addOwnedFund('150281');"/>
    <hyperlink ref="A55" r:id="rId285" display="https://www.jisilu.cn/data/sfnew/detail/150094"/>
    <hyperlink ref="C55" r:id="rId286" display="http://finance.sina.com.cn/fund/quotes/150094/bc.shtml"/>
    <hyperlink ref="F55" r:id="rId287" display="http://www.cninfo.com.cn/information/fund/netvalue/150094.html"/>
    <hyperlink ref="M55" r:id="rId288" tooltip="000966" display="http://quote.eastmoney.com/zs000966.html"/>
    <hyperlink ref="O55" r:id="rId289" display="https://www.jisilu.cn/data/utils/lowcalc/150094"/>
    <hyperlink ref="Y55" r:id="rId290" tooltip="加【泰信400A】为自选A类" display="javascript:addOwnedFund('150094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502054"/>
    <hyperlink ref="C57" r:id="rId298" display="http://finance.sina.com.cn/fund/quotes/502054/bc.shtml"/>
    <hyperlink ref="F57" r:id="rId299" display="http://www.cninfo.com.cn/information/fund/netvalue/502054.html"/>
    <hyperlink ref="M57" r:id="rId300" tooltip="399975" display="http://quote.eastmoney.com/zs399975.html"/>
    <hyperlink ref="O57" r:id="rId301" display="https://www.jisilu.cn/data/utils/lowcalc/502054"/>
    <hyperlink ref="Y57" r:id="rId302" tooltip="加【券商A】为自选A类" display="javascript:addOwnedFund('502054');"/>
    <hyperlink ref="A58" r:id="rId303" display="https://www.jisilu.cn/data/sfnew/detail/150083"/>
    <hyperlink ref="C58" r:id="rId304" display="http://finance.sina.com.cn/fund/quotes/150083/bc.shtml"/>
    <hyperlink ref="F58" r:id="rId305" display="http://www.cninfo.com.cn/information/fund/netvalue/150083.html"/>
    <hyperlink ref="M58" r:id="rId306" tooltip="399330" display="http://quote.eastmoney.com/zs399330.html"/>
    <hyperlink ref="O58" r:id="rId307" display="https://www.jisilu.cn/data/utils/lowcalc/150083"/>
    <hyperlink ref="Y58" r:id="rId308" tooltip="加【深证100A】为自选A类" display="javascript:addOwnedFund('150083');"/>
    <hyperlink ref="A59" r:id="rId309" display="https://www.jisilu.cn/data/sfnew/detail/150267"/>
    <hyperlink ref="C59" r:id="rId310" display="http://finance.sina.com.cn/fund/quotes/150267/bc.shtml"/>
    <hyperlink ref="F59" r:id="rId311" display="http://www.cninfo.com.cn/information/fund/netvalue/150267.html"/>
    <hyperlink ref="M59" r:id="rId312" tooltip="399986" display="http://quote.eastmoney.com/zs399986.html"/>
    <hyperlink ref="O59" r:id="rId313" display="https://www.jisilu.cn/data/utils/lowcalc/150267"/>
    <hyperlink ref="Y59" r:id="rId314" tooltip="将【银行A类】从自选中删除" display="javascript:delOwnedFund('150267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30"/>
    <hyperlink ref="C61" r:id="rId322" display="http://finance.sina.com.cn/fund/quotes/150030/bc.shtml"/>
    <hyperlink ref="F61" r:id="rId323" display="http://www.cninfo.com.cn/information/fund/netvalue/150030.html"/>
    <hyperlink ref="M61" r:id="rId324" tooltip="000971" display="http://quote.eastmoney.com/zs000971.html"/>
    <hyperlink ref="O61" r:id="rId325" display="https://www.jisilu.cn/data/utils/lowcalc/150030"/>
    <hyperlink ref="Y61" r:id="rId326" tooltip="加【中证90A】为自选A类" display="javascript:addOwnedFund('150030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036"/>
    <hyperlink ref="C64" r:id="rId340" display="http://finance.sina.com.cn/fund/quotes/150036/bc.shtml"/>
    <hyperlink ref="F64" r:id="rId341" display="http://www.cninfo.com.cn/information/fund/netvalue/150036.html"/>
    <hyperlink ref="M64" r:id="rId342" tooltip="399300" display="http://quote.eastmoney.com/zs399300.html"/>
    <hyperlink ref="O64" r:id="rId343" display="https://www.jisilu.cn/data/utils/lowcalc/150036"/>
    <hyperlink ref="Y64" r:id="rId344" tooltip="加【建信稳健】为自选A类" display="javascript:addOwnedFund('150036');"/>
    <hyperlink ref="A65" r:id="rId345" display="https://www.jisilu.cn/data/sfnew/detail/150225"/>
    <hyperlink ref="C65" r:id="rId346" display="http://finance.sina.com.cn/fund/quotes/150225/bc.shtml"/>
    <hyperlink ref="F65" r:id="rId347" display="http://www.cninfo.com.cn/information/fund/netvalue/150225.html"/>
    <hyperlink ref="M65" r:id="rId348" tooltip="399966" display="http://quote.eastmoney.com/zs399966.html"/>
    <hyperlink ref="O65" r:id="rId349" display="https://www.jisilu.cn/data/utils/lowcalc/150225"/>
    <hyperlink ref="Y65" r:id="rId350" tooltip="加【证保A级】为自选A类" display="javascript:addOwnedFund('150225');"/>
    <hyperlink ref="A66" r:id="rId351" display="https://www.jisilu.cn/data/sfnew/detail/150213"/>
    <hyperlink ref="C66" r:id="rId352" display="http://finance.sina.com.cn/fund/quotes/150213/bc.shtml"/>
    <hyperlink ref="F66" r:id="rId353" display="http://www.cninfo.com.cn/information/fund/netvalue/150213.html"/>
    <hyperlink ref="M66" r:id="rId354" tooltip="399958" display="http://quote.eastmoney.com/zs399958.html"/>
    <hyperlink ref="O66" r:id="rId355" display="https://www.jisilu.cn/data/utils/lowcalc/150213"/>
    <hyperlink ref="Y66" r:id="rId356" tooltip="加【成长A级】为自选A类" display="javascript:addOwnedFund('150213');"/>
    <hyperlink ref="A67" r:id="rId357" display="https://www.jisilu.cn/data/sfnew/detail/150104"/>
    <hyperlink ref="C67" r:id="rId358" display="http://finance.sina.com.cn/fund/quotes/150104/bc.shtml"/>
    <hyperlink ref="F67" r:id="rId359" display="http://www.cninfo.com.cn/information/fund/netvalue/150104.html"/>
    <hyperlink ref="M67" r:id="rId360" tooltip="399300" display="http://quote.eastmoney.com/zs399300.html"/>
    <hyperlink ref="O67" r:id="rId361" display="https://www.jisilu.cn/data/utils/lowcalc/150104"/>
    <hyperlink ref="Y67" r:id="rId362" tooltip="加【HS300A】为自选A类" display="javascript:addOwnedFund('150104');"/>
    <hyperlink ref="A68" r:id="rId363" display="https://www.jisilu.cn/data/sfnew/detail/150064"/>
    <hyperlink ref="C68" r:id="rId364" display="http://finance.sina.com.cn/fund/quotes/150064/bc.shtml"/>
    <hyperlink ref="F68" r:id="rId365" display="http://www.cninfo.com.cn/information/fund/netvalue/150064.html"/>
    <hyperlink ref="M68" r:id="rId366" tooltip="399904" display="http://quote.eastmoney.com/zs399904.html"/>
    <hyperlink ref="O68" r:id="rId367" display="https://www.jisilu.cn/data/utils/lowcalc/150064"/>
    <hyperlink ref="Y68" r:id="rId368" tooltip="加【同瑞A】为自选A类" display="javascript:addOwnedFund('150064');"/>
    <hyperlink ref="A69" r:id="rId369" display="https://www.jisilu.cn/data/sfnew/detail/150055"/>
    <hyperlink ref="C69" r:id="rId370" display="http://finance.sina.com.cn/fund/quotes/150055/bc.shtml"/>
    <hyperlink ref="F69" r:id="rId371" display="http://www.cninfo.com.cn/information/fund/netvalue/150055.html"/>
    <hyperlink ref="M69" r:id="rId372" tooltip="399905" display="http://quote.eastmoney.com/zs399905.html"/>
    <hyperlink ref="O69" r:id="rId373" display="https://www.jisilu.cn/data/utils/lowcalc/150055"/>
    <hyperlink ref="Y69" r:id="rId374" tooltip="加【500A】为自选A类" display="javascript:addOwnedFund('150055');"/>
    <hyperlink ref="A70" r:id="rId375" display="https://www.jisilu.cn/data/sfnew/detail/150140"/>
    <hyperlink ref="C70" r:id="rId376" display="http://finance.sina.com.cn/fund/quotes/150140/bc.shtml"/>
    <hyperlink ref="F70" r:id="rId377" display="http://www.cninfo.com.cn/information/fund/netvalue/150140.html"/>
    <hyperlink ref="M70" r:id="rId378" tooltip="399300" display="http://quote.eastmoney.com/zs399300.html"/>
    <hyperlink ref="O70" r:id="rId379" display="https://www.jisilu.cn/data/utils/lowcalc/150140"/>
    <hyperlink ref="Y70" r:id="rId380" tooltip="加【国金300A】为自选A类" display="javascript:addOwnedFund('150140');"/>
    <hyperlink ref="A71" r:id="rId381" display="https://www.jisilu.cn/data/sfnew/detail/150090"/>
    <hyperlink ref="C71" r:id="rId382" display="http://finance.sina.com.cn/fund/quotes/150090/bc.shtml"/>
    <hyperlink ref="F71" r:id="rId383" display="http://www.cninfo.com.cn/information/fund/netvalue/150090.html"/>
    <hyperlink ref="M71" r:id="rId384" tooltip="399958" display="http://quote.eastmoney.com/zs399958.html"/>
    <hyperlink ref="O71" r:id="rId385" display="https://www.jisilu.cn/data/utils/lowcalc/150090"/>
    <hyperlink ref="Y71" r:id="rId386" tooltip="加【成长A】为自选A类" display="javascript:addOwnedFund('150090');"/>
    <hyperlink ref="A72" r:id="rId387" display="https://www.jisilu.cn/data/sfnew/detail/150152"/>
    <hyperlink ref="C72" r:id="rId388" display="http://finance.sina.com.cn/fund/quotes/150152/bc.shtml"/>
    <hyperlink ref="F72" r:id="rId389" display="http://www.cninfo.com.cn/information/fund/netvalue/150152.html"/>
    <hyperlink ref="M72" r:id="rId390" tooltip="399006" display="http://quote.eastmoney.com/zs399006.html"/>
    <hyperlink ref="O72" r:id="rId391" display="https://www.jisilu.cn/data/utils/lowcalc/150152"/>
    <hyperlink ref="Y72" r:id="rId392" tooltip="加【创业板A】为自选A类" display="javascript:addOwnedFund('150152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2" r:id="rId438" display="https://www.jisilu.cn/data/sfnew/detail/150157"/>
    <hyperlink ref="C82" r:id="rId439" display="http://finance.sina.com.cn/fund/quotes/150157/bc.shtml"/>
    <hyperlink ref="F82" r:id="rId440" display="http://www.cninfo.com.cn/information/fund/netvalue/150157.html"/>
    <hyperlink ref="M82" r:id="rId441" tooltip="000974" display="http://quote.eastmoney.com/zs000974.html"/>
    <hyperlink ref="O82" r:id="rId442" display="https://www.jisilu.cn/data/utils/lowcalc/150157"/>
    <hyperlink ref="Y82" r:id="rId443" tooltip="加【金融A】为自选A类" display="javascript:addOwnedFund('150157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164"/>
    <hyperlink ref="C86" r:id="rId457" display="http://finance.sina.com.cn/fund/quotes/150164/bc.shtml"/>
    <hyperlink ref="F86" r:id="rId458" display="http://www.cninfo.com.cn/information/fund/netvalue/150164.html"/>
    <hyperlink ref="M86" r:id="rId459" tooltip="000832" display="http://quote.eastmoney.com/zs000832.html"/>
    <hyperlink ref="O86" r:id="rId460" display="https://www.jisilu.cn/data/utils/lowcalc/150164"/>
    <hyperlink ref="Y86" r:id="rId461" tooltip="加【可转债A】为自选A类" display="javascript:addOwnedFund('150164');"/>
    <hyperlink ref="A87" r:id="rId462" display="https://www.jisilu.cn/data/sfnew/detail/150076"/>
    <hyperlink ref="C87" r:id="rId463" display="http://finance.sina.com.cn/fund/quotes/150076/bc.shtml"/>
    <hyperlink ref="F87" r:id="rId464" display="http://www.cninfo.com.cn/information/fund/netvalue/150076.html"/>
    <hyperlink ref="M87" r:id="rId465" tooltip="399300" display="http://quote.eastmoney.com/zs399300.html"/>
    <hyperlink ref="O87" r:id="rId466" display="https://www.jisilu.cn/data/utils/lowcalc/150076"/>
    <hyperlink ref="Y87" r:id="rId467" tooltip="加【浙商稳健】为自选A类" display="javascript:addOwnedFund('150076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29"/>
    <hyperlink ref="C89" r:id="rId475" display="http://finance.sina.com.cn/fund/quotes/150229/bc.shtml"/>
    <hyperlink ref="F89" r:id="rId476" display="http://www.cninfo.com.cn/information/fund/netvalue/150229.html"/>
    <hyperlink ref="M89" r:id="rId477" tooltip="399987" display="http://quote.eastmoney.com/zs399987.html"/>
    <hyperlink ref="O89" r:id="rId478" display="https://www.jisilu.cn/data/utils/lowcalc/150229"/>
    <hyperlink ref="Y89" r:id="rId479" tooltip="加【酒A】为自选A类" display="javascript:addOwnedFund('150229');"/>
    <hyperlink ref="A90" r:id="rId480" display="https://www.jisilu.cn/data/sfnew/detail/150257"/>
    <hyperlink ref="C90" r:id="rId481" display="http://finance.sina.com.cn/fund/quotes/150257/bc.shtml"/>
    <hyperlink ref="F90" r:id="rId482" display="http://www.cninfo.com.cn/information/fund/netvalue/150257.html"/>
    <hyperlink ref="M90" r:id="rId483" tooltip="399993" display="http://quote.eastmoney.com/zs399993.html"/>
    <hyperlink ref="O90" r:id="rId484" display="https://www.jisilu.cn/data/utils/lowcalc/150257"/>
    <hyperlink ref="Y90" r:id="rId485" tooltip="加【生物A】为自选A类" display="javascript:addOwnedFund('150257');"/>
    <hyperlink ref="A91" r:id="rId486" display="https://www.jisilu.cn/data/sfnew/detail/150207"/>
    <hyperlink ref="C91" r:id="rId487" display="http://finance.sina.com.cn/fund/quotes/150207/bc.shtml"/>
    <hyperlink ref="F91" r:id="rId488" display="http://www.cninfo.com.cn/information/fund/netvalue/150207.html"/>
    <hyperlink ref="M91" r:id="rId489" tooltip="399983" display="http://quote.eastmoney.com/zs399983.html"/>
    <hyperlink ref="O91" r:id="rId490" display="https://www.jisilu.cn/data/utils/lowcalc/150207"/>
    <hyperlink ref="Y91" r:id="rId491" tooltip="加【地产A端】为自选A类" display="javascript:addOwnedFund('150207');"/>
    <hyperlink ref="A92" r:id="rId492" display="https://www.jisilu.cn/data/sfnew/detail/150305"/>
    <hyperlink ref="C92" r:id="rId493" display="http://finance.sina.com.cn/fund/quotes/150305/bc.shtml"/>
    <hyperlink ref="F92" r:id="rId494" display="http://www.cninfo.com.cn/information/fund/netvalue/150305.html"/>
    <hyperlink ref="M92" r:id="rId495" tooltip="399812" display="http://quote.eastmoney.com/zs399812.html"/>
    <hyperlink ref="O92" r:id="rId496" display="https://www.jisilu.cn/data/utils/lowcalc/150305"/>
    <hyperlink ref="Y92" r:id="rId497" tooltip="加【养老A】为自选A类" display="javascript:addOwnedFund('150305');"/>
    <hyperlink ref="A93" r:id="rId498" display="https://www.jisilu.cn/data/sfnew/detail/150233"/>
    <hyperlink ref="C93" r:id="rId499" display="http://finance.sina.com.cn/fund/quotes/150233/bc.shtml"/>
    <hyperlink ref="F93" r:id="rId500" display="http://www.cninfo.com.cn/information/fund/netvalue/150233.html"/>
    <hyperlink ref="M93" r:id="rId501" tooltip="399810" display="http://quote.eastmoney.com/zs399810.html"/>
    <hyperlink ref="O93" r:id="rId502" display="https://www.jisilu.cn/data/utils/lowcalc/150233"/>
    <hyperlink ref="Y93" r:id="rId503" tooltip="加【传媒业A】为自选A类" display="javascript:addOwnedFund('150233');"/>
    <hyperlink ref="A94" r:id="rId504" display="https://www.jisilu.cn/data/sfnew/detail/150217"/>
    <hyperlink ref="C94" r:id="rId505" display="http://finance.sina.com.cn/fund/quotes/150217/bc.shtml"/>
    <hyperlink ref="F94" r:id="rId506" display="http://www.cninfo.com.cn/information/fund/netvalue/150217.html"/>
    <hyperlink ref="M94" r:id="rId507" tooltip="399412" display="http://quote.eastmoney.com/zs399412.html"/>
    <hyperlink ref="O94" r:id="rId508" display="https://www.jisilu.cn/data/utils/lowcalc/150217"/>
    <hyperlink ref="Y94" r:id="rId509" tooltip="加【新能源A】为自选A类" display="javascript:addOwnedFund('150217');"/>
    <hyperlink ref="A95" r:id="rId510" display="https://www.jisilu.cn/data/sfnew/detail/150259"/>
    <hyperlink ref="C95" r:id="rId511" display="http://finance.sina.com.cn/fund/quotes/150259/bc.shtml"/>
    <hyperlink ref="F95" r:id="rId512" display="http://www.cninfo.com.cn/information/fund/netvalue/150259.html"/>
    <hyperlink ref="M95" r:id="rId513" tooltip="399992" display="http://quote.eastmoney.com/zs399992.html"/>
    <hyperlink ref="O95" r:id="rId514" display="https://www.jisilu.cn/data/utils/lowcalc/150259"/>
    <hyperlink ref="Y95" r:id="rId515" tooltip="加【重组A】为自选A类" display="javascript:addOwnedFund('150259');"/>
    <hyperlink ref="A96" r:id="rId516" display="https://www.jisilu.cn/data/sfnew/detail/150249"/>
    <hyperlink ref="C96" r:id="rId517" display="http://finance.sina.com.cn/fund/quotes/150249/bc.shtml"/>
    <hyperlink ref="F96" r:id="rId518" display="http://www.cninfo.com.cn/information/fund/netvalue/150249.html"/>
    <hyperlink ref="M96" r:id="rId519" tooltip="399986" display="http://quote.eastmoney.com/zs399986.html"/>
    <hyperlink ref="O96" r:id="rId520" display="https://www.jisilu.cn/data/utils/lowcalc/150249"/>
    <hyperlink ref="Y96" r:id="rId521" tooltip="将【银行A端】从自选中删除" display="javascript:delOwnedFund('150249');"/>
    <hyperlink ref="A97" r:id="rId522" display="https://www.jisilu.cn/data/sfnew/detail/150251"/>
    <hyperlink ref="C97" r:id="rId523" display="http://finance.sina.com.cn/fund/quotes/150251/bc.shtml"/>
    <hyperlink ref="F97" r:id="rId524" display="http://www.cninfo.com.cn/information/fund/netvalue/150251.html"/>
    <hyperlink ref="M97" r:id="rId525" tooltip="399990" display="http://quote.eastmoney.com/zs399990.html"/>
    <hyperlink ref="O97" r:id="rId526" display="https://www.jisilu.cn/data/utils/lowcalc/150251"/>
    <hyperlink ref="Y97" r:id="rId527" tooltip="加【煤炭A】为自选A类" display="javascript:addOwnedFund('150251');"/>
    <hyperlink ref="A98" r:id="rId528" display="https://www.jisilu.cn/data/sfnew/detail/150271"/>
    <hyperlink ref="C98" r:id="rId529" display="http://finance.sina.com.cn/fund/quotes/150271/bc.shtml"/>
    <hyperlink ref="F98" r:id="rId530" display="http://www.cninfo.com.cn/information/fund/netvalue/150271.html"/>
    <hyperlink ref="M98" r:id="rId531" tooltip="399441" display="http://quote.eastmoney.com/zs399441.html"/>
    <hyperlink ref="O98" r:id="rId532" display="https://www.jisilu.cn/data/utils/lowcalc/150271"/>
    <hyperlink ref="Y98" r:id="rId533" tooltip="加【生物药A】为自选A类" display="javascript:addOwnedFund('150271');"/>
    <hyperlink ref="A99" r:id="rId534" display="https://www.jisilu.cn/data/sfnew/detail/502017"/>
    <hyperlink ref="C99" r:id="rId535" display="http://finance.sina.com.cn/fund/quotes/502017/bc.shtml"/>
    <hyperlink ref="F99" r:id="rId536" display="http://www.cninfo.com.cn/information/fund/netvalue/502017.html"/>
    <hyperlink ref="M99" r:id="rId537" tooltip="399991" display="http://quote.eastmoney.com/zs399991.html"/>
    <hyperlink ref="O99" r:id="rId538" display="https://www.jisilu.cn/data/utils/lowcalc/502017"/>
    <hyperlink ref="Y99" r:id="rId539" tooltip="加【带路A】为自选A类" display="javascript:addOwnedFund('502017');"/>
    <hyperlink ref="A100" r:id="rId540" display="https://www.jisilu.cn/data/sfnew/detail/502024"/>
    <hyperlink ref="C100" r:id="rId541" display="http://finance.sina.com.cn/fund/quotes/502024/bc.shtml"/>
    <hyperlink ref="F100" r:id="rId542" display="http://www.cninfo.com.cn/information/fund/netvalue/502024.html"/>
    <hyperlink ref="M100" r:id="rId543" tooltip="399440" display="http://quote.eastmoney.com/zs399440.html"/>
    <hyperlink ref="O100" r:id="rId544" display="https://www.jisilu.cn/data/utils/lowcalc/502024"/>
    <hyperlink ref="Y100" r:id="rId545" tooltip="加【钢铁A】为自选A类" display="javascript:addOwnedFund('502024');"/>
    <hyperlink ref="A101" r:id="rId546" display="https://www.jisilu.cn/data/sfnew/detail/502027"/>
    <hyperlink ref="C101" r:id="rId547" display="http://finance.sina.com.cn/fund/quotes/502027/bc.shtml"/>
    <hyperlink ref="F101" r:id="rId548" display="http://www.cninfo.com.cn/information/fund/netvalue/502027.html"/>
    <hyperlink ref="M101" r:id="rId549" tooltip="399429" display="http://quote.eastmoney.com/zs399429.html"/>
    <hyperlink ref="O101" r:id="rId550" display="https://www.jisilu.cn/data/utils/lowcalc/502027"/>
    <hyperlink ref="Y101" r:id="rId551" tooltip="加【新丝路A】为自选A类" display="javascript:addOwnedFund('502027');"/>
    <hyperlink ref="A102" r:id="rId552" display="https://www.jisilu.cn/data/sfnew/detail/150283"/>
    <hyperlink ref="C102" r:id="rId553" display="http://finance.sina.com.cn/fund/quotes/150283/bc.shtml"/>
    <hyperlink ref="F102" r:id="rId554" display="http://www.cninfo.com.cn/information/fund/netvalue/150283.html"/>
    <hyperlink ref="M102" r:id="rId555" tooltip="000808" display="http://quote.eastmoney.com/zs000808.html"/>
    <hyperlink ref="O102" r:id="rId556" display="https://www.jisilu.cn/data/utils/lowcalc/150283"/>
    <hyperlink ref="Y102" r:id="rId557" tooltip="加【SW医药A】为自选A类" display="javascript:addOwnedFund('150283');"/>
    <hyperlink ref="A103" r:id="rId558" display="https://www.jisilu.cn/data/sfnew/detail/150100"/>
    <hyperlink ref="C103" r:id="rId559" display="http://finance.sina.com.cn/fund/quotes/150100/bc.shtml"/>
    <hyperlink ref="F103" r:id="rId560" display="http://www.cninfo.com.cn/information/fund/netvalue/150100.html"/>
    <hyperlink ref="M103" r:id="rId561" tooltip="000805" display="http://quote.eastmoney.com/zs000805.html"/>
    <hyperlink ref="O103" r:id="rId562" display="https://www.jisilu.cn/data/utils/lowcalc/150100"/>
    <hyperlink ref="Y103" r:id="rId563" tooltip="加【资源A】为自选A类" display="javascript:addOwnedFund('150100');"/>
    <hyperlink ref="A104" r:id="rId564" display="https://www.jisilu.cn/data/sfnew/detail/150177"/>
    <hyperlink ref="C104" r:id="rId565" display="http://finance.sina.com.cn/fund/quotes/150177/bc.shtml"/>
    <hyperlink ref="F104" r:id="rId566" display="http://www.cninfo.com.cn/information/fund/netvalue/150177.html"/>
    <hyperlink ref="M104" r:id="rId567" tooltip="399966" display="http://quote.eastmoney.com/zs399966.html"/>
    <hyperlink ref="O104" r:id="rId568" display="https://www.jisilu.cn/data/utils/lowcalc/150177"/>
    <hyperlink ref="Y104" r:id="rId569" tooltip="加【证保A】为自选A类" display="javascript:addOwnedFund('150177');"/>
    <hyperlink ref="A105" r:id="rId570" display="https://www.jisilu.cn/data/sfnew/detail/150179"/>
    <hyperlink ref="C105" r:id="rId571" display="http://finance.sina.com.cn/fund/quotes/150179/bc.shtml"/>
    <hyperlink ref="F105" r:id="rId572" display="http://www.cninfo.com.cn/information/fund/netvalue/150179.html"/>
    <hyperlink ref="M105" r:id="rId573" tooltip="399935" display="http://quote.eastmoney.com/zs399935.html"/>
    <hyperlink ref="O105" r:id="rId574" display="https://www.jisilu.cn/data/utils/lowcalc/150179"/>
    <hyperlink ref="Y105" r:id="rId575" tooltip="加【信息A】为自选A类" display="javascript:addOwnedFund('150179');"/>
    <hyperlink ref="A106" r:id="rId576" display="https://www.jisilu.cn/data/sfnew/detail/150203"/>
    <hyperlink ref="C106" r:id="rId577" display="http://finance.sina.com.cn/fund/quotes/150203/bc.shtml"/>
    <hyperlink ref="F106" r:id="rId578" display="http://www.cninfo.com.cn/information/fund/netvalue/150203.html"/>
    <hyperlink ref="M106" r:id="rId579" tooltip="399971" display="http://quote.eastmoney.com/zs399971.html"/>
    <hyperlink ref="O106" r:id="rId580" display="https://www.jisilu.cn/data/utils/lowcalc/150203"/>
    <hyperlink ref="Y106" r:id="rId581" tooltip="加【传媒A】为自选A类" display="javascript:addOwnedFund('150203');"/>
    <hyperlink ref="A107" r:id="rId582" display="https://www.jisilu.cn/data/sfnew/detail/150235"/>
    <hyperlink ref="C107" r:id="rId583" display="http://finance.sina.com.cn/fund/quotes/150235/bc.shtml"/>
    <hyperlink ref="F107" r:id="rId584" display="http://www.cninfo.com.cn/information/fund/netvalue/150235.html"/>
    <hyperlink ref="M107" r:id="rId585" tooltip="399975" display="http://quote.eastmoney.com/zs399975.html"/>
    <hyperlink ref="O107" r:id="rId586" display="https://www.jisilu.cn/data/utils/lowcalc/150235"/>
    <hyperlink ref="Y107" r:id="rId587" tooltip="加【券商A级】为自选A类" display="javascript:addOwnedFund('150235');"/>
    <hyperlink ref="A108" r:id="rId588" display="https://www.jisilu.cn/data/sfnew/detail/150241"/>
    <hyperlink ref="C108" r:id="rId589" display="http://finance.sina.com.cn/fund/quotes/150241/bc.shtml"/>
    <hyperlink ref="F108" r:id="rId590" display="http://www.cninfo.com.cn/information/fund/netvalue/150241.html"/>
    <hyperlink ref="M108" r:id="rId591" tooltip="399986" display="http://quote.eastmoney.com/zs399986.html"/>
    <hyperlink ref="O108" r:id="rId592" display="https://www.jisilu.cn/data/utils/lowcalc/150241"/>
    <hyperlink ref="Y108" r:id="rId593" tooltip="将【银行A级】从自选中删除" display="javascript:delOwnedFund('150241');"/>
    <hyperlink ref="A109" r:id="rId594" display="https://www.jisilu.cn/data/sfnew/detail/150255"/>
    <hyperlink ref="C109" r:id="rId595" display="http://finance.sina.com.cn/fund/quotes/150255/bc.shtml"/>
    <hyperlink ref="F109" r:id="rId596" display="http://www.cninfo.com.cn/information/fund/netvalue/150255.html"/>
    <hyperlink ref="M109" r:id="rId597" tooltip="399986" display="http://quote.eastmoney.com/zs399986.html"/>
    <hyperlink ref="O109" r:id="rId598" display="https://www.jisilu.cn/data/utils/lowcalc/150255"/>
    <hyperlink ref="Y109" r:id="rId599" tooltip="将【银行业A】从自选中删除" display="javascript:delOwnedFund('150255');"/>
    <hyperlink ref="A110" r:id="rId600" display="https://www.jisilu.cn/data/sfnew/detail/150269"/>
    <hyperlink ref="C110" r:id="rId601" display="http://finance.sina.com.cn/fund/quotes/150269/bc.shtml"/>
    <hyperlink ref="F110" r:id="rId602" display="http://www.cninfo.com.cn/information/fund/netvalue/150269.html"/>
    <hyperlink ref="M110" r:id="rId603" tooltip="399997" display="http://quote.eastmoney.com/zs399997.html"/>
    <hyperlink ref="O110" r:id="rId604" display="https://www.jisilu.cn/data/utils/lowcalc/150269"/>
    <hyperlink ref="Y110" r:id="rId605" tooltip="加【白酒A】为自选A类" display="javascript:addOwnedFund('150269');"/>
    <hyperlink ref="A111" r:id="rId606" display="https://www.jisilu.cn/data/sfnew/detail/150275"/>
    <hyperlink ref="C111" r:id="rId607" display="http://finance.sina.com.cn/fund/quotes/150275/bc.shtml"/>
    <hyperlink ref="F111" r:id="rId608" display="http://www.cninfo.com.cn/information/fund/netvalue/150275.html"/>
    <hyperlink ref="M111" r:id="rId609" tooltip="399991" display="http://quote.eastmoney.com/zs399991.html"/>
    <hyperlink ref="O111" r:id="rId610" display="https://www.jisilu.cn/data/utils/lowcalc/150275"/>
    <hyperlink ref="Y111" r:id="rId611" tooltip="将【一带一A】从自选中删除" display="javascript:delOwnedFund('150275');"/>
    <hyperlink ref="A112" r:id="rId612" display="https://www.jisilu.cn/data/sfnew/detail/502049"/>
    <hyperlink ref="C112" r:id="rId613" display="http://finance.sina.com.cn/fund/quotes/502049/bc.shtml"/>
    <hyperlink ref="F112" r:id="rId614" display="http://www.cninfo.com.cn/information/fund/netvalue/502049.html"/>
    <hyperlink ref="M112" r:id="rId615" tooltip="000016" display="http://quote.eastmoney.com/zs000016.html"/>
    <hyperlink ref="O112" r:id="rId616" display="https://www.jisilu.cn/data/utils/lowcalc/502049"/>
    <hyperlink ref="Y112" r:id="rId617" tooltip="加【上证50A】为自选A类" display="javascript:addOwnedFund('502049');"/>
    <hyperlink ref="A113" r:id="rId618" display="https://www.jisilu.cn/data/sfnew/detail/150184"/>
    <hyperlink ref="C113" r:id="rId619" display="http://finance.sina.com.cn/fund/quotes/150184/bc.shtml"/>
    <hyperlink ref="F113" r:id="rId620" display="http://www.cninfo.com.cn/information/fund/netvalue/150184.html"/>
    <hyperlink ref="M113" r:id="rId621" tooltip="000827" display="http://quote.eastmoney.com/zs000827.html"/>
    <hyperlink ref="O113" r:id="rId622" display="https://www.jisilu.cn/data/utils/lowcalc/150184"/>
    <hyperlink ref="Y113" r:id="rId623" tooltip="加【环保A】为自选A类" display="javascript:addOwnedFund('150184');"/>
    <hyperlink ref="A114" r:id="rId624" display="https://www.jisilu.cn/data/sfnew/detail/150243"/>
    <hyperlink ref="C114" r:id="rId625" display="http://finance.sina.com.cn/fund/quotes/150243/bc.shtml"/>
    <hyperlink ref="F114" r:id="rId626" display="http://www.cninfo.com.cn/information/fund/netvalue/150243.html"/>
    <hyperlink ref="M114" r:id="rId627" tooltip="399006" display="http://quote.eastmoney.com/zs399006.html"/>
    <hyperlink ref="O114" r:id="rId628" display="https://www.jisilu.cn/data/utils/lowcalc/150243"/>
    <hyperlink ref="Y114" r:id="rId629" tooltip="加【创业A】为自选A类" display="javascript:addOwnedFund('150243');"/>
    <hyperlink ref="A115" r:id="rId630" display="https://www.jisilu.cn/data/sfnew/detail/150307"/>
    <hyperlink ref="C115" r:id="rId631" display="http://finance.sina.com.cn/fund/quotes/150307/bc.shtml"/>
    <hyperlink ref="F115" r:id="rId632" display="http://www.cninfo.com.cn/information/fund/netvalue/150307.html"/>
    <hyperlink ref="M115" r:id="rId633" tooltip="399804" display="http://quote.eastmoney.com/zs399804.html"/>
    <hyperlink ref="O115" r:id="rId634" display="https://www.jisilu.cn/data/utils/lowcalc/150307"/>
    <hyperlink ref="Y115" r:id="rId635" tooltip="加【体育A】为自选A类" display="javascript:addOwnedFund('150307');"/>
    <hyperlink ref="A116" r:id="rId636" display="https://www.jisilu.cn/data/sfnew/detail/150315"/>
    <hyperlink ref="C116" r:id="rId637" display="http://finance.sina.com.cn/fund/quotes/150315/bc.shtml"/>
    <hyperlink ref="F116" r:id="rId638" display="http://www.cninfo.com.cn/information/fund/netvalue/150315.html"/>
    <hyperlink ref="M116" r:id="rId639" tooltip="399803" display="http://quote.eastmoney.com/zs399803.html"/>
    <hyperlink ref="O116" r:id="rId640" display="https://www.jisilu.cn/data/utils/lowcalc/150315"/>
    <hyperlink ref="Y116" r:id="rId641" tooltip="加【工业4A】为自选A类" display="javascript:addOwnedFund('150315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150205"/>
    <hyperlink ref="C118" r:id="rId649" display="http://finance.sina.com.cn/fund/quotes/150205/bc.shtml"/>
    <hyperlink ref="F118" r:id="rId650" display="http://www.cninfo.com.cn/information/fund/netvalue/150205.html"/>
    <hyperlink ref="M118" r:id="rId651" tooltip="399973" display="http://quote.eastmoney.com/zs399973.html"/>
    <hyperlink ref="O118" r:id="rId652" display="https://www.jisilu.cn/data/utils/lowcalc/150205"/>
    <hyperlink ref="Y118" r:id="rId653" tooltip="加【国防A】为自选A类" display="javascript:addOwnedFund('150205');"/>
    <hyperlink ref="A119" r:id="rId654" display="https://www.jisilu.cn/data/sfnew/detail/150227"/>
    <hyperlink ref="C119" r:id="rId655" display="http://finance.sina.com.cn/fund/quotes/150227/bc.shtml"/>
    <hyperlink ref="F119" r:id="rId656" display="http://www.cninfo.com.cn/information/fund/netvalue/150227.html"/>
    <hyperlink ref="M119" r:id="rId657" tooltip="399986" display="http://quote.eastmoney.com/zs399986.html"/>
    <hyperlink ref="O119" r:id="rId658" display="https://www.jisilu.cn/data/utils/lowcalc/150227"/>
    <hyperlink ref="Y119" r:id="rId659" tooltip="将【银行A】从自选中删除" display="javascript:delOwnedFund('150227');"/>
    <hyperlink ref="A120" r:id="rId660" display="https://www.jisilu.cn/data/sfnew/detail/150273"/>
    <hyperlink ref="C120" r:id="rId661" display="http://finance.sina.com.cn/fund/quotes/150273/bc.shtml"/>
    <hyperlink ref="F120" r:id="rId662" display="http://www.cninfo.com.cn/information/fund/netvalue/150273.html"/>
    <hyperlink ref="M120" r:id="rId663" tooltip="399991" display="http://quote.eastmoney.com/zs399991.html"/>
    <hyperlink ref="O120" r:id="rId664" display="https://www.jisilu.cn/data/utils/lowcalc/150273"/>
    <hyperlink ref="Y120" r:id="rId665" tooltip="加【带路A】为自选A类" display="javascript:addOwnedFund('150273');"/>
    <hyperlink ref="A121" r:id="rId666" display="https://www.jisilu.cn/data/sfnew/detail/150277"/>
    <hyperlink ref="C121" r:id="rId667" display="http://finance.sina.com.cn/fund/quotes/150277/bc.shtml"/>
    <hyperlink ref="F121" r:id="rId668" display="http://www.cninfo.com.cn/information/fund/netvalue/150277.html"/>
    <hyperlink ref="M121" r:id="rId669" tooltip="399807" display="http://quote.eastmoney.com/zs399807.html"/>
    <hyperlink ref="O121" r:id="rId670" display="https://www.jisilu.cn/data/utils/lowcalc/150277"/>
    <hyperlink ref="Y121" r:id="rId671" tooltip="将【高铁A】从自选中删除" display="javascript:delOwnedFund('150277');"/>
    <hyperlink ref="A122" r:id="rId672" display="https://www.jisilu.cn/data/sfnew/detail/150200"/>
    <hyperlink ref="C122" r:id="rId673" display="http://finance.sina.com.cn/fund/quotes/150200/bc.shtml"/>
    <hyperlink ref="F122" r:id="rId674" display="http://www.cninfo.com.cn/information/fund/netvalue/150200.html"/>
    <hyperlink ref="M122" r:id="rId675" tooltip="399975" display="http://quote.eastmoney.com/zs399975.html"/>
    <hyperlink ref="O122" r:id="rId676" display="https://www.jisilu.cn/data/utils/lowcalc/150200"/>
    <hyperlink ref="Y122" r:id="rId677" tooltip="加【券商A】为自选A类" display="javascript:addOwnedFund('150200');"/>
    <hyperlink ref="A123" r:id="rId678" display="https://www.jisilu.cn/data/sfnew/detail/150194"/>
    <hyperlink ref="C123" r:id="rId679" display="http://finance.sina.com.cn/fund/quotes/150194/bc.shtml"/>
    <hyperlink ref="F123" r:id="rId680" display="http://www.cninfo.com.cn/information/fund/netvalue/150194.html"/>
    <hyperlink ref="M123" r:id="rId681" tooltip="399970" display="http://quote.eastmoney.com/zs399970.html"/>
    <hyperlink ref="O123" r:id="rId682" display="https://www.jisilu.cn/data/utils/lowcalc/150194"/>
    <hyperlink ref="Y123" r:id="rId683" tooltip="加【互联网A】为自选A类" display="javascript:addOwnedFund('150194');"/>
    <hyperlink ref="A124" r:id="rId684" display="https://www.jisilu.cn/data/sfnew/detail/150329"/>
    <hyperlink ref="C124" r:id="rId685" display="http://finance.sina.com.cn/fund/quotes/150329/bc.shtml"/>
    <hyperlink ref="F124" r:id="rId686" display="http://www.cninfo.com.cn/information/fund/netvalue/150329.html"/>
    <hyperlink ref="M124" r:id="rId687" tooltip="399809" display="http://quote.eastmoney.com/zs399809.html"/>
    <hyperlink ref="O124" r:id="rId688" display="https://www.jisilu.cn/data/utils/lowcalc/150329"/>
    <hyperlink ref="Y124" r:id="rId689" tooltip="加【保险A】为自选A类" display="javascript:addOwnedFund('150329');"/>
    <hyperlink ref="A125" r:id="rId690" display="https://www.jisilu.cn/data/sfnew/detail/150186"/>
    <hyperlink ref="C125" r:id="rId691" display="http://finance.sina.com.cn/fund/quotes/150186/bc.shtml"/>
    <hyperlink ref="F125" r:id="rId692" display="http://www.cninfo.com.cn/information/fund/netvalue/150186.html"/>
    <hyperlink ref="M125" r:id="rId693" tooltip="399967" display="http://quote.eastmoney.com/zs399967.html"/>
    <hyperlink ref="O125" r:id="rId694" display="https://www.jisilu.cn/data/utils/lowcalc/150186"/>
    <hyperlink ref="Y125" r:id="rId695" tooltip="加【军工A级】为自选A类" display="javascript:addOwnedFund('150186');"/>
    <hyperlink ref="A126" r:id="rId696" display="https://www.jisilu.cn/data/sfnew/detail/150209"/>
    <hyperlink ref="C126" r:id="rId697" display="http://finance.sina.com.cn/fund/quotes/150209/bc.shtml"/>
    <hyperlink ref="F126" r:id="rId698" display="http://www.cninfo.com.cn/information/fund/netvalue/150209.html"/>
    <hyperlink ref="M126" r:id="rId699" tooltip="399974" display="http://quote.eastmoney.com/zs399974.html"/>
    <hyperlink ref="O126" r:id="rId700" display="https://www.jisilu.cn/data/utils/lowcalc/150209"/>
    <hyperlink ref="Y126" r:id="rId701" tooltip="加【国企改A】为自选A类" display="javascript:addOwnedFund('150209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150173"/>
    <hyperlink ref="C128" r:id="rId709" display="http://finance.sina.com.cn/fund/quotes/150173/bc.shtml"/>
    <hyperlink ref="F128" r:id="rId710" display="http://www.cninfo.com.cn/information/fund/netvalue/150173.html"/>
    <hyperlink ref="M128" r:id="rId711" tooltip="000998" display="http://quote.eastmoney.com/zs000998.html"/>
    <hyperlink ref="O128" r:id="rId712" display="https://www.jisilu.cn/data/utils/lowcalc/150173"/>
    <hyperlink ref="Y128" r:id="rId713" tooltip="加【TMT中证A】为自选A类" display="javascript:addOwnedFund('150173');"/>
    <hyperlink ref="A129" r:id="rId714" display="https://www.jisilu.cn/data/sfnew/detail/502007"/>
    <hyperlink ref="C129" r:id="rId715" display="http://finance.sina.com.cn/fund/quotes/502007/bc.shtml"/>
    <hyperlink ref="F129" r:id="rId716" display="http://www.cninfo.com.cn/information/fund/netvalue/502007.html"/>
    <hyperlink ref="M129" r:id="rId717" tooltip="399974" display="http://quote.eastmoney.com/zs399974.html"/>
    <hyperlink ref="O129" r:id="rId718" display="https://www.jisilu.cn/data/utils/lowcalc/502007"/>
    <hyperlink ref="Y129" r:id="rId719" tooltip="加【国企改A】为自选A类" display="javascript:addOwnedFund('502007');"/>
    <hyperlink ref="A130" r:id="rId720" display="https://www.jisilu.cn/data/sfnew/detail/150309"/>
    <hyperlink ref="C130" r:id="rId721" display="http://finance.sina.com.cn/fund/quotes/150309/bc.shtml"/>
    <hyperlink ref="F130" r:id="rId722" display="http://www.cninfo.com.cn/information/fund/netvalue/150309.html"/>
    <hyperlink ref="M130" r:id="rId723" tooltip="399994" display="http://quote.eastmoney.com/zs399994.html"/>
    <hyperlink ref="O130" r:id="rId724" display="https://www.jisilu.cn/data/utils/lowcalc/150309"/>
    <hyperlink ref="Y130" r:id="rId725" tooltip="加【信息安A】为自选A类" display="javascript:addOwnedFund('150309');"/>
    <hyperlink ref="A131" r:id="rId726" display="https://www.jisilu.cn/data/sfnew/detail/502011"/>
    <hyperlink ref="C131" r:id="rId727" display="http://finance.sina.com.cn/fund/quotes/502011/bc.shtml"/>
    <hyperlink ref="F131" r:id="rId728" display="http://www.cninfo.com.cn/information/fund/netvalue/502011.html"/>
    <hyperlink ref="M131" r:id="rId729" tooltip="399975" display="http://quote.eastmoney.com/zs399975.html"/>
    <hyperlink ref="O131" r:id="rId730" display="https://www.jisilu.cn/data/utils/lowcalc/502011"/>
    <hyperlink ref="Y131" r:id="rId731" tooltip="加【证券A】为自选A类" display="javascript:addOwnedFund('502011');"/>
    <hyperlink ref="A132" r:id="rId732" display="https://www.jisilu.cn/data/sfnew/detail/502004"/>
    <hyperlink ref="C132" r:id="rId733" display="http://finance.sina.com.cn/fund/quotes/502004/bc.shtml"/>
    <hyperlink ref="F132" r:id="rId734" display="http://www.cninfo.com.cn/information/fund/netvalue/502004.html"/>
    <hyperlink ref="M132" r:id="rId735" tooltip="399967" display="http://quote.eastmoney.com/zs399967.html"/>
    <hyperlink ref="O132" r:id="rId736" display="https://www.jisilu.cn/data/utils/lowcalc/502004"/>
    <hyperlink ref="Y132" r:id="rId737" tooltip="加【军工A】为自选A类" display="javascript:addOwnedFund('502004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192"/>
    <hyperlink ref="C134" r:id="rId745" display="http://finance.sina.com.cn/fund/quotes/150192/bc.shtml"/>
    <hyperlink ref="F134" r:id="rId746" display="http://www.cninfo.com.cn/information/fund/netvalue/150192.html"/>
    <hyperlink ref="M134" r:id="rId747" tooltip="399965" display="http://quote.eastmoney.com/zs399965.html"/>
    <hyperlink ref="O134" r:id="rId748" display="https://www.jisilu.cn/data/utils/lowcalc/150192"/>
    <hyperlink ref="Y134" r:id="rId749" tooltip="加【地产A】为自选A类" display="javascript:addOwnedFund('150192');"/>
    <hyperlink ref="A135" r:id="rId750" display="https://www.jisilu.cn/data/sfnew/detail/150169"/>
    <hyperlink ref="C135" r:id="rId751" display="http://finance.sina.com.cn/fund/quotes/150169/bc.shtml"/>
    <hyperlink ref="F135" r:id="rId752" display="http://www.cninfo.com.cn/information/fund/netvalue/150169.html"/>
    <hyperlink ref="M135" r:id="rId753" tooltip="HSI" display="http://quote.eastmoney.com/hk/zs110000.html"/>
    <hyperlink ref="O135" r:id="rId754" display="https://www.jisilu.cn/data/utils/lowcalc/150169"/>
    <hyperlink ref="Y135" r:id="rId755" tooltip="将【恒生A】从自选中删除" display="javascript:delOwnedFund('150169');"/>
    <hyperlink ref="A136" r:id="rId756" display="https://www.jisilu.cn/data/sfnew/detail/150181"/>
    <hyperlink ref="C136" r:id="rId757" display="http://finance.sina.com.cn/fund/quotes/150181/bc.shtml"/>
    <hyperlink ref="F136" r:id="rId758" display="http://www.cninfo.com.cn/information/fund/netvalue/150181.html"/>
    <hyperlink ref="M136" r:id="rId759" tooltip="399967" display="http://quote.eastmoney.com/zs399967.html"/>
    <hyperlink ref="O136" r:id="rId760" display="https://www.jisilu.cn/data/utils/lowcalc/150181"/>
    <hyperlink ref="Y136" r:id="rId761" tooltip="加【军工A】为自选A类" display="javascript:addOwnedFund('150181');"/>
    <hyperlink ref="A137" r:id="rId762" display="https://www.jisilu.cn/data/sfnew/detail/150245"/>
    <hyperlink ref="C137" r:id="rId763" display="http://finance.sina.com.cn/fund/quotes/150245/bc.shtml"/>
    <hyperlink ref="F137" r:id="rId764" display="http://www.cninfo.com.cn/information/fund/netvalue/150245.html"/>
    <hyperlink ref="M137" r:id="rId765" tooltip="399970" display="http://quote.eastmoney.com/zs399970.html"/>
    <hyperlink ref="O137" r:id="rId766" display="https://www.jisilu.cn/data/utils/lowcalc/150245"/>
    <hyperlink ref="Y137" r:id="rId767" tooltip="加【互联A】为自选A类" display="javascript:addOwnedFund('150245');"/>
    <hyperlink ref="A138" r:id="rId768" display="https://www.jisilu.cn/data/sfnew/detail/150143"/>
    <hyperlink ref="C138" r:id="rId769" display="http://finance.sina.com.cn/fund/quotes/150143/bc.shtml"/>
    <hyperlink ref="F138" r:id="rId770" display="http://www.cninfo.com.cn/information/fund/netvalue/150143.html"/>
    <hyperlink ref="M138" r:id="rId771" tooltip="000832" display="http://quote.eastmoney.com/zs000832.html"/>
    <hyperlink ref="O138" r:id="rId772" display="https://www.jisilu.cn/data/utils/lowcalc/150143"/>
    <hyperlink ref="Y138" r:id="rId773" tooltip="加【转债A级】为自选A类" display="javascript:addOwnedFund('150143');"/>
    <hyperlink ref="A139" r:id="rId774" display="https://www.jisilu.cn/data/sfnew/detail/150279"/>
    <hyperlink ref="C139" r:id="rId775" display="http://finance.sina.com.cn/fund/quotes/150279/bc.shtml"/>
    <hyperlink ref="F139" r:id="rId776" display="http://www.cninfo.com.cn/information/fund/netvalue/150279.html"/>
    <hyperlink ref="M139" r:id="rId777" tooltip="399808" display="http://quote.eastmoney.com/zs399808.html"/>
    <hyperlink ref="O139" r:id="rId778" display="https://www.jisilu.cn/data/utils/lowcalc/150279"/>
    <hyperlink ref="Y139" r:id="rId779" tooltip="加【新能A】为自选A类" display="javascript:addOwnedFund('150279');"/>
    <hyperlink ref="A140" r:id="rId780" display="https://www.jisilu.cn/data/sfnew/detail/150311"/>
    <hyperlink ref="C140" r:id="rId781" display="http://finance.sina.com.cn/fund/quotes/150311/bc.shtml"/>
    <hyperlink ref="F140" r:id="rId782" display="http://www.cninfo.com.cn/information/fund/netvalue/150311.html"/>
    <hyperlink ref="M140" r:id="rId783" tooltip="399996" display="http://quote.eastmoney.com/zs399996.html"/>
    <hyperlink ref="O140" r:id="rId784" display="https://www.jisilu.cn/data/utils/lowcalc/150311"/>
    <hyperlink ref="Y140" r:id="rId785" tooltip="加【智能A】为自选A类" display="javascript:addOwnedFund('150311');"/>
    <hyperlink ref="A141" r:id="rId786" display="https://www.jisilu.cn/data/sfnew/detail/150092"/>
    <hyperlink ref="C141" r:id="rId787" display="http://finance.sina.com.cn/fund/quotes/150092/bc.shtml"/>
    <hyperlink ref="F141" r:id="rId788" display="http://www.cninfo.com.cn/information/fund/netvalue/150092.html"/>
    <hyperlink ref="M141" r:id="rId789" tooltip="399007" display="http://quote.eastmoney.com/zs399007.html"/>
    <hyperlink ref="O141" r:id="rId790" display="https://www.jisilu.cn/data/utils/lowcalc/150092"/>
    <hyperlink ref="Y141" r:id="rId791" tooltip="加【诺德300A】为自选A类" display="javascript:addOwnedFund('150092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42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A139" sqref="A139:XFD139"/>
    </sheetView>
  </sheetViews>
  <sheetFormatPr defaultRowHeight="13.5" x14ac:dyDescent="0.15"/>
  <sheetData>
    <row r="1" spans="1:25" x14ac:dyDescent="0.15">
      <c r="A1" s="751" t="s">
        <v>0</v>
      </c>
      <c r="B1" s="751" t="s">
        <v>1</v>
      </c>
      <c r="C1" s="751" t="s">
        <v>2</v>
      </c>
      <c r="D1" s="751" t="s">
        <v>3</v>
      </c>
      <c r="E1" s="178" t="s">
        <v>4</v>
      </c>
      <c r="F1" s="751" t="s">
        <v>6</v>
      </c>
      <c r="G1" s="751" t="s">
        <v>7</v>
      </c>
      <c r="H1" s="180" t="s">
        <v>8</v>
      </c>
      <c r="I1" s="178" t="s">
        <v>10</v>
      </c>
      <c r="J1" s="182" t="s">
        <v>11</v>
      </c>
      <c r="K1" s="182" t="s">
        <v>12</v>
      </c>
      <c r="L1" s="178" t="s">
        <v>14</v>
      </c>
      <c r="M1" s="751" t="s">
        <v>16</v>
      </c>
      <c r="N1" s="178" t="s">
        <v>17</v>
      </c>
      <c r="O1" s="178" t="s">
        <v>18</v>
      </c>
      <c r="P1" s="182" t="s">
        <v>20</v>
      </c>
      <c r="Q1" s="178" t="s">
        <v>22</v>
      </c>
      <c r="R1" s="182" t="s">
        <v>24</v>
      </c>
      <c r="S1" s="178" t="s">
        <v>26</v>
      </c>
      <c r="T1" s="178" t="s">
        <v>27</v>
      </c>
      <c r="U1" s="178" t="s">
        <v>28</v>
      </c>
      <c r="V1" s="182" t="s">
        <v>30</v>
      </c>
      <c r="W1" s="751" t="s">
        <v>31</v>
      </c>
      <c r="X1" s="751" t="s">
        <v>32</v>
      </c>
      <c r="Y1" s="753" t="s">
        <v>33</v>
      </c>
    </row>
    <row r="2" spans="1:25" ht="14.25" thickBot="1" x14ac:dyDescent="0.2">
      <c r="A2" s="752"/>
      <c r="B2" s="752"/>
      <c r="C2" s="752"/>
      <c r="D2" s="752"/>
      <c r="E2" s="179" t="s">
        <v>5</v>
      </c>
      <c r="F2" s="752"/>
      <c r="G2" s="752"/>
      <c r="H2" s="181" t="s">
        <v>9</v>
      </c>
      <c r="I2" s="179" t="s">
        <v>8</v>
      </c>
      <c r="J2" s="183" t="s">
        <v>8</v>
      </c>
      <c r="K2" s="183" t="s">
        <v>13</v>
      </c>
      <c r="L2" s="179" t="s">
        <v>15</v>
      </c>
      <c r="M2" s="752"/>
      <c r="N2" s="179" t="s">
        <v>3</v>
      </c>
      <c r="O2" s="179" t="s">
        <v>19</v>
      </c>
      <c r="P2" s="183" t="s">
        <v>21</v>
      </c>
      <c r="Q2" s="179" t="s">
        <v>23</v>
      </c>
      <c r="R2" s="183" t="s">
        <v>25</v>
      </c>
      <c r="S2" s="179" t="s">
        <v>25</v>
      </c>
      <c r="T2" s="179" t="s">
        <v>25</v>
      </c>
      <c r="U2" s="179" t="s">
        <v>29</v>
      </c>
      <c r="V2" s="183" t="s">
        <v>29</v>
      </c>
      <c r="W2" s="752"/>
      <c r="X2" s="752"/>
      <c r="Y2" s="754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57">
        <v>0</v>
      </c>
      <c r="E3" s="144">
        <v>1.1499999999999999</v>
      </c>
      <c r="F3" s="7">
        <v>1.0592999999999999</v>
      </c>
      <c r="G3" s="146">
        <v>-9.6000000000000002E-2</v>
      </c>
      <c r="H3" s="146">
        <v>7.0000000000000007E-2</v>
      </c>
      <c r="I3" s="144">
        <v>7</v>
      </c>
      <c r="J3" s="144">
        <v>7</v>
      </c>
      <c r="K3" s="146">
        <v>3.533E-2</v>
      </c>
      <c r="L3" s="144">
        <v>3.15</v>
      </c>
      <c r="M3" s="7" t="s">
        <v>189</v>
      </c>
      <c r="N3" s="147">
        <v>7.4999999999999997E-3</v>
      </c>
      <c r="O3" s="146">
        <v>0.4002</v>
      </c>
      <c r="P3" s="144" t="s">
        <v>37</v>
      </c>
      <c r="Q3" s="146">
        <v>0.83230000000000004</v>
      </c>
      <c r="R3" s="146">
        <v>-2.3E-3</v>
      </c>
      <c r="S3" s="146">
        <v>-4.3E-3</v>
      </c>
      <c r="T3" s="146">
        <v>-1E-4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9">
        <v>0</v>
      </c>
      <c r="E4" s="150">
        <v>0.22</v>
      </c>
      <c r="F4" s="14">
        <v>1.0609999999999999</v>
      </c>
      <c r="G4" s="152">
        <v>-7.6300000000000007E-2</v>
      </c>
      <c r="H4" s="152">
        <v>7.0000000000000007E-2</v>
      </c>
      <c r="I4" s="150">
        <v>7</v>
      </c>
      <c r="J4" s="150">
        <v>7</v>
      </c>
      <c r="K4" s="152">
        <v>-1.15E-3</v>
      </c>
      <c r="L4" s="150">
        <v>1.1299999999999999</v>
      </c>
      <c r="M4" s="14" t="s">
        <v>283</v>
      </c>
      <c r="N4" s="151">
        <v>8.3999999999999995E-3</v>
      </c>
      <c r="O4" s="152">
        <v>0.38769999999999999</v>
      </c>
      <c r="P4" s="150" t="s">
        <v>37</v>
      </c>
      <c r="Q4" s="152">
        <v>0.86819999999999997</v>
      </c>
      <c r="R4" s="152">
        <v>-4.3E-3</v>
      </c>
      <c r="S4" s="152">
        <v>-6.6E-3</v>
      </c>
      <c r="T4" s="152">
        <v>-4.1999999999999997E-3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1.1659999999999999</v>
      </c>
      <c r="D5" s="147">
        <v>8.9999999999999998E-4</v>
      </c>
      <c r="E5" s="144">
        <v>2005.91</v>
      </c>
      <c r="F5" s="7">
        <v>1.036</v>
      </c>
      <c r="G5" s="146">
        <v>-0.1255</v>
      </c>
      <c r="H5" s="146">
        <v>0.06</v>
      </c>
      <c r="I5" s="144">
        <v>6</v>
      </c>
      <c r="J5" s="144">
        <v>6</v>
      </c>
      <c r="K5" s="146">
        <v>5.3100000000000001E-2</v>
      </c>
      <c r="L5" s="144" t="s">
        <v>40</v>
      </c>
      <c r="M5" s="7" t="s">
        <v>56</v>
      </c>
      <c r="N5" s="147">
        <v>1.2200000000000001E-2</v>
      </c>
      <c r="O5" s="23">
        <v>0.4158</v>
      </c>
      <c r="P5" s="146">
        <v>-8.8099999999999998E-2</v>
      </c>
      <c r="Q5" s="146">
        <v>0.3629</v>
      </c>
      <c r="R5" s="146">
        <v>-3.3E-3</v>
      </c>
      <c r="S5" s="146">
        <v>5.0000000000000001E-4</v>
      </c>
      <c r="T5" s="146">
        <v>2.3E-3</v>
      </c>
      <c r="U5" s="144">
        <v>162649</v>
      </c>
      <c r="V5" s="144">
        <v>2738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63">
        <v>150057</v>
      </c>
      <c r="B6" s="166" t="s">
        <v>237</v>
      </c>
      <c r="C6" s="163">
        <v>1.129</v>
      </c>
      <c r="D6" s="184">
        <v>-2.7000000000000001E-3</v>
      </c>
      <c r="E6" s="166">
        <v>2.0099999999999998</v>
      </c>
      <c r="F6" s="163">
        <v>1.028</v>
      </c>
      <c r="G6" s="167">
        <v>-9.8199999999999996E-2</v>
      </c>
      <c r="H6" s="167">
        <v>5.8000000000000003E-2</v>
      </c>
      <c r="I6" s="166">
        <v>5.8</v>
      </c>
      <c r="J6" s="166">
        <v>5.8</v>
      </c>
      <c r="K6" s="167">
        <v>5.2679999999999998E-2</v>
      </c>
      <c r="L6" s="166" t="s">
        <v>40</v>
      </c>
      <c r="M6" s="163" t="s">
        <v>238</v>
      </c>
      <c r="N6" s="165">
        <v>8.2000000000000007E-3</v>
      </c>
      <c r="O6" s="169">
        <v>0.51539999999999997</v>
      </c>
      <c r="P6" s="167">
        <v>-7.1199999999999999E-2</v>
      </c>
      <c r="Q6" s="167">
        <v>0.72719999999999996</v>
      </c>
      <c r="R6" s="167">
        <v>-7.4000000000000003E-3</v>
      </c>
      <c r="S6" s="167">
        <v>1.9E-3</v>
      </c>
      <c r="T6" s="167">
        <v>-6.6E-3</v>
      </c>
      <c r="U6" s="166">
        <v>349</v>
      </c>
      <c r="V6" s="166">
        <v>0</v>
      </c>
      <c r="W6" s="170">
        <v>0.17083333333333331</v>
      </c>
      <c r="X6" s="171">
        <v>42765</v>
      </c>
      <c r="Y6" s="172" t="s">
        <v>38</v>
      </c>
    </row>
    <row r="7" spans="1:25" ht="15.75" thickBot="1" x14ac:dyDescent="0.2">
      <c r="A7" s="163"/>
      <c r="B7" s="166"/>
      <c r="C7" s="163"/>
      <c r="D7" s="184"/>
      <c r="E7" s="166"/>
      <c r="F7" s="163"/>
      <c r="G7" s="167"/>
      <c r="H7" s="167"/>
      <c r="I7" s="166"/>
      <c r="J7" s="166"/>
      <c r="K7" s="167"/>
      <c r="L7" s="166"/>
      <c r="M7" s="163"/>
      <c r="N7" s="165"/>
      <c r="O7" s="169"/>
      <c r="P7" s="167"/>
      <c r="Q7" s="167"/>
      <c r="R7" s="167"/>
      <c r="S7" s="167"/>
      <c r="T7" s="167"/>
      <c r="U7" s="166"/>
      <c r="V7" s="166"/>
      <c r="W7" s="170"/>
      <c r="X7" s="171"/>
      <c r="Y7" s="172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57">
        <v>0</v>
      </c>
      <c r="E8" s="144">
        <v>776.23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7">
        <v>5.7999999999999996E-3</v>
      </c>
      <c r="O8" s="23">
        <v>0.35870000000000002</v>
      </c>
      <c r="P8" s="146">
        <v>-0.1197</v>
      </c>
      <c r="Q8" s="146">
        <v>0.49480000000000002</v>
      </c>
      <c r="R8" s="146">
        <v>2E-3</v>
      </c>
      <c r="S8" s="146">
        <v>3.0000000000000001E-3</v>
      </c>
      <c r="T8" s="146">
        <v>4.4999999999999997E-3</v>
      </c>
      <c r="U8" s="144">
        <v>297481</v>
      </c>
      <c r="V8" s="144">
        <v>107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1.248</v>
      </c>
      <c r="D9" s="151">
        <v>7.3000000000000001E-3</v>
      </c>
      <c r="E9" s="150">
        <v>545.57000000000005</v>
      </c>
      <c r="F9" s="14">
        <v>1.042</v>
      </c>
      <c r="G9" s="152">
        <v>-0.19769999999999999</v>
      </c>
      <c r="H9" s="152">
        <v>0.05</v>
      </c>
      <c r="I9" s="150">
        <v>6.5</v>
      </c>
      <c r="J9" s="150">
        <v>6.5</v>
      </c>
      <c r="K9" s="152">
        <v>5.3900000000000003E-2</v>
      </c>
      <c r="L9" s="150" t="s">
        <v>40</v>
      </c>
      <c r="M9" s="14" t="s">
        <v>197</v>
      </c>
      <c r="N9" s="151">
        <v>1.61E-2</v>
      </c>
      <c r="O9" s="18">
        <v>0.43140000000000001</v>
      </c>
      <c r="P9" s="152">
        <v>-0.13200000000000001</v>
      </c>
      <c r="Q9" s="152">
        <v>0.32019999999999998</v>
      </c>
      <c r="R9" s="152">
        <v>-5.8999999999999999E-3</v>
      </c>
      <c r="S9" s="152">
        <v>-3.0999999999999999E-3</v>
      </c>
      <c r="T9" s="152">
        <v>0</v>
      </c>
      <c r="U9" s="150">
        <v>13357</v>
      </c>
      <c r="V9" s="150">
        <v>-140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</v>
      </c>
      <c r="D10" s="145">
        <v>-2.8999999999999998E-3</v>
      </c>
      <c r="E10" s="144">
        <v>106.31</v>
      </c>
      <c r="F10" s="7">
        <v>1.0166999999999999</v>
      </c>
      <c r="G10" s="146">
        <v>-3.2000000000000002E-3</v>
      </c>
      <c r="H10" s="146">
        <v>0.05</v>
      </c>
      <c r="I10" s="144">
        <v>5</v>
      </c>
      <c r="J10" s="144">
        <v>5</v>
      </c>
      <c r="K10" s="146">
        <v>4.9840000000000002E-2</v>
      </c>
      <c r="L10" s="144" t="s">
        <v>40</v>
      </c>
      <c r="M10" s="7" t="s">
        <v>236</v>
      </c>
      <c r="N10" s="157">
        <v>0</v>
      </c>
      <c r="O10" s="23">
        <v>0.1186</v>
      </c>
      <c r="P10" s="146">
        <v>-4.7999999999999996E-3</v>
      </c>
      <c r="Q10" s="144" t="s">
        <v>37</v>
      </c>
      <c r="R10" s="146">
        <v>-6.7000000000000002E-3</v>
      </c>
      <c r="S10" s="146">
        <v>-2E-3</v>
      </c>
      <c r="T10" s="146">
        <v>-3.3999999999999998E-3</v>
      </c>
      <c r="U10" s="144">
        <v>1958</v>
      </c>
      <c r="V10" s="144">
        <v>96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1.4666666666666667E-3</v>
      </c>
      <c r="E11" s="36"/>
      <c r="F11" s="35"/>
      <c r="G11" s="43">
        <f>AVERAGE(G8:G10)</f>
        <v>-0.12739999999999999</v>
      </c>
      <c r="H11" s="37"/>
      <c r="I11" s="36"/>
      <c r="J11" s="36"/>
      <c r="K11" s="43">
        <f>AVERAGE(K8:K10)</f>
        <v>5.2816666666666671E-2</v>
      </c>
      <c r="L11" s="36"/>
      <c r="M11" s="35"/>
      <c r="N11" s="38"/>
      <c r="O11" s="39"/>
      <c r="P11" s="43">
        <f>AVERAGE(P8:P10)</f>
        <v>-8.550000000000002E-2</v>
      </c>
      <c r="Q11" s="37"/>
      <c r="R11" s="43">
        <f>AVERAGE(R8:R10)</f>
        <v>-3.5333333333333332E-3</v>
      </c>
      <c r="S11" s="37"/>
      <c r="T11" s="37"/>
      <c r="U11" s="36"/>
      <c r="V11" s="36"/>
      <c r="W11" s="40"/>
      <c r="X11" s="41"/>
      <c r="Y11" s="42"/>
    </row>
    <row r="12" spans="1:25" s="60" customFormat="1" ht="15.75" thickBot="1" x14ac:dyDescent="0.2">
      <c r="A12" s="51" t="s">
        <v>301</v>
      </c>
      <c r="B12" s="188" t="s">
        <v>227</v>
      </c>
      <c r="C12" s="51">
        <v>1.1339999999999999</v>
      </c>
      <c r="D12" s="189">
        <v>2.7000000000000001E-3</v>
      </c>
      <c r="E12" s="188">
        <v>1368.35</v>
      </c>
      <c r="F12" s="51">
        <v>1.0389999999999999</v>
      </c>
      <c r="G12" s="190">
        <v>-9.1399999999999995E-2</v>
      </c>
      <c r="H12" s="190">
        <v>4.4999999999999998E-2</v>
      </c>
      <c r="I12" s="188">
        <v>6</v>
      </c>
      <c r="J12" s="188">
        <v>6</v>
      </c>
      <c r="K12" s="190">
        <v>5.4789999999999998E-2</v>
      </c>
      <c r="L12" s="188" t="s">
        <v>40</v>
      </c>
      <c r="M12" s="51" t="s">
        <v>222</v>
      </c>
      <c r="N12" s="189">
        <v>9.1999999999999998E-3</v>
      </c>
      <c r="O12" s="56">
        <v>0.25990000000000002</v>
      </c>
      <c r="P12" s="190">
        <v>-6.7199999999999996E-2</v>
      </c>
      <c r="Q12" s="190">
        <v>0.72250000000000003</v>
      </c>
      <c r="R12" s="190">
        <v>-6.7000000000000002E-3</v>
      </c>
      <c r="S12" s="190">
        <v>-6.1000000000000004E-3</v>
      </c>
      <c r="T12" s="190">
        <v>-4.4000000000000003E-3</v>
      </c>
      <c r="U12" s="188">
        <v>47343</v>
      </c>
      <c r="V12" s="188">
        <v>-281</v>
      </c>
      <c r="W12" s="191">
        <v>0.21180555555555555</v>
      </c>
      <c r="X12" s="192">
        <v>42705</v>
      </c>
      <c r="Y12" s="5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1.2230000000000001</v>
      </c>
      <c r="D13" s="145">
        <v>-9.7000000000000003E-3</v>
      </c>
      <c r="E13" s="144">
        <v>319.94</v>
      </c>
      <c r="F13" s="7">
        <v>1.034</v>
      </c>
      <c r="G13" s="146">
        <v>-0.18279999999999999</v>
      </c>
      <c r="H13" s="146">
        <v>4.4999999999999998E-2</v>
      </c>
      <c r="I13" s="144">
        <v>6</v>
      </c>
      <c r="J13" s="144">
        <v>6</v>
      </c>
      <c r="K13" s="146">
        <v>5.0459999999999998E-2</v>
      </c>
      <c r="L13" s="144" t="s">
        <v>40</v>
      </c>
      <c r="M13" s="158" t="s">
        <v>229</v>
      </c>
      <c r="N13" s="147">
        <v>1.0699999999999999E-2</v>
      </c>
      <c r="O13" s="23">
        <v>0.37630000000000002</v>
      </c>
      <c r="P13" s="146">
        <v>-0.1391</v>
      </c>
      <c r="Q13" s="146">
        <v>0.4572</v>
      </c>
      <c r="R13" s="146">
        <v>-9.1000000000000004E-3</v>
      </c>
      <c r="S13" s="146">
        <v>-5.0000000000000001E-4</v>
      </c>
      <c r="T13" s="146">
        <v>-1E-3</v>
      </c>
      <c r="U13" s="144">
        <v>46390</v>
      </c>
      <c r="V13" s="144">
        <v>-131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2.5499999999999998E-2</v>
      </c>
      <c r="E14" s="150">
        <v>40.64</v>
      </c>
      <c r="F14" s="14">
        <v>1.0339</v>
      </c>
      <c r="G14" s="152">
        <v>-0.24579999999999999</v>
      </c>
      <c r="H14" s="152">
        <v>4.4999999999999998E-2</v>
      </c>
      <c r="I14" s="150">
        <v>6</v>
      </c>
      <c r="J14" s="150">
        <v>6</v>
      </c>
      <c r="K14" s="152">
        <v>4.7840000000000001E-2</v>
      </c>
      <c r="L14" s="150" t="s">
        <v>40</v>
      </c>
      <c r="M14" s="14" t="s">
        <v>231</v>
      </c>
      <c r="N14" s="151">
        <v>1.6500000000000001E-2</v>
      </c>
      <c r="O14" s="18">
        <v>0.51770000000000005</v>
      </c>
      <c r="P14" s="152">
        <v>-0.18260000000000001</v>
      </c>
      <c r="Q14" s="152">
        <v>0.50270000000000004</v>
      </c>
      <c r="R14" s="152">
        <v>-4.4999999999999997E-3</v>
      </c>
      <c r="S14" s="152">
        <v>-8.6999999999999994E-3</v>
      </c>
      <c r="T14" s="152">
        <v>-8.5000000000000006E-3</v>
      </c>
      <c r="U14" s="150">
        <v>6556</v>
      </c>
      <c r="V14" s="150">
        <v>1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6.1666666666666667E-3</v>
      </c>
      <c r="E15" s="36"/>
      <c r="F15" s="35"/>
      <c r="G15" s="43">
        <f>AVERAGE(G12:G14)</f>
        <v>-0.17333333333333334</v>
      </c>
      <c r="H15" s="37"/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-0.12963333333333335</v>
      </c>
      <c r="Q15" s="37"/>
      <c r="R15" s="43">
        <f>AVERAGE(R12:R14)</f>
        <v>-6.7666666666666674E-3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1.089</v>
      </c>
      <c r="D16" s="193">
        <v>-1.8E-3</v>
      </c>
      <c r="E16" s="188">
        <v>32.58</v>
      </c>
      <c r="F16" s="51">
        <v>1.0643</v>
      </c>
      <c r="G16" s="190">
        <v>-2.3199999999999998E-2</v>
      </c>
      <c r="H16" s="190">
        <v>0.04</v>
      </c>
      <c r="I16" s="188">
        <v>6</v>
      </c>
      <c r="J16" s="188">
        <v>5.5</v>
      </c>
      <c r="K16" s="190">
        <v>5.3769999999999998E-2</v>
      </c>
      <c r="L16" s="188" t="s">
        <v>40</v>
      </c>
      <c r="M16" s="194" t="s">
        <v>203</v>
      </c>
      <c r="N16" s="189">
        <v>7.3000000000000001E-3</v>
      </c>
      <c r="O16" s="56">
        <v>0.18940000000000001</v>
      </c>
      <c r="P16" s="190">
        <v>-2.1399999999999999E-2</v>
      </c>
      <c r="Q16" s="190">
        <v>0.85040000000000004</v>
      </c>
      <c r="R16" s="190">
        <v>4.0000000000000002E-4</v>
      </c>
      <c r="S16" s="190">
        <v>4.0000000000000001E-3</v>
      </c>
      <c r="T16" s="190">
        <v>7.7999999999999996E-3</v>
      </c>
      <c r="U16" s="188">
        <v>6307</v>
      </c>
      <c r="V16" s="188">
        <v>25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150289</v>
      </c>
      <c r="B17" s="150" t="s">
        <v>196</v>
      </c>
      <c r="C17" s="14">
        <v>1.0580000000000001</v>
      </c>
      <c r="D17" s="151">
        <v>2.8E-3</v>
      </c>
      <c r="E17" s="150">
        <v>3030.41</v>
      </c>
      <c r="F17" s="14">
        <v>1.034</v>
      </c>
      <c r="G17" s="152">
        <v>-2.3199999999999998E-2</v>
      </c>
      <c r="H17" s="152">
        <v>0.04</v>
      </c>
      <c r="I17" s="150">
        <v>5.5</v>
      </c>
      <c r="J17" s="150">
        <v>5.5</v>
      </c>
      <c r="K17" s="152">
        <v>5.3710000000000001E-2</v>
      </c>
      <c r="L17" s="150" t="s">
        <v>40</v>
      </c>
      <c r="M17" s="14" t="s">
        <v>197</v>
      </c>
      <c r="N17" s="151">
        <v>1.61E-2</v>
      </c>
      <c r="O17" s="18">
        <v>0.1681</v>
      </c>
      <c r="P17" s="152">
        <v>-2.1000000000000001E-2</v>
      </c>
      <c r="Q17" s="152">
        <v>0.94379999999999997</v>
      </c>
      <c r="R17" s="152">
        <v>1E-3</v>
      </c>
      <c r="S17" s="152">
        <v>4.5999999999999999E-3</v>
      </c>
      <c r="T17" s="152">
        <v>9.9000000000000008E-3</v>
      </c>
      <c r="U17" s="150">
        <v>47513</v>
      </c>
      <c r="V17" s="150">
        <v>2225</v>
      </c>
      <c r="W17" s="153">
        <v>0.21180555555555555</v>
      </c>
      <c r="X17" s="154">
        <v>42719</v>
      </c>
      <c r="Y17" s="21" t="s">
        <v>38</v>
      </c>
    </row>
    <row r="18" spans="1:25" s="60" customFormat="1" ht="15.75" thickBot="1" x14ac:dyDescent="0.2">
      <c r="A18" s="51">
        <v>150291</v>
      </c>
      <c r="B18" s="195" t="s">
        <v>198</v>
      </c>
      <c r="C18" s="51">
        <v>1.0580000000000001</v>
      </c>
      <c r="D18" s="196">
        <v>0</v>
      </c>
      <c r="E18" s="188">
        <v>78.84</v>
      </c>
      <c r="F18" s="51">
        <v>1.034</v>
      </c>
      <c r="G18" s="190">
        <v>-2.3199999999999998E-2</v>
      </c>
      <c r="H18" s="190">
        <v>0.04</v>
      </c>
      <c r="I18" s="188">
        <v>5.5</v>
      </c>
      <c r="J18" s="188">
        <v>5.5</v>
      </c>
      <c r="K18" s="190">
        <v>5.3710000000000001E-2</v>
      </c>
      <c r="L18" s="188" t="s">
        <v>40</v>
      </c>
      <c r="M18" s="51" t="s">
        <v>95</v>
      </c>
      <c r="N18" s="189">
        <v>4.7999999999999996E-3</v>
      </c>
      <c r="O18" s="56">
        <v>0.2039</v>
      </c>
      <c r="P18" s="190">
        <v>-2.1000000000000001E-2</v>
      </c>
      <c r="Q18" s="190">
        <v>0.86</v>
      </c>
      <c r="R18" s="190">
        <v>1E-4</v>
      </c>
      <c r="S18" s="190">
        <v>0</v>
      </c>
      <c r="T18" s="190">
        <v>0</v>
      </c>
      <c r="U18" s="188">
        <v>19249</v>
      </c>
      <c r="V18" s="188">
        <v>16</v>
      </c>
      <c r="W18" s="191">
        <v>0.21180555555555555</v>
      </c>
      <c r="X18" s="192">
        <v>42719</v>
      </c>
      <c r="Y18" s="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1.0840000000000001</v>
      </c>
      <c r="D19" s="189">
        <v>1.8E-3</v>
      </c>
      <c r="E19" s="188">
        <v>5.42</v>
      </c>
      <c r="F19" s="51">
        <v>1.0571999999999999</v>
      </c>
      <c r="G19" s="190">
        <v>-2.53E-2</v>
      </c>
      <c r="H19" s="190">
        <v>0.04</v>
      </c>
      <c r="I19" s="188">
        <v>6.25</v>
      </c>
      <c r="J19" s="188">
        <v>5.5</v>
      </c>
      <c r="K19" s="190">
        <v>5.3699999999999998E-2</v>
      </c>
      <c r="L19" s="188" t="s">
        <v>40</v>
      </c>
      <c r="M19" s="51" t="s">
        <v>66</v>
      </c>
      <c r="N19" s="189">
        <v>6.0000000000000001E-3</v>
      </c>
      <c r="O19" s="56">
        <v>0.33479999999999999</v>
      </c>
      <c r="P19" s="190">
        <v>-2.3300000000000001E-2</v>
      </c>
      <c r="Q19" s="190">
        <v>0.52669999999999995</v>
      </c>
      <c r="R19" s="190">
        <v>0</v>
      </c>
      <c r="S19" s="190">
        <v>3.7000000000000002E-3</v>
      </c>
      <c r="T19" s="190">
        <v>4.4999999999999997E-3</v>
      </c>
      <c r="U19" s="188">
        <v>1258</v>
      </c>
      <c r="V19" s="188">
        <v>0</v>
      </c>
      <c r="W19" s="191">
        <v>0.21180555555555555</v>
      </c>
      <c r="X19" s="192">
        <v>42705</v>
      </c>
      <c r="Y19" s="59" t="s">
        <v>38</v>
      </c>
    </row>
    <row r="20" spans="1:25" s="60" customFormat="1" ht="15.75" thickBot="1" x14ac:dyDescent="0.2">
      <c r="A20" s="51">
        <v>150323</v>
      </c>
      <c r="B20" s="188" t="s">
        <v>194</v>
      </c>
      <c r="C20" s="51">
        <v>1.0549999999999999</v>
      </c>
      <c r="D20" s="189">
        <v>1.9E-3</v>
      </c>
      <c r="E20" s="188">
        <v>44.78</v>
      </c>
      <c r="F20" s="51">
        <v>1.0305</v>
      </c>
      <c r="G20" s="190">
        <v>-2.3800000000000002E-2</v>
      </c>
      <c r="H20" s="190">
        <v>0.04</v>
      </c>
      <c r="I20" s="188">
        <v>5.5</v>
      </c>
      <c r="J20" s="188">
        <v>5.5</v>
      </c>
      <c r="K20" s="190">
        <v>5.3679999999999999E-2</v>
      </c>
      <c r="L20" s="188" t="s">
        <v>40</v>
      </c>
      <c r="M20" s="51" t="s">
        <v>76</v>
      </c>
      <c r="N20" s="189">
        <v>8.9999999999999993E-3</v>
      </c>
      <c r="O20" s="56">
        <v>0.1961</v>
      </c>
      <c r="P20" s="190">
        <v>-2.1000000000000001E-2</v>
      </c>
      <c r="Q20" s="190">
        <v>0.88339999999999996</v>
      </c>
      <c r="R20" s="190">
        <v>-6.8999999999999999E-3</v>
      </c>
      <c r="S20" s="190">
        <v>-6.6E-3</v>
      </c>
      <c r="T20" s="190">
        <v>-4.7000000000000002E-3</v>
      </c>
      <c r="U20" s="188">
        <v>3811</v>
      </c>
      <c r="V20" s="188">
        <v>-68</v>
      </c>
      <c r="W20" s="191">
        <v>0.21180555555555555</v>
      </c>
      <c r="X20" s="192">
        <v>42738</v>
      </c>
      <c r="Y20" s="59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1.06</v>
      </c>
      <c r="D21" s="151">
        <v>3.8E-3</v>
      </c>
      <c r="E21" s="150">
        <v>798</v>
      </c>
      <c r="F21" s="14">
        <v>1.0331999999999999</v>
      </c>
      <c r="G21" s="152">
        <v>-2.5899999999999999E-2</v>
      </c>
      <c r="H21" s="152">
        <v>0.04</v>
      </c>
      <c r="I21" s="150">
        <v>6</v>
      </c>
      <c r="J21" s="150">
        <v>5.5</v>
      </c>
      <c r="K21" s="152">
        <v>5.3670000000000002E-2</v>
      </c>
      <c r="L21" s="150" t="s">
        <v>40</v>
      </c>
      <c r="M21" s="14" t="s">
        <v>201</v>
      </c>
      <c r="N21" s="151">
        <v>0.01</v>
      </c>
      <c r="O21" s="18">
        <v>0.29320000000000002</v>
      </c>
      <c r="P21" s="152">
        <v>-2.3699999999999999E-2</v>
      </c>
      <c r="Q21" s="162">
        <v>0.65249999999999997</v>
      </c>
      <c r="R21" s="152">
        <v>1.9E-3</v>
      </c>
      <c r="S21" s="152">
        <v>3.0999999999999999E-3</v>
      </c>
      <c r="T21" s="152">
        <v>4.8999999999999998E-3</v>
      </c>
      <c r="U21" s="150">
        <v>27507</v>
      </c>
      <c r="V21" s="150">
        <v>368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1.0589999999999999</v>
      </c>
      <c r="D22" s="147">
        <v>1.9E-3</v>
      </c>
      <c r="E22" s="144">
        <v>351.02</v>
      </c>
      <c r="F22" s="7">
        <v>1.034</v>
      </c>
      <c r="G22" s="146">
        <v>-2.4199999999999999E-2</v>
      </c>
      <c r="H22" s="146">
        <v>0.04</v>
      </c>
      <c r="I22" s="144">
        <v>5.5</v>
      </c>
      <c r="J22" s="144">
        <v>5.5</v>
      </c>
      <c r="K22" s="146">
        <v>5.3659999999999999E-2</v>
      </c>
      <c r="L22" s="144" t="s">
        <v>40</v>
      </c>
      <c r="M22" s="7" t="s">
        <v>78</v>
      </c>
      <c r="N22" s="147">
        <v>6.4999999999999997E-3</v>
      </c>
      <c r="O22" s="23">
        <v>0.20030000000000001</v>
      </c>
      <c r="P22" s="146">
        <v>-2.1899999999999999E-2</v>
      </c>
      <c r="Q22" s="146">
        <v>0.86850000000000005</v>
      </c>
      <c r="R22" s="146">
        <v>-4.1000000000000003E-3</v>
      </c>
      <c r="S22" s="146">
        <v>-5.5999999999999999E-3</v>
      </c>
      <c r="T22" s="146">
        <v>3.0999999999999999E-3</v>
      </c>
      <c r="U22" s="144">
        <v>51617</v>
      </c>
      <c r="V22" s="144">
        <v>13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1.0589999999999999</v>
      </c>
      <c r="D23" s="151">
        <v>8.9999999999999998E-4</v>
      </c>
      <c r="E23" s="150">
        <v>268.69</v>
      </c>
      <c r="F23" s="14">
        <v>1.0336000000000001</v>
      </c>
      <c r="G23" s="152">
        <v>-2.46E-2</v>
      </c>
      <c r="H23" s="152">
        <v>0.04</v>
      </c>
      <c r="I23" s="150">
        <v>5.5</v>
      </c>
      <c r="J23" s="150">
        <v>5.5</v>
      </c>
      <c r="K23" s="152">
        <v>5.364E-2</v>
      </c>
      <c r="L23" s="150" t="s">
        <v>40</v>
      </c>
      <c r="M23" s="14" t="s">
        <v>95</v>
      </c>
      <c r="N23" s="151">
        <v>4.7999999999999996E-3</v>
      </c>
      <c r="O23" s="18">
        <v>0.17879999999999999</v>
      </c>
      <c r="P23" s="152">
        <v>-2.1899999999999999E-2</v>
      </c>
      <c r="Q23" s="162">
        <v>0.91930000000000001</v>
      </c>
      <c r="R23" s="152">
        <v>3.2000000000000002E-3</v>
      </c>
      <c r="S23" s="152">
        <v>2.3E-3</v>
      </c>
      <c r="T23" s="152">
        <v>4.0000000000000001E-3</v>
      </c>
      <c r="U23" s="150">
        <v>34189</v>
      </c>
      <c r="V23" s="150">
        <v>173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150335</v>
      </c>
      <c r="B24" s="144" t="s">
        <v>195</v>
      </c>
      <c r="C24" s="7">
        <v>1.06</v>
      </c>
      <c r="D24" s="147">
        <v>3.8E-3</v>
      </c>
      <c r="E24" s="144">
        <v>1136</v>
      </c>
      <c r="F24" s="7">
        <v>1.034</v>
      </c>
      <c r="G24" s="146">
        <v>-2.5100000000000001E-2</v>
      </c>
      <c r="H24" s="146">
        <v>0.04</v>
      </c>
      <c r="I24" s="144">
        <v>5.5</v>
      </c>
      <c r="J24" s="144">
        <v>5.5</v>
      </c>
      <c r="K24" s="146">
        <v>5.3609999999999998E-2</v>
      </c>
      <c r="L24" s="144" t="s">
        <v>40</v>
      </c>
      <c r="M24" s="7" t="s">
        <v>80</v>
      </c>
      <c r="N24" s="147">
        <v>5.7000000000000002E-3</v>
      </c>
      <c r="O24" s="23">
        <v>0.27529999999999999</v>
      </c>
      <c r="P24" s="146">
        <v>-2.2800000000000001E-2</v>
      </c>
      <c r="Q24" s="160">
        <v>0.69330000000000003</v>
      </c>
      <c r="R24" s="146">
        <v>1.26E-2</v>
      </c>
      <c r="S24" s="146">
        <v>1.1900000000000001E-2</v>
      </c>
      <c r="T24" s="146">
        <v>8.3999999999999995E-3</v>
      </c>
      <c r="U24" s="144">
        <v>12674</v>
      </c>
      <c r="V24" s="144">
        <v>428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1.0580000000000001</v>
      </c>
      <c r="D25" s="159">
        <v>0</v>
      </c>
      <c r="E25" s="150">
        <v>671.43</v>
      </c>
      <c r="F25" s="14">
        <v>1.0306</v>
      </c>
      <c r="G25" s="152">
        <v>-2.6599999999999999E-2</v>
      </c>
      <c r="H25" s="152">
        <v>0.04</v>
      </c>
      <c r="I25" s="150">
        <v>5.5</v>
      </c>
      <c r="J25" s="150">
        <v>5.5</v>
      </c>
      <c r="K25" s="152">
        <v>5.3530000000000001E-2</v>
      </c>
      <c r="L25" s="150" t="s">
        <v>40</v>
      </c>
      <c r="M25" s="14" t="s">
        <v>207</v>
      </c>
      <c r="N25" s="151">
        <v>6.6E-3</v>
      </c>
      <c r="O25" s="18">
        <v>0.1532</v>
      </c>
      <c r="P25" s="152">
        <v>-2.3800000000000002E-2</v>
      </c>
      <c r="Q25" s="152">
        <v>1.6451</v>
      </c>
      <c r="R25" s="152">
        <v>-8.0000000000000004E-4</v>
      </c>
      <c r="S25" s="152">
        <v>2.0999999999999999E-3</v>
      </c>
      <c r="T25" s="152">
        <v>2.8E-3</v>
      </c>
      <c r="U25" s="150">
        <v>158811</v>
      </c>
      <c r="V25" s="150">
        <v>1841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1.0589999999999999</v>
      </c>
      <c r="D26" s="147">
        <v>8.9999999999999998E-4</v>
      </c>
      <c r="E26" s="144">
        <v>10024.85</v>
      </c>
      <c r="F26" s="7">
        <v>1.0306</v>
      </c>
      <c r="G26" s="146">
        <v>-2.76E-2</v>
      </c>
      <c r="H26" s="146">
        <v>0.04</v>
      </c>
      <c r="I26" s="144">
        <v>5.5</v>
      </c>
      <c r="J26" s="144">
        <v>5.5</v>
      </c>
      <c r="K26" s="146">
        <v>5.348E-2</v>
      </c>
      <c r="L26" s="144" t="s">
        <v>40</v>
      </c>
      <c r="M26" s="7" t="s">
        <v>209</v>
      </c>
      <c r="N26" s="147">
        <v>9.2999999999999992E-3</v>
      </c>
      <c r="O26" s="23">
        <v>0.20630000000000001</v>
      </c>
      <c r="P26" s="146">
        <v>-2.47E-2</v>
      </c>
      <c r="Q26" s="146">
        <v>0.85929999999999995</v>
      </c>
      <c r="R26" s="146">
        <v>-1.6000000000000001E-3</v>
      </c>
      <c r="S26" s="146">
        <v>4.0000000000000002E-4</v>
      </c>
      <c r="T26" s="146">
        <v>6.8999999999999999E-3</v>
      </c>
      <c r="U26" s="144">
        <v>470958</v>
      </c>
      <c r="V26" s="144">
        <v>16957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1.0589999999999999</v>
      </c>
      <c r="D27" s="151">
        <v>3.8E-3</v>
      </c>
      <c r="E27" s="150">
        <v>2261.67</v>
      </c>
      <c r="F27" s="14">
        <v>1.0305</v>
      </c>
      <c r="G27" s="152">
        <v>-2.7699999999999999E-2</v>
      </c>
      <c r="H27" s="152">
        <v>0.04</v>
      </c>
      <c r="I27" s="150">
        <v>5.5</v>
      </c>
      <c r="J27" s="150">
        <v>5.5</v>
      </c>
      <c r="K27" s="152">
        <v>5.348E-2</v>
      </c>
      <c r="L27" s="150" t="s">
        <v>40</v>
      </c>
      <c r="M27" s="14" t="s">
        <v>110</v>
      </c>
      <c r="N27" s="151">
        <v>5.8999999999999999E-3</v>
      </c>
      <c r="O27" s="18">
        <v>0.2581</v>
      </c>
      <c r="P27" s="152">
        <v>-2.47E-2</v>
      </c>
      <c r="Q27" s="152">
        <v>0.73809999999999998</v>
      </c>
      <c r="R27" s="152">
        <v>-1.6999999999999999E-3</v>
      </c>
      <c r="S27" s="152">
        <v>-1.9E-3</v>
      </c>
      <c r="T27" s="152">
        <v>-6.9999999999999999E-4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1.0640000000000001</v>
      </c>
      <c r="D28" s="147">
        <v>3.8E-3</v>
      </c>
      <c r="E28" s="144">
        <v>27.27</v>
      </c>
      <c r="F28" s="7">
        <v>1.0335000000000001</v>
      </c>
      <c r="G28" s="146">
        <v>-2.9499999999999998E-2</v>
      </c>
      <c r="H28" s="146">
        <v>0.04</v>
      </c>
      <c r="I28" s="144">
        <v>5.5</v>
      </c>
      <c r="J28" s="144">
        <v>5.5</v>
      </c>
      <c r="K28" s="146">
        <v>5.3370000000000001E-2</v>
      </c>
      <c r="L28" s="144" t="s">
        <v>40</v>
      </c>
      <c r="M28" s="7" t="s">
        <v>211</v>
      </c>
      <c r="N28" s="147">
        <v>8.8000000000000005E-3</v>
      </c>
      <c r="O28" s="23">
        <v>0.26069999999999999</v>
      </c>
      <c r="P28" s="146">
        <v>-2.6499999999999999E-2</v>
      </c>
      <c r="Q28" s="146">
        <v>0.72789999999999999</v>
      </c>
      <c r="R28" s="146">
        <v>-4.7000000000000002E-3</v>
      </c>
      <c r="S28" s="146">
        <v>-6.3E-3</v>
      </c>
      <c r="T28" s="146">
        <v>-2.3E-3</v>
      </c>
      <c r="U28" s="144">
        <v>1594</v>
      </c>
      <c r="V28" s="144">
        <v>-9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</v>
      </c>
      <c r="D29" s="151">
        <v>2.8E-3</v>
      </c>
      <c r="E29" s="150">
        <v>33.950000000000003</v>
      </c>
      <c r="F29" s="14">
        <v>1.0336000000000001</v>
      </c>
      <c r="G29" s="152">
        <v>-3.5200000000000002E-2</v>
      </c>
      <c r="H29" s="152">
        <v>0.04</v>
      </c>
      <c r="I29" s="150">
        <v>5.5</v>
      </c>
      <c r="J29" s="150">
        <v>5.5</v>
      </c>
      <c r="K29" s="152">
        <v>5.3069999999999999E-2</v>
      </c>
      <c r="L29" s="150" t="s">
        <v>40</v>
      </c>
      <c r="M29" s="14" t="s">
        <v>56</v>
      </c>
      <c r="N29" s="151">
        <v>1.2200000000000001E-2</v>
      </c>
      <c r="O29" s="18">
        <v>0.44130000000000003</v>
      </c>
      <c r="P29" s="152">
        <v>-3.1899999999999998E-2</v>
      </c>
      <c r="Q29" s="162">
        <v>0.30590000000000001</v>
      </c>
      <c r="R29" s="152">
        <v>-6.1999999999999998E-3</v>
      </c>
      <c r="S29" s="152">
        <v>-4.4000000000000003E-3</v>
      </c>
      <c r="T29" s="152">
        <v>-3.3E-3</v>
      </c>
      <c r="U29" s="150">
        <v>5313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</v>
      </c>
      <c r="D30" s="157">
        <v>0</v>
      </c>
      <c r="E30" s="144">
        <v>72.53</v>
      </c>
      <c r="F30" s="7">
        <v>1.0309999999999999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8.9999999999999993E-3</v>
      </c>
      <c r="O30" s="23">
        <v>0.45579999999999998</v>
      </c>
      <c r="P30" s="146">
        <v>-3.4700000000000002E-2</v>
      </c>
      <c r="Q30" s="146">
        <v>0.27450000000000002</v>
      </c>
      <c r="R30" s="146">
        <v>-6.7999999999999996E-3</v>
      </c>
      <c r="S30" s="146">
        <v>-9.7999999999999997E-3</v>
      </c>
      <c r="T30" s="146">
        <v>-4.7000000000000002E-3</v>
      </c>
      <c r="U30" s="144">
        <v>5786</v>
      </c>
      <c r="V30" s="144">
        <v>-12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1.0680000000000001</v>
      </c>
      <c r="D31" s="159">
        <v>0</v>
      </c>
      <c r="E31" s="150">
        <v>157.56</v>
      </c>
      <c r="F31" s="14">
        <v>1.0269999999999999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46</v>
      </c>
      <c r="N31" s="151">
        <v>5.8999999999999999E-3</v>
      </c>
      <c r="O31" s="18">
        <v>0.40920000000000001</v>
      </c>
      <c r="P31" s="152">
        <v>-3.6600000000000001E-2</v>
      </c>
      <c r="Q31" s="152">
        <v>0.38779999999999998</v>
      </c>
      <c r="R31" s="152">
        <v>-6.7999999999999996E-3</v>
      </c>
      <c r="S31" s="152">
        <v>-7.4000000000000003E-3</v>
      </c>
      <c r="T31" s="152">
        <v>-6.0000000000000001E-3</v>
      </c>
      <c r="U31" s="150">
        <v>14173</v>
      </c>
      <c r="V31" s="150">
        <v>-67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1.0720000000000001</v>
      </c>
      <c r="D32" s="147">
        <v>2.8E-3</v>
      </c>
      <c r="E32" s="144">
        <v>258.16000000000003</v>
      </c>
      <c r="F32" s="7">
        <v>1.0306</v>
      </c>
      <c r="G32" s="146">
        <v>-4.02E-2</v>
      </c>
      <c r="H32" s="146">
        <v>0.04</v>
      </c>
      <c r="I32" s="144">
        <v>5.5</v>
      </c>
      <c r="J32" s="144">
        <v>5.5</v>
      </c>
      <c r="K32" s="146">
        <v>5.2810000000000003E-2</v>
      </c>
      <c r="L32" s="144" t="s">
        <v>40</v>
      </c>
      <c r="M32" s="7" t="s">
        <v>220</v>
      </c>
      <c r="N32" s="147">
        <v>2.0799999999999999E-2</v>
      </c>
      <c r="O32" s="23">
        <v>0.2823</v>
      </c>
      <c r="P32" s="146">
        <v>-3.6499999999999998E-2</v>
      </c>
      <c r="Q32" s="146">
        <v>0.68130000000000002</v>
      </c>
      <c r="R32" s="146">
        <v>-6.8999999999999999E-3</v>
      </c>
      <c r="S32" s="146">
        <v>-1E-3</v>
      </c>
      <c r="T32" s="146">
        <v>2.5000000000000001E-3</v>
      </c>
      <c r="U32" s="144">
        <v>49583</v>
      </c>
      <c r="V32" s="144">
        <v>456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1.0740000000000001</v>
      </c>
      <c r="D33" s="159">
        <v>0</v>
      </c>
      <c r="E33" s="150">
        <v>1541.21</v>
      </c>
      <c r="F33" s="14">
        <v>1.0306</v>
      </c>
      <c r="G33" s="152">
        <v>-4.2099999999999999E-2</v>
      </c>
      <c r="H33" s="152">
        <v>0.04</v>
      </c>
      <c r="I33" s="150">
        <v>5.5</v>
      </c>
      <c r="J33" s="150">
        <v>5.5</v>
      </c>
      <c r="K33" s="152">
        <v>5.271E-2</v>
      </c>
      <c r="L33" s="150" t="s">
        <v>40</v>
      </c>
      <c r="M33" s="14" t="s">
        <v>216</v>
      </c>
      <c r="N33" s="151">
        <v>1.5900000000000001E-2</v>
      </c>
      <c r="O33" s="18">
        <v>0.4642</v>
      </c>
      <c r="P33" s="152">
        <v>-3.8300000000000001E-2</v>
      </c>
      <c r="Q33" s="152">
        <v>0.25509999999999999</v>
      </c>
      <c r="R33" s="152">
        <v>4.0000000000000002E-4</v>
      </c>
      <c r="S33" s="152">
        <v>-2E-3</v>
      </c>
      <c r="T33" s="152">
        <v>2.7000000000000001E-3</v>
      </c>
      <c r="U33" s="150">
        <v>56662</v>
      </c>
      <c r="V33" s="150">
        <v>1594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1.0720000000000001</v>
      </c>
      <c r="D34" s="147">
        <v>2.8E-3</v>
      </c>
      <c r="E34" s="144">
        <v>163.97</v>
      </c>
      <c r="F34" s="7">
        <v>1.0266999999999999</v>
      </c>
      <c r="G34" s="146">
        <v>-4.41E-2</v>
      </c>
      <c r="H34" s="146">
        <v>0.04</v>
      </c>
      <c r="I34" s="144">
        <v>5.5</v>
      </c>
      <c r="J34" s="144">
        <v>5.5</v>
      </c>
      <c r="K34" s="146">
        <v>5.262E-2</v>
      </c>
      <c r="L34" s="144" t="s">
        <v>40</v>
      </c>
      <c r="M34" s="7" t="s">
        <v>218</v>
      </c>
      <c r="N34" s="147">
        <v>1.44E-2</v>
      </c>
      <c r="O34" s="23">
        <v>0.44450000000000001</v>
      </c>
      <c r="P34" s="146">
        <v>-4.02E-2</v>
      </c>
      <c r="Q34" s="146">
        <v>0.3054</v>
      </c>
      <c r="R34" s="146">
        <v>-5.3E-3</v>
      </c>
      <c r="S34" s="146">
        <v>-3.5999999999999999E-3</v>
      </c>
      <c r="T34" s="146">
        <v>-4.7999999999999996E-3</v>
      </c>
      <c r="U34" s="144">
        <v>16441</v>
      </c>
      <c r="V34" s="144">
        <v>-109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1.0840000000000001</v>
      </c>
      <c r="D35" s="156">
        <v>-2.6100000000000002E-2</v>
      </c>
      <c r="E35" s="150">
        <v>0.24</v>
      </c>
      <c r="F35" s="14">
        <v>1.0269999999999999</v>
      </c>
      <c r="G35" s="152">
        <v>-5.5500000000000001E-2</v>
      </c>
      <c r="H35" s="152">
        <v>0.04</v>
      </c>
      <c r="I35" s="150">
        <v>5.5</v>
      </c>
      <c r="J35" s="150">
        <v>5.5</v>
      </c>
      <c r="K35" s="152">
        <v>5.203E-2</v>
      </c>
      <c r="L35" s="150" t="s">
        <v>40</v>
      </c>
      <c r="M35" s="14" t="s">
        <v>66</v>
      </c>
      <c r="N35" s="151">
        <v>6.0000000000000001E-3</v>
      </c>
      <c r="O35" s="18">
        <v>0.35949999999999999</v>
      </c>
      <c r="P35" s="152">
        <v>-5.0900000000000001E-2</v>
      </c>
      <c r="Q35" s="162">
        <v>0.50470000000000004</v>
      </c>
      <c r="R35" s="152">
        <v>1E-4</v>
      </c>
      <c r="S35" s="152">
        <v>1.7399999999999999E-2</v>
      </c>
      <c r="T35" s="152">
        <v>4.3E-3</v>
      </c>
      <c r="U35" s="150">
        <v>1591</v>
      </c>
      <c r="V35" s="150">
        <v>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1.083</v>
      </c>
      <c r="D36" s="147">
        <v>8.9999999999999998E-4</v>
      </c>
      <c r="E36" s="144">
        <v>182.09</v>
      </c>
      <c r="F36" s="7">
        <v>1.022</v>
      </c>
      <c r="G36" s="146">
        <v>-5.9700000000000003E-2</v>
      </c>
      <c r="H36" s="146">
        <v>0.04</v>
      </c>
      <c r="I36" s="144">
        <v>5.5</v>
      </c>
      <c r="J36" s="144">
        <v>5.5</v>
      </c>
      <c r="K36" s="146">
        <v>5.1839999999999997E-2</v>
      </c>
      <c r="L36" s="144" t="s">
        <v>40</v>
      </c>
      <c r="M36" s="7" t="s">
        <v>56</v>
      </c>
      <c r="N36" s="147">
        <v>1.2200000000000001E-2</v>
      </c>
      <c r="O36" s="23">
        <v>0.45090000000000002</v>
      </c>
      <c r="P36" s="146">
        <v>-5.4600000000000003E-2</v>
      </c>
      <c r="Q36" s="160">
        <v>0.29499999999999998</v>
      </c>
      <c r="R36" s="146">
        <v>-5.4000000000000003E-3</v>
      </c>
      <c r="S36" s="146">
        <v>-2.5999999999999999E-3</v>
      </c>
      <c r="T36" s="146">
        <v>-7.7999999999999996E-3</v>
      </c>
      <c r="U36" s="144">
        <v>6600</v>
      </c>
      <c r="V36" s="144">
        <v>-4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1.089</v>
      </c>
      <c r="D37" s="151">
        <v>7.4000000000000003E-3</v>
      </c>
      <c r="E37" s="150">
        <v>9.67</v>
      </c>
      <c r="F37" s="14">
        <v>1.0268999999999999</v>
      </c>
      <c r="G37" s="152">
        <v>-6.0499999999999998E-2</v>
      </c>
      <c r="H37" s="152">
        <v>0.04</v>
      </c>
      <c r="I37" s="150">
        <v>5.5</v>
      </c>
      <c r="J37" s="150">
        <v>5.5</v>
      </c>
      <c r="K37" s="152">
        <v>5.178E-2</v>
      </c>
      <c r="L37" s="150" t="s">
        <v>40</v>
      </c>
      <c r="M37" s="14" t="s">
        <v>222</v>
      </c>
      <c r="N37" s="151">
        <v>9.1999999999999998E-3</v>
      </c>
      <c r="O37" s="18">
        <v>0.45850000000000002</v>
      </c>
      <c r="P37" s="152">
        <v>-5.5199999999999999E-2</v>
      </c>
      <c r="Q37" s="152">
        <v>0.2722</v>
      </c>
      <c r="R37" s="152">
        <v>-7.7000000000000002E-3</v>
      </c>
      <c r="S37" s="152">
        <v>-6.9999999999999999E-4</v>
      </c>
      <c r="T37" s="152">
        <v>4.5999999999999999E-3</v>
      </c>
      <c r="U37" s="150">
        <v>607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1.1020000000000001</v>
      </c>
      <c r="D38" s="147">
        <v>2.7000000000000001E-3</v>
      </c>
      <c r="E38" s="144">
        <v>12.72</v>
      </c>
      <c r="F38" s="7">
        <v>1.0266999999999999</v>
      </c>
      <c r="G38" s="146">
        <v>-7.3300000000000004E-2</v>
      </c>
      <c r="H38" s="146">
        <v>0.04</v>
      </c>
      <c r="I38" s="144">
        <v>5.5</v>
      </c>
      <c r="J38" s="144">
        <v>5.5</v>
      </c>
      <c r="K38" s="146">
        <v>5.1150000000000001E-2</v>
      </c>
      <c r="L38" s="144" t="s">
        <v>40</v>
      </c>
      <c r="M38" s="7" t="s">
        <v>218</v>
      </c>
      <c r="N38" s="147">
        <v>1.44E-2</v>
      </c>
      <c r="O38" s="23">
        <v>0.47439999999999999</v>
      </c>
      <c r="P38" s="146">
        <v>-6.6400000000000001E-2</v>
      </c>
      <c r="Q38" s="146">
        <v>0.23499999999999999</v>
      </c>
      <c r="R38" s="146">
        <v>-8.6999999999999994E-3</v>
      </c>
      <c r="S38" s="146">
        <v>-3.8999999999999998E-3</v>
      </c>
      <c r="T38" s="146">
        <v>-4.7000000000000002E-3</v>
      </c>
      <c r="U38" s="144">
        <v>1163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1.202</v>
      </c>
      <c r="D39" s="159">
        <v>0</v>
      </c>
      <c r="E39" s="150">
        <v>0.49</v>
      </c>
      <c r="F39" s="14">
        <v>1.026</v>
      </c>
      <c r="G39" s="152">
        <v>-0.17150000000000001</v>
      </c>
      <c r="H39" s="152">
        <v>0.04</v>
      </c>
      <c r="I39" s="150">
        <v>5.5</v>
      </c>
      <c r="J39" s="150">
        <v>5.5</v>
      </c>
      <c r="K39" s="152">
        <v>4.6769999999999999E-2</v>
      </c>
      <c r="L39" s="150" t="s">
        <v>40</v>
      </c>
      <c r="M39" s="14" t="s">
        <v>222</v>
      </c>
      <c r="N39" s="151">
        <v>9.1999999999999998E-3</v>
      </c>
      <c r="O39" s="18">
        <v>0.45660000000000001</v>
      </c>
      <c r="P39" s="152">
        <v>-0.1449</v>
      </c>
      <c r="Q39" s="152">
        <v>0.27750000000000002</v>
      </c>
      <c r="R39" s="152">
        <v>-5.7000000000000002E-3</v>
      </c>
      <c r="S39" s="152">
        <v>-2.0999999999999999E-3</v>
      </c>
      <c r="T39" s="152">
        <v>-2.0999999999999999E-3</v>
      </c>
      <c r="U39" s="150">
        <v>708</v>
      </c>
      <c r="V39" s="150">
        <v>3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1.508</v>
      </c>
      <c r="D40" s="145">
        <v>-2E-3</v>
      </c>
      <c r="E40" s="144">
        <v>78.290000000000006</v>
      </c>
      <c r="F40" s="7">
        <v>1.0309999999999999</v>
      </c>
      <c r="G40" s="146">
        <v>-0.4627</v>
      </c>
      <c r="H40" s="146">
        <v>0.04</v>
      </c>
      <c r="I40" s="144">
        <v>5.5</v>
      </c>
      <c r="J40" s="144">
        <v>5.5</v>
      </c>
      <c r="K40" s="146">
        <v>3.7240000000000002E-2</v>
      </c>
      <c r="L40" s="144" t="s">
        <v>40</v>
      </c>
      <c r="M40" s="7" t="s">
        <v>36</v>
      </c>
      <c r="N40" s="157">
        <v>0</v>
      </c>
      <c r="O40" s="23">
        <v>0.69589999999999996</v>
      </c>
      <c r="P40" s="146">
        <v>-0.31319999999999998</v>
      </c>
      <c r="Q40" s="144" t="s">
        <v>37</v>
      </c>
      <c r="R40" s="146">
        <v>1.34E-2</v>
      </c>
      <c r="S40" s="146">
        <v>8.9999999999999993E-3</v>
      </c>
      <c r="T40" s="146">
        <v>9.4000000000000004E-3</v>
      </c>
      <c r="U40" s="144">
        <v>1762</v>
      </c>
      <c r="V40" s="144">
        <v>28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AVERAGE(D16:D40)</f>
        <v>5.9599999999999996E-4</v>
      </c>
      <c r="E41" s="36"/>
      <c r="F41" s="35"/>
      <c r="G41" s="43">
        <f>AVERAGE(G16:G40)</f>
        <v>-5.8096000000000009E-2</v>
      </c>
      <c r="H41" s="37"/>
      <c r="I41" s="36"/>
      <c r="J41" s="36"/>
      <c r="K41" s="43">
        <f>AVERAGE(K16:K40)</f>
        <v>5.2191999999999988E-2</v>
      </c>
      <c r="L41" s="36"/>
      <c r="M41" s="35"/>
      <c r="N41" s="38"/>
      <c r="O41" s="39"/>
      <c r="P41" s="43">
        <f>AVERAGE(P16:P40)</f>
        <v>-4.8044000000000003E-2</v>
      </c>
      <c r="Q41" s="37"/>
      <c r="R41" s="43">
        <f>AVERAGE(R16:R40)</f>
        <v>-1.8479999999999998E-3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0.94099999999999995</v>
      </c>
      <c r="D42" s="189">
        <v>3.2000000000000002E-3</v>
      </c>
      <c r="E42" s="188">
        <v>7840.51</v>
      </c>
      <c r="F42" s="51">
        <v>1.0322</v>
      </c>
      <c r="G42" s="190">
        <v>8.8400000000000006E-2</v>
      </c>
      <c r="H42" s="190">
        <v>3.5000000000000003E-2</v>
      </c>
      <c r="I42" s="188">
        <v>5</v>
      </c>
      <c r="J42" s="188">
        <v>5</v>
      </c>
      <c r="K42" s="190">
        <v>5.5019999999999999E-2</v>
      </c>
      <c r="L42" s="188" t="s">
        <v>40</v>
      </c>
      <c r="M42" s="51" t="s">
        <v>153</v>
      </c>
      <c r="N42" s="189">
        <v>1.03E-2</v>
      </c>
      <c r="O42" s="56">
        <v>0.28570000000000001</v>
      </c>
      <c r="P42" s="195" t="s">
        <v>44</v>
      </c>
      <c r="Q42" s="190">
        <v>0.73860000000000003</v>
      </c>
      <c r="R42" s="190">
        <v>-5.4999999999999997E-3</v>
      </c>
      <c r="S42" s="190">
        <v>-1.1599999999999999E-2</v>
      </c>
      <c r="T42" s="190">
        <v>-5.1999999999999998E-3</v>
      </c>
      <c r="U42" s="188">
        <v>413114</v>
      </c>
      <c r="V42" s="188">
        <v>-1605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150088</v>
      </c>
      <c r="B43" s="144" t="s">
        <v>151</v>
      </c>
      <c r="C43" s="7">
        <v>1.028</v>
      </c>
      <c r="D43" s="147">
        <v>1.9E-3</v>
      </c>
      <c r="E43" s="144">
        <v>12.1</v>
      </c>
      <c r="F43" s="7">
        <v>1.0283</v>
      </c>
      <c r="G43" s="146">
        <v>2.9999999999999997E-4</v>
      </c>
      <c r="H43" s="146">
        <v>3.5000000000000003E-2</v>
      </c>
      <c r="I43" s="144">
        <v>5</v>
      </c>
      <c r="J43" s="144">
        <v>5</v>
      </c>
      <c r="K43" s="146">
        <v>5.3589999999999999E-2</v>
      </c>
      <c r="L43" s="144">
        <v>0.08</v>
      </c>
      <c r="M43" s="7" t="s">
        <v>148</v>
      </c>
      <c r="N43" s="147">
        <v>9.9000000000000008E-3</v>
      </c>
      <c r="O43" s="146">
        <v>0.42949999999999999</v>
      </c>
      <c r="P43" s="144" t="s">
        <v>37</v>
      </c>
      <c r="Q43" s="146">
        <v>0.78520000000000001</v>
      </c>
      <c r="R43" s="146">
        <v>-7.9000000000000008E-3</v>
      </c>
      <c r="S43" s="146">
        <v>-1.6999999999999999E-3</v>
      </c>
      <c r="T43" s="146">
        <v>-4.4000000000000003E-3</v>
      </c>
      <c r="U43" s="144">
        <v>314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1.0229999999999999</v>
      </c>
      <c r="D44" s="156">
        <v>-1E-3</v>
      </c>
      <c r="E44" s="150">
        <v>0.85</v>
      </c>
      <c r="F44" s="14">
        <v>1.0309999999999999</v>
      </c>
      <c r="G44" s="152">
        <v>7.7999999999999996E-3</v>
      </c>
      <c r="H44" s="152">
        <v>3.5000000000000003E-2</v>
      </c>
      <c r="I44" s="150">
        <v>5</v>
      </c>
      <c r="J44" s="150">
        <v>5</v>
      </c>
      <c r="K44" s="152">
        <v>5.04E-2</v>
      </c>
      <c r="L44" s="150" t="s">
        <v>40</v>
      </c>
      <c r="M44" s="14" t="s">
        <v>157</v>
      </c>
      <c r="N44" s="151">
        <v>9.1000000000000004E-3</v>
      </c>
      <c r="O44" s="18">
        <v>0.18060000000000001</v>
      </c>
      <c r="P44" s="152">
        <v>2E-3</v>
      </c>
      <c r="Q44" s="152">
        <v>0.91890000000000005</v>
      </c>
      <c r="R44" s="152">
        <v>-2.9999999999999997E-4</v>
      </c>
      <c r="S44" s="152">
        <v>-3.2000000000000002E-3</v>
      </c>
      <c r="T44" s="152">
        <v>1.9E-3</v>
      </c>
      <c r="U44" s="150">
        <v>1098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1.0489999999999999</v>
      </c>
      <c r="D45" s="147">
        <v>2.8999999999999998E-3</v>
      </c>
      <c r="E45" s="144">
        <v>94.5</v>
      </c>
      <c r="F45" s="7">
        <v>1.052</v>
      </c>
      <c r="G45" s="146">
        <v>2.8999999999999998E-3</v>
      </c>
      <c r="H45" s="146">
        <v>3.5000000000000003E-2</v>
      </c>
      <c r="I45" s="144">
        <v>5.5</v>
      </c>
      <c r="J45" s="144">
        <v>5</v>
      </c>
      <c r="K45" s="146">
        <v>5.024E-2</v>
      </c>
      <c r="L45" s="144" t="s">
        <v>40</v>
      </c>
      <c r="M45" s="7" t="s">
        <v>91</v>
      </c>
      <c r="N45" s="147">
        <v>9.1000000000000004E-3</v>
      </c>
      <c r="O45" s="23">
        <v>0.28349999999999997</v>
      </c>
      <c r="P45" s="146">
        <v>-2.8999999999999998E-3</v>
      </c>
      <c r="Q45" s="160">
        <v>0.65090000000000003</v>
      </c>
      <c r="R45" s="146">
        <v>-3.3999999999999998E-3</v>
      </c>
      <c r="S45" s="146">
        <v>0</v>
      </c>
      <c r="T45" s="146">
        <v>2.0500000000000001E-2</v>
      </c>
      <c r="U45" s="144">
        <v>971</v>
      </c>
      <c r="V45" s="144">
        <v>95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150267</v>
      </c>
      <c r="B46" s="161" t="s">
        <v>164</v>
      </c>
      <c r="C46" s="14">
        <v>1.028</v>
      </c>
      <c r="D46" s="151">
        <v>1.9E-3</v>
      </c>
      <c r="E46" s="150">
        <v>60.06</v>
      </c>
      <c r="F46" s="14">
        <v>1.0325</v>
      </c>
      <c r="G46" s="152">
        <v>4.4000000000000003E-3</v>
      </c>
      <c r="H46" s="152">
        <v>3.5000000000000003E-2</v>
      </c>
      <c r="I46" s="150">
        <v>5</v>
      </c>
      <c r="J46" s="150">
        <v>5</v>
      </c>
      <c r="K46" s="152">
        <v>5.0229999999999997E-2</v>
      </c>
      <c r="L46" s="150" t="s">
        <v>40</v>
      </c>
      <c r="M46" s="14" t="s">
        <v>95</v>
      </c>
      <c r="N46" s="151">
        <v>4.7999999999999996E-3</v>
      </c>
      <c r="O46" s="18">
        <v>0.24759999999999999</v>
      </c>
      <c r="P46" s="152">
        <v>-8.9999999999999998E-4</v>
      </c>
      <c r="Q46" s="152">
        <v>0.7601</v>
      </c>
      <c r="R46" s="152">
        <v>-3.2000000000000002E-3</v>
      </c>
      <c r="S46" s="152">
        <v>-2.5000000000000001E-3</v>
      </c>
      <c r="T46" s="152">
        <v>2.7000000000000001E-3</v>
      </c>
      <c r="U46" s="150">
        <v>1950</v>
      </c>
      <c r="V46" s="150">
        <v>0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150140</v>
      </c>
      <c r="B47" s="144" t="s">
        <v>158</v>
      </c>
      <c r="C47" s="7">
        <v>1.024</v>
      </c>
      <c r="D47" s="147">
        <v>3.8999999999999998E-3</v>
      </c>
      <c r="E47" s="144">
        <v>28.96</v>
      </c>
      <c r="F47" s="7">
        <v>1.0283</v>
      </c>
      <c r="G47" s="146">
        <v>4.1999999999999997E-3</v>
      </c>
      <c r="H47" s="146">
        <v>3.5000000000000003E-2</v>
      </c>
      <c r="I47" s="144">
        <v>5</v>
      </c>
      <c r="J47" s="144">
        <v>5</v>
      </c>
      <c r="K47" s="146">
        <v>5.0220000000000001E-2</v>
      </c>
      <c r="L47" s="144" t="s">
        <v>40</v>
      </c>
      <c r="M47" s="7" t="s">
        <v>88</v>
      </c>
      <c r="N47" s="147">
        <v>9.2999999999999992E-3</v>
      </c>
      <c r="O47" s="23">
        <v>0.25540000000000002</v>
      </c>
      <c r="P47" s="146">
        <v>-1.8E-3</v>
      </c>
      <c r="Q47" s="146">
        <v>0.74739999999999995</v>
      </c>
      <c r="R47" s="146">
        <v>-4.0000000000000001E-3</v>
      </c>
      <c r="S47" s="146">
        <v>-1.6999999999999999E-3</v>
      </c>
      <c r="T47" s="146">
        <v>-1.1000000000000001E-3</v>
      </c>
      <c r="U47" s="144">
        <v>665</v>
      </c>
      <c r="V47" s="144">
        <v>-6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1.024</v>
      </c>
      <c r="D48" s="151">
        <v>2E-3</v>
      </c>
      <c r="E48" s="150">
        <v>6.62</v>
      </c>
      <c r="F48" s="14">
        <v>1.028</v>
      </c>
      <c r="G48" s="152">
        <v>3.8999999999999998E-3</v>
      </c>
      <c r="H48" s="152">
        <v>3.5000000000000003E-2</v>
      </c>
      <c r="I48" s="150">
        <v>5</v>
      </c>
      <c r="J48" s="150">
        <v>5</v>
      </c>
      <c r="K48" s="152">
        <v>5.0200000000000002E-2</v>
      </c>
      <c r="L48" s="150" t="s">
        <v>40</v>
      </c>
      <c r="M48" s="14" t="s">
        <v>160</v>
      </c>
      <c r="N48" s="151">
        <v>8.8000000000000005E-3</v>
      </c>
      <c r="O48" s="18">
        <v>0.44900000000000001</v>
      </c>
      <c r="P48" s="152">
        <v>-1.8E-3</v>
      </c>
      <c r="Q48" s="152">
        <v>0.72450000000000003</v>
      </c>
      <c r="R48" s="152">
        <v>-1.01E-2</v>
      </c>
      <c r="S48" s="152">
        <v>-5.1999999999999998E-3</v>
      </c>
      <c r="T48" s="152">
        <v>1.26E-2</v>
      </c>
      <c r="U48" s="150">
        <v>454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1.036</v>
      </c>
      <c r="D49" s="147">
        <v>1.9E-3</v>
      </c>
      <c r="E49" s="144">
        <v>1354.98</v>
      </c>
      <c r="F49" s="7">
        <v>1.0369999999999999</v>
      </c>
      <c r="G49" s="146">
        <v>1E-3</v>
      </c>
      <c r="H49" s="146">
        <v>3.5000000000000003E-2</v>
      </c>
      <c r="I49" s="144">
        <v>5.75</v>
      </c>
      <c r="J49" s="144">
        <v>5</v>
      </c>
      <c r="K49" s="146">
        <v>5.0180000000000002E-2</v>
      </c>
      <c r="L49" s="144" t="s">
        <v>40</v>
      </c>
      <c r="M49" s="7" t="s">
        <v>154</v>
      </c>
      <c r="N49" s="147">
        <v>6.3E-3</v>
      </c>
      <c r="O49" s="23">
        <v>0.1237</v>
      </c>
      <c r="P49" s="146">
        <v>-4.7999999999999996E-3</v>
      </c>
      <c r="Q49" s="160">
        <v>1.0426</v>
      </c>
      <c r="R49" s="146">
        <v>4.8999999999999998E-3</v>
      </c>
      <c r="S49" s="146">
        <v>4.7999999999999996E-3</v>
      </c>
      <c r="T49" s="146">
        <v>9.5999999999999992E-3</v>
      </c>
      <c r="U49" s="144">
        <v>17754</v>
      </c>
      <c r="V49" s="144">
        <v>214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1.0009999999999999</v>
      </c>
      <c r="D50" s="156">
        <v>-1E-3</v>
      </c>
      <c r="E50" s="150">
        <v>8.16</v>
      </c>
      <c r="F50" s="14">
        <v>1.0033000000000001</v>
      </c>
      <c r="G50" s="152">
        <v>2.3E-3</v>
      </c>
      <c r="H50" s="152">
        <v>3.5000000000000003E-2</v>
      </c>
      <c r="I50" s="150">
        <v>5</v>
      </c>
      <c r="J50" s="150">
        <v>5</v>
      </c>
      <c r="K50" s="152">
        <v>5.0119999999999998E-2</v>
      </c>
      <c r="L50" s="150" t="s">
        <v>40</v>
      </c>
      <c r="M50" s="14" t="s">
        <v>266</v>
      </c>
      <c r="N50" s="151">
        <v>9.4000000000000004E-3</v>
      </c>
      <c r="O50" s="18">
        <v>0.4955</v>
      </c>
      <c r="P50" s="152">
        <v>-3.8E-3</v>
      </c>
      <c r="Q50" s="152">
        <v>0.61</v>
      </c>
      <c r="R50" s="152">
        <v>-6.1999999999999998E-3</v>
      </c>
      <c r="S50" s="152">
        <v>-8.9999999999999993E-3</v>
      </c>
      <c r="T50" s="152">
        <v>9.5999999999999992E-3</v>
      </c>
      <c r="U50" s="150">
        <v>992</v>
      </c>
      <c r="V50" s="150">
        <v>-3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</v>
      </c>
      <c r="D51" s="157">
        <v>0</v>
      </c>
      <c r="E51" s="144">
        <v>0.48</v>
      </c>
      <c r="F51" s="7">
        <v>1.032</v>
      </c>
      <c r="G51" s="146">
        <v>1.9E-3</v>
      </c>
      <c r="H51" s="146">
        <v>3.5000000000000003E-2</v>
      </c>
      <c r="I51" s="144">
        <v>5</v>
      </c>
      <c r="J51" s="144">
        <v>5</v>
      </c>
      <c r="K51" s="146">
        <v>5.0099999999999999E-2</v>
      </c>
      <c r="L51" s="144" t="s">
        <v>40</v>
      </c>
      <c r="M51" s="7" t="s">
        <v>88</v>
      </c>
      <c r="N51" s="147">
        <v>9.2999999999999992E-3</v>
      </c>
      <c r="O51" s="23">
        <v>0.2427</v>
      </c>
      <c r="P51" s="146">
        <v>-3.8E-3</v>
      </c>
      <c r="Q51" s="146">
        <v>0.7722</v>
      </c>
      <c r="R51" s="146">
        <v>-2.8E-3</v>
      </c>
      <c r="S51" s="146">
        <v>5.4000000000000003E-3</v>
      </c>
      <c r="T51" s="146">
        <v>5.4000000000000003E-3</v>
      </c>
      <c r="U51" s="144">
        <v>2987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502001</v>
      </c>
      <c r="B52" s="150" t="s">
        <v>171</v>
      </c>
      <c r="C52" s="14">
        <v>1.026</v>
      </c>
      <c r="D52" s="151">
        <v>1E-3</v>
      </c>
      <c r="E52" s="150">
        <v>5.64</v>
      </c>
      <c r="F52" s="14">
        <v>1.028</v>
      </c>
      <c r="G52" s="152">
        <v>1.9E-3</v>
      </c>
      <c r="H52" s="152">
        <v>3.5000000000000003E-2</v>
      </c>
      <c r="I52" s="150">
        <v>5</v>
      </c>
      <c r="J52" s="150">
        <v>5</v>
      </c>
      <c r="K52" s="152">
        <v>5.0099999999999999E-2</v>
      </c>
      <c r="L52" s="150" t="s">
        <v>40</v>
      </c>
      <c r="M52" s="14" t="s">
        <v>172</v>
      </c>
      <c r="N52" s="151">
        <v>9.9000000000000008E-3</v>
      </c>
      <c r="O52" s="18">
        <v>0.3775</v>
      </c>
      <c r="P52" s="152">
        <v>-3.8E-3</v>
      </c>
      <c r="Q52" s="152">
        <v>0.4612</v>
      </c>
      <c r="R52" s="152">
        <v>-6.4000000000000003E-3</v>
      </c>
      <c r="S52" s="152">
        <v>5.0000000000000001E-4</v>
      </c>
      <c r="T52" s="152">
        <v>3.8999999999999998E-3</v>
      </c>
      <c r="U52" s="150">
        <v>253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150295</v>
      </c>
      <c r="B53" s="144" t="s">
        <v>167</v>
      </c>
      <c r="C53" s="7">
        <v>1.0620000000000001</v>
      </c>
      <c r="D53" s="147">
        <v>8.9999999999999998E-4</v>
      </c>
      <c r="E53" s="144">
        <v>627.80999999999995</v>
      </c>
      <c r="F53" s="7">
        <v>1.0602</v>
      </c>
      <c r="G53" s="146">
        <v>-1.6999999999999999E-3</v>
      </c>
      <c r="H53" s="146">
        <v>3.5000000000000003E-2</v>
      </c>
      <c r="I53" s="144">
        <v>5.75</v>
      </c>
      <c r="J53" s="144">
        <v>5</v>
      </c>
      <c r="K53" s="146">
        <v>5.0040000000000001E-2</v>
      </c>
      <c r="L53" s="144" t="s">
        <v>40</v>
      </c>
      <c r="M53" s="7" t="s">
        <v>48</v>
      </c>
      <c r="N53" s="147">
        <v>1.34E-2</v>
      </c>
      <c r="O53" s="23">
        <v>0.2571</v>
      </c>
      <c r="P53" s="146">
        <v>-7.6E-3</v>
      </c>
      <c r="Q53" s="146">
        <v>0.70109999999999995</v>
      </c>
      <c r="R53" s="146">
        <v>3.5999999999999999E-3</v>
      </c>
      <c r="S53" s="146">
        <v>2.9999999999999997E-4</v>
      </c>
      <c r="T53" s="146">
        <v>-5.0000000000000001E-4</v>
      </c>
      <c r="U53" s="144">
        <v>20986</v>
      </c>
      <c r="V53" s="144">
        <v>1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1.0660000000000001</v>
      </c>
      <c r="D54" s="151">
        <v>8.9999999999999998E-4</v>
      </c>
      <c r="E54" s="150">
        <v>10.75</v>
      </c>
      <c r="F54" s="14">
        <v>1.0640000000000001</v>
      </c>
      <c r="G54" s="152">
        <v>-1.9E-3</v>
      </c>
      <c r="H54" s="152">
        <v>3.5000000000000003E-2</v>
      </c>
      <c r="I54" s="150">
        <v>5.75</v>
      </c>
      <c r="J54" s="150">
        <v>5</v>
      </c>
      <c r="K54" s="152">
        <v>5.0029999999999998E-2</v>
      </c>
      <c r="L54" s="150" t="s">
        <v>40</v>
      </c>
      <c r="M54" s="14" t="s">
        <v>169</v>
      </c>
      <c r="N54" s="151">
        <v>7.0000000000000001E-3</v>
      </c>
      <c r="O54" s="18">
        <v>0.12039999999999999</v>
      </c>
      <c r="P54" s="152">
        <v>-7.6E-3</v>
      </c>
      <c r="Q54" s="162">
        <v>1.0082</v>
      </c>
      <c r="R54" s="152">
        <v>1.4E-3</v>
      </c>
      <c r="S54" s="152">
        <v>4.7000000000000002E-3</v>
      </c>
      <c r="T54" s="152">
        <v>8.0999999999999996E-3</v>
      </c>
      <c r="U54" s="150">
        <v>3708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502054</v>
      </c>
      <c r="B55" s="144" t="s">
        <v>55</v>
      </c>
      <c r="C55" s="7">
        <v>1.054</v>
      </c>
      <c r="D55" s="147">
        <v>2.8999999999999998E-3</v>
      </c>
      <c r="E55" s="144">
        <v>79.349999999999994</v>
      </c>
      <c r="F55" s="7">
        <v>1.052</v>
      </c>
      <c r="G55" s="146">
        <v>-1.9E-3</v>
      </c>
      <c r="H55" s="146">
        <v>3.5000000000000003E-2</v>
      </c>
      <c r="I55" s="144">
        <v>5.5</v>
      </c>
      <c r="J55" s="144">
        <v>5</v>
      </c>
      <c r="K55" s="146">
        <v>4.999E-2</v>
      </c>
      <c r="L55" s="144" t="s">
        <v>40</v>
      </c>
      <c r="M55" s="7" t="s">
        <v>56</v>
      </c>
      <c r="N55" s="147">
        <v>1.2200000000000001E-2</v>
      </c>
      <c r="O55" s="23">
        <v>0.3997</v>
      </c>
      <c r="P55" s="146">
        <v>-7.6E-3</v>
      </c>
      <c r="Q55" s="160">
        <v>0.38319999999999999</v>
      </c>
      <c r="R55" s="146">
        <v>2.3999999999999998E-3</v>
      </c>
      <c r="S55" s="146">
        <v>4.7000000000000002E-3</v>
      </c>
      <c r="T55" s="146">
        <v>5.1000000000000004E-3</v>
      </c>
      <c r="U55" s="144">
        <v>8257</v>
      </c>
      <c r="V55" s="144">
        <v>7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150090</v>
      </c>
      <c r="B56" s="150" t="s">
        <v>173</v>
      </c>
      <c r="C56" s="14">
        <v>1.03</v>
      </c>
      <c r="D56" s="151">
        <v>1.9E-3</v>
      </c>
      <c r="E56" s="150">
        <v>17.420000000000002</v>
      </c>
      <c r="F56" s="14">
        <v>1.0283</v>
      </c>
      <c r="G56" s="152">
        <v>-1.6999999999999999E-3</v>
      </c>
      <c r="H56" s="152">
        <v>3.5000000000000003E-2</v>
      </c>
      <c r="I56" s="150">
        <v>5</v>
      </c>
      <c r="J56" s="150">
        <v>5</v>
      </c>
      <c r="K56" s="152">
        <v>4.9919999999999999E-2</v>
      </c>
      <c r="L56" s="150" t="s">
        <v>40</v>
      </c>
      <c r="M56" s="14" t="s">
        <v>174</v>
      </c>
      <c r="N56" s="151">
        <v>1.14E-2</v>
      </c>
      <c r="O56" s="18">
        <v>0.41439999999999999</v>
      </c>
      <c r="P56" s="152">
        <v>-7.7000000000000002E-3</v>
      </c>
      <c r="Q56" s="152">
        <v>0.83250000000000002</v>
      </c>
      <c r="R56" s="152">
        <v>-2.2000000000000001E-3</v>
      </c>
      <c r="S56" s="152">
        <v>6.9999999999999999E-4</v>
      </c>
      <c r="T56" s="152">
        <v>-1.6999999999999999E-3</v>
      </c>
      <c r="U56" s="150">
        <v>1149</v>
      </c>
      <c r="V56" s="150">
        <v>-7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1.0309999999999999</v>
      </c>
      <c r="D57" s="147">
        <v>8.8000000000000005E-3</v>
      </c>
      <c r="E57" s="144">
        <v>78.58</v>
      </c>
      <c r="F57" s="7">
        <v>1.028</v>
      </c>
      <c r="G57" s="146">
        <v>-2.8999999999999998E-3</v>
      </c>
      <c r="H57" s="146">
        <v>3.5000000000000003E-2</v>
      </c>
      <c r="I57" s="144">
        <v>5</v>
      </c>
      <c r="J57" s="144">
        <v>5</v>
      </c>
      <c r="K57" s="146">
        <v>4.9849999999999998E-2</v>
      </c>
      <c r="L57" s="144" t="s">
        <v>40</v>
      </c>
      <c r="M57" s="7" t="s">
        <v>166</v>
      </c>
      <c r="N57" s="147">
        <v>8.9999999999999993E-3</v>
      </c>
      <c r="O57" s="23">
        <v>0.46339999999999998</v>
      </c>
      <c r="P57" s="146">
        <v>-8.6E-3</v>
      </c>
      <c r="Q57" s="146">
        <v>0.9123</v>
      </c>
      <c r="R57" s="146">
        <v>-2.2000000000000001E-3</v>
      </c>
      <c r="S57" s="146">
        <v>7.4999999999999997E-3</v>
      </c>
      <c r="T57" s="146">
        <v>6.7999999999999996E-3</v>
      </c>
      <c r="U57" s="144">
        <v>271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1.0309999999999999</v>
      </c>
      <c r="D58" s="159">
        <v>0</v>
      </c>
      <c r="E58" s="150">
        <v>14.42</v>
      </c>
      <c r="F58" s="14">
        <v>1.028</v>
      </c>
      <c r="G58" s="152">
        <v>-2.8999999999999998E-3</v>
      </c>
      <c r="H58" s="152">
        <v>3.5000000000000003E-2</v>
      </c>
      <c r="I58" s="150">
        <v>5</v>
      </c>
      <c r="J58" s="150">
        <v>5</v>
      </c>
      <c r="K58" s="152">
        <v>4.9849999999999998E-2</v>
      </c>
      <c r="L58" s="150" t="s">
        <v>40</v>
      </c>
      <c r="M58" s="14" t="s">
        <v>174</v>
      </c>
      <c r="N58" s="151">
        <v>1.14E-2</v>
      </c>
      <c r="O58" s="18">
        <v>0.5393</v>
      </c>
      <c r="P58" s="152">
        <v>-8.6E-3</v>
      </c>
      <c r="Q58" s="152">
        <v>0.64200000000000002</v>
      </c>
      <c r="R58" s="152">
        <v>-3.3E-3</v>
      </c>
      <c r="S58" s="152">
        <v>3.5000000000000001E-3</v>
      </c>
      <c r="T58" s="152">
        <v>8.0999999999999996E-3</v>
      </c>
      <c r="U58" s="150">
        <v>366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1.036</v>
      </c>
      <c r="D59" s="147">
        <v>8.8000000000000005E-3</v>
      </c>
      <c r="E59" s="144">
        <v>0.15</v>
      </c>
      <c r="F59" s="7">
        <v>1.0325</v>
      </c>
      <c r="G59" s="146">
        <v>-3.3999999999999998E-3</v>
      </c>
      <c r="H59" s="146">
        <v>3.5000000000000003E-2</v>
      </c>
      <c r="I59" s="144">
        <v>5</v>
      </c>
      <c r="J59" s="144">
        <v>5</v>
      </c>
      <c r="K59" s="146">
        <v>4.9829999999999999E-2</v>
      </c>
      <c r="L59" s="144" t="s">
        <v>40</v>
      </c>
      <c r="M59" s="7" t="s">
        <v>84</v>
      </c>
      <c r="N59" s="147">
        <v>1.01E-2</v>
      </c>
      <c r="O59" s="23">
        <v>0.41720000000000002</v>
      </c>
      <c r="P59" s="146">
        <v>-8.6E-3</v>
      </c>
      <c r="Q59" s="146">
        <v>0.36330000000000001</v>
      </c>
      <c r="R59" s="146">
        <v>-3.0000000000000001E-3</v>
      </c>
      <c r="S59" s="146">
        <v>-3.5000000000000001E-3</v>
      </c>
      <c r="T59" s="146">
        <v>-1.6999999999999999E-3</v>
      </c>
      <c r="U59" s="144">
        <v>3012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150138</v>
      </c>
      <c r="B60" s="150" t="s">
        <v>181</v>
      </c>
      <c r="C60" s="14">
        <v>1.0369999999999999</v>
      </c>
      <c r="D60" s="151">
        <v>3.8999999999999998E-3</v>
      </c>
      <c r="E60" s="150">
        <v>1.04</v>
      </c>
      <c r="F60" s="14">
        <v>1.032</v>
      </c>
      <c r="G60" s="152">
        <v>-4.7999999999999996E-3</v>
      </c>
      <c r="H60" s="152">
        <v>3.5000000000000003E-2</v>
      </c>
      <c r="I60" s="150">
        <v>5</v>
      </c>
      <c r="J60" s="150">
        <v>5</v>
      </c>
      <c r="K60" s="152">
        <v>4.9750000000000003E-2</v>
      </c>
      <c r="L60" s="150" t="s">
        <v>40</v>
      </c>
      <c r="M60" s="14" t="s">
        <v>182</v>
      </c>
      <c r="N60" s="151">
        <v>9.5999999999999992E-3</v>
      </c>
      <c r="O60" s="18">
        <v>0.3851</v>
      </c>
      <c r="P60" s="152">
        <v>-1.0500000000000001E-2</v>
      </c>
      <c r="Q60" s="152">
        <v>0.439</v>
      </c>
      <c r="R60" s="152">
        <v>1E-3</v>
      </c>
      <c r="S60" s="152">
        <v>-5.7999999999999996E-3</v>
      </c>
      <c r="T60" s="152">
        <v>-6.3E-3</v>
      </c>
      <c r="U60" s="150">
        <v>248</v>
      </c>
      <c r="V60" s="150">
        <v>-1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150053</v>
      </c>
      <c r="B61" s="144" t="s">
        <v>170</v>
      </c>
      <c r="C61" s="7">
        <v>1.034</v>
      </c>
      <c r="D61" s="147">
        <v>5.7999999999999996E-3</v>
      </c>
      <c r="E61" s="144">
        <v>125.24</v>
      </c>
      <c r="F61" s="7">
        <v>1.028</v>
      </c>
      <c r="G61" s="146">
        <v>-5.7999999999999996E-3</v>
      </c>
      <c r="H61" s="146">
        <v>3.5000000000000003E-2</v>
      </c>
      <c r="I61" s="144">
        <v>5</v>
      </c>
      <c r="J61" s="144">
        <v>5</v>
      </c>
      <c r="K61" s="146">
        <v>4.9700000000000001E-2</v>
      </c>
      <c r="L61" s="144" t="s">
        <v>40</v>
      </c>
      <c r="M61" s="7" t="s">
        <v>148</v>
      </c>
      <c r="N61" s="147">
        <v>9.9000000000000008E-3</v>
      </c>
      <c r="O61" s="23">
        <v>0.44219999999999998</v>
      </c>
      <c r="P61" s="146">
        <v>-1.15E-2</v>
      </c>
      <c r="Q61" s="146">
        <v>0.9879</v>
      </c>
      <c r="R61" s="146">
        <v>1.5E-3</v>
      </c>
      <c r="S61" s="146">
        <v>1.9E-3</v>
      </c>
      <c r="T61" s="146">
        <v>-5.1999999999999998E-3</v>
      </c>
      <c r="U61" s="144">
        <v>534</v>
      </c>
      <c r="V61" s="144">
        <v>-1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150094</v>
      </c>
      <c r="B62" s="150" t="s">
        <v>162</v>
      </c>
      <c r="C62" s="14">
        <v>1.034</v>
      </c>
      <c r="D62" s="151">
        <v>1.0800000000000001E-2</v>
      </c>
      <c r="E62" s="150">
        <v>0.73</v>
      </c>
      <c r="F62" s="14">
        <v>1.028</v>
      </c>
      <c r="G62" s="152">
        <v>-5.7999999999999996E-3</v>
      </c>
      <c r="H62" s="152">
        <v>3.5000000000000003E-2</v>
      </c>
      <c r="I62" s="150">
        <v>5</v>
      </c>
      <c r="J62" s="150">
        <v>5</v>
      </c>
      <c r="K62" s="152">
        <v>4.9700000000000001E-2</v>
      </c>
      <c r="L62" s="150" t="s">
        <v>40</v>
      </c>
      <c r="M62" s="14" t="s">
        <v>163</v>
      </c>
      <c r="N62" s="151">
        <v>8.5000000000000006E-3</v>
      </c>
      <c r="O62" s="18">
        <v>0.1605</v>
      </c>
      <c r="P62" s="152">
        <v>-1.15E-2</v>
      </c>
      <c r="Q62" s="152">
        <v>1.6274999999999999</v>
      </c>
      <c r="R62" s="152">
        <v>-2.2000000000000001E-3</v>
      </c>
      <c r="S62" s="152">
        <v>-5.3E-3</v>
      </c>
      <c r="T62" s="152">
        <v>-3.3E-3</v>
      </c>
      <c r="U62" s="150">
        <v>968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1.0389999999999999</v>
      </c>
      <c r="D63" s="147">
        <v>1E-3</v>
      </c>
      <c r="E63" s="144">
        <v>1117.93</v>
      </c>
      <c r="F63" s="7">
        <v>1.03</v>
      </c>
      <c r="G63" s="146">
        <v>-8.6999999999999994E-3</v>
      </c>
      <c r="H63" s="146">
        <v>3.5000000000000003E-2</v>
      </c>
      <c r="I63" s="144">
        <v>5</v>
      </c>
      <c r="J63" s="144">
        <v>5</v>
      </c>
      <c r="K63" s="146">
        <v>4.9549999999999997E-2</v>
      </c>
      <c r="L63" s="144" t="s">
        <v>40</v>
      </c>
      <c r="M63" s="7" t="s">
        <v>176</v>
      </c>
      <c r="N63" s="147">
        <v>8.2000000000000007E-3</v>
      </c>
      <c r="O63" s="23">
        <v>0.3412</v>
      </c>
      <c r="P63" s="146">
        <v>-1.43E-2</v>
      </c>
      <c r="Q63" s="146">
        <v>0.54410000000000003</v>
      </c>
      <c r="R63" s="146">
        <v>1.6000000000000001E-3</v>
      </c>
      <c r="S63" s="146">
        <v>0</v>
      </c>
      <c r="T63" s="146">
        <v>1.5E-3</v>
      </c>
      <c r="U63" s="144">
        <v>95640</v>
      </c>
      <c r="V63" s="144">
        <v>311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1.0389999999999999</v>
      </c>
      <c r="D64" s="159">
        <v>0</v>
      </c>
      <c r="E64" s="150">
        <v>603.32000000000005</v>
      </c>
      <c r="F64" s="14">
        <v>1.028</v>
      </c>
      <c r="G64" s="152">
        <v>-1.0699999999999999E-2</v>
      </c>
      <c r="H64" s="152">
        <v>3.5000000000000003E-2</v>
      </c>
      <c r="I64" s="150">
        <v>5</v>
      </c>
      <c r="J64" s="150">
        <v>5</v>
      </c>
      <c r="K64" s="152">
        <v>4.9459999999999997E-2</v>
      </c>
      <c r="L64" s="150" t="s">
        <v>40</v>
      </c>
      <c r="M64" s="14" t="s">
        <v>174</v>
      </c>
      <c r="N64" s="151">
        <v>1.14E-2</v>
      </c>
      <c r="O64" s="18">
        <v>0.16930000000000001</v>
      </c>
      <c r="P64" s="152">
        <v>-1.6299999999999999E-2</v>
      </c>
      <c r="Q64" s="152">
        <v>1.6</v>
      </c>
      <c r="R64" s="152">
        <v>-4.8999999999999998E-3</v>
      </c>
      <c r="S64" s="152">
        <v>-2E-3</v>
      </c>
      <c r="T64" s="152">
        <v>-1.2999999999999999E-3</v>
      </c>
      <c r="U64" s="150">
        <v>101607</v>
      </c>
      <c r="V64" s="150">
        <v>-9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1.052</v>
      </c>
      <c r="D65" s="147">
        <v>1.9E-3</v>
      </c>
      <c r="E65" s="144">
        <v>1719.02</v>
      </c>
      <c r="F65" s="7">
        <v>1.028</v>
      </c>
      <c r="G65" s="146">
        <v>-2.3300000000000001E-2</v>
      </c>
      <c r="H65" s="146">
        <v>3.5000000000000003E-2</v>
      </c>
      <c r="I65" s="144">
        <v>5</v>
      </c>
      <c r="J65" s="144">
        <v>5</v>
      </c>
      <c r="K65" s="146">
        <v>4.8829999999999998E-2</v>
      </c>
      <c r="L65" s="144" t="s">
        <v>40</v>
      </c>
      <c r="M65" s="7" t="s">
        <v>129</v>
      </c>
      <c r="N65" s="147">
        <v>0.01</v>
      </c>
      <c r="O65" s="23">
        <v>0.38729999999999998</v>
      </c>
      <c r="P65" s="146">
        <v>-2.8400000000000002E-2</v>
      </c>
      <c r="Q65" s="146">
        <v>0.43830000000000002</v>
      </c>
      <c r="R65" s="146">
        <v>-6.1000000000000004E-3</v>
      </c>
      <c r="S65" s="146">
        <v>-3.3999999999999998E-3</v>
      </c>
      <c r="T65" s="146">
        <v>-2.8999999999999998E-3</v>
      </c>
      <c r="U65" s="144">
        <v>341502</v>
      </c>
      <c r="V65" s="144">
        <v>-68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1.054</v>
      </c>
      <c r="D66" s="151">
        <v>2.8999999999999998E-3</v>
      </c>
      <c r="E66" s="150">
        <v>2.69</v>
      </c>
      <c r="F66" s="14">
        <v>1.0269999999999999</v>
      </c>
      <c r="G66" s="152">
        <v>-2.63E-2</v>
      </c>
      <c r="H66" s="152">
        <v>3.5000000000000003E-2</v>
      </c>
      <c r="I66" s="150">
        <v>5.5</v>
      </c>
      <c r="J66" s="150">
        <v>5</v>
      </c>
      <c r="K66" s="152">
        <v>4.8689999999999997E-2</v>
      </c>
      <c r="L66" s="150" t="s">
        <v>40</v>
      </c>
      <c r="M66" s="14" t="s">
        <v>66</v>
      </c>
      <c r="N66" s="151">
        <v>6.0000000000000001E-3</v>
      </c>
      <c r="O66" s="18">
        <v>0.35799999999999998</v>
      </c>
      <c r="P66" s="152">
        <v>-3.1199999999999999E-2</v>
      </c>
      <c r="Q66" s="152">
        <v>0.50819999999999999</v>
      </c>
      <c r="R66" s="152">
        <v>4.0000000000000001E-3</v>
      </c>
      <c r="S66" s="152">
        <v>1.21E-2</v>
      </c>
      <c r="T66" s="152">
        <v>1.3100000000000001E-2</v>
      </c>
      <c r="U66" s="150">
        <v>885</v>
      </c>
      <c r="V66" s="150">
        <v>17</v>
      </c>
      <c r="W66" s="153">
        <v>0.21180555555555555</v>
      </c>
      <c r="X66" s="154">
        <v>42580</v>
      </c>
      <c r="Y66" s="21" t="s">
        <v>38</v>
      </c>
    </row>
    <row r="67" spans="1:25" ht="15.75" thickBot="1" x14ac:dyDescent="0.2">
      <c r="A67" s="7">
        <v>150030</v>
      </c>
      <c r="B67" s="144" t="s">
        <v>179</v>
      </c>
      <c r="C67" s="7">
        <v>1.0569999999999999</v>
      </c>
      <c r="D67" s="147">
        <v>1.6299999999999999E-2</v>
      </c>
      <c r="E67" s="144">
        <v>2.9</v>
      </c>
      <c r="F67" s="7">
        <v>1.028</v>
      </c>
      <c r="G67" s="146">
        <v>-2.8199999999999999E-2</v>
      </c>
      <c r="H67" s="146">
        <v>3.5000000000000003E-2</v>
      </c>
      <c r="I67" s="144">
        <v>5</v>
      </c>
      <c r="J67" s="144">
        <v>5</v>
      </c>
      <c r="K67" s="146">
        <v>4.8590000000000001E-2</v>
      </c>
      <c r="L67" s="144" t="s">
        <v>40</v>
      </c>
      <c r="M67" s="7" t="s">
        <v>180</v>
      </c>
      <c r="N67" s="147">
        <v>1.03E-2</v>
      </c>
      <c r="O67" s="23">
        <v>0.38790000000000002</v>
      </c>
      <c r="P67" s="146">
        <v>-3.3000000000000002E-2</v>
      </c>
      <c r="Q67" s="146">
        <v>0.91569999999999996</v>
      </c>
      <c r="R67" s="146">
        <v>-7.7000000000000002E-3</v>
      </c>
      <c r="S67" s="146">
        <v>-8.6999999999999994E-3</v>
      </c>
      <c r="T67" s="146">
        <v>-7.7000000000000002E-3</v>
      </c>
      <c r="U67" s="144">
        <v>3184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1.0580000000000001</v>
      </c>
      <c r="D68" s="151">
        <v>1.54E-2</v>
      </c>
      <c r="E68" s="150">
        <v>0.11</v>
      </c>
      <c r="F68" s="14">
        <v>1.028</v>
      </c>
      <c r="G68" s="152">
        <v>-2.92E-2</v>
      </c>
      <c r="H68" s="152">
        <v>3.5000000000000003E-2</v>
      </c>
      <c r="I68" s="150">
        <v>5</v>
      </c>
      <c r="J68" s="150">
        <v>5</v>
      </c>
      <c r="K68" s="152">
        <v>4.854E-2</v>
      </c>
      <c r="L68" s="150" t="s">
        <v>40</v>
      </c>
      <c r="M68" s="14" t="s">
        <v>36</v>
      </c>
      <c r="N68" s="151">
        <v>9.2999999999999992E-3</v>
      </c>
      <c r="O68" s="18">
        <v>0.59130000000000005</v>
      </c>
      <c r="P68" s="152">
        <v>-3.3799999999999997E-2</v>
      </c>
      <c r="Q68" s="152">
        <v>0.53890000000000005</v>
      </c>
      <c r="R68" s="152">
        <v>8.0000000000000002E-3</v>
      </c>
      <c r="S68" s="152">
        <v>1.15E-2</v>
      </c>
      <c r="T68" s="152">
        <v>-6.7999999999999996E-3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1.0629999999999999</v>
      </c>
      <c r="D69" s="147">
        <v>8.9999999999999998E-4</v>
      </c>
      <c r="E69" s="144">
        <v>42.94</v>
      </c>
      <c r="F69" s="7">
        <v>1.028</v>
      </c>
      <c r="G69" s="146">
        <v>-3.4000000000000002E-2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148</v>
      </c>
      <c r="N69" s="147">
        <v>9.9000000000000008E-3</v>
      </c>
      <c r="O69" s="23">
        <v>0.59119999999999995</v>
      </c>
      <c r="P69" s="146">
        <v>-3.85E-2</v>
      </c>
      <c r="Q69" s="144" t="s">
        <v>37</v>
      </c>
      <c r="R69" s="146">
        <v>-2.7000000000000001E-3</v>
      </c>
      <c r="S69" s="146">
        <v>-1.17E-2</v>
      </c>
      <c r="T69" s="146">
        <v>-8.0000000000000002E-3</v>
      </c>
      <c r="U69" s="144">
        <v>325</v>
      </c>
      <c r="V69" s="144">
        <v>-6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150012</v>
      </c>
      <c r="B70" s="150" t="s">
        <v>185</v>
      </c>
      <c r="C70" s="14">
        <v>1.0229999999999999</v>
      </c>
      <c r="D70" s="159">
        <v>0</v>
      </c>
      <c r="E70" s="150">
        <v>15.36</v>
      </c>
      <c r="F70" s="14">
        <v>1.014</v>
      </c>
      <c r="G70" s="152">
        <v>-8.8999999999999999E-3</v>
      </c>
      <c r="H70" s="150" t="s">
        <v>186</v>
      </c>
      <c r="I70" s="150">
        <v>5</v>
      </c>
      <c r="J70" s="150">
        <v>5</v>
      </c>
      <c r="K70" s="152">
        <v>4.7219999999999998E-2</v>
      </c>
      <c r="L70" s="150" t="s">
        <v>40</v>
      </c>
      <c r="M70" s="14" t="s">
        <v>187</v>
      </c>
      <c r="N70" s="151">
        <v>9.4000000000000004E-3</v>
      </c>
      <c r="O70" s="18">
        <v>0.51370000000000005</v>
      </c>
      <c r="P70" s="152">
        <v>-1.17E-2</v>
      </c>
      <c r="Q70" s="150" t="s">
        <v>37</v>
      </c>
      <c r="R70" s="152">
        <v>-6.1000000000000004E-3</v>
      </c>
      <c r="S70" s="152">
        <v>-3.2000000000000002E-3</v>
      </c>
      <c r="T70" s="152">
        <v>-1E-3</v>
      </c>
      <c r="U70" s="150">
        <v>8122</v>
      </c>
      <c r="V70" s="150">
        <v>0</v>
      </c>
      <c r="W70" s="153">
        <v>0.17083333333333331</v>
      </c>
      <c r="X70" s="154">
        <v>43570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1.014</v>
      </c>
      <c r="D71" s="157">
        <v>0</v>
      </c>
      <c r="E71" s="144">
        <v>240.4</v>
      </c>
      <c r="F71" s="7">
        <v>1.0105999999999999</v>
      </c>
      <c r="G71" s="146">
        <v>-3.3999999999999998E-3</v>
      </c>
      <c r="H71" s="146">
        <v>3.5000000000000003E-2</v>
      </c>
      <c r="I71" s="144">
        <v>5</v>
      </c>
      <c r="J71" s="144">
        <v>5</v>
      </c>
      <c r="K71" s="146">
        <v>4.5260000000000002E-2</v>
      </c>
      <c r="L71" s="144">
        <v>0.78</v>
      </c>
      <c r="M71" s="7" t="s">
        <v>189</v>
      </c>
      <c r="N71" s="147">
        <v>7.4999999999999997E-3</v>
      </c>
      <c r="O71" s="146">
        <v>0.4098</v>
      </c>
      <c r="P71" s="144" t="s">
        <v>37</v>
      </c>
      <c r="Q71" s="160">
        <v>0.87290000000000001</v>
      </c>
      <c r="R71" s="146">
        <v>9.4999999999999998E-3</v>
      </c>
      <c r="S71" s="146">
        <v>6.9999999999999999E-4</v>
      </c>
      <c r="T71" s="146">
        <v>5.0000000000000001E-3</v>
      </c>
      <c r="U71" s="144">
        <v>18900</v>
      </c>
      <c r="V71" s="144">
        <v>67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1.1399999999999999</v>
      </c>
      <c r="D72" s="151">
        <v>4.6800000000000001E-2</v>
      </c>
      <c r="E72" s="150">
        <v>1.21</v>
      </c>
      <c r="F72" s="14">
        <v>1.0283</v>
      </c>
      <c r="G72" s="152">
        <v>-0.1086</v>
      </c>
      <c r="H72" s="152">
        <v>3.5000000000000003E-2</v>
      </c>
      <c r="I72" s="150">
        <v>5</v>
      </c>
      <c r="J72" s="150">
        <v>5</v>
      </c>
      <c r="K72" s="152">
        <v>4.4979999999999999E-2</v>
      </c>
      <c r="L72" s="150" t="s">
        <v>40</v>
      </c>
      <c r="M72" s="14" t="s">
        <v>266</v>
      </c>
      <c r="N72" s="151">
        <v>9.4000000000000004E-3</v>
      </c>
      <c r="O72" s="18">
        <v>0.37559999999999999</v>
      </c>
      <c r="P72" s="152">
        <v>-0.10340000000000001</v>
      </c>
      <c r="Q72" s="152">
        <v>0.95379999999999998</v>
      </c>
      <c r="R72" s="152">
        <v>1.7399999999999999E-2</v>
      </c>
      <c r="S72" s="152">
        <v>-1E-3</v>
      </c>
      <c r="T72" s="152">
        <v>-5.8999999999999999E-3</v>
      </c>
      <c r="U72" s="150">
        <v>693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1.2170000000000001</v>
      </c>
      <c r="D73" s="147">
        <v>1.7600000000000001E-2</v>
      </c>
      <c r="E73" s="144">
        <v>3.03</v>
      </c>
      <c r="F73" s="7">
        <v>1.028</v>
      </c>
      <c r="G73" s="146">
        <v>-0.18390000000000001</v>
      </c>
      <c r="H73" s="146">
        <v>3.5000000000000003E-2</v>
      </c>
      <c r="I73" s="144">
        <v>5</v>
      </c>
      <c r="J73" s="144">
        <v>5</v>
      </c>
      <c r="K73" s="146">
        <v>4.2049999999999997E-2</v>
      </c>
      <c r="L73" s="144" t="s">
        <v>40</v>
      </c>
      <c r="M73" s="7" t="s">
        <v>191</v>
      </c>
      <c r="N73" s="147">
        <v>1.5800000000000002E-2</v>
      </c>
      <c r="O73" s="23">
        <v>0.49780000000000002</v>
      </c>
      <c r="P73" s="146">
        <v>-0.16009999999999999</v>
      </c>
      <c r="Q73" s="146">
        <v>1.2371000000000001</v>
      </c>
      <c r="R73" s="146">
        <v>-3.3E-3</v>
      </c>
      <c r="S73" s="146">
        <v>-5.3E-3</v>
      </c>
      <c r="T73" s="146">
        <v>1.2999999999999999E-3</v>
      </c>
      <c r="U73" s="144">
        <v>4245</v>
      </c>
      <c r="V73" s="144">
        <v>-17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150096</v>
      </c>
      <c r="B74" s="150" t="s">
        <v>192</v>
      </c>
      <c r="C74" s="14">
        <v>1.1100000000000001</v>
      </c>
      <c r="D74" s="151">
        <v>1.09E-2</v>
      </c>
      <c r="E74" s="150">
        <v>3.24</v>
      </c>
      <c r="F74" s="14">
        <v>1.028</v>
      </c>
      <c r="G74" s="152">
        <v>-7.9799999999999996E-2</v>
      </c>
      <c r="H74" s="152">
        <v>3.5000000000000003E-2</v>
      </c>
      <c r="I74" s="150">
        <v>5</v>
      </c>
      <c r="J74" s="150">
        <v>5</v>
      </c>
      <c r="K74" s="152">
        <v>-3.6080000000000001E-2</v>
      </c>
      <c r="L74" s="150">
        <v>0.92</v>
      </c>
      <c r="M74" s="14" t="s">
        <v>193</v>
      </c>
      <c r="N74" s="151">
        <v>1.2999999999999999E-2</v>
      </c>
      <c r="O74" s="152">
        <v>0.36570000000000003</v>
      </c>
      <c r="P74" s="150" t="s">
        <v>37</v>
      </c>
      <c r="Q74" s="152">
        <v>0.98529999999999995</v>
      </c>
      <c r="R74" s="152">
        <v>-3.3999999999999998E-3</v>
      </c>
      <c r="S74" s="152">
        <v>-7.0000000000000001E-3</v>
      </c>
      <c r="T74" s="152">
        <v>-4.4999999999999997E-3</v>
      </c>
      <c r="U74" s="150">
        <v>12393</v>
      </c>
      <c r="V74" s="150">
        <v>-5</v>
      </c>
      <c r="W74" s="153">
        <v>0.21180555555555555</v>
      </c>
      <c r="X74" s="154">
        <v>42738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AVERAGE(D42:D74)</f>
        <v>5.3060606060606058E-3</v>
      </c>
      <c r="E75" s="36"/>
      <c r="F75" s="35"/>
      <c r="G75" s="43">
        <f>AVERAGE(G42:G74)</f>
        <v>-1.3903030303030302E-2</v>
      </c>
      <c r="H75" s="37"/>
      <c r="I75" s="36"/>
      <c r="J75" s="36"/>
      <c r="K75" s="43">
        <f>AVERAGE(K42:K74)</f>
        <v>4.6801818181818181E-2</v>
      </c>
      <c r="L75" s="36"/>
      <c r="M75" s="35"/>
      <c r="N75" s="38"/>
      <c r="O75" s="39"/>
      <c r="P75" s="43">
        <f>AVERAGE(P42:P74)</f>
        <v>-2.0072413793103448E-2</v>
      </c>
      <c r="Q75" s="37"/>
      <c r="R75" s="43">
        <f>AVERAGE(R42:R74)</f>
        <v>-1.2606060606060606E-3</v>
      </c>
      <c r="S75" s="37"/>
      <c r="T75" s="37"/>
      <c r="U75" s="36"/>
      <c r="V75" s="36"/>
      <c r="W75" s="40"/>
      <c r="X75" s="41"/>
      <c r="Y75" s="42"/>
    </row>
    <row r="76" spans="1:25" ht="15.75" thickBot="1" x14ac:dyDescent="0.2">
      <c r="A76" s="7">
        <v>150049</v>
      </c>
      <c r="B76" s="144" t="s">
        <v>142</v>
      </c>
      <c r="C76" s="7">
        <v>0.999</v>
      </c>
      <c r="D76" s="147">
        <v>3.0000000000000001E-3</v>
      </c>
      <c r="E76" s="144">
        <v>82.19</v>
      </c>
      <c r="F76" s="7">
        <v>1.0169999999999999</v>
      </c>
      <c r="G76" s="146">
        <v>1.77E-2</v>
      </c>
      <c r="H76" s="146">
        <v>3.2000000000000001E-2</v>
      </c>
      <c r="I76" s="144">
        <v>4.7</v>
      </c>
      <c r="J76" s="144">
        <v>4.7</v>
      </c>
      <c r="K76" s="146">
        <v>4.786E-2</v>
      </c>
      <c r="L76" s="144" t="s">
        <v>40</v>
      </c>
      <c r="M76" s="7" t="s">
        <v>36</v>
      </c>
      <c r="N76" s="157">
        <v>0</v>
      </c>
      <c r="O76" s="23">
        <v>0.51400000000000001</v>
      </c>
      <c r="P76" s="146">
        <v>1.03E-2</v>
      </c>
      <c r="Q76" s="144" t="s">
        <v>37</v>
      </c>
      <c r="R76" s="146">
        <v>5.1999999999999998E-3</v>
      </c>
      <c r="S76" s="146">
        <v>-2E-3</v>
      </c>
      <c r="T76" s="146">
        <v>6.0000000000000001E-3</v>
      </c>
      <c r="U76" s="144">
        <v>1937</v>
      </c>
      <c r="V76" s="144">
        <v>0</v>
      </c>
      <c r="W76" s="148">
        <v>0.21180555555555555</v>
      </c>
      <c r="X76" s="149">
        <v>42807</v>
      </c>
      <c r="Y76" s="13" t="s">
        <v>38</v>
      </c>
    </row>
    <row r="77" spans="1:25" ht="15.75" thickBot="1" x14ac:dyDescent="0.2">
      <c r="A77" s="14">
        <v>150148</v>
      </c>
      <c r="B77" s="150" t="s">
        <v>143</v>
      </c>
      <c r="C77" s="14">
        <v>1.0209999999999999</v>
      </c>
      <c r="D77" s="151">
        <v>3.8999999999999998E-3</v>
      </c>
      <c r="E77" s="150">
        <v>79</v>
      </c>
      <c r="F77" s="14">
        <v>1.0289999999999999</v>
      </c>
      <c r="G77" s="152">
        <v>7.7999999999999996E-3</v>
      </c>
      <c r="H77" s="152">
        <v>3.2000000000000001E-2</v>
      </c>
      <c r="I77" s="150">
        <v>4.7</v>
      </c>
      <c r="J77" s="150">
        <v>4.7</v>
      </c>
      <c r="K77" s="152">
        <v>4.7379999999999999E-2</v>
      </c>
      <c r="L77" s="150" t="s">
        <v>40</v>
      </c>
      <c r="M77" s="14" t="s">
        <v>144</v>
      </c>
      <c r="N77" s="151">
        <v>1.0800000000000001E-2</v>
      </c>
      <c r="O77" s="18">
        <v>0.1915</v>
      </c>
      <c r="P77" s="152">
        <v>-4.0000000000000002E-4</v>
      </c>
      <c r="Q77" s="152">
        <v>0.89639999999999997</v>
      </c>
      <c r="R77" s="152">
        <v>-5.5999999999999999E-3</v>
      </c>
      <c r="S77" s="152">
        <v>-6.4000000000000003E-3</v>
      </c>
      <c r="T77" s="152">
        <v>-1.9E-3</v>
      </c>
      <c r="U77" s="150">
        <v>13837</v>
      </c>
      <c r="V77" s="150">
        <v>-33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150150</v>
      </c>
      <c r="B78" s="144" t="s">
        <v>145</v>
      </c>
      <c r="C78" s="7">
        <v>1.0249999999999999</v>
      </c>
      <c r="D78" s="157">
        <v>0</v>
      </c>
      <c r="E78" s="144">
        <v>236.29</v>
      </c>
      <c r="F78" s="7">
        <v>1.0289999999999999</v>
      </c>
      <c r="G78" s="146">
        <v>3.8999999999999998E-3</v>
      </c>
      <c r="H78" s="146">
        <v>3.2000000000000001E-2</v>
      </c>
      <c r="I78" s="144">
        <v>4.7</v>
      </c>
      <c r="J78" s="144">
        <v>4.7</v>
      </c>
      <c r="K78" s="146">
        <v>4.7190000000000003E-2</v>
      </c>
      <c r="L78" s="144" t="s">
        <v>40</v>
      </c>
      <c r="M78" s="7" t="s">
        <v>146</v>
      </c>
      <c r="N78" s="147">
        <v>1.77E-2</v>
      </c>
      <c r="O78" s="23">
        <v>0.41</v>
      </c>
      <c r="P78" s="146">
        <v>-4.3E-3</v>
      </c>
      <c r="Q78" s="146">
        <v>0.38390000000000002</v>
      </c>
      <c r="R78" s="146">
        <v>-2.2000000000000001E-3</v>
      </c>
      <c r="S78" s="146">
        <v>8.9999999999999998E-4</v>
      </c>
      <c r="T78" s="146">
        <v>2.8E-3</v>
      </c>
      <c r="U78" s="144">
        <v>9483</v>
      </c>
      <c r="V78" s="144">
        <v>216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150157</v>
      </c>
      <c r="B79" s="150" t="s">
        <v>149</v>
      </c>
      <c r="C79" s="14">
        <v>1.0329999999999999</v>
      </c>
      <c r="D79" s="156">
        <v>-1E-3</v>
      </c>
      <c r="E79" s="150">
        <v>50.77</v>
      </c>
      <c r="F79" s="14">
        <v>1.0289999999999999</v>
      </c>
      <c r="G79" s="152">
        <v>-3.8999999999999998E-3</v>
      </c>
      <c r="H79" s="152">
        <v>3.2000000000000001E-2</v>
      </c>
      <c r="I79" s="150">
        <v>4.7</v>
      </c>
      <c r="J79" s="150">
        <v>4.7</v>
      </c>
      <c r="K79" s="152">
        <v>4.6809999999999997E-2</v>
      </c>
      <c r="L79" s="150" t="s">
        <v>40</v>
      </c>
      <c r="M79" s="14" t="s">
        <v>150</v>
      </c>
      <c r="N79" s="151">
        <v>6.8999999999999999E-3</v>
      </c>
      <c r="O79" s="18">
        <v>0.29949999999999999</v>
      </c>
      <c r="P79" s="152">
        <v>-1.2E-2</v>
      </c>
      <c r="Q79" s="152">
        <v>0.64300000000000002</v>
      </c>
      <c r="R79" s="152">
        <v>-3.2000000000000002E-3</v>
      </c>
      <c r="S79" s="152">
        <v>-4.4000000000000003E-3</v>
      </c>
      <c r="T79" s="152">
        <v>-3.8999999999999998E-3</v>
      </c>
      <c r="U79" s="150">
        <v>116469</v>
      </c>
      <c r="V79" s="150">
        <v>1</v>
      </c>
      <c r="W79" s="153">
        <v>0.21180555555555555</v>
      </c>
      <c r="X79" s="154">
        <v>42719</v>
      </c>
      <c r="Y79" s="21" t="s">
        <v>38</v>
      </c>
    </row>
    <row r="80" spans="1:25" ht="15.75" thickBot="1" x14ac:dyDescent="0.2">
      <c r="A80" s="7">
        <v>150028</v>
      </c>
      <c r="B80" s="144" t="s">
        <v>147</v>
      </c>
      <c r="C80" s="7">
        <v>1.0329999999999999</v>
      </c>
      <c r="D80" s="147">
        <v>1.9E-3</v>
      </c>
      <c r="E80" s="144">
        <v>7.33</v>
      </c>
      <c r="F80" s="7">
        <v>1.022</v>
      </c>
      <c r="G80" s="146">
        <v>-1.0800000000000001E-2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148</v>
      </c>
      <c r="N80" s="147">
        <v>9.9000000000000008E-3</v>
      </c>
      <c r="O80" s="23">
        <v>0.5514</v>
      </c>
      <c r="P80" s="146">
        <v>-1.8700000000000001E-2</v>
      </c>
      <c r="Q80" s="146">
        <v>0.60560000000000003</v>
      </c>
      <c r="R80" s="146">
        <v>-5.8999999999999999E-3</v>
      </c>
      <c r="S80" s="146">
        <v>-6.0000000000000001E-3</v>
      </c>
      <c r="T80" s="146">
        <v>-5.0000000000000001E-3</v>
      </c>
      <c r="U80" s="144">
        <v>5035</v>
      </c>
      <c r="V80" s="144">
        <v>-48</v>
      </c>
      <c r="W80" s="148">
        <v>0.17083333333333331</v>
      </c>
      <c r="X80" s="149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1.56E-3</v>
      </c>
      <c r="E81" s="36"/>
      <c r="F81" s="35"/>
      <c r="G81" s="43">
        <f>AVERAGE(G76:G80)</f>
        <v>2.9400000000000003E-3</v>
      </c>
      <c r="H81" s="37"/>
      <c r="I81" s="36"/>
      <c r="J81" s="36"/>
      <c r="K81" s="43">
        <f>AVERAGE(K76:K80)</f>
        <v>4.7146E-2</v>
      </c>
      <c r="L81" s="36"/>
      <c r="M81" s="35"/>
      <c r="N81" s="38"/>
      <c r="O81" s="39"/>
      <c r="P81" s="43">
        <f>AVERAGE(P76:P80)</f>
        <v>-5.0200000000000002E-3</v>
      </c>
      <c r="Q81" s="37"/>
      <c r="R81" s="43">
        <f>AVERAGE(R76:R80)</f>
        <v>-2.3400000000000001E-3</v>
      </c>
      <c r="S81" s="37"/>
      <c r="T81" s="37"/>
      <c r="U81" s="36"/>
      <c r="V81" s="36"/>
      <c r="W81" s="40"/>
      <c r="X81" s="41"/>
      <c r="Y81" s="42"/>
    </row>
    <row r="82" spans="1:25" ht="15.75" thickBot="1" x14ac:dyDescent="0.2">
      <c r="A82" s="14">
        <v>150022</v>
      </c>
      <c r="B82" s="161" t="s">
        <v>42</v>
      </c>
      <c r="C82" s="14">
        <v>0.82599999999999996</v>
      </c>
      <c r="D82" s="151">
        <v>4.8999999999999998E-3</v>
      </c>
      <c r="E82" s="150">
        <v>3420.75</v>
      </c>
      <c r="F82" s="14">
        <v>1.0255000000000001</v>
      </c>
      <c r="G82" s="152">
        <v>0.19450000000000001</v>
      </c>
      <c r="H82" s="152">
        <v>0.03</v>
      </c>
      <c r="I82" s="150">
        <v>4.5</v>
      </c>
      <c r="J82" s="150">
        <v>4.5</v>
      </c>
      <c r="K82" s="152">
        <v>5.6210000000000003E-2</v>
      </c>
      <c r="L82" s="150" t="s">
        <v>40</v>
      </c>
      <c r="M82" s="14" t="s">
        <v>43</v>
      </c>
      <c r="N82" s="151">
        <v>9.1000000000000004E-3</v>
      </c>
      <c r="O82" s="18">
        <v>0.12230000000000001</v>
      </c>
      <c r="P82" s="161" t="s">
        <v>44</v>
      </c>
      <c r="Q82" s="162">
        <v>2.1194000000000002</v>
      </c>
      <c r="R82" s="152">
        <v>-4.1000000000000003E-3</v>
      </c>
      <c r="S82" s="152">
        <v>-8.9999999999999998E-4</v>
      </c>
      <c r="T82" s="152">
        <v>-8.9999999999999998E-4</v>
      </c>
      <c r="U82" s="150">
        <v>222419</v>
      </c>
      <c r="V82" s="150">
        <v>204</v>
      </c>
      <c r="W82" s="153">
        <v>0.21180555555555555</v>
      </c>
      <c r="X82" s="185">
        <v>42738</v>
      </c>
      <c r="Y82" s="21" t="s">
        <v>38</v>
      </c>
    </row>
    <row r="83" spans="1:25" s="206" customFormat="1" ht="15.75" thickBot="1" x14ac:dyDescent="0.2">
      <c r="A83" s="197">
        <v>150277</v>
      </c>
      <c r="B83" s="198" t="s">
        <v>65</v>
      </c>
      <c r="C83" s="197">
        <v>1.0309999999999999</v>
      </c>
      <c r="D83" s="199">
        <v>1E-3</v>
      </c>
      <c r="E83" s="200">
        <v>2849.44</v>
      </c>
      <c r="F83" s="197">
        <v>1.0529999999999999</v>
      </c>
      <c r="G83" s="201">
        <v>2.0899999999999998E-2</v>
      </c>
      <c r="H83" s="201">
        <v>0.03</v>
      </c>
      <c r="I83" s="200">
        <v>5</v>
      </c>
      <c r="J83" s="200">
        <v>4.5</v>
      </c>
      <c r="K83" s="201">
        <v>4.6039999999999998E-2</v>
      </c>
      <c r="L83" s="200" t="s">
        <v>40</v>
      </c>
      <c r="M83" s="197" t="s">
        <v>66</v>
      </c>
      <c r="N83" s="199">
        <v>6.0000000000000001E-3</v>
      </c>
      <c r="O83" s="202">
        <v>0.14419999999999999</v>
      </c>
      <c r="P83" s="201">
        <v>1.21E-2</v>
      </c>
      <c r="Q83" s="201">
        <v>0.97050000000000003</v>
      </c>
      <c r="R83" s="201">
        <v>3.0000000000000001E-3</v>
      </c>
      <c r="S83" s="201">
        <v>4.0000000000000001E-3</v>
      </c>
      <c r="T83" s="201">
        <v>5.8999999999999999E-3</v>
      </c>
      <c r="U83" s="200">
        <v>42455</v>
      </c>
      <c r="V83" s="200">
        <v>2865</v>
      </c>
      <c r="W83" s="203">
        <v>0.21180555555555555</v>
      </c>
      <c r="X83" s="204">
        <v>42614</v>
      </c>
      <c r="Y83" s="205" t="s">
        <v>38</v>
      </c>
    </row>
    <row r="84" spans="1:25" ht="15.75" thickBot="1" x14ac:dyDescent="0.2">
      <c r="A84" s="14">
        <v>150217</v>
      </c>
      <c r="B84" s="150" t="s">
        <v>67</v>
      </c>
      <c r="C84" s="14">
        <v>1.0149999999999999</v>
      </c>
      <c r="D84" s="159">
        <v>0</v>
      </c>
      <c r="E84" s="150">
        <v>404.41</v>
      </c>
      <c r="F84" s="14">
        <v>1.0329999999999999</v>
      </c>
      <c r="G84" s="152">
        <v>1.7399999999999999E-2</v>
      </c>
      <c r="H84" s="152">
        <v>0.03</v>
      </c>
      <c r="I84" s="150">
        <v>5.5</v>
      </c>
      <c r="J84" s="150">
        <v>4.5</v>
      </c>
      <c r="K84" s="152">
        <v>4.6030000000000001E-2</v>
      </c>
      <c r="L84" s="150" t="s">
        <v>40</v>
      </c>
      <c r="M84" s="14" t="s">
        <v>68</v>
      </c>
      <c r="N84" s="151">
        <v>5.5999999999999999E-3</v>
      </c>
      <c r="O84" s="18">
        <v>0.2878</v>
      </c>
      <c r="P84" s="152">
        <v>8.5000000000000006E-3</v>
      </c>
      <c r="Q84" s="152">
        <v>0.66539999999999999</v>
      </c>
      <c r="R84" s="152">
        <v>-5.7000000000000002E-3</v>
      </c>
      <c r="S84" s="152">
        <v>-5.5999999999999999E-3</v>
      </c>
      <c r="T84" s="152">
        <v>-4.4999999999999997E-3</v>
      </c>
      <c r="U84" s="150">
        <v>49309</v>
      </c>
      <c r="V84" s="150">
        <v>-792</v>
      </c>
      <c r="W84" s="153">
        <v>0.21180555555555555</v>
      </c>
      <c r="X84" s="154">
        <v>42738</v>
      </c>
      <c r="Y84" s="21" t="s">
        <v>38</v>
      </c>
    </row>
    <row r="85" spans="1:25" ht="15.75" thickBot="1" x14ac:dyDescent="0.2">
      <c r="A85" s="7">
        <v>150229</v>
      </c>
      <c r="B85" s="144" t="s">
        <v>69</v>
      </c>
      <c r="C85" s="7">
        <v>1.0069999999999999</v>
      </c>
      <c r="D85" s="147">
        <v>1E-3</v>
      </c>
      <c r="E85" s="144">
        <v>1385.13</v>
      </c>
      <c r="F85" s="7">
        <v>1.0289999999999999</v>
      </c>
      <c r="G85" s="146">
        <v>2.1399999999999999E-2</v>
      </c>
      <c r="H85" s="146">
        <v>0.03</v>
      </c>
      <c r="I85" s="144">
        <v>4.5</v>
      </c>
      <c r="J85" s="144">
        <v>4.5</v>
      </c>
      <c r="K85" s="146">
        <v>4.6010000000000002E-2</v>
      </c>
      <c r="L85" s="144" t="s">
        <v>40</v>
      </c>
      <c r="M85" s="7" t="s">
        <v>70</v>
      </c>
      <c r="N85" s="147">
        <v>1.7399999999999999E-2</v>
      </c>
      <c r="O85" s="23">
        <v>0.30409999999999998</v>
      </c>
      <c r="P85" s="146">
        <v>1.2500000000000001E-2</v>
      </c>
      <c r="Q85" s="146">
        <v>0.63229999999999997</v>
      </c>
      <c r="R85" s="146">
        <v>-5.8999999999999999E-3</v>
      </c>
      <c r="S85" s="146">
        <v>0</v>
      </c>
      <c r="T85" s="146">
        <v>3.3E-3</v>
      </c>
      <c r="U85" s="144">
        <v>16889</v>
      </c>
      <c r="V85" s="144">
        <v>295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150309</v>
      </c>
      <c r="B86" s="150" t="s">
        <v>73</v>
      </c>
      <c r="C86" s="14">
        <v>1.0069999999999999</v>
      </c>
      <c r="D86" s="151">
        <v>1E-3</v>
      </c>
      <c r="E86" s="150">
        <v>15.01</v>
      </c>
      <c r="F86" s="14">
        <v>1.0289999999999999</v>
      </c>
      <c r="G86" s="152">
        <v>2.1399999999999999E-2</v>
      </c>
      <c r="H86" s="152">
        <v>0.03</v>
      </c>
      <c r="I86" s="150">
        <v>4.5</v>
      </c>
      <c r="J86" s="150">
        <v>4.5</v>
      </c>
      <c r="K86" s="152">
        <v>4.6010000000000002E-2</v>
      </c>
      <c r="L86" s="150" t="s">
        <v>40</v>
      </c>
      <c r="M86" s="14" t="s">
        <v>74</v>
      </c>
      <c r="N86" s="151">
        <v>7.1999999999999998E-3</v>
      </c>
      <c r="O86" s="18">
        <v>0.38869999999999999</v>
      </c>
      <c r="P86" s="152">
        <v>1.2500000000000001E-2</v>
      </c>
      <c r="Q86" s="152">
        <v>0.43390000000000001</v>
      </c>
      <c r="R86" s="152">
        <v>-2.5000000000000001E-3</v>
      </c>
      <c r="S86" s="152">
        <v>3.3999999999999998E-3</v>
      </c>
      <c r="T86" s="152">
        <v>1E-3</v>
      </c>
      <c r="U86" s="150">
        <v>1564</v>
      </c>
      <c r="V86" s="150">
        <v>15</v>
      </c>
      <c r="W86" s="153">
        <v>0.21180555555555555</v>
      </c>
      <c r="X86" s="154">
        <v>42709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1.002</v>
      </c>
      <c r="D87" s="147">
        <v>2E-3</v>
      </c>
      <c r="E87" s="144">
        <v>69.709999999999994</v>
      </c>
      <c r="F87" s="7">
        <v>1.024</v>
      </c>
      <c r="G87" s="146">
        <v>2.1499999999999998E-2</v>
      </c>
      <c r="H87" s="146">
        <v>0.03</v>
      </c>
      <c r="I87" s="144">
        <v>4.5</v>
      </c>
      <c r="J87" s="144">
        <v>4.5</v>
      </c>
      <c r="K87" s="146">
        <v>4.6010000000000002E-2</v>
      </c>
      <c r="L87" s="144" t="s">
        <v>40</v>
      </c>
      <c r="M87" s="7" t="s">
        <v>62</v>
      </c>
      <c r="N87" s="147">
        <v>4.4999999999999997E-3</v>
      </c>
      <c r="O87" s="23">
        <v>0.1072</v>
      </c>
      <c r="P87" s="146">
        <v>9.1999999999999998E-3</v>
      </c>
      <c r="Q87" s="146">
        <v>0.46739999999999998</v>
      </c>
      <c r="R87" s="146">
        <v>1.1999999999999999E-3</v>
      </c>
      <c r="S87" s="146">
        <v>1.8E-3</v>
      </c>
      <c r="T87" s="146">
        <v>-1E-3</v>
      </c>
      <c r="U87" s="144">
        <v>3416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1.02</v>
      </c>
      <c r="D88" s="151">
        <v>4.8999999999999998E-3</v>
      </c>
      <c r="E88" s="150">
        <v>6.87</v>
      </c>
      <c r="F88" s="14">
        <v>1.0409999999999999</v>
      </c>
      <c r="G88" s="152">
        <v>2.0199999999999999E-2</v>
      </c>
      <c r="H88" s="152">
        <v>0.03</v>
      </c>
      <c r="I88" s="150">
        <v>4.75</v>
      </c>
      <c r="J88" s="150">
        <v>4.5</v>
      </c>
      <c r="K88" s="152">
        <v>4.5999999999999999E-2</v>
      </c>
      <c r="L88" s="150" t="s">
        <v>40</v>
      </c>
      <c r="M88" s="14" t="s">
        <v>76</v>
      </c>
      <c r="N88" s="151">
        <v>8.9999999999999993E-3</v>
      </c>
      <c r="O88" s="18">
        <v>0.41010000000000002</v>
      </c>
      <c r="P88" s="152">
        <v>1.1299999999999999E-2</v>
      </c>
      <c r="Q88" s="152">
        <v>0.37080000000000002</v>
      </c>
      <c r="R88" s="152">
        <v>-7.6E-3</v>
      </c>
      <c r="S88" s="152">
        <v>-9.1999999999999998E-3</v>
      </c>
      <c r="T88" s="152">
        <v>1.8E-3</v>
      </c>
      <c r="U88" s="150">
        <v>723</v>
      </c>
      <c r="V88" s="150">
        <v>0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150255</v>
      </c>
      <c r="B89" s="155" t="s">
        <v>112</v>
      </c>
      <c r="C89" s="7">
        <v>0.98499999999999999</v>
      </c>
      <c r="D89" s="145">
        <v>-3.0000000000000001E-3</v>
      </c>
      <c r="E89" s="144">
        <v>2.04</v>
      </c>
      <c r="F89" s="7">
        <v>1.0065</v>
      </c>
      <c r="G89" s="146">
        <v>2.1399999999999999E-2</v>
      </c>
      <c r="H89" s="146">
        <v>0.03</v>
      </c>
      <c r="I89" s="144">
        <v>4.5</v>
      </c>
      <c r="J89" s="144">
        <v>4.5</v>
      </c>
      <c r="K89" s="146">
        <v>4.5990000000000003E-2</v>
      </c>
      <c r="L89" s="144" t="s">
        <v>40</v>
      </c>
      <c r="M89" s="7" t="s">
        <v>95</v>
      </c>
      <c r="N89" s="147">
        <v>4.7999999999999996E-3</v>
      </c>
      <c r="O89" s="23">
        <v>0.2142</v>
      </c>
      <c r="P89" s="146">
        <v>1.29E-2</v>
      </c>
      <c r="Q89" s="146">
        <v>0.87619999999999998</v>
      </c>
      <c r="R89" s="146">
        <v>5.5999999999999999E-3</v>
      </c>
      <c r="S89" s="146">
        <v>-5.1999999999999998E-3</v>
      </c>
      <c r="T89" s="146">
        <v>-3.5000000000000001E-3</v>
      </c>
      <c r="U89" s="144">
        <v>2826</v>
      </c>
      <c r="V89" s="144">
        <v>1</v>
      </c>
      <c r="W89" s="148">
        <v>0.21180555555555555</v>
      </c>
      <c r="X89" s="149">
        <v>42888</v>
      </c>
      <c r="Y89" s="13" t="s">
        <v>38</v>
      </c>
    </row>
    <row r="90" spans="1:25" ht="15.75" thickBot="1" x14ac:dyDescent="0.2">
      <c r="A90" s="14">
        <v>150283</v>
      </c>
      <c r="B90" s="150" t="s">
        <v>63</v>
      </c>
      <c r="C90" s="14">
        <v>0.98299999999999998</v>
      </c>
      <c r="D90" s="151">
        <v>2E-3</v>
      </c>
      <c r="E90" s="150">
        <v>334.94</v>
      </c>
      <c r="F90" s="14">
        <v>1.0043</v>
      </c>
      <c r="G90" s="152">
        <v>2.12E-2</v>
      </c>
      <c r="H90" s="152">
        <v>0.03</v>
      </c>
      <c r="I90" s="150">
        <v>4.5</v>
      </c>
      <c r="J90" s="150">
        <v>4.5</v>
      </c>
      <c r="K90" s="152">
        <v>4.598E-2</v>
      </c>
      <c r="L90" s="150" t="s">
        <v>40</v>
      </c>
      <c r="M90" s="14" t="s">
        <v>64</v>
      </c>
      <c r="N90" s="151">
        <v>9.5999999999999992E-3</v>
      </c>
      <c r="O90" s="18">
        <v>0.28839999999999999</v>
      </c>
      <c r="P90" s="152">
        <v>1.1900000000000001E-2</v>
      </c>
      <c r="Q90" s="162">
        <v>0.70209999999999995</v>
      </c>
      <c r="R90" s="152">
        <v>-6.0000000000000001E-3</v>
      </c>
      <c r="S90" s="152">
        <v>-7.7999999999999996E-3</v>
      </c>
      <c r="T90" s="152">
        <v>2.2000000000000001E-3</v>
      </c>
      <c r="U90" s="150">
        <v>9584</v>
      </c>
      <c r="V90" s="150">
        <v>7</v>
      </c>
      <c r="W90" s="153">
        <v>0.21180555555555555</v>
      </c>
      <c r="X90" s="154">
        <v>42905</v>
      </c>
      <c r="Y90" s="21" t="s">
        <v>38</v>
      </c>
    </row>
    <row r="91" spans="1:25" ht="15.75" thickBot="1" x14ac:dyDescent="0.2">
      <c r="A91" s="7">
        <v>150177</v>
      </c>
      <c r="B91" s="144" t="s">
        <v>83</v>
      </c>
      <c r="C91" s="7">
        <v>1.004</v>
      </c>
      <c r="D91" s="147">
        <v>1E-3</v>
      </c>
      <c r="E91" s="144">
        <v>21.84</v>
      </c>
      <c r="F91" s="7">
        <v>1.0249999999999999</v>
      </c>
      <c r="G91" s="146">
        <v>2.0500000000000001E-2</v>
      </c>
      <c r="H91" s="146">
        <v>0.03</v>
      </c>
      <c r="I91" s="144">
        <v>4.5</v>
      </c>
      <c r="J91" s="144">
        <v>4.5</v>
      </c>
      <c r="K91" s="146">
        <v>4.5969999999999997E-2</v>
      </c>
      <c r="L91" s="144" t="s">
        <v>40</v>
      </c>
      <c r="M91" s="7" t="s">
        <v>84</v>
      </c>
      <c r="N91" s="147">
        <v>1.01E-2</v>
      </c>
      <c r="O91" s="23">
        <v>0.45750000000000002</v>
      </c>
      <c r="P91" s="146">
        <v>1.1599999999999999E-2</v>
      </c>
      <c r="Q91" s="146">
        <v>0.27639999999999998</v>
      </c>
      <c r="R91" s="146">
        <v>-3.5000000000000001E-3</v>
      </c>
      <c r="S91" s="146">
        <v>-5.5999999999999999E-3</v>
      </c>
      <c r="T91" s="146">
        <v>-7.3000000000000001E-3</v>
      </c>
      <c r="U91" s="144">
        <v>21942</v>
      </c>
      <c r="V91" s="144">
        <v>-6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150241</v>
      </c>
      <c r="B92" s="161" t="s">
        <v>94</v>
      </c>
      <c r="C92" s="14">
        <v>1.006</v>
      </c>
      <c r="D92" s="159">
        <v>0</v>
      </c>
      <c r="E92" s="150">
        <v>71.05</v>
      </c>
      <c r="F92" s="14">
        <v>1.0269999999999999</v>
      </c>
      <c r="G92" s="152">
        <v>2.0400000000000001E-2</v>
      </c>
      <c r="H92" s="152">
        <v>0.03</v>
      </c>
      <c r="I92" s="150">
        <v>4.5</v>
      </c>
      <c r="J92" s="150">
        <v>4.5</v>
      </c>
      <c r="K92" s="152">
        <v>4.5969999999999997E-2</v>
      </c>
      <c r="L92" s="150" t="s">
        <v>40</v>
      </c>
      <c r="M92" s="14" t="s">
        <v>95</v>
      </c>
      <c r="N92" s="151">
        <v>4.7999999999999996E-3</v>
      </c>
      <c r="O92" s="18">
        <v>0.29360000000000003</v>
      </c>
      <c r="P92" s="152">
        <v>1.15E-2</v>
      </c>
      <c r="Q92" s="152">
        <v>0.65959999999999996</v>
      </c>
      <c r="R92" s="152">
        <v>-5.8999999999999999E-3</v>
      </c>
      <c r="S92" s="152">
        <v>-5.5999999999999999E-3</v>
      </c>
      <c r="T92" s="152">
        <v>-6.1000000000000004E-3</v>
      </c>
      <c r="U92" s="150">
        <v>9005</v>
      </c>
      <c r="V92" s="150">
        <v>-16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1.008</v>
      </c>
      <c r="D93" s="147">
        <v>2E-3</v>
      </c>
      <c r="E93" s="144">
        <v>578.03</v>
      </c>
      <c r="F93" s="7">
        <v>1.0289999999999999</v>
      </c>
      <c r="G93" s="146">
        <v>2.0400000000000001E-2</v>
      </c>
      <c r="H93" s="146">
        <v>0.03</v>
      </c>
      <c r="I93" s="144">
        <v>4.5</v>
      </c>
      <c r="J93" s="144">
        <v>4.5</v>
      </c>
      <c r="K93" s="146">
        <v>4.5969999999999997E-2</v>
      </c>
      <c r="L93" s="144" t="s">
        <v>40</v>
      </c>
      <c r="M93" s="7" t="s">
        <v>52</v>
      </c>
      <c r="N93" s="147">
        <v>3.5000000000000001E-3</v>
      </c>
      <c r="O93" s="23">
        <v>0.23849999999999999</v>
      </c>
      <c r="P93" s="146">
        <v>1.15E-2</v>
      </c>
      <c r="Q93" s="146">
        <v>0.78620000000000001</v>
      </c>
      <c r="R93" s="146">
        <v>-2.9999999999999997E-4</v>
      </c>
      <c r="S93" s="146">
        <v>-1.8E-3</v>
      </c>
      <c r="T93" s="146">
        <v>1.8E-3</v>
      </c>
      <c r="U93" s="144">
        <v>22669</v>
      </c>
      <c r="V93" s="144">
        <v>157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150200</v>
      </c>
      <c r="B94" s="150" t="s">
        <v>55</v>
      </c>
      <c r="C94" s="14">
        <v>1.006</v>
      </c>
      <c r="D94" s="151">
        <v>2E-3</v>
      </c>
      <c r="E94" s="150">
        <v>13493.02</v>
      </c>
      <c r="F94" s="14">
        <v>1.0269999999999999</v>
      </c>
      <c r="G94" s="152">
        <v>2.0400000000000001E-2</v>
      </c>
      <c r="H94" s="152">
        <v>0.03</v>
      </c>
      <c r="I94" s="150">
        <v>4.5</v>
      </c>
      <c r="J94" s="150">
        <v>4.5</v>
      </c>
      <c r="K94" s="152">
        <v>4.5969999999999997E-2</v>
      </c>
      <c r="L94" s="150" t="s">
        <v>40</v>
      </c>
      <c r="M94" s="14" t="s">
        <v>56</v>
      </c>
      <c r="N94" s="151">
        <v>1.2200000000000001E-2</v>
      </c>
      <c r="O94" s="18">
        <v>0.21299999999999999</v>
      </c>
      <c r="P94" s="152">
        <v>1.15E-2</v>
      </c>
      <c r="Q94" s="152">
        <v>0.84889999999999999</v>
      </c>
      <c r="R94" s="152">
        <v>2.9999999999999997E-4</v>
      </c>
      <c r="S94" s="152">
        <v>1.9E-3</v>
      </c>
      <c r="T94" s="152">
        <v>2.5000000000000001E-3</v>
      </c>
      <c r="U94" s="150">
        <v>925769</v>
      </c>
      <c r="V94" s="150">
        <v>23882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150271</v>
      </c>
      <c r="B95" s="144" t="s">
        <v>59</v>
      </c>
      <c r="C95" s="7">
        <v>1.006</v>
      </c>
      <c r="D95" s="147">
        <v>2E-3</v>
      </c>
      <c r="E95" s="144">
        <v>57.98</v>
      </c>
      <c r="F95" s="7">
        <v>1.0269999999999999</v>
      </c>
      <c r="G95" s="146">
        <v>2.0400000000000001E-2</v>
      </c>
      <c r="H95" s="146">
        <v>0.03</v>
      </c>
      <c r="I95" s="144">
        <v>4.5</v>
      </c>
      <c r="J95" s="144">
        <v>4.5</v>
      </c>
      <c r="K95" s="146">
        <v>4.5969999999999997E-2</v>
      </c>
      <c r="L95" s="144" t="s">
        <v>40</v>
      </c>
      <c r="M95" s="7" t="s">
        <v>60</v>
      </c>
      <c r="N95" s="147">
        <v>1.1599999999999999E-2</v>
      </c>
      <c r="O95" s="23">
        <v>0.4047</v>
      </c>
      <c r="P95" s="146">
        <v>1.15E-2</v>
      </c>
      <c r="Q95" s="146">
        <v>0.39850000000000002</v>
      </c>
      <c r="R95" s="146">
        <v>-4.3E-3</v>
      </c>
      <c r="S95" s="146">
        <v>5.7000000000000002E-3</v>
      </c>
      <c r="T95" s="146">
        <v>6.1000000000000004E-3</v>
      </c>
      <c r="U95" s="144">
        <v>2191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150329</v>
      </c>
      <c r="B96" s="150" t="s">
        <v>99</v>
      </c>
      <c r="C96" s="14">
        <v>1.006</v>
      </c>
      <c r="D96" s="151">
        <v>1E-3</v>
      </c>
      <c r="E96" s="150">
        <v>174.82</v>
      </c>
      <c r="F96" s="14">
        <v>1.0269999999999999</v>
      </c>
      <c r="G96" s="152">
        <v>2.0400000000000001E-2</v>
      </c>
      <c r="H96" s="152">
        <v>0.03</v>
      </c>
      <c r="I96" s="150">
        <v>4.5</v>
      </c>
      <c r="J96" s="150">
        <v>4.5</v>
      </c>
      <c r="K96" s="152">
        <v>4.5969999999999997E-2</v>
      </c>
      <c r="L96" s="150" t="s">
        <v>40</v>
      </c>
      <c r="M96" s="14" t="s">
        <v>100</v>
      </c>
      <c r="N96" s="151">
        <v>4.4000000000000003E-3</v>
      </c>
      <c r="O96" s="18">
        <v>0.31419999999999998</v>
      </c>
      <c r="P96" s="152">
        <v>1.15E-2</v>
      </c>
      <c r="Q96" s="152">
        <v>0.61119999999999997</v>
      </c>
      <c r="R96" s="152">
        <v>3.8E-3</v>
      </c>
      <c r="S96" s="152">
        <v>1.1000000000000001E-3</v>
      </c>
      <c r="T96" s="152">
        <v>3.8E-3</v>
      </c>
      <c r="U96" s="150">
        <v>10165</v>
      </c>
      <c r="V96" s="150">
        <v>54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502007</v>
      </c>
      <c r="B97" s="144" t="s">
        <v>47</v>
      </c>
      <c r="C97" s="7">
        <v>0.98399999999999999</v>
      </c>
      <c r="D97" s="147">
        <v>2E-3</v>
      </c>
      <c r="E97" s="144">
        <v>1773.66</v>
      </c>
      <c r="F97" s="7">
        <v>1.0051000000000001</v>
      </c>
      <c r="G97" s="146">
        <v>2.1000000000000001E-2</v>
      </c>
      <c r="H97" s="146">
        <v>0.03</v>
      </c>
      <c r="I97" s="144">
        <v>4.5</v>
      </c>
      <c r="J97" s="144">
        <v>4.5</v>
      </c>
      <c r="K97" s="146">
        <v>4.5969999999999997E-2</v>
      </c>
      <c r="L97" s="144" t="s">
        <v>40</v>
      </c>
      <c r="M97" s="7" t="s">
        <v>48</v>
      </c>
      <c r="N97" s="147">
        <v>1.34E-2</v>
      </c>
      <c r="O97" s="23">
        <v>0.30449999999999999</v>
      </c>
      <c r="P97" s="146">
        <v>1.1900000000000001E-2</v>
      </c>
      <c r="Q97" s="146">
        <v>0.6623</v>
      </c>
      <c r="R97" s="146">
        <v>-2.5999999999999999E-3</v>
      </c>
      <c r="S97" s="146">
        <v>-3.3999999999999998E-3</v>
      </c>
      <c r="T97" s="146">
        <v>-4.1000000000000003E-3</v>
      </c>
      <c r="U97" s="144">
        <v>25657</v>
      </c>
      <c r="V97" s="144">
        <v>45</v>
      </c>
      <c r="W97" s="148">
        <v>0.21180555555555555</v>
      </c>
      <c r="X97" s="149">
        <v>42900</v>
      </c>
      <c r="Y97" s="13" t="s">
        <v>38</v>
      </c>
    </row>
    <row r="98" spans="1:25" ht="15.75" thickBot="1" x14ac:dyDescent="0.2">
      <c r="A98" s="14">
        <v>150273</v>
      </c>
      <c r="B98" s="150" t="s">
        <v>45</v>
      </c>
      <c r="C98" s="14">
        <v>1.032</v>
      </c>
      <c r="D98" s="151">
        <v>1.9E-3</v>
      </c>
      <c r="E98" s="150">
        <v>208.73</v>
      </c>
      <c r="F98" s="14">
        <v>1.052</v>
      </c>
      <c r="G98" s="152">
        <v>1.9E-2</v>
      </c>
      <c r="H98" s="152">
        <v>0.03</v>
      </c>
      <c r="I98" s="150">
        <v>5</v>
      </c>
      <c r="J98" s="150">
        <v>4.5</v>
      </c>
      <c r="K98" s="152">
        <v>4.5940000000000002E-2</v>
      </c>
      <c r="L98" s="150" t="s">
        <v>40</v>
      </c>
      <c r="M98" s="14" t="s">
        <v>46</v>
      </c>
      <c r="N98" s="151">
        <v>5.8999999999999999E-3</v>
      </c>
      <c r="O98" s="18">
        <v>0.125</v>
      </c>
      <c r="P98" s="152">
        <v>1.0200000000000001E-2</v>
      </c>
      <c r="Q98" s="152">
        <v>1.0161</v>
      </c>
      <c r="R98" s="152">
        <v>-4.0000000000000001E-3</v>
      </c>
      <c r="S98" s="152">
        <v>-6.7999999999999996E-3</v>
      </c>
      <c r="T98" s="152">
        <v>-3.3999999999999998E-3</v>
      </c>
      <c r="U98" s="150">
        <v>11313</v>
      </c>
      <c r="V98" s="150">
        <v>12</v>
      </c>
      <c r="W98" s="153">
        <v>0.21180555555555555</v>
      </c>
      <c r="X98" s="154">
        <v>42614</v>
      </c>
      <c r="Y98" s="21" t="s">
        <v>38</v>
      </c>
    </row>
    <row r="99" spans="1:25" ht="15.75" thickBot="1" x14ac:dyDescent="0.2">
      <c r="A99" s="7">
        <v>150257</v>
      </c>
      <c r="B99" s="144" t="s">
        <v>53</v>
      </c>
      <c r="C99" s="7">
        <v>0.98599999999999999</v>
      </c>
      <c r="D99" s="147">
        <v>2E-3</v>
      </c>
      <c r="E99" s="144">
        <v>17.579999999999998</v>
      </c>
      <c r="F99" s="7">
        <v>1.0065</v>
      </c>
      <c r="G99" s="146">
        <v>2.0400000000000001E-2</v>
      </c>
      <c r="H99" s="146">
        <v>0.03</v>
      </c>
      <c r="I99" s="144">
        <v>4.5</v>
      </c>
      <c r="J99" s="144">
        <v>4.5</v>
      </c>
      <c r="K99" s="146">
        <v>4.5940000000000002E-2</v>
      </c>
      <c r="L99" s="144" t="s">
        <v>40</v>
      </c>
      <c r="M99" s="7" t="s">
        <v>54</v>
      </c>
      <c r="N99" s="147">
        <v>8.2000000000000007E-3</v>
      </c>
      <c r="O99" s="23">
        <v>0.42070000000000002</v>
      </c>
      <c r="P99" s="146">
        <v>1.1900000000000001E-2</v>
      </c>
      <c r="Q99" s="146">
        <v>0.3831</v>
      </c>
      <c r="R99" s="146">
        <v>-2.3E-3</v>
      </c>
      <c r="S99" s="146">
        <v>-8.0999999999999996E-3</v>
      </c>
      <c r="T99" s="146">
        <v>-1E-3</v>
      </c>
      <c r="U99" s="144">
        <v>1612</v>
      </c>
      <c r="V99" s="144">
        <v>-21</v>
      </c>
      <c r="W99" s="148">
        <v>0.21180555555555555</v>
      </c>
      <c r="X99" s="149">
        <v>42888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0.98599999999999999</v>
      </c>
      <c r="D100" s="151">
        <v>3.0999999999999999E-3</v>
      </c>
      <c r="E100" s="150">
        <v>71.510000000000005</v>
      </c>
      <c r="F100" s="14">
        <v>1.0065</v>
      </c>
      <c r="G100" s="152">
        <v>2.0400000000000001E-2</v>
      </c>
      <c r="H100" s="152">
        <v>0.03</v>
      </c>
      <c r="I100" s="150">
        <v>4.5</v>
      </c>
      <c r="J100" s="150">
        <v>4.5</v>
      </c>
      <c r="K100" s="152">
        <v>4.5940000000000002E-2</v>
      </c>
      <c r="L100" s="150" t="s">
        <v>40</v>
      </c>
      <c r="M100" s="14" t="s">
        <v>93</v>
      </c>
      <c r="N100" s="151">
        <v>0.01</v>
      </c>
      <c r="O100" s="18">
        <v>0.34310000000000002</v>
      </c>
      <c r="P100" s="152">
        <v>1.1900000000000001E-2</v>
      </c>
      <c r="Q100" s="152">
        <v>0.56840000000000002</v>
      </c>
      <c r="R100" s="152">
        <v>-4.5999999999999999E-3</v>
      </c>
      <c r="S100" s="152">
        <v>-6.8999999999999999E-3</v>
      </c>
      <c r="T100" s="152">
        <v>-5.4999999999999997E-3</v>
      </c>
      <c r="U100" s="150">
        <v>10118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s="60" customFormat="1" ht="15.75" thickBot="1" x14ac:dyDescent="0.2">
      <c r="A101" s="51">
        <v>150205</v>
      </c>
      <c r="B101" s="188" t="s">
        <v>49</v>
      </c>
      <c r="C101" s="51">
        <v>1.01</v>
      </c>
      <c r="D101" s="189">
        <v>3.0000000000000001E-3</v>
      </c>
      <c r="E101" s="188">
        <v>3102.04</v>
      </c>
      <c r="F101" s="51">
        <v>1.03</v>
      </c>
      <c r="G101" s="190">
        <v>1.9400000000000001E-2</v>
      </c>
      <c r="H101" s="190">
        <v>0.03</v>
      </c>
      <c r="I101" s="188">
        <v>4.5</v>
      </c>
      <c r="J101" s="188">
        <v>4.5</v>
      </c>
      <c r="K101" s="190">
        <v>4.5920000000000002E-2</v>
      </c>
      <c r="L101" s="188" t="s">
        <v>40</v>
      </c>
      <c r="M101" s="51" t="s">
        <v>50</v>
      </c>
      <c r="N101" s="189">
        <v>4.4999999999999997E-3</v>
      </c>
      <c r="O101" s="56">
        <v>0.2228</v>
      </c>
      <c r="P101" s="190">
        <v>1.0500000000000001E-2</v>
      </c>
      <c r="Q101" s="190">
        <v>0.82150000000000001</v>
      </c>
      <c r="R101" s="190">
        <v>0</v>
      </c>
      <c r="S101" s="190">
        <v>-2.3999999999999998E-3</v>
      </c>
      <c r="T101" s="190">
        <v>2.3999999999999998E-3</v>
      </c>
      <c r="U101" s="188">
        <v>386428</v>
      </c>
      <c r="V101" s="188">
        <v>4265</v>
      </c>
      <c r="W101" s="191">
        <v>0.21180555555555555</v>
      </c>
      <c r="X101" s="192">
        <v>42705</v>
      </c>
      <c r="Y101" s="59" t="s">
        <v>38</v>
      </c>
    </row>
    <row r="102" spans="1:25" ht="15.75" thickBot="1" x14ac:dyDescent="0.2">
      <c r="A102" s="14">
        <v>150181</v>
      </c>
      <c r="B102" s="150" t="s">
        <v>98</v>
      </c>
      <c r="C102" s="14">
        <v>1.002</v>
      </c>
      <c r="D102" s="151">
        <v>2E-3</v>
      </c>
      <c r="E102" s="150">
        <v>6438.79</v>
      </c>
      <c r="F102" s="14">
        <v>1.022</v>
      </c>
      <c r="G102" s="152">
        <v>1.9599999999999999E-2</v>
      </c>
      <c r="H102" s="152">
        <v>0.03</v>
      </c>
      <c r="I102" s="150">
        <v>4.5</v>
      </c>
      <c r="J102" s="150">
        <v>4.5</v>
      </c>
      <c r="K102" s="152">
        <v>4.5920000000000002E-2</v>
      </c>
      <c r="L102" s="150" t="s">
        <v>40</v>
      </c>
      <c r="M102" s="14" t="s">
        <v>80</v>
      </c>
      <c r="N102" s="151">
        <v>5.7000000000000002E-3</v>
      </c>
      <c r="O102" s="18">
        <v>0.45610000000000001</v>
      </c>
      <c r="P102" s="152">
        <v>1.06E-2</v>
      </c>
      <c r="Q102" s="152">
        <v>0.28270000000000001</v>
      </c>
      <c r="R102" s="152">
        <v>1.72E-2</v>
      </c>
      <c r="S102" s="152">
        <v>1.12E-2</v>
      </c>
      <c r="T102" s="152">
        <v>4.7000000000000002E-3</v>
      </c>
      <c r="U102" s="150">
        <v>263666</v>
      </c>
      <c r="V102" s="150">
        <v>3927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150207</v>
      </c>
      <c r="B103" s="144" t="s">
        <v>71</v>
      </c>
      <c r="C103" s="7">
        <v>1.0069999999999999</v>
      </c>
      <c r="D103" s="147">
        <v>2E-3</v>
      </c>
      <c r="E103" s="144">
        <v>503.99</v>
      </c>
      <c r="F103" s="7">
        <v>1.0269999999999999</v>
      </c>
      <c r="G103" s="146">
        <v>1.95E-2</v>
      </c>
      <c r="H103" s="146">
        <v>0.03</v>
      </c>
      <c r="I103" s="144">
        <v>4.5</v>
      </c>
      <c r="J103" s="144">
        <v>4.5</v>
      </c>
      <c r="K103" s="146">
        <v>4.5920000000000002E-2</v>
      </c>
      <c r="L103" s="144" t="s">
        <v>40</v>
      </c>
      <c r="M103" s="7" t="s">
        <v>72</v>
      </c>
      <c r="N103" s="147">
        <v>7.6E-3</v>
      </c>
      <c r="O103" s="23">
        <v>8.6599999999999996E-2</v>
      </c>
      <c r="P103" s="146">
        <v>1.0500000000000001E-2</v>
      </c>
      <c r="Q103" s="146">
        <v>1.1458999999999999</v>
      </c>
      <c r="R103" s="146">
        <v>-2.2000000000000001E-3</v>
      </c>
      <c r="S103" s="146">
        <v>0</v>
      </c>
      <c r="T103" s="146">
        <v>3.5999999999999999E-3</v>
      </c>
      <c r="U103" s="144">
        <v>22502</v>
      </c>
      <c r="V103" s="144">
        <v>363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1.0069999999999999</v>
      </c>
      <c r="D104" s="151">
        <v>4.0000000000000001E-3</v>
      </c>
      <c r="E104" s="150">
        <v>2591.1</v>
      </c>
      <c r="F104" s="14">
        <v>1.0269999999999999</v>
      </c>
      <c r="G104" s="152">
        <v>1.95E-2</v>
      </c>
      <c r="H104" s="152">
        <v>0.03</v>
      </c>
      <c r="I104" s="150">
        <v>4.5</v>
      </c>
      <c r="J104" s="150">
        <v>4.5</v>
      </c>
      <c r="K104" s="152">
        <v>4.5920000000000002E-2</v>
      </c>
      <c r="L104" s="150" t="s">
        <v>40</v>
      </c>
      <c r="M104" s="14" t="s">
        <v>58</v>
      </c>
      <c r="N104" s="151">
        <v>2.0899999999999998E-2</v>
      </c>
      <c r="O104" s="18">
        <v>0.37269999999999998</v>
      </c>
      <c r="P104" s="152">
        <v>1.0500000000000001E-2</v>
      </c>
      <c r="Q104" s="152">
        <v>0.47370000000000001</v>
      </c>
      <c r="R104" s="152">
        <v>-5.7000000000000002E-3</v>
      </c>
      <c r="S104" s="152">
        <v>-5.0000000000000001E-4</v>
      </c>
      <c r="T104" s="152">
        <v>5.5999999999999999E-3</v>
      </c>
      <c r="U104" s="150">
        <v>46062</v>
      </c>
      <c r="V104" s="150">
        <v>3390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1.0069999999999999</v>
      </c>
      <c r="D105" s="147">
        <v>1E-3</v>
      </c>
      <c r="E105" s="144">
        <v>307.54000000000002</v>
      </c>
      <c r="F105" s="7">
        <v>1.0269999999999999</v>
      </c>
      <c r="G105" s="146">
        <v>1.95E-2</v>
      </c>
      <c r="H105" s="146">
        <v>0.03</v>
      </c>
      <c r="I105" s="144">
        <v>4.5</v>
      </c>
      <c r="J105" s="144">
        <v>4.5</v>
      </c>
      <c r="K105" s="146">
        <v>4.5920000000000002E-2</v>
      </c>
      <c r="L105" s="144" t="s">
        <v>40</v>
      </c>
      <c r="M105" s="7" t="s">
        <v>46</v>
      </c>
      <c r="N105" s="147">
        <v>5.8999999999999999E-3</v>
      </c>
      <c r="O105" s="23">
        <v>0.12039999999999999</v>
      </c>
      <c r="P105" s="146">
        <v>1.0500000000000001E-2</v>
      </c>
      <c r="Q105" s="146">
        <v>1.0664</v>
      </c>
      <c r="R105" s="146">
        <v>-1.9E-3</v>
      </c>
      <c r="S105" s="146">
        <v>-2.8E-3</v>
      </c>
      <c r="T105" s="146">
        <v>1.4E-3</v>
      </c>
      <c r="U105" s="144">
        <v>54230</v>
      </c>
      <c r="V105" s="144">
        <v>163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502049</v>
      </c>
      <c r="B106" s="150" t="s">
        <v>90</v>
      </c>
      <c r="C106" s="14">
        <v>0.99299999999999999</v>
      </c>
      <c r="D106" s="151">
        <v>3.0000000000000001E-3</v>
      </c>
      <c r="E106" s="150">
        <v>89.58</v>
      </c>
      <c r="F106" s="14">
        <v>1.0125999999999999</v>
      </c>
      <c r="G106" s="152">
        <v>1.9400000000000001E-2</v>
      </c>
      <c r="H106" s="152">
        <v>0.03</v>
      </c>
      <c r="I106" s="150">
        <v>4.5</v>
      </c>
      <c r="J106" s="150">
        <v>4.5</v>
      </c>
      <c r="K106" s="152">
        <v>4.5900000000000003E-2</v>
      </c>
      <c r="L106" s="150" t="s">
        <v>40</v>
      </c>
      <c r="M106" s="14" t="s">
        <v>91</v>
      </c>
      <c r="N106" s="151">
        <v>9.1000000000000004E-3</v>
      </c>
      <c r="O106" s="18">
        <v>0.41570000000000001</v>
      </c>
      <c r="P106" s="152">
        <v>1.0800000000000001E-2</v>
      </c>
      <c r="Q106" s="152">
        <v>0.38829999999999998</v>
      </c>
      <c r="R106" s="152">
        <v>-3.2000000000000002E-3</v>
      </c>
      <c r="S106" s="152">
        <v>-3.5999999999999999E-3</v>
      </c>
      <c r="T106" s="152">
        <v>6.9999999999999999E-4</v>
      </c>
      <c r="U106" s="150">
        <v>11972</v>
      </c>
      <c r="V106" s="150">
        <v>-7</v>
      </c>
      <c r="W106" s="153">
        <v>0.21180555555555555</v>
      </c>
      <c r="X106" s="154">
        <v>42839</v>
      </c>
      <c r="Y106" s="21" t="s">
        <v>38</v>
      </c>
    </row>
    <row r="107" spans="1:25" ht="15.75" thickBot="1" x14ac:dyDescent="0.2">
      <c r="A107" s="7">
        <v>502004</v>
      </c>
      <c r="B107" s="144" t="s">
        <v>98</v>
      </c>
      <c r="C107" s="7">
        <v>0.98299999999999998</v>
      </c>
      <c r="D107" s="147">
        <v>3.0999999999999999E-3</v>
      </c>
      <c r="E107" s="144">
        <v>2458.9699999999998</v>
      </c>
      <c r="F107" s="7">
        <v>1.0022</v>
      </c>
      <c r="G107" s="146">
        <v>1.9199999999999998E-2</v>
      </c>
      <c r="H107" s="146">
        <v>0.03</v>
      </c>
      <c r="I107" s="144">
        <v>4.5</v>
      </c>
      <c r="J107" s="144">
        <v>4.5</v>
      </c>
      <c r="K107" s="146">
        <v>4.5879999999999997E-2</v>
      </c>
      <c r="L107" s="144" t="s">
        <v>40</v>
      </c>
      <c r="M107" s="7" t="s">
        <v>80</v>
      </c>
      <c r="N107" s="147">
        <v>5.7000000000000002E-3</v>
      </c>
      <c r="O107" s="23">
        <v>0.46660000000000001</v>
      </c>
      <c r="P107" s="146">
        <v>9.9000000000000008E-3</v>
      </c>
      <c r="Q107" s="146">
        <v>0.27800000000000002</v>
      </c>
      <c r="R107" s="146">
        <v>-4.8999999999999998E-3</v>
      </c>
      <c r="S107" s="146">
        <v>-5.0000000000000001E-3</v>
      </c>
      <c r="T107" s="146">
        <v>2.0000000000000001E-4</v>
      </c>
      <c r="U107" s="144">
        <v>40187</v>
      </c>
      <c r="V107" s="144">
        <v>402</v>
      </c>
      <c r="W107" s="148">
        <v>0.21180555555555555</v>
      </c>
      <c r="X107" s="149">
        <v>42923</v>
      </c>
      <c r="Y107" s="13" t="s">
        <v>38</v>
      </c>
    </row>
    <row r="108" spans="1:25" ht="15.75" thickBot="1" x14ac:dyDescent="0.2">
      <c r="A108" s="14">
        <v>150227</v>
      </c>
      <c r="B108" s="161" t="s">
        <v>111</v>
      </c>
      <c r="C108" s="14">
        <v>1.014</v>
      </c>
      <c r="D108" s="159">
        <v>0</v>
      </c>
      <c r="E108" s="150">
        <v>1001.44</v>
      </c>
      <c r="F108" s="14">
        <v>1.0329999999999999</v>
      </c>
      <c r="G108" s="152">
        <v>1.84E-2</v>
      </c>
      <c r="H108" s="152">
        <v>0.03</v>
      </c>
      <c r="I108" s="150">
        <v>4.5</v>
      </c>
      <c r="J108" s="150">
        <v>4.5</v>
      </c>
      <c r="K108" s="152">
        <v>4.5870000000000001E-2</v>
      </c>
      <c r="L108" s="150" t="s">
        <v>40</v>
      </c>
      <c r="M108" s="14" t="s">
        <v>95</v>
      </c>
      <c r="N108" s="151">
        <v>4.7999999999999996E-3</v>
      </c>
      <c r="O108" s="18">
        <v>0.2414</v>
      </c>
      <c r="P108" s="152">
        <v>9.4999999999999998E-3</v>
      </c>
      <c r="Q108" s="152">
        <v>0.77390000000000003</v>
      </c>
      <c r="R108" s="152">
        <v>-1.9E-3</v>
      </c>
      <c r="S108" s="152">
        <v>-2.3999999999999998E-3</v>
      </c>
      <c r="T108" s="152">
        <v>-5.9999999999999995E-4</v>
      </c>
      <c r="U108" s="150">
        <v>250752</v>
      </c>
      <c r="V108" s="150">
        <v>695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150194</v>
      </c>
      <c r="B109" s="144" t="s">
        <v>85</v>
      </c>
      <c r="C109" s="7">
        <v>1.008</v>
      </c>
      <c r="D109" s="147">
        <v>2E-3</v>
      </c>
      <c r="E109" s="144">
        <v>4318.58</v>
      </c>
      <c r="F109" s="7">
        <v>1.0269999999999999</v>
      </c>
      <c r="G109" s="146">
        <v>1.8499999999999999E-2</v>
      </c>
      <c r="H109" s="146">
        <v>0.03</v>
      </c>
      <c r="I109" s="144">
        <v>4.5</v>
      </c>
      <c r="J109" s="144">
        <v>4.5</v>
      </c>
      <c r="K109" s="146">
        <v>4.5870000000000001E-2</v>
      </c>
      <c r="L109" s="144" t="s">
        <v>40</v>
      </c>
      <c r="M109" s="7" t="s">
        <v>86</v>
      </c>
      <c r="N109" s="147">
        <v>7.6E-3</v>
      </c>
      <c r="O109" s="23">
        <v>0.19450000000000001</v>
      </c>
      <c r="P109" s="146">
        <v>9.4999999999999998E-3</v>
      </c>
      <c r="Q109" s="146">
        <v>0.89229999999999998</v>
      </c>
      <c r="R109" s="146">
        <v>-5.8999999999999999E-3</v>
      </c>
      <c r="S109" s="146">
        <v>-5.7000000000000002E-3</v>
      </c>
      <c r="T109" s="146">
        <v>-3.2000000000000002E-3</v>
      </c>
      <c r="U109" s="144">
        <v>433416</v>
      </c>
      <c r="V109" s="144">
        <v>-312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150209</v>
      </c>
      <c r="B110" s="150" t="s">
        <v>47</v>
      </c>
      <c r="C110" s="14">
        <v>1.008</v>
      </c>
      <c r="D110" s="151">
        <v>3.0000000000000001E-3</v>
      </c>
      <c r="E110" s="150">
        <v>5869.22</v>
      </c>
      <c r="F110" s="14">
        <v>1.0269999999999999</v>
      </c>
      <c r="G110" s="152">
        <v>1.8499999999999999E-2</v>
      </c>
      <c r="H110" s="152">
        <v>0.03</v>
      </c>
      <c r="I110" s="150">
        <v>4.5</v>
      </c>
      <c r="J110" s="150">
        <v>4.5</v>
      </c>
      <c r="K110" s="152">
        <v>4.5870000000000001E-2</v>
      </c>
      <c r="L110" s="150" t="s">
        <v>40</v>
      </c>
      <c r="M110" s="14" t="s">
        <v>48</v>
      </c>
      <c r="N110" s="151">
        <v>1.34E-2</v>
      </c>
      <c r="O110" s="18">
        <v>0.253</v>
      </c>
      <c r="P110" s="152">
        <v>9.4999999999999998E-3</v>
      </c>
      <c r="Q110" s="152">
        <v>0.75490000000000002</v>
      </c>
      <c r="R110" s="152">
        <v>5.0000000000000001E-3</v>
      </c>
      <c r="S110" s="152">
        <v>0</v>
      </c>
      <c r="T110" s="152">
        <v>2.3999999999999998E-3</v>
      </c>
      <c r="U110" s="150">
        <v>367021</v>
      </c>
      <c r="V110" s="150">
        <v>3745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150251</v>
      </c>
      <c r="B111" s="144" t="s">
        <v>96</v>
      </c>
      <c r="C111" s="7">
        <v>1.008</v>
      </c>
      <c r="D111" s="157">
        <v>0</v>
      </c>
      <c r="E111" s="144">
        <v>43.5</v>
      </c>
      <c r="F111" s="7">
        <v>1.0269999999999999</v>
      </c>
      <c r="G111" s="146">
        <v>1.8499999999999999E-2</v>
      </c>
      <c r="H111" s="146">
        <v>0.03</v>
      </c>
      <c r="I111" s="144">
        <v>4.5</v>
      </c>
      <c r="J111" s="144">
        <v>4.5</v>
      </c>
      <c r="K111" s="146">
        <v>4.5870000000000001E-2</v>
      </c>
      <c r="L111" s="144" t="s">
        <v>40</v>
      </c>
      <c r="M111" s="7" t="s">
        <v>97</v>
      </c>
      <c r="N111" s="147">
        <v>1.3100000000000001E-2</v>
      </c>
      <c r="O111" s="23">
        <v>0.4118</v>
      </c>
      <c r="P111" s="146">
        <v>9.4999999999999998E-3</v>
      </c>
      <c r="Q111" s="146">
        <v>0.38179999999999997</v>
      </c>
      <c r="R111" s="146">
        <v>-3.3E-3</v>
      </c>
      <c r="S111" s="146">
        <v>-3.3E-3</v>
      </c>
      <c r="T111" s="146">
        <v>-4.7000000000000002E-3</v>
      </c>
      <c r="U111" s="144">
        <v>8420</v>
      </c>
      <c r="V111" s="144">
        <v>-72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0.98799999999999999</v>
      </c>
      <c r="D112" s="156">
        <v>-2E-3</v>
      </c>
      <c r="E112" s="150">
        <v>44.3</v>
      </c>
      <c r="F112" s="14">
        <v>1.0068999999999999</v>
      </c>
      <c r="G112" s="152">
        <v>1.8800000000000001E-2</v>
      </c>
      <c r="H112" s="152">
        <v>0.03</v>
      </c>
      <c r="I112" s="150">
        <v>4.5</v>
      </c>
      <c r="J112" s="150">
        <v>4.5</v>
      </c>
      <c r="K112" s="152">
        <v>4.5870000000000001E-2</v>
      </c>
      <c r="L112" s="150" t="s">
        <v>40</v>
      </c>
      <c r="M112" s="14" t="s">
        <v>82</v>
      </c>
      <c r="N112" s="151">
        <v>5.8999999999999999E-3</v>
      </c>
      <c r="O112" s="18">
        <v>0.3196</v>
      </c>
      <c r="P112" s="152">
        <v>9.7999999999999997E-3</v>
      </c>
      <c r="Q112" s="162">
        <v>0.624</v>
      </c>
      <c r="R112" s="152">
        <v>-5.5999999999999999E-3</v>
      </c>
      <c r="S112" s="152">
        <v>-3.3E-3</v>
      </c>
      <c r="T112" s="152">
        <v>-5.1999999999999998E-3</v>
      </c>
      <c r="U112" s="150">
        <v>2849</v>
      </c>
      <c r="V112" s="150">
        <v>-79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150051</v>
      </c>
      <c r="B113" s="144" t="s">
        <v>87</v>
      </c>
      <c r="C113" s="7">
        <v>1.0029999999999999</v>
      </c>
      <c r="D113" s="147">
        <v>2E-3</v>
      </c>
      <c r="E113" s="144">
        <v>96.6</v>
      </c>
      <c r="F113" s="7">
        <v>1.022</v>
      </c>
      <c r="G113" s="146">
        <v>1.8599999999999998E-2</v>
      </c>
      <c r="H113" s="146">
        <v>0.03</v>
      </c>
      <c r="I113" s="144">
        <v>4.5</v>
      </c>
      <c r="J113" s="144">
        <v>4.5</v>
      </c>
      <c r="K113" s="146">
        <v>4.5870000000000001E-2</v>
      </c>
      <c r="L113" s="144" t="s">
        <v>40</v>
      </c>
      <c r="M113" s="7" t="s">
        <v>88</v>
      </c>
      <c r="N113" s="147">
        <v>9.2999999999999992E-3</v>
      </c>
      <c r="O113" s="23">
        <v>0.43659999999999999</v>
      </c>
      <c r="P113" s="146">
        <v>9.5999999999999992E-3</v>
      </c>
      <c r="Q113" s="146">
        <v>0.32869999999999999</v>
      </c>
      <c r="R113" s="146">
        <v>-5.1999999999999998E-3</v>
      </c>
      <c r="S113" s="146">
        <v>-5.4000000000000003E-3</v>
      </c>
      <c r="T113" s="146">
        <v>-4.8999999999999998E-3</v>
      </c>
      <c r="U113" s="144">
        <v>16713</v>
      </c>
      <c r="V113" s="144">
        <v>-96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1.03</v>
      </c>
      <c r="D114" s="151">
        <v>3.8999999999999998E-3</v>
      </c>
      <c r="E114" s="150">
        <v>52.47</v>
      </c>
      <c r="F114" s="14">
        <v>1.048</v>
      </c>
      <c r="G114" s="152">
        <v>1.72E-2</v>
      </c>
      <c r="H114" s="152">
        <v>0.03</v>
      </c>
      <c r="I114" s="150">
        <v>5</v>
      </c>
      <c r="J114" s="150">
        <v>4.5</v>
      </c>
      <c r="K114" s="152">
        <v>4.5850000000000002E-2</v>
      </c>
      <c r="L114" s="150" t="s">
        <v>40</v>
      </c>
      <c r="M114" s="14" t="s">
        <v>78</v>
      </c>
      <c r="N114" s="151">
        <v>6.4999999999999997E-3</v>
      </c>
      <c r="O114" s="18">
        <v>0.26769999999999999</v>
      </c>
      <c r="P114" s="152">
        <v>8.3000000000000001E-3</v>
      </c>
      <c r="Q114" s="152">
        <v>0.6925</v>
      </c>
      <c r="R114" s="152">
        <v>-4.3E-3</v>
      </c>
      <c r="S114" s="152">
        <v>-6.7999999999999996E-3</v>
      </c>
      <c r="T114" s="152">
        <v>-4.0000000000000001E-3</v>
      </c>
      <c r="U114" s="150">
        <v>1800</v>
      </c>
      <c r="V114" s="150">
        <v>-17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0.98899999999999999</v>
      </c>
      <c r="D115" s="157">
        <v>0</v>
      </c>
      <c r="E115" s="144">
        <v>89.95</v>
      </c>
      <c r="F115" s="7">
        <v>1.0068999999999999</v>
      </c>
      <c r="G115" s="146">
        <v>1.78E-2</v>
      </c>
      <c r="H115" s="146">
        <v>0.03</v>
      </c>
      <c r="I115" s="144">
        <v>4.5</v>
      </c>
      <c r="J115" s="144">
        <v>4.5</v>
      </c>
      <c r="K115" s="146">
        <v>4.582E-2</v>
      </c>
      <c r="L115" s="144" t="s">
        <v>40</v>
      </c>
      <c r="M115" s="7" t="s">
        <v>76</v>
      </c>
      <c r="N115" s="147">
        <v>8.9999999999999993E-3</v>
      </c>
      <c r="O115" s="23">
        <v>0.34720000000000001</v>
      </c>
      <c r="P115" s="146">
        <v>8.8000000000000005E-3</v>
      </c>
      <c r="Q115" s="160">
        <v>0.55800000000000005</v>
      </c>
      <c r="R115" s="146">
        <v>-3.8999999999999998E-3</v>
      </c>
      <c r="S115" s="146">
        <v>-5.3E-3</v>
      </c>
      <c r="T115" s="146">
        <v>-2.5999999999999999E-3</v>
      </c>
      <c r="U115" s="144">
        <v>38166</v>
      </c>
      <c r="V115" s="144">
        <v>-127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150173</v>
      </c>
      <c r="B116" s="150" t="s">
        <v>113</v>
      </c>
      <c r="C116" s="14">
        <v>1.01</v>
      </c>
      <c r="D116" s="156">
        <v>-2E-3</v>
      </c>
      <c r="E116" s="150">
        <v>186.21</v>
      </c>
      <c r="F116" s="14">
        <v>1.0269999999999999</v>
      </c>
      <c r="G116" s="152">
        <v>1.66E-2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114</v>
      </c>
      <c r="N116" s="151">
        <v>4.7999999999999996E-3</v>
      </c>
      <c r="O116" s="18">
        <v>0.30690000000000001</v>
      </c>
      <c r="P116" s="152">
        <v>7.4999999999999997E-3</v>
      </c>
      <c r="Q116" s="152">
        <v>0.62819999999999998</v>
      </c>
      <c r="R116" s="152">
        <v>-6.3E-3</v>
      </c>
      <c r="S116" s="152">
        <v>-7.1000000000000004E-3</v>
      </c>
      <c r="T116" s="152">
        <v>-3.8E-3</v>
      </c>
      <c r="U116" s="150">
        <v>17363</v>
      </c>
      <c r="V116" s="150">
        <v>-235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150171</v>
      </c>
      <c r="B117" s="144" t="s">
        <v>101</v>
      </c>
      <c r="C117" s="7">
        <v>1</v>
      </c>
      <c r="D117" s="147">
        <v>3.0000000000000001E-3</v>
      </c>
      <c r="E117" s="144">
        <v>3400.8</v>
      </c>
      <c r="F117" s="7">
        <v>1.0164</v>
      </c>
      <c r="G117" s="146">
        <v>1.61E-2</v>
      </c>
      <c r="H117" s="146">
        <v>0.03</v>
      </c>
      <c r="I117" s="144">
        <v>4.5</v>
      </c>
      <c r="J117" s="144">
        <v>4.5</v>
      </c>
      <c r="K117" s="146">
        <v>4.5749999999999999E-2</v>
      </c>
      <c r="L117" s="144" t="s">
        <v>40</v>
      </c>
      <c r="M117" s="7" t="s">
        <v>102</v>
      </c>
      <c r="N117" s="147">
        <v>1.2200000000000001E-2</v>
      </c>
      <c r="O117" s="23">
        <v>0.44919999999999999</v>
      </c>
      <c r="P117" s="146">
        <v>6.7000000000000002E-3</v>
      </c>
      <c r="Q117" s="160">
        <v>0.30480000000000002</v>
      </c>
      <c r="R117" s="146">
        <v>-5.0000000000000001E-4</v>
      </c>
      <c r="S117" s="146">
        <v>5.0000000000000001E-4</v>
      </c>
      <c r="T117" s="146">
        <v>2.3E-3</v>
      </c>
      <c r="U117" s="144">
        <v>361875</v>
      </c>
      <c r="V117" s="144">
        <v>899</v>
      </c>
      <c r="W117" s="148">
        <v>0.21180555555555555</v>
      </c>
      <c r="X117" s="149">
        <v>42807</v>
      </c>
      <c r="Y117" s="13" t="s">
        <v>38</v>
      </c>
    </row>
    <row r="118" spans="1:25" ht="15.75" thickBot="1" x14ac:dyDescent="0.2">
      <c r="A118" s="14">
        <v>150192</v>
      </c>
      <c r="B118" s="150" t="s">
        <v>107</v>
      </c>
      <c r="C118" s="14">
        <v>1.0089999999999999</v>
      </c>
      <c r="D118" s="151">
        <v>2E-3</v>
      </c>
      <c r="E118" s="150">
        <v>499.34</v>
      </c>
      <c r="F118" s="14">
        <v>1.0249999999999999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108</v>
      </c>
      <c r="N118" s="151">
        <v>6.7000000000000002E-3</v>
      </c>
      <c r="O118" s="18">
        <v>0.3387</v>
      </c>
      <c r="P118" s="152">
        <v>6.6E-3</v>
      </c>
      <c r="Q118" s="152">
        <v>0.55600000000000005</v>
      </c>
      <c r="R118" s="152">
        <v>-6.7999999999999996E-3</v>
      </c>
      <c r="S118" s="152">
        <v>-6.3E-3</v>
      </c>
      <c r="T118" s="152">
        <v>-7.9000000000000008E-3</v>
      </c>
      <c r="U118" s="150">
        <v>23941</v>
      </c>
      <c r="V118" s="150">
        <v>-622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150235</v>
      </c>
      <c r="B119" s="144" t="s">
        <v>115</v>
      </c>
      <c r="C119" s="7">
        <v>1.0089999999999999</v>
      </c>
      <c r="D119" s="147">
        <v>4.0000000000000001E-3</v>
      </c>
      <c r="E119" s="144">
        <v>137.96</v>
      </c>
      <c r="F119" s="7">
        <v>1.024</v>
      </c>
      <c r="G119" s="146">
        <v>1.46E-2</v>
      </c>
      <c r="H119" s="146">
        <v>0.03</v>
      </c>
      <c r="I119" s="144">
        <v>4.5</v>
      </c>
      <c r="J119" s="144">
        <v>4.5</v>
      </c>
      <c r="K119" s="146">
        <v>4.5690000000000001E-2</v>
      </c>
      <c r="L119" s="144" t="s">
        <v>40</v>
      </c>
      <c r="M119" s="7" t="s">
        <v>56</v>
      </c>
      <c r="N119" s="147">
        <v>1.2200000000000001E-2</v>
      </c>
      <c r="O119" s="23">
        <v>0.3659</v>
      </c>
      <c r="P119" s="146">
        <v>5.5999999999999999E-3</v>
      </c>
      <c r="Q119" s="146">
        <v>0.49330000000000002</v>
      </c>
      <c r="R119" s="146">
        <v>-4.4999999999999997E-3</v>
      </c>
      <c r="S119" s="146">
        <v>-4.4999999999999997E-3</v>
      </c>
      <c r="T119" s="146">
        <v>-2E-3</v>
      </c>
      <c r="U119" s="144">
        <v>31921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150169</v>
      </c>
      <c r="B120" s="161" t="s">
        <v>116</v>
      </c>
      <c r="C120" s="14">
        <v>1.01</v>
      </c>
      <c r="D120" s="151">
        <v>3.0000000000000001E-3</v>
      </c>
      <c r="E120" s="150">
        <v>904.22</v>
      </c>
      <c r="F120" s="14">
        <v>1.0249999999999999</v>
      </c>
      <c r="G120" s="152">
        <v>1.46E-2</v>
      </c>
      <c r="H120" s="152">
        <v>0.03</v>
      </c>
      <c r="I120" s="150">
        <v>4.5</v>
      </c>
      <c r="J120" s="150">
        <v>4.5</v>
      </c>
      <c r="K120" s="152">
        <v>4.5690000000000001E-2</v>
      </c>
      <c r="L120" s="150" t="s">
        <v>40</v>
      </c>
      <c r="M120" s="14" t="s">
        <v>117</v>
      </c>
      <c r="N120" s="151">
        <v>1.12E-2</v>
      </c>
      <c r="O120" s="18">
        <v>0.35170000000000001</v>
      </c>
      <c r="P120" s="152">
        <v>5.5999999999999999E-3</v>
      </c>
      <c r="Q120" s="152">
        <v>0.52539999999999998</v>
      </c>
      <c r="R120" s="152">
        <v>-6.4999999999999997E-3</v>
      </c>
      <c r="S120" s="152">
        <v>-1.0800000000000001E-2</v>
      </c>
      <c r="T120" s="152">
        <v>-5.1999999999999998E-3</v>
      </c>
      <c r="U120" s="150">
        <v>63956</v>
      </c>
      <c r="V120" s="150">
        <v>-76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502011</v>
      </c>
      <c r="B121" s="144" t="s">
        <v>101</v>
      </c>
      <c r="C121" s="7">
        <v>0.98799999999999999</v>
      </c>
      <c r="D121" s="147">
        <v>1E-3</v>
      </c>
      <c r="E121" s="144">
        <v>367.47</v>
      </c>
      <c r="F121" s="7">
        <v>1.0022</v>
      </c>
      <c r="G121" s="146">
        <v>1.4200000000000001E-2</v>
      </c>
      <c r="H121" s="146">
        <v>0.03</v>
      </c>
      <c r="I121" s="144">
        <v>4.5</v>
      </c>
      <c r="J121" s="144">
        <v>4.5</v>
      </c>
      <c r="K121" s="146">
        <v>4.5650000000000003E-2</v>
      </c>
      <c r="L121" s="144" t="s">
        <v>40</v>
      </c>
      <c r="M121" s="7" t="s">
        <v>56</v>
      </c>
      <c r="N121" s="147">
        <v>1.2200000000000001E-2</v>
      </c>
      <c r="O121" s="23">
        <v>0.46970000000000001</v>
      </c>
      <c r="P121" s="146">
        <v>4.7999999999999996E-3</v>
      </c>
      <c r="Q121" s="146">
        <v>0.27039999999999997</v>
      </c>
      <c r="R121" s="146">
        <v>-1E-3</v>
      </c>
      <c r="S121" s="146">
        <v>1.5E-3</v>
      </c>
      <c r="T121" s="146">
        <v>5.1999999999999998E-3</v>
      </c>
      <c r="U121" s="144">
        <v>14022</v>
      </c>
      <c r="V121" s="144">
        <v>161</v>
      </c>
      <c r="W121" s="148">
        <v>0.21180555555555555</v>
      </c>
      <c r="X121" s="149">
        <v>42923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1.004</v>
      </c>
      <c r="D122" s="156">
        <v>-1E-3</v>
      </c>
      <c r="E122" s="150">
        <v>677.79</v>
      </c>
      <c r="F122" s="14">
        <v>1.018</v>
      </c>
      <c r="G122" s="152">
        <v>1.38E-2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110</v>
      </c>
      <c r="N122" s="151">
        <v>5.8999999999999999E-3</v>
      </c>
      <c r="O122" s="18">
        <v>0.48370000000000002</v>
      </c>
      <c r="P122" s="152">
        <v>4.5999999999999999E-3</v>
      </c>
      <c r="Q122" s="152">
        <v>0.2215</v>
      </c>
      <c r="R122" s="152">
        <v>-6.1000000000000004E-3</v>
      </c>
      <c r="S122" s="152">
        <v>-6.1000000000000004E-3</v>
      </c>
      <c r="T122" s="152">
        <v>-6.6E-3</v>
      </c>
      <c r="U122" s="150">
        <v>24649</v>
      </c>
      <c r="V122" s="150">
        <v>-631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150315</v>
      </c>
      <c r="B123" s="144" t="s">
        <v>118</v>
      </c>
      <c r="C123" s="7">
        <v>1.016</v>
      </c>
      <c r="D123" s="147">
        <v>4.0000000000000001E-3</v>
      </c>
      <c r="E123" s="144">
        <v>86.91</v>
      </c>
      <c r="F123" s="7">
        <v>1.0289999999999999</v>
      </c>
      <c r="G123" s="146">
        <v>1.26E-2</v>
      </c>
      <c r="H123" s="146">
        <v>0.03</v>
      </c>
      <c r="I123" s="144">
        <v>4.5</v>
      </c>
      <c r="J123" s="144">
        <v>4.5</v>
      </c>
      <c r="K123" s="146">
        <v>4.5589999999999999E-2</v>
      </c>
      <c r="L123" s="144" t="s">
        <v>40</v>
      </c>
      <c r="M123" s="7" t="s">
        <v>119</v>
      </c>
      <c r="N123" s="147">
        <v>8.9999999999999993E-3</v>
      </c>
      <c r="O123" s="23">
        <v>0.39789999999999998</v>
      </c>
      <c r="P123" s="146">
        <v>3.5000000000000001E-3</v>
      </c>
      <c r="Q123" s="146">
        <v>0.4123</v>
      </c>
      <c r="R123" s="146">
        <v>-3.8999999999999998E-3</v>
      </c>
      <c r="S123" s="146">
        <v>-6.1999999999999998E-3</v>
      </c>
      <c r="T123" s="146">
        <v>-4.7000000000000002E-3</v>
      </c>
      <c r="U123" s="144">
        <v>10822</v>
      </c>
      <c r="V123" s="144">
        <v>-56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1.014</v>
      </c>
      <c r="D124" s="151">
        <v>5.0000000000000001E-3</v>
      </c>
      <c r="E124" s="150">
        <v>3.04</v>
      </c>
      <c r="F124" s="14">
        <v>1.0269999999999999</v>
      </c>
      <c r="G124" s="152">
        <v>1.2699999999999999E-2</v>
      </c>
      <c r="H124" s="152">
        <v>0.03</v>
      </c>
      <c r="I124" s="150">
        <v>4.5</v>
      </c>
      <c r="J124" s="150">
        <v>4.5</v>
      </c>
      <c r="K124" s="152">
        <v>4.5589999999999999E-2</v>
      </c>
      <c r="L124" s="150" t="s">
        <v>40</v>
      </c>
      <c r="M124" s="14" t="s">
        <v>95</v>
      </c>
      <c r="N124" s="151">
        <v>4.7999999999999996E-3</v>
      </c>
      <c r="O124" s="18">
        <v>0.25640000000000002</v>
      </c>
      <c r="P124" s="152">
        <v>3.5999999999999999E-3</v>
      </c>
      <c r="Q124" s="152">
        <v>0.74690000000000001</v>
      </c>
      <c r="R124" s="152">
        <v>-2.5000000000000001E-3</v>
      </c>
      <c r="S124" s="152">
        <v>-4.1000000000000003E-3</v>
      </c>
      <c r="T124" s="152">
        <v>-1.8E-3</v>
      </c>
      <c r="U124" s="150">
        <v>4191</v>
      </c>
      <c r="V124" s="150">
        <v>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1.0129999999999999</v>
      </c>
      <c r="D125" s="157">
        <v>0</v>
      </c>
      <c r="E125" s="144">
        <v>1078.1500000000001</v>
      </c>
      <c r="F125" s="7">
        <v>1.0249999999999999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123</v>
      </c>
      <c r="N125" s="147">
        <v>9.4000000000000004E-3</v>
      </c>
      <c r="O125" s="23">
        <v>0.32929999999999998</v>
      </c>
      <c r="P125" s="146">
        <v>2.5999999999999999E-3</v>
      </c>
      <c r="Q125" s="146">
        <v>1.1042000000000001</v>
      </c>
      <c r="R125" s="146">
        <v>0</v>
      </c>
      <c r="S125" s="146">
        <v>-1.6000000000000001E-3</v>
      </c>
      <c r="T125" s="146">
        <v>2.7000000000000001E-3</v>
      </c>
      <c r="U125" s="144">
        <v>328996</v>
      </c>
      <c r="V125" s="144">
        <v>640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150305</v>
      </c>
      <c r="B126" s="150" t="s">
        <v>104</v>
      </c>
      <c r="C126" s="14">
        <v>1.016</v>
      </c>
      <c r="D126" s="151">
        <v>3.0000000000000001E-3</v>
      </c>
      <c r="E126" s="150">
        <v>133.30000000000001</v>
      </c>
      <c r="F126" s="14">
        <v>1.028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105</v>
      </c>
      <c r="N126" s="151">
        <v>7.1000000000000004E-3</v>
      </c>
      <c r="O126" s="18">
        <v>0.23619999999999999</v>
      </c>
      <c r="P126" s="152">
        <v>2.5999999999999999E-3</v>
      </c>
      <c r="Q126" s="152">
        <v>0.79300000000000004</v>
      </c>
      <c r="R126" s="152">
        <v>-6.7000000000000002E-3</v>
      </c>
      <c r="S126" s="152">
        <v>-6.6E-3</v>
      </c>
      <c r="T126" s="152">
        <v>-3.5999999999999999E-3</v>
      </c>
      <c r="U126" s="150">
        <v>3401</v>
      </c>
      <c r="V126" s="150">
        <v>-43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502017</v>
      </c>
      <c r="B127" s="144" t="s">
        <v>45</v>
      </c>
      <c r="C127" s="7">
        <v>1.0149999999999999</v>
      </c>
      <c r="D127" s="147">
        <v>5.0000000000000001E-3</v>
      </c>
      <c r="E127" s="144">
        <v>0.51</v>
      </c>
      <c r="F127" s="7">
        <v>1.0269999999999999</v>
      </c>
      <c r="G127" s="146">
        <v>1.17E-2</v>
      </c>
      <c r="H127" s="146">
        <v>0.03</v>
      </c>
      <c r="I127" s="144">
        <v>4.5</v>
      </c>
      <c r="J127" s="144">
        <v>4.5</v>
      </c>
      <c r="K127" s="146">
        <v>4.555E-2</v>
      </c>
      <c r="L127" s="144" t="s">
        <v>40</v>
      </c>
      <c r="M127" s="7" t="s">
        <v>46</v>
      </c>
      <c r="N127" s="147">
        <v>5.8999999999999999E-3</v>
      </c>
      <c r="O127" s="23">
        <v>0.3513</v>
      </c>
      <c r="P127" s="146">
        <v>2.5999999999999999E-3</v>
      </c>
      <c r="Q127" s="146">
        <v>0.52390000000000003</v>
      </c>
      <c r="R127" s="146">
        <v>-6.4000000000000003E-3</v>
      </c>
      <c r="S127" s="146">
        <v>-8.2000000000000007E-3</v>
      </c>
      <c r="T127" s="146">
        <v>2.5999999999999999E-3</v>
      </c>
      <c r="U127" s="144">
        <v>267</v>
      </c>
      <c r="V127" s="144">
        <v>0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150243</v>
      </c>
      <c r="B128" s="150" t="s">
        <v>128</v>
      </c>
      <c r="C128" s="14">
        <v>1.016</v>
      </c>
      <c r="D128" s="151">
        <v>2E-3</v>
      </c>
      <c r="E128" s="150">
        <v>124.15</v>
      </c>
      <c r="F128" s="14">
        <v>1.024</v>
      </c>
      <c r="G128" s="152">
        <v>7.7999999999999996E-3</v>
      </c>
      <c r="H128" s="152">
        <v>0.03</v>
      </c>
      <c r="I128" s="150">
        <v>4.5</v>
      </c>
      <c r="J128" s="150">
        <v>4.5</v>
      </c>
      <c r="K128" s="152">
        <v>4.5359999999999998E-2</v>
      </c>
      <c r="L128" s="150" t="s">
        <v>40</v>
      </c>
      <c r="M128" s="14" t="s">
        <v>129</v>
      </c>
      <c r="N128" s="151">
        <v>0.01</v>
      </c>
      <c r="O128" s="18">
        <v>0.40189999999999998</v>
      </c>
      <c r="P128" s="152">
        <v>-1.2999999999999999E-3</v>
      </c>
      <c r="Q128" s="152">
        <v>0.4083</v>
      </c>
      <c r="R128" s="152">
        <v>-6.1999999999999998E-3</v>
      </c>
      <c r="S128" s="152">
        <v>-7.6E-3</v>
      </c>
      <c r="T128" s="152">
        <v>-1.9E-3</v>
      </c>
      <c r="U128" s="150">
        <v>11495</v>
      </c>
      <c r="V128" s="150">
        <v>-36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150179</v>
      </c>
      <c r="B129" s="144" t="s">
        <v>120</v>
      </c>
      <c r="C129" s="7">
        <v>1.02</v>
      </c>
      <c r="D129" s="147">
        <v>1E-3</v>
      </c>
      <c r="E129" s="144">
        <v>47.56</v>
      </c>
      <c r="F129" s="7">
        <v>1.0249999999999999</v>
      </c>
      <c r="G129" s="146">
        <v>4.8999999999999998E-3</v>
      </c>
      <c r="H129" s="146">
        <v>0.03</v>
      </c>
      <c r="I129" s="144">
        <v>4.5</v>
      </c>
      <c r="J129" s="144">
        <v>4.5</v>
      </c>
      <c r="K129" s="146">
        <v>4.5229999999999999E-2</v>
      </c>
      <c r="L129" s="144" t="s">
        <v>40</v>
      </c>
      <c r="M129" s="7" t="s">
        <v>121</v>
      </c>
      <c r="N129" s="147">
        <v>7.6E-3</v>
      </c>
      <c r="O129" s="23">
        <v>0.48420000000000002</v>
      </c>
      <c r="P129" s="146">
        <v>-4.3E-3</v>
      </c>
      <c r="Q129" s="146">
        <v>0.21360000000000001</v>
      </c>
      <c r="R129" s="146">
        <v>-5.5999999999999999E-3</v>
      </c>
      <c r="S129" s="146">
        <v>-5.7000000000000002E-3</v>
      </c>
      <c r="T129" s="146">
        <v>-5.3E-3</v>
      </c>
      <c r="U129" s="144">
        <v>6942</v>
      </c>
      <c r="V129" s="144">
        <v>-24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1.05</v>
      </c>
      <c r="D130" s="159">
        <v>0</v>
      </c>
      <c r="E130" s="150">
        <v>1.36</v>
      </c>
      <c r="F130" s="14">
        <v>1.052</v>
      </c>
      <c r="G130" s="152">
        <v>1.9E-3</v>
      </c>
      <c r="H130" s="152">
        <v>0.03</v>
      </c>
      <c r="I130" s="150">
        <v>5</v>
      </c>
      <c r="J130" s="150">
        <v>4.5</v>
      </c>
      <c r="K130" s="152">
        <v>4.5109999999999997E-2</v>
      </c>
      <c r="L130" s="150" t="s">
        <v>40</v>
      </c>
      <c r="M130" s="14" t="s">
        <v>127</v>
      </c>
      <c r="N130" s="151">
        <v>5.8999999999999999E-3</v>
      </c>
      <c r="O130" s="18">
        <v>0.31490000000000001</v>
      </c>
      <c r="P130" s="152">
        <v>-7.1999999999999998E-3</v>
      </c>
      <c r="Q130" s="152">
        <v>0.5786</v>
      </c>
      <c r="R130" s="152">
        <v>-6.4999999999999997E-3</v>
      </c>
      <c r="S130" s="152">
        <v>-5.3E-3</v>
      </c>
      <c r="T130" s="152">
        <v>-5.3E-3</v>
      </c>
      <c r="U130" s="150">
        <v>1279</v>
      </c>
      <c r="V130" s="150">
        <v>-1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502027</v>
      </c>
      <c r="B131" s="144" t="s">
        <v>124</v>
      </c>
      <c r="C131" s="7">
        <v>1.046</v>
      </c>
      <c r="D131" s="145">
        <v>-2.8999999999999998E-3</v>
      </c>
      <c r="E131" s="144">
        <v>0.55000000000000004</v>
      </c>
      <c r="F131" s="7">
        <v>1.048</v>
      </c>
      <c r="G131" s="146">
        <v>1.9E-3</v>
      </c>
      <c r="H131" s="146">
        <v>0.03</v>
      </c>
      <c r="I131" s="144">
        <v>5</v>
      </c>
      <c r="J131" s="144">
        <v>4.5</v>
      </c>
      <c r="K131" s="146">
        <v>4.5109999999999997E-2</v>
      </c>
      <c r="L131" s="144" t="s">
        <v>40</v>
      </c>
      <c r="M131" s="7" t="s">
        <v>125</v>
      </c>
      <c r="N131" s="147">
        <v>1.01E-2</v>
      </c>
      <c r="O131" s="23">
        <v>0.30349999999999999</v>
      </c>
      <c r="P131" s="146">
        <v>-7.1999999999999998E-3</v>
      </c>
      <c r="Q131" s="146">
        <v>0.60970000000000002</v>
      </c>
      <c r="R131" s="146">
        <v>-6.7999999999999996E-3</v>
      </c>
      <c r="S131" s="146">
        <v>-1.1000000000000001E-3</v>
      </c>
      <c r="T131" s="146">
        <v>5.4999999999999997E-3</v>
      </c>
      <c r="U131" s="144">
        <v>124</v>
      </c>
      <c r="V131" s="144">
        <v>-3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150100</v>
      </c>
      <c r="B132" s="150" t="s">
        <v>133</v>
      </c>
      <c r="C132" s="14">
        <v>1.036</v>
      </c>
      <c r="D132" s="156">
        <v>-1.0500000000000001E-2</v>
      </c>
      <c r="E132" s="150">
        <v>0.3</v>
      </c>
      <c r="F132" s="14">
        <v>1.0249999999999999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134</v>
      </c>
      <c r="N132" s="151">
        <v>1.6799999999999999E-2</v>
      </c>
      <c r="O132" s="18">
        <v>0.46139999999999998</v>
      </c>
      <c r="P132" s="152">
        <v>-1.9699999999999999E-2</v>
      </c>
      <c r="Q132" s="152">
        <v>0.68979999999999997</v>
      </c>
      <c r="R132" s="152">
        <v>-6.4000000000000003E-3</v>
      </c>
      <c r="S132" s="152">
        <v>-1.6999999999999999E-3</v>
      </c>
      <c r="T132" s="152">
        <v>-1.6999999999999999E-3</v>
      </c>
      <c r="U132" s="150">
        <v>14167</v>
      </c>
      <c r="V132" s="150">
        <v>33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150231</v>
      </c>
      <c r="B133" s="144" t="s">
        <v>130</v>
      </c>
      <c r="C133" s="7">
        <v>1.022</v>
      </c>
      <c r="D133" s="147">
        <v>2E-3</v>
      </c>
      <c r="E133" s="144">
        <v>57.39</v>
      </c>
      <c r="F133" s="7">
        <v>1.0089999999999999</v>
      </c>
      <c r="G133" s="146">
        <v>-1.29E-2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131</v>
      </c>
      <c r="N133" s="147">
        <v>8.0999999999999996E-3</v>
      </c>
      <c r="O133" s="23">
        <v>0.40539999999999998</v>
      </c>
      <c r="P133" s="146">
        <v>-2.18E-2</v>
      </c>
      <c r="Q133" s="160">
        <v>0.41689999999999999</v>
      </c>
      <c r="R133" s="146">
        <v>-5.7999999999999996E-3</v>
      </c>
      <c r="S133" s="146">
        <v>-6.1000000000000004E-3</v>
      </c>
      <c r="T133" s="146">
        <v>-5.0000000000000001E-4</v>
      </c>
      <c r="U133" s="144">
        <v>4101</v>
      </c>
      <c r="V133" s="144">
        <v>-2</v>
      </c>
      <c r="W133" s="148">
        <v>0.21180555555555555</v>
      </c>
      <c r="X133" s="149">
        <v>42869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1.0449999999999999</v>
      </c>
      <c r="D134" s="151">
        <v>1.9E-3</v>
      </c>
      <c r="E134" s="150">
        <v>10.039999999999999</v>
      </c>
      <c r="F134" s="14">
        <v>1.0289999999999999</v>
      </c>
      <c r="G134" s="152">
        <v>-1.55E-2</v>
      </c>
      <c r="H134" s="152">
        <v>0.03</v>
      </c>
      <c r="I134" s="150">
        <v>4.5</v>
      </c>
      <c r="J134" s="150">
        <v>4.5</v>
      </c>
      <c r="K134" s="152">
        <v>4.4290000000000003E-2</v>
      </c>
      <c r="L134" s="150" t="s">
        <v>40</v>
      </c>
      <c r="M134" s="14" t="s">
        <v>136</v>
      </c>
      <c r="N134" s="151">
        <v>6.7999999999999996E-3</v>
      </c>
      <c r="O134" s="18">
        <v>0.40389999999999998</v>
      </c>
      <c r="P134" s="152">
        <v>-2.4299999999999999E-2</v>
      </c>
      <c r="Q134" s="152">
        <v>0.39810000000000001</v>
      </c>
      <c r="R134" s="152">
        <v>-7.7999999999999996E-3</v>
      </c>
      <c r="S134" s="152">
        <v>-8.0000000000000002E-3</v>
      </c>
      <c r="T134" s="152">
        <v>-3.8E-3</v>
      </c>
      <c r="U134" s="150">
        <v>1793</v>
      </c>
      <c r="V134" s="150">
        <v>-16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1.048</v>
      </c>
      <c r="D135" s="145">
        <v>-7.6E-3</v>
      </c>
      <c r="E135" s="144">
        <v>2.33</v>
      </c>
      <c r="F135" s="7">
        <v>1.0249999999999999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139</v>
      </c>
      <c r="N135" s="147">
        <v>8.8999999999999999E-3</v>
      </c>
      <c r="O135" s="23">
        <v>0.41089999999999999</v>
      </c>
      <c r="P135" s="146">
        <v>-3.09E-2</v>
      </c>
      <c r="Q135" s="146">
        <v>0.84830000000000005</v>
      </c>
      <c r="R135" s="146">
        <v>7.7999999999999996E-3</v>
      </c>
      <c r="S135" s="146">
        <v>1.4E-3</v>
      </c>
      <c r="T135" s="146">
        <v>3.3E-3</v>
      </c>
      <c r="U135" s="144">
        <v>278</v>
      </c>
      <c r="V135" s="144">
        <v>-2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1.075</v>
      </c>
      <c r="D136" s="151">
        <v>9.4000000000000004E-3</v>
      </c>
      <c r="E136" s="150">
        <v>7.75</v>
      </c>
      <c r="F136" s="14">
        <v>1.0429999999999999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1">
        <v>7.6E-3</v>
      </c>
      <c r="O136" s="18">
        <v>0.43990000000000001</v>
      </c>
      <c r="P136" s="152">
        <v>-3.8600000000000002E-2</v>
      </c>
      <c r="Q136" s="152">
        <v>0.29949999999999999</v>
      </c>
      <c r="R136" s="152">
        <v>-6.7000000000000002E-3</v>
      </c>
      <c r="S136" s="152">
        <v>-7.4000000000000003E-3</v>
      </c>
      <c r="T136" s="152">
        <v>-2.2000000000000001E-3</v>
      </c>
      <c r="U136" s="150">
        <v>1060</v>
      </c>
      <c r="V136" s="150">
        <v>-11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1.0580000000000001</v>
      </c>
      <c r="D137" s="157">
        <v>0</v>
      </c>
      <c r="E137" s="144">
        <v>2.63</v>
      </c>
      <c r="F137" s="7">
        <v>1.0249999999999999</v>
      </c>
      <c r="G137" s="146">
        <v>-3.2199999999999999E-2</v>
      </c>
      <c r="H137" s="146">
        <v>0.03</v>
      </c>
      <c r="I137" s="144">
        <v>4.5</v>
      </c>
      <c r="J137" s="144">
        <v>4.5</v>
      </c>
      <c r="K137" s="146">
        <v>4.3560000000000001E-2</v>
      </c>
      <c r="L137" s="144" t="s">
        <v>40</v>
      </c>
      <c r="M137" s="7" t="s">
        <v>141</v>
      </c>
      <c r="N137" s="147">
        <v>5.8999999999999999E-3</v>
      </c>
      <c r="O137" s="23">
        <v>0.4556</v>
      </c>
      <c r="P137" s="146">
        <v>-4.0099999999999997E-2</v>
      </c>
      <c r="Q137" s="146">
        <v>0.28089999999999998</v>
      </c>
      <c r="R137" s="146">
        <v>-7.3000000000000001E-3</v>
      </c>
      <c r="S137" s="146">
        <v>-7.4999999999999997E-3</v>
      </c>
      <c r="T137" s="146">
        <v>-1.2200000000000001E-2</v>
      </c>
      <c r="U137" s="144">
        <v>2456</v>
      </c>
      <c r="V137" s="144">
        <v>-52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1.071</v>
      </c>
      <c r="D138" s="151">
        <v>8.5000000000000006E-3</v>
      </c>
      <c r="E138" s="150">
        <v>0.27</v>
      </c>
      <c r="F138" s="14">
        <v>1.0249999999999999</v>
      </c>
      <c r="G138" s="152">
        <v>-4.4900000000000002E-2</v>
      </c>
      <c r="H138" s="152">
        <v>0.03</v>
      </c>
      <c r="I138" s="150">
        <v>4.5</v>
      </c>
      <c r="J138" s="150">
        <v>4.5</v>
      </c>
      <c r="K138" s="152">
        <v>4.3020000000000003E-2</v>
      </c>
      <c r="L138" s="150" t="s">
        <v>40</v>
      </c>
      <c r="M138" s="14" t="s">
        <v>88</v>
      </c>
      <c r="N138" s="151">
        <v>9.2999999999999992E-3</v>
      </c>
      <c r="O138" s="18">
        <v>0.42070000000000002</v>
      </c>
      <c r="P138" s="152">
        <v>-5.1999999999999998E-2</v>
      </c>
      <c r="Q138" s="152">
        <v>0.78920000000000001</v>
      </c>
      <c r="R138" s="152">
        <v>-1.1900000000000001E-2</v>
      </c>
      <c r="S138" s="152">
        <v>-2.3E-3</v>
      </c>
      <c r="T138" s="152">
        <v>0</v>
      </c>
      <c r="U138" s="150">
        <v>293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4.25" thickBot="1" x14ac:dyDescent="0.2">
      <c r="A139" s="44" t="s">
        <v>241</v>
      </c>
      <c r="B139" s="36"/>
      <c r="C139" s="35"/>
      <c r="D139" s="43">
        <f>AVERAGE(D82:D138)</f>
        <v>1.5543859649122819E-3</v>
      </c>
      <c r="E139" s="36"/>
      <c r="F139" s="35"/>
      <c r="G139" s="43">
        <f>AVERAGE(G82:G138)</f>
        <v>1.5064912280701746E-2</v>
      </c>
      <c r="H139" s="37"/>
      <c r="I139" s="36"/>
      <c r="J139" s="36"/>
      <c r="K139" s="43">
        <f>AVERAGE(K82:K138)</f>
        <v>4.5757017543859656E-2</v>
      </c>
      <c r="L139" s="36"/>
      <c r="M139" s="35"/>
      <c r="N139" s="38"/>
      <c r="O139" s="39"/>
      <c r="P139" s="43">
        <f>AVERAGE(P82:P138)</f>
        <v>2.9035714285714285E-3</v>
      </c>
      <c r="Q139" s="37"/>
      <c r="R139" s="43">
        <f>AVERAGE(R82:R138)</f>
        <v>-3.2561403508771934E-3</v>
      </c>
      <c r="S139" s="37"/>
      <c r="T139" s="37"/>
      <c r="U139" s="36"/>
      <c r="V139" s="36"/>
      <c r="W139" s="40"/>
      <c r="X139" s="41"/>
      <c r="Y139" s="42"/>
    </row>
    <row r="140" spans="1:25" ht="15.75" thickBot="1" x14ac:dyDescent="0.2">
      <c r="A140" s="7">
        <v>150066</v>
      </c>
      <c r="B140" s="144" t="s">
        <v>39</v>
      </c>
      <c r="C140" s="7">
        <v>0.91400000000000003</v>
      </c>
      <c r="D140" s="147">
        <v>2.2000000000000001E-3</v>
      </c>
      <c r="E140" s="144">
        <v>7.81</v>
      </c>
      <c r="F140" s="7">
        <v>1.0169999999999999</v>
      </c>
      <c r="G140" s="146">
        <v>0.1013</v>
      </c>
      <c r="H140" s="146">
        <v>1.4999999999999999E-2</v>
      </c>
      <c r="I140" s="144">
        <v>3</v>
      </c>
      <c r="J140" s="144">
        <v>3</v>
      </c>
      <c r="K140" s="146">
        <v>3.3439999999999998E-2</v>
      </c>
      <c r="L140" s="144" t="s">
        <v>40</v>
      </c>
      <c r="M140" s="7" t="s">
        <v>41</v>
      </c>
      <c r="N140" s="147">
        <v>2.0000000000000001E-4</v>
      </c>
      <c r="O140" s="23">
        <v>0.2175</v>
      </c>
      <c r="P140" s="146">
        <v>6.5100000000000005E-2</v>
      </c>
      <c r="Q140" s="146">
        <v>0.1211</v>
      </c>
      <c r="R140" s="146">
        <v>-1.8E-3</v>
      </c>
      <c r="S140" s="146">
        <v>-2.5999999999999999E-3</v>
      </c>
      <c r="T140" s="146">
        <v>-4.1000000000000003E-3</v>
      </c>
      <c r="U140" s="144">
        <v>857</v>
      </c>
      <c r="V140" s="144">
        <v>-2</v>
      </c>
      <c r="W140" s="148">
        <v>0.29375000000000001</v>
      </c>
      <c r="X140" s="149">
        <v>42738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1.0529999999999999</v>
      </c>
      <c r="D141" s="151">
        <v>1E-3</v>
      </c>
      <c r="E141" s="150">
        <v>15.07</v>
      </c>
      <c r="F141" s="14">
        <v>1.034</v>
      </c>
      <c r="G141" s="152">
        <v>-1.84E-2</v>
      </c>
      <c r="H141" s="150" t="s">
        <v>290</v>
      </c>
      <c r="I141" s="150">
        <v>5.5</v>
      </c>
      <c r="J141" s="150">
        <v>5.5</v>
      </c>
      <c r="K141" s="152">
        <v>4.8900000000000002E-3</v>
      </c>
      <c r="L141" s="150">
        <v>0.39</v>
      </c>
      <c r="M141" s="14" t="s">
        <v>291</v>
      </c>
      <c r="N141" s="151">
        <v>4.4999999999999997E-3</v>
      </c>
      <c r="O141" s="18">
        <v>0.12740000000000001</v>
      </c>
      <c r="P141" s="152">
        <v>-0.04</v>
      </c>
      <c r="Q141" s="152">
        <v>0.42249999999999999</v>
      </c>
      <c r="R141" s="152">
        <v>-6.6E-3</v>
      </c>
      <c r="S141" s="152">
        <v>-5.4999999999999997E-3</v>
      </c>
      <c r="T141" s="152">
        <v>-3.3E-3</v>
      </c>
      <c r="U141" s="150">
        <v>29932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1.054</v>
      </c>
      <c r="D142" s="147">
        <v>3.8E-3</v>
      </c>
      <c r="E142" s="144">
        <v>14.79</v>
      </c>
      <c r="F142" s="7">
        <v>1</v>
      </c>
      <c r="G142" s="146">
        <v>-5.3999999999999999E-2</v>
      </c>
      <c r="H142" s="144" t="s">
        <v>35</v>
      </c>
      <c r="I142" s="144">
        <v>0</v>
      </c>
      <c r="J142" s="144">
        <v>0</v>
      </c>
      <c r="K142" s="146">
        <v>-1.907E-2</v>
      </c>
      <c r="L142" s="144">
        <v>2.73</v>
      </c>
      <c r="M142" s="7" t="s">
        <v>36</v>
      </c>
      <c r="N142" s="147">
        <v>9.2999999999999992E-3</v>
      </c>
      <c r="O142" s="146">
        <v>0.54969999999999997</v>
      </c>
      <c r="P142" s="144" t="s">
        <v>37</v>
      </c>
      <c r="Q142" s="144" t="s">
        <v>37</v>
      </c>
      <c r="R142" s="146">
        <v>1.14E-2</v>
      </c>
      <c r="S142" s="146">
        <v>1.09E-2</v>
      </c>
      <c r="T142" s="146">
        <v>0.01</v>
      </c>
      <c r="U142" s="144">
        <v>2974</v>
      </c>
      <c r="V142" s="144">
        <v>15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9"/>
    <hyperlink ref="C17" r:id="rId64" display="http://finance.sina.com.cn/fund/quotes/150289/bc.shtml"/>
    <hyperlink ref="F17" r:id="rId65" display="http://www.cninfo.com.cn/information/fund/netvalue/150289.html"/>
    <hyperlink ref="M17" r:id="rId66" tooltip="399998" display="http://quote.eastmoney.com/zs399998.html"/>
    <hyperlink ref="O17" r:id="rId67" display="https://www.jisilu.cn/data/utils/lowcalc/150289"/>
    <hyperlink ref="Y17" r:id="rId68" tooltip="加【煤炭A级】为自选A类" display="javascript:addOwnedFund('150289');"/>
    <hyperlink ref="A18" r:id="rId69" display="https://www.jisilu.cn/data/sfnew/detail/150291"/>
    <hyperlink ref="C18" r:id="rId70" display="http://finance.sina.com.cn/fund/quotes/150291/bc.shtml"/>
    <hyperlink ref="F18" r:id="rId71" display="http://www.cninfo.com.cn/information/fund/netvalue/150291.html"/>
    <hyperlink ref="M18" r:id="rId72" tooltip="399986" display="http://quote.eastmoney.com/zs399986.html"/>
    <hyperlink ref="O18" r:id="rId73" display="https://www.jisilu.cn/data/utils/lowcalc/150291"/>
    <hyperlink ref="Y18" r:id="rId74" tooltip="将【银行A份】从自选中删除" display="javascript:delOwnedFund('150291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23"/>
    <hyperlink ref="C20" r:id="rId82" display="http://finance.sina.com.cn/fund/quotes/150323/bc.shtml"/>
    <hyperlink ref="F20" r:id="rId83" display="http://www.cninfo.com.cn/information/fund/netvalue/150323.html"/>
    <hyperlink ref="M20" r:id="rId84" tooltip="000827" display="http://quote.eastmoney.com/zs000827.html"/>
    <hyperlink ref="O20" r:id="rId85" display="https://www.jisilu.cn/data/utils/lowcalc/150323"/>
    <hyperlink ref="Y20" r:id="rId86" tooltip="加【环保A端】为自选A类" display="javascript:addOwnedFund('150323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047"/>
    <hyperlink ref="C40" r:id="rId202" display="http://finance.sina.com.cn/fund/quotes/150047/bc.shtml"/>
    <hyperlink ref="F40" r:id="rId203" display="http://www.cninfo.com.cn/information/fund/netvalue/150047.html"/>
    <hyperlink ref="M40" r:id="rId204" tooltip="399942" display="http://quote.eastmoney.com/zs399942.html"/>
    <hyperlink ref="O40" r:id="rId205" display="https://www.jisilu.cn/data/utils/lowcalc/150047"/>
    <hyperlink ref="Y40" r:id="rId206" tooltip="加【消费A】为自选A类" display="javascript:addOwnedFund('150047');"/>
    <hyperlink ref="A42" r:id="rId207" display="https://www.jisilu.cn/data/sfnew/detail/150175"/>
    <hyperlink ref="C42" r:id="rId208" display="http://finance.sina.com.cn/fund/quotes/150175/bc.shtml"/>
    <hyperlink ref="F42" r:id="rId209" display="http://www.cninfo.com.cn/information/fund/netvalue/150175.html"/>
    <hyperlink ref="M42" r:id="rId210" tooltip="HSCEI" display="http://quote.eastmoney.com/hk/zs110010.html"/>
    <hyperlink ref="O42" r:id="rId211" display="https://www.jisilu.cn/data/utils/lowcalc/150175"/>
    <hyperlink ref="Y42" r:id="rId212" tooltip="将【H股A】从自选中删除" display="javascript:delOwnedFund('150175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45"/>
    <hyperlink ref="C44" r:id="rId219" display="http://finance.sina.com.cn/fund/quotes/150145/bc.shtml"/>
    <hyperlink ref="F44" r:id="rId220" display="http://www.cninfo.com.cn/information/fund/netvalue/150145.html"/>
    <hyperlink ref="M44" r:id="rId221" tooltip="000828" display="http://quote.eastmoney.com/zs000828.html"/>
    <hyperlink ref="O44" r:id="rId222" display="https://www.jisilu.cn/data/utils/lowcalc/150145"/>
    <hyperlink ref="Y44" r:id="rId223" tooltip="加【高贝塔A】为自选A类" display="javascript:addOwnedFund('150145');"/>
    <hyperlink ref="A45" r:id="rId224" display="https://www.jisilu.cn/data/sfnew/detail/502041"/>
    <hyperlink ref="C45" r:id="rId225" display="http://finance.sina.com.cn/fund/quotes/502041/bc.shtml"/>
    <hyperlink ref="F45" r:id="rId226" display="http://www.cninfo.com.cn/information/fund/netvalue/502041.html"/>
    <hyperlink ref="M45" r:id="rId227" tooltip="000016" display="http://quote.eastmoney.com/zs000016.html"/>
    <hyperlink ref="O45" r:id="rId228" display="https://www.jisilu.cn/data/utils/lowcalc/502041"/>
    <hyperlink ref="Y45" r:id="rId229" tooltip="加【上50A】为自选A类" display="javascript:addOwnedFund('502041');"/>
    <hyperlink ref="A46" r:id="rId230" display="https://www.jisilu.cn/data/sfnew/detail/150267"/>
    <hyperlink ref="C46" r:id="rId231" display="http://finance.sina.com.cn/fund/quotes/150267/bc.shtml"/>
    <hyperlink ref="F46" r:id="rId232" display="http://www.cninfo.com.cn/information/fund/netvalue/150267.html"/>
    <hyperlink ref="M46" r:id="rId233" tooltip="399986" display="http://quote.eastmoney.com/zs399986.html"/>
    <hyperlink ref="O46" r:id="rId234" display="https://www.jisilu.cn/data/utils/lowcalc/150267"/>
    <hyperlink ref="Y46" r:id="rId235" tooltip="将【银行A类】从自选中删除" display="javascript:delOwnedFund('150267');"/>
    <hyperlink ref="A47" r:id="rId236" display="https://www.jisilu.cn/data/sfnew/detail/150140"/>
    <hyperlink ref="C47" r:id="rId237" display="http://finance.sina.com.cn/fund/quotes/150140/bc.shtml"/>
    <hyperlink ref="F47" r:id="rId238" display="http://www.cninfo.com.cn/information/fund/netvalue/150140.html"/>
    <hyperlink ref="M47" r:id="rId239" tooltip="399300" display="http://quote.eastmoney.com/zs399300.html"/>
    <hyperlink ref="O47" r:id="rId240" display="https://www.jisilu.cn/data/utils/lowcalc/150140"/>
    <hyperlink ref="Y47" r:id="rId241" tooltip="加【国金300A】为自选A类" display="javascript:addOwnedFund('150140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502014"/>
    <hyperlink ref="C49" r:id="rId249" display="http://finance.sina.com.cn/fund/quotes/502014/bc.shtml"/>
    <hyperlink ref="F49" r:id="rId250" display="http://www.cninfo.com.cn/information/fund/netvalue/502014.html"/>
    <hyperlink ref="M49" r:id="rId251" tooltip="000853" display="http://quote.eastmoney.com/zs000853.html"/>
    <hyperlink ref="O49" r:id="rId252" display="https://www.jisilu.cn/data/utils/lowcalc/502014"/>
    <hyperlink ref="Y49" r:id="rId253" tooltip="加【一带一A】为自选A类" display="javascript:addOwnedFund('502014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502001"/>
    <hyperlink ref="C52" r:id="rId267" display="http://finance.sina.com.cn/fund/quotes/502001/bc.shtml"/>
    <hyperlink ref="F52" r:id="rId268" display="http://www.cninfo.com.cn/information/fund/netvalue/502001.html"/>
    <hyperlink ref="M52" r:id="rId269" tooltip="399982" display="http://quote.eastmoney.com/zs399982.html"/>
    <hyperlink ref="O52" r:id="rId270" display="https://www.jisilu.cn/data/utils/lowcalc/502001"/>
    <hyperlink ref="Y52" r:id="rId271" tooltip="加【500等权A】为自选A类" display="javascript:addOwnedFund('502001');"/>
    <hyperlink ref="A53" r:id="rId272" display="https://www.jisilu.cn/data/sfnew/detail/150295"/>
    <hyperlink ref="C53" r:id="rId273" display="http://finance.sina.com.cn/fund/quotes/150295/bc.shtml"/>
    <hyperlink ref="F53" r:id="rId274" display="http://www.cninfo.com.cn/information/fund/netvalue/150295.html"/>
    <hyperlink ref="M53" r:id="rId275" tooltip="399974" display="http://quote.eastmoney.com/zs399974.html"/>
    <hyperlink ref="O53" r:id="rId276" display="https://www.jisilu.cn/data/utils/lowcalc/150295"/>
    <hyperlink ref="Y53" r:id="rId277" tooltip="加【改革A】为自选A类" display="javascript:addOwnedFund('150295');"/>
    <hyperlink ref="A54" r:id="rId278" display="https://www.jisilu.cn/data/sfnew/detail/150281"/>
    <hyperlink ref="C54" r:id="rId279" display="http://finance.sina.com.cn/fund/quotes/150281/bc.shtml"/>
    <hyperlink ref="F54" r:id="rId280" display="http://www.cninfo.com.cn/information/fund/netvalue/150281.html"/>
    <hyperlink ref="M54" r:id="rId281" tooltip="399934" display="http://quote.eastmoney.com/zs399934.html"/>
    <hyperlink ref="O54" r:id="rId282" display="https://www.jisilu.cn/data/utils/lowcalc/150281"/>
    <hyperlink ref="Y54" r:id="rId283" tooltip="加【金融地A】为自选A类" display="javascript:addOwnedFund('150281');"/>
    <hyperlink ref="A55" r:id="rId284" display="https://www.jisilu.cn/data/sfnew/detail/502054"/>
    <hyperlink ref="C55" r:id="rId285" display="http://finance.sina.com.cn/fund/quotes/502054/bc.shtml"/>
    <hyperlink ref="F55" r:id="rId286" display="http://www.cninfo.com.cn/information/fund/netvalue/502054.html"/>
    <hyperlink ref="M55" r:id="rId287" tooltip="399975" display="http://quote.eastmoney.com/zs399975.html"/>
    <hyperlink ref="O55" r:id="rId288" display="https://www.jisilu.cn/data/utils/lowcalc/502054"/>
    <hyperlink ref="Y55" r:id="rId289" tooltip="加【券商A】为自选A类" display="javascript:addOwnedFund('502054');"/>
    <hyperlink ref="A56" r:id="rId290" display="https://www.jisilu.cn/data/sfnew/detail/150090"/>
    <hyperlink ref="C56" r:id="rId291" display="http://finance.sina.com.cn/fund/quotes/150090/bc.shtml"/>
    <hyperlink ref="F56" r:id="rId292" display="http://www.cninfo.com.cn/information/fund/netvalue/150090.html"/>
    <hyperlink ref="M56" r:id="rId293" tooltip="399958" display="http://quote.eastmoney.com/zs399958.html"/>
    <hyperlink ref="O56" r:id="rId294" display="https://www.jisilu.cn/data/utils/lowcalc/150090"/>
    <hyperlink ref="Y56" r:id="rId295" tooltip="加【成长A】为自选A类" display="javascript:addOwnedFund('150090');"/>
    <hyperlink ref="A57" r:id="rId296" display="https://www.jisilu.cn/data/sfnew/detail/150064"/>
    <hyperlink ref="C57" r:id="rId297" display="http://finance.sina.com.cn/fund/quotes/150064/bc.shtml"/>
    <hyperlink ref="F57" r:id="rId298" display="http://www.cninfo.com.cn/information/fund/netvalue/150064.html"/>
    <hyperlink ref="M57" r:id="rId299" tooltip="399904" display="http://quote.eastmoney.com/zs399904.html"/>
    <hyperlink ref="O57" r:id="rId300" display="https://www.jisilu.cn/data/utils/lowcalc/150064"/>
    <hyperlink ref="Y57" r:id="rId301" tooltip="加【同瑞A】为自选A类" display="javascript:addOwnedFund('150064');"/>
    <hyperlink ref="A58" r:id="rId302" display="https://www.jisilu.cn/data/sfnew/detail/150073"/>
    <hyperlink ref="C58" r:id="rId303" display="http://finance.sina.com.cn/fund/quotes/150073/bc.shtml"/>
    <hyperlink ref="F58" r:id="rId304" display="http://www.cninfo.com.cn/information/fund/netvalue/150073.html"/>
    <hyperlink ref="M58" r:id="rId305" tooltip="399958" display="http://quote.eastmoney.com/zs399958.html"/>
    <hyperlink ref="O58" r:id="rId306" display="https://www.jisilu.cn/data/utils/lowcalc/150073"/>
    <hyperlink ref="Y58" r:id="rId307" tooltip="加【诺安稳健】为自选A类" display="javascript:addOwnedFund('150073');"/>
    <hyperlink ref="A59" r:id="rId308" display="https://www.jisilu.cn/data/sfnew/detail/150225"/>
    <hyperlink ref="C59" r:id="rId309" display="http://finance.sina.com.cn/fund/quotes/150225/bc.shtml"/>
    <hyperlink ref="F59" r:id="rId310" display="http://www.cninfo.com.cn/information/fund/netvalue/150225.html"/>
    <hyperlink ref="M59" r:id="rId311" tooltip="399966" display="http://quote.eastmoney.com/zs399966.html"/>
    <hyperlink ref="O59" r:id="rId312" display="https://www.jisilu.cn/data/utils/lowcalc/150225"/>
    <hyperlink ref="Y59" r:id="rId313" tooltip="加【证保A级】为自选A类" display="javascript:addOwnedFund('150225');"/>
    <hyperlink ref="A60" r:id="rId314" display="https://www.jisilu.cn/data/sfnew/detail/150138"/>
    <hyperlink ref="C60" r:id="rId315" display="http://finance.sina.com.cn/fund/quotes/150138/bc.shtml"/>
    <hyperlink ref="F60" r:id="rId316" display="http://www.cninfo.com.cn/information/fund/netvalue/150138.html"/>
    <hyperlink ref="M60" r:id="rId317" tooltip="000842" display="http://quote.eastmoney.com/zs000842.html"/>
    <hyperlink ref="O60" r:id="rId318" display="https://www.jisilu.cn/data/utils/lowcalc/150138"/>
    <hyperlink ref="Y60" r:id="rId319" tooltip="加【中证800A】为自选A类" display="javascript:addOwnedFund('150138');"/>
    <hyperlink ref="A61" r:id="rId320" display="https://www.jisilu.cn/data/sfnew/detail/150053"/>
    <hyperlink ref="C61" r:id="rId321" display="http://finance.sina.com.cn/fund/quotes/150053/bc.shtml"/>
    <hyperlink ref="F61" r:id="rId322" display="http://www.cninfo.com.cn/information/fund/netvalue/150053.html"/>
    <hyperlink ref="M61" r:id="rId323" tooltip="399905" display="http://quote.eastmoney.com/zs399905.html"/>
    <hyperlink ref="O61" r:id="rId324" display="https://www.jisilu.cn/data/utils/lowcalc/150053"/>
    <hyperlink ref="Y61" r:id="rId325" tooltip="加【泰达500A】为自选A类" display="javascript:addOwnedFund('150053');"/>
    <hyperlink ref="A62" r:id="rId326" display="https://www.jisilu.cn/data/sfnew/detail/150094"/>
    <hyperlink ref="C62" r:id="rId327" display="http://finance.sina.com.cn/fund/quotes/150094/bc.shtml"/>
    <hyperlink ref="F62" r:id="rId328" display="http://www.cninfo.com.cn/information/fund/netvalue/150094.html"/>
    <hyperlink ref="M62" r:id="rId329" tooltip="000966" display="http://quote.eastmoney.com/zs000966.html"/>
    <hyperlink ref="O62" r:id="rId330" display="https://www.jisilu.cn/data/utils/lowcalc/150094"/>
    <hyperlink ref="Y62" r:id="rId331" tooltip="加【泰信400A】为自选A类" display="javascript:addOwnedFund('150094');"/>
    <hyperlink ref="A63" r:id="rId332" display="https://www.jisilu.cn/data/sfnew/detail/150211"/>
    <hyperlink ref="C63" r:id="rId333" display="http://finance.sina.com.cn/fund/quotes/150211/bc.shtml"/>
    <hyperlink ref="F63" r:id="rId334" display="http://www.cninfo.com.cn/information/fund/netvalue/150211.html"/>
    <hyperlink ref="M63" r:id="rId335" tooltip="399976" display="http://quote.eastmoney.com/zs399976.html"/>
    <hyperlink ref="O63" r:id="rId336" display="https://www.jisilu.cn/data/utils/lowcalc/150211"/>
    <hyperlink ref="Y63" r:id="rId337" tooltip="加【新能车A】为自选A类" display="javascript:addOwnedFund('150211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152"/>
    <hyperlink ref="C65" r:id="rId345" display="http://finance.sina.com.cn/fund/quotes/150152/bc.shtml"/>
    <hyperlink ref="F65" r:id="rId346" display="http://www.cninfo.com.cn/information/fund/netvalue/150152.html"/>
    <hyperlink ref="M65" r:id="rId347" tooltip="399006" display="http://quote.eastmoney.com/zs399006.html"/>
    <hyperlink ref="O65" r:id="rId348" display="https://www.jisilu.cn/data/utils/lowcalc/150152"/>
    <hyperlink ref="Y65" r:id="rId349" tooltip="加【创业板A】为自选A类" display="javascript:addOwnedFund('150152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030"/>
    <hyperlink ref="C67" r:id="rId357" display="http://finance.sina.com.cn/fund/quotes/150030/bc.shtml"/>
    <hyperlink ref="F67" r:id="rId358" display="http://www.cninfo.com.cn/information/fund/netvalue/150030.html"/>
    <hyperlink ref="M67" r:id="rId359" tooltip="000971" display="http://quote.eastmoney.com/zs000971.html"/>
    <hyperlink ref="O67" r:id="rId360" display="https://www.jisilu.cn/data/utils/lowcalc/150030"/>
    <hyperlink ref="Y67" r:id="rId361" tooltip="加【中证90A】为自选A类" display="javascript:addOwnedFund('150030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55"/>
    <hyperlink ref="C69" r:id="rId369" display="http://finance.sina.com.cn/fund/quotes/150055/bc.shtml"/>
    <hyperlink ref="F69" r:id="rId370" display="http://www.cninfo.com.cn/information/fund/netvalue/150055.html"/>
    <hyperlink ref="M69" r:id="rId371" tooltip="399905" display="http://quote.eastmoney.com/zs399905.html"/>
    <hyperlink ref="O69" r:id="rId372" display="https://www.jisilu.cn/data/utils/lowcalc/150055"/>
    <hyperlink ref="Y69" r:id="rId373" tooltip="加【500A】为自选A类" display="javascript:addOwnedFund('150055');"/>
    <hyperlink ref="A70" r:id="rId374" display="https://www.jisilu.cn/data/sfnew/detail/150012"/>
    <hyperlink ref="C70" r:id="rId375" display="http://finance.sina.com.cn/fund/quotes/150012/bc.shtml"/>
    <hyperlink ref="F70" r:id="rId376" display="http://www.cninfo.com.cn/information/fund/netvalue/150012.html"/>
    <hyperlink ref="M70" r:id="rId377" tooltip="399903" display="http://quote.eastmoney.com/zs399903.html"/>
    <hyperlink ref="O70" r:id="rId378" display="https://www.jisilu.cn/data/utils/lowcalc/150012"/>
    <hyperlink ref="Y70" r:id="rId379" tooltip="加【中证100A】为自选A类" display="javascript:addOwnedFund('150012');"/>
    <hyperlink ref="A71" r:id="rId380" display="https://www.jisilu.cn/data/sfnew/detail/150085"/>
    <hyperlink ref="C71" r:id="rId381" display="http://finance.sina.com.cn/fund/quotes/150085/bc.shtml"/>
    <hyperlink ref="F71" r:id="rId382" display="http://www.cninfo.com.cn/information/fund/netvalue/150085.html"/>
    <hyperlink ref="M71" r:id="rId383" tooltip="399005" display="http://quote.eastmoney.com/zs399005.html"/>
    <hyperlink ref="Y71" r:id="rId384" tooltip="加【中小板A】为自选A类" display="javascript:addOwnedFund('150085');"/>
    <hyperlink ref="A72" r:id="rId385" display="https://www.jisilu.cn/data/sfnew/detail/150083"/>
    <hyperlink ref="C72" r:id="rId386" display="http://finance.sina.com.cn/fund/quotes/150083/bc.shtml"/>
    <hyperlink ref="F72" r:id="rId387" display="http://www.cninfo.com.cn/information/fund/netvalue/150083.html"/>
    <hyperlink ref="M72" r:id="rId388" tooltip="399330" display="http://quote.eastmoney.com/zs399330.html"/>
    <hyperlink ref="O72" r:id="rId389" display="https://www.jisilu.cn/data/utils/lowcalc/150083"/>
    <hyperlink ref="Y72" r:id="rId390" tooltip="加【深证100A】为自选A类" display="javascript:addOwnedFund('150083');"/>
    <hyperlink ref="A73" r:id="rId391" display="https://www.jisilu.cn/data/sfnew/detail/150059"/>
    <hyperlink ref="C73" r:id="rId392" display="http://finance.sina.com.cn/fund/quotes/150059/bc.shtml"/>
    <hyperlink ref="F73" r:id="rId393" display="http://www.cninfo.com.cn/information/fund/netvalue/150059.html"/>
    <hyperlink ref="M73" r:id="rId394" tooltip="399944" display="http://quote.eastmoney.com/zs399944.html"/>
    <hyperlink ref="O73" r:id="rId395" display="https://www.jisilu.cn/data/utils/lowcalc/150059"/>
    <hyperlink ref="Y73" r:id="rId396" tooltip="加【资源A级】为自选A类" display="javascript:addOwnedFund('150059');"/>
    <hyperlink ref="A74" r:id="rId397" display="https://www.jisilu.cn/data/sfnew/detail/150096"/>
    <hyperlink ref="C74" r:id="rId398" display="http://finance.sina.com.cn/fund/quotes/150096/bc.shtml"/>
    <hyperlink ref="F74" r:id="rId399" display="http://www.cninfo.com.cn/information/fund/netvalue/150096.html"/>
    <hyperlink ref="M74" r:id="rId400" tooltip="000979" display="http://quote.eastmoney.com/zs000979.html"/>
    <hyperlink ref="Y74" r:id="rId401" tooltip="加【商品A】为自选A类" display="javascript:addOwnedFund('150096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150"/>
    <hyperlink ref="C78" r:id="rId415" display="http://finance.sina.com.cn/fund/quotes/150150/bc.shtml"/>
    <hyperlink ref="F78" r:id="rId416" display="http://www.cninfo.com.cn/information/fund/netvalue/150150.html"/>
    <hyperlink ref="M78" r:id="rId417" tooltip="000823" display="http://quote.eastmoney.com/zs000823.html"/>
    <hyperlink ref="O78" r:id="rId418" display="https://www.jisilu.cn/data/utils/lowcalc/150150"/>
    <hyperlink ref="Y78" r:id="rId419" tooltip="加【有色800A】为自选A类" display="javascript:addOwnedFund('150150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277"/>
    <hyperlink ref="C83" r:id="rId439" display="http://finance.sina.com.cn/fund/quotes/150277/bc.shtml"/>
    <hyperlink ref="F83" r:id="rId440" display="http://www.cninfo.com.cn/information/fund/netvalue/150277.html"/>
    <hyperlink ref="M83" r:id="rId441" tooltip="399807" display="http://quote.eastmoney.com/zs399807.html"/>
    <hyperlink ref="O83" r:id="rId442" display="https://www.jisilu.cn/data/utils/lowcalc/150277"/>
    <hyperlink ref="Y83" r:id="rId443" tooltip="将【高铁A】从自选中删除" display="javascript:delOwnedFund('150277');"/>
    <hyperlink ref="A84" r:id="rId444" display="https://www.jisilu.cn/data/sfnew/detail/150217"/>
    <hyperlink ref="C84" r:id="rId445" display="http://finance.sina.com.cn/fund/quotes/150217/bc.shtml"/>
    <hyperlink ref="F84" r:id="rId446" display="http://www.cninfo.com.cn/information/fund/netvalue/150217.html"/>
    <hyperlink ref="M84" r:id="rId447" tooltip="399412" display="http://quote.eastmoney.com/zs399412.html"/>
    <hyperlink ref="O84" r:id="rId448" display="https://www.jisilu.cn/data/utils/lowcalc/150217"/>
    <hyperlink ref="Y84" r:id="rId449" tooltip="加【新能源A】为自选A类" display="javascript:addOwnedFund('150217');"/>
    <hyperlink ref="A85" r:id="rId450" display="https://www.jisilu.cn/data/sfnew/detail/150229"/>
    <hyperlink ref="C85" r:id="rId451" display="http://finance.sina.com.cn/fund/quotes/150229/bc.shtml"/>
    <hyperlink ref="F85" r:id="rId452" display="http://www.cninfo.com.cn/information/fund/netvalue/150229.html"/>
    <hyperlink ref="M85" r:id="rId453" tooltip="399987" display="http://quote.eastmoney.com/zs399987.html"/>
    <hyperlink ref="O85" r:id="rId454" display="https://www.jisilu.cn/data/utils/lowcalc/150229"/>
    <hyperlink ref="Y85" r:id="rId455" tooltip="加【酒A】为自选A类" display="javascript:addOwnedFund('150229');"/>
    <hyperlink ref="A86" r:id="rId456" display="https://www.jisilu.cn/data/sfnew/detail/150309"/>
    <hyperlink ref="C86" r:id="rId457" display="http://finance.sina.com.cn/fund/quotes/150309/bc.shtml"/>
    <hyperlink ref="F86" r:id="rId458" display="http://www.cninfo.com.cn/information/fund/netvalue/150309.html"/>
    <hyperlink ref="M86" r:id="rId459" tooltip="399994" display="http://quote.eastmoney.com/zs399994.html"/>
    <hyperlink ref="O86" r:id="rId460" display="https://www.jisilu.cn/data/utils/lowcalc/150309"/>
    <hyperlink ref="Y86" r:id="rId461" tooltip="加【信息安A】为自选A类" display="javascript:addOwnedFund('15030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150283"/>
    <hyperlink ref="C90" r:id="rId481" display="http://finance.sina.com.cn/fund/quotes/150283/bc.shtml"/>
    <hyperlink ref="F90" r:id="rId482" display="http://www.cninfo.com.cn/information/fund/netvalue/150283.html"/>
    <hyperlink ref="M90" r:id="rId483" tooltip="000808" display="http://quote.eastmoney.com/zs000808.html"/>
    <hyperlink ref="O90" r:id="rId484" display="https://www.jisilu.cn/data/utils/lowcalc/150283"/>
    <hyperlink ref="Y90" r:id="rId485" tooltip="加【SW医药A】为自选A类" display="javascript:addOwnedFund('150283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41"/>
    <hyperlink ref="C92" r:id="rId493" display="http://finance.sina.com.cn/fund/quotes/150241/bc.shtml"/>
    <hyperlink ref="F92" r:id="rId494" display="http://www.cninfo.com.cn/information/fund/netvalue/150241.html"/>
    <hyperlink ref="M92" r:id="rId495" tooltip="399986" display="http://quote.eastmoney.com/zs399986.html"/>
    <hyperlink ref="O92" r:id="rId496" display="https://www.jisilu.cn/data/utils/lowcalc/150241"/>
    <hyperlink ref="Y92" r:id="rId497" tooltip="将【银行A级】从自选中删除" display="javascript:delOwnedFund('150241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0"/>
    <hyperlink ref="C94" r:id="rId505" display="http://finance.sina.com.cn/fund/quotes/150200/bc.shtml"/>
    <hyperlink ref="F94" r:id="rId506" display="http://www.cninfo.com.cn/information/fund/netvalue/150200.html"/>
    <hyperlink ref="M94" r:id="rId507" tooltip="399975" display="http://quote.eastmoney.com/zs399975.html"/>
    <hyperlink ref="O94" r:id="rId508" display="https://www.jisilu.cn/data/utils/lowcalc/150200"/>
    <hyperlink ref="Y94" r:id="rId509" tooltip="加【券商A】为自选A类" display="javascript:addOwnedFund('150200');"/>
    <hyperlink ref="A95" r:id="rId510" display="https://www.jisilu.cn/data/sfnew/detail/150271"/>
    <hyperlink ref="C95" r:id="rId511" display="http://finance.sina.com.cn/fund/quotes/150271/bc.shtml"/>
    <hyperlink ref="F95" r:id="rId512" display="http://www.cninfo.com.cn/information/fund/netvalue/150271.html"/>
    <hyperlink ref="M95" r:id="rId513" tooltip="399441" display="http://quote.eastmoney.com/zs399441.html"/>
    <hyperlink ref="O95" r:id="rId514" display="https://www.jisilu.cn/data/utils/lowcalc/150271"/>
    <hyperlink ref="Y95" r:id="rId515" tooltip="加【生物药A】为自选A类" display="javascript:addOwnedFund('150271');"/>
    <hyperlink ref="A96" r:id="rId516" display="https://www.jisilu.cn/data/sfnew/detail/150329"/>
    <hyperlink ref="C96" r:id="rId517" display="http://finance.sina.com.cn/fund/quotes/150329/bc.shtml"/>
    <hyperlink ref="F96" r:id="rId518" display="http://www.cninfo.com.cn/information/fund/netvalue/150329.html"/>
    <hyperlink ref="M96" r:id="rId519" tooltip="399809" display="http://quote.eastmoney.com/zs399809.html"/>
    <hyperlink ref="O96" r:id="rId520" display="https://www.jisilu.cn/data/utils/lowcalc/150329"/>
    <hyperlink ref="Y96" r:id="rId521" tooltip="加【保险A】为自选A类" display="javascript:addOwnedFund('150329');"/>
    <hyperlink ref="A97" r:id="rId522" display="https://www.jisilu.cn/data/sfnew/detail/502007"/>
    <hyperlink ref="C97" r:id="rId523" display="http://finance.sina.com.cn/fund/quotes/502007/bc.shtml"/>
    <hyperlink ref="F97" r:id="rId524" display="http://www.cninfo.com.cn/information/fund/netvalue/502007.html"/>
    <hyperlink ref="M97" r:id="rId525" tooltip="399974" display="http://quote.eastmoney.com/zs399974.html"/>
    <hyperlink ref="O97" r:id="rId526" display="https://www.jisilu.cn/data/utils/lowcalc/502007"/>
    <hyperlink ref="Y97" r:id="rId527" tooltip="加【国企改A】为自选A类" display="javascript:addOwnedFund('502007');"/>
    <hyperlink ref="A98" r:id="rId528" display="https://www.jisilu.cn/data/sfnew/detail/150273"/>
    <hyperlink ref="C98" r:id="rId529" display="http://finance.sina.com.cn/fund/quotes/150273/bc.shtml"/>
    <hyperlink ref="F98" r:id="rId530" display="http://www.cninfo.com.cn/information/fund/netvalue/150273.html"/>
    <hyperlink ref="M98" r:id="rId531" tooltip="399991" display="http://quote.eastmoney.com/zs399991.html"/>
    <hyperlink ref="O98" r:id="rId532" display="https://www.jisilu.cn/data/utils/lowcalc/150273"/>
    <hyperlink ref="Y98" r:id="rId533" tooltip="加【带路A】为自选A类" display="javascript:addOwnedFund('150273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5"/>
    <hyperlink ref="C101" r:id="rId547" display="http://finance.sina.com.cn/fund/quotes/150205/bc.shtml"/>
    <hyperlink ref="F101" r:id="rId548" display="http://www.cninfo.com.cn/information/fund/netvalue/150205.html"/>
    <hyperlink ref="M101" r:id="rId549" tooltip="399973" display="http://quote.eastmoney.com/zs399973.html"/>
    <hyperlink ref="O101" r:id="rId550" display="https://www.jisilu.cn/data/utils/lowcalc/150205"/>
    <hyperlink ref="Y101" r:id="rId551" tooltip="加【国防A】为自选A类" display="javascript:addOwnedFund('150205');"/>
    <hyperlink ref="A102" r:id="rId552" display="https://www.jisilu.cn/data/sfnew/detail/150181"/>
    <hyperlink ref="C102" r:id="rId553" display="http://finance.sina.com.cn/fund/quotes/150181/bc.shtml"/>
    <hyperlink ref="F102" r:id="rId554" display="http://www.cninfo.com.cn/information/fund/netvalue/150181.html"/>
    <hyperlink ref="M102" r:id="rId555" tooltip="399967" display="http://quote.eastmoney.com/zs399967.html"/>
    <hyperlink ref="O102" r:id="rId556" display="https://www.jisilu.cn/data/utils/lowcalc/150181"/>
    <hyperlink ref="Y102" r:id="rId557" tooltip="加【军工A】为自选A类" display="javascript:addOwnedFund('150181');"/>
    <hyperlink ref="A103" r:id="rId558" display="https://www.jisilu.cn/data/sfnew/detail/150207"/>
    <hyperlink ref="C103" r:id="rId559" display="http://finance.sina.com.cn/fund/quotes/150207/bc.shtml"/>
    <hyperlink ref="F103" r:id="rId560" display="http://www.cninfo.com.cn/information/fund/netvalue/150207.html"/>
    <hyperlink ref="M103" r:id="rId561" tooltip="399983" display="http://quote.eastmoney.com/zs399983.html"/>
    <hyperlink ref="O103" r:id="rId562" display="https://www.jisilu.cn/data/utils/lowcalc/150207"/>
    <hyperlink ref="Y103" r:id="rId563" tooltip="加【地产A端】为自选A类" display="javascript:addOwnedFund('150207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75"/>
    <hyperlink ref="C105" r:id="rId571" display="http://finance.sina.com.cn/fund/quotes/150275/bc.shtml"/>
    <hyperlink ref="F105" r:id="rId572" display="http://www.cninfo.com.cn/information/fund/netvalue/150275.html"/>
    <hyperlink ref="M105" r:id="rId573" tooltip="399991" display="http://quote.eastmoney.com/zs399991.html"/>
    <hyperlink ref="O105" r:id="rId574" display="https://www.jisilu.cn/data/utils/lowcalc/150275"/>
    <hyperlink ref="Y105" r:id="rId575" tooltip="将【一带一A】从自选中删除" display="javascript:delOwnedFund('150275');"/>
    <hyperlink ref="A106" r:id="rId576" display="https://www.jisilu.cn/data/sfnew/detail/502049"/>
    <hyperlink ref="C106" r:id="rId577" display="http://finance.sina.com.cn/fund/quotes/502049/bc.shtml"/>
    <hyperlink ref="F106" r:id="rId578" display="http://www.cninfo.com.cn/information/fund/netvalue/502049.html"/>
    <hyperlink ref="M106" r:id="rId579" tooltip="000016" display="http://quote.eastmoney.com/zs000016.html"/>
    <hyperlink ref="O106" r:id="rId580" display="https://www.jisilu.cn/data/utils/lowcalc/502049"/>
    <hyperlink ref="Y106" r:id="rId581" tooltip="加【上证50A】为自选A类" display="javascript:addOwnedFund('502049');"/>
    <hyperlink ref="A107" r:id="rId582" display="https://www.jisilu.cn/data/sfnew/detail/502004"/>
    <hyperlink ref="C107" r:id="rId583" display="http://finance.sina.com.cn/fund/quotes/502004/bc.shtml"/>
    <hyperlink ref="F107" r:id="rId584" display="http://www.cninfo.com.cn/information/fund/netvalue/502004.html"/>
    <hyperlink ref="M107" r:id="rId585" tooltip="399967" display="http://quote.eastmoney.com/zs399967.html"/>
    <hyperlink ref="O107" r:id="rId586" display="https://www.jisilu.cn/data/utils/lowcalc/502004"/>
    <hyperlink ref="Y107" r:id="rId587" tooltip="加【军工A】为自选A类" display="javascript:addOwnedFund('502004');"/>
    <hyperlink ref="A108" r:id="rId588" display="https://www.jisilu.cn/data/sfnew/detail/150227"/>
    <hyperlink ref="C108" r:id="rId589" display="http://finance.sina.com.cn/fund/quotes/150227/bc.shtml"/>
    <hyperlink ref="F108" r:id="rId590" display="http://www.cninfo.com.cn/information/fund/netvalue/150227.html"/>
    <hyperlink ref="M108" r:id="rId591" tooltip="399986" display="http://quote.eastmoney.com/zs399986.html"/>
    <hyperlink ref="O108" r:id="rId592" display="https://www.jisilu.cn/data/utils/lowcalc/150227"/>
    <hyperlink ref="Y108" r:id="rId593" tooltip="将【银行A】从自选中删除" display="javascript:delOwnedFund('1502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09"/>
    <hyperlink ref="C110" r:id="rId601" display="http://finance.sina.com.cn/fund/quotes/150209/bc.shtml"/>
    <hyperlink ref="F110" r:id="rId602" display="http://www.cninfo.com.cn/information/fund/netvalue/150209.html"/>
    <hyperlink ref="M110" r:id="rId603" tooltip="399974" display="http://quote.eastmoney.com/zs399974.html"/>
    <hyperlink ref="O110" r:id="rId604" display="https://www.jisilu.cn/data/utils/lowcalc/150209"/>
    <hyperlink ref="Y110" r:id="rId605" tooltip="加【国企改A】为自选A类" display="javascript:addOwnedFund('150209');"/>
    <hyperlink ref="A111" r:id="rId606" display="https://www.jisilu.cn/data/sfnew/detail/150251"/>
    <hyperlink ref="C111" r:id="rId607" display="http://finance.sina.com.cn/fund/quotes/150251/bc.shtml"/>
    <hyperlink ref="F111" r:id="rId608" display="http://www.cninfo.com.cn/information/fund/netvalue/150251.html"/>
    <hyperlink ref="M111" r:id="rId609" tooltip="399990" display="http://quote.eastmoney.com/zs399990.html"/>
    <hyperlink ref="O111" r:id="rId610" display="https://www.jisilu.cn/data/utils/lowcalc/150251"/>
    <hyperlink ref="Y111" r:id="rId611" tooltip="加【煤炭A】为自选A类" display="javascript:addOwnedFund('150251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051"/>
    <hyperlink ref="C113" r:id="rId619" display="http://finance.sina.com.cn/fund/quotes/150051/bc.shtml"/>
    <hyperlink ref="F113" r:id="rId620" display="http://www.cninfo.com.cn/information/fund/netvalue/150051.html"/>
    <hyperlink ref="M113" r:id="rId621" tooltip="399300" display="http://quote.eastmoney.com/zs399300.html"/>
    <hyperlink ref="O113" r:id="rId622" display="https://www.jisilu.cn/data/utils/lowcalc/150051"/>
    <hyperlink ref="Y113" r:id="rId623" tooltip="加【沪深300A】为自选A类" display="javascript:addOwnedFund('150051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173"/>
    <hyperlink ref="C116" r:id="rId637" display="http://finance.sina.com.cn/fund/quotes/150173/bc.shtml"/>
    <hyperlink ref="F116" r:id="rId638" display="http://www.cninfo.com.cn/information/fund/netvalue/150173.html"/>
    <hyperlink ref="M116" r:id="rId639" tooltip="000998" display="http://quote.eastmoney.com/zs000998.html"/>
    <hyperlink ref="O116" r:id="rId640" display="https://www.jisilu.cn/data/utils/lowcalc/150173"/>
    <hyperlink ref="Y116" r:id="rId641" tooltip="加【TMT中证A】为自选A类" display="javascript:addOwnedFund('150173');"/>
    <hyperlink ref="A117" r:id="rId642" display="https://www.jisilu.cn/data/sfnew/detail/150171"/>
    <hyperlink ref="C117" r:id="rId643" display="http://finance.sina.com.cn/fund/quotes/150171/bc.shtml"/>
    <hyperlink ref="F117" r:id="rId644" display="http://www.cninfo.com.cn/information/fund/netvalue/150171.html"/>
    <hyperlink ref="M117" r:id="rId645" tooltip="399707" display="http://quote.eastmoney.com/zs399707.html"/>
    <hyperlink ref="O117" r:id="rId646" display="https://www.jisilu.cn/data/utils/lowcalc/150171"/>
    <hyperlink ref="Y117" r:id="rId647" tooltip="加【证券A】为自选A类" display="javascript:addOwnedFund('150171');"/>
    <hyperlink ref="A118" r:id="rId648" display="https://www.jisilu.cn/data/sfnew/detail/150192"/>
    <hyperlink ref="C118" r:id="rId649" display="http://finance.sina.com.cn/fund/quotes/150192/bc.shtml"/>
    <hyperlink ref="F118" r:id="rId650" display="http://www.cninfo.com.cn/information/fund/netvalue/150192.html"/>
    <hyperlink ref="M118" r:id="rId651" tooltip="399965" display="http://quote.eastmoney.com/zs399965.html"/>
    <hyperlink ref="O118" r:id="rId652" display="https://www.jisilu.cn/data/utils/lowcalc/150192"/>
    <hyperlink ref="Y118" r:id="rId653" tooltip="加【地产A】为自选A类" display="javascript:addOwnedFund('150192');"/>
    <hyperlink ref="A119" r:id="rId654" display="https://www.jisilu.cn/data/sfnew/detail/150235"/>
    <hyperlink ref="C119" r:id="rId655" display="http://finance.sina.com.cn/fund/quotes/150235/bc.shtml"/>
    <hyperlink ref="F119" r:id="rId656" display="http://www.cninfo.com.cn/information/fund/netvalue/150235.html"/>
    <hyperlink ref="M119" r:id="rId657" tooltip="399975" display="http://quote.eastmoney.com/zs399975.html"/>
    <hyperlink ref="O119" r:id="rId658" display="https://www.jisilu.cn/data/utils/lowcalc/150235"/>
    <hyperlink ref="Y119" r:id="rId659" tooltip="加【券商A级】为自选A类" display="javascript:addOwnedFund('150235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502011"/>
    <hyperlink ref="C121" r:id="rId667" display="http://finance.sina.com.cn/fund/quotes/502011/bc.shtml"/>
    <hyperlink ref="F121" r:id="rId668" display="http://www.cninfo.com.cn/information/fund/netvalue/502011.html"/>
    <hyperlink ref="M121" r:id="rId669" tooltip="399975" display="http://quote.eastmoney.com/zs399975.html"/>
    <hyperlink ref="O121" r:id="rId670" display="https://www.jisilu.cn/data/utils/lowcalc/502011"/>
    <hyperlink ref="Y121" r:id="rId671" tooltip="加【证券A】为自选A类" display="javascript:addOwnedFund('502011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315"/>
    <hyperlink ref="C123" r:id="rId679" display="http://finance.sina.com.cn/fund/quotes/150315/bc.shtml"/>
    <hyperlink ref="F123" r:id="rId680" display="http://www.cninfo.com.cn/information/fund/netvalue/150315.html"/>
    <hyperlink ref="M123" r:id="rId681" tooltip="399803" display="http://quote.eastmoney.com/zs399803.html"/>
    <hyperlink ref="O123" r:id="rId682" display="https://www.jisilu.cn/data/utils/lowcalc/150315"/>
    <hyperlink ref="Y123" r:id="rId683" tooltip="加【工业4A】为自选A类" display="javascript:addOwnedFund('150315');"/>
    <hyperlink ref="A124" r:id="rId684" display="https://www.jisilu.cn/data/sfnew/detail/150249"/>
    <hyperlink ref="C124" r:id="rId685" display="http://finance.sina.com.cn/fund/quotes/150249/bc.shtml"/>
    <hyperlink ref="F124" r:id="rId686" display="http://www.cninfo.com.cn/information/fund/netvalue/150249.html"/>
    <hyperlink ref="M124" r:id="rId687" tooltip="399986" display="http://quote.eastmoney.com/zs399986.html"/>
    <hyperlink ref="O124" r:id="rId688" display="https://www.jisilu.cn/data/utils/lowcalc/150249"/>
    <hyperlink ref="Y124" r:id="rId689" tooltip="将【银行A端】从自选中删除" display="javascript:delOwnedFund('150249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305"/>
    <hyperlink ref="C126" r:id="rId697" display="http://finance.sina.com.cn/fund/quotes/150305/bc.shtml"/>
    <hyperlink ref="F126" r:id="rId698" display="http://www.cninfo.com.cn/information/fund/netvalue/150305.html"/>
    <hyperlink ref="M126" r:id="rId699" tooltip="399812" display="http://quote.eastmoney.com/zs399812.html"/>
    <hyperlink ref="O126" r:id="rId700" display="https://www.jisilu.cn/data/utils/lowcalc/150305"/>
    <hyperlink ref="Y126" r:id="rId701" tooltip="加【养老A】为自选A类" display="javascript:addOwnedFund('150305');"/>
    <hyperlink ref="A127" r:id="rId702" display="https://www.jisilu.cn/data/sfnew/detail/502017"/>
    <hyperlink ref="C127" r:id="rId703" display="http://finance.sina.com.cn/fund/quotes/502017/bc.shtml"/>
    <hyperlink ref="F127" r:id="rId704" display="http://www.cninfo.com.cn/information/fund/netvalue/502017.html"/>
    <hyperlink ref="M127" r:id="rId705" tooltip="399991" display="http://quote.eastmoney.com/zs399991.html"/>
    <hyperlink ref="O127" r:id="rId706" display="https://www.jisilu.cn/data/utils/lowcalc/502017"/>
    <hyperlink ref="Y127" r:id="rId707" tooltip="加【带路A】为自选A类" display="javascript:addOwnedFund('502017');"/>
    <hyperlink ref="A128" r:id="rId708" display="https://www.jisilu.cn/data/sfnew/detail/150243"/>
    <hyperlink ref="C128" r:id="rId709" display="http://finance.sina.com.cn/fund/quotes/150243/bc.shtml"/>
    <hyperlink ref="F128" r:id="rId710" display="http://www.cninfo.com.cn/information/fund/netvalue/150243.html"/>
    <hyperlink ref="M128" r:id="rId711" tooltip="399006" display="http://quote.eastmoney.com/zs399006.html"/>
    <hyperlink ref="O128" r:id="rId712" display="https://www.jisilu.cn/data/utils/lowcalc/150243"/>
    <hyperlink ref="Y128" r:id="rId713" tooltip="加【创业A】为自选A类" display="javascript:addOwnedFund('150243');"/>
    <hyperlink ref="A129" r:id="rId714" display="https://www.jisilu.cn/data/sfnew/detail/150179"/>
    <hyperlink ref="C129" r:id="rId715" display="http://finance.sina.com.cn/fund/quotes/150179/bc.shtml"/>
    <hyperlink ref="F129" r:id="rId716" display="http://www.cninfo.com.cn/information/fund/netvalue/150179.html"/>
    <hyperlink ref="M129" r:id="rId717" tooltip="399935" display="http://quote.eastmoney.com/zs399935.html"/>
    <hyperlink ref="O129" r:id="rId718" display="https://www.jisilu.cn/data/utils/lowcalc/150179"/>
    <hyperlink ref="Y129" r:id="rId719" tooltip="加【信息A】为自选A类" display="javascript:addOwnedFund('150179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502027"/>
    <hyperlink ref="C131" r:id="rId727" display="http://finance.sina.com.cn/fund/quotes/502027/bc.shtml"/>
    <hyperlink ref="F131" r:id="rId728" display="http://www.cninfo.com.cn/information/fund/netvalue/502027.html"/>
    <hyperlink ref="M131" r:id="rId729" tooltip="399429" display="http://quote.eastmoney.com/zs399429.html"/>
    <hyperlink ref="O131" r:id="rId730" display="https://www.jisilu.cn/data/utils/lowcalc/502027"/>
    <hyperlink ref="Y131" r:id="rId731" tooltip="加【新丝路A】为自选A类" display="javascript:addOwnedFund('502027');"/>
    <hyperlink ref="A132" r:id="rId732" display="https://www.jisilu.cn/data/sfnew/detail/150100"/>
    <hyperlink ref="C132" r:id="rId733" display="http://finance.sina.com.cn/fund/quotes/150100/bc.shtml"/>
    <hyperlink ref="F132" r:id="rId734" display="http://www.cninfo.com.cn/information/fund/netvalue/150100.html"/>
    <hyperlink ref="M132" r:id="rId735" tooltip="000805" display="http://quote.eastmoney.com/zs000805.html"/>
    <hyperlink ref="O132" r:id="rId736" display="https://www.jisilu.cn/data/utils/lowcalc/150100"/>
    <hyperlink ref="Y132" r:id="rId737" tooltip="加【资源A】为自选A类" display="javascript:addOwnedFund('150100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311"/>
    <hyperlink ref="C134" r:id="rId745" display="http://finance.sina.com.cn/fund/quotes/150311/bc.shtml"/>
    <hyperlink ref="F134" r:id="rId746" display="http://www.cninfo.com.cn/information/fund/netvalue/150311.html"/>
    <hyperlink ref="M134" r:id="rId747" tooltip="399996" display="http://quote.eastmoney.com/zs399996.html"/>
    <hyperlink ref="O134" r:id="rId748" display="https://www.jisilu.cn/data/utils/lowcalc/150311"/>
    <hyperlink ref="Y134" r:id="rId749" tooltip="加【智能A】为自选A类" display="javascript:addOwnedFund('150311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40" r:id="rId774" display="https://www.jisilu.cn/data/sfnew/detail/150066"/>
    <hyperlink ref="C140" r:id="rId775" display="http://finance.sina.com.cn/fund/quotes/150066/bc.shtml"/>
    <hyperlink ref="F140" r:id="rId776" display="http://www.cninfo.com.cn/information/fund/netvalue/150066.html"/>
    <hyperlink ref="M140" r:id="rId777" tooltip="399481" display="http://quote.eastmoney.com/zs399481.html"/>
    <hyperlink ref="O140" r:id="rId778" display="https://www.jisilu.cn/data/utils/lowcalc/150066"/>
    <hyperlink ref="Y140" r:id="rId779" tooltip="加【互利A】为自选A类" display="javascript:addOwnedFund('150066');"/>
    <hyperlink ref="A141" r:id="rId780" display="https://www.jisilu.cn/data/sfnew/detail/150188"/>
    <hyperlink ref="C141" r:id="rId781" display="http://finance.sina.com.cn/fund/quotes/150188/bc.shtml"/>
    <hyperlink ref="F141" r:id="rId782" display="http://www.cninfo.com.cn/information/fund/netvalue/150188.html"/>
    <hyperlink ref="M141" r:id="rId783" tooltip="000832" display="http://quote.eastmoney.com/zs000832.html"/>
    <hyperlink ref="O141" r:id="rId784" display="https://www.jisilu.cn/data/utils/lowcalc/150188"/>
    <hyperlink ref="Y141" r:id="rId785" tooltip="加【转债优先】为自选A类" display="javascript:addOwnedFund('150188');"/>
    <hyperlink ref="A142" r:id="rId786" display="https://www.jisilu.cn/data/sfnew/detail/150016"/>
    <hyperlink ref="C142" r:id="rId787" display="http://finance.sina.com.cn/fund/quotes/150016/bc.shtml"/>
    <hyperlink ref="F142" r:id="rId788" display="http://www.cninfo.com.cn/information/fund/netvalue/150016.html"/>
    <hyperlink ref="M142" r:id="rId789" tooltip="399300" display="http://quote.eastmoney.com/zs399300.html"/>
    <hyperlink ref="Y142" r:id="rId790" tooltip="加【合润A】为自选A类" display="javascript:addOwnedFund('150016');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22" workbookViewId="0">
      <selection activeCell="I42" sqref="I42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2.125" customWidth="1"/>
    <col min="5" max="5" width="18.7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2.3881355932203396E-3</v>
      </c>
      <c r="G3" s="48">
        <f t="shared" ref="G3:G8" ca="1" si="1">VLOOKUP($E3,INDIRECT($B$2 &amp; "!$A$3:$Y$207"),8,FALSE)</f>
        <v>0.89830508474576276</v>
      </c>
      <c r="H3" s="48">
        <f t="shared" ref="H3:H8" ca="1" si="2">VLOOKUP($E3,INDIRECT($B$2 &amp; "!$A$3:$Y$207"),7,FALSE)</f>
        <v>-1.2545762711864406E-2</v>
      </c>
      <c r="I3" s="48">
        <f t="shared" ref="I3:I8" ca="1" si="3">VLOOKUP($E3,INDIRECT($B$2 &amp; "!$A$3:$Y$207"),11,FALSE)</f>
        <v>4.4480847457627121E-2</v>
      </c>
      <c r="J3" s="48">
        <f t="shared" ref="J3:J8" ca="1" si="4">VLOOKUP($E3,INDIRECT($B$2 &amp; "!$A$3:$Y$207"),16,FALSE)</f>
        <v>-1.7548275862068963E-2</v>
      </c>
      <c r="K3" s="48">
        <f t="shared" ref="K3:K8" ca="1" si="5">VLOOKUP($E3,INDIRECT($B$2 &amp; "!$A$3:$Y$207"),18,FALSE)</f>
        <v>-3.7864406779661011E-3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9.4000000000000008E-4</v>
      </c>
      <c r="G4" s="48">
        <f t="shared" ca="1" si="1"/>
        <v>0.6</v>
      </c>
      <c r="H4" s="48">
        <f t="shared" ca="1" si="2"/>
        <v>-1.7639999999999999E-2</v>
      </c>
      <c r="I4" s="48">
        <f t="shared" ca="1" si="3"/>
        <v>4.6162000000000002E-2</v>
      </c>
      <c r="J4" s="48">
        <f t="shared" ca="1" si="4"/>
        <v>-1.8779999999999998E-2</v>
      </c>
      <c r="K4" s="48">
        <f t="shared" ca="1" si="5"/>
        <v>-6.1999999999999998E-3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5.0000000000000001E-4</v>
      </c>
      <c r="G5" s="87">
        <f t="shared" ca="1" si="1"/>
        <v>0.5714285714285714</v>
      </c>
      <c r="H5" s="87">
        <f t="shared" ca="1" si="2"/>
        <v>-2.9291428571428569E-2</v>
      </c>
      <c r="I5" s="87">
        <f t="shared" ca="1" si="3"/>
        <v>4.469657142857144E-2</v>
      </c>
      <c r="J5" s="87">
        <f t="shared" ca="1" si="4"/>
        <v>-3.0716129032258063E-2</v>
      </c>
      <c r="K5" s="87">
        <f t="shared" ca="1" si="5"/>
        <v>-1.508571428571429E-3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8.4615384615384609E-4</v>
      </c>
      <c r="G6" s="87">
        <f t="shared" ca="1" si="1"/>
        <v>0.69230769230769229</v>
      </c>
      <c r="H6" s="87">
        <f t="shared" ca="1" si="2"/>
        <v>-7.7426923076923088E-2</v>
      </c>
      <c r="I6" s="87">
        <f t="shared" ca="1" si="3"/>
        <v>5.1201923076923075E-2</v>
      </c>
      <c r="J6" s="87">
        <f t="shared" ca="1" si="4"/>
        <v>-6.1946153846153838E-2</v>
      </c>
      <c r="K6" s="87">
        <f t="shared" ca="1" si="5"/>
        <v>-4.3538461538461535E-3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7.966666666666667E-3</v>
      </c>
      <c r="G7" s="48">
        <f t="shared" ca="1" si="1"/>
        <v>1</v>
      </c>
      <c r="H7" s="48">
        <f t="shared" ca="1" si="2"/>
        <v>-0.17936666666666667</v>
      </c>
      <c r="I7" s="48">
        <f t="shared" ca="1" si="3"/>
        <v>5.0703333333333329E-2</v>
      </c>
      <c r="J7" s="48">
        <f t="shared" ca="1" si="4"/>
        <v>-0.13389999999999999</v>
      </c>
      <c r="K7" s="48">
        <f t="shared" ca="1" si="5"/>
        <v>-5.6666666666666671E-3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-0.13573333333333334</v>
      </c>
      <c r="I8" s="48">
        <f t="shared" ca="1" si="3"/>
        <v>5.2366666666666666E-2</v>
      </c>
      <c r="J8" s="48">
        <f t="shared" ca="1" si="4"/>
        <v>-9.0733333333333346E-2</v>
      </c>
      <c r="K8" s="48">
        <f t="shared" ca="1" si="5"/>
        <v>3.3333333333333332E-4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132.15</v>
      </c>
      <c r="I10" s="543">
        <v>0</v>
      </c>
      <c r="J10" s="74" t="s">
        <v>261</v>
      </c>
      <c r="K10" s="74">
        <v>131.76</v>
      </c>
      <c r="L10" s="544" t="s">
        <v>499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159.28</v>
      </c>
      <c r="I11" s="543">
        <v>2.9999999999999997E-4</v>
      </c>
      <c r="J11" s="74"/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1493.9159999999999</v>
      </c>
      <c r="I12" s="543">
        <v>2.4299999999999999E-3</v>
      </c>
      <c r="J12" s="74"/>
      <c r="K12" s="74"/>
      <c r="L12" s="544" t="s">
        <v>575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101.35</v>
      </c>
      <c r="I13" s="543">
        <v>1.2999999999999999E-3</v>
      </c>
      <c r="J13" s="74"/>
      <c r="K13" s="74"/>
      <c r="L13" s="544" t="s">
        <v>576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100.755</v>
      </c>
      <c r="I14" s="543">
        <v>2.0999999999999999E-3</v>
      </c>
      <c r="J14" s="74"/>
      <c r="K14" s="74"/>
      <c r="L14" s="544" t="s">
        <v>576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2.7799999999999998E-2</v>
      </c>
      <c r="I15" s="356" t="s">
        <v>433</v>
      </c>
      <c r="J15" s="74"/>
      <c r="K15" s="74" t="s">
        <v>579</v>
      </c>
      <c r="L15" s="544" t="s">
        <v>577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44" t="s">
        <v>578</v>
      </c>
    </row>
    <row r="18" spans="1:29" ht="14.25" thickBot="1" x14ac:dyDescent="0.2">
      <c r="D18" s="315">
        <f>SUM(D21:D22)</f>
        <v>3.0100000000000002E-2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701" t="s">
        <v>313</v>
      </c>
      <c r="J19" s="755" t="s">
        <v>315</v>
      </c>
      <c r="K19" s="755" t="s">
        <v>316</v>
      </c>
      <c r="L19" s="215" t="s">
        <v>318</v>
      </c>
      <c r="M19" s="701" t="s">
        <v>320</v>
      </c>
      <c r="N19" s="216" t="s">
        <v>321</v>
      </c>
      <c r="O19" s="216" t="s">
        <v>322</v>
      </c>
      <c r="P19" s="701" t="s">
        <v>324</v>
      </c>
      <c r="Q19" s="755" t="s">
        <v>326</v>
      </c>
      <c r="R19" s="701" t="s">
        <v>327</v>
      </c>
      <c r="S19" s="701" t="s">
        <v>329</v>
      </c>
      <c r="T19" s="216" t="s">
        <v>331</v>
      </c>
      <c r="U19" s="701" t="s">
        <v>333</v>
      </c>
      <c r="V19" s="216" t="s">
        <v>335</v>
      </c>
      <c r="W19" s="699" t="s">
        <v>337</v>
      </c>
      <c r="X19" s="699" t="s">
        <v>27</v>
      </c>
      <c r="Y19" s="699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700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700" t="s">
        <v>25</v>
      </c>
      <c r="Y20" s="700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0.99199999999999999</v>
      </c>
      <c r="H21" s="310">
        <f t="shared" ca="1" si="6"/>
        <v>5.1000000000000004E-3</v>
      </c>
      <c r="I21" s="309">
        <f t="shared" ca="1" si="6"/>
        <v>7988.15</v>
      </c>
      <c r="J21" s="51">
        <f t="shared" ca="1" si="6"/>
        <v>1.0383</v>
      </c>
      <c r="K21" s="311">
        <f t="shared" ca="1" si="6"/>
        <v>4.4600000000000001E-2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5.2429999999999997E-2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5.0000000000000001E-3</v>
      </c>
      <c r="S21" s="56">
        <f t="shared" ca="1" si="6"/>
        <v>0.3392</v>
      </c>
      <c r="T21" s="311" t="str">
        <f t="shared" ca="1" si="6"/>
        <v>无下折</v>
      </c>
      <c r="U21" s="311">
        <f t="shared" ref="S21:AC22" ca="1" si="7">VLOOKUP($B21,INDIRECT($B$2 &amp; "!$A$3:$Y$207"),COLUMN()-4,0)</f>
        <v>0.60060000000000002</v>
      </c>
      <c r="V21" s="311">
        <f t="shared" ca="1" si="7"/>
        <v>-3.3999999999999998E-3</v>
      </c>
      <c r="W21" s="311">
        <f t="shared" ca="1" si="7"/>
        <v>-8.0000000000000002E-3</v>
      </c>
      <c r="X21" s="311">
        <f t="shared" ca="1" si="7"/>
        <v>-5.4000000000000003E-3</v>
      </c>
      <c r="Y21" s="309">
        <f t="shared" ca="1" si="7"/>
        <v>346403</v>
      </c>
      <c r="Z21" s="309">
        <f t="shared" ca="1" si="7"/>
        <v>-5075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0.01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1.0449999999999999</v>
      </c>
      <c r="H22" s="567">
        <f t="shared" ca="1" si="6"/>
        <v>2.8999999999999998E-3</v>
      </c>
      <c r="I22" s="566">
        <f t="shared" ca="1" si="6"/>
        <v>283.32</v>
      </c>
      <c r="J22" s="568">
        <f t="shared" ca="1" si="6"/>
        <v>1.0329999999999999</v>
      </c>
      <c r="K22" s="569">
        <f t="shared" ca="1" si="6"/>
        <v>-1.1599999999999999E-2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4.4470000000000003E-2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2.3999999999999998E-3</v>
      </c>
      <c r="S22" s="570">
        <f t="shared" ca="1" si="7"/>
        <v>0.35089999999999999</v>
      </c>
      <c r="T22" s="569">
        <f t="shared" ca="1" si="7"/>
        <v>-1.38E-2</v>
      </c>
      <c r="U22" s="569">
        <f t="shared" ca="1" si="7"/>
        <v>0.51780000000000004</v>
      </c>
      <c r="V22" s="569">
        <f t="shared" ca="1" si="7"/>
        <v>-6.7999999999999996E-3</v>
      </c>
      <c r="W22" s="569">
        <f t="shared" ca="1" si="7"/>
        <v>-8.0999999999999996E-3</v>
      </c>
      <c r="X22" s="569">
        <f t="shared" ca="1" si="7"/>
        <v>-5.1000000000000004E-3</v>
      </c>
      <c r="Y22" s="566">
        <f t="shared" ca="1" si="7"/>
        <v>12186</v>
      </c>
      <c r="Z22" s="566">
        <f t="shared" ca="1" si="7"/>
        <v>-467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574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V36" ca="1" si="8">VLOOKUP($B32,INDIRECT($B$2 &amp; "!$A$3:$Y$207"),COLUMN()-4,0)</f>
        <v>1.056</v>
      </c>
      <c r="H32" s="290">
        <f t="shared" ca="1" si="8"/>
        <v>1.9E-3</v>
      </c>
      <c r="I32">
        <f t="shared" ca="1" si="8"/>
        <v>44.42</v>
      </c>
      <c r="J32">
        <f t="shared" ca="1" si="8"/>
        <v>1</v>
      </c>
      <c r="K32" s="291">
        <f t="shared" ca="1" si="8"/>
        <v>-5.6000000000000001E-2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-2.0650000000000002E-2</v>
      </c>
      <c r="P32">
        <f t="shared" ca="1" si="8"/>
        <v>2.61</v>
      </c>
      <c r="Q32" t="str">
        <f t="shared" ca="1" si="8"/>
        <v>主动基金</v>
      </c>
      <c r="R32" s="315">
        <f t="shared" ca="1" si="8"/>
        <v>-4.0000000000000002E-4</v>
      </c>
      <c r="S32" s="315">
        <f t="shared" ca="1" si="8"/>
        <v>0.56299999999999994</v>
      </c>
      <c r="T32" t="str">
        <f t="shared" ca="1" si="8"/>
        <v>-</v>
      </c>
      <c r="U32" t="str">
        <f t="shared" ca="1" si="8"/>
        <v>-</v>
      </c>
      <c r="V32">
        <f t="shared" ca="1" si="8"/>
        <v>1.26E-2</v>
      </c>
      <c r="W32">
        <f t="shared" ref="W32:AC36" ca="1" si="9">VLOOKUP($B32,INDIRECT($B$2 &amp; "!$A$3:$Y$207"),COLUMN()-4,0)</f>
        <v>1E-3</v>
      </c>
      <c r="X32">
        <f t="shared" ca="1" si="9"/>
        <v>3.3999999999999998E-3</v>
      </c>
      <c r="Y32">
        <f t="shared" ca="1" si="9"/>
        <v>3188</v>
      </c>
      <c r="Z32">
        <f t="shared" ca="1" si="9"/>
        <v>8</v>
      </c>
      <c r="AA32">
        <f t="shared" ca="1" si="9"/>
        <v>0.17083333333333331</v>
      </c>
      <c r="AB32">
        <f t="shared" ca="1" si="9"/>
        <v>43574</v>
      </c>
      <c r="AC32" t="str">
        <f t="shared" ca="1" si="9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10">VLOOKUP($B33,INDIRECT($B$2 &amp; "!$A$3:$Y$207"),COLUMN()-4,0)</f>
        <v>150188</v>
      </c>
      <c r="F33" t="str">
        <f t="shared" ca="1" si="10"/>
        <v>转债优先</v>
      </c>
      <c r="G33">
        <f t="shared" ca="1" si="8"/>
        <v>1.0569999999999999</v>
      </c>
      <c r="H33" s="290">
        <f t="shared" ca="1" si="8"/>
        <v>-1.9E-3</v>
      </c>
      <c r="I33">
        <f t="shared" ca="1" si="8"/>
        <v>164.68</v>
      </c>
      <c r="J33">
        <f t="shared" ca="1" si="8"/>
        <v>1.04</v>
      </c>
      <c r="K33" s="291">
        <f t="shared" ca="1" si="8"/>
        <v>-1.6299999999999999E-2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-7.0299999999999998E-3</v>
      </c>
      <c r="P33">
        <f t="shared" ca="1" si="8"/>
        <v>0.27</v>
      </c>
      <c r="Q33" t="str">
        <f t="shared" ca="1" si="8"/>
        <v>标普转债</v>
      </c>
      <c r="R33" s="315">
        <f t="shared" ca="1" si="8"/>
        <v>1.6999999999999999E-3</v>
      </c>
      <c r="S33" s="315">
        <f t="shared" ca="1" si="8"/>
        <v>0.14269999999999999</v>
      </c>
      <c r="T33">
        <f t="shared" ca="1" si="8"/>
        <v>-3.7999999999999999E-2</v>
      </c>
      <c r="U33">
        <f t="shared" ca="1" si="8"/>
        <v>0.39079999999999998</v>
      </c>
      <c r="V33">
        <f t="shared" ca="1" si="8"/>
        <v>-5.1000000000000004E-3</v>
      </c>
      <c r="W33">
        <f t="shared" ca="1" si="9"/>
        <v>-1.8E-3</v>
      </c>
      <c r="X33">
        <f t="shared" ca="1" si="9"/>
        <v>-1.1999999999999999E-3</v>
      </c>
      <c r="Y33">
        <f t="shared" ca="1" si="9"/>
        <v>29025</v>
      </c>
      <c r="Z33">
        <f t="shared" ca="1" si="9"/>
        <v>-23</v>
      </c>
      <c r="AA33">
        <f t="shared" ca="1" si="9"/>
        <v>0.29375000000000001</v>
      </c>
      <c r="AB33">
        <f t="shared" ca="1" si="9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10"/>
        <v>150096</v>
      </c>
      <c r="F34" t="str">
        <f t="shared" ca="1" si="10"/>
        <v>商品A</v>
      </c>
      <c r="G34">
        <f t="shared" ca="1" si="8"/>
        <v>1.1120000000000001</v>
      </c>
      <c r="H34" s="290">
        <f t="shared" ca="1" si="8"/>
        <v>-5.4000000000000003E-3</v>
      </c>
      <c r="I34">
        <f t="shared" ca="1" si="8"/>
        <v>11.31</v>
      </c>
      <c r="J34">
        <f t="shared" ca="1" si="8"/>
        <v>1.034</v>
      </c>
      <c r="K34" s="291">
        <f t="shared" ca="1" si="8"/>
        <v>-7.5399999999999995E-2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-4.3740000000000001E-2</v>
      </c>
      <c r="P34">
        <f t="shared" ca="1" si="8"/>
        <v>0.8</v>
      </c>
      <c r="Q34" t="str">
        <f t="shared" ca="1" si="8"/>
        <v>大宗商品</v>
      </c>
      <c r="R34" s="315">
        <f t="shared" ca="1" si="8"/>
        <v>2.3999999999999998E-3</v>
      </c>
      <c r="S34" s="315">
        <f t="shared" ca="1" si="8"/>
        <v>0.36580000000000001</v>
      </c>
      <c r="T34" t="str">
        <f t="shared" ca="1" si="8"/>
        <v>-</v>
      </c>
      <c r="U34">
        <f t="shared" ca="1" si="8"/>
        <v>0.97570000000000001</v>
      </c>
      <c r="V34">
        <f t="shared" ca="1" si="8"/>
        <v>-9.1999999999999998E-3</v>
      </c>
      <c r="W34">
        <f t="shared" ca="1" si="9"/>
        <v>-4.4999999999999997E-3</v>
      </c>
      <c r="X34">
        <f t="shared" ca="1" si="9"/>
        <v>0</v>
      </c>
      <c r="Y34">
        <f t="shared" ca="1" si="9"/>
        <v>12462</v>
      </c>
      <c r="Z34">
        <f t="shared" ca="1" si="9"/>
        <v>-3</v>
      </c>
      <c r="AA34">
        <f t="shared" ca="1" si="9"/>
        <v>0.21180555555555555</v>
      </c>
      <c r="AB34">
        <f t="shared" ca="1" si="9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10"/>
        <v>#N/A</v>
      </c>
      <c r="F35" t="e">
        <f t="shared" ca="1" si="10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9"/>
        <v>#N/A</v>
      </c>
      <c r="X35" t="e">
        <f t="shared" ca="1" si="9"/>
        <v>#N/A</v>
      </c>
      <c r="Y35" t="e">
        <f t="shared" ca="1" si="9"/>
        <v>#N/A</v>
      </c>
      <c r="Z35" t="e">
        <f t="shared" ca="1" si="9"/>
        <v>#N/A</v>
      </c>
      <c r="AA35" t="e">
        <f t="shared" ca="1" si="9"/>
        <v>#N/A</v>
      </c>
      <c r="AB35" t="e">
        <f t="shared" ca="1" si="9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10"/>
        <v>150108</v>
      </c>
      <c r="F36" t="str">
        <f t="shared" ca="1" si="10"/>
        <v>同辉100A</v>
      </c>
      <c r="G36" s="492">
        <f t="shared" ca="1" si="8"/>
        <v>1.153</v>
      </c>
      <c r="H36" s="388">
        <f t="shared" ca="1" si="8"/>
        <v>0</v>
      </c>
      <c r="I36" s="492">
        <f t="shared" ca="1" si="8"/>
        <v>1.1499999999999999</v>
      </c>
      <c r="J36" s="492">
        <f t="shared" ca="1" si="8"/>
        <v>1.069</v>
      </c>
      <c r="K36" s="389">
        <f t="shared" ca="1" si="8"/>
        <v>-7.8600000000000003E-2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-1.166E-2</v>
      </c>
      <c r="P36" s="492">
        <f t="shared" ca="1" si="8"/>
        <v>1.01</v>
      </c>
      <c r="Q36" t="str">
        <f t="shared" ca="1" si="8"/>
        <v>深100EW</v>
      </c>
      <c r="R36" s="315">
        <f t="shared" ca="1" si="8"/>
        <v>-1.9E-3</v>
      </c>
      <c r="S36" s="315">
        <f t="shared" ca="1" si="8"/>
        <v>0.3871</v>
      </c>
      <c r="T36" t="str">
        <f t="shared" ca="1" si="8"/>
        <v>-</v>
      </c>
      <c r="U36">
        <f t="shared" ca="1" si="8"/>
        <v>0.85860000000000003</v>
      </c>
      <c r="V36">
        <f t="shared" ca="1" si="8"/>
        <v>-6.6E-3</v>
      </c>
      <c r="W36">
        <f t="shared" ca="1" si="9"/>
        <v>-6.4999999999999997E-3</v>
      </c>
      <c r="X36">
        <f t="shared" ca="1" si="9"/>
        <v>0</v>
      </c>
      <c r="Y36">
        <f t="shared" ca="1" si="9"/>
        <v>915</v>
      </c>
      <c r="Z36">
        <f t="shared" ca="1" si="9"/>
        <v>0</v>
      </c>
      <c r="AA36">
        <f t="shared" ca="1" si="9"/>
        <v>0.21180555555555555</v>
      </c>
      <c r="AB36">
        <f t="shared" ca="1" si="9"/>
        <v>42626</v>
      </c>
    </row>
    <row r="39" spans="1:29" ht="14.25" thickBot="1" x14ac:dyDescent="0.2"/>
    <row r="40" spans="1:29" ht="14.25" customHeight="1" x14ac:dyDescent="0.15">
      <c r="A40" s="694" t="s">
        <v>561</v>
      </c>
      <c r="B40" s="868" t="s">
        <v>563</v>
      </c>
      <c r="C40" s="868" t="s">
        <v>564</v>
      </c>
      <c r="D40" s="868" t="s">
        <v>566</v>
      </c>
      <c r="E40" s="868" t="s">
        <v>567</v>
      </c>
      <c r="F40" s="868" t="s">
        <v>568</v>
      </c>
      <c r="G40" s="868" t="s">
        <v>569</v>
      </c>
      <c r="H40" s="868" t="s">
        <v>570</v>
      </c>
    </row>
    <row r="41" spans="1:29" ht="15" thickBot="1" x14ac:dyDescent="0.2">
      <c r="A41" s="695" t="s">
        <v>562</v>
      </c>
      <c r="B41" s="869"/>
      <c r="C41" s="869" t="s">
        <v>565</v>
      </c>
      <c r="D41" s="869"/>
      <c r="E41" s="869"/>
      <c r="F41" s="869"/>
      <c r="G41" s="869"/>
      <c r="H41" s="869"/>
    </row>
    <row r="42" spans="1:29" ht="15.75" thickBot="1" x14ac:dyDescent="0.2">
      <c r="A42" s="696" t="s">
        <v>571</v>
      </c>
      <c r="B42" s="697">
        <v>91612001</v>
      </c>
      <c r="C42" s="697" t="s">
        <v>572</v>
      </c>
      <c r="D42" s="698">
        <v>2.9863</v>
      </c>
      <c r="E42" s="698">
        <v>100.146</v>
      </c>
      <c r="F42" s="698">
        <v>6.7000000000000002E-3</v>
      </c>
      <c r="G42" s="698">
        <v>100.13930000000001</v>
      </c>
      <c r="H42" s="698">
        <v>0.44290000000000002</v>
      </c>
    </row>
  </sheetData>
  <mergeCells count="22">
    <mergeCell ref="F19:F20"/>
    <mergeCell ref="A19:A20"/>
    <mergeCell ref="B19:B20"/>
    <mergeCell ref="C19:C20"/>
    <mergeCell ref="D19:D20"/>
    <mergeCell ref="E19:E20"/>
    <mergeCell ref="AB19:AB20"/>
    <mergeCell ref="AC19:AC20"/>
    <mergeCell ref="B24:H24"/>
    <mergeCell ref="B40:B41"/>
    <mergeCell ref="C40:C41"/>
    <mergeCell ref="D40:D41"/>
    <mergeCell ref="E40:E41"/>
    <mergeCell ref="F40:F41"/>
    <mergeCell ref="G40:G41"/>
    <mergeCell ref="H40:H41"/>
    <mergeCell ref="G19:G20"/>
    <mergeCell ref="H19:H20"/>
    <mergeCell ref="J19:J20"/>
    <mergeCell ref="K19:K20"/>
    <mergeCell ref="Q19:Q20"/>
    <mergeCell ref="AA19:AA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13" sqref="A13:XFD13"/>
    </sheetView>
  </sheetViews>
  <sheetFormatPr defaultRowHeight="13.5" x14ac:dyDescent="0.15"/>
  <sheetData>
    <row r="1" spans="1:25" x14ac:dyDescent="0.15">
      <c r="A1" s="878" t="s">
        <v>0</v>
      </c>
      <c r="B1" s="878" t="s">
        <v>1</v>
      </c>
      <c r="C1" s="878" t="s">
        <v>2</v>
      </c>
      <c r="D1" s="878" t="s">
        <v>3</v>
      </c>
      <c r="E1" s="717" t="s">
        <v>4</v>
      </c>
      <c r="F1" s="878" t="s">
        <v>6</v>
      </c>
      <c r="G1" s="878" t="s">
        <v>7</v>
      </c>
      <c r="H1" s="719" t="s">
        <v>8</v>
      </c>
      <c r="I1" s="717" t="s">
        <v>10</v>
      </c>
      <c r="J1" s="721" t="s">
        <v>11</v>
      </c>
      <c r="K1" s="721" t="s">
        <v>12</v>
      </c>
      <c r="L1" s="717" t="s">
        <v>14</v>
      </c>
      <c r="M1" s="878" t="s">
        <v>16</v>
      </c>
      <c r="N1" s="717" t="s">
        <v>17</v>
      </c>
      <c r="O1" s="717" t="s">
        <v>18</v>
      </c>
      <c r="P1" s="721" t="s">
        <v>20</v>
      </c>
      <c r="Q1" s="717" t="s">
        <v>22</v>
      </c>
      <c r="R1" s="721" t="s">
        <v>24</v>
      </c>
      <c r="S1" s="717" t="s">
        <v>26</v>
      </c>
      <c r="T1" s="717" t="s">
        <v>27</v>
      </c>
      <c r="U1" s="717" t="s">
        <v>28</v>
      </c>
      <c r="V1" s="721" t="s">
        <v>30</v>
      </c>
      <c r="W1" s="878" t="s">
        <v>31</v>
      </c>
      <c r="X1" s="878" t="s">
        <v>32</v>
      </c>
      <c r="Y1" s="880" t="s">
        <v>33</v>
      </c>
    </row>
    <row r="2" spans="1:25" ht="14.25" thickBot="1" x14ac:dyDescent="0.2">
      <c r="A2" s="879"/>
      <c r="B2" s="879"/>
      <c r="C2" s="879"/>
      <c r="D2" s="879"/>
      <c r="E2" s="718" t="s">
        <v>5</v>
      </c>
      <c r="F2" s="879"/>
      <c r="G2" s="879"/>
      <c r="H2" s="720" t="s">
        <v>9</v>
      </c>
      <c r="I2" s="718" t="s">
        <v>8</v>
      </c>
      <c r="J2" s="722" t="s">
        <v>8</v>
      </c>
      <c r="K2" s="722" t="s">
        <v>13</v>
      </c>
      <c r="L2" s="718" t="s">
        <v>15</v>
      </c>
      <c r="M2" s="879"/>
      <c r="N2" s="718" t="s">
        <v>3</v>
      </c>
      <c r="O2" s="718" t="s">
        <v>19</v>
      </c>
      <c r="P2" s="722" t="s">
        <v>21</v>
      </c>
      <c r="Q2" s="718" t="s">
        <v>23</v>
      </c>
      <c r="R2" s="722" t="s">
        <v>25</v>
      </c>
      <c r="S2" s="718" t="s">
        <v>25</v>
      </c>
      <c r="T2" s="718" t="s">
        <v>25</v>
      </c>
      <c r="U2" s="718" t="s">
        <v>29</v>
      </c>
      <c r="V2" s="722" t="s">
        <v>29</v>
      </c>
      <c r="W2" s="879"/>
      <c r="X2" s="879"/>
      <c r="Y2" s="881"/>
    </row>
    <row r="3" spans="1:25" ht="15.75" thickBot="1" x14ac:dyDescent="0.2">
      <c r="A3" s="7">
        <v>150016</v>
      </c>
      <c r="B3" s="144" t="s">
        <v>34</v>
      </c>
      <c r="C3" s="7">
        <v>1.0529999999999999</v>
      </c>
      <c r="D3" s="145">
        <v>-2.8E-3</v>
      </c>
      <c r="E3" s="144">
        <v>24</v>
      </c>
      <c r="F3" s="7">
        <v>1</v>
      </c>
      <c r="G3" s="146">
        <v>-5.2999999999999999E-2</v>
      </c>
      <c r="H3" s="144" t="s">
        <v>35</v>
      </c>
      <c r="I3" s="144">
        <v>0</v>
      </c>
      <c r="J3" s="144">
        <v>0</v>
      </c>
      <c r="K3" s="146">
        <v>-1.9609999999999999E-2</v>
      </c>
      <c r="L3" s="144">
        <v>2.61</v>
      </c>
      <c r="M3" s="7" t="s">
        <v>36</v>
      </c>
      <c r="N3" s="145">
        <v>-6.4000000000000003E-3</v>
      </c>
      <c r="O3" s="146">
        <v>0.55969999999999998</v>
      </c>
      <c r="P3" s="144" t="s">
        <v>37</v>
      </c>
      <c r="Q3" s="144" t="s">
        <v>37</v>
      </c>
      <c r="R3" s="146">
        <v>1.7100000000000001E-2</v>
      </c>
      <c r="S3" s="146">
        <v>1.5100000000000001E-2</v>
      </c>
      <c r="T3" s="146">
        <v>1E-3</v>
      </c>
      <c r="U3" s="144">
        <v>3209</v>
      </c>
      <c r="V3" s="144">
        <v>21</v>
      </c>
      <c r="W3" s="148">
        <v>0.17083333333333331</v>
      </c>
      <c r="X3" s="149">
        <v>43574</v>
      </c>
      <c r="Y3" s="13" t="s">
        <v>38</v>
      </c>
    </row>
    <row r="4" spans="1:25" ht="15.75" thickBot="1" x14ac:dyDescent="0.2">
      <c r="A4" s="14">
        <v>150188</v>
      </c>
      <c r="B4" s="150" t="s">
        <v>289</v>
      </c>
      <c r="C4" s="14">
        <v>1.0569999999999999</v>
      </c>
      <c r="D4" s="159">
        <v>0</v>
      </c>
      <c r="E4" s="150">
        <v>387</v>
      </c>
      <c r="F4" s="14">
        <v>1.04</v>
      </c>
      <c r="G4" s="152">
        <v>-1.6299999999999999E-2</v>
      </c>
      <c r="H4" s="150" t="s">
        <v>290</v>
      </c>
      <c r="I4" s="150">
        <v>5.5</v>
      </c>
      <c r="J4" s="150">
        <v>5.5</v>
      </c>
      <c r="K4" s="152">
        <v>-7.1000000000000004E-3</v>
      </c>
      <c r="L4" s="150">
        <v>0.27</v>
      </c>
      <c r="M4" s="14" t="s">
        <v>291</v>
      </c>
      <c r="N4" s="156">
        <v>-2.0000000000000001E-4</v>
      </c>
      <c r="O4" s="18">
        <v>0.14369999999999999</v>
      </c>
      <c r="P4" s="152">
        <v>-3.7999999999999999E-2</v>
      </c>
      <c r="Q4" s="152">
        <v>0.38919999999999999</v>
      </c>
      <c r="R4" s="152">
        <v>-4.1999999999999997E-3</v>
      </c>
      <c r="S4" s="152">
        <v>-6.4999999999999997E-3</v>
      </c>
      <c r="T4" s="152">
        <v>-1.8E-3</v>
      </c>
      <c r="U4" s="150">
        <v>28871</v>
      </c>
      <c r="V4" s="150">
        <v>-154</v>
      </c>
      <c r="W4" s="153">
        <v>0.29375000000000001</v>
      </c>
      <c r="X4" s="154">
        <v>42719</v>
      </c>
      <c r="Y4" s="21" t="s">
        <v>38</v>
      </c>
    </row>
    <row r="5" spans="1:25" ht="15.75" thickBot="1" x14ac:dyDescent="0.2">
      <c r="A5" s="7">
        <v>150106</v>
      </c>
      <c r="B5" s="144" t="s">
        <v>240</v>
      </c>
      <c r="C5" s="7">
        <v>1.169</v>
      </c>
      <c r="D5" s="157">
        <v>0</v>
      </c>
      <c r="E5" s="144">
        <v>71.94</v>
      </c>
      <c r="F5" s="7">
        <v>1.0682</v>
      </c>
      <c r="G5" s="146">
        <v>-9.4399999999999998E-2</v>
      </c>
      <c r="H5" s="146">
        <v>7.0000000000000007E-2</v>
      </c>
      <c r="I5" s="144">
        <v>7</v>
      </c>
      <c r="J5" s="144">
        <v>7</v>
      </c>
      <c r="K5" s="146">
        <v>3.4419999999999999E-2</v>
      </c>
      <c r="L5" s="144">
        <v>3.03</v>
      </c>
      <c r="M5" s="7" t="s">
        <v>189</v>
      </c>
      <c r="N5" s="145">
        <v>-7.4999999999999997E-3</v>
      </c>
      <c r="O5" s="146">
        <v>0.38679999999999998</v>
      </c>
      <c r="P5" s="144" t="s">
        <v>37</v>
      </c>
      <c r="Q5" s="146">
        <v>0.86080000000000001</v>
      </c>
      <c r="R5" s="146">
        <v>-4.0000000000000001E-3</v>
      </c>
      <c r="S5" s="146">
        <v>-5.4999999999999997E-3</v>
      </c>
      <c r="T5" s="146">
        <v>-6.6E-3</v>
      </c>
      <c r="U5" s="144">
        <v>12053</v>
      </c>
      <c r="V5" s="144">
        <v>-15</v>
      </c>
      <c r="W5" s="148">
        <v>0.21180555555555555</v>
      </c>
      <c r="X5" s="149">
        <v>42633</v>
      </c>
      <c r="Y5" s="13" t="s">
        <v>38</v>
      </c>
    </row>
    <row r="6" spans="1:25" ht="15.75" thickBot="1" x14ac:dyDescent="0.2">
      <c r="A6" s="14">
        <v>150108</v>
      </c>
      <c r="B6" s="150" t="s">
        <v>282</v>
      </c>
      <c r="C6" s="14">
        <v>1.1339999999999999</v>
      </c>
      <c r="D6" s="156">
        <v>-1.6500000000000001E-2</v>
      </c>
      <c r="E6" s="150">
        <v>0.03</v>
      </c>
      <c r="F6" s="14">
        <v>1.069</v>
      </c>
      <c r="G6" s="152">
        <v>-6.08E-2</v>
      </c>
      <c r="H6" s="152">
        <v>7.0000000000000007E-2</v>
      </c>
      <c r="I6" s="150">
        <v>7</v>
      </c>
      <c r="J6" s="150">
        <v>7</v>
      </c>
      <c r="K6" s="152">
        <v>5.5199999999999997E-3</v>
      </c>
      <c r="L6" s="150">
        <v>1.01</v>
      </c>
      <c r="M6" s="14" t="s">
        <v>283</v>
      </c>
      <c r="N6" s="156">
        <v>-8.0000000000000002E-3</v>
      </c>
      <c r="O6" s="152">
        <v>0.38240000000000002</v>
      </c>
      <c r="P6" s="150" t="s">
        <v>37</v>
      </c>
      <c r="Q6" s="152">
        <v>0.873</v>
      </c>
      <c r="R6" s="152">
        <v>-7.7999999999999996E-3</v>
      </c>
      <c r="S6" s="152">
        <v>-6.4999999999999997E-3</v>
      </c>
      <c r="T6" s="152">
        <v>-6.4999999999999997E-3</v>
      </c>
      <c r="U6" s="150">
        <v>915</v>
      </c>
      <c r="V6" s="150">
        <v>0</v>
      </c>
      <c r="W6" s="153">
        <v>0.21180555555555555</v>
      </c>
      <c r="X6" s="154">
        <v>42626</v>
      </c>
      <c r="Y6" s="21" t="s">
        <v>38</v>
      </c>
    </row>
    <row r="7" spans="1:25" ht="15.75" thickBot="1" x14ac:dyDescent="0.2">
      <c r="A7" s="7">
        <v>150223</v>
      </c>
      <c r="B7" s="155" t="s">
        <v>239</v>
      </c>
      <c r="C7" s="7">
        <v>1.224</v>
      </c>
      <c r="D7" s="147">
        <v>3.3E-3</v>
      </c>
      <c r="E7" s="144">
        <v>3745.02</v>
      </c>
      <c r="F7" s="7">
        <v>1.044</v>
      </c>
      <c r="G7" s="146">
        <v>-0.1724</v>
      </c>
      <c r="H7" s="146">
        <v>0.06</v>
      </c>
      <c r="I7" s="144">
        <v>6</v>
      </c>
      <c r="J7" s="144">
        <v>6</v>
      </c>
      <c r="K7" s="146">
        <v>5.0849999999999999E-2</v>
      </c>
      <c r="L7" s="144" t="s">
        <v>40</v>
      </c>
      <c r="M7" s="7" t="s">
        <v>56</v>
      </c>
      <c r="N7" s="145">
        <v>-6.4000000000000003E-3</v>
      </c>
      <c r="O7" s="23">
        <v>0.41139999999999999</v>
      </c>
      <c r="P7" s="146">
        <v>-0.1152</v>
      </c>
      <c r="Q7" s="146">
        <v>0.36449999999999999</v>
      </c>
      <c r="R7" s="146">
        <v>2.8999999999999998E-3</v>
      </c>
      <c r="S7" s="146">
        <v>0</v>
      </c>
      <c r="T7" s="146">
        <v>-4.0000000000000002E-4</v>
      </c>
      <c r="U7" s="144">
        <v>172154</v>
      </c>
      <c r="V7" s="144">
        <v>96</v>
      </c>
      <c r="W7" s="148">
        <v>0.21180555555555555</v>
      </c>
      <c r="X7" s="149">
        <v>42719</v>
      </c>
      <c r="Y7" s="13" t="s">
        <v>38</v>
      </c>
    </row>
    <row r="8" spans="1:25" ht="15.75" thickBot="1" x14ac:dyDescent="0.2">
      <c r="A8" s="14">
        <v>150057</v>
      </c>
      <c r="B8" s="150" t="s">
        <v>237</v>
      </c>
      <c r="C8" s="14">
        <v>1.1930000000000001</v>
      </c>
      <c r="D8" s="151">
        <v>1.3599999999999999E-2</v>
      </c>
      <c r="E8" s="150">
        <v>2.48</v>
      </c>
      <c r="F8" s="14">
        <v>1.0349999999999999</v>
      </c>
      <c r="G8" s="152">
        <v>-0.1527</v>
      </c>
      <c r="H8" s="152">
        <v>5.8000000000000003E-2</v>
      </c>
      <c r="I8" s="150">
        <v>5.8</v>
      </c>
      <c r="J8" s="150">
        <v>5.8</v>
      </c>
      <c r="K8" s="152">
        <v>5.0090000000000003E-2</v>
      </c>
      <c r="L8" s="150" t="s">
        <v>40</v>
      </c>
      <c r="M8" s="14" t="s">
        <v>238</v>
      </c>
      <c r="N8" s="156">
        <v>-7.6E-3</v>
      </c>
      <c r="O8" s="18">
        <v>0.50249999999999995</v>
      </c>
      <c r="P8" s="152">
        <v>-0.1037</v>
      </c>
      <c r="Q8" s="152">
        <v>0.76400000000000001</v>
      </c>
      <c r="R8" s="152">
        <v>2.3099999999999999E-2</v>
      </c>
      <c r="S8" s="152">
        <v>8.0999999999999996E-3</v>
      </c>
      <c r="T8" s="152">
        <v>5.7999999999999996E-3</v>
      </c>
      <c r="U8" s="150">
        <v>348</v>
      </c>
      <c r="V8" s="150">
        <v>0</v>
      </c>
      <c r="W8" s="153">
        <v>0.17083333333333331</v>
      </c>
      <c r="X8" s="154">
        <v>42765</v>
      </c>
      <c r="Y8" s="21" t="s">
        <v>38</v>
      </c>
    </row>
    <row r="9" spans="1:25" ht="15.75" thickBot="1" x14ac:dyDescent="0.2">
      <c r="A9" s="14"/>
      <c r="B9" s="150"/>
      <c r="C9" s="14"/>
      <c r="D9" s="151"/>
      <c r="E9" s="150"/>
      <c r="F9" s="14"/>
      <c r="G9" s="152"/>
      <c r="H9" s="152"/>
      <c r="I9" s="150"/>
      <c r="J9" s="150"/>
      <c r="K9" s="152"/>
      <c r="L9" s="150"/>
      <c r="M9" s="14"/>
      <c r="N9" s="156"/>
      <c r="O9" s="18"/>
      <c r="P9" s="152"/>
      <c r="Q9" s="152"/>
      <c r="R9" s="152"/>
      <c r="S9" s="152"/>
      <c r="T9" s="152"/>
      <c r="U9" s="150"/>
      <c r="V9" s="150"/>
      <c r="W9" s="153"/>
      <c r="X9" s="154"/>
      <c r="Y9" s="21"/>
    </row>
    <row r="10" spans="1:25" ht="15.75" thickBot="1" x14ac:dyDescent="0.2">
      <c r="A10" s="7">
        <v>150032</v>
      </c>
      <c r="B10" s="144" t="s">
        <v>235</v>
      </c>
      <c r="C10" s="7">
        <v>1.038</v>
      </c>
      <c r="D10" s="147">
        <v>1.9E-3</v>
      </c>
      <c r="E10" s="144">
        <v>104.2</v>
      </c>
      <c r="F10" s="7">
        <v>1.0228999999999999</v>
      </c>
      <c r="G10" s="146">
        <v>-1.4800000000000001E-2</v>
      </c>
      <c r="H10" s="146">
        <v>0.05</v>
      </c>
      <c r="I10" s="144">
        <v>5</v>
      </c>
      <c r="J10" s="144">
        <v>5</v>
      </c>
      <c r="K10" s="146">
        <v>4.9259999999999998E-2</v>
      </c>
      <c r="L10" s="144" t="s">
        <v>40</v>
      </c>
      <c r="M10" s="7" t="s">
        <v>236</v>
      </c>
      <c r="N10" s="157">
        <v>0</v>
      </c>
      <c r="O10" s="23">
        <v>0.12429999999999999</v>
      </c>
      <c r="P10" s="146">
        <v>-1.17E-2</v>
      </c>
      <c r="Q10" s="144" t="s">
        <v>37</v>
      </c>
      <c r="R10" s="146">
        <v>7.1999999999999998E-3</v>
      </c>
      <c r="S10" s="146">
        <v>3.5000000000000001E-3</v>
      </c>
      <c r="T10" s="146">
        <v>3.5999999999999999E-3</v>
      </c>
      <c r="U10" s="144">
        <v>2867</v>
      </c>
      <c r="V10" s="144">
        <v>6</v>
      </c>
      <c r="W10" s="148">
        <v>0.3347222222222222</v>
      </c>
      <c r="X10" s="149">
        <v>42821</v>
      </c>
      <c r="Y10" s="13" t="s">
        <v>38</v>
      </c>
    </row>
    <row r="11" spans="1:25" ht="15.75" thickBot="1" x14ac:dyDescent="0.2">
      <c r="A11" s="14">
        <v>150221</v>
      </c>
      <c r="B11" s="161" t="s">
        <v>232</v>
      </c>
      <c r="C11" s="14">
        <v>1.2430000000000001</v>
      </c>
      <c r="D11" s="151">
        <v>4.0000000000000001E-3</v>
      </c>
      <c r="E11" s="150">
        <v>1666.51</v>
      </c>
      <c r="F11" s="14">
        <v>1.0449999999999999</v>
      </c>
      <c r="G11" s="152">
        <v>-0.1895</v>
      </c>
      <c r="H11" s="152">
        <v>0.05</v>
      </c>
      <c r="I11" s="150">
        <v>6.5</v>
      </c>
      <c r="J11" s="150">
        <v>6.5</v>
      </c>
      <c r="K11" s="152">
        <v>5.4260000000000003E-2</v>
      </c>
      <c r="L11" s="150" t="s">
        <v>40</v>
      </c>
      <c r="M11" s="14" t="s">
        <v>233</v>
      </c>
      <c r="N11" s="156">
        <v>-5.0000000000000001E-3</v>
      </c>
      <c r="O11" s="18">
        <v>0.3286</v>
      </c>
      <c r="P11" s="152">
        <v>-0.12429999999999999</v>
      </c>
      <c r="Q11" s="152">
        <v>0.5554</v>
      </c>
      <c r="R11" s="152">
        <v>-8.9999999999999998E-4</v>
      </c>
      <c r="S11" s="152">
        <v>-5.1999999999999998E-3</v>
      </c>
      <c r="T11" s="152">
        <v>-2.5999999999999999E-3</v>
      </c>
      <c r="U11" s="150">
        <v>364936</v>
      </c>
      <c r="V11" s="150">
        <v>-395</v>
      </c>
      <c r="W11" s="153">
        <v>0.21180555555555555</v>
      </c>
      <c r="X11" s="154">
        <v>42738</v>
      </c>
      <c r="Y11" s="21" t="s">
        <v>38</v>
      </c>
    </row>
    <row r="12" spans="1:25" ht="15.75" thickBot="1" x14ac:dyDescent="0.2">
      <c r="A12" s="7">
        <v>150321</v>
      </c>
      <c r="B12" s="144" t="s">
        <v>234</v>
      </c>
      <c r="C12" s="7">
        <v>1.2749999999999999</v>
      </c>
      <c r="D12" s="147">
        <v>3.8999999999999998E-3</v>
      </c>
      <c r="E12" s="144">
        <v>1245.45</v>
      </c>
      <c r="F12" s="7">
        <v>1.05</v>
      </c>
      <c r="G12" s="146">
        <v>-0.21429999999999999</v>
      </c>
      <c r="H12" s="146">
        <v>0.05</v>
      </c>
      <c r="I12" s="144">
        <v>6.5</v>
      </c>
      <c r="J12" s="144">
        <v>6.5</v>
      </c>
      <c r="K12" s="146">
        <v>5.3060000000000003E-2</v>
      </c>
      <c r="L12" s="144" t="s">
        <v>40</v>
      </c>
      <c r="M12" s="7" t="s">
        <v>197</v>
      </c>
      <c r="N12" s="145">
        <v>-1.2999999999999999E-2</v>
      </c>
      <c r="O12" s="23">
        <v>0.438</v>
      </c>
      <c r="P12" s="146">
        <v>-0.1424</v>
      </c>
      <c r="Q12" s="146">
        <v>0.29699999999999999</v>
      </c>
      <c r="R12" s="146">
        <v>1.12E-2</v>
      </c>
      <c r="S12" s="146">
        <v>2.5999999999999999E-3</v>
      </c>
      <c r="T12" s="146">
        <v>6.4999999999999997E-3</v>
      </c>
      <c r="U12" s="144">
        <v>12962</v>
      </c>
      <c r="V12" s="144">
        <v>892</v>
      </c>
      <c r="W12" s="148">
        <v>0.21180555555555555</v>
      </c>
      <c r="X12" s="149">
        <v>42705</v>
      </c>
      <c r="Y12" s="13" t="s">
        <v>38</v>
      </c>
    </row>
    <row r="13" spans="1:25" ht="14.25" thickBot="1" x14ac:dyDescent="0.2">
      <c r="A13" s="44" t="s">
        <v>246</v>
      </c>
      <c r="B13" s="36"/>
      <c r="C13" s="35"/>
      <c r="D13" s="43">
        <f>AVERAGE(D10:D12)</f>
        <v>3.2666666666666664E-3</v>
      </c>
      <c r="E13" s="36"/>
      <c r="F13" s="35"/>
      <c r="G13" s="43">
        <f>AVERAGE(G10:G12)</f>
        <v>-0.13953333333333331</v>
      </c>
      <c r="H13" s="272">
        <f>COUNTIF($D10:$D12,"&gt;0")/COUNT($D10:$D12)</f>
        <v>1</v>
      </c>
      <c r="I13" s="36"/>
      <c r="J13" s="36"/>
      <c r="K13" s="43">
        <f>AVERAGE(K10:K12)</f>
        <v>5.2193333333333335E-2</v>
      </c>
      <c r="L13" s="36"/>
      <c r="M13" s="35"/>
      <c r="N13" s="38"/>
      <c r="O13" s="39"/>
      <c r="P13" s="43">
        <f>AVERAGE(P10:P12)</f>
        <v>-9.2799999999999994E-2</v>
      </c>
      <c r="Q13" s="37"/>
      <c r="R13" s="43">
        <f>AVERAGE(R10:R12)</f>
        <v>5.8333333333333336E-3</v>
      </c>
      <c r="S13" s="37"/>
      <c r="T13" s="37"/>
      <c r="U13" s="36"/>
      <c r="V13" s="36"/>
      <c r="W13" s="40"/>
      <c r="X13" s="41"/>
      <c r="Y13" s="42"/>
    </row>
    <row r="14" spans="1:25" ht="15.75" thickBot="1" x14ac:dyDescent="0.2">
      <c r="A14" s="14">
        <v>150331</v>
      </c>
      <c r="B14" s="150" t="s">
        <v>227</v>
      </c>
      <c r="C14" s="14">
        <v>1.1459999999999999</v>
      </c>
      <c r="D14" s="151">
        <v>8.9999999999999998E-4</v>
      </c>
      <c r="E14" s="150">
        <v>626.29</v>
      </c>
      <c r="F14" s="14">
        <v>1.0464</v>
      </c>
      <c r="G14" s="152">
        <v>-9.5200000000000007E-2</v>
      </c>
      <c r="H14" s="152">
        <v>4.4999999999999998E-2</v>
      </c>
      <c r="I14" s="150">
        <v>6</v>
      </c>
      <c r="J14" s="150">
        <v>6</v>
      </c>
      <c r="K14" s="152">
        <v>5.457E-2</v>
      </c>
      <c r="L14" s="150" t="s">
        <v>40</v>
      </c>
      <c r="M14" s="14" t="s">
        <v>222</v>
      </c>
      <c r="N14" s="156">
        <v>-1.06E-2</v>
      </c>
      <c r="O14" s="18">
        <v>0.22120000000000001</v>
      </c>
      <c r="P14" s="152">
        <v>-7.0000000000000007E-2</v>
      </c>
      <c r="Q14" s="152">
        <v>0.80220000000000002</v>
      </c>
      <c r="R14" s="152">
        <v>-1E-3</v>
      </c>
      <c r="S14" s="152">
        <v>-3.8999999999999998E-3</v>
      </c>
      <c r="T14" s="152">
        <v>-4.8999999999999998E-3</v>
      </c>
      <c r="U14" s="150">
        <v>47887</v>
      </c>
      <c r="V14" s="150">
        <v>-94</v>
      </c>
      <c r="W14" s="153">
        <v>0.21180555555555555</v>
      </c>
      <c r="X14" s="154">
        <v>42705</v>
      </c>
      <c r="Y14" s="21" t="s">
        <v>38</v>
      </c>
    </row>
    <row r="15" spans="1:25" ht="15.75" thickBot="1" x14ac:dyDescent="0.2">
      <c r="A15" s="7">
        <v>150219</v>
      </c>
      <c r="B15" s="144" t="s">
        <v>228</v>
      </c>
      <c r="C15" s="7">
        <v>1.2569999999999999</v>
      </c>
      <c r="D15" s="145">
        <v>-8.0000000000000004E-4</v>
      </c>
      <c r="E15" s="144">
        <v>470.91</v>
      </c>
      <c r="F15" s="7">
        <v>1.0409999999999999</v>
      </c>
      <c r="G15" s="146">
        <v>-0.20749999999999999</v>
      </c>
      <c r="H15" s="146">
        <v>4.4999999999999998E-2</v>
      </c>
      <c r="I15" s="144">
        <v>6</v>
      </c>
      <c r="J15" s="144">
        <v>6</v>
      </c>
      <c r="K15" s="146">
        <v>4.9340000000000002E-2</v>
      </c>
      <c r="L15" s="144" t="s">
        <v>40</v>
      </c>
      <c r="M15" s="158" t="s">
        <v>229</v>
      </c>
      <c r="N15" s="145">
        <v>-1.01E-2</v>
      </c>
      <c r="O15" s="23">
        <v>0.39090000000000003</v>
      </c>
      <c r="P15" s="146">
        <v>-0.15609999999999999</v>
      </c>
      <c r="Q15" s="146">
        <v>0.41549999999999998</v>
      </c>
      <c r="R15" s="146">
        <v>-2.5999999999999999E-3</v>
      </c>
      <c r="S15" s="146">
        <v>-8.3999999999999995E-3</v>
      </c>
      <c r="T15" s="146">
        <v>-6.6E-3</v>
      </c>
      <c r="U15" s="144">
        <v>42791</v>
      </c>
      <c r="V15" s="144">
        <v>-190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150123</v>
      </c>
      <c r="B16" s="150" t="s">
        <v>230</v>
      </c>
      <c r="C16" s="14">
        <v>1.2769999999999999</v>
      </c>
      <c r="D16" s="156">
        <v>-7.0000000000000001E-3</v>
      </c>
      <c r="E16" s="150">
        <v>452.14</v>
      </c>
      <c r="F16" s="14">
        <v>1.0412999999999999</v>
      </c>
      <c r="G16" s="152">
        <v>-0.22639999999999999</v>
      </c>
      <c r="H16" s="152">
        <v>4.4999999999999998E-2</v>
      </c>
      <c r="I16" s="150">
        <v>6</v>
      </c>
      <c r="J16" s="150">
        <v>6</v>
      </c>
      <c r="K16" s="152">
        <v>4.8559999999999999E-2</v>
      </c>
      <c r="L16" s="150" t="s">
        <v>40</v>
      </c>
      <c r="M16" s="14" t="s">
        <v>231</v>
      </c>
      <c r="N16" s="156">
        <v>-9.4999999999999998E-3</v>
      </c>
      <c r="O16" s="18">
        <v>0.51910000000000001</v>
      </c>
      <c r="P16" s="152">
        <v>-0.16930000000000001</v>
      </c>
      <c r="Q16" s="152">
        <v>0.48970000000000002</v>
      </c>
      <c r="R16" s="152">
        <v>-6.4000000000000003E-3</v>
      </c>
      <c r="S16" s="152">
        <v>-5.0000000000000001E-3</v>
      </c>
      <c r="T16" s="152">
        <v>-6.6E-3</v>
      </c>
      <c r="U16" s="150">
        <v>14345</v>
      </c>
      <c r="V16" s="150">
        <v>-893</v>
      </c>
      <c r="W16" s="153">
        <v>0.21180555555555555</v>
      </c>
      <c r="X16" s="154">
        <v>42738</v>
      </c>
      <c r="Y16" s="21" t="s">
        <v>38</v>
      </c>
    </row>
    <row r="17" spans="1:25" ht="14.25" thickBot="1" x14ac:dyDescent="0.2">
      <c r="A17" s="44" t="s">
        <v>244</v>
      </c>
      <c r="B17" s="36"/>
      <c r="C17" s="35"/>
      <c r="D17" s="43">
        <f>AVERAGE(D14:D16)</f>
        <v>-2.3E-3</v>
      </c>
      <c r="E17" s="36"/>
      <c r="F17" s="35"/>
      <c r="G17" s="43">
        <f>AVERAGE(G14:G16)</f>
        <v>-0.17636666666666664</v>
      </c>
      <c r="H17" s="272">
        <f>COUNTIF($D14:$D16,"&gt;0")/COUNT($D14:$D16)</f>
        <v>0.33333333333333331</v>
      </c>
      <c r="I17" s="36"/>
      <c r="J17" s="36"/>
      <c r="K17" s="43">
        <f>AVERAGE(K14:K16)</f>
        <v>5.0823333333333331E-2</v>
      </c>
      <c r="L17" s="36"/>
      <c r="M17" s="35"/>
      <c r="N17" s="38"/>
      <c r="O17" s="39"/>
      <c r="P17" s="43">
        <f>AVERAGE(P14:P16)</f>
        <v>-0.1318</v>
      </c>
      <c r="Q17" s="37"/>
      <c r="R17" s="43">
        <f>AVERAGE(R14:R16)</f>
        <v>-3.3333333333333335E-3</v>
      </c>
      <c r="S17" s="37"/>
      <c r="T17" s="37"/>
      <c r="U17" s="36"/>
      <c r="V17" s="36"/>
      <c r="W17" s="40"/>
      <c r="X17" s="41"/>
      <c r="Y17" s="42"/>
    </row>
    <row r="18" spans="1:25" ht="15.75" thickBot="1" x14ac:dyDescent="0.2">
      <c r="A18" s="7">
        <v>150297</v>
      </c>
      <c r="B18" s="144" t="s">
        <v>202</v>
      </c>
      <c r="C18" s="7">
        <v>1.113</v>
      </c>
      <c r="D18" s="147">
        <v>8.9999999999999998E-4</v>
      </c>
      <c r="E18" s="144">
        <v>183.08</v>
      </c>
      <c r="F18" s="7">
        <v>1.0717000000000001</v>
      </c>
      <c r="G18" s="146">
        <v>-3.85E-2</v>
      </c>
      <c r="H18" s="146">
        <v>0.04</v>
      </c>
      <c r="I18" s="144">
        <v>6</v>
      </c>
      <c r="J18" s="144">
        <v>5.5</v>
      </c>
      <c r="K18" s="146">
        <v>5.2880000000000003E-2</v>
      </c>
      <c r="L18" s="144" t="s">
        <v>40</v>
      </c>
      <c r="M18" s="158" t="s">
        <v>203</v>
      </c>
      <c r="N18" s="145">
        <v>-8.6999999999999994E-3</v>
      </c>
      <c r="O18" s="23">
        <v>0.17030000000000001</v>
      </c>
      <c r="P18" s="146">
        <v>-3.2000000000000001E-2</v>
      </c>
      <c r="Q18" s="146">
        <v>0.88329999999999997</v>
      </c>
      <c r="R18" s="146">
        <v>-1.8E-3</v>
      </c>
      <c r="S18" s="146">
        <v>-6.4000000000000003E-3</v>
      </c>
      <c r="T18" s="146">
        <v>-7.1999999999999998E-3</v>
      </c>
      <c r="U18" s="144">
        <v>5848</v>
      </c>
      <c r="V18" s="144">
        <v>-4</v>
      </c>
      <c r="W18" s="148">
        <v>0.21180555555555555</v>
      </c>
      <c r="X18" s="149">
        <v>42705</v>
      </c>
      <c r="Y18" s="13" t="s">
        <v>38</v>
      </c>
    </row>
    <row r="19" spans="1:25" ht="15.75" thickBot="1" x14ac:dyDescent="0.2">
      <c r="A19" s="14">
        <v>150323</v>
      </c>
      <c r="B19" s="150" t="s">
        <v>194</v>
      </c>
      <c r="C19" s="14">
        <v>1.08</v>
      </c>
      <c r="D19" s="151">
        <v>2.8E-3</v>
      </c>
      <c r="E19" s="150">
        <v>448.02</v>
      </c>
      <c r="F19" s="14">
        <v>1.0373000000000001</v>
      </c>
      <c r="G19" s="152">
        <v>-4.1200000000000001E-2</v>
      </c>
      <c r="H19" s="152">
        <v>0.04</v>
      </c>
      <c r="I19" s="150">
        <v>5.5</v>
      </c>
      <c r="J19" s="150">
        <v>5.5</v>
      </c>
      <c r="K19" s="152">
        <v>5.2749999999999998E-2</v>
      </c>
      <c r="L19" s="150" t="s">
        <v>40</v>
      </c>
      <c r="M19" s="14" t="s">
        <v>76</v>
      </c>
      <c r="N19" s="156">
        <v>-1.06E-2</v>
      </c>
      <c r="O19" s="18">
        <v>0.2104</v>
      </c>
      <c r="P19" s="152">
        <v>-3.4700000000000002E-2</v>
      </c>
      <c r="Q19" s="152">
        <v>0.84</v>
      </c>
      <c r="R19" s="152">
        <v>7.1000000000000004E-3</v>
      </c>
      <c r="S19" s="152">
        <v>9.7000000000000003E-3</v>
      </c>
      <c r="T19" s="152">
        <v>1.2800000000000001E-2</v>
      </c>
      <c r="U19" s="150">
        <v>5237</v>
      </c>
      <c r="V19" s="150">
        <v>412</v>
      </c>
      <c r="W19" s="153">
        <v>0.21180555555555555</v>
      </c>
      <c r="X19" s="154">
        <v>42738</v>
      </c>
      <c r="Y19" s="21" t="s">
        <v>38</v>
      </c>
    </row>
    <row r="20" spans="1:25" ht="15.75" thickBot="1" x14ac:dyDescent="0.2">
      <c r="A20" s="7">
        <v>150303</v>
      </c>
      <c r="B20" s="144" t="s">
        <v>200</v>
      </c>
      <c r="C20" s="7">
        <v>1.0880000000000001</v>
      </c>
      <c r="D20" s="147">
        <v>2.8E-3</v>
      </c>
      <c r="E20" s="144">
        <v>421.82</v>
      </c>
      <c r="F20" s="7">
        <v>1.0406</v>
      </c>
      <c r="G20" s="146">
        <v>-4.5600000000000002E-2</v>
      </c>
      <c r="H20" s="146">
        <v>0.04</v>
      </c>
      <c r="I20" s="144">
        <v>6</v>
      </c>
      <c r="J20" s="144">
        <v>5.5</v>
      </c>
      <c r="K20" s="146">
        <v>5.2580000000000002E-2</v>
      </c>
      <c r="L20" s="144" t="s">
        <v>40</v>
      </c>
      <c r="M20" s="7" t="s">
        <v>201</v>
      </c>
      <c r="N20" s="145">
        <v>-1.29E-2</v>
      </c>
      <c r="O20" s="23">
        <v>0.26029999999999998</v>
      </c>
      <c r="P20" s="146">
        <v>-3.8100000000000002E-2</v>
      </c>
      <c r="Q20" s="160">
        <v>0.71940000000000004</v>
      </c>
      <c r="R20" s="146">
        <v>4.1000000000000003E-3</v>
      </c>
      <c r="S20" s="146">
        <v>-1.4E-3</v>
      </c>
      <c r="T20" s="146">
        <v>1.1999999999999999E-3</v>
      </c>
      <c r="U20" s="144">
        <v>39408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150335</v>
      </c>
      <c r="B21" s="150" t="s">
        <v>195</v>
      </c>
      <c r="C21" s="14">
        <v>1.087</v>
      </c>
      <c r="D21" s="151">
        <v>3.7000000000000002E-3</v>
      </c>
      <c r="E21" s="150">
        <v>786.94</v>
      </c>
      <c r="F21" s="14">
        <v>1.04</v>
      </c>
      <c r="G21" s="152">
        <v>-4.5199999999999997E-2</v>
      </c>
      <c r="H21" s="152">
        <v>0.04</v>
      </c>
      <c r="I21" s="150">
        <v>5.5</v>
      </c>
      <c r="J21" s="150">
        <v>5.5</v>
      </c>
      <c r="K21" s="152">
        <v>5.253E-2</v>
      </c>
      <c r="L21" s="150" t="s">
        <v>40</v>
      </c>
      <c r="M21" s="14" t="s">
        <v>80</v>
      </c>
      <c r="N21" s="156">
        <v>-3.2000000000000002E-3</v>
      </c>
      <c r="O21" s="18">
        <v>0.246</v>
      </c>
      <c r="P21" s="152">
        <v>-3.8100000000000002E-2</v>
      </c>
      <c r="Q21" s="162">
        <v>0.75360000000000005</v>
      </c>
      <c r="R21" s="152">
        <v>-1.6000000000000001E-3</v>
      </c>
      <c r="S21" s="152">
        <v>-7.0000000000000001E-3</v>
      </c>
      <c r="T21" s="152">
        <v>-5.3E-3</v>
      </c>
      <c r="U21" s="150">
        <v>16452</v>
      </c>
      <c r="V21" s="150">
        <v>-112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1.0880000000000001</v>
      </c>
      <c r="D22" s="147">
        <v>4.5999999999999999E-3</v>
      </c>
      <c r="E22" s="144">
        <v>7483.65</v>
      </c>
      <c r="F22" s="7">
        <v>1.04</v>
      </c>
      <c r="G22" s="146">
        <v>-4.6199999999999998E-2</v>
      </c>
      <c r="H22" s="146">
        <v>0.04</v>
      </c>
      <c r="I22" s="144">
        <v>5.5</v>
      </c>
      <c r="J22" s="144">
        <v>5.5</v>
      </c>
      <c r="K22" s="146">
        <v>5.2479999999999999E-2</v>
      </c>
      <c r="L22" s="144" t="s">
        <v>40</v>
      </c>
      <c r="M22" s="7" t="s">
        <v>78</v>
      </c>
      <c r="N22" s="145">
        <v>-4.8999999999999998E-3</v>
      </c>
      <c r="O22" s="23">
        <v>0.20880000000000001</v>
      </c>
      <c r="P22" s="146">
        <v>-3.9E-2</v>
      </c>
      <c r="Q22" s="146">
        <v>0.84009999999999996</v>
      </c>
      <c r="R22" s="146">
        <v>-1.5E-3</v>
      </c>
      <c r="S22" s="146">
        <v>-7.3000000000000001E-3</v>
      </c>
      <c r="T22" s="146">
        <v>-8.0000000000000002E-3</v>
      </c>
      <c r="U22" s="144">
        <v>122546</v>
      </c>
      <c r="V22" s="144">
        <v>-1957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150289</v>
      </c>
      <c r="B23" s="150" t="s">
        <v>196</v>
      </c>
      <c r="C23" s="14">
        <v>1.089</v>
      </c>
      <c r="D23" s="151">
        <v>6.4999999999999997E-3</v>
      </c>
      <c r="E23" s="150">
        <v>2672.41</v>
      </c>
      <c r="F23" s="14">
        <v>1.04</v>
      </c>
      <c r="G23" s="152">
        <v>-4.7100000000000003E-2</v>
      </c>
      <c r="H23" s="152">
        <v>0.04</v>
      </c>
      <c r="I23" s="150">
        <v>5.5</v>
      </c>
      <c r="J23" s="150">
        <v>5.5</v>
      </c>
      <c r="K23" s="152">
        <v>5.2429999999999997E-2</v>
      </c>
      <c r="L23" s="150" t="s">
        <v>40</v>
      </c>
      <c r="M23" s="14" t="s">
        <v>197</v>
      </c>
      <c r="N23" s="156">
        <v>-1.2999999999999999E-2</v>
      </c>
      <c r="O23" s="18">
        <v>0.17960000000000001</v>
      </c>
      <c r="P23" s="152">
        <v>-3.9899999999999998E-2</v>
      </c>
      <c r="Q23" s="152">
        <v>0.90800000000000003</v>
      </c>
      <c r="R23" s="152">
        <v>-2.0000000000000001E-4</v>
      </c>
      <c r="S23" s="152">
        <v>-4.4000000000000003E-3</v>
      </c>
      <c r="T23" s="152">
        <v>-5.9999999999999995E-4</v>
      </c>
      <c r="U23" s="150">
        <v>82079</v>
      </c>
      <c r="V23" s="150">
        <v>-268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502037</v>
      </c>
      <c r="B24" s="144" t="s">
        <v>221</v>
      </c>
      <c r="C24" s="7">
        <v>1.083</v>
      </c>
      <c r="D24" s="157">
        <v>0</v>
      </c>
      <c r="E24" s="144">
        <v>0</v>
      </c>
      <c r="F24" s="7">
        <v>1.0337000000000001</v>
      </c>
      <c r="G24" s="146">
        <v>-4.7699999999999999E-2</v>
      </c>
      <c r="H24" s="146">
        <v>0.04</v>
      </c>
      <c r="I24" s="144">
        <v>5.5</v>
      </c>
      <c r="J24" s="144">
        <v>5.5</v>
      </c>
      <c r="K24" s="146">
        <v>5.2420000000000001E-2</v>
      </c>
      <c r="L24" s="144" t="s">
        <v>40</v>
      </c>
      <c r="M24" s="7" t="s">
        <v>222</v>
      </c>
      <c r="N24" s="145">
        <v>-1.06E-2</v>
      </c>
      <c r="O24" s="23">
        <v>0.43020000000000003</v>
      </c>
      <c r="P24" s="146">
        <v>-4.0099999999999997E-2</v>
      </c>
      <c r="Q24" s="146">
        <v>0.33160000000000001</v>
      </c>
      <c r="R24" s="146">
        <v>4.1000000000000003E-3</v>
      </c>
      <c r="S24" s="146">
        <v>-6.1000000000000004E-3</v>
      </c>
      <c r="T24" s="146">
        <v>2.5000000000000001E-3</v>
      </c>
      <c r="U24" s="144">
        <v>552</v>
      </c>
      <c r="V24" s="144">
        <v>0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150293</v>
      </c>
      <c r="B25" s="150" t="s">
        <v>204</v>
      </c>
      <c r="C25" s="14">
        <v>1.1160000000000001</v>
      </c>
      <c r="D25" s="151">
        <v>8.0999999999999996E-3</v>
      </c>
      <c r="E25" s="150">
        <v>175.47</v>
      </c>
      <c r="F25" s="14">
        <v>1.0649</v>
      </c>
      <c r="G25" s="152">
        <v>-4.8000000000000001E-2</v>
      </c>
      <c r="H25" s="152">
        <v>0.04</v>
      </c>
      <c r="I25" s="150">
        <v>6.25</v>
      </c>
      <c r="J25" s="150">
        <v>5.5</v>
      </c>
      <c r="K25" s="152">
        <v>5.2409999999999998E-2</v>
      </c>
      <c r="L25" s="150" t="s">
        <v>40</v>
      </c>
      <c r="M25" s="14" t="s">
        <v>66</v>
      </c>
      <c r="N25" s="151">
        <v>1.26E-2</v>
      </c>
      <c r="O25" s="18">
        <v>0.35759999999999997</v>
      </c>
      <c r="P25" s="152">
        <v>-4.0800000000000003E-2</v>
      </c>
      <c r="Q25" s="152">
        <v>0.4657</v>
      </c>
      <c r="R25" s="152">
        <v>-3.3E-3</v>
      </c>
      <c r="S25" s="152">
        <v>-1.2699999999999999E-2</v>
      </c>
      <c r="T25" s="152">
        <v>-5.4999999999999997E-3</v>
      </c>
      <c r="U25" s="150">
        <v>1300</v>
      </c>
      <c r="V25" s="150">
        <v>-6</v>
      </c>
      <c r="W25" s="153">
        <v>0.21180555555555555</v>
      </c>
      <c r="X25" s="154">
        <v>42705</v>
      </c>
      <c r="Y25" s="21" t="s">
        <v>38</v>
      </c>
    </row>
    <row r="26" spans="1:25" ht="15.75" thickBot="1" x14ac:dyDescent="0.2">
      <c r="A26" s="7">
        <v>150325</v>
      </c>
      <c r="B26" s="144" t="s">
        <v>224</v>
      </c>
      <c r="C26" s="7">
        <v>1.0840000000000001</v>
      </c>
      <c r="D26" s="147">
        <v>6.4999999999999997E-3</v>
      </c>
      <c r="E26" s="144">
        <v>89.39</v>
      </c>
      <c r="F26" s="7">
        <v>1.0338000000000001</v>
      </c>
      <c r="G26" s="146">
        <v>-4.8599999999999997E-2</v>
      </c>
      <c r="H26" s="146">
        <v>0.04</v>
      </c>
      <c r="I26" s="144">
        <v>5.5</v>
      </c>
      <c r="J26" s="144">
        <v>5.5</v>
      </c>
      <c r="K26" s="146">
        <v>5.237E-2</v>
      </c>
      <c r="L26" s="144" t="s">
        <v>40</v>
      </c>
      <c r="M26" s="7" t="s">
        <v>66</v>
      </c>
      <c r="N26" s="147">
        <v>1.26E-2</v>
      </c>
      <c r="O26" s="23">
        <v>0.37740000000000001</v>
      </c>
      <c r="P26" s="146">
        <v>-4.1000000000000002E-2</v>
      </c>
      <c r="Q26" s="160">
        <v>0.45490000000000003</v>
      </c>
      <c r="R26" s="146">
        <v>-7.3000000000000001E-3</v>
      </c>
      <c r="S26" s="146">
        <v>-1.21E-2</v>
      </c>
      <c r="T26" s="146">
        <v>-5.1999999999999998E-3</v>
      </c>
      <c r="U26" s="144">
        <v>1621</v>
      </c>
      <c r="V26" s="144">
        <v>-1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150299</v>
      </c>
      <c r="B27" s="161" t="s">
        <v>199</v>
      </c>
      <c r="C27" s="14">
        <v>1.091</v>
      </c>
      <c r="D27" s="151">
        <v>1.8E-3</v>
      </c>
      <c r="E27" s="150">
        <v>723.5</v>
      </c>
      <c r="F27" s="14">
        <v>1.0404</v>
      </c>
      <c r="G27" s="152">
        <v>-4.8599999999999997E-2</v>
      </c>
      <c r="H27" s="152">
        <v>0.04</v>
      </c>
      <c r="I27" s="150">
        <v>5.5</v>
      </c>
      <c r="J27" s="150">
        <v>5.5</v>
      </c>
      <c r="K27" s="152">
        <v>5.2350000000000001E-2</v>
      </c>
      <c r="L27" s="150" t="s">
        <v>40</v>
      </c>
      <c r="M27" s="14" t="s">
        <v>95</v>
      </c>
      <c r="N27" s="156">
        <v>-4.3E-3</v>
      </c>
      <c r="O27" s="18">
        <v>0.19750000000000001</v>
      </c>
      <c r="P27" s="152">
        <v>-4.1700000000000001E-2</v>
      </c>
      <c r="Q27" s="162">
        <v>0.86570000000000003</v>
      </c>
      <c r="R27" s="152">
        <v>3.7000000000000002E-3</v>
      </c>
      <c r="S27" s="152">
        <v>2.9999999999999997E-4</v>
      </c>
      <c r="T27" s="152">
        <v>0</v>
      </c>
      <c r="U27" s="150">
        <v>43654</v>
      </c>
      <c r="V27" s="150">
        <v>18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150291</v>
      </c>
      <c r="B28" s="155" t="s">
        <v>198</v>
      </c>
      <c r="C28" s="7">
        <v>1.091</v>
      </c>
      <c r="D28" s="147">
        <v>4.5999999999999999E-3</v>
      </c>
      <c r="E28" s="144">
        <v>601.72</v>
      </c>
      <c r="F28" s="7">
        <v>1.04</v>
      </c>
      <c r="G28" s="146">
        <v>-4.9000000000000002E-2</v>
      </c>
      <c r="H28" s="146">
        <v>0.04</v>
      </c>
      <c r="I28" s="144">
        <v>5.5</v>
      </c>
      <c r="J28" s="144">
        <v>5.5</v>
      </c>
      <c r="K28" s="146">
        <v>5.2330000000000002E-2</v>
      </c>
      <c r="L28" s="144" t="s">
        <v>40</v>
      </c>
      <c r="M28" s="7" t="s">
        <v>95</v>
      </c>
      <c r="N28" s="145">
        <v>-4.3E-3</v>
      </c>
      <c r="O28" s="23">
        <v>0.22339999999999999</v>
      </c>
      <c r="P28" s="146">
        <v>-4.1700000000000001E-2</v>
      </c>
      <c r="Q28" s="146">
        <v>0.80589999999999995</v>
      </c>
      <c r="R28" s="146">
        <v>1.1000000000000001E-3</v>
      </c>
      <c r="S28" s="146">
        <v>-3.0000000000000001E-3</v>
      </c>
      <c r="T28" s="146">
        <v>-4.7999999999999996E-3</v>
      </c>
      <c r="U28" s="144">
        <v>19805</v>
      </c>
      <c r="V28" s="144">
        <v>0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1.0920000000000001</v>
      </c>
      <c r="D29" s="151">
        <v>4.5999999999999999E-3</v>
      </c>
      <c r="E29" s="150">
        <v>736.85</v>
      </c>
      <c r="F29" s="14">
        <v>1.0374000000000001</v>
      </c>
      <c r="G29" s="152">
        <v>-5.2600000000000001E-2</v>
      </c>
      <c r="H29" s="152">
        <v>0.04</v>
      </c>
      <c r="I29" s="150">
        <v>5.5</v>
      </c>
      <c r="J29" s="150">
        <v>5.5</v>
      </c>
      <c r="K29" s="152">
        <v>5.2150000000000002E-2</v>
      </c>
      <c r="L29" s="150" t="s">
        <v>40</v>
      </c>
      <c r="M29" s="14" t="s">
        <v>220</v>
      </c>
      <c r="N29" s="156">
        <v>-7.4000000000000003E-3</v>
      </c>
      <c r="O29" s="18">
        <v>0.24399999999999999</v>
      </c>
      <c r="P29" s="152">
        <v>-4.53E-2</v>
      </c>
      <c r="Q29" s="152">
        <v>0.76170000000000004</v>
      </c>
      <c r="R29" s="152">
        <v>3.5999999999999999E-3</v>
      </c>
      <c r="S29" s="152">
        <v>-1.6999999999999999E-3</v>
      </c>
      <c r="T29" s="152">
        <v>-4.0000000000000001E-3</v>
      </c>
      <c r="U29" s="150">
        <v>51220</v>
      </c>
      <c r="V29" s="150">
        <v>0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1.095</v>
      </c>
      <c r="D30" s="147">
        <v>2.7000000000000001E-3</v>
      </c>
      <c r="E30" s="144">
        <v>133.44</v>
      </c>
      <c r="F30" s="7">
        <v>1.0404</v>
      </c>
      <c r="G30" s="146">
        <v>-5.2499999999999998E-2</v>
      </c>
      <c r="H30" s="146">
        <v>0.04</v>
      </c>
      <c r="I30" s="144">
        <v>5.5</v>
      </c>
      <c r="J30" s="144">
        <v>5.5</v>
      </c>
      <c r="K30" s="146">
        <v>5.2150000000000002E-2</v>
      </c>
      <c r="L30" s="144" t="s">
        <v>40</v>
      </c>
      <c r="M30" s="7" t="s">
        <v>56</v>
      </c>
      <c r="N30" s="145">
        <v>-6.4000000000000003E-3</v>
      </c>
      <c r="O30" s="23">
        <v>0.43680000000000002</v>
      </c>
      <c r="P30" s="146">
        <v>-4.5199999999999997E-2</v>
      </c>
      <c r="Q30" s="160">
        <v>0.30930000000000002</v>
      </c>
      <c r="R30" s="146">
        <v>2.3999999999999998E-3</v>
      </c>
      <c r="S30" s="146">
        <v>-1.9E-3</v>
      </c>
      <c r="T30" s="146">
        <v>-2.3999999999999998E-3</v>
      </c>
      <c r="U30" s="144">
        <v>5078</v>
      </c>
      <c r="V30" s="144">
        <v>86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150117</v>
      </c>
      <c r="B31" s="150" t="s">
        <v>206</v>
      </c>
      <c r="C31" s="14">
        <v>1.093</v>
      </c>
      <c r="D31" s="151">
        <v>2.8E-3</v>
      </c>
      <c r="E31" s="150">
        <v>1307.57</v>
      </c>
      <c r="F31" s="14">
        <v>1.0374000000000001</v>
      </c>
      <c r="G31" s="152">
        <v>-5.3600000000000002E-2</v>
      </c>
      <c r="H31" s="152">
        <v>0.04</v>
      </c>
      <c r="I31" s="150">
        <v>5.5</v>
      </c>
      <c r="J31" s="150">
        <v>5.5</v>
      </c>
      <c r="K31" s="152">
        <v>5.21E-2</v>
      </c>
      <c r="L31" s="150" t="s">
        <v>40</v>
      </c>
      <c r="M31" s="14" t="s">
        <v>207</v>
      </c>
      <c r="N31" s="156">
        <v>-0.01</v>
      </c>
      <c r="O31" s="18">
        <v>0.19120000000000001</v>
      </c>
      <c r="P31" s="152">
        <v>-4.6100000000000002E-2</v>
      </c>
      <c r="Q31" s="152">
        <v>1.5129999999999999</v>
      </c>
      <c r="R31" s="152">
        <v>1.4E-3</v>
      </c>
      <c r="S31" s="152">
        <v>-5.9999999999999995E-4</v>
      </c>
      <c r="T31" s="152">
        <v>-2.5000000000000001E-3</v>
      </c>
      <c r="U31" s="150">
        <v>105799</v>
      </c>
      <c r="V31" s="150">
        <v>53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150247</v>
      </c>
      <c r="B32" s="144" t="s">
        <v>205</v>
      </c>
      <c r="C32" s="7">
        <v>1.093</v>
      </c>
      <c r="D32" s="147">
        <v>2.8E-3</v>
      </c>
      <c r="E32" s="144">
        <v>4.6900000000000004</v>
      </c>
      <c r="F32" s="7">
        <v>1.0373000000000001</v>
      </c>
      <c r="G32" s="146">
        <v>-5.3699999999999998E-2</v>
      </c>
      <c r="H32" s="146">
        <v>0.04</v>
      </c>
      <c r="I32" s="144">
        <v>5.5</v>
      </c>
      <c r="J32" s="144">
        <v>5.5</v>
      </c>
      <c r="K32" s="146">
        <v>5.21E-2</v>
      </c>
      <c r="L32" s="144" t="s">
        <v>40</v>
      </c>
      <c r="M32" s="7" t="s">
        <v>110</v>
      </c>
      <c r="N32" s="145">
        <v>-9.4999999999999998E-3</v>
      </c>
      <c r="O32" s="23">
        <v>0.23069999999999999</v>
      </c>
      <c r="P32" s="146">
        <v>-4.6100000000000002E-2</v>
      </c>
      <c r="Q32" s="146">
        <v>0.79279999999999995</v>
      </c>
      <c r="R32" s="146">
        <v>-2.5999999999999999E-3</v>
      </c>
      <c r="S32" s="146">
        <v>-6.3E-3</v>
      </c>
      <c r="T32" s="146">
        <v>-8.0999999999999996E-3</v>
      </c>
      <c r="U32" s="144">
        <v>19124</v>
      </c>
      <c r="V32" s="144">
        <v>-20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1.0940000000000001</v>
      </c>
      <c r="D33" s="151">
        <v>8.9999999999999998E-4</v>
      </c>
      <c r="E33" s="150">
        <v>231.49</v>
      </c>
      <c r="F33" s="14">
        <v>1.034</v>
      </c>
      <c r="G33" s="152">
        <v>-5.8000000000000003E-2</v>
      </c>
      <c r="H33" s="152">
        <v>0.04</v>
      </c>
      <c r="I33" s="150">
        <v>5.5</v>
      </c>
      <c r="J33" s="150">
        <v>5.5</v>
      </c>
      <c r="K33" s="152">
        <v>5.1889999999999999E-2</v>
      </c>
      <c r="L33" s="150" t="s">
        <v>40</v>
      </c>
      <c r="M33" s="14" t="s">
        <v>46</v>
      </c>
      <c r="N33" s="156">
        <v>-2.8999999999999998E-3</v>
      </c>
      <c r="O33" s="18">
        <v>0.42620000000000002</v>
      </c>
      <c r="P33" s="152">
        <v>-4.9700000000000001E-2</v>
      </c>
      <c r="Q33" s="152">
        <v>0.34060000000000001</v>
      </c>
      <c r="R33" s="152">
        <v>-5.7000000000000002E-3</v>
      </c>
      <c r="S33" s="152">
        <v>-8.5000000000000006E-3</v>
      </c>
      <c r="T33" s="152">
        <v>-8.0000000000000002E-3</v>
      </c>
      <c r="U33" s="150">
        <v>13062</v>
      </c>
      <c r="V33" s="150">
        <v>-112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150130</v>
      </c>
      <c r="B34" s="144" t="s">
        <v>208</v>
      </c>
      <c r="C34" s="7">
        <v>1.101</v>
      </c>
      <c r="D34" s="147">
        <v>6.4000000000000003E-3</v>
      </c>
      <c r="E34" s="144">
        <v>9898.7099999999991</v>
      </c>
      <c r="F34" s="7">
        <v>1.0374000000000001</v>
      </c>
      <c r="G34" s="146">
        <v>-6.13E-2</v>
      </c>
      <c r="H34" s="146">
        <v>0.04</v>
      </c>
      <c r="I34" s="144">
        <v>5.5</v>
      </c>
      <c r="J34" s="144">
        <v>5.5</v>
      </c>
      <c r="K34" s="146">
        <v>5.1709999999999999E-2</v>
      </c>
      <c r="L34" s="144" t="s">
        <v>40</v>
      </c>
      <c r="M34" s="7" t="s">
        <v>209</v>
      </c>
      <c r="N34" s="145">
        <v>-7.4000000000000003E-3</v>
      </c>
      <c r="O34" s="23">
        <v>0.21079999999999999</v>
      </c>
      <c r="P34" s="146">
        <v>-5.3100000000000001E-2</v>
      </c>
      <c r="Q34" s="146">
        <v>0.83909999999999996</v>
      </c>
      <c r="R34" s="146">
        <v>-1E-4</v>
      </c>
      <c r="S34" s="146">
        <v>-5.4000000000000003E-3</v>
      </c>
      <c r="T34" s="146">
        <v>-5.1999999999999998E-3</v>
      </c>
      <c r="U34" s="144">
        <v>473950</v>
      </c>
      <c r="V34" s="144">
        <v>-137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150261</v>
      </c>
      <c r="B35" s="150" t="s">
        <v>217</v>
      </c>
      <c r="C35" s="14">
        <v>1.107</v>
      </c>
      <c r="D35" s="156">
        <v>-7.1999999999999998E-3</v>
      </c>
      <c r="E35" s="150">
        <v>94.65</v>
      </c>
      <c r="F35" s="14">
        <v>1.0335000000000001</v>
      </c>
      <c r="G35" s="152">
        <v>-7.1099999999999997E-2</v>
      </c>
      <c r="H35" s="152">
        <v>0.04</v>
      </c>
      <c r="I35" s="150">
        <v>5.5</v>
      </c>
      <c r="J35" s="150">
        <v>5.5</v>
      </c>
      <c r="K35" s="152">
        <v>5.1229999999999998E-2</v>
      </c>
      <c r="L35" s="150" t="s">
        <v>40</v>
      </c>
      <c r="M35" s="14" t="s">
        <v>218</v>
      </c>
      <c r="N35" s="156">
        <v>-1.2500000000000001E-2</v>
      </c>
      <c r="O35" s="18">
        <v>0.43780000000000002</v>
      </c>
      <c r="P35" s="152">
        <v>-6.0900000000000003E-2</v>
      </c>
      <c r="Q35" s="152">
        <v>0.314</v>
      </c>
      <c r="R35" s="152">
        <v>-2.3E-3</v>
      </c>
      <c r="S35" s="152">
        <v>-4.5999999999999999E-3</v>
      </c>
      <c r="T35" s="152">
        <v>-4.5999999999999999E-3</v>
      </c>
      <c r="U35" s="150">
        <v>14327</v>
      </c>
      <c r="V35" s="150">
        <v>-7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150190</v>
      </c>
      <c r="B36" s="144" t="s">
        <v>213</v>
      </c>
      <c r="C36" s="7">
        <v>1.1120000000000001</v>
      </c>
      <c r="D36" s="147">
        <v>3.5999999999999999E-3</v>
      </c>
      <c r="E36" s="144">
        <v>120.73</v>
      </c>
      <c r="F36" s="7">
        <v>1.038</v>
      </c>
      <c r="G36" s="146">
        <v>-7.1300000000000002E-2</v>
      </c>
      <c r="H36" s="146">
        <v>0.04</v>
      </c>
      <c r="I36" s="144">
        <v>5.5</v>
      </c>
      <c r="J36" s="144">
        <v>5.5</v>
      </c>
      <c r="K36" s="146">
        <v>5.1209999999999999E-2</v>
      </c>
      <c r="L36" s="144" t="s">
        <v>40</v>
      </c>
      <c r="M36" s="7" t="s">
        <v>76</v>
      </c>
      <c r="N36" s="145">
        <v>-1.06E-2</v>
      </c>
      <c r="O36" s="23">
        <v>0.46410000000000001</v>
      </c>
      <c r="P36" s="146">
        <v>-6.1499999999999999E-2</v>
      </c>
      <c r="Q36" s="146">
        <v>0.2482</v>
      </c>
      <c r="R36" s="146">
        <v>-4.4000000000000003E-3</v>
      </c>
      <c r="S36" s="146">
        <v>-6.1999999999999998E-3</v>
      </c>
      <c r="T36" s="146">
        <v>-1.6999999999999999E-3</v>
      </c>
      <c r="U36" s="144">
        <v>5707</v>
      </c>
      <c r="V36" s="144">
        <v>75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150263</v>
      </c>
      <c r="B37" s="150" t="s">
        <v>210</v>
      </c>
      <c r="C37" s="14">
        <v>1.1180000000000001</v>
      </c>
      <c r="D37" s="151">
        <v>6.3E-3</v>
      </c>
      <c r="E37" s="150">
        <v>1.84</v>
      </c>
      <c r="F37" s="14">
        <v>1.0403</v>
      </c>
      <c r="G37" s="152">
        <v>-7.4700000000000003E-2</v>
      </c>
      <c r="H37" s="152">
        <v>0.04</v>
      </c>
      <c r="I37" s="150">
        <v>5.5</v>
      </c>
      <c r="J37" s="150">
        <v>5.5</v>
      </c>
      <c r="K37" s="152">
        <v>5.1029999999999999E-2</v>
      </c>
      <c r="L37" s="150" t="s">
        <v>40</v>
      </c>
      <c r="M37" s="14" t="s">
        <v>211</v>
      </c>
      <c r="N37" s="156">
        <v>-7.4000000000000003E-3</v>
      </c>
      <c r="O37" s="18">
        <v>0.24579999999999999</v>
      </c>
      <c r="P37" s="152">
        <v>-6.4799999999999996E-2</v>
      </c>
      <c r="Q37" s="152">
        <v>0.75349999999999995</v>
      </c>
      <c r="R37" s="152">
        <v>0.01</v>
      </c>
      <c r="S37" s="152">
        <v>-5.9999999999999995E-4</v>
      </c>
      <c r="T37" s="152">
        <v>1.4800000000000001E-2</v>
      </c>
      <c r="U37" s="150">
        <v>1426</v>
      </c>
      <c r="V37" s="150">
        <v>0</v>
      </c>
      <c r="W37" s="153">
        <v>0.21180555555555555</v>
      </c>
      <c r="X37" s="154">
        <v>42719</v>
      </c>
      <c r="Y37" s="21" t="s">
        <v>38</v>
      </c>
    </row>
    <row r="38" spans="1:25" s="400" customFormat="1" ht="15.75" thickBot="1" x14ac:dyDescent="0.2">
      <c r="A38" s="35">
        <v>150196</v>
      </c>
      <c r="B38" s="574" t="s">
        <v>215</v>
      </c>
      <c r="C38" s="35">
        <v>1.1160000000000001</v>
      </c>
      <c r="D38" s="612">
        <v>6.3E-3</v>
      </c>
      <c r="E38" s="574">
        <v>1503.44</v>
      </c>
      <c r="F38" s="35">
        <v>1.0374000000000001</v>
      </c>
      <c r="G38" s="174">
        <v>-7.5800000000000006E-2</v>
      </c>
      <c r="H38" s="174">
        <v>0.04</v>
      </c>
      <c r="I38" s="574">
        <v>5.5</v>
      </c>
      <c r="J38" s="574">
        <v>5.5</v>
      </c>
      <c r="K38" s="174">
        <v>5.0990000000000001E-2</v>
      </c>
      <c r="L38" s="574" t="s">
        <v>40</v>
      </c>
      <c r="M38" s="35" t="s">
        <v>216</v>
      </c>
      <c r="N38" s="575">
        <v>-1.2200000000000001E-2</v>
      </c>
      <c r="O38" s="39">
        <v>0.43009999999999998</v>
      </c>
      <c r="P38" s="174">
        <v>-6.5799999999999997E-2</v>
      </c>
      <c r="Q38" s="174">
        <v>0.3281</v>
      </c>
      <c r="R38" s="174">
        <v>-6.1999999999999998E-3</v>
      </c>
      <c r="S38" s="174">
        <v>-7.6E-3</v>
      </c>
      <c r="T38" s="174">
        <v>-4.4999999999999997E-3</v>
      </c>
      <c r="U38" s="574">
        <v>85194</v>
      </c>
      <c r="V38" s="574">
        <v>-5</v>
      </c>
      <c r="W38" s="576">
        <v>0.21180555555555555</v>
      </c>
      <c r="X38" s="577">
        <v>42738</v>
      </c>
      <c r="Y38" s="42" t="s">
        <v>38</v>
      </c>
    </row>
    <row r="39" spans="1:25" ht="15.75" thickBot="1" x14ac:dyDescent="0.2">
      <c r="A39" s="14">
        <v>150343</v>
      </c>
      <c r="B39" s="150" t="s">
        <v>223</v>
      </c>
      <c r="C39" s="14">
        <v>1.1100000000000001</v>
      </c>
      <c r="D39" s="151">
        <v>8.9999999999999998E-4</v>
      </c>
      <c r="E39" s="150">
        <v>134.93</v>
      </c>
      <c r="F39" s="14">
        <v>1.0289999999999999</v>
      </c>
      <c r="G39" s="152">
        <v>-7.8700000000000006E-2</v>
      </c>
      <c r="H39" s="152">
        <v>0.04</v>
      </c>
      <c r="I39" s="150">
        <v>5.5</v>
      </c>
      <c r="J39" s="150">
        <v>5.5</v>
      </c>
      <c r="K39" s="152">
        <v>5.0880000000000002E-2</v>
      </c>
      <c r="L39" s="150" t="s">
        <v>40</v>
      </c>
      <c r="M39" s="14" t="s">
        <v>56</v>
      </c>
      <c r="N39" s="156">
        <v>-6.4000000000000003E-3</v>
      </c>
      <c r="O39" s="18">
        <v>0.44819999999999999</v>
      </c>
      <c r="P39" s="152">
        <v>-6.7900000000000002E-2</v>
      </c>
      <c r="Q39" s="162">
        <v>0.29430000000000001</v>
      </c>
      <c r="R39" s="152">
        <v>-7.3000000000000001E-3</v>
      </c>
      <c r="S39" s="152">
        <v>-8.6E-3</v>
      </c>
      <c r="T39" s="152">
        <v>-6.8999999999999999E-3</v>
      </c>
      <c r="U39" s="150">
        <v>5634</v>
      </c>
      <c r="V39" s="150">
        <v>-23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1.149</v>
      </c>
      <c r="D40" s="145">
        <v>-1.2E-2</v>
      </c>
      <c r="E40" s="144">
        <v>0.05</v>
      </c>
      <c r="F40" s="7">
        <v>1.0329999999999999</v>
      </c>
      <c r="G40" s="146">
        <v>-0.1123</v>
      </c>
      <c r="H40" s="146">
        <v>0.04</v>
      </c>
      <c r="I40" s="144">
        <v>5.5</v>
      </c>
      <c r="J40" s="144">
        <v>5.5</v>
      </c>
      <c r="K40" s="146">
        <v>4.9279999999999997E-2</v>
      </c>
      <c r="L40" s="144" t="s">
        <v>40</v>
      </c>
      <c r="M40" s="7" t="s">
        <v>222</v>
      </c>
      <c r="N40" s="145">
        <v>-1.06E-2</v>
      </c>
      <c r="O40" s="23">
        <v>0.42799999999999999</v>
      </c>
      <c r="P40" s="146">
        <v>-9.6100000000000005E-2</v>
      </c>
      <c r="Q40" s="146">
        <v>0.33739999999999998</v>
      </c>
      <c r="R40" s="146">
        <v>-1.21E-2</v>
      </c>
      <c r="S40" s="146">
        <v>-8.3999999999999995E-3</v>
      </c>
      <c r="T40" s="146">
        <v>-9.7000000000000003E-3</v>
      </c>
      <c r="U40" s="144">
        <v>646</v>
      </c>
      <c r="V40" s="144">
        <v>0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150327</v>
      </c>
      <c r="B41" s="150" t="s">
        <v>284</v>
      </c>
      <c r="C41" s="14">
        <v>1.1559999999999999</v>
      </c>
      <c r="D41" s="159">
        <v>0</v>
      </c>
      <c r="E41" s="150">
        <v>0</v>
      </c>
      <c r="F41" s="14">
        <v>1.0335000000000001</v>
      </c>
      <c r="G41" s="152">
        <v>-0.11849999999999999</v>
      </c>
      <c r="H41" s="152">
        <v>0.04</v>
      </c>
      <c r="I41" s="150">
        <v>5.5</v>
      </c>
      <c r="J41" s="150">
        <v>5.5</v>
      </c>
      <c r="K41" s="152">
        <v>4.9000000000000002E-2</v>
      </c>
      <c r="L41" s="150" t="s">
        <v>40</v>
      </c>
      <c r="M41" s="14" t="s">
        <v>127</v>
      </c>
      <c r="N41" s="156">
        <v>-7.9000000000000008E-3</v>
      </c>
      <c r="O41" s="18">
        <v>0.4733</v>
      </c>
      <c r="P41" s="152">
        <v>-0.1007</v>
      </c>
      <c r="Q41" s="152">
        <v>0.2311</v>
      </c>
      <c r="R41" s="152">
        <v>-2E-3</v>
      </c>
      <c r="S41" s="152">
        <v>-7.7999999999999996E-3</v>
      </c>
      <c r="T41" s="152">
        <v>-6.6E-3</v>
      </c>
      <c r="U41" s="150">
        <v>787</v>
      </c>
      <c r="V41" s="150">
        <v>-1</v>
      </c>
      <c r="W41" s="153">
        <v>0.21180555555555555</v>
      </c>
      <c r="X41" s="154">
        <v>42738</v>
      </c>
      <c r="Y41" s="21" t="s">
        <v>38</v>
      </c>
    </row>
    <row r="42" spans="1:25" ht="15.75" thickBot="1" x14ac:dyDescent="0.2">
      <c r="A42" s="7">
        <v>502057</v>
      </c>
      <c r="B42" s="144" t="s">
        <v>217</v>
      </c>
      <c r="C42" s="7">
        <v>1.1639999999999999</v>
      </c>
      <c r="D42" s="147">
        <v>6.8999999999999999E-3</v>
      </c>
      <c r="E42" s="144">
        <v>2.08</v>
      </c>
      <c r="F42" s="7">
        <v>1.0335000000000001</v>
      </c>
      <c r="G42" s="146">
        <v>-0.1263</v>
      </c>
      <c r="H42" s="146">
        <v>0.04</v>
      </c>
      <c r="I42" s="144">
        <v>5.5</v>
      </c>
      <c r="J42" s="144">
        <v>5.5</v>
      </c>
      <c r="K42" s="146">
        <v>4.8649999999999999E-2</v>
      </c>
      <c r="L42" s="144" t="s">
        <v>40</v>
      </c>
      <c r="M42" s="7" t="s">
        <v>218</v>
      </c>
      <c r="N42" s="145">
        <v>-1.2500000000000001E-2</v>
      </c>
      <c r="O42" s="23">
        <v>0.47160000000000002</v>
      </c>
      <c r="P42" s="146">
        <v>-0.1069</v>
      </c>
      <c r="Q42" s="146">
        <v>0.23499999999999999</v>
      </c>
      <c r="R42" s="146">
        <v>9.4000000000000004E-3</v>
      </c>
      <c r="S42" s="146">
        <v>-5.0000000000000001E-3</v>
      </c>
      <c r="T42" s="146">
        <v>5.0000000000000001E-4</v>
      </c>
      <c r="U42" s="144">
        <v>1097</v>
      </c>
      <c r="V42" s="144">
        <v>-2</v>
      </c>
      <c r="W42" s="148">
        <v>0.21180555555555555</v>
      </c>
      <c r="X42" s="149">
        <v>42719</v>
      </c>
      <c r="Y42" s="13" t="s">
        <v>38</v>
      </c>
    </row>
    <row r="43" spans="1:25" ht="15.75" thickBot="1" x14ac:dyDescent="0.2">
      <c r="A43" s="14">
        <v>150047</v>
      </c>
      <c r="B43" s="150" t="s">
        <v>226</v>
      </c>
      <c r="C43" s="14">
        <v>1.5680000000000001</v>
      </c>
      <c r="D43" s="159">
        <v>0</v>
      </c>
      <c r="E43" s="150">
        <v>129.75</v>
      </c>
      <c r="F43" s="14">
        <v>1.038</v>
      </c>
      <c r="G43" s="152">
        <v>-0.51060000000000005</v>
      </c>
      <c r="H43" s="152">
        <v>0.04</v>
      </c>
      <c r="I43" s="150">
        <v>5.5</v>
      </c>
      <c r="J43" s="150">
        <v>5.5</v>
      </c>
      <c r="K43" s="152">
        <v>3.5950000000000003E-2</v>
      </c>
      <c r="L43" s="150" t="s">
        <v>40</v>
      </c>
      <c r="M43" s="14" t="s">
        <v>36</v>
      </c>
      <c r="N43" s="159">
        <v>0</v>
      </c>
      <c r="O43" s="18">
        <v>0.6905</v>
      </c>
      <c r="P43" s="152">
        <v>-0.33169999999999999</v>
      </c>
      <c r="Q43" s="150" t="s">
        <v>37</v>
      </c>
      <c r="R43" s="152">
        <v>2.0000000000000001E-4</v>
      </c>
      <c r="S43" s="152">
        <v>1.15E-2</v>
      </c>
      <c r="T43" s="152">
        <v>7.1999999999999998E-3</v>
      </c>
      <c r="U43" s="150">
        <v>1338</v>
      </c>
      <c r="V43" s="150">
        <v>0</v>
      </c>
      <c r="W43" s="153">
        <v>8.8888888888888892E-2</v>
      </c>
      <c r="X43" s="154">
        <v>42738</v>
      </c>
      <c r="Y43" s="21" t="s">
        <v>38</v>
      </c>
    </row>
    <row r="44" spans="1:25" ht="14.25" thickBot="1" x14ac:dyDescent="0.2">
      <c r="A44" s="44" t="s">
        <v>245</v>
      </c>
      <c r="B44" s="36"/>
      <c r="C44" s="35"/>
      <c r="D44" s="43">
        <f>AVERAGE(D18:D43)</f>
        <v>2.588461538461539E-3</v>
      </c>
      <c r="E44" s="36"/>
      <c r="F44" s="35"/>
      <c r="G44" s="43">
        <f>AVERAGE(G18:G43)</f>
        <v>-7.9873076923076936E-2</v>
      </c>
      <c r="H44" s="272">
        <f>COUNTIF($D18:$D43,"&gt;0")/COUNT($D18:$D43)</f>
        <v>0.80769230769230771</v>
      </c>
      <c r="I44" s="36"/>
      <c r="J44" s="36"/>
      <c r="K44" s="43">
        <f>AVERAGE(K18:K43)</f>
        <v>5.1071153846153856E-2</v>
      </c>
      <c r="L44" s="36"/>
      <c r="M44" s="35"/>
      <c r="N44" s="38"/>
      <c r="O44" s="39"/>
      <c r="P44" s="43">
        <f>AVERAGE(P18:P43)</f>
        <v>-6.4188461538461555E-2</v>
      </c>
      <c r="Q44" s="37"/>
      <c r="R44" s="43">
        <f>AVERAGE(R18:R43)</f>
        <v>-4.3461538461538437E-4</v>
      </c>
      <c r="S44" s="37"/>
      <c r="T44" s="37"/>
      <c r="U44" s="36"/>
      <c r="V44" s="36"/>
      <c r="W44" s="40"/>
      <c r="X44" s="41"/>
      <c r="Y44" s="42"/>
    </row>
    <row r="45" spans="1:25" ht="15.75" thickBot="1" x14ac:dyDescent="0.2">
      <c r="A45" s="7">
        <v>150012</v>
      </c>
      <c r="B45" s="144" t="s">
        <v>185</v>
      </c>
      <c r="C45" s="7">
        <v>1.046</v>
      </c>
      <c r="D45" s="157">
        <v>0</v>
      </c>
      <c r="E45" s="144">
        <v>177.87</v>
      </c>
      <c r="F45" s="7">
        <v>1.02</v>
      </c>
      <c r="G45" s="146">
        <v>-2.5499999999999998E-2</v>
      </c>
      <c r="H45" s="144" t="s">
        <v>186</v>
      </c>
      <c r="I45" s="144">
        <v>5</v>
      </c>
      <c r="J45" s="144">
        <v>5</v>
      </c>
      <c r="K45" s="146">
        <v>4.6420000000000003E-2</v>
      </c>
      <c r="L45" s="144" t="s">
        <v>40</v>
      </c>
      <c r="M45" s="7" t="s">
        <v>187</v>
      </c>
      <c r="N45" s="145">
        <v>-5.1999999999999998E-3</v>
      </c>
      <c r="O45" s="23">
        <v>0.52149999999999996</v>
      </c>
      <c r="P45" s="146">
        <v>-2.53E-2</v>
      </c>
      <c r="Q45" s="144" t="s">
        <v>37</v>
      </c>
      <c r="R45" s="146">
        <v>-1.4E-3</v>
      </c>
      <c r="S45" s="146">
        <v>-4.5999999999999999E-3</v>
      </c>
      <c r="T45" s="146">
        <v>-3.3999999999999998E-3</v>
      </c>
      <c r="U45" s="144">
        <v>7869</v>
      </c>
      <c r="V45" s="144">
        <v>-4</v>
      </c>
      <c r="W45" s="148">
        <v>0.17083333333333331</v>
      </c>
      <c r="X45" s="149">
        <v>43570</v>
      </c>
      <c r="Y45" s="13" t="s">
        <v>38</v>
      </c>
    </row>
    <row r="46" spans="1:25" ht="15.75" thickBot="1" x14ac:dyDescent="0.2">
      <c r="A46" s="14">
        <v>150175</v>
      </c>
      <c r="B46" s="161" t="s">
        <v>152</v>
      </c>
      <c r="C46" s="14">
        <v>0.99099999999999999</v>
      </c>
      <c r="D46" s="156">
        <v>-1E-3</v>
      </c>
      <c r="E46" s="150">
        <v>18156.77</v>
      </c>
      <c r="F46" s="14">
        <v>1.0384</v>
      </c>
      <c r="G46" s="152">
        <v>4.5600000000000002E-2</v>
      </c>
      <c r="H46" s="152">
        <v>3.5000000000000003E-2</v>
      </c>
      <c r="I46" s="150">
        <v>5</v>
      </c>
      <c r="J46" s="150">
        <v>5</v>
      </c>
      <c r="K46" s="152">
        <v>5.2490000000000002E-2</v>
      </c>
      <c r="L46" s="150" t="s">
        <v>40</v>
      </c>
      <c r="M46" s="14" t="s">
        <v>153</v>
      </c>
      <c r="N46" s="151">
        <v>9.4999999999999998E-3</v>
      </c>
      <c r="O46" s="18">
        <v>0.34510000000000002</v>
      </c>
      <c r="P46" s="161" t="s">
        <v>44</v>
      </c>
      <c r="Q46" s="152">
        <v>0.58589999999999998</v>
      </c>
      <c r="R46" s="152">
        <v>3.8999999999999998E-3</v>
      </c>
      <c r="S46" s="152">
        <v>-3.5999999999999999E-3</v>
      </c>
      <c r="T46" s="152">
        <v>-8.0000000000000002E-3</v>
      </c>
      <c r="U46" s="150">
        <v>344829</v>
      </c>
      <c r="V46" s="150">
        <v>-1573</v>
      </c>
      <c r="W46" s="153">
        <v>0.21180555555555555</v>
      </c>
      <c r="X46" s="185">
        <v>42705</v>
      </c>
      <c r="Y46" s="21" t="s">
        <v>38</v>
      </c>
    </row>
    <row r="47" spans="1:25" ht="15.75" thickBot="1" x14ac:dyDescent="0.2">
      <c r="A47" s="7">
        <v>150053</v>
      </c>
      <c r="B47" s="144" t="s">
        <v>170</v>
      </c>
      <c r="C47" s="7">
        <v>1.048</v>
      </c>
      <c r="D47" s="147">
        <v>1E-3</v>
      </c>
      <c r="E47" s="144">
        <v>16.309999999999999</v>
      </c>
      <c r="F47" s="7">
        <v>1.0342</v>
      </c>
      <c r="G47" s="146">
        <v>-1.3299999999999999E-2</v>
      </c>
      <c r="H47" s="146">
        <v>3.5000000000000003E-2</v>
      </c>
      <c r="I47" s="144">
        <v>5</v>
      </c>
      <c r="J47" s="144">
        <v>5</v>
      </c>
      <c r="K47" s="146">
        <v>4.9320000000000003E-2</v>
      </c>
      <c r="L47" s="144" t="s">
        <v>40</v>
      </c>
      <c r="M47" s="7" t="s">
        <v>148</v>
      </c>
      <c r="N47" s="145">
        <v>-7.1999999999999998E-3</v>
      </c>
      <c r="O47" s="23">
        <v>0.44590000000000002</v>
      </c>
      <c r="P47" s="146">
        <v>-1.4E-2</v>
      </c>
      <c r="Q47" s="146">
        <v>0.96599999999999997</v>
      </c>
      <c r="R47" s="146">
        <v>1.37E-2</v>
      </c>
      <c r="S47" s="146">
        <v>6.4000000000000003E-3</v>
      </c>
      <c r="T47" s="146">
        <v>7.6E-3</v>
      </c>
      <c r="U47" s="144">
        <v>550</v>
      </c>
      <c r="V47" s="144">
        <v>1</v>
      </c>
      <c r="W47" s="148">
        <v>0.17083333333333331</v>
      </c>
      <c r="X47" s="149">
        <v>42738</v>
      </c>
      <c r="Y47" s="13" t="s">
        <v>38</v>
      </c>
    </row>
    <row r="48" spans="1:25" ht="15.75" thickBot="1" x14ac:dyDescent="0.2">
      <c r="A48" s="14">
        <v>150138</v>
      </c>
      <c r="B48" s="150" t="s">
        <v>181</v>
      </c>
      <c r="C48" s="14">
        <v>1.0529999999999999</v>
      </c>
      <c r="D48" s="151">
        <v>3.8E-3</v>
      </c>
      <c r="E48" s="150">
        <v>15.4</v>
      </c>
      <c r="F48" s="14">
        <v>1.0389999999999999</v>
      </c>
      <c r="G48" s="152">
        <v>-1.35E-2</v>
      </c>
      <c r="H48" s="152">
        <v>3.5000000000000003E-2</v>
      </c>
      <c r="I48" s="150">
        <v>5</v>
      </c>
      <c r="J48" s="150">
        <v>5</v>
      </c>
      <c r="K48" s="152">
        <v>4.931E-2</v>
      </c>
      <c r="L48" s="150" t="s">
        <v>40</v>
      </c>
      <c r="M48" s="14" t="s">
        <v>182</v>
      </c>
      <c r="N48" s="156">
        <v>-7.1999999999999998E-3</v>
      </c>
      <c r="O48" s="18">
        <v>0.38429999999999997</v>
      </c>
      <c r="P48" s="152">
        <v>-1.4E-2</v>
      </c>
      <c r="Q48" s="152">
        <v>0.433</v>
      </c>
      <c r="R48" s="152">
        <v>6.4000000000000003E-3</v>
      </c>
      <c r="S48" s="152">
        <v>-1.9E-3</v>
      </c>
      <c r="T48" s="152">
        <v>1E-3</v>
      </c>
      <c r="U48" s="150">
        <v>254</v>
      </c>
      <c r="V48" s="150">
        <v>0</v>
      </c>
      <c r="W48" s="153">
        <v>0.21180555555555555</v>
      </c>
      <c r="X48" s="154">
        <v>42705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1.054</v>
      </c>
      <c r="D49" s="147">
        <v>4.7999999999999996E-3</v>
      </c>
      <c r="E49" s="144">
        <v>2.11</v>
      </c>
      <c r="F49" s="7">
        <v>1.0369999999999999</v>
      </c>
      <c r="G49" s="146">
        <v>-1.6400000000000001E-2</v>
      </c>
      <c r="H49" s="146">
        <v>3.5000000000000003E-2</v>
      </c>
      <c r="I49" s="144">
        <v>5</v>
      </c>
      <c r="J49" s="144">
        <v>5</v>
      </c>
      <c r="K49" s="146">
        <v>4.9160000000000002E-2</v>
      </c>
      <c r="L49" s="144" t="s">
        <v>40</v>
      </c>
      <c r="M49" s="7" t="s">
        <v>157</v>
      </c>
      <c r="N49" s="145">
        <v>-8.6999999999999994E-3</v>
      </c>
      <c r="O49" s="23">
        <v>0.17760000000000001</v>
      </c>
      <c r="P49" s="146">
        <v>-1.6799999999999999E-2</v>
      </c>
      <c r="Q49" s="146">
        <v>0.91700000000000004</v>
      </c>
      <c r="R49" s="146">
        <v>1.2800000000000001E-2</v>
      </c>
      <c r="S49" s="146">
        <v>2.5000000000000001E-3</v>
      </c>
      <c r="T49" s="146">
        <v>5.1000000000000004E-3</v>
      </c>
      <c r="U49" s="144">
        <v>1095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150073</v>
      </c>
      <c r="B50" s="150" t="s">
        <v>178</v>
      </c>
      <c r="C50" s="14">
        <v>1.0509999999999999</v>
      </c>
      <c r="D50" s="156">
        <v>-1E-3</v>
      </c>
      <c r="E50" s="150">
        <v>13.45</v>
      </c>
      <c r="F50" s="14">
        <v>1.034</v>
      </c>
      <c r="G50" s="152">
        <v>-1.6400000000000001E-2</v>
      </c>
      <c r="H50" s="152">
        <v>3.5000000000000003E-2</v>
      </c>
      <c r="I50" s="150">
        <v>5</v>
      </c>
      <c r="J50" s="150">
        <v>5</v>
      </c>
      <c r="K50" s="152">
        <v>4.9160000000000002E-2</v>
      </c>
      <c r="L50" s="150" t="s">
        <v>40</v>
      </c>
      <c r="M50" s="14" t="s">
        <v>174</v>
      </c>
      <c r="N50" s="156">
        <v>-5.4999999999999997E-3</v>
      </c>
      <c r="O50" s="18">
        <v>0.53410000000000002</v>
      </c>
      <c r="P50" s="152">
        <v>-1.6799999999999999E-2</v>
      </c>
      <c r="Q50" s="152">
        <v>0.65339999999999998</v>
      </c>
      <c r="R50" s="152">
        <v>8.0000000000000004E-4</v>
      </c>
      <c r="S50" s="152">
        <v>1.8E-3</v>
      </c>
      <c r="T50" s="152">
        <v>-5.5999999999999999E-3</v>
      </c>
      <c r="U50" s="150">
        <v>342</v>
      </c>
      <c r="V50" s="150">
        <v>-1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502014</v>
      </c>
      <c r="B51" s="144" t="s">
        <v>89</v>
      </c>
      <c r="C51" s="7">
        <v>1.0629999999999999</v>
      </c>
      <c r="D51" s="147">
        <v>8.9999999999999998E-4</v>
      </c>
      <c r="E51" s="144">
        <v>373.07</v>
      </c>
      <c r="F51" s="7">
        <v>1.044</v>
      </c>
      <c r="G51" s="146">
        <v>-1.8200000000000001E-2</v>
      </c>
      <c r="H51" s="146">
        <v>3.5000000000000003E-2</v>
      </c>
      <c r="I51" s="144">
        <v>5.75</v>
      </c>
      <c r="J51" s="144">
        <v>5</v>
      </c>
      <c r="K51" s="146">
        <v>4.9149999999999999E-2</v>
      </c>
      <c r="L51" s="144" t="s">
        <v>40</v>
      </c>
      <c r="M51" s="7" t="s">
        <v>154</v>
      </c>
      <c r="N51" s="145">
        <v>-4.4999999999999997E-3</v>
      </c>
      <c r="O51" s="23">
        <v>0.1517</v>
      </c>
      <c r="P51" s="146">
        <v>-1.8599999999999998E-2</v>
      </c>
      <c r="Q51" s="160">
        <v>0.96660000000000001</v>
      </c>
      <c r="R51" s="146">
        <v>-2.9999999999999997E-4</v>
      </c>
      <c r="S51" s="146">
        <v>-5.1999999999999998E-3</v>
      </c>
      <c r="T51" s="146">
        <v>-5.8999999999999999E-3</v>
      </c>
      <c r="U51" s="144">
        <v>17913</v>
      </c>
      <c r="V51" s="144">
        <v>-22</v>
      </c>
      <c r="W51" s="148">
        <v>0.21180555555555555</v>
      </c>
      <c r="X51" s="149">
        <v>42704</v>
      </c>
      <c r="Y51" s="13" t="s">
        <v>38</v>
      </c>
    </row>
    <row r="52" spans="1:25" ht="15.75" thickBot="1" x14ac:dyDescent="0.2">
      <c r="A52" s="14">
        <v>150112</v>
      </c>
      <c r="B52" s="150" t="s">
        <v>265</v>
      </c>
      <c r="C52" s="14">
        <v>1.0269999999999999</v>
      </c>
      <c r="D52" s="151">
        <v>2E-3</v>
      </c>
      <c r="E52" s="150">
        <v>2.64</v>
      </c>
      <c r="F52" s="14">
        <v>1.0094000000000001</v>
      </c>
      <c r="G52" s="152">
        <v>-1.7399999999999999E-2</v>
      </c>
      <c r="H52" s="152">
        <v>3.5000000000000003E-2</v>
      </c>
      <c r="I52" s="150">
        <v>5</v>
      </c>
      <c r="J52" s="150">
        <v>5</v>
      </c>
      <c r="K52" s="152">
        <v>4.9140000000000003E-2</v>
      </c>
      <c r="L52" s="150" t="s">
        <v>40</v>
      </c>
      <c r="M52" s="14" t="s">
        <v>266</v>
      </c>
      <c r="N52" s="156">
        <v>-8.3999999999999995E-3</v>
      </c>
      <c r="O52" s="18">
        <v>0.49469999999999997</v>
      </c>
      <c r="P52" s="152">
        <v>-1.8100000000000002E-2</v>
      </c>
      <c r="Q52" s="152">
        <v>0.60499999999999998</v>
      </c>
      <c r="R52" s="152">
        <v>6.9999999999999999E-4</v>
      </c>
      <c r="S52" s="152">
        <v>-1.6999999999999999E-3</v>
      </c>
      <c r="T52" s="152">
        <v>-2.0000000000000001E-4</v>
      </c>
      <c r="U52" s="150">
        <v>950</v>
      </c>
      <c r="V52" s="150">
        <v>0</v>
      </c>
      <c r="W52" s="153">
        <v>0.21180555555555555</v>
      </c>
      <c r="X52" s="154">
        <v>42919</v>
      </c>
      <c r="Y52" s="21" t="s">
        <v>38</v>
      </c>
    </row>
    <row r="53" spans="1:25" ht="15.75" thickBot="1" x14ac:dyDescent="0.2">
      <c r="A53" s="7">
        <v>150281</v>
      </c>
      <c r="B53" s="144" t="s">
        <v>168</v>
      </c>
      <c r="C53" s="7">
        <v>1.0920000000000001</v>
      </c>
      <c r="D53" s="145">
        <v>-8.9999999999999998E-4</v>
      </c>
      <c r="E53" s="144">
        <v>0.05</v>
      </c>
      <c r="F53" s="7">
        <v>1.071</v>
      </c>
      <c r="G53" s="146">
        <v>-1.9599999999999999E-2</v>
      </c>
      <c r="H53" s="146">
        <v>3.5000000000000003E-2</v>
      </c>
      <c r="I53" s="144">
        <v>5.75</v>
      </c>
      <c r="J53" s="144">
        <v>5</v>
      </c>
      <c r="K53" s="146">
        <v>4.9050000000000003E-2</v>
      </c>
      <c r="L53" s="144" t="s">
        <v>40</v>
      </c>
      <c r="M53" s="7" t="s">
        <v>169</v>
      </c>
      <c r="N53" s="145">
        <v>-5.3E-3</v>
      </c>
      <c r="O53" s="23">
        <v>0.15329999999999999</v>
      </c>
      <c r="P53" s="146">
        <v>-0.02</v>
      </c>
      <c r="Q53" s="160">
        <v>0.92290000000000005</v>
      </c>
      <c r="R53" s="146">
        <v>-6.4999999999999997E-3</v>
      </c>
      <c r="S53" s="146">
        <v>-5.1000000000000004E-3</v>
      </c>
      <c r="T53" s="146">
        <v>-2.5999999999999999E-3</v>
      </c>
      <c r="U53" s="144">
        <v>5495</v>
      </c>
      <c r="V53" s="144">
        <v>127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502041</v>
      </c>
      <c r="B54" s="150" t="s">
        <v>155</v>
      </c>
      <c r="C54" s="14">
        <v>1.08</v>
      </c>
      <c r="D54" s="151">
        <v>4.7000000000000002E-3</v>
      </c>
      <c r="E54" s="150">
        <v>2.35</v>
      </c>
      <c r="F54" s="14">
        <v>1.0589999999999999</v>
      </c>
      <c r="G54" s="152">
        <v>-1.9800000000000002E-2</v>
      </c>
      <c r="H54" s="152">
        <v>3.5000000000000003E-2</v>
      </c>
      <c r="I54" s="150">
        <v>5.5</v>
      </c>
      <c r="J54" s="150">
        <v>5</v>
      </c>
      <c r="K54" s="152">
        <v>4.9029999999999997E-2</v>
      </c>
      <c r="L54" s="150" t="s">
        <v>40</v>
      </c>
      <c r="M54" s="14" t="s">
        <v>91</v>
      </c>
      <c r="N54" s="156">
        <v>-3.3E-3</v>
      </c>
      <c r="O54" s="18">
        <v>0.29249999999999998</v>
      </c>
      <c r="P54" s="152">
        <v>-2.0199999999999999E-2</v>
      </c>
      <c r="Q54" s="162">
        <v>0.62150000000000005</v>
      </c>
      <c r="R54" s="152">
        <v>-2.3E-3</v>
      </c>
      <c r="S54" s="152">
        <v>-4.3E-3</v>
      </c>
      <c r="T54" s="152">
        <v>-1.6000000000000001E-3</v>
      </c>
      <c r="U54" s="150">
        <v>1052</v>
      </c>
      <c r="V54" s="150">
        <v>-2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150121</v>
      </c>
      <c r="B55" s="144" t="s">
        <v>159</v>
      </c>
      <c r="C55" s="7">
        <v>1.054</v>
      </c>
      <c r="D55" s="147">
        <v>5.7000000000000002E-3</v>
      </c>
      <c r="E55" s="144">
        <v>6.2</v>
      </c>
      <c r="F55" s="7">
        <v>1.034</v>
      </c>
      <c r="G55" s="146">
        <v>-1.9300000000000001E-2</v>
      </c>
      <c r="H55" s="146">
        <v>3.5000000000000003E-2</v>
      </c>
      <c r="I55" s="144">
        <v>5</v>
      </c>
      <c r="J55" s="144">
        <v>5</v>
      </c>
      <c r="K55" s="146">
        <v>4.9020000000000001E-2</v>
      </c>
      <c r="L55" s="144" t="s">
        <v>40</v>
      </c>
      <c r="M55" s="7" t="s">
        <v>160</v>
      </c>
      <c r="N55" s="145">
        <v>-5.1000000000000004E-3</v>
      </c>
      <c r="O55" s="23">
        <v>0.45100000000000001</v>
      </c>
      <c r="P55" s="146">
        <v>-1.9599999999999999E-2</v>
      </c>
      <c r="Q55" s="146">
        <v>0.71040000000000003</v>
      </c>
      <c r="R55" s="146">
        <v>7.4000000000000003E-3</v>
      </c>
      <c r="S55" s="146">
        <v>8.0999999999999996E-3</v>
      </c>
      <c r="T55" s="146">
        <v>5.4999999999999997E-3</v>
      </c>
      <c r="U55" s="144">
        <v>437</v>
      </c>
      <c r="V55" s="144">
        <v>0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150094</v>
      </c>
      <c r="B56" s="150" t="s">
        <v>162</v>
      </c>
      <c r="C56" s="14">
        <v>1.054</v>
      </c>
      <c r="D56" s="156">
        <v>-8.9999999999999998E-4</v>
      </c>
      <c r="E56" s="150">
        <v>1.64</v>
      </c>
      <c r="F56" s="14">
        <v>1.034</v>
      </c>
      <c r="G56" s="152">
        <v>-1.9300000000000001E-2</v>
      </c>
      <c r="H56" s="152">
        <v>3.5000000000000003E-2</v>
      </c>
      <c r="I56" s="150">
        <v>5</v>
      </c>
      <c r="J56" s="150">
        <v>5</v>
      </c>
      <c r="K56" s="152">
        <v>4.9020000000000001E-2</v>
      </c>
      <c r="L56" s="150" t="s">
        <v>40</v>
      </c>
      <c r="M56" s="14" t="s">
        <v>163</v>
      </c>
      <c r="N56" s="156">
        <v>-8.8999999999999999E-3</v>
      </c>
      <c r="O56" s="18">
        <v>0.1699</v>
      </c>
      <c r="P56" s="152">
        <v>-1.9599999999999999E-2</v>
      </c>
      <c r="Q56" s="152">
        <v>1.5860000000000001</v>
      </c>
      <c r="R56" s="152">
        <v>1.0500000000000001E-2</v>
      </c>
      <c r="S56" s="152">
        <v>0</v>
      </c>
      <c r="T56" s="152">
        <v>-6.4000000000000003E-3</v>
      </c>
      <c r="U56" s="150">
        <v>929</v>
      </c>
      <c r="V56" s="150">
        <v>0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502031</v>
      </c>
      <c r="B57" s="155" t="s">
        <v>65</v>
      </c>
      <c r="C57" s="7">
        <v>1.0249999999999999</v>
      </c>
      <c r="D57" s="147">
        <v>4.8999999999999998E-3</v>
      </c>
      <c r="E57" s="144">
        <v>468.75</v>
      </c>
      <c r="F57" s="7">
        <v>1.0049999999999999</v>
      </c>
      <c r="G57" s="146">
        <v>-1.9900000000000001E-2</v>
      </c>
      <c r="H57" s="146">
        <v>3.5000000000000003E-2</v>
      </c>
      <c r="I57" s="144">
        <v>5</v>
      </c>
      <c r="J57" s="144">
        <v>5</v>
      </c>
      <c r="K57" s="146">
        <v>4.9020000000000001E-2</v>
      </c>
      <c r="L57" s="144" t="s">
        <v>40</v>
      </c>
      <c r="M57" s="7" t="s">
        <v>66</v>
      </c>
      <c r="N57" s="147">
        <v>1.26E-2</v>
      </c>
      <c r="O57" s="23">
        <v>0.38419999999999999</v>
      </c>
      <c r="P57" s="146">
        <v>-0.02</v>
      </c>
      <c r="Q57" s="146">
        <v>0.47199999999999998</v>
      </c>
      <c r="R57" s="146">
        <v>8.9999999999999998E-4</v>
      </c>
      <c r="S57" s="146">
        <v>-4.4999999999999997E-3</v>
      </c>
      <c r="T57" s="146">
        <v>-5.0000000000000001E-4</v>
      </c>
      <c r="U57" s="144">
        <v>834</v>
      </c>
      <c r="V57" s="144">
        <v>-13</v>
      </c>
      <c r="W57" s="148">
        <v>0.21180555555555555</v>
      </c>
      <c r="X57" s="149">
        <v>42947</v>
      </c>
      <c r="Y57" s="13" t="s">
        <v>38</v>
      </c>
    </row>
    <row r="58" spans="1:25" ht="15.75" thickBot="1" x14ac:dyDescent="0.2">
      <c r="A58" s="14">
        <v>502021</v>
      </c>
      <c r="B58" s="150" t="s">
        <v>344</v>
      </c>
      <c r="C58" s="14">
        <v>1.0580000000000001</v>
      </c>
      <c r="D58" s="151">
        <v>1.9E-3</v>
      </c>
      <c r="E58" s="150">
        <v>10.19</v>
      </c>
      <c r="F58" s="14">
        <v>1.0369999999999999</v>
      </c>
      <c r="G58" s="152">
        <v>-2.0299999999999999E-2</v>
      </c>
      <c r="H58" s="152">
        <v>3.5000000000000003E-2</v>
      </c>
      <c r="I58" s="150">
        <v>5</v>
      </c>
      <c r="J58" s="150">
        <v>5</v>
      </c>
      <c r="K58" s="152">
        <v>4.897E-2</v>
      </c>
      <c r="L58" s="150" t="s">
        <v>40</v>
      </c>
      <c r="M58" s="14" t="s">
        <v>91</v>
      </c>
      <c r="N58" s="156">
        <v>-3.3E-3</v>
      </c>
      <c r="O58" s="18">
        <v>0.44829999999999998</v>
      </c>
      <c r="P58" s="152">
        <v>-2.0500000000000001E-2</v>
      </c>
      <c r="Q58" s="152">
        <v>0.28610000000000002</v>
      </c>
      <c r="R58" s="152">
        <v>-1.1000000000000001E-3</v>
      </c>
      <c r="S58" s="152">
        <v>-9.7999999999999997E-3</v>
      </c>
      <c r="T58" s="152">
        <v>-8.0999999999999996E-3</v>
      </c>
      <c r="U58" s="150">
        <v>346</v>
      </c>
      <c r="V58" s="150">
        <v>-13</v>
      </c>
      <c r="W58" s="153">
        <v>0.21180555555555555</v>
      </c>
      <c r="X58" s="154">
        <v>42719</v>
      </c>
      <c r="Y58" s="21" t="s">
        <v>38</v>
      </c>
    </row>
    <row r="59" spans="1:25" ht="15.75" thickBot="1" x14ac:dyDescent="0.2">
      <c r="A59" s="7">
        <v>150064</v>
      </c>
      <c r="B59" s="144" t="s">
        <v>165</v>
      </c>
      <c r="C59" s="7">
        <v>1.0620000000000001</v>
      </c>
      <c r="D59" s="145">
        <v>-9.2999999999999992E-3</v>
      </c>
      <c r="E59" s="144">
        <v>44.89</v>
      </c>
      <c r="F59" s="7">
        <v>1.034</v>
      </c>
      <c r="G59" s="146">
        <v>-2.7099999999999999E-2</v>
      </c>
      <c r="H59" s="146">
        <v>3.5000000000000003E-2</v>
      </c>
      <c r="I59" s="144">
        <v>5</v>
      </c>
      <c r="J59" s="144">
        <v>5</v>
      </c>
      <c r="K59" s="146">
        <v>4.8640000000000003E-2</v>
      </c>
      <c r="L59" s="144" t="s">
        <v>40</v>
      </c>
      <c r="M59" s="7" t="s">
        <v>166</v>
      </c>
      <c r="N59" s="145">
        <v>-8.3999999999999995E-3</v>
      </c>
      <c r="O59" s="23">
        <v>0.46150000000000002</v>
      </c>
      <c r="P59" s="146">
        <v>-2.7E-2</v>
      </c>
      <c r="Q59" s="146">
        <v>0.91100000000000003</v>
      </c>
      <c r="R59" s="146">
        <v>1.2999999999999999E-2</v>
      </c>
      <c r="S59" s="146">
        <v>1.3299999999999999E-2</v>
      </c>
      <c r="T59" s="146">
        <v>1.2699999999999999E-2</v>
      </c>
      <c r="U59" s="144">
        <v>263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502001</v>
      </c>
      <c r="B60" s="150" t="s">
        <v>171</v>
      </c>
      <c r="C60" s="14">
        <v>1.0640000000000001</v>
      </c>
      <c r="D60" s="151">
        <v>8.9999999999999998E-4</v>
      </c>
      <c r="E60" s="150">
        <v>1.51</v>
      </c>
      <c r="F60" s="14">
        <v>1.034</v>
      </c>
      <c r="G60" s="152">
        <v>-2.9000000000000001E-2</v>
      </c>
      <c r="H60" s="152">
        <v>3.5000000000000003E-2</v>
      </c>
      <c r="I60" s="150">
        <v>5</v>
      </c>
      <c r="J60" s="150">
        <v>5</v>
      </c>
      <c r="K60" s="152">
        <v>4.854E-2</v>
      </c>
      <c r="L60" s="150" t="s">
        <v>40</v>
      </c>
      <c r="M60" s="14" t="s">
        <v>172</v>
      </c>
      <c r="N60" s="156">
        <v>-6.7999999999999996E-3</v>
      </c>
      <c r="O60" s="18">
        <v>0.3745</v>
      </c>
      <c r="P60" s="152">
        <v>-2.8799999999999999E-2</v>
      </c>
      <c r="Q60" s="152">
        <v>0.46150000000000002</v>
      </c>
      <c r="R60" s="152">
        <v>-8.0000000000000004E-4</v>
      </c>
      <c r="S60" s="152">
        <v>-7.7000000000000002E-3</v>
      </c>
      <c r="T60" s="152">
        <v>-2.8999999999999998E-3</v>
      </c>
      <c r="U60" s="150">
        <v>263</v>
      </c>
      <c r="V60" s="150">
        <v>0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150083</v>
      </c>
      <c r="B61" s="144" t="s">
        <v>287</v>
      </c>
      <c r="C61" s="7">
        <v>1.0649999999999999</v>
      </c>
      <c r="D61" s="157">
        <v>0</v>
      </c>
      <c r="E61" s="144">
        <v>0</v>
      </c>
      <c r="F61" s="7">
        <v>1.0344</v>
      </c>
      <c r="G61" s="146">
        <v>-2.9600000000000001E-2</v>
      </c>
      <c r="H61" s="146">
        <v>3.5000000000000003E-2</v>
      </c>
      <c r="I61" s="144">
        <v>5</v>
      </c>
      <c r="J61" s="144">
        <v>5</v>
      </c>
      <c r="K61" s="146">
        <v>4.8520000000000001E-2</v>
      </c>
      <c r="L61" s="144" t="s">
        <v>40</v>
      </c>
      <c r="M61" s="7" t="s">
        <v>266</v>
      </c>
      <c r="N61" s="145">
        <v>-8.3999999999999995E-3</v>
      </c>
      <c r="O61" s="23">
        <v>0.37880000000000003</v>
      </c>
      <c r="P61" s="146">
        <v>-2.9700000000000001E-2</v>
      </c>
      <c r="Q61" s="146">
        <v>0.93459999999999999</v>
      </c>
      <c r="R61" s="146">
        <v>-2.9999999999999997E-4</v>
      </c>
      <c r="S61" s="146">
        <v>-8.2000000000000007E-3</v>
      </c>
      <c r="T61" s="146">
        <v>2.3E-3</v>
      </c>
      <c r="U61" s="144">
        <v>687</v>
      </c>
      <c r="V61" s="144">
        <v>0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1.0660000000000001</v>
      </c>
      <c r="D62" s="156">
        <v>-8.9999999999999998E-4</v>
      </c>
      <c r="E62" s="150">
        <v>0.73</v>
      </c>
      <c r="F62" s="14">
        <v>1.034</v>
      </c>
      <c r="G62" s="152">
        <v>-3.09E-2</v>
      </c>
      <c r="H62" s="152">
        <v>3.5000000000000003E-2</v>
      </c>
      <c r="I62" s="150">
        <v>5</v>
      </c>
      <c r="J62" s="150">
        <v>5</v>
      </c>
      <c r="K62" s="152">
        <v>4.845E-2</v>
      </c>
      <c r="L62" s="150" t="s">
        <v>40</v>
      </c>
      <c r="M62" s="14" t="s">
        <v>180</v>
      </c>
      <c r="N62" s="156">
        <v>-6.3E-3</v>
      </c>
      <c r="O62" s="18">
        <v>0.39179999999999998</v>
      </c>
      <c r="P62" s="152">
        <v>-3.0599999999999999E-2</v>
      </c>
      <c r="Q62" s="152">
        <v>0.89459999999999995</v>
      </c>
      <c r="R62" s="152">
        <v>-4.8999999999999998E-3</v>
      </c>
      <c r="S62" s="152">
        <v>-7.4999999999999997E-3</v>
      </c>
      <c r="T62" s="152">
        <v>-5.1999999999999998E-3</v>
      </c>
      <c r="U62" s="150">
        <v>3152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150225</v>
      </c>
      <c r="B63" s="144" t="s">
        <v>285</v>
      </c>
      <c r="C63" s="7">
        <v>1.0720000000000001</v>
      </c>
      <c r="D63" s="145">
        <v>-8.9999999999999998E-4</v>
      </c>
      <c r="E63" s="144">
        <v>11.45</v>
      </c>
      <c r="F63" s="7">
        <v>1.0386</v>
      </c>
      <c r="G63" s="146">
        <v>-3.2199999999999999E-2</v>
      </c>
      <c r="H63" s="146">
        <v>3.5000000000000003E-2</v>
      </c>
      <c r="I63" s="144">
        <v>5</v>
      </c>
      <c r="J63" s="144">
        <v>5</v>
      </c>
      <c r="K63" s="146">
        <v>4.8379999999999999E-2</v>
      </c>
      <c r="L63" s="144" t="s">
        <v>40</v>
      </c>
      <c r="M63" s="7" t="s">
        <v>84</v>
      </c>
      <c r="N63" s="145">
        <v>-4.1000000000000003E-3</v>
      </c>
      <c r="O63" s="23">
        <v>0.42859999999999998</v>
      </c>
      <c r="P63" s="146">
        <v>-3.1399999999999997E-2</v>
      </c>
      <c r="Q63" s="146">
        <v>0.33029999999999998</v>
      </c>
      <c r="R63" s="146">
        <v>-4.4999999999999997E-3</v>
      </c>
      <c r="S63" s="146">
        <v>-8.3999999999999995E-3</v>
      </c>
      <c r="T63" s="146">
        <v>-3.8999999999999998E-3</v>
      </c>
      <c r="U63" s="144">
        <v>2957</v>
      </c>
      <c r="V63" s="144">
        <v>-8</v>
      </c>
      <c r="W63" s="148">
        <v>0.21180555555555555</v>
      </c>
      <c r="X63" s="149">
        <v>42705</v>
      </c>
      <c r="Y63" s="13" t="s">
        <v>38</v>
      </c>
    </row>
    <row r="64" spans="1:25" ht="15.75" thickBot="1" x14ac:dyDescent="0.2">
      <c r="A64" s="14">
        <v>150036</v>
      </c>
      <c r="B64" s="150" t="s">
        <v>298</v>
      </c>
      <c r="C64" s="14">
        <v>1.069</v>
      </c>
      <c r="D64" s="151">
        <v>8.9999999999999998E-4</v>
      </c>
      <c r="E64" s="150">
        <v>0.01</v>
      </c>
      <c r="F64" s="14">
        <v>1.0349999999999999</v>
      </c>
      <c r="G64" s="152">
        <v>-3.2899999999999999E-2</v>
      </c>
      <c r="H64" s="152">
        <v>3.5000000000000003E-2</v>
      </c>
      <c r="I64" s="150">
        <v>5</v>
      </c>
      <c r="J64" s="150">
        <v>5</v>
      </c>
      <c r="K64" s="152">
        <v>4.836E-2</v>
      </c>
      <c r="L64" s="150" t="s">
        <v>40</v>
      </c>
      <c r="M64" s="14" t="s">
        <v>36</v>
      </c>
      <c r="N64" s="156">
        <v>-6.4000000000000003E-3</v>
      </c>
      <c r="O64" s="18">
        <v>0.59640000000000004</v>
      </c>
      <c r="P64" s="152">
        <v>-3.3300000000000003E-2</v>
      </c>
      <c r="Q64" s="152">
        <v>0.51149999999999995</v>
      </c>
      <c r="R64" s="152">
        <v>-2.5999999999999999E-3</v>
      </c>
      <c r="S64" s="152">
        <v>-7.4999999999999997E-3</v>
      </c>
      <c r="T64" s="152">
        <v>-6.7999999999999996E-3</v>
      </c>
      <c r="U64" s="150">
        <v>175</v>
      </c>
      <c r="V64" s="150">
        <v>-1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502054</v>
      </c>
      <c r="B65" s="144" t="s">
        <v>55</v>
      </c>
      <c r="C65" s="7">
        <v>1.095</v>
      </c>
      <c r="D65" s="147">
        <v>4.5999999999999999E-3</v>
      </c>
      <c r="E65" s="144">
        <v>12.11</v>
      </c>
      <c r="F65" s="7">
        <v>1.0589999999999999</v>
      </c>
      <c r="G65" s="146">
        <v>-3.4000000000000002E-2</v>
      </c>
      <c r="H65" s="146">
        <v>3.5000000000000003E-2</v>
      </c>
      <c r="I65" s="144">
        <v>5.5</v>
      </c>
      <c r="J65" s="144">
        <v>5</v>
      </c>
      <c r="K65" s="146">
        <v>4.8309999999999999E-2</v>
      </c>
      <c r="L65" s="144" t="s">
        <v>40</v>
      </c>
      <c r="M65" s="7" t="s">
        <v>56</v>
      </c>
      <c r="N65" s="145">
        <v>-6.4000000000000003E-3</v>
      </c>
      <c r="O65" s="23">
        <v>0.39479999999999998</v>
      </c>
      <c r="P65" s="146">
        <v>-3.3599999999999998E-2</v>
      </c>
      <c r="Q65" s="160">
        <v>0.3871</v>
      </c>
      <c r="R65" s="146">
        <v>2.8999999999999998E-3</v>
      </c>
      <c r="S65" s="146">
        <v>5.0000000000000001E-4</v>
      </c>
      <c r="T65" s="146">
        <v>-1.4E-3</v>
      </c>
      <c r="U65" s="144">
        <v>10041</v>
      </c>
      <c r="V65" s="144">
        <v>3</v>
      </c>
      <c r="W65" s="148">
        <v>0.21180555555555555</v>
      </c>
      <c r="X65" s="149">
        <v>42704</v>
      </c>
      <c r="Y65" s="13" t="s">
        <v>38</v>
      </c>
    </row>
    <row r="66" spans="1:25" ht="15.75" thickBot="1" x14ac:dyDescent="0.2">
      <c r="A66" s="14">
        <v>150267</v>
      </c>
      <c r="B66" s="161" t="s">
        <v>164</v>
      </c>
      <c r="C66" s="14">
        <v>1.0740000000000001</v>
      </c>
      <c r="D66" s="151">
        <v>2.8E-3</v>
      </c>
      <c r="E66" s="150">
        <v>3.39</v>
      </c>
      <c r="F66" s="14">
        <v>1.0386</v>
      </c>
      <c r="G66" s="152">
        <v>-3.4099999999999998E-2</v>
      </c>
      <c r="H66" s="152">
        <v>3.5000000000000003E-2</v>
      </c>
      <c r="I66" s="150">
        <v>5</v>
      </c>
      <c r="J66" s="150">
        <v>5</v>
      </c>
      <c r="K66" s="152">
        <v>4.829E-2</v>
      </c>
      <c r="L66" s="150" t="s">
        <v>40</v>
      </c>
      <c r="M66" s="14" t="s">
        <v>95</v>
      </c>
      <c r="N66" s="156">
        <v>-4.3E-3</v>
      </c>
      <c r="O66" s="18">
        <v>0.26590000000000003</v>
      </c>
      <c r="P66" s="152">
        <v>-3.32E-2</v>
      </c>
      <c r="Q66" s="152">
        <v>0.70899999999999996</v>
      </c>
      <c r="R66" s="152">
        <v>8.8999999999999999E-3</v>
      </c>
      <c r="S66" s="152">
        <v>4.7999999999999996E-3</v>
      </c>
      <c r="T66" s="152">
        <v>6.1000000000000004E-3</v>
      </c>
      <c r="U66" s="150">
        <v>1975</v>
      </c>
      <c r="V66" s="150">
        <v>0</v>
      </c>
      <c r="W66" s="153">
        <v>0.21180555555555555</v>
      </c>
      <c r="X66" s="154">
        <v>42705</v>
      </c>
      <c r="Y66" s="21" t="s">
        <v>38</v>
      </c>
    </row>
    <row r="67" spans="1:25" ht="15.75" thickBot="1" x14ac:dyDescent="0.2">
      <c r="A67" s="7">
        <v>150167</v>
      </c>
      <c r="B67" s="144" t="s">
        <v>161</v>
      </c>
      <c r="C67" s="7">
        <v>1.0740000000000001</v>
      </c>
      <c r="D67" s="147">
        <v>2.8E-3</v>
      </c>
      <c r="E67" s="144">
        <v>2.69</v>
      </c>
      <c r="F67" s="7">
        <v>1.038</v>
      </c>
      <c r="G67" s="146">
        <v>-3.4700000000000002E-2</v>
      </c>
      <c r="H67" s="146">
        <v>3.5000000000000003E-2</v>
      </c>
      <c r="I67" s="144">
        <v>5</v>
      </c>
      <c r="J67" s="144">
        <v>5</v>
      </c>
      <c r="K67" s="146">
        <v>4.8259999999999997E-2</v>
      </c>
      <c r="L67" s="144" t="s">
        <v>40</v>
      </c>
      <c r="M67" s="7" t="s">
        <v>88</v>
      </c>
      <c r="N67" s="145">
        <v>-6.4000000000000003E-3</v>
      </c>
      <c r="O67" s="23">
        <v>0.25090000000000001</v>
      </c>
      <c r="P67" s="146">
        <v>-3.4200000000000001E-2</v>
      </c>
      <c r="Q67" s="146">
        <v>0.74470000000000003</v>
      </c>
      <c r="R67" s="146">
        <v>1.66E-2</v>
      </c>
      <c r="S67" s="146">
        <v>9.7999999999999997E-3</v>
      </c>
      <c r="T67" s="146">
        <v>1.0999999999999999E-2</v>
      </c>
      <c r="U67" s="144">
        <v>2971</v>
      </c>
      <c r="V67" s="144">
        <v>0</v>
      </c>
      <c r="W67" s="148">
        <v>0.21180555555555555</v>
      </c>
      <c r="X67" s="149">
        <v>42705</v>
      </c>
      <c r="Y67" s="13" t="s">
        <v>38</v>
      </c>
    </row>
    <row r="68" spans="1:25" ht="15.75" thickBot="1" x14ac:dyDescent="0.2">
      <c r="A68" s="14">
        <v>150295</v>
      </c>
      <c r="B68" s="150" t="s">
        <v>167</v>
      </c>
      <c r="C68" s="14">
        <v>1.1060000000000001</v>
      </c>
      <c r="D68" s="151">
        <v>3.5999999999999999E-3</v>
      </c>
      <c r="E68" s="150">
        <v>110.78</v>
      </c>
      <c r="F68" s="14">
        <v>1.0672999999999999</v>
      </c>
      <c r="G68" s="152">
        <v>-3.6299999999999999E-2</v>
      </c>
      <c r="H68" s="152">
        <v>3.5000000000000003E-2</v>
      </c>
      <c r="I68" s="150">
        <v>5.75</v>
      </c>
      <c r="J68" s="150">
        <v>5</v>
      </c>
      <c r="K68" s="152">
        <v>4.8219999999999999E-2</v>
      </c>
      <c r="L68" s="150" t="s">
        <v>40</v>
      </c>
      <c r="M68" s="14" t="s">
        <v>48</v>
      </c>
      <c r="N68" s="156">
        <v>-5.7000000000000002E-3</v>
      </c>
      <c r="O68" s="18">
        <v>0.25769999999999998</v>
      </c>
      <c r="P68" s="152">
        <v>-3.5999999999999997E-2</v>
      </c>
      <c r="Q68" s="152">
        <v>0.69059999999999999</v>
      </c>
      <c r="R68" s="152">
        <v>-4.1999999999999997E-3</v>
      </c>
      <c r="S68" s="152">
        <v>-7.4000000000000003E-3</v>
      </c>
      <c r="T68" s="152">
        <v>-7.1999999999999998E-3</v>
      </c>
      <c r="U68" s="150">
        <v>20909</v>
      </c>
      <c r="V68" s="150">
        <v>-92</v>
      </c>
      <c r="W68" s="153">
        <v>0.21180555555555555</v>
      </c>
      <c r="X68" s="154">
        <v>42705</v>
      </c>
      <c r="Y68" s="21" t="s">
        <v>38</v>
      </c>
    </row>
    <row r="69" spans="1:25" ht="15.75" thickBot="1" x14ac:dyDescent="0.2">
      <c r="A69" s="7">
        <v>150211</v>
      </c>
      <c r="B69" s="144" t="s">
        <v>175</v>
      </c>
      <c r="C69" s="7">
        <v>1.0740000000000001</v>
      </c>
      <c r="D69" s="147">
        <v>3.7000000000000002E-3</v>
      </c>
      <c r="E69" s="144">
        <v>862.17</v>
      </c>
      <c r="F69" s="7">
        <v>1.036</v>
      </c>
      <c r="G69" s="146">
        <v>-3.6700000000000003E-2</v>
      </c>
      <c r="H69" s="146">
        <v>3.5000000000000003E-2</v>
      </c>
      <c r="I69" s="144">
        <v>5</v>
      </c>
      <c r="J69" s="144">
        <v>5</v>
      </c>
      <c r="K69" s="146">
        <v>4.8169999999999998E-2</v>
      </c>
      <c r="L69" s="144" t="s">
        <v>40</v>
      </c>
      <c r="M69" s="7" t="s">
        <v>176</v>
      </c>
      <c r="N69" s="145">
        <v>-4.8999999999999998E-3</v>
      </c>
      <c r="O69" s="23">
        <v>0.30980000000000002</v>
      </c>
      <c r="P69" s="146">
        <v>-3.5999999999999997E-2</v>
      </c>
      <c r="Q69" s="146">
        <v>0.61009999999999998</v>
      </c>
      <c r="R69" s="146">
        <v>2E-3</v>
      </c>
      <c r="S69" s="146">
        <v>-3.2000000000000002E-3</v>
      </c>
      <c r="T69" s="146">
        <v>-5.0000000000000001E-4</v>
      </c>
      <c r="U69" s="144">
        <v>116127</v>
      </c>
      <c r="V69" s="144">
        <v>-430</v>
      </c>
      <c r="W69" s="148">
        <v>0.21180555555555555</v>
      </c>
      <c r="X69" s="149">
        <v>42719</v>
      </c>
      <c r="Y69" s="13" t="s">
        <v>38</v>
      </c>
    </row>
    <row r="70" spans="1:25" ht="15.75" thickBot="1" x14ac:dyDescent="0.2">
      <c r="A70" s="14">
        <v>150140</v>
      </c>
      <c r="B70" s="150" t="s">
        <v>158</v>
      </c>
      <c r="C70" s="14">
        <v>1.0740000000000001</v>
      </c>
      <c r="D70" s="151">
        <v>8.9999999999999998E-4</v>
      </c>
      <c r="E70" s="150">
        <v>6.02</v>
      </c>
      <c r="F70" s="14">
        <v>1.0344</v>
      </c>
      <c r="G70" s="152">
        <v>-3.8300000000000001E-2</v>
      </c>
      <c r="H70" s="152">
        <v>3.5000000000000003E-2</v>
      </c>
      <c r="I70" s="150">
        <v>5</v>
      </c>
      <c r="J70" s="150">
        <v>5</v>
      </c>
      <c r="K70" s="152">
        <v>4.8099999999999997E-2</v>
      </c>
      <c r="L70" s="150" t="s">
        <v>40</v>
      </c>
      <c r="M70" s="14" t="s">
        <v>88</v>
      </c>
      <c r="N70" s="156">
        <v>-6.4000000000000003E-3</v>
      </c>
      <c r="O70" s="18">
        <v>0.26619999999999999</v>
      </c>
      <c r="P70" s="152">
        <v>-3.7900000000000003E-2</v>
      </c>
      <c r="Q70" s="152">
        <v>0.71399999999999997</v>
      </c>
      <c r="R70" s="152">
        <v>1.5299999999999999E-2</v>
      </c>
      <c r="S70" s="152">
        <v>1.4200000000000001E-2</v>
      </c>
      <c r="T70" s="152">
        <v>1.4200000000000001E-2</v>
      </c>
      <c r="U70" s="150">
        <v>640</v>
      </c>
      <c r="V70" s="150">
        <v>2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1.075</v>
      </c>
      <c r="D71" s="147">
        <v>2.8E-3</v>
      </c>
      <c r="E71" s="144">
        <v>10.74</v>
      </c>
      <c r="F71" s="7">
        <v>1.0342</v>
      </c>
      <c r="G71" s="146">
        <v>-3.95E-2</v>
      </c>
      <c r="H71" s="146">
        <v>3.5000000000000003E-2</v>
      </c>
      <c r="I71" s="144">
        <v>5</v>
      </c>
      <c r="J71" s="144">
        <v>5</v>
      </c>
      <c r="K71" s="146">
        <v>4.8039999999999999E-2</v>
      </c>
      <c r="L71" s="144" t="s">
        <v>40</v>
      </c>
      <c r="M71" s="7" t="s">
        <v>148</v>
      </c>
      <c r="N71" s="145">
        <v>-7.1999999999999998E-3</v>
      </c>
      <c r="O71" s="23">
        <v>0.58760000000000001</v>
      </c>
      <c r="P71" s="146">
        <v>-3.8800000000000001E-2</v>
      </c>
      <c r="Q71" s="144" t="s">
        <v>37</v>
      </c>
      <c r="R71" s="146">
        <v>9.7999999999999997E-3</v>
      </c>
      <c r="S71" s="146">
        <v>2.9999999999999997E-4</v>
      </c>
      <c r="T71" s="146">
        <v>4.4999999999999997E-3</v>
      </c>
      <c r="U71" s="144">
        <v>312</v>
      </c>
      <c r="V71" s="144">
        <v>0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150213</v>
      </c>
      <c r="B72" s="150" t="s">
        <v>177</v>
      </c>
      <c r="C72" s="14">
        <v>1.0760000000000001</v>
      </c>
      <c r="D72" s="151">
        <v>4.7000000000000002E-3</v>
      </c>
      <c r="E72" s="150">
        <v>1082.54</v>
      </c>
      <c r="F72" s="14">
        <v>1.034</v>
      </c>
      <c r="G72" s="152">
        <v>-4.0599999999999997E-2</v>
      </c>
      <c r="H72" s="152">
        <v>3.5000000000000003E-2</v>
      </c>
      <c r="I72" s="150">
        <v>5</v>
      </c>
      <c r="J72" s="150">
        <v>5</v>
      </c>
      <c r="K72" s="152">
        <v>4.7980000000000002E-2</v>
      </c>
      <c r="L72" s="150" t="s">
        <v>40</v>
      </c>
      <c r="M72" s="14" t="s">
        <v>174</v>
      </c>
      <c r="N72" s="156">
        <v>-5.4999999999999997E-3</v>
      </c>
      <c r="O72" s="18">
        <v>0.16289999999999999</v>
      </c>
      <c r="P72" s="152">
        <v>-3.9699999999999999E-2</v>
      </c>
      <c r="Q72" s="152">
        <v>1.6076999999999999</v>
      </c>
      <c r="R72" s="152">
        <v>-1.9E-3</v>
      </c>
      <c r="S72" s="152">
        <v>-5.1999999999999998E-3</v>
      </c>
      <c r="T72" s="152">
        <v>-7.1000000000000004E-3</v>
      </c>
      <c r="U72" s="150">
        <v>87441</v>
      </c>
      <c r="V72" s="150">
        <v>-734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150090</v>
      </c>
      <c r="B73" s="144" t="s">
        <v>173</v>
      </c>
      <c r="C73" s="7">
        <v>1.079</v>
      </c>
      <c r="D73" s="145">
        <v>-1.9E-3</v>
      </c>
      <c r="E73" s="144">
        <v>1.17</v>
      </c>
      <c r="F73" s="7">
        <v>1.0344</v>
      </c>
      <c r="G73" s="146">
        <v>-4.3099999999999999E-2</v>
      </c>
      <c r="H73" s="146">
        <v>3.5000000000000003E-2</v>
      </c>
      <c r="I73" s="144">
        <v>5</v>
      </c>
      <c r="J73" s="144">
        <v>5</v>
      </c>
      <c r="K73" s="146">
        <v>4.7870000000000003E-2</v>
      </c>
      <c r="L73" s="144" t="s">
        <v>40</v>
      </c>
      <c r="M73" s="7" t="s">
        <v>174</v>
      </c>
      <c r="N73" s="145">
        <v>-5.4999999999999997E-3</v>
      </c>
      <c r="O73" s="23">
        <v>0.40699999999999997</v>
      </c>
      <c r="P73" s="146">
        <v>-4.2299999999999997E-2</v>
      </c>
      <c r="Q73" s="146">
        <v>0.84689999999999999</v>
      </c>
      <c r="R73" s="146">
        <v>-1.2999999999999999E-3</v>
      </c>
      <c r="S73" s="146">
        <v>-2.8E-3</v>
      </c>
      <c r="T73" s="146">
        <v>2.0000000000000001E-4</v>
      </c>
      <c r="U73" s="144">
        <v>1086</v>
      </c>
      <c r="V73" s="144">
        <v>0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150152</v>
      </c>
      <c r="B74" s="150" t="s">
        <v>183</v>
      </c>
      <c r="C74" s="14">
        <v>1.0860000000000001</v>
      </c>
      <c r="D74" s="151">
        <v>2.8E-3</v>
      </c>
      <c r="E74" s="150">
        <v>5675.15</v>
      </c>
      <c r="F74" s="14">
        <v>1.034</v>
      </c>
      <c r="G74" s="152">
        <v>-5.0299999999999997E-2</v>
      </c>
      <c r="H74" s="152">
        <v>3.5000000000000003E-2</v>
      </c>
      <c r="I74" s="150">
        <v>5</v>
      </c>
      <c r="J74" s="150">
        <v>5</v>
      </c>
      <c r="K74" s="152">
        <v>4.7530000000000003E-2</v>
      </c>
      <c r="L74" s="150" t="s">
        <v>40</v>
      </c>
      <c r="M74" s="14" t="s">
        <v>129</v>
      </c>
      <c r="N74" s="156">
        <v>-9.1999999999999998E-3</v>
      </c>
      <c r="O74" s="18">
        <v>0.3669</v>
      </c>
      <c r="P74" s="152">
        <v>-4.8500000000000001E-2</v>
      </c>
      <c r="Q74" s="152">
        <v>0.47920000000000001</v>
      </c>
      <c r="R74" s="152">
        <v>-4.0000000000000001E-3</v>
      </c>
      <c r="S74" s="152">
        <v>-6.4000000000000003E-3</v>
      </c>
      <c r="T74" s="152">
        <v>-7.4000000000000003E-3</v>
      </c>
      <c r="U74" s="150">
        <v>339064</v>
      </c>
      <c r="V74" s="150">
        <v>-3401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150104</v>
      </c>
      <c r="B75" s="144" t="s">
        <v>286</v>
      </c>
      <c r="C75" s="7">
        <v>1.087</v>
      </c>
      <c r="D75" s="147">
        <v>1.4E-2</v>
      </c>
      <c r="E75" s="144">
        <v>6.29</v>
      </c>
      <c r="F75" s="7">
        <v>1.034</v>
      </c>
      <c r="G75" s="146">
        <v>-5.1299999999999998E-2</v>
      </c>
      <c r="H75" s="146">
        <v>3.5000000000000003E-2</v>
      </c>
      <c r="I75" s="144">
        <v>5</v>
      </c>
      <c r="J75" s="144">
        <v>5</v>
      </c>
      <c r="K75" s="146">
        <v>4.7480000000000001E-2</v>
      </c>
      <c r="L75" s="144" t="s">
        <v>40</v>
      </c>
      <c r="M75" s="7" t="s">
        <v>88</v>
      </c>
      <c r="N75" s="145">
        <v>-6.4000000000000003E-3</v>
      </c>
      <c r="O75" s="23">
        <v>0.43419999999999997</v>
      </c>
      <c r="P75" s="146">
        <v>-4.8500000000000001E-2</v>
      </c>
      <c r="Q75" s="146">
        <v>0.69669999999999999</v>
      </c>
      <c r="R75" s="146">
        <v>1.8800000000000001E-2</v>
      </c>
      <c r="S75" s="146">
        <v>1.14E-2</v>
      </c>
      <c r="T75" s="146">
        <v>7.1999999999999998E-3</v>
      </c>
      <c r="U75" s="144">
        <v>1038</v>
      </c>
      <c r="V75" s="144">
        <v>1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150135</v>
      </c>
      <c r="B76" s="150" t="s">
        <v>345</v>
      </c>
      <c r="C76" s="14">
        <v>1.04</v>
      </c>
      <c r="D76" s="151">
        <v>1.9E-3</v>
      </c>
      <c r="E76" s="150">
        <v>26.1</v>
      </c>
      <c r="F76" s="14">
        <v>1.034</v>
      </c>
      <c r="G76" s="152">
        <v>-5.7999999999999996E-3</v>
      </c>
      <c r="H76" s="152">
        <v>3.5000000000000003E-2</v>
      </c>
      <c r="I76" s="150">
        <v>5</v>
      </c>
      <c r="J76" s="150">
        <v>5</v>
      </c>
      <c r="K76" s="152">
        <v>4.4650000000000002E-2</v>
      </c>
      <c r="L76" s="150">
        <v>3.55</v>
      </c>
      <c r="M76" s="14" t="s">
        <v>187</v>
      </c>
      <c r="N76" s="156">
        <v>-5.1999999999999998E-3</v>
      </c>
      <c r="O76" s="152">
        <v>0.18840000000000001</v>
      </c>
      <c r="P76" s="150" t="s">
        <v>37</v>
      </c>
      <c r="Q76" s="152">
        <v>1.5282</v>
      </c>
      <c r="R76" s="152">
        <v>5.5999999999999999E-3</v>
      </c>
      <c r="S76" s="152">
        <v>3.8E-3</v>
      </c>
      <c r="T76" s="152">
        <v>3.0999999999999999E-3</v>
      </c>
      <c r="U76" s="150">
        <v>1940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1.2270000000000001</v>
      </c>
      <c r="D77" s="147">
        <v>2.2499999999999999E-2</v>
      </c>
      <c r="E77" s="144">
        <v>0.05</v>
      </c>
      <c r="F77" s="7">
        <v>1.034</v>
      </c>
      <c r="G77" s="146">
        <v>-0.1867</v>
      </c>
      <c r="H77" s="146">
        <v>3.5000000000000003E-2</v>
      </c>
      <c r="I77" s="144">
        <v>5</v>
      </c>
      <c r="J77" s="144">
        <v>5</v>
      </c>
      <c r="K77" s="146">
        <v>4.1910000000000003E-2</v>
      </c>
      <c r="L77" s="144" t="s">
        <v>40</v>
      </c>
      <c r="M77" s="7" t="s">
        <v>191</v>
      </c>
      <c r="N77" s="145">
        <v>-8.0999999999999996E-3</v>
      </c>
      <c r="O77" s="23">
        <v>0.47839999999999999</v>
      </c>
      <c r="P77" s="146">
        <v>-0.1578</v>
      </c>
      <c r="Q77" s="146">
        <v>1.3134999999999999</v>
      </c>
      <c r="R77" s="146">
        <v>7.7999999999999996E-3</v>
      </c>
      <c r="S77" s="146">
        <v>-7.7000000000000002E-3</v>
      </c>
      <c r="T77" s="146">
        <v>-2.3999999999999998E-3</v>
      </c>
      <c r="U77" s="144">
        <v>4148</v>
      </c>
      <c r="V77" s="144">
        <v>0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150085</v>
      </c>
      <c r="B78" s="150" t="s">
        <v>188</v>
      </c>
      <c r="C78" s="14">
        <v>1.0449999999999999</v>
      </c>
      <c r="D78" s="151">
        <v>1.9E-3</v>
      </c>
      <c r="E78" s="150">
        <v>21.68</v>
      </c>
      <c r="F78" s="14">
        <v>1.0167999999999999</v>
      </c>
      <c r="G78" s="152">
        <v>-2.7699999999999999E-2</v>
      </c>
      <c r="H78" s="152">
        <v>3.5000000000000003E-2</v>
      </c>
      <c r="I78" s="150">
        <v>5</v>
      </c>
      <c r="J78" s="150">
        <v>5</v>
      </c>
      <c r="K78" s="152">
        <v>7.1500000000000001E-3</v>
      </c>
      <c r="L78" s="150">
        <v>0.66</v>
      </c>
      <c r="M78" s="14" t="s">
        <v>189</v>
      </c>
      <c r="N78" s="156">
        <v>-7.4999999999999997E-3</v>
      </c>
      <c r="O78" s="152">
        <v>0.3962</v>
      </c>
      <c r="P78" s="150" t="s">
        <v>37</v>
      </c>
      <c r="Q78" s="162">
        <v>0.90659999999999996</v>
      </c>
      <c r="R78" s="152">
        <v>-4.3E-3</v>
      </c>
      <c r="S78" s="152">
        <v>-4.7000000000000002E-3</v>
      </c>
      <c r="T78" s="152">
        <v>-3.5999999999999999E-3</v>
      </c>
      <c r="U78" s="150">
        <v>18859</v>
      </c>
      <c r="V78" s="150">
        <v>3</v>
      </c>
      <c r="W78" s="153">
        <v>0.21180555555555555</v>
      </c>
      <c r="X78" s="154">
        <v>42863</v>
      </c>
      <c r="Y78" s="21" t="s">
        <v>38</v>
      </c>
    </row>
    <row r="79" spans="1:25" ht="15.75" thickBot="1" x14ac:dyDescent="0.2">
      <c r="A79" s="7">
        <v>150096</v>
      </c>
      <c r="B79" s="144" t="s">
        <v>192</v>
      </c>
      <c r="C79" s="7">
        <v>1.107</v>
      </c>
      <c r="D79" s="145">
        <v>-4.4999999999999997E-3</v>
      </c>
      <c r="E79" s="144">
        <v>0.04</v>
      </c>
      <c r="F79" s="7">
        <v>1.034</v>
      </c>
      <c r="G79" s="146">
        <v>-7.0599999999999996E-2</v>
      </c>
      <c r="H79" s="146">
        <v>3.5000000000000003E-2</v>
      </c>
      <c r="I79" s="144">
        <v>5</v>
      </c>
      <c r="J79" s="144">
        <v>5</v>
      </c>
      <c r="K79" s="146">
        <v>-3.8339999999999999E-2</v>
      </c>
      <c r="L79" s="144">
        <v>0.8</v>
      </c>
      <c r="M79" s="7" t="s">
        <v>193</v>
      </c>
      <c r="N79" s="145">
        <v>-7.1000000000000004E-3</v>
      </c>
      <c r="O79" s="146">
        <v>0.36130000000000001</v>
      </c>
      <c r="P79" s="144" t="s">
        <v>37</v>
      </c>
      <c r="Q79" s="146">
        <v>0.98970000000000002</v>
      </c>
      <c r="R79" s="146">
        <v>-9.1000000000000004E-3</v>
      </c>
      <c r="S79" s="146">
        <v>-8.8999999999999999E-3</v>
      </c>
      <c r="T79" s="146">
        <v>-4.4999999999999997E-3</v>
      </c>
      <c r="U79" s="144">
        <v>12452</v>
      </c>
      <c r="V79" s="144">
        <v>-10</v>
      </c>
      <c r="W79" s="148">
        <v>0.21180555555555555</v>
      </c>
      <c r="X79" s="149">
        <v>42738</v>
      </c>
      <c r="Y79" s="13" t="s">
        <v>38</v>
      </c>
    </row>
    <row r="80" spans="1:25" ht="14.25" thickBot="1" x14ac:dyDescent="0.2">
      <c r="A80" s="44" t="s">
        <v>243</v>
      </c>
      <c r="B80" s="36"/>
      <c r="C80" s="35"/>
      <c r="D80" s="43">
        <f>AVERAGE(D45:D79)</f>
        <v>2.2628571428571424E-3</v>
      </c>
      <c r="E80" s="36"/>
      <c r="F80" s="35"/>
      <c r="G80" s="43">
        <f>AVERAGE(G45:G79)</f>
        <v>-3.1562857142857143E-2</v>
      </c>
      <c r="H80" s="272">
        <f>COUNTIF($D45:$D79,"&gt;0")/COUNT($D45:$D79)</f>
        <v>0.68571428571428572</v>
      </c>
      <c r="I80" s="270"/>
      <c r="J80" s="270"/>
      <c r="K80" s="43">
        <f>AVERAGE(K45:K79)</f>
        <v>4.4650571428571428E-2</v>
      </c>
      <c r="L80" s="36"/>
      <c r="M80" s="35"/>
      <c r="N80" s="38"/>
      <c r="O80" s="39"/>
      <c r="P80" s="43">
        <f>AVERAGE(P45:P79)</f>
        <v>-3.260645161290323E-2</v>
      </c>
      <c r="Q80" s="37"/>
      <c r="R80" s="43">
        <f>AVERAGE(R45:R79)</f>
        <v>3.0942857142857143E-3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14">
        <v>150049</v>
      </c>
      <c r="B81" s="150" t="s">
        <v>142</v>
      </c>
      <c r="C81" s="14">
        <v>1.0349999999999999</v>
      </c>
      <c r="D81" s="151">
        <v>1.9E-3</v>
      </c>
      <c r="E81" s="150">
        <v>54.56</v>
      </c>
      <c r="F81" s="14">
        <v>1.0229999999999999</v>
      </c>
      <c r="G81" s="152">
        <v>-1.17E-2</v>
      </c>
      <c r="H81" s="152">
        <v>3.2000000000000001E-2</v>
      </c>
      <c r="I81" s="150">
        <v>4.7</v>
      </c>
      <c r="J81" s="150">
        <v>4.7</v>
      </c>
      <c r="K81" s="152">
        <v>4.6440000000000002E-2</v>
      </c>
      <c r="L81" s="150" t="s">
        <v>40</v>
      </c>
      <c r="M81" s="14" t="s">
        <v>36</v>
      </c>
      <c r="N81" s="159">
        <v>0</v>
      </c>
      <c r="O81" s="18">
        <v>0.5181</v>
      </c>
      <c r="P81" s="152">
        <v>-1.3299999999999999E-2</v>
      </c>
      <c r="Q81" s="150" t="s">
        <v>37</v>
      </c>
      <c r="R81" s="152">
        <v>-8.6999999999999994E-3</v>
      </c>
      <c r="S81" s="152">
        <v>-5.8999999999999999E-3</v>
      </c>
      <c r="T81" s="152">
        <v>-3.0999999999999999E-3</v>
      </c>
      <c r="U81" s="150">
        <v>1899</v>
      </c>
      <c r="V81" s="150">
        <v>-3</v>
      </c>
      <c r="W81" s="153">
        <v>0.21180555555555555</v>
      </c>
      <c r="X81" s="154">
        <v>42807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1.05</v>
      </c>
      <c r="D82" s="147">
        <v>2.8999999999999998E-3</v>
      </c>
      <c r="E82" s="144">
        <v>180.73</v>
      </c>
      <c r="F82" s="7">
        <v>1.0349999999999999</v>
      </c>
      <c r="G82" s="146">
        <v>-1.4500000000000001E-2</v>
      </c>
      <c r="H82" s="146">
        <v>3.2000000000000001E-2</v>
      </c>
      <c r="I82" s="144">
        <v>4.7</v>
      </c>
      <c r="J82" s="144">
        <v>4.7</v>
      </c>
      <c r="K82" s="146">
        <v>4.6309999999999997E-2</v>
      </c>
      <c r="L82" s="144" t="s">
        <v>40</v>
      </c>
      <c r="M82" s="7" t="s">
        <v>146</v>
      </c>
      <c r="N82" s="145">
        <v>-7.9000000000000008E-3</v>
      </c>
      <c r="O82" s="23">
        <v>0.37690000000000001</v>
      </c>
      <c r="P82" s="146">
        <v>-1.52E-2</v>
      </c>
      <c r="Q82" s="146">
        <v>0.4546</v>
      </c>
      <c r="R82" s="146">
        <v>-2.0999999999999999E-3</v>
      </c>
      <c r="S82" s="146">
        <v>-7.1999999999999998E-3</v>
      </c>
      <c r="T82" s="146">
        <v>-7.1999999999999998E-3</v>
      </c>
      <c r="U82" s="144">
        <v>8651</v>
      </c>
      <c r="V82" s="144">
        <v>-181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150028</v>
      </c>
      <c r="B83" s="150" t="s">
        <v>147</v>
      </c>
      <c r="C83" s="14">
        <v>1.0549999999999999</v>
      </c>
      <c r="D83" s="151">
        <v>7.6E-3</v>
      </c>
      <c r="E83" s="150">
        <v>28.05</v>
      </c>
      <c r="F83" s="14">
        <v>1.028</v>
      </c>
      <c r="G83" s="152">
        <v>-2.63E-2</v>
      </c>
      <c r="H83" s="152">
        <v>3.2000000000000001E-2</v>
      </c>
      <c r="I83" s="150">
        <v>4.7</v>
      </c>
      <c r="J83" s="150">
        <v>4.7</v>
      </c>
      <c r="K83" s="152">
        <v>4.5760000000000002E-2</v>
      </c>
      <c r="L83" s="150" t="s">
        <v>40</v>
      </c>
      <c r="M83" s="14" t="s">
        <v>148</v>
      </c>
      <c r="N83" s="156">
        <v>-7.1999999999999998E-3</v>
      </c>
      <c r="O83" s="18">
        <v>0.55679999999999996</v>
      </c>
      <c r="P83" s="152">
        <v>-2.64E-2</v>
      </c>
      <c r="Q83" s="152">
        <v>0.57940000000000003</v>
      </c>
      <c r="R83" s="152">
        <v>-3.3999999999999998E-3</v>
      </c>
      <c r="S83" s="152">
        <v>-7.1000000000000004E-3</v>
      </c>
      <c r="T83" s="152">
        <v>-6.3E-3</v>
      </c>
      <c r="U83" s="150">
        <v>4499</v>
      </c>
      <c r="V83" s="150">
        <v>2</v>
      </c>
      <c r="W83" s="153">
        <v>0.17083333333333331</v>
      </c>
      <c r="X83" s="154">
        <v>42771</v>
      </c>
      <c r="Y83" s="21" t="s">
        <v>38</v>
      </c>
    </row>
    <row r="84" spans="1:25" ht="15.75" thickBot="1" x14ac:dyDescent="0.2">
      <c r="A84" s="7">
        <v>150157</v>
      </c>
      <c r="B84" s="144" t="s">
        <v>149</v>
      </c>
      <c r="C84" s="7">
        <v>1.0620000000000001</v>
      </c>
      <c r="D84" s="147">
        <v>7.6E-3</v>
      </c>
      <c r="E84" s="144">
        <v>3075.11</v>
      </c>
      <c r="F84" s="7">
        <v>1.0349999999999999</v>
      </c>
      <c r="G84" s="146">
        <v>-2.6100000000000002E-2</v>
      </c>
      <c r="H84" s="146">
        <v>3.2000000000000001E-2</v>
      </c>
      <c r="I84" s="144">
        <v>4.7</v>
      </c>
      <c r="J84" s="144">
        <v>4.7</v>
      </c>
      <c r="K84" s="146">
        <v>4.5760000000000002E-2</v>
      </c>
      <c r="L84" s="144" t="s">
        <v>40</v>
      </c>
      <c r="M84" s="7" t="s">
        <v>150</v>
      </c>
      <c r="N84" s="145">
        <v>-3.8999999999999998E-3</v>
      </c>
      <c r="O84" s="23">
        <v>0.31830000000000003</v>
      </c>
      <c r="P84" s="146">
        <v>-2.63E-2</v>
      </c>
      <c r="Q84" s="146">
        <v>0.59150000000000003</v>
      </c>
      <c r="R84" s="146">
        <v>-2.0999999999999999E-3</v>
      </c>
      <c r="S84" s="146">
        <v>-5.3E-3</v>
      </c>
      <c r="T84" s="146">
        <v>-5.3E-3</v>
      </c>
      <c r="U84" s="144">
        <v>112247</v>
      </c>
      <c r="V84" s="144">
        <v>-900</v>
      </c>
      <c r="W84" s="148">
        <v>0.21180555555555555</v>
      </c>
      <c r="X84" s="149">
        <v>42719</v>
      </c>
      <c r="Y84" s="13" t="s">
        <v>38</v>
      </c>
    </row>
    <row r="85" spans="1:25" ht="15.75" thickBot="1" x14ac:dyDescent="0.2">
      <c r="A85" s="14">
        <v>150148</v>
      </c>
      <c r="B85" s="150" t="s">
        <v>143</v>
      </c>
      <c r="C85" s="14">
        <v>1.0640000000000001</v>
      </c>
      <c r="D85" s="151">
        <v>8.9999999999999998E-4</v>
      </c>
      <c r="E85" s="150">
        <v>205.75</v>
      </c>
      <c r="F85" s="14">
        <v>1.0349999999999999</v>
      </c>
      <c r="G85" s="152">
        <v>-2.8000000000000001E-2</v>
      </c>
      <c r="H85" s="152">
        <v>3.2000000000000001E-2</v>
      </c>
      <c r="I85" s="150">
        <v>4.7</v>
      </c>
      <c r="J85" s="150">
        <v>4.7</v>
      </c>
      <c r="K85" s="152">
        <v>4.5679999999999998E-2</v>
      </c>
      <c r="L85" s="150" t="s">
        <v>40</v>
      </c>
      <c r="M85" s="14" t="s">
        <v>144</v>
      </c>
      <c r="N85" s="156">
        <v>-7.4000000000000003E-3</v>
      </c>
      <c r="O85" s="18">
        <v>0.20799999999999999</v>
      </c>
      <c r="P85" s="152">
        <v>-2.81E-2</v>
      </c>
      <c r="Q85" s="152">
        <v>0.84899999999999998</v>
      </c>
      <c r="R85" s="152">
        <v>-3.3999999999999998E-3</v>
      </c>
      <c r="S85" s="152">
        <v>-5.4999999999999997E-3</v>
      </c>
      <c r="T85" s="152">
        <v>-6.7999999999999996E-3</v>
      </c>
      <c r="U85" s="150">
        <v>11078</v>
      </c>
      <c r="V85" s="150">
        <v>-200</v>
      </c>
      <c r="W85" s="153">
        <v>0.21180555555555555</v>
      </c>
      <c r="X85" s="154">
        <v>42719</v>
      </c>
      <c r="Y85" s="21" t="s">
        <v>38</v>
      </c>
    </row>
    <row r="86" spans="1:25" ht="14.25" thickBot="1" x14ac:dyDescent="0.2">
      <c r="A86" s="44" t="s">
        <v>242</v>
      </c>
      <c r="B86" s="36"/>
      <c r="C86" s="35"/>
      <c r="D86" s="43">
        <f>AVERAGE(D81:D85)</f>
        <v>4.1800000000000006E-3</v>
      </c>
      <c r="E86" s="36"/>
      <c r="F86" s="35"/>
      <c r="G86" s="43">
        <f>AVERAGE(G81:G85)</f>
        <v>-2.1319999999999999E-2</v>
      </c>
      <c r="H86" s="272">
        <f>COUNTIF($D81:$D85,"&gt;0")/COUNT($D81:$D85)</f>
        <v>1</v>
      </c>
      <c r="I86" s="270">
        <f>COUNTIF($D81:$D85,"&lt;0")</f>
        <v>0</v>
      </c>
      <c r="J86" s="270">
        <f>COUNTIF($D81:$D85,"=0")</f>
        <v>0</v>
      </c>
      <c r="K86" s="43">
        <f>AVERAGE(K81:K85)</f>
        <v>4.5989999999999996E-2</v>
      </c>
      <c r="L86" s="36"/>
      <c r="M86" s="35"/>
      <c r="N86" s="38"/>
      <c r="O86" s="39"/>
      <c r="P86" s="43">
        <f>AVERAGE(P81:P85)</f>
        <v>-2.1859999999999997E-2</v>
      </c>
      <c r="Q86" s="37"/>
      <c r="R86" s="43">
        <f>AVERAGE(R81:R85)</f>
        <v>-3.9399999999999999E-3</v>
      </c>
      <c r="S86" s="37"/>
      <c r="T86" s="37"/>
      <c r="U86" s="36"/>
      <c r="V86" s="36"/>
      <c r="W86" s="40"/>
      <c r="X86" s="41"/>
      <c r="Y86" s="42"/>
    </row>
    <row r="87" spans="1:25" ht="15.75" thickBot="1" x14ac:dyDescent="0.2">
      <c r="A87" s="7">
        <v>150022</v>
      </c>
      <c r="B87" s="155" t="s">
        <v>42</v>
      </c>
      <c r="C87" s="7">
        <v>0.84399999999999997</v>
      </c>
      <c r="D87" s="145">
        <v>-1.1999999999999999E-3</v>
      </c>
      <c r="E87" s="144">
        <v>4636.3</v>
      </c>
      <c r="F87" s="7">
        <v>1.0309999999999999</v>
      </c>
      <c r="G87" s="146">
        <v>0.18140000000000001</v>
      </c>
      <c r="H87" s="146">
        <v>0.03</v>
      </c>
      <c r="I87" s="144">
        <v>4.5</v>
      </c>
      <c r="J87" s="144">
        <v>4.5</v>
      </c>
      <c r="K87" s="146">
        <v>5.5350000000000003E-2</v>
      </c>
      <c r="L87" s="144" t="s">
        <v>40</v>
      </c>
      <c r="M87" s="7" t="s">
        <v>43</v>
      </c>
      <c r="N87" s="145">
        <v>-8.0999999999999996E-3</v>
      </c>
      <c r="O87" s="23">
        <v>0.1074</v>
      </c>
      <c r="P87" s="155" t="s">
        <v>44</v>
      </c>
      <c r="Q87" s="160">
        <v>2.1566000000000001</v>
      </c>
      <c r="R87" s="146">
        <v>-1.6999999999999999E-3</v>
      </c>
      <c r="S87" s="146">
        <v>-5.4999999999999997E-3</v>
      </c>
      <c r="T87" s="146">
        <v>-6.1000000000000004E-3</v>
      </c>
      <c r="U87" s="144">
        <v>279278</v>
      </c>
      <c r="V87" s="144">
        <v>-257</v>
      </c>
      <c r="W87" s="148">
        <v>0.21180555555555555</v>
      </c>
      <c r="X87" s="173">
        <v>42738</v>
      </c>
      <c r="Y87" s="13" t="s">
        <v>38</v>
      </c>
    </row>
    <row r="88" spans="1:25" ht="15.75" thickBot="1" x14ac:dyDescent="0.2">
      <c r="A88" s="14">
        <v>150207</v>
      </c>
      <c r="B88" s="150" t="s">
        <v>71</v>
      </c>
      <c r="C88" s="14">
        <v>1.0409999999999999</v>
      </c>
      <c r="D88" s="151">
        <v>1E-3</v>
      </c>
      <c r="E88" s="150">
        <v>114.67</v>
      </c>
      <c r="F88" s="14">
        <v>1.0329999999999999</v>
      </c>
      <c r="G88" s="152">
        <v>-7.7000000000000002E-3</v>
      </c>
      <c r="H88" s="152">
        <v>0.03</v>
      </c>
      <c r="I88" s="150">
        <v>4.5</v>
      </c>
      <c r="J88" s="150">
        <v>4.5</v>
      </c>
      <c r="K88" s="152">
        <v>4.4639999999999999E-2</v>
      </c>
      <c r="L88" s="150" t="s">
        <v>40</v>
      </c>
      <c r="M88" s="14" t="s">
        <v>72</v>
      </c>
      <c r="N88" s="156">
        <v>-8.5000000000000006E-3</v>
      </c>
      <c r="O88" s="18">
        <v>0.1331</v>
      </c>
      <c r="P88" s="152">
        <v>-9.4999999999999998E-3</v>
      </c>
      <c r="Q88" s="152">
        <v>1.0270999999999999</v>
      </c>
      <c r="R88" s="152">
        <v>4.1000000000000003E-3</v>
      </c>
      <c r="S88" s="152">
        <v>4.0000000000000001E-3</v>
      </c>
      <c r="T88" s="152">
        <v>1.2999999999999999E-3</v>
      </c>
      <c r="U88" s="150">
        <v>14696</v>
      </c>
      <c r="V88" s="150">
        <v>7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1.038</v>
      </c>
      <c r="D89" s="147">
        <v>1.9E-3</v>
      </c>
      <c r="E89" s="144">
        <v>280.66000000000003</v>
      </c>
      <c r="F89" s="7">
        <v>1.03</v>
      </c>
      <c r="G89" s="146">
        <v>-7.7999999999999996E-3</v>
      </c>
      <c r="H89" s="146">
        <v>0.03</v>
      </c>
      <c r="I89" s="144">
        <v>4.5</v>
      </c>
      <c r="J89" s="144">
        <v>4.5</v>
      </c>
      <c r="K89" s="146">
        <v>4.4639999999999999E-2</v>
      </c>
      <c r="L89" s="144" t="s">
        <v>40</v>
      </c>
      <c r="M89" s="7" t="s">
        <v>62</v>
      </c>
      <c r="N89" s="145">
        <v>-2.0000000000000001E-4</v>
      </c>
      <c r="O89" s="23">
        <v>0.1192</v>
      </c>
      <c r="P89" s="146">
        <v>-7.0000000000000001E-3</v>
      </c>
      <c r="Q89" s="146">
        <v>0.44059999999999999</v>
      </c>
      <c r="R89" s="146">
        <v>3.5999999999999999E-3</v>
      </c>
      <c r="S89" s="146">
        <v>2.3E-3</v>
      </c>
      <c r="T89" s="146">
        <v>1.5E-3</v>
      </c>
      <c r="U89" s="144">
        <v>3681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150076</v>
      </c>
      <c r="B90" s="150" t="s">
        <v>288</v>
      </c>
      <c r="C90" s="14">
        <v>1.0389999999999999</v>
      </c>
      <c r="D90" s="151">
        <v>1.9E-3</v>
      </c>
      <c r="E90" s="150">
        <v>0.5</v>
      </c>
      <c r="F90" s="14">
        <v>1.0309999999999999</v>
      </c>
      <c r="G90" s="152">
        <v>-7.7999999999999996E-3</v>
      </c>
      <c r="H90" s="152">
        <v>0.03</v>
      </c>
      <c r="I90" s="150">
        <v>4.5</v>
      </c>
      <c r="J90" s="150">
        <v>4.5</v>
      </c>
      <c r="K90" s="152">
        <v>4.4639999999999999E-2</v>
      </c>
      <c r="L90" s="150" t="s">
        <v>40</v>
      </c>
      <c r="M90" s="14" t="s">
        <v>88</v>
      </c>
      <c r="N90" s="156">
        <v>-6.4000000000000003E-3</v>
      </c>
      <c r="O90" s="18">
        <v>0.4279</v>
      </c>
      <c r="P90" s="152">
        <v>-9.2999999999999992E-3</v>
      </c>
      <c r="Q90" s="152">
        <v>0.75890000000000002</v>
      </c>
      <c r="R90" s="152">
        <v>1.67E-2</v>
      </c>
      <c r="S90" s="152">
        <v>2.1399999999999999E-2</v>
      </c>
      <c r="T90" s="152">
        <v>1.35E-2</v>
      </c>
      <c r="U90" s="150">
        <v>291</v>
      </c>
      <c r="V90" s="150">
        <v>0</v>
      </c>
      <c r="W90" s="153">
        <v>0.21180555555555555</v>
      </c>
      <c r="X90" s="154">
        <v>42738</v>
      </c>
      <c r="Y90" s="21" t="s">
        <v>38</v>
      </c>
    </row>
    <row r="91" spans="1:25" ht="15.75" thickBot="1" x14ac:dyDescent="0.2">
      <c r="A91" s="7">
        <v>502017</v>
      </c>
      <c r="B91" s="144" t="s">
        <v>45</v>
      </c>
      <c r="C91" s="7">
        <v>1.0409999999999999</v>
      </c>
      <c r="D91" s="157">
        <v>0</v>
      </c>
      <c r="E91" s="144">
        <v>3.41</v>
      </c>
      <c r="F91" s="7">
        <v>1.0329999999999999</v>
      </c>
      <c r="G91" s="146">
        <v>-7.7000000000000002E-3</v>
      </c>
      <c r="H91" s="146">
        <v>0.03</v>
      </c>
      <c r="I91" s="144">
        <v>4.5</v>
      </c>
      <c r="J91" s="144">
        <v>4.5</v>
      </c>
      <c r="K91" s="146">
        <v>4.4639999999999999E-2</v>
      </c>
      <c r="L91" s="144" t="s">
        <v>40</v>
      </c>
      <c r="M91" s="7" t="s">
        <v>46</v>
      </c>
      <c r="N91" s="145">
        <v>-2.8999999999999998E-3</v>
      </c>
      <c r="O91" s="23">
        <v>0.36370000000000002</v>
      </c>
      <c r="P91" s="146">
        <v>-9.4999999999999998E-3</v>
      </c>
      <c r="Q91" s="146">
        <v>0.48780000000000001</v>
      </c>
      <c r="R91" s="146">
        <v>-3.7000000000000002E-3</v>
      </c>
      <c r="S91" s="146">
        <v>-2E-3</v>
      </c>
      <c r="T91" s="146">
        <v>-3.0000000000000001E-3</v>
      </c>
      <c r="U91" s="144">
        <v>244</v>
      </c>
      <c r="V91" s="144">
        <v>0</v>
      </c>
      <c r="W91" s="148">
        <v>0.21180555555555555</v>
      </c>
      <c r="X91" s="149">
        <v>42719</v>
      </c>
      <c r="Y91" s="13" t="s">
        <v>38</v>
      </c>
    </row>
    <row r="92" spans="1:25" ht="15.75" thickBot="1" x14ac:dyDescent="0.2">
      <c r="A92" s="14">
        <v>150229</v>
      </c>
      <c r="B92" s="150" t="s">
        <v>69</v>
      </c>
      <c r="C92" s="14">
        <v>1.044</v>
      </c>
      <c r="D92" s="151">
        <v>1.9E-3</v>
      </c>
      <c r="E92" s="150">
        <v>429.52</v>
      </c>
      <c r="F92" s="14">
        <v>1.0349999999999999</v>
      </c>
      <c r="G92" s="152">
        <v>-8.6999999999999994E-3</v>
      </c>
      <c r="H92" s="152">
        <v>0.03</v>
      </c>
      <c r="I92" s="150">
        <v>4.5</v>
      </c>
      <c r="J92" s="150">
        <v>4.5</v>
      </c>
      <c r="K92" s="152">
        <v>4.4600000000000001E-2</v>
      </c>
      <c r="L92" s="150" t="s">
        <v>40</v>
      </c>
      <c r="M92" s="14" t="s">
        <v>70</v>
      </c>
      <c r="N92" s="156">
        <v>-9.1999999999999998E-3</v>
      </c>
      <c r="O92" s="18">
        <v>0.27010000000000001</v>
      </c>
      <c r="P92" s="152">
        <v>-1.0500000000000001E-2</v>
      </c>
      <c r="Q92" s="152">
        <v>0.70409999999999995</v>
      </c>
      <c r="R92" s="152">
        <v>3.0999999999999999E-3</v>
      </c>
      <c r="S92" s="152">
        <v>2.3E-3</v>
      </c>
      <c r="T92" s="152">
        <v>0</v>
      </c>
      <c r="U92" s="150">
        <v>18307</v>
      </c>
      <c r="V92" s="150">
        <v>361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1.01</v>
      </c>
      <c r="D93" s="147">
        <v>1E-3</v>
      </c>
      <c r="E93" s="144">
        <v>516.75</v>
      </c>
      <c r="F93" s="7">
        <v>1.0009999999999999</v>
      </c>
      <c r="G93" s="146">
        <v>-8.9999999999999993E-3</v>
      </c>
      <c r="H93" s="146">
        <v>0.03</v>
      </c>
      <c r="I93" s="144">
        <v>4.5</v>
      </c>
      <c r="J93" s="144">
        <v>4.5</v>
      </c>
      <c r="K93" s="146">
        <v>4.4600000000000001E-2</v>
      </c>
      <c r="L93" s="144" t="s">
        <v>40</v>
      </c>
      <c r="M93" s="7" t="s">
        <v>78</v>
      </c>
      <c r="N93" s="145">
        <v>-4.8999999999999998E-3</v>
      </c>
      <c r="O93" s="23">
        <v>0.2923</v>
      </c>
      <c r="P93" s="146">
        <v>-1.06E-2</v>
      </c>
      <c r="Q93" s="146">
        <v>0.69710000000000005</v>
      </c>
      <c r="R93" s="146">
        <v>-4.4000000000000003E-3</v>
      </c>
      <c r="S93" s="146">
        <v>-6.1999999999999998E-3</v>
      </c>
      <c r="T93" s="146">
        <v>-7.9000000000000008E-3</v>
      </c>
      <c r="U93" s="144">
        <v>3026</v>
      </c>
      <c r="V93" s="144">
        <v>-302</v>
      </c>
      <c r="W93" s="148">
        <v>0.21180555555555555</v>
      </c>
      <c r="X93" s="149">
        <v>42979</v>
      </c>
      <c r="Y93" s="13" t="s">
        <v>38</v>
      </c>
    </row>
    <row r="94" spans="1:25" ht="15.75" thickBot="1" x14ac:dyDescent="0.2">
      <c r="A94" s="14">
        <v>150283</v>
      </c>
      <c r="B94" s="150" t="s">
        <v>63</v>
      </c>
      <c r="C94" s="14">
        <v>1.0189999999999999</v>
      </c>
      <c r="D94" s="151">
        <v>1E-3</v>
      </c>
      <c r="E94" s="150">
        <v>388.08</v>
      </c>
      <c r="F94" s="14">
        <v>1.0099</v>
      </c>
      <c r="G94" s="152">
        <v>-8.9999999999999993E-3</v>
      </c>
      <c r="H94" s="152">
        <v>0.03</v>
      </c>
      <c r="I94" s="150">
        <v>4.5</v>
      </c>
      <c r="J94" s="150">
        <v>4.5</v>
      </c>
      <c r="K94" s="152">
        <v>4.4589999999999998E-2</v>
      </c>
      <c r="L94" s="150" t="s">
        <v>40</v>
      </c>
      <c r="M94" s="14" t="s">
        <v>64</v>
      </c>
      <c r="N94" s="156">
        <v>-6.4000000000000003E-3</v>
      </c>
      <c r="O94" s="18">
        <v>0.2944</v>
      </c>
      <c r="P94" s="152">
        <v>-1.06E-2</v>
      </c>
      <c r="Q94" s="162">
        <v>0.68020000000000003</v>
      </c>
      <c r="R94" s="152">
        <v>-3.0999999999999999E-3</v>
      </c>
      <c r="S94" s="152">
        <v>-6.8999999999999999E-3</v>
      </c>
      <c r="T94" s="152">
        <v>-6.4000000000000003E-3</v>
      </c>
      <c r="U94" s="150">
        <v>9207</v>
      </c>
      <c r="V94" s="150">
        <v>-4</v>
      </c>
      <c r="W94" s="153">
        <v>0.21180555555555555</v>
      </c>
      <c r="X94" s="154">
        <v>42905</v>
      </c>
      <c r="Y94" s="21" t="s">
        <v>38</v>
      </c>
    </row>
    <row r="95" spans="1:25" ht="15.75" thickBot="1" x14ac:dyDescent="0.2">
      <c r="A95" s="7">
        <v>150233</v>
      </c>
      <c r="B95" s="144" t="s">
        <v>81</v>
      </c>
      <c r="C95" s="7">
        <v>1.022</v>
      </c>
      <c r="D95" s="147">
        <v>2E-3</v>
      </c>
      <c r="E95" s="144">
        <v>19.78</v>
      </c>
      <c r="F95" s="7">
        <v>1.0125</v>
      </c>
      <c r="G95" s="146">
        <v>-9.4000000000000004E-3</v>
      </c>
      <c r="H95" s="146">
        <v>0.03</v>
      </c>
      <c r="I95" s="144">
        <v>4.5</v>
      </c>
      <c r="J95" s="144">
        <v>4.5</v>
      </c>
      <c r="K95" s="146">
        <v>4.4580000000000002E-2</v>
      </c>
      <c r="L95" s="144" t="s">
        <v>40</v>
      </c>
      <c r="M95" s="7" t="s">
        <v>82</v>
      </c>
      <c r="N95" s="145">
        <v>-8.0999999999999996E-3</v>
      </c>
      <c r="O95" s="23">
        <v>0.28789999999999999</v>
      </c>
      <c r="P95" s="146">
        <v>-1.06E-2</v>
      </c>
      <c r="Q95" s="160">
        <v>0.69220000000000004</v>
      </c>
      <c r="R95" s="146">
        <v>2.8999999999999998E-3</v>
      </c>
      <c r="S95" s="146">
        <v>-2E-3</v>
      </c>
      <c r="T95" s="146">
        <v>-7.9000000000000008E-3</v>
      </c>
      <c r="U95" s="144">
        <v>2467</v>
      </c>
      <c r="V95" s="144">
        <v>-4</v>
      </c>
      <c r="W95" s="148">
        <v>0.21180555555555555</v>
      </c>
      <c r="X95" s="149">
        <v>42884</v>
      </c>
      <c r="Y95" s="13" t="s">
        <v>38</v>
      </c>
    </row>
    <row r="96" spans="1:25" ht="15.75" thickBot="1" x14ac:dyDescent="0.2">
      <c r="A96" s="14">
        <v>150237</v>
      </c>
      <c r="B96" s="150" t="s">
        <v>75</v>
      </c>
      <c r="C96" s="14">
        <v>1.056</v>
      </c>
      <c r="D96" s="151">
        <v>2.8E-3</v>
      </c>
      <c r="E96" s="150">
        <v>62.43</v>
      </c>
      <c r="F96" s="14">
        <v>1.046</v>
      </c>
      <c r="G96" s="152">
        <v>-9.5999999999999992E-3</v>
      </c>
      <c r="H96" s="152">
        <v>0.03</v>
      </c>
      <c r="I96" s="150">
        <v>4.75</v>
      </c>
      <c r="J96" s="150">
        <v>4.5</v>
      </c>
      <c r="K96" s="152">
        <v>4.4569999999999999E-2</v>
      </c>
      <c r="L96" s="150" t="s">
        <v>40</v>
      </c>
      <c r="M96" s="14" t="s">
        <v>76</v>
      </c>
      <c r="N96" s="156">
        <v>-1.06E-2</v>
      </c>
      <c r="O96" s="18">
        <v>0.42730000000000001</v>
      </c>
      <c r="P96" s="152">
        <v>-1.1299999999999999E-2</v>
      </c>
      <c r="Q96" s="152">
        <v>0.32569999999999999</v>
      </c>
      <c r="R96" s="152">
        <v>-5.7000000000000002E-3</v>
      </c>
      <c r="S96" s="152">
        <v>-5.7000000000000002E-3</v>
      </c>
      <c r="T96" s="152">
        <v>1.0999999999999999E-2</v>
      </c>
      <c r="U96" s="150">
        <v>1191</v>
      </c>
      <c r="V96" s="150">
        <v>53</v>
      </c>
      <c r="W96" s="153">
        <v>0.21180555555555555</v>
      </c>
      <c r="X96" s="154">
        <v>42675</v>
      </c>
      <c r="Y96" s="21" t="s">
        <v>38</v>
      </c>
    </row>
    <row r="97" spans="1:25" ht="15.75" thickBot="1" x14ac:dyDescent="0.2">
      <c r="A97" s="7">
        <v>150257</v>
      </c>
      <c r="B97" s="144" t="s">
        <v>53</v>
      </c>
      <c r="C97" s="7">
        <v>1.022</v>
      </c>
      <c r="D97" s="147">
        <v>2.8999999999999998E-3</v>
      </c>
      <c r="E97" s="144">
        <v>19.59</v>
      </c>
      <c r="F97" s="7">
        <v>1.0121</v>
      </c>
      <c r="G97" s="146">
        <v>-9.7999999999999997E-3</v>
      </c>
      <c r="H97" s="146">
        <v>0.03</v>
      </c>
      <c r="I97" s="144">
        <v>4.5</v>
      </c>
      <c r="J97" s="144">
        <v>4.5</v>
      </c>
      <c r="K97" s="146">
        <v>4.4560000000000002E-2</v>
      </c>
      <c r="L97" s="144" t="s">
        <v>40</v>
      </c>
      <c r="M97" s="7" t="s">
        <v>54</v>
      </c>
      <c r="N97" s="145">
        <v>-1.04E-2</v>
      </c>
      <c r="O97" s="23">
        <v>0.41970000000000002</v>
      </c>
      <c r="P97" s="146">
        <v>-1.1599999999999999E-2</v>
      </c>
      <c r="Q97" s="146">
        <v>0.37940000000000002</v>
      </c>
      <c r="R97" s="146">
        <v>1.4E-3</v>
      </c>
      <c r="S97" s="146">
        <v>-1.0699999999999999E-2</v>
      </c>
      <c r="T97" s="146">
        <v>4.1000000000000003E-3</v>
      </c>
      <c r="U97" s="144">
        <v>1552</v>
      </c>
      <c r="V97" s="144">
        <v>0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150243</v>
      </c>
      <c r="B98" s="150" t="s">
        <v>128</v>
      </c>
      <c r="C98" s="14">
        <v>1.04</v>
      </c>
      <c r="D98" s="151">
        <v>1E-3</v>
      </c>
      <c r="E98" s="150">
        <v>147.32</v>
      </c>
      <c r="F98" s="14">
        <v>1.03</v>
      </c>
      <c r="G98" s="152">
        <v>-9.7000000000000003E-3</v>
      </c>
      <c r="H98" s="152">
        <v>0.03</v>
      </c>
      <c r="I98" s="150">
        <v>4.5</v>
      </c>
      <c r="J98" s="150">
        <v>4.5</v>
      </c>
      <c r="K98" s="152">
        <v>4.4549999999999999E-2</v>
      </c>
      <c r="L98" s="150" t="s">
        <v>40</v>
      </c>
      <c r="M98" s="14" t="s">
        <v>129</v>
      </c>
      <c r="N98" s="156">
        <v>-9.1999999999999998E-3</v>
      </c>
      <c r="O98" s="18">
        <v>0.38279999999999997</v>
      </c>
      <c r="P98" s="152">
        <v>-1.14E-2</v>
      </c>
      <c r="Q98" s="152">
        <v>0.44669999999999999</v>
      </c>
      <c r="R98" s="152">
        <v>-3.2000000000000002E-3</v>
      </c>
      <c r="S98" s="152">
        <v>-6.7000000000000002E-3</v>
      </c>
      <c r="T98" s="152">
        <v>-6.7000000000000002E-3</v>
      </c>
      <c r="U98" s="150">
        <v>11044</v>
      </c>
      <c r="V98" s="150">
        <v>-196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150315</v>
      </c>
      <c r="B99" s="144" t="s">
        <v>118</v>
      </c>
      <c r="C99" s="7">
        <v>1.044</v>
      </c>
      <c r="D99" s="157">
        <v>0</v>
      </c>
      <c r="E99" s="144">
        <v>114.96</v>
      </c>
      <c r="F99" s="7">
        <v>1.034</v>
      </c>
      <c r="G99" s="146">
        <v>-9.7000000000000003E-3</v>
      </c>
      <c r="H99" s="146">
        <v>0.03</v>
      </c>
      <c r="I99" s="144">
        <v>4.5</v>
      </c>
      <c r="J99" s="144">
        <v>4.5</v>
      </c>
      <c r="K99" s="146">
        <v>4.4549999999999999E-2</v>
      </c>
      <c r="L99" s="144" t="s">
        <v>40</v>
      </c>
      <c r="M99" s="7" t="s">
        <v>119</v>
      </c>
      <c r="N99" s="145">
        <v>-1.0999999999999999E-2</v>
      </c>
      <c r="O99" s="23">
        <v>0.37130000000000002</v>
      </c>
      <c r="P99" s="146">
        <v>-1.14E-2</v>
      </c>
      <c r="Q99" s="146">
        <v>0.46879999999999999</v>
      </c>
      <c r="R99" s="146">
        <v>-3.2000000000000002E-3</v>
      </c>
      <c r="S99" s="146">
        <v>-7.3000000000000001E-3</v>
      </c>
      <c r="T99" s="146">
        <v>-6.3E-3</v>
      </c>
      <c r="U99" s="144">
        <v>8706</v>
      </c>
      <c r="V99" s="144">
        <v>-13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150305</v>
      </c>
      <c r="B100" s="150" t="s">
        <v>104</v>
      </c>
      <c r="C100" s="14">
        <v>1.0429999999999999</v>
      </c>
      <c r="D100" s="151">
        <v>2.8999999999999998E-3</v>
      </c>
      <c r="E100" s="150">
        <v>18.420000000000002</v>
      </c>
      <c r="F100" s="14">
        <v>1.0329999999999999</v>
      </c>
      <c r="G100" s="152">
        <v>-9.7000000000000003E-3</v>
      </c>
      <c r="H100" s="152">
        <v>0.03</v>
      </c>
      <c r="I100" s="150">
        <v>4.5</v>
      </c>
      <c r="J100" s="150">
        <v>4.5</v>
      </c>
      <c r="K100" s="152">
        <v>4.4549999999999999E-2</v>
      </c>
      <c r="L100" s="150" t="s">
        <v>40</v>
      </c>
      <c r="M100" s="14" t="s">
        <v>105</v>
      </c>
      <c r="N100" s="156">
        <v>-7.3000000000000001E-3</v>
      </c>
      <c r="O100" s="18">
        <v>0.2291</v>
      </c>
      <c r="P100" s="152">
        <v>-1.14E-2</v>
      </c>
      <c r="Q100" s="152">
        <v>0.80249999999999999</v>
      </c>
      <c r="R100" s="152">
        <v>-2.5999999999999999E-3</v>
      </c>
      <c r="S100" s="152">
        <v>-5.4000000000000003E-3</v>
      </c>
      <c r="T100" s="152">
        <v>-3.5999999999999999E-3</v>
      </c>
      <c r="U100" s="150">
        <v>2712</v>
      </c>
      <c r="V100" s="150">
        <v>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502027</v>
      </c>
      <c r="B101" s="144" t="s">
        <v>124</v>
      </c>
      <c r="C101" s="7">
        <v>1.0109999999999999</v>
      </c>
      <c r="D101" s="147">
        <v>2E-3</v>
      </c>
      <c r="E101" s="144">
        <v>107.15</v>
      </c>
      <c r="F101" s="7">
        <v>1.0009999999999999</v>
      </c>
      <c r="G101" s="146">
        <v>-0.01</v>
      </c>
      <c r="H101" s="146">
        <v>0.03</v>
      </c>
      <c r="I101" s="144">
        <v>4.5</v>
      </c>
      <c r="J101" s="144">
        <v>4.5</v>
      </c>
      <c r="K101" s="146">
        <v>4.4549999999999999E-2</v>
      </c>
      <c r="L101" s="144" t="s">
        <v>40</v>
      </c>
      <c r="M101" s="7" t="s">
        <v>125</v>
      </c>
      <c r="N101" s="145">
        <v>-8.9999999999999993E-3</v>
      </c>
      <c r="O101" s="23">
        <v>0.29270000000000002</v>
      </c>
      <c r="P101" s="146">
        <v>-1.1599999999999999E-2</v>
      </c>
      <c r="Q101" s="146">
        <v>0.69610000000000005</v>
      </c>
      <c r="R101" s="146">
        <v>5.7999999999999996E-3</v>
      </c>
      <c r="S101" s="146">
        <v>-5.9999999999999995E-4</v>
      </c>
      <c r="T101" s="146">
        <v>4.4999999999999997E-3</v>
      </c>
      <c r="U101" s="144">
        <v>1497</v>
      </c>
      <c r="V101" s="144">
        <v>7</v>
      </c>
      <c r="W101" s="148">
        <v>0.21180555555555555</v>
      </c>
      <c r="X101" s="149">
        <v>42979</v>
      </c>
      <c r="Y101" s="13" t="s">
        <v>38</v>
      </c>
    </row>
    <row r="102" spans="1:25" ht="15.75" thickBot="1" x14ac:dyDescent="0.2">
      <c r="A102" s="14">
        <v>150217</v>
      </c>
      <c r="B102" s="150" t="s">
        <v>67</v>
      </c>
      <c r="C102" s="14">
        <v>1.054</v>
      </c>
      <c r="D102" s="151">
        <v>3.8E-3</v>
      </c>
      <c r="E102" s="150">
        <v>544.17999999999995</v>
      </c>
      <c r="F102" s="14">
        <v>1.04</v>
      </c>
      <c r="G102" s="152">
        <v>-1.35E-2</v>
      </c>
      <c r="H102" s="152">
        <v>0.03</v>
      </c>
      <c r="I102" s="150">
        <v>5.5</v>
      </c>
      <c r="J102" s="150">
        <v>4.5</v>
      </c>
      <c r="K102" s="152">
        <v>4.4519999999999997E-2</v>
      </c>
      <c r="L102" s="150" t="s">
        <v>40</v>
      </c>
      <c r="M102" s="14" t="s">
        <v>68</v>
      </c>
      <c r="N102" s="156">
        <v>-4.1999999999999997E-3</v>
      </c>
      <c r="O102" s="18">
        <v>0.26579999999999998</v>
      </c>
      <c r="P102" s="152">
        <v>-1.5100000000000001E-2</v>
      </c>
      <c r="Q102" s="152">
        <v>0.70750000000000002</v>
      </c>
      <c r="R102" s="152">
        <v>-3.3999999999999998E-3</v>
      </c>
      <c r="S102" s="152">
        <v>-7.4000000000000003E-3</v>
      </c>
      <c r="T102" s="152">
        <v>-6.1999999999999998E-3</v>
      </c>
      <c r="U102" s="150">
        <v>40318</v>
      </c>
      <c r="V102" s="150">
        <v>-51</v>
      </c>
      <c r="W102" s="153">
        <v>0.21180555555555555</v>
      </c>
      <c r="X102" s="154">
        <v>42738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1.0409999999999999</v>
      </c>
      <c r="D103" s="147">
        <v>1.9E-3</v>
      </c>
      <c r="E103" s="144">
        <v>287.47000000000003</v>
      </c>
      <c r="F103" s="7">
        <v>1.03</v>
      </c>
      <c r="G103" s="146">
        <v>-1.0699999999999999E-2</v>
      </c>
      <c r="H103" s="146">
        <v>0.03</v>
      </c>
      <c r="I103" s="144">
        <v>4.5</v>
      </c>
      <c r="J103" s="144">
        <v>4.5</v>
      </c>
      <c r="K103" s="146">
        <v>4.4510000000000001E-2</v>
      </c>
      <c r="L103" s="144" t="s">
        <v>40</v>
      </c>
      <c r="M103" s="7" t="s">
        <v>56</v>
      </c>
      <c r="N103" s="145">
        <v>-6.4000000000000003E-3</v>
      </c>
      <c r="O103" s="23">
        <v>0.36309999999999998</v>
      </c>
      <c r="P103" s="146">
        <v>-1.24E-2</v>
      </c>
      <c r="Q103" s="146">
        <v>0.49280000000000002</v>
      </c>
      <c r="R103" s="146">
        <v>-1.4E-3</v>
      </c>
      <c r="S103" s="146">
        <v>-4.4999999999999997E-3</v>
      </c>
      <c r="T103" s="146">
        <v>-4.8999999999999998E-3</v>
      </c>
      <c r="U103" s="144">
        <v>32470</v>
      </c>
      <c r="V103" s="144">
        <v>0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150259</v>
      </c>
      <c r="B104" s="150" t="s">
        <v>92</v>
      </c>
      <c r="C104" s="14">
        <v>1.0229999999999999</v>
      </c>
      <c r="D104" s="151">
        <v>2.8999999999999998E-3</v>
      </c>
      <c r="E104" s="150">
        <v>202.41</v>
      </c>
      <c r="F104" s="14">
        <v>1.0121</v>
      </c>
      <c r="G104" s="152">
        <v>-1.0800000000000001E-2</v>
      </c>
      <c r="H104" s="152">
        <v>0.03</v>
      </c>
      <c r="I104" s="150">
        <v>4.5</v>
      </c>
      <c r="J104" s="150">
        <v>4.5</v>
      </c>
      <c r="K104" s="152">
        <v>4.4510000000000001E-2</v>
      </c>
      <c r="L104" s="150" t="s">
        <v>40</v>
      </c>
      <c r="M104" s="14" t="s">
        <v>93</v>
      </c>
      <c r="N104" s="156">
        <v>-1.8E-3</v>
      </c>
      <c r="O104" s="18">
        <v>0.3357</v>
      </c>
      <c r="P104" s="152">
        <v>-1.2500000000000001E-2</v>
      </c>
      <c r="Q104" s="152">
        <v>0.57899999999999996</v>
      </c>
      <c r="R104" s="152">
        <v>-2.0999999999999999E-3</v>
      </c>
      <c r="S104" s="152">
        <v>-4.7999999999999996E-3</v>
      </c>
      <c r="T104" s="152">
        <v>-2.3999999999999998E-3</v>
      </c>
      <c r="U104" s="150">
        <v>10126</v>
      </c>
      <c r="V104" s="150">
        <v>13</v>
      </c>
      <c r="W104" s="153">
        <v>0.21180555555555555</v>
      </c>
      <c r="X104" s="154">
        <v>42888</v>
      </c>
      <c r="Y104" s="21" t="s">
        <v>38</v>
      </c>
    </row>
    <row r="105" spans="1:25" ht="15.75" thickBot="1" x14ac:dyDescent="0.2">
      <c r="A105" s="7">
        <v>150200</v>
      </c>
      <c r="B105" s="144" t="s">
        <v>55</v>
      </c>
      <c r="C105" s="7">
        <v>1.044</v>
      </c>
      <c r="D105" s="157">
        <v>0</v>
      </c>
      <c r="E105" s="144">
        <v>7945.99</v>
      </c>
      <c r="F105" s="7">
        <v>1.0329999999999999</v>
      </c>
      <c r="G105" s="146">
        <v>-1.06E-2</v>
      </c>
      <c r="H105" s="146">
        <v>0.03</v>
      </c>
      <c r="I105" s="144">
        <v>4.5</v>
      </c>
      <c r="J105" s="144">
        <v>4.5</v>
      </c>
      <c r="K105" s="146">
        <v>4.4510000000000001E-2</v>
      </c>
      <c r="L105" s="144" t="s">
        <v>40</v>
      </c>
      <c r="M105" s="7" t="s">
        <v>56</v>
      </c>
      <c r="N105" s="145">
        <v>-6.4000000000000003E-3</v>
      </c>
      <c r="O105" s="23">
        <v>0.2051</v>
      </c>
      <c r="P105" s="146">
        <v>-1.24E-2</v>
      </c>
      <c r="Q105" s="146">
        <v>0.85860000000000003</v>
      </c>
      <c r="R105" s="146">
        <v>2.3999999999999998E-3</v>
      </c>
      <c r="S105" s="146">
        <v>1.8E-3</v>
      </c>
      <c r="T105" s="146">
        <v>0</v>
      </c>
      <c r="U105" s="144">
        <v>1049659</v>
      </c>
      <c r="V105" s="144">
        <v>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150269</v>
      </c>
      <c r="B106" s="150" t="s">
        <v>57</v>
      </c>
      <c r="C106" s="14">
        <v>1.044</v>
      </c>
      <c r="D106" s="151">
        <v>1.9E-3</v>
      </c>
      <c r="E106" s="150">
        <v>360.99</v>
      </c>
      <c r="F106" s="14">
        <v>1.0329999999999999</v>
      </c>
      <c r="G106" s="152">
        <v>-1.06E-2</v>
      </c>
      <c r="H106" s="152">
        <v>0.03</v>
      </c>
      <c r="I106" s="150">
        <v>4.5</v>
      </c>
      <c r="J106" s="150">
        <v>4.5</v>
      </c>
      <c r="K106" s="152">
        <v>4.4510000000000001E-2</v>
      </c>
      <c r="L106" s="150" t="s">
        <v>40</v>
      </c>
      <c r="M106" s="14" t="s">
        <v>58</v>
      </c>
      <c r="N106" s="156">
        <v>-1.0200000000000001E-2</v>
      </c>
      <c r="O106" s="18">
        <v>0.32869999999999999</v>
      </c>
      <c r="P106" s="152">
        <v>-1.24E-2</v>
      </c>
      <c r="Q106" s="152">
        <v>0.5696</v>
      </c>
      <c r="R106" s="152">
        <v>-2.0000000000000001E-4</v>
      </c>
      <c r="S106" s="152">
        <v>1.5E-3</v>
      </c>
      <c r="T106" s="152">
        <v>-5.0000000000000001E-4</v>
      </c>
      <c r="U106" s="150">
        <v>54942</v>
      </c>
      <c r="V106" s="150">
        <v>0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150271</v>
      </c>
      <c r="B107" s="144" t="s">
        <v>59</v>
      </c>
      <c r="C107" s="7">
        <v>1.044</v>
      </c>
      <c r="D107" s="147">
        <v>2.8999999999999998E-3</v>
      </c>
      <c r="E107" s="144">
        <v>13.11</v>
      </c>
      <c r="F107" s="7">
        <v>1.0329999999999999</v>
      </c>
      <c r="G107" s="146">
        <v>-1.06E-2</v>
      </c>
      <c r="H107" s="146">
        <v>0.03</v>
      </c>
      <c r="I107" s="144">
        <v>4.5</v>
      </c>
      <c r="J107" s="144">
        <v>4.5</v>
      </c>
      <c r="K107" s="146">
        <v>4.4510000000000001E-2</v>
      </c>
      <c r="L107" s="144" t="s">
        <v>40</v>
      </c>
      <c r="M107" s="7" t="s">
        <v>60</v>
      </c>
      <c r="N107" s="145">
        <v>-9.9000000000000008E-3</v>
      </c>
      <c r="O107" s="23">
        <v>0.40589999999999998</v>
      </c>
      <c r="P107" s="146">
        <v>-1.24E-2</v>
      </c>
      <c r="Q107" s="146">
        <v>0.38919999999999999</v>
      </c>
      <c r="R107" s="146">
        <v>2.0999999999999999E-3</v>
      </c>
      <c r="S107" s="146">
        <v>-6.0000000000000001E-3</v>
      </c>
      <c r="T107" s="146">
        <v>-3.2000000000000002E-3</v>
      </c>
      <c r="U107" s="144">
        <v>2111</v>
      </c>
      <c r="V107" s="144">
        <v>-7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150275</v>
      </c>
      <c r="B108" s="161" t="s">
        <v>89</v>
      </c>
      <c r="C108" s="14">
        <v>1.044</v>
      </c>
      <c r="D108" s="151">
        <v>1.9E-3</v>
      </c>
      <c r="E108" s="150">
        <v>1522.76</v>
      </c>
      <c r="F108" s="14">
        <v>1.0329999999999999</v>
      </c>
      <c r="G108" s="152">
        <v>-1.06E-2</v>
      </c>
      <c r="H108" s="152">
        <v>0.03</v>
      </c>
      <c r="I108" s="150">
        <v>4.5</v>
      </c>
      <c r="J108" s="150">
        <v>4.5</v>
      </c>
      <c r="K108" s="152">
        <v>4.4510000000000001E-2</v>
      </c>
      <c r="L108" s="150" t="s">
        <v>40</v>
      </c>
      <c r="M108" s="14" t="s">
        <v>46</v>
      </c>
      <c r="N108" s="156">
        <v>-2.8999999999999998E-3</v>
      </c>
      <c r="O108" s="18">
        <v>0.1457</v>
      </c>
      <c r="P108" s="152">
        <v>-1.24E-2</v>
      </c>
      <c r="Q108" s="152">
        <v>0.99750000000000005</v>
      </c>
      <c r="R108" s="152">
        <v>-5.1999999999999998E-3</v>
      </c>
      <c r="S108" s="152">
        <v>-6.6E-3</v>
      </c>
      <c r="T108" s="152">
        <v>-5.3E-3</v>
      </c>
      <c r="U108" s="150">
        <v>67713</v>
      </c>
      <c r="V108" s="150">
        <v>-388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1.0289999999999999</v>
      </c>
      <c r="D109" s="147">
        <v>1.9E-3</v>
      </c>
      <c r="E109" s="144">
        <v>236.33</v>
      </c>
      <c r="F109" s="7">
        <v>1.0181</v>
      </c>
      <c r="G109" s="146">
        <v>-1.0699999999999999E-2</v>
      </c>
      <c r="H109" s="146">
        <v>0.03</v>
      </c>
      <c r="I109" s="144">
        <v>4.5</v>
      </c>
      <c r="J109" s="144">
        <v>4.5</v>
      </c>
      <c r="K109" s="146">
        <v>4.4510000000000001E-2</v>
      </c>
      <c r="L109" s="144" t="s">
        <v>40</v>
      </c>
      <c r="M109" s="7" t="s">
        <v>91</v>
      </c>
      <c r="N109" s="145">
        <v>-3.3E-3</v>
      </c>
      <c r="O109" s="23">
        <v>0.42749999999999999</v>
      </c>
      <c r="P109" s="146">
        <v>-1.2500000000000001E-2</v>
      </c>
      <c r="Q109" s="146">
        <v>0.35449999999999998</v>
      </c>
      <c r="R109" s="146">
        <v>-5.3E-3</v>
      </c>
      <c r="S109" s="146">
        <v>-4.4000000000000003E-3</v>
      </c>
      <c r="T109" s="146">
        <v>-5.3E-3</v>
      </c>
      <c r="U109" s="144">
        <v>13971</v>
      </c>
      <c r="V109" s="144">
        <v>48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150100</v>
      </c>
      <c r="B110" s="150" t="s">
        <v>133</v>
      </c>
      <c r="C110" s="14">
        <v>1.0429999999999999</v>
      </c>
      <c r="D110" s="151">
        <v>2.8999999999999998E-3</v>
      </c>
      <c r="E110" s="150">
        <v>1159.72</v>
      </c>
      <c r="F110" s="14">
        <v>1.0309999999999999</v>
      </c>
      <c r="G110" s="152">
        <v>-1.1599999999999999E-2</v>
      </c>
      <c r="H110" s="152">
        <v>0.03</v>
      </c>
      <c r="I110" s="150">
        <v>4.5</v>
      </c>
      <c r="J110" s="150">
        <v>4.5</v>
      </c>
      <c r="K110" s="152">
        <v>4.4470000000000003E-2</v>
      </c>
      <c r="L110" s="150" t="s">
        <v>40</v>
      </c>
      <c r="M110" s="14" t="s">
        <v>134</v>
      </c>
      <c r="N110" s="156">
        <v>-7.6E-3</v>
      </c>
      <c r="O110" s="18">
        <v>0.45</v>
      </c>
      <c r="P110" s="152">
        <v>-1.3299999999999999E-2</v>
      </c>
      <c r="Q110" s="152">
        <v>0.71740000000000004</v>
      </c>
      <c r="R110" s="152">
        <v>-8.9999999999999998E-4</v>
      </c>
      <c r="S110" s="152">
        <v>-6.4000000000000003E-3</v>
      </c>
      <c r="T110" s="152">
        <v>-5.5999999999999999E-3</v>
      </c>
      <c r="U110" s="150">
        <v>13602</v>
      </c>
      <c r="V110" s="150">
        <v>-54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150177</v>
      </c>
      <c r="B111" s="144" t="s">
        <v>83</v>
      </c>
      <c r="C111" s="7">
        <v>1.0429999999999999</v>
      </c>
      <c r="D111" s="147">
        <v>2.8999999999999998E-3</v>
      </c>
      <c r="E111" s="144">
        <v>271.64999999999998</v>
      </c>
      <c r="F111" s="7">
        <v>1.0309999999999999</v>
      </c>
      <c r="G111" s="146">
        <v>-1.1599999999999999E-2</v>
      </c>
      <c r="H111" s="146">
        <v>0.03</v>
      </c>
      <c r="I111" s="144">
        <v>4.5</v>
      </c>
      <c r="J111" s="144">
        <v>4.5</v>
      </c>
      <c r="K111" s="146">
        <v>4.4470000000000003E-2</v>
      </c>
      <c r="L111" s="144" t="s">
        <v>40</v>
      </c>
      <c r="M111" s="7" t="s">
        <v>84</v>
      </c>
      <c r="N111" s="145">
        <v>-4.1000000000000003E-3</v>
      </c>
      <c r="O111" s="23">
        <v>0.46899999999999997</v>
      </c>
      <c r="P111" s="146">
        <v>-1.3299999999999999E-2</v>
      </c>
      <c r="Q111" s="146">
        <v>0.24349999999999999</v>
      </c>
      <c r="R111" s="146">
        <v>-5.5999999999999999E-3</v>
      </c>
      <c r="S111" s="146">
        <v>-4.8999999999999998E-3</v>
      </c>
      <c r="T111" s="146">
        <v>-3.7000000000000002E-3</v>
      </c>
      <c r="U111" s="144">
        <v>22361</v>
      </c>
      <c r="V111" s="144">
        <v>-9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150273</v>
      </c>
      <c r="B112" s="150" t="s">
        <v>45</v>
      </c>
      <c r="C112" s="14">
        <v>1.0129999999999999</v>
      </c>
      <c r="D112" s="151">
        <v>1E-3</v>
      </c>
      <c r="E112" s="150">
        <v>240.27</v>
      </c>
      <c r="F112" s="14">
        <v>1.0009999999999999</v>
      </c>
      <c r="G112" s="152">
        <v>-1.2E-2</v>
      </c>
      <c r="H112" s="152">
        <v>0.03</v>
      </c>
      <c r="I112" s="150">
        <v>4.5</v>
      </c>
      <c r="J112" s="150">
        <v>4.5</v>
      </c>
      <c r="K112" s="152">
        <v>4.4470000000000003E-2</v>
      </c>
      <c r="L112" s="150" t="s">
        <v>40</v>
      </c>
      <c r="M112" s="14" t="s">
        <v>46</v>
      </c>
      <c r="N112" s="156">
        <v>-2.8999999999999998E-3</v>
      </c>
      <c r="O112" s="18">
        <v>0.1603</v>
      </c>
      <c r="P112" s="152">
        <v>-1.3599999999999999E-2</v>
      </c>
      <c r="Q112" s="152">
        <v>1.0136000000000001</v>
      </c>
      <c r="R112" s="152">
        <v>-4.0000000000000001E-3</v>
      </c>
      <c r="S112" s="152">
        <v>-7.4000000000000003E-3</v>
      </c>
      <c r="T112" s="152">
        <v>-7.4000000000000003E-3</v>
      </c>
      <c r="U112" s="150">
        <v>10780</v>
      </c>
      <c r="V112" s="150">
        <v>-279</v>
      </c>
      <c r="W112" s="153">
        <v>0.21180555555555555</v>
      </c>
      <c r="X112" s="154">
        <v>42979</v>
      </c>
      <c r="Y112" s="21" t="s">
        <v>38</v>
      </c>
    </row>
    <row r="113" spans="1:25" ht="15.75" thickBot="1" x14ac:dyDescent="0.2">
      <c r="A113" s="7">
        <v>150194</v>
      </c>
      <c r="B113" s="144" t="s">
        <v>85</v>
      </c>
      <c r="C113" s="7">
        <v>1.0449999999999999</v>
      </c>
      <c r="D113" s="157">
        <v>0</v>
      </c>
      <c r="E113" s="144">
        <v>5167.38</v>
      </c>
      <c r="F113" s="7">
        <v>1.0329999999999999</v>
      </c>
      <c r="G113" s="146">
        <v>-1.1599999999999999E-2</v>
      </c>
      <c r="H113" s="146">
        <v>0.03</v>
      </c>
      <c r="I113" s="144">
        <v>4.5</v>
      </c>
      <c r="J113" s="144">
        <v>4.5</v>
      </c>
      <c r="K113" s="146">
        <v>4.4470000000000003E-2</v>
      </c>
      <c r="L113" s="144" t="s">
        <v>40</v>
      </c>
      <c r="M113" s="7" t="s">
        <v>86</v>
      </c>
      <c r="N113" s="145">
        <v>-0.01</v>
      </c>
      <c r="O113" s="23">
        <v>0.15890000000000001</v>
      </c>
      <c r="P113" s="146">
        <v>-1.3299999999999999E-2</v>
      </c>
      <c r="Q113" s="146">
        <v>0.9667</v>
      </c>
      <c r="R113" s="146">
        <v>-8.9999999999999998E-4</v>
      </c>
      <c r="S113" s="146">
        <v>-2.5999999999999999E-3</v>
      </c>
      <c r="T113" s="146">
        <v>-5.7999999999999996E-3</v>
      </c>
      <c r="U113" s="144">
        <v>438593</v>
      </c>
      <c r="V113" s="144">
        <v>1656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150241</v>
      </c>
      <c r="B114" s="161" t="s">
        <v>94</v>
      </c>
      <c r="C114" s="14">
        <v>1.0449999999999999</v>
      </c>
      <c r="D114" s="151">
        <v>2.8999999999999998E-3</v>
      </c>
      <c r="E114" s="150">
        <v>339.28</v>
      </c>
      <c r="F114" s="14">
        <v>1.0329999999999999</v>
      </c>
      <c r="G114" s="152">
        <v>-1.1599999999999999E-2</v>
      </c>
      <c r="H114" s="152">
        <v>0.03</v>
      </c>
      <c r="I114" s="150">
        <v>4.5</v>
      </c>
      <c r="J114" s="150">
        <v>4.5</v>
      </c>
      <c r="K114" s="152">
        <v>4.4470000000000003E-2</v>
      </c>
      <c r="L114" s="150" t="s">
        <v>40</v>
      </c>
      <c r="M114" s="14" t="s">
        <v>95</v>
      </c>
      <c r="N114" s="156">
        <v>-4.3E-3</v>
      </c>
      <c r="O114" s="18">
        <v>0.31330000000000002</v>
      </c>
      <c r="P114" s="152">
        <v>-1.3299999999999999E-2</v>
      </c>
      <c r="Q114" s="152">
        <v>0.60570000000000002</v>
      </c>
      <c r="R114" s="152">
        <v>-3.8999999999999998E-3</v>
      </c>
      <c r="S114" s="152">
        <v>-5.8999999999999999E-3</v>
      </c>
      <c r="T114" s="152">
        <v>-4.7999999999999996E-3</v>
      </c>
      <c r="U114" s="150">
        <v>8293</v>
      </c>
      <c r="V114" s="150">
        <v>-25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150249</v>
      </c>
      <c r="B115" s="155" t="s">
        <v>103</v>
      </c>
      <c r="C115" s="7">
        <v>1.0449999999999999</v>
      </c>
      <c r="D115" s="147">
        <v>3.8E-3</v>
      </c>
      <c r="E115" s="144">
        <v>1.25</v>
      </c>
      <c r="F115" s="7">
        <v>1.0329999999999999</v>
      </c>
      <c r="G115" s="146">
        <v>-1.1599999999999999E-2</v>
      </c>
      <c r="H115" s="146">
        <v>0.03</v>
      </c>
      <c r="I115" s="144">
        <v>4.5</v>
      </c>
      <c r="J115" s="144">
        <v>4.5</v>
      </c>
      <c r="K115" s="146">
        <v>4.4470000000000003E-2</v>
      </c>
      <c r="L115" s="144" t="s">
        <v>40</v>
      </c>
      <c r="M115" s="7" t="s">
        <v>95</v>
      </c>
      <c r="N115" s="145">
        <v>-4.3E-3</v>
      </c>
      <c r="O115" s="23">
        <v>0.2787</v>
      </c>
      <c r="P115" s="146">
        <v>-1.3299999999999999E-2</v>
      </c>
      <c r="Q115" s="146">
        <v>0.68659999999999999</v>
      </c>
      <c r="R115" s="146">
        <v>-4.0000000000000002E-4</v>
      </c>
      <c r="S115" s="146">
        <v>-3.8999999999999998E-3</v>
      </c>
      <c r="T115" s="146">
        <v>-5.0000000000000001E-3</v>
      </c>
      <c r="U115" s="144">
        <v>3748</v>
      </c>
      <c r="V115" s="144">
        <v>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150251</v>
      </c>
      <c r="B116" s="150" t="s">
        <v>96</v>
      </c>
      <c r="C116" s="14">
        <v>1.0449999999999999</v>
      </c>
      <c r="D116" s="151">
        <v>3.8E-3</v>
      </c>
      <c r="E116" s="150">
        <v>121.04</v>
      </c>
      <c r="F116" s="14">
        <v>1.0329999999999999</v>
      </c>
      <c r="G116" s="152">
        <v>-1.1599999999999999E-2</v>
      </c>
      <c r="H116" s="152">
        <v>0.03</v>
      </c>
      <c r="I116" s="150">
        <v>4.5</v>
      </c>
      <c r="J116" s="150">
        <v>4.5</v>
      </c>
      <c r="K116" s="152">
        <v>4.4470000000000003E-2</v>
      </c>
      <c r="L116" s="150" t="s">
        <v>40</v>
      </c>
      <c r="M116" s="14" t="s">
        <v>97</v>
      </c>
      <c r="N116" s="156">
        <v>-1.2500000000000001E-2</v>
      </c>
      <c r="O116" s="18">
        <v>0.42799999999999999</v>
      </c>
      <c r="P116" s="152">
        <v>-1.3299999999999999E-2</v>
      </c>
      <c r="Q116" s="152">
        <v>0.33750000000000002</v>
      </c>
      <c r="R116" s="152">
        <v>8.9999999999999998E-4</v>
      </c>
      <c r="S116" s="152">
        <v>-2.2000000000000001E-3</v>
      </c>
      <c r="T116" s="152">
        <v>0</v>
      </c>
      <c r="U116" s="150">
        <v>9794</v>
      </c>
      <c r="V116" s="150">
        <v>15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150173</v>
      </c>
      <c r="B117" s="144" t="s">
        <v>113</v>
      </c>
      <c r="C117" s="7">
        <v>1.0449999999999999</v>
      </c>
      <c r="D117" s="145">
        <v>-1E-3</v>
      </c>
      <c r="E117" s="144">
        <v>276.99</v>
      </c>
      <c r="F117" s="7">
        <v>1.0329999999999999</v>
      </c>
      <c r="G117" s="146">
        <v>-1.1599999999999999E-2</v>
      </c>
      <c r="H117" s="146">
        <v>0.03</v>
      </c>
      <c r="I117" s="144">
        <v>4.5</v>
      </c>
      <c r="J117" s="144">
        <v>4.5</v>
      </c>
      <c r="K117" s="146">
        <v>4.4470000000000003E-2</v>
      </c>
      <c r="L117" s="144" t="s">
        <v>40</v>
      </c>
      <c r="M117" s="7" t="s">
        <v>114</v>
      </c>
      <c r="N117" s="145">
        <v>-1.0200000000000001E-2</v>
      </c>
      <c r="O117" s="23">
        <v>0.28100000000000003</v>
      </c>
      <c r="P117" s="146">
        <v>-1.3299999999999999E-2</v>
      </c>
      <c r="Q117" s="146">
        <v>0.68110000000000004</v>
      </c>
      <c r="R117" s="146">
        <v>-1.4E-3</v>
      </c>
      <c r="S117" s="146">
        <v>-6.1000000000000004E-3</v>
      </c>
      <c r="T117" s="146">
        <v>-3.8999999999999998E-3</v>
      </c>
      <c r="U117" s="144">
        <v>17056</v>
      </c>
      <c r="V117" s="144">
        <v>-137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150255</v>
      </c>
      <c r="B118" s="161" t="s">
        <v>112</v>
      </c>
      <c r="C118" s="14">
        <v>1.0249999999999999</v>
      </c>
      <c r="D118" s="151">
        <v>3.8999999999999998E-3</v>
      </c>
      <c r="E118" s="150">
        <v>3.96</v>
      </c>
      <c r="F118" s="14">
        <v>1.0121</v>
      </c>
      <c r="G118" s="152">
        <v>-1.2699999999999999E-2</v>
      </c>
      <c r="H118" s="152">
        <v>0.03</v>
      </c>
      <c r="I118" s="150">
        <v>4.5</v>
      </c>
      <c r="J118" s="150">
        <v>4.5</v>
      </c>
      <c r="K118" s="152">
        <v>4.4429999999999997E-2</v>
      </c>
      <c r="L118" s="150" t="s">
        <v>40</v>
      </c>
      <c r="M118" s="14" t="s">
        <v>95</v>
      </c>
      <c r="N118" s="156">
        <v>-4.3E-3</v>
      </c>
      <c r="O118" s="18">
        <v>0.2379</v>
      </c>
      <c r="P118" s="152">
        <v>-1.44E-2</v>
      </c>
      <c r="Q118" s="152">
        <v>0.81159999999999999</v>
      </c>
      <c r="R118" s="152">
        <v>-6.0000000000000001E-3</v>
      </c>
      <c r="S118" s="152">
        <v>-8.8999999999999999E-3</v>
      </c>
      <c r="T118" s="152">
        <v>-6.7000000000000002E-3</v>
      </c>
      <c r="U118" s="150">
        <v>2935</v>
      </c>
      <c r="V118" s="150">
        <v>-8</v>
      </c>
      <c r="W118" s="153">
        <v>0.21180555555555555</v>
      </c>
      <c r="X118" s="154">
        <v>42888</v>
      </c>
      <c r="Y118" s="21" t="s">
        <v>38</v>
      </c>
    </row>
    <row r="119" spans="1:25" ht="15.75" thickBot="1" x14ac:dyDescent="0.2">
      <c r="A119" s="7">
        <v>150203</v>
      </c>
      <c r="B119" s="144" t="s">
        <v>109</v>
      </c>
      <c r="C119" s="7">
        <v>1.036</v>
      </c>
      <c r="D119" s="147">
        <v>3.8999999999999998E-3</v>
      </c>
      <c r="E119" s="144">
        <v>174.56</v>
      </c>
      <c r="F119" s="7">
        <v>1.0229999999999999</v>
      </c>
      <c r="G119" s="146">
        <v>-1.2699999999999999E-2</v>
      </c>
      <c r="H119" s="146">
        <v>0.03</v>
      </c>
      <c r="I119" s="144">
        <v>4.5</v>
      </c>
      <c r="J119" s="144">
        <v>4.5</v>
      </c>
      <c r="K119" s="146">
        <v>4.4420000000000001E-2</v>
      </c>
      <c r="L119" s="144" t="s">
        <v>40</v>
      </c>
      <c r="M119" s="7" t="s">
        <v>110</v>
      </c>
      <c r="N119" s="145">
        <v>-9.4999999999999998E-3</v>
      </c>
      <c r="O119" s="23">
        <v>0.46610000000000001</v>
      </c>
      <c r="P119" s="146">
        <v>-1.43E-2</v>
      </c>
      <c r="Q119" s="146">
        <v>0.25819999999999999</v>
      </c>
      <c r="R119" s="146">
        <v>2.8E-3</v>
      </c>
      <c r="S119" s="146">
        <v>-1.6999999999999999E-3</v>
      </c>
      <c r="T119" s="146">
        <v>-8.0000000000000004E-4</v>
      </c>
      <c r="U119" s="144">
        <v>16124</v>
      </c>
      <c r="V119" s="144">
        <v>0</v>
      </c>
      <c r="W119" s="148">
        <v>0.21180555555555555</v>
      </c>
      <c r="X119" s="149">
        <v>42705</v>
      </c>
      <c r="Y119" s="13" t="s">
        <v>38</v>
      </c>
    </row>
    <row r="120" spans="1:25" ht="15.75" thickBot="1" x14ac:dyDescent="0.2">
      <c r="A120" s="14">
        <v>150205</v>
      </c>
      <c r="B120" s="150" t="s">
        <v>49</v>
      </c>
      <c r="C120" s="14">
        <v>1.0489999999999999</v>
      </c>
      <c r="D120" s="151">
        <v>1.9E-3</v>
      </c>
      <c r="E120" s="150">
        <v>3307.75</v>
      </c>
      <c r="F120" s="14">
        <v>1.036</v>
      </c>
      <c r="G120" s="152">
        <v>-1.2500000000000001E-2</v>
      </c>
      <c r="H120" s="152">
        <v>0.03</v>
      </c>
      <c r="I120" s="150">
        <v>4.5</v>
      </c>
      <c r="J120" s="150">
        <v>4.5</v>
      </c>
      <c r="K120" s="152">
        <v>4.4420000000000001E-2</v>
      </c>
      <c r="L120" s="150" t="s">
        <v>40</v>
      </c>
      <c r="M120" s="14" t="s">
        <v>50</v>
      </c>
      <c r="N120" s="156">
        <v>-4.4999999999999997E-3</v>
      </c>
      <c r="O120" s="18">
        <v>0.1948</v>
      </c>
      <c r="P120" s="152">
        <v>-1.4200000000000001E-2</v>
      </c>
      <c r="Q120" s="152">
        <v>0.87839999999999996</v>
      </c>
      <c r="R120" s="152">
        <v>-3.2000000000000002E-3</v>
      </c>
      <c r="S120" s="152">
        <v>-5.5999999999999999E-3</v>
      </c>
      <c r="T120" s="152">
        <v>-5.0000000000000001E-3</v>
      </c>
      <c r="U120" s="150">
        <v>587250</v>
      </c>
      <c r="V120" s="150">
        <v>-117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1.0409999999999999</v>
      </c>
      <c r="D121" s="147">
        <v>2.8999999999999998E-3</v>
      </c>
      <c r="E121" s="144">
        <v>268.92</v>
      </c>
      <c r="F121" s="7">
        <v>1.028</v>
      </c>
      <c r="G121" s="146">
        <v>-1.26E-2</v>
      </c>
      <c r="H121" s="146">
        <v>0.03</v>
      </c>
      <c r="I121" s="144">
        <v>4.5</v>
      </c>
      <c r="J121" s="144">
        <v>4.5</v>
      </c>
      <c r="K121" s="146">
        <v>4.4420000000000001E-2</v>
      </c>
      <c r="L121" s="144" t="s">
        <v>40</v>
      </c>
      <c r="M121" s="7" t="s">
        <v>88</v>
      </c>
      <c r="N121" s="145">
        <v>-6.4000000000000003E-3</v>
      </c>
      <c r="O121" s="23">
        <v>0.44529999999999997</v>
      </c>
      <c r="P121" s="146">
        <v>-1.43E-2</v>
      </c>
      <c r="Q121" s="146">
        <v>0.30209999999999998</v>
      </c>
      <c r="R121" s="146">
        <v>-4.3E-3</v>
      </c>
      <c r="S121" s="146">
        <v>-3.8999999999999998E-3</v>
      </c>
      <c r="T121" s="146">
        <v>-5.1999999999999998E-3</v>
      </c>
      <c r="U121" s="144">
        <v>29901</v>
      </c>
      <c r="V121" s="144">
        <v>5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150329</v>
      </c>
      <c r="B122" s="150" t="s">
        <v>99</v>
      </c>
      <c r="C122" s="14">
        <v>1.046</v>
      </c>
      <c r="D122" s="151">
        <v>1E-3</v>
      </c>
      <c r="E122" s="150">
        <v>83.91</v>
      </c>
      <c r="F122" s="14">
        <v>1.0329999999999999</v>
      </c>
      <c r="G122" s="152">
        <v>-1.26E-2</v>
      </c>
      <c r="H122" s="152">
        <v>0.03</v>
      </c>
      <c r="I122" s="150">
        <v>4.5</v>
      </c>
      <c r="J122" s="150">
        <v>4.5</v>
      </c>
      <c r="K122" s="152">
        <v>4.4420000000000001E-2</v>
      </c>
      <c r="L122" s="150" t="s">
        <v>40</v>
      </c>
      <c r="M122" s="14" t="s">
        <v>100</v>
      </c>
      <c r="N122" s="151">
        <v>1E-3</v>
      </c>
      <c r="O122" s="18">
        <v>0.35070000000000001</v>
      </c>
      <c r="P122" s="152">
        <v>-1.43E-2</v>
      </c>
      <c r="Q122" s="152">
        <v>0.51829999999999998</v>
      </c>
      <c r="R122" s="152">
        <v>-5.0000000000000001E-3</v>
      </c>
      <c r="S122" s="152">
        <v>-5.5999999999999999E-3</v>
      </c>
      <c r="T122" s="152">
        <v>-8.0999999999999996E-3</v>
      </c>
      <c r="U122" s="150">
        <v>11925</v>
      </c>
      <c r="V122" s="150">
        <v>-261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150184</v>
      </c>
      <c r="B123" s="144" t="s">
        <v>106</v>
      </c>
      <c r="C123" s="7">
        <v>1.026</v>
      </c>
      <c r="D123" s="147">
        <v>3.8999999999999998E-3</v>
      </c>
      <c r="E123" s="144">
        <v>1800.9</v>
      </c>
      <c r="F123" s="7">
        <v>1.0125</v>
      </c>
      <c r="G123" s="146">
        <v>-1.3299999999999999E-2</v>
      </c>
      <c r="H123" s="146">
        <v>0.03</v>
      </c>
      <c r="I123" s="144">
        <v>4.5</v>
      </c>
      <c r="J123" s="144">
        <v>4.5</v>
      </c>
      <c r="K123" s="146">
        <v>4.4400000000000002E-2</v>
      </c>
      <c r="L123" s="144" t="s">
        <v>40</v>
      </c>
      <c r="M123" s="7" t="s">
        <v>76</v>
      </c>
      <c r="N123" s="145">
        <v>-1.06E-2</v>
      </c>
      <c r="O123" s="23">
        <v>0.36070000000000002</v>
      </c>
      <c r="P123" s="146">
        <v>-1.44E-2</v>
      </c>
      <c r="Q123" s="160">
        <v>0.51919999999999999</v>
      </c>
      <c r="R123" s="146">
        <v>-4.8999999999999998E-3</v>
      </c>
      <c r="S123" s="146">
        <v>-3.8999999999999998E-3</v>
      </c>
      <c r="T123" s="146">
        <v>9.9000000000000008E-3</v>
      </c>
      <c r="U123" s="144">
        <v>54306</v>
      </c>
      <c r="V123" s="144">
        <v>2421</v>
      </c>
      <c r="W123" s="148">
        <v>0.21180555555555555</v>
      </c>
      <c r="X123" s="149">
        <v>42885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1.0189999999999999</v>
      </c>
      <c r="D124" s="151">
        <v>1E-3</v>
      </c>
      <c r="E124" s="150">
        <v>95.82</v>
      </c>
      <c r="F124" s="14">
        <v>1.0055000000000001</v>
      </c>
      <c r="G124" s="152">
        <v>-1.34E-2</v>
      </c>
      <c r="H124" s="152">
        <v>0.03</v>
      </c>
      <c r="I124" s="150">
        <v>4.5</v>
      </c>
      <c r="J124" s="150">
        <v>4.5</v>
      </c>
      <c r="K124" s="152">
        <v>4.4400000000000002E-2</v>
      </c>
      <c r="L124" s="150" t="s">
        <v>40</v>
      </c>
      <c r="M124" s="14" t="s">
        <v>80</v>
      </c>
      <c r="N124" s="156">
        <v>-3.2000000000000002E-3</v>
      </c>
      <c r="O124" s="18">
        <v>0.35289999999999999</v>
      </c>
      <c r="P124" s="152">
        <v>-1.4500000000000001E-2</v>
      </c>
      <c r="Q124" s="162">
        <v>0.54620000000000002</v>
      </c>
      <c r="R124" s="152">
        <v>-2.2000000000000001E-3</v>
      </c>
      <c r="S124" s="152">
        <v>-5.1999999999999998E-3</v>
      </c>
      <c r="T124" s="152">
        <v>-4.1000000000000003E-3</v>
      </c>
      <c r="U124" s="150">
        <v>45531</v>
      </c>
      <c r="V124" s="150">
        <v>-22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150227</v>
      </c>
      <c r="B125" s="155" t="s">
        <v>111</v>
      </c>
      <c r="C125" s="7">
        <v>1.052</v>
      </c>
      <c r="D125" s="147">
        <v>2.8999999999999998E-3</v>
      </c>
      <c r="E125" s="144">
        <v>2936.8</v>
      </c>
      <c r="F125" s="7">
        <v>1.038</v>
      </c>
      <c r="G125" s="146">
        <v>-1.35E-2</v>
      </c>
      <c r="H125" s="146">
        <v>0.03</v>
      </c>
      <c r="I125" s="144">
        <v>4.5</v>
      </c>
      <c r="J125" s="144">
        <v>4.5</v>
      </c>
      <c r="K125" s="146">
        <v>4.4380000000000003E-2</v>
      </c>
      <c r="L125" s="144" t="s">
        <v>40</v>
      </c>
      <c r="M125" s="7" t="s">
        <v>95</v>
      </c>
      <c r="N125" s="145">
        <v>-4.3E-3</v>
      </c>
      <c r="O125" s="23">
        <v>0.26179999999999998</v>
      </c>
      <c r="P125" s="146">
        <v>-1.52E-2</v>
      </c>
      <c r="Q125" s="146">
        <v>0.71940000000000004</v>
      </c>
      <c r="R125" s="146">
        <v>1E-4</v>
      </c>
      <c r="S125" s="146">
        <v>-4.0000000000000001E-3</v>
      </c>
      <c r="T125" s="146">
        <v>-1.1000000000000001E-3</v>
      </c>
      <c r="U125" s="144">
        <v>331848</v>
      </c>
      <c r="V125" s="144">
        <v>1217</v>
      </c>
      <c r="W125" s="148">
        <v>0.21180555555555555</v>
      </c>
      <c r="X125" s="149">
        <v>42675</v>
      </c>
      <c r="Y125" s="13" t="s">
        <v>38</v>
      </c>
    </row>
    <row r="126" spans="1:25" ht="15.75" thickBot="1" x14ac:dyDescent="0.2">
      <c r="A126" s="14">
        <v>150179</v>
      </c>
      <c r="B126" s="150" t="s">
        <v>120</v>
      </c>
      <c r="C126" s="14">
        <v>1.046</v>
      </c>
      <c r="D126" s="151">
        <v>5.7999999999999996E-3</v>
      </c>
      <c r="E126" s="150">
        <v>151.51</v>
      </c>
      <c r="F126" s="14">
        <v>1.0309999999999999</v>
      </c>
      <c r="G126" s="152">
        <v>-1.4500000000000001E-2</v>
      </c>
      <c r="H126" s="152">
        <v>0.03</v>
      </c>
      <c r="I126" s="150">
        <v>4.5</v>
      </c>
      <c r="J126" s="150">
        <v>4.5</v>
      </c>
      <c r="K126" s="152">
        <v>4.4330000000000001E-2</v>
      </c>
      <c r="L126" s="150" t="s">
        <v>40</v>
      </c>
      <c r="M126" s="14" t="s">
        <v>121</v>
      </c>
      <c r="N126" s="156">
        <v>-9.9000000000000008E-3</v>
      </c>
      <c r="O126" s="18">
        <v>0.4652</v>
      </c>
      <c r="P126" s="152">
        <v>-1.6199999999999999E-2</v>
      </c>
      <c r="Q126" s="152">
        <v>0.2525</v>
      </c>
      <c r="R126" s="152">
        <v>-1.4E-3</v>
      </c>
      <c r="S126" s="152">
        <v>-7.9000000000000008E-3</v>
      </c>
      <c r="T126" s="152">
        <v>-5.0000000000000001E-3</v>
      </c>
      <c r="U126" s="150">
        <v>5804</v>
      </c>
      <c r="V126" s="150">
        <v>48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150277</v>
      </c>
      <c r="B127" s="155" t="s">
        <v>65</v>
      </c>
      <c r="C127" s="7">
        <v>1.016</v>
      </c>
      <c r="D127" s="147">
        <v>4.0000000000000001E-3</v>
      </c>
      <c r="E127" s="144">
        <v>2751.45</v>
      </c>
      <c r="F127" s="7">
        <v>1.0009999999999999</v>
      </c>
      <c r="G127" s="146">
        <v>-1.4999999999999999E-2</v>
      </c>
      <c r="H127" s="146">
        <v>0.03</v>
      </c>
      <c r="I127" s="144">
        <v>4.5</v>
      </c>
      <c r="J127" s="144">
        <v>4.5</v>
      </c>
      <c r="K127" s="146">
        <v>4.4330000000000001E-2</v>
      </c>
      <c r="L127" s="144" t="s">
        <v>40</v>
      </c>
      <c r="M127" s="7" t="s">
        <v>66</v>
      </c>
      <c r="N127" s="147">
        <v>1.26E-2</v>
      </c>
      <c r="O127" s="23">
        <v>0.1759</v>
      </c>
      <c r="P127" s="146">
        <v>-1.6500000000000001E-2</v>
      </c>
      <c r="Q127" s="146">
        <v>0.97629999999999995</v>
      </c>
      <c r="R127" s="146">
        <v>-5.1999999999999998E-3</v>
      </c>
      <c r="S127" s="146">
        <v>-6.0000000000000001E-3</v>
      </c>
      <c r="T127" s="146">
        <v>-6.7000000000000002E-3</v>
      </c>
      <c r="U127" s="144">
        <v>51021</v>
      </c>
      <c r="V127" s="144">
        <v>-401</v>
      </c>
      <c r="W127" s="148">
        <v>0.21180555555555555</v>
      </c>
      <c r="X127" s="149">
        <v>42979</v>
      </c>
      <c r="Y127" s="13" t="s">
        <v>38</v>
      </c>
    </row>
    <row r="128" spans="1:25" s="400" customFormat="1" ht="15.75" thickBot="1" x14ac:dyDescent="0.2">
      <c r="A128" s="35">
        <v>150209</v>
      </c>
      <c r="B128" s="574" t="s">
        <v>47</v>
      </c>
      <c r="C128" s="35">
        <v>1.048</v>
      </c>
      <c r="D128" s="612">
        <v>1.9E-3</v>
      </c>
      <c r="E128" s="574">
        <v>4491.6499999999996</v>
      </c>
      <c r="F128" s="35">
        <v>1.0329999999999999</v>
      </c>
      <c r="G128" s="174">
        <v>-1.4500000000000001E-2</v>
      </c>
      <c r="H128" s="174">
        <v>0.03</v>
      </c>
      <c r="I128" s="574">
        <v>4.5</v>
      </c>
      <c r="J128" s="574">
        <v>4.5</v>
      </c>
      <c r="K128" s="174">
        <v>4.4330000000000001E-2</v>
      </c>
      <c r="L128" s="574" t="s">
        <v>40</v>
      </c>
      <c r="M128" s="35" t="s">
        <v>48</v>
      </c>
      <c r="N128" s="575">
        <v>-5.7000000000000002E-3</v>
      </c>
      <c r="O128" s="39">
        <v>0.25090000000000001</v>
      </c>
      <c r="P128" s="174">
        <v>-1.61E-2</v>
      </c>
      <c r="Q128" s="174">
        <v>0.75160000000000005</v>
      </c>
      <c r="R128" s="174">
        <v>-2.7000000000000001E-3</v>
      </c>
      <c r="S128" s="174">
        <v>-5.1999999999999998E-3</v>
      </c>
      <c r="T128" s="174">
        <v>-5.7999999999999996E-3</v>
      </c>
      <c r="U128" s="574">
        <v>447217</v>
      </c>
      <c r="V128" s="574">
        <v>-174</v>
      </c>
      <c r="W128" s="576">
        <v>0.21180555555555555</v>
      </c>
      <c r="X128" s="577">
        <v>42719</v>
      </c>
      <c r="Y128" s="42" t="s">
        <v>38</v>
      </c>
    </row>
    <row r="129" spans="1:25" ht="15.75" thickBot="1" x14ac:dyDescent="0.2">
      <c r="A129" s="7">
        <v>150307</v>
      </c>
      <c r="B129" s="144" t="s">
        <v>51</v>
      </c>
      <c r="C129" s="7">
        <v>1.05</v>
      </c>
      <c r="D129" s="147">
        <v>5.7000000000000002E-3</v>
      </c>
      <c r="E129" s="144">
        <v>258.48</v>
      </c>
      <c r="F129" s="7">
        <v>1.034</v>
      </c>
      <c r="G129" s="146">
        <v>-1.55E-2</v>
      </c>
      <c r="H129" s="146">
        <v>0.03</v>
      </c>
      <c r="I129" s="144">
        <v>4.5</v>
      </c>
      <c r="J129" s="144">
        <v>4.5</v>
      </c>
      <c r="K129" s="146">
        <v>4.4290000000000003E-2</v>
      </c>
      <c r="L129" s="144" t="s">
        <v>40</v>
      </c>
      <c r="M129" s="7" t="s">
        <v>52</v>
      </c>
      <c r="N129" s="145">
        <v>-5.1999999999999998E-3</v>
      </c>
      <c r="O129" s="23">
        <v>0.21129999999999999</v>
      </c>
      <c r="P129" s="146">
        <v>-1.7100000000000001E-2</v>
      </c>
      <c r="Q129" s="146">
        <v>0.84279999999999999</v>
      </c>
      <c r="R129" s="146">
        <v>-1.1999999999999999E-3</v>
      </c>
      <c r="S129" s="146">
        <v>-7.3000000000000001E-3</v>
      </c>
      <c r="T129" s="146">
        <v>-6.7999999999999996E-3</v>
      </c>
      <c r="U129" s="144">
        <v>15740</v>
      </c>
      <c r="V129" s="144">
        <v>-431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150018</v>
      </c>
      <c r="B130" s="150" t="s">
        <v>122</v>
      </c>
      <c r="C130" s="14">
        <v>1.0469999999999999</v>
      </c>
      <c r="D130" s="151">
        <v>2.8999999999999998E-3</v>
      </c>
      <c r="E130" s="150">
        <v>5488.11</v>
      </c>
      <c r="F130" s="14">
        <v>1.0309999999999999</v>
      </c>
      <c r="G130" s="152">
        <v>-1.55E-2</v>
      </c>
      <c r="H130" s="152">
        <v>0.03</v>
      </c>
      <c r="I130" s="150">
        <v>4.5</v>
      </c>
      <c r="J130" s="150">
        <v>4.5</v>
      </c>
      <c r="K130" s="152">
        <v>4.4290000000000003E-2</v>
      </c>
      <c r="L130" s="150" t="s">
        <v>40</v>
      </c>
      <c r="M130" s="14" t="s">
        <v>123</v>
      </c>
      <c r="N130" s="156">
        <v>-8.3999999999999995E-3</v>
      </c>
      <c r="O130" s="18">
        <v>0.32879999999999998</v>
      </c>
      <c r="P130" s="152">
        <v>-1.7100000000000001E-2</v>
      </c>
      <c r="Q130" s="152">
        <v>1.0956999999999999</v>
      </c>
      <c r="R130" s="152">
        <v>1.8E-3</v>
      </c>
      <c r="S130" s="152">
        <v>-2.0999999999999999E-3</v>
      </c>
      <c r="T130" s="152">
        <v>-3.0999999999999999E-3</v>
      </c>
      <c r="U130" s="150">
        <v>347562</v>
      </c>
      <c r="V130" s="150">
        <v>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502004</v>
      </c>
      <c r="B131" s="144" t="s">
        <v>98</v>
      </c>
      <c r="C131" s="7">
        <v>1.024</v>
      </c>
      <c r="D131" s="145">
        <v>-1E-3</v>
      </c>
      <c r="E131" s="144">
        <v>497.95</v>
      </c>
      <c r="F131" s="7">
        <v>1.0078</v>
      </c>
      <c r="G131" s="146">
        <v>-1.61E-2</v>
      </c>
      <c r="H131" s="146">
        <v>0.03</v>
      </c>
      <c r="I131" s="144">
        <v>4.5</v>
      </c>
      <c r="J131" s="144">
        <v>4.5</v>
      </c>
      <c r="K131" s="146">
        <v>4.428E-2</v>
      </c>
      <c r="L131" s="144" t="s">
        <v>40</v>
      </c>
      <c r="M131" s="7" t="s">
        <v>80</v>
      </c>
      <c r="N131" s="145">
        <v>-3.2000000000000002E-3</v>
      </c>
      <c r="O131" s="23">
        <v>0.44419999999999998</v>
      </c>
      <c r="P131" s="146">
        <v>-1.7399999999999999E-2</v>
      </c>
      <c r="Q131" s="146">
        <v>0.32569999999999999</v>
      </c>
      <c r="R131" s="146">
        <v>-3.8999999999999998E-3</v>
      </c>
      <c r="S131" s="146">
        <v>-5.1999999999999998E-3</v>
      </c>
      <c r="T131" s="146">
        <v>-5.1999999999999998E-3</v>
      </c>
      <c r="U131" s="144">
        <v>33143</v>
      </c>
      <c r="V131" s="144">
        <v>-295</v>
      </c>
      <c r="W131" s="148">
        <v>0.21180555555555555</v>
      </c>
      <c r="X131" s="149">
        <v>42923</v>
      </c>
      <c r="Y131" s="13" t="s">
        <v>38</v>
      </c>
    </row>
    <row r="132" spans="1:25" ht="15.75" thickBot="1" x14ac:dyDescent="0.2">
      <c r="A132" s="14">
        <v>502007</v>
      </c>
      <c r="B132" s="150" t="s">
        <v>47</v>
      </c>
      <c r="C132" s="14">
        <v>1.0269999999999999</v>
      </c>
      <c r="D132" s="151">
        <v>2E-3</v>
      </c>
      <c r="E132" s="150">
        <v>82.63</v>
      </c>
      <c r="F132" s="14">
        <v>1.0105999999999999</v>
      </c>
      <c r="G132" s="152">
        <v>-1.6199999999999999E-2</v>
      </c>
      <c r="H132" s="152">
        <v>0.03</v>
      </c>
      <c r="I132" s="150">
        <v>4.5</v>
      </c>
      <c r="J132" s="150">
        <v>4.5</v>
      </c>
      <c r="K132" s="152">
        <v>4.4269999999999997E-2</v>
      </c>
      <c r="L132" s="150" t="s">
        <v>40</v>
      </c>
      <c r="M132" s="14" t="s">
        <v>48</v>
      </c>
      <c r="N132" s="156">
        <v>-5.7000000000000002E-3</v>
      </c>
      <c r="O132" s="18">
        <v>0.30470000000000003</v>
      </c>
      <c r="P132" s="152">
        <v>-1.7299999999999999E-2</v>
      </c>
      <c r="Q132" s="152">
        <v>0.65480000000000005</v>
      </c>
      <c r="R132" s="152">
        <v>-3.3E-3</v>
      </c>
      <c r="S132" s="152">
        <v>-4.7999999999999996E-3</v>
      </c>
      <c r="T132" s="152">
        <v>-5.7999999999999996E-3</v>
      </c>
      <c r="U132" s="150">
        <v>23993</v>
      </c>
      <c r="V132" s="150">
        <v>-297</v>
      </c>
      <c r="W132" s="153">
        <v>0.21180555555555555</v>
      </c>
      <c r="X132" s="154">
        <v>42900</v>
      </c>
      <c r="Y132" s="21" t="s">
        <v>38</v>
      </c>
    </row>
    <row r="133" spans="1:25" ht="15.75" thickBot="1" x14ac:dyDescent="0.2">
      <c r="A133" s="7">
        <v>150169</v>
      </c>
      <c r="B133" s="155" t="s">
        <v>116</v>
      </c>
      <c r="C133" s="7">
        <v>1.0469999999999999</v>
      </c>
      <c r="D133" s="145">
        <v>-6.6E-3</v>
      </c>
      <c r="E133" s="144">
        <v>2775.97</v>
      </c>
      <c r="F133" s="7">
        <v>1.03</v>
      </c>
      <c r="G133" s="146">
        <v>-1.6500000000000001E-2</v>
      </c>
      <c r="H133" s="146">
        <v>0.03</v>
      </c>
      <c r="I133" s="144">
        <v>4.5</v>
      </c>
      <c r="J133" s="144">
        <v>4.5</v>
      </c>
      <c r="K133" s="146">
        <v>4.4249999999999998E-2</v>
      </c>
      <c r="L133" s="144" t="s">
        <v>40</v>
      </c>
      <c r="M133" s="7" t="s">
        <v>117</v>
      </c>
      <c r="N133" s="147">
        <v>9.7999999999999997E-3</v>
      </c>
      <c r="O133" s="23">
        <v>0.3967</v>
      </c>
      <c r="P133" s="146">
        <v>-1.8100000000000002E-2</v>
      </c>
      <c r="Q133" s="146">
        <v>0.41399999999999998</v>
      </c>
      <c r="R133" s="146">
        <v>1.2E-2</v>
      </c>
      <c r="S133" s="146">
        <v>-8.6E-3</v>
      </c>
      <c r="T133" s="146">
        <v>-5.7999999999999996E-3</v>
      </c>
      <c r="U133" s="144">
        <v>50097</v>
      </c>
      <c r="V133" s="144">
        <v>-259</v>
      </c>
      <c r="W133" s="148">
        <v>0.21180555555555555</v>
      </c>
      <c r="X133" s="149">
        <v>42738</v>
      </c>
      <c r="Y133" s="13" t="s">
        <v>38</v>
      </c>
    </row>
    <row r="134" spans="1:25" ht="15.75" thickBot="1" x14ac:dyDescent="0.2">
      <c r="A134" s="14">
        <v>502011</v>
      </c>
      <c r="B134" s="150" t="s">
        <v>101</v>
      </c>
      <c r="C134" s="14">
        <v>1.0249999999999999</v>
      </c>
      <c r="D134" s="151">
        <v>2E-3</v>
      </c>
      <c r="E134" s="150">
        <v>422.02</v>
      </c>
      <c r="F134" s="14">
        <v>1.0078</v>
      </c>
      <c r="G134" s="152">
        <v>-1.7100000000000001E-2</v>
      </c>
      <c r="H134" s="152">
        <v>0.03</v>
      </c>
      <c r="I134" s="150">
        <v>4.5</v>
      </c>
      <c r="J134" s="150">
        <v>4.5</v>
      </c>
      <c r="K134" s="152">
        <v>4.4240000000000002E-2</v>
      </c>
      <c r="L134" s="150" t="s">
        <v>40</v>
      </c>
      <c r="M134" s="14" t="s">
        <v>56</v>
      </c>
      <c r="N134" s="156">
        <v>-6.4000000000000003E-3</v>
      </c>
      <c r="O134" s="18">
        <v>0.46839999999999998</v>
      </c>
      <c r="P134" s="152">
        <v>-1.83E-2</v>
      </c>
      <c r="Q134" s="152">
        <v>0.26790000000000003</v>
      </c>
      <c r="R134" s="152">
        <v>-1.2999999999999999E-3</v>
      </c>
      <c r="S134" s="152">
        <v>-3.5999999999999999E-3</v>
      </c>
      <c r="T134" s="152">
        <v>-5.3E-3</v>
      </c>
      <c r="U134" s="150">
        <v>15612</v>
      </c>
      <c r="V134" s="150">
        <v>21</v>
      </c>
      <c r="W134" s="153">
        <v>0.21180555555555555</v>
      </c>
      <c r="X134" s="154">
        <v>42923</v>
      </c>
      <c r="Y134" s="21" t="s">
        <v>38</v>
      </c>
    </row>
    <row r="135" spans="1:25" ht="15.75" thickBot="1" x14ac:dyDescent="0.2">
      <c r="A135" s="7">
        <v>150309</v>
      </c>
      <c r="B135" s="144" t="s">
        <v>73</v>
      </c>
      <c r="C135" s="7">
        <v>1.054</v>
      </c>
      <c r="D135" s="147">
        <v>4.7999999999999996E-3</v>
      </c>
      <c r="E135" s="144">
        <v>0.9</v>
      </c>
      <c r="F135" s="7">
        <v>1.034</v>
      </c>
      <c r="G135" s="146">
        <v>-1.9300000000000001E-2</v>
      </c>
      <c r="H135" s="146">
        <v>0.03</v>
      </c>
      <c r="I135" s="144">
        <v>4.5</v>
      </c>
      <c r="J135" s="144">
        <v>4.5</v>
      </c>
      <c r="K135" s="146">
        <v>4.4119999999999999E-2</v>
      </c>
      <c r="L135" s="144" t="s">
        <v>40</v>
      </c>
      <c r="M135" s="7" t="s">
        <v>74</v>
      </c>
      <c r="N135" s="145">
        <v>-9.7000000000000003E-3</v>
      </c>
      <c r="O135" s="23">
        <v>0.35070000000000001</v>
      </c>
      <c r="P135" s="146">
        <v>-2.0799999999999999E-2</v>
      </c>
      <c r="Q135" s="146">
        <v>0.51700000000000002</v>
      </c>
      <c r="R135" s="146">
        <v>-6.8999999999999999E-3</v>
      </c>
      <c r="S135" s="146">
        <v>-9.4999999999999998E-3</v>
      </c>
      <c r="T135" s="146">
        <v>-6.0000000000000001E-3</v>
      </c>
      <c r="U135" s="144">
        <v>1346</v>
      </c>
      <c r="V135" s="144">
        <v>-3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150171</v>
      </c>
      <c r="B136" s="150" t="s">
        <v>101</v>
      </c>
      <c r="C136" s="14">
        <v>1.044</v>
      </c>
      <c r="D136" s="151">
        <v>2.8999999999999998E-3</v>
      </c>
      <c r="E136" s="150">
        <v>1330.73</v>
      </c>
      <c r="F136" s="14">
        <v>1.0219</v>
      </c>
      <c r="G136" s="152">
        <v>-2.1600000000000001E-2</v>
      </c>
      <c r="H136" s="152">
        <v>0.03</v>
      </c>
      <c r="I136" s="150">
        <v>4.5</v>
      </c>
      <c r="J136" s="150">
        <v>4.5</v>
      </c>
      <c r="K136" s="152">
        <v>4.403E-2</v>
      </c>
      <c r="L136" s="150" t="s">
        <v>40</v>
      </c>
      <c r="M136" s="14" t="s">
        <v>102</v>
      </c>
      <c r="N136" s="156">
        <v>-6.1000000000000004E-3</v>
      </c>
      <c r="O136" s="18">
        <v>0.44650000000000001</v>
      </c>
      <c r="P136" s="152">
        <v>-2.29E-2</v>
      </c>
      <c r="Q136" s="162">
        <v>0.30549999999999999</v>
      </c>
      <c r="R136" s="152">
        <v>-8.9999999999999998E-4</v>
      </c>
      <c r="S136" s="152">
        <v>-4.1000000000000003E-3</v>
      </c>
      <c r="T136" s="152">
        <v>-4.1000000000000003E-3</v>
      </c>
      <c r="U136" s="150">
        <v>348553</v>
      </c>
      <c r="V136" s="150">
        <v>-174</v>
      </c>
      <c r="W136" s="153">
        <v>0.21180555555555555</v>
      </c>
      <c r="X136" s="154">
        <v>42807</v>
      </c>
      <c r="Y136" s="21" t="s">
        <v>38</v>
      </c>
    </row>
    <row r="137" spans="1:25" s="400" customFormat="1" ht="15.75" thickBot="1" x14ac:dyDescent="0.2">
      <c r="A137" s="35">
        <v>150181</v>
      </c>
      <c r="B137" s="574" t="s">
        <v>98</v>
      </c>
      <c r="C137" s="35">
        <v>1.052</v>
      </c>
      <c r="D137" s="580">
        <v>0</v>
      </c>
      <c r="E137" s="574">
        <v>1695.97</v>
      </c>
      <c r="F137" s="35">
        <v>1.0269999999999999</v>
      </c>
      <c r="G137" s="174">
        <v>-2.4299999999999999E-2</v>
      </c>
      <c r="H137" s="174">
        <v>0.03</v>
      </c>
      <c r="I137" s="574">
        <v>4.5</v>
      </c>
      <c r="J137" s="574">
        <v>4.5</v>
      </c>
      <c r="K137" s="174">
        <v>4.3900000000000002E-2</v>
      </c>
      <c r="L137" s="574" t="s">
        <v>40</v>
      </c>
      <c r="M137" s="35" t="s">
        <v>80</v>
      </c>
      <c r="N137" s="575">
        <v>-3.2000000000000002E-3</v>
      </c>
      <c r="O137" s="39">
        <v>0.43369999999999997</v>
      </c>
      <c r="P137" s="174">
        <v>-2.5600000000000001E-2</v>
      </c>
      <c r="Q137" s="174">
        <v>0.33029999999999998</v>
      </c>
      <c r="R137" s="174">
        <v>-2.3E-3</v>
      </c>
      <c r="S137" s="174">
        <v>-6.6E-3</v>
      </c>
      <c r="T137" s="174">
        <v>-6.1999999999999998E-3</v>
      </c>
      <c r="U137" s="574">
        <v>298131</v>
      </c>
      <c r="V137" s="574">
        <v>-1601</v>
      </c>
      <c r="W137" s="576">
        <v>0.21180555555555555</v>
      </c>
      <c r="X137" s="577">
        <v>42719</v>
      </c>
      <c r="Y137" s="42" t="s">
        <v>38</v>
      </c>
    </row>
    <row r="138" spans="1:25" ht="15.75" thickBot="1" x14ac:dyDescent="0.2">
      <c r="A138" s="14">
        <v>150143</v>
      </c>
      <c r="B138" s="150" t="s">
        <v>137</v>
      </c>
      <c r="C138" s="14">
        <v>1.06</v>
      </c>
      <c r="D138" s="156">
        <v>-4.7000000000000002E-3</v>
      </c>
      <c r="E138" s="150">
        <v>0.2</v>
      </c>
      <c r="F138" s="14">
        <v>1.0349999999999999</v>
      </c>
      <c r="G138" s="152">
        <v>-2.4199999999999999E-2</v>
      </c>
      <c r="H138" s="152">
        <v>0.03</v>
      </c>
      <c r="I138" s="150">
        <v>4.5</v>
      </c>
      <c r="J138" s="150">
        <v>4.5</v>
      </c>
      <c r="K138" s="152">
        <v>4.3900000000000002E-2</v>
      </c>
      <c r="L138" s="150" t="s">
        <v>40</v>
      </c>
      <c r="M138" s="14" t="s">
        <v>62</v>
      </c>
      <c r="N138" s="156">
        <v>-2.0000000000000001E-4</v>
      </c>
      <c r="O138" s="18">
        <v>0.12989999999999999</v>
      </c>
      <c r="P138" s="152">
        <v>-2.29E-2</v>
      </c>
      <c r="Q138" s="152">
        <v>0.51849999999999996</v>
      </c>
      <c r="R138" s="152">
        <v>-1.2999999999999999E-3</v>
      </c>
      <c r="S138" s="152">
        <v>3.5000000000000001E-3</v>
      </c>
      <c r="T138" s="152">
        <v>6.9999999999999999E-4</v>
      </c>
      <c r="U138" s="150">
        <v>9008</v>
      </c>
      <c r="V138" s="150">
        <v>-7</v>
      </c>
      <c r="W138" s="153">
        <v>0.29375000000000001</v>
      </c>
      <c r="X138" s="154">
        <v>42705</v>
      </c>
      <c r="Y138" s="21" t="s">
        <v>38</v>
      </c>
    </row>
    <row r="139" spans="1:25" ht="15.75" thickBot="1" x14ac:dyDescent="0.2">
      <c r="A139" s="7">
        <v>150192</v>
      </c>
      <c r="B139" s="144" t="s">
        <v>107</v>
      </c>
      <c r="C139" s="7">
        <v>1.0569999999999999</v>
      </c>
      <c r="D139" s="147">
        <v>2.8E-3</v>
      </c>
      <c r="E139" s="144">
        <v>102.93</v>
      </c>
      <c r="F139" s="7">
        <v>1.0309999999999999</v>
      </c>
      <c r="G139" s="146">
        <v>-2.52E-2</v>
      </c>
      <c r="H139" s="146">
        <v>0.03</v>
      </c>
      <c r="I139" s="144">
        <v>4.5</v>
      </c>
      <c r="J139" s="144">
        <v>4.5</v>
      </c>
      <c r="K139" s="146">
        <v>4.3860000000000003E-2</v>
      </c>
      <c r="L139" s="144" t="s">
        <v>40</v>
      </c>
      <c r="M139" s="7" t="s">
        <v>108</v>
      </c>
      <c r="N139" s="145">
        <v>-1.0500000000000001E-2</v>
      </c>
      <c r="O139" s="23">
        <v>0.37669999999999998</v>
      </c>
      <c r="P139" s="146">
        <v>-2.64E-2</v>
      </c>
      <c r="Q139" s="146">
        <v>0.45960000000000001</v>
      </c>
      <c r="R139" s="146">
        <v>1.2999999999999999E-3</v>
      </c>
      <c r="S139" s="146">
        <v>0</v>
      </c>
      <c r="T139" s="146">
        <v>-7.1999999999999998E-3</v>
      </c>
      <c r="U139" s="144">
        <v>10915</v>
      </c>
      <c r="V139" s="144">
        <v>-11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150245</v>
      </c>
      <c r="B140" s="150" t="s">
        <v>132</v>
      </c>
      <c r="C140" s="14">
        <v>1.08</v>
      </c>
      <c r="D140" s="151">
        <v>4.7000000000000002E-3</v>
      </c>
      <c r="E140" s="150">
        <v>0.85</v>
      </c>
      <c r="F140" s="14">
        <v>1.0489999999999999</v>
      </c>
      <c r="G140" s="152">
        <v>-2.9600000000000001E-2</v>
      </c>
      <c r="H140" s="152">
        <v>0.03</v>
      </c>
      <c r="I140" s="150">
        <v>4.75</v>
      </c>
      <c r="J140" s="150">
        <v>4.5</v>
      </c>
      <c r="K140" s="152">
        <v>4.3659999999999997E-2</v>
      </c>
      <c r="L140" s="150" t="s">
        <v>40</v>
      </c>
      <c r="M140" s="14" t="s">
        <v>86</v>
      </c>
      <c r="N140" s="156">
        <v>-0.01</v>
      </c>
      <c r="O140" s="18">
        <v>0.41870000000000002</v>
      </c>
      <c r="P140" s="152">
        <v>-3.0599999999999999E-2</v>
      </c>
      <c r="Q140" s="152">
        <v>0.34250000000000003</v>
      </c>
      <c r="R140" s="152">
        <v>2.3999999999999998E-3</v>
      </c>
      <c r="S140" s="152">
        <v>-8.3999999999999995E-3</v>
      </c>
      <c r="T140" s="152">
        <v>-8.9999999999999998E-4</v>
      </c>
      <c r="U140" s="150">
        <v>993</v>
      </c>
      <c r="V140" s="150">
        <v>0</v>
      </c>
      <c r="W140" s="153">
        <v>0.21180555555555555</v>
      </c>
      <c r="X140" s="154">
        <v>42675</v>
      </c>
      <c r="Y140" s="21" t="s">
        <v>38</v>
      </c>
    </row>
    <row r="141" spans="1:25" ht="15.75" thickBot="1" x14ac:dyDescent="0.2">
      <c r="A141" s="7">
        <v>150279</v>
      </c>
      <c r="B141" s="144" t="s">
        <v>126</v>
      </c>
      <c r="C141" s="7">
        <v>1.04</v>
      </c>
      <c r="D141" s="147">
        <v>1E-3</v>
      </c>
      <c r="E141" s="144">
        <v>3.77</v>
      </c>
      <c r="F141" s="7">
        <v>1.0009999999999999</v>
      </c>
      <c r="G141" s="146">
        <v>-3.9E-2</v>
      </c>
      <c r="H141" s="146">
        <v>0.03</v>
      </c>
      <c r="I141" s="144">
        <v>4.5</v>
      </c>
      <c r="J141" s="144">
        <v>4.5</v>
      </c>
      <c r="K141" s="146">
        <v>4.3310000000000001E-2</v>
      </c>
      <c r="L141" s="144" t="s">
        <v>40</v>
      </c>
      <c r="M141" s="7" t="s">
        <v>127</v>
      </c>
      <c r="N141" s="145">
        <v>-7.9000000000000008E-3</v>
      </c>
      <c r="O141" s="23">
        <v>0.3165</v>
      </c>
      <c r="P141" s="146">
        <v>-3.9199999999999999E-2</v>
      </c>
      <c r="Q141" s="146">
        <v>0.63919999999999999</v>
      </c>
      <c r="R141" s="146">
        <v>-3.3999999999999998E-3</v>
      </c>
      <c r="S141" s="146">
        <v>-7.0000000000000001E-3</v>
      </c>
      <c r="T141" s="146">
        <v>-4.3E-3</v>
      </c>
      <c r="U141" s="144">
        <v>1173</v>
      </c>
      <c r="V141" s="144">
        <v>-4</v>
      </c>
      <c r="W141" s="148">
        <v>0.21180555555555555</v>
      </c>
      <c r="X141" s="149">
        <v>42979</v>
      </c>
      <c r="Y141" s="13" t="s">
        <v>38</v>
      </c>
    </row>
    <row r="142" spans="1:25" ht="15.75" thickBot="1" x14ac:dyDescent="0.2">
      <c r="A142" s="14">
        <v>150311</v>
      </c>
      <c r="B142" s="150" t="s">
        <v>135</v>
      </c>
      <c r="C142" s="14">
        <v>1.095</v>
      </c>
      <c r="D142" s="151">
        <v>3.7000000000000002E-3</v>
      </c>
      <c r="E142" s="150">
        <v>0.05</v>
      </c>
      <c r="F142" s="14">
        <v>1.034</v>
      </c>
      <c r="G142" s="152">
        <v>-5.8999999999999997E-2</v>
      </c>
      <c r="H142" s="152">
        <v>0.03</v>
      </c>
      <c r="I142" s="150">
        <v>4.5</v>
      </c>
      <c r="J142" s="150">
        <v>4.5</v>
      </c>
      <c r="K142" s="152">
        <v>4.2410000000000003E-2</v>
      </c>
      <c r="L142" s="150" t="s">
        <v>40</v>
      </c>
      <c r="M142" s="14" t="s">
        <v>136</v>
      </c>
      <c r="N142" s="156">
        <v>-1.09E-2</v>
      </c>
      <c r="O142" s="18">
        <v>0.37559999999999999</v>
      </c>
      <c r="P142" s="152">
        <v>-5.7500000000000002E-2</v>
      </c>
      <c r="Q142" s="152">
        <v>0.45879999999999999</v>
      </c>
      <c r="R142" s="152">
        <v>-2.7000000000000001E-3</v>
      </c>
      <c r="S142" s="152">
        <v>-1.54E-2</v>
      </c>
      <c r="T142" s="152">
        <v>0</v>
      </c>
      <c r="U142" s="150">
        <v>1667</v>
      </c>
      <c r="V142" s="150">
        <v>0</v>
      </c>
      <c r="W142" s="153">
        <v>0.21180555555555555</v>
      </c>
      <c r="X142" s="154">
        <v>42709</v>
      </c>
      <c r="Y142" s="21" t="s">
        <v>38</v>
      </c>
    </row>
    <row r="143" spans="1:25" ht="15.75" thickBot="1" x14ac:dyDescent="0.2">
      <c r="A143" s="7">
        <v>150092</v>
      </c>
      <c r="B143" s="144" t="s">
        <v>138</v>
      </c>
      <c r="C143" s="7">
        <v>1.0940000000000001</v>
      </c>
      <c r="D143" s="147">
        <v>5.4999999999999997E-3</v>
      </c>
      <c r="E143" s="144">
        <v>4.74</v>
      </c>
      <c r="F143" s="7">
        <v>1.0309999999999999</v>
      </c>
      <c r="G143" s="146">
        <v>-6.1100000000000002E-2</v>
      </c>
      <c r="H143" s="146">
        <v>0.03</v>
      </c>
      <c r="I143" s="144">
        <v>4.5</v>
      </c>
      <c r="J143" s="144">
        <v>4.5</v>
      </c>
      <c r="K143" s="146">
        <v>4.233E-2</v>
      </c>
      <c r="L143" s="144" t="s">
        <v>40</v>
      </c>
      <c r="M143" s="7" t="s">
        <v>139</v>
      </c>
      <c r="N143" s="145">
        <v>-8.0999999999999996E-3</v>
      </c>
      <c r="O143" s="23">
        <v>0.40350000000000003</v>
      </c>
      <c r="P143" s="146">
        <v>-5.9299999999999999E-2</v>
      </c>
      <c r="Q143" s="146">
        <v>0.86280000000000001</v>
      </c>
      <c r="R143" s="146">
        <v>1.0500000000000001E-2</v>
      </c>
      <c r="S143" s="146">
        <v>6.0000000000000001E-3</v>
      </c>
      <c r="T143" s="146">
        <v>-3.2000000000000002E-3</v>
      </c>
      <c r="U143" s="144">
        <v>238</v>
      </c>
      <c r="V143" s="144">
        <v>-1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150231</v>
      </c>
      <c r="B144" s="150" t="s">
        <v>130</v>
      </c>
      <c r="C144" s="14">
        <v>1.087</v>
      </c>
      <c r="D144" s="156">
        <v>-2.9499999999999998E-2</v>
      </c>
      <c r="E144" s="150">
        <v>2.72</v>
      </c>
      <c r="F144" s="14">
        <v>1.0145</v>
      </c>
      <c r="G144" s="152">
        <v>-7.1499999999999994E-2</v>
      </c>
      <c r="H144" s="152">
        <v>0.03</v>
      </c>
      <c r="I144" s="150">
        <v>4.5</v>
      </c>
      <c r="J144" s="150">
        <v>4.5</v>
      </c>
      <c r="K144" s="152">
        <v>4.1959999999999997E-2</v>
      </c>
      <c r="L144" s="150" t="s">
        <v>40</v>
      </c>
      <c r="M144" s="14" t="s">
        <v>131</v>
      </c>
      <c r="N144" s="156">
        <v>-8.8000000000000005E-3</v>
      </c>
      <c r="O144" s="18">
        <v>0.39439999999999997</v>
      </c>
      <c r="P144" s="152">
        <v>-6.7900000000000002E-2</v>
      </c>
      <c r="Q144" s="162">
        <v>0.43680000000000002</v>
      </c>
      <c r="R144" s="152">
        <v>-1.15E-2</v>
      </c>
      <c r="S144" s="152">
        <v>-1.1999999999999999E-3</v>
      </c>
      <c r="T144" s="152">
        <v>-8.8000000000000005E-3</v>
      </c>
      <c r="U144" s="150">
        <v>3727</v>
      </c>
      <c r="V144" s="150">
        <v>-1</v>
      </c>
      <c r="W144" s="153">
        <v>0.21180555555555555</v>
      </c>
      <c r="X144" s="154">
        <v>42869</v>
      </c>
      <c r="Y144" s="21" t="s">
        <v>38</v>
      </c>
    </row>
    <row r="145" spans="1:25" ht="15.75" thickBot="1" x14ac:dyDescent="0.2">
      <c r="A145" s="7">
        <v>150215</v>
      </c>
      <c r="B145" s="144" t="s">
        <v>140</v>
      </c>
      <c r="C145" s="7">
        <v>1.1080000000000001</v>
      </c>
      <c r="D145" s="147">
        <v>8.9999999999999998E-4</v>
      </c>
      <c r="E145" s="144">
        <v>1.3</v>
      </c>
      <c r="F145" s="7">
        <v>1.0306</v>
      </c>
      <c r="G145" s="146">
        <v>-7.51E-2</v>
      </c>
      <c r="H145" s="146">
        <v>0.03</v>
      </c>
      <c r="I145" s="144">
        <v>4.5</v>
      </c>
      <c r="J145" s="144">
        <v>4.5</v>
      </c>
      <c r="K145" s="146">
        <v>4.1770000000000002E-2</v>
      </c>
      <c r="L145" s="144" t="s">
        <v>40</v>
      </c>
      <c r="M145" s="7" t="s">
        <v>141</v>
      </c>
      <c r="N145" s="145">
        <v>-9.5999999999999992E-3</v>
      </c>
      <c r="O145" s="23">
        <v>0.43130000000000002</v>
      </c>
      <c r="P145" s="146">
        <v>-7.1199999999999999E-2</v>
      </c>
      <c r="Q145" s="146">
        <v>0.33229999999999998</v>
      </c>
      <c r="R145" s="146">
        <v>2.8E-3</v>
      </c>
      <c r="S145" s="146">
        <v>3.3E-3</v>
      </c>
      <c r="T145" s="146">
        <v>-1.2999999999999999E-3</v>
      </c>
      <c r="U145" s="144">
        <v>2320</v>
      </c>
      <c r="V145" s="144">
        <v>0</v>
      </c>
      <c r="W145" s="148">
        <v>0.21180555555555555</v>
      </c>
      <c r="X145" s="149">
        <v>42738</v>
      </c>
      <c r="Y145" s="13" t="s">
        <v>38</v>
      </c>
    </row>
    <row r="146" spans="1:25" ht="14.25" thickBot="1" x14ac:dyDescent="0.2">
      <c r="A146" s="44" t="s">
        <v>241</v>
      </c>
      <c r="B146" s="36"/>
      <c r="C146" s="35"/>
      <c r="D146" s="43">
        <f>AVERAGE(D87:D145)</f>
        <v>1.4372881355932204E-3</v>
      </c>
      <c r="E146" s="36"/>
      <c r="F146" s="35"/>
      <c r="G146" s="43">
        <f>AVERAGE(G87:G145)</f>
        <v>-1.3891525423728816E-2</v>
      </c>
      <c r="H146" s="43">
        <f>COUNTIF($D87:$D145,"&gt;0")/COUNT($D87:$D145)</f>
        <v>0.81355932203389836</v>
      </c>
      <c r="I146" s="270"/>
      <c r="J146" s="270"/>
      <c r="K146" s="43">
        <f>AVERAGE(K87:K145)</f>
        <v>4.4417118644067784E-2</v>
      </c>
      <c r="L146" s="36"/>
      <c r="M146" s="35"/>
      <c r="N146" s="38"/>
      <c r="O146" s="39"/>
      <c r="P146" s="43">
        <f>AVERAGE(P87:P145)</f>
        <v>-1.8432758620689649E-2</v>
      </c>
      <c r="Q146" s="37"/>
      <c r="R146" s="43">
        <f>AVERAGE(R87:R145)</f>
        <v>-1.0033898305084744E-3</v>
      </c>
      <c r="S146" s="37"/>
      <c r="T146" s="37"/>
      <c r="U146" s="36"/>
      <c r="V146" s="36"/>
      <c r="W146" s="40"/>
      <c r="X146" s="41"/>
      <c r="Y146" s="42"/>
    </row>
    <row r="147" spans="1:25" ht="15.75" thickBot="1" x14ac:dyDescent="0.2">
      <c r="A147" s="14">
        <v>150066</v>
      </c>
      <c r="B147" s="150" t="s">
        <v>39</v>
      </c>
      <c r="C147" s="14">
        <v>0.91700000000000004</v>
      </c>
      <c r="D147" s="151">
        <v>1.1000000000000001E-3</v>
      </c>
      <c r="E147" s="150">
        <v>7.43</v>
      </c>
      <c r="F147" s="14">
        <v>1.02</v>
      </c>
      <c r="G147" s="152">
        <v>0.10100000000000001</v>
      </c>
      <c r="H147" s="152">
        <v>1.4999999999999999E-2</v>
      </c>
      <c r="I147" s="150">
        <v>3</v>
      </c>
      <c r="J147" s="150">
        <v>3</v>
      </c>
      <c r="K147" s="152">
        <v>3.3439999999999998E-2</v>
      </c>
      <c r="L147" s="150" t="s">
        <v>40</v>
      </c>
      <c r="M147" s="14" t="s">
        <v>41</v>
      </c>
      <c r="N147" s="151">
        <v>1E-4</v>
      </c>
      <c r="O147" s="18">
        <v>0.22500000000000001</v>
      </c>
      <c r="P147" s="152">
        <v>6.4899999999999999E-2</v>
      </c>
      <c r="Q147" s="152">
        <v>0.1096</v>
      </c>
      <c r="R147" s="152">
        <v>4.8999999999999998E-3</v>
      </c>
      <c r="S147" s="152">
        <v>2.0999999999999999E-3</v>
      </c>
      <c r="T147" s="152">
        <v>5.7000000000000002E-3</v>
      </c>
      <c r="U147" s="150">
        <v>845</v>
      </c>
      <c r="V147" s="150">
        <v>0</v>
      </c>
      <c r="W147" s="153">
        <v>0.29375000000000001</v>
      </c>
      <c r="X147" s="154">
        <v>42738</v>
      </c>
      <c r="Y147" s="21" t="s">
        <v>38</v>
      </c>
    </row>
    <row r="148" spans="1:25" ht="15.75" thickBot="1" x14ac:dyDescent="0.2">
      <c r="A148" s="7">
        <v>150133</v>
      </c>
      <c r="B148" s="144" t="s">
        <v>413</v>
      </c>
      <c r="C148" s="7">
        <v>1.0369999999999999</v>
      </c>
      <c r="D148" s="145">
        <v>-5.7999999999999996E-3</v>
      </c>
      <c r="E148" s="144">
        <v>0.02</v>
      </c>
      <c r="F148" s="7">
        <v>1.0509999999999999</v>
      </c>
      <c r="G148" s="146">
        <v>1.3299999999999999E-2</v>
      </c>
      <c r="H148" s="144" t="s">
        <v>414</v>
      </c>
      <c r="I148" s="144">
        <v>3.7</v>
      </c>
      <c r="J148" s="144">
        <v>3.7</v>
      </c>
      <c r="K148" s="146">
        <v>5.7729999999999997E-2</v>
      </c>
      <c r="L148" s="144">
        <v>0.62</v>
      </c>
      <c r="M148" s="7" t="s">
        <v>415</v>
      </c>
      <c r="N148" s="147">
        <v>2.0000000000000001E-4</v>
      </c>
      <c r="O148" s="146">
        <v>0.2341</v>
      </c>
      <c r="P148" s="144" t="s">
        <v>37</v>
      </c>
      <c r="Q148" s="144" t="s">
        <v>37</v>
      </c>
      <c r="R148" s="146">
        <v>-3.5999999999999999E-3</v>
      </c>
      <c r="S148" s="146">
        <v>4.0000000000000002E-4</v>
      </c>
      <c r="T148" s="146">
        <v>-5.0000000000000001E-4</v>
      </c>
      <c r="U148" s="144">
        <v>611</v>
      </c>
      <c r="V148" s="144">
        <v>0</v>
      </c>
      <c r="W148" s="148">
        <v>0.29375000000000001</v>
      </c>
      <c r="X148" s="149">
        <v>42850</v>
      </c>
      <c r="Y148" s="13" t="s">
        <v>38</v>
      </c>
    </row>
    <row r="149" spans="1:25" ht="15.75" thickBot="1" x14ac:dyDescent="0.2">
      <c r="A149" s="14">
        <v>150039</v>
      </c>
      <c r="B149" s="150" t="s">
        <v>346</v>
      </c>
      <c r="C149" s="14">
        <v>1.095</v>
      </c>
      <c r="D149" s="151">
        <v>6.4000000000000003E-3</v>
      </c>
      <c r="E149" s="150">
        <v>0.2</v>
      </c>
      <c r="F149" s="14">
        <v>1.089</v>
      </c>
      <c r="G149" s="152">
        <v>-5.4999999999999997E-3</v>
      </c>
      <c r="H149" s="150" t="s">
        <v>347</v>
      </c>
      <c r="I149" s="150">
        <v>4</v>
      </c>
      <c r="J149" s="150">
        <v>4</v>
      </c>
      <c r="K149" s="152">
        <v>2.9860000000000001E-2</v>
      </c>
      <c r="L149" s="150">
        <v>0.77</v>
      </c>
      <c r="M149" s="14" t="s">
        <v>236</v>
      </c>
      <c r="N149" s="159">
        <v>0</v>
      </c>
      <c r="O149" s="152">
        <v>0.34239999999999998</v>
      </c>
      <c r="P149" s="150" t="s">
        <v>37</v>
      </c>
      <c r="Q149" s="150" t="s">
        <v>37</v>
      </c>
      <c r="R149" s="152">
        <v>5.7999999999999996E-3</v>
      </c>
      <c r="S149" s="152">
        <v>3.8999999999999998E-3</v>
      </c>
      <c r="T149" s="152">
        <v>1.4999999999999999E-2</v>
      </c>
      <c r="U149" s="150">
        <v>1671</v>
      </c>
      <c r="V149" s="150">
        <v>0</v>
      </c>
      <c r="W149" s="153">
        <v>0.29375000000000001</v>
      </c>
      <c r="X149" s="154">
        <v>42902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188"/>
    <hyperlink ref="C4" r:id="rId7" display="http://finance.sina.com.cn/fund/quotes/150188/bc.shtml"/>
    <hyperlink ref="F4" r:id="rId8" display="http://www.cninfo.com.cn/information/fund/netvalue/150188.html"/>
    <hyperlink ref="M4" r:id="rId9" tooltip="000832" display="http://quote.eastmoney.com/zs000832.html"/>
    <hyperlink ref="O4" r:id="rId10" display="https://www.jisilu.cn/data/utils/lowcalc/150188"/>
    <hyperlink ref="Y4" r:id="rId11" tooltip="加【转债优先】为自选A类" display="javascript:addOwnedFund('150188');"/>
    <hyperlink ref="A5" r:id="rId12" display="https://www.jisilu.cn/data/sfnew/detail/150106"/>
    <hyperlink ref="C5" r:id="rId13" display="http://finance.sina.com.cn/fund/quotes/150106/bc.shtml"/>
    <hyperlink ref="F5" r:id="rId14" display="http://www.cninfo.com.cn/information/fund/netvalue/150106.html"/>
    <hyperlink ref="M5" r:id="rId15" tooltip="399005" display="http://quote.eastmoney.com/zs399005.html"/>
    <hyperlink ref="Y5" r:id="rId16" tooltip="加【中小A】为自选A类" display="javascript:addOwnedFund('150106');"/>
    <hyperlink ref="A6" r:id="rId17" display="https://www.jisilu.cn/data/sfnew/detail/150108"/>
    <hyperlink ref="C6" r:id="rId18" display="http://finance.sina.com.cn/fund/quotes/150108/bc.shtml"/>
    <hyperlink ref="F6" r:id="rId19" display="http://www.cninfo.com.cn/information/fund/netvalue/150108.html"/>
    <hyperlink ref="M6" r:id="rId20" tooltip="399632" display="http://quote.eastmoney.com/zs399632.html"/>
    <hyperlink ref="Y6" r:id="rId21" tooltip="加【同辉100A】为自选A类" display="javascript:addOwnedFund('150108');"/>
    <hyperlink ref="A7" r:id="rId22" display="https://www.jisilu.cn/data/sfnew/detail/150223"/>
    <hyperlink ref="C7" r:id="rId23" display="http://finance.sina.com.cn/fund/quotes/150223/bc.shtml"/>
    <hyperlink ref="F7" r:id="rId24" display="http://www.cninfo.com.cn/information/fund/netvalue/150223.html"/>
    <hyperlink ref="M7" r:id="rId25" tooltip="399975" display="http://quote.eastmoney.com/zs399975.html"/>
    <hyperlink ref="O7" r:id="rId26" display="https://www.jisilu.cn/data/utils/lowcalc/150223"/>
    <hyperlink ref="Y7" r:id="rId27" tooltip="将【证券A级】从自选中删除" display="javascript:delOwnedFund('150223');"/>
    <hyperlink ref="A8" r:id="rId28" display="https://www.jisilu.cn/data/sfnew/detail/150057"/>
    <hyperlink ref="C8" r:id="rId29" display="http://finance.sina.com.cn/fund/quotes/150057/bc.shtml"/>
    <hyperlink ref="F8" r:id="rId30" display="http://www.cninfo.com.cn/information/fund/netvalue/150057.html"/>
    <hyperlink ref="M8" r:id="rId31" tooltip="399008" display="http://quote.eastmoney.com/zs399008.html"/>
    <hyperlink ref="O8" r:id="rId32" display="https://www.jisilu.cn/data/utils/lowcalc/150057"/>
    <hyperlink ref="Y8" r:id="rId33" tooltip="加【中小300A】为自选A类" display="javascript:addOwnedFund('150057');"/>
    <hyperlink ref="A10" r:id="rId34" display="https://www.jisilu.cn/data/sfnew/detail/150032"/>
    <hyperlink ref="C10" r:id="rId35" display="http://finance.sina.com.cn/fund/quotes/150032/bc.shtml"/>
    <hyperlink ref="F10" r:id="rId36" display="http://www.cninfo.com.cn/information/fund/netvalue/150032.html"/>
    <hyperlink ref="M10" r:id="rId37" tooltip="399923" display="http://quote.eastmoney.com/zs399923.html"/>
    <hyperlink ref="O10" r:id="rId38" display="https://www.jisilu.cn/data/utils/lowcalc/150032"/>
    <hyperlink ref="Y10" r:id="rId39" tooltip="加【多利优先】为自选A类" display="javascript:addOwnedFund('150032');"/>
    <hyperlink ref="A11" r:id="rId40" display="https://www.jisilu.cn/data/sfnew/detail/150221"/>
    <hyperlink ref="C11" r:id="rId41" display="http://finance.sina.com.cn/fund/quotes/150221/bc.shtml"/>
    <hyperlink ref="F11" r:id="rId42" display="http://www.cninfo.com.cn/information/fund/netvalue/150221.html"/>
    <hyperlink ref="M11" r:id="rId43" tooltip="399959" display="http://quote.eastmoney.com/zs399959.html"/>
    <hyperlink ref="O11" r:id="rId44" display="https://www.jisilu.cn/data/utils/lowcalc/150221"/>
    <hyperlink ref="Y11" r:id="rId45" tooltip="将【中航军A】从自选中删除" display="javascript:delOwnedFund('150221');"/>
    <hyperlink ref="A12" r:id="rId46" display="https://www.jisilu.cn/data/sfnew/detail/150321"/>
    <hyperlink ref="C12" r:id="rId47" display="http://finance.sina.com.cn/fund/quotes/150321/bc.shtml"/>
    <hyperlink ref="F12" r:id="rId48" display="http://www.cninfo.com.cn/information/fund/netvalue/150321.html"/>
    <hyperlink ref="M12" r:id="rId49" tooltip="399998" display="http://quote.eastmoney.com/zs399998.html"/>
    <hyperlink ref="O12" r:id="rId50" display="https://www.jisilu.cn/data/utils/lowcalc/150321"/>
    <hyperlink ref="Y12" r:id="rId51" tooltip="加【煤炭A基】为自选A类" display="javascript:addOwnedFund('150321');"/>
    <hyperlink ref="A14" r:id="rId52" display="https://www.jisilu.cn/data/sfnew/detail/150331"/>
    <hyperlink ref="C14" r:id="rId53" display="http://finance.sina.com.cn/fund/quotes/150331/bc.shtml"/>
    <hyperlink ref="F14" r:id="rId54" display="http://www.cninfo.com.cn/information/fund/netvalue/150331.html"/>
    <hyperlink ref="M14" r:id="rId55" tooltip="399805" display="http://quote.eastmoney.com/zs399805.html"/>
    <hyperlink ref="O14" r:id="rId56" display="https://www.jisilu.cn/data/utils/lowcalc/150331"/>
    <hyperlink ref="Y14" r:id="rId57" tooltip="加【网金融A】为自选A类" display="javascript:addOwnedFund('150331');"/>
    <hyperlink ref="A15" r:id="rId58" display="https://www.jisilu.cn/data/sfnew/detail/150219"/>
    <hyperlink ref="C15" r:id="rId59" display="http://finance.sina.com.cn/fund/quotes/150219/bc.shtml"/>
    <hyperlink ref="F15" r:id="rId60" display="http://www.cninfo.com.cn/information/fund/netvalue/150219.html"/>
    <hyperlink ref="O15" r:id="rId61" display="https://www.jisilu.cn/data/utils/lowcalc/150219"/>
    <hyperlink ref="Y15" r:id="rId62" tooltip="加【健康A】为自选A类" display="javascript:addOwnedFund('150219');"/>
    <hyperlink ref="A16" r:id="rId63" display="https://www.jisilu.cn/data/sfnew/detail/150123"/>
    <hyperlink ref="C16" r:id="rId64" display="http://finance.sina.com.cn/fund/quotes/150123/bc.shtml"/>
    <hyperlink ref="F16" r:id="rId65" display="http://www.cninfo.com.cn/information/fund/netvalue/150123.html"/>
    <hyperlink ref="M16" r:id="rId66" tooltip="399550" display="http://quote.eastmoney.com/zs399550.html"/>
    <hyperlink ref="O16" r:id="rId67" display="https://www.jisilu.cn/data/utils/lowcalc/150123"/>
    <hyperlink ref="Y16" r:id="rId68" tooltip="加【建信50A】为自选A类" display="javascript:addOwnedFund('150123');"/>
    <hyperlink ref="A18" r:id="rId69" display="https://www.jisilu.cn/data/sfnew/detail/150297"/>
    <hyperlink ref="C18" r:id="rId70" display="http://finance.sina.com.cn/fund/quotes/150297/bc.shtml"/>
    <hyperlink ref="F18" r:id="rId71" display="http://www.cninfo.com.cn/information/fund/netvalue/150297.html"/>
    <hyperlink ref="O18" r:id="rId72" display="https://www.jisilu.cn/data/utils/lowcalc/150297"/>
    <hyperlink ref="Y18" r:id="rId73" tooltip="加【互联A级】为自选A类" display="javascript:addOwnedFund('150297');"/>
    <hyperlink ref="A19" r:id="rId74" display="https://www.jisilu.cn/data/sfnew/detail/150323"/>
    <hyperlink ref="C19" r:id="rId75" display="http://finance.sina.com.cn/fund/quotes/150323/bc.shtml"/>
    <hyperlink ref="F19" r:id="rId76" display="http://www.cninfo.com.cn/information/fund/netvalue/150323.html"/>
    <hyperlink ref="M19" r:id="rId77" tooltip="000827" display="http://quote.eastmoney.com/zs000827.html"/>
    <hyperlink ref="O19" r:id="rId78" display="https://www.jisilu.cn/data/utils/lowcalc/150323"/>
    <hyperlink ref="Y19" r:id="rId79" tooltip="加【环保A端】为自选A类" display="javascript:addOwnedFund('150323');"/>
    <hyperlink ref="A20" r:id="rId80" display="https://www.jisilu.cn/data/sfnew/detail/150303"/>
    <hyperlink ref="C20" r:id="rId81" display="http://finance.sina.com.cn/fund/quotes/150303/bc.shtml"/>
    <hyperlink ref="F20" r:id="rId82" display="http://www.cninfo.com.cn/information/fund/netvalue/150303.html"/>
    <hyperlink ref="M20" r:id="rId83" tooltip="399673" display="http://quote.eastmoney.com/zs399673.html"/>
    <hyperlink ref="O20" r:id="rId84" display="https://www.jisilu.cn/data/utils/lowcalc/150303"/>
    <hyperlink ref="Y20" r:id="rId85" tooltip="加【创业股A】为自选A类" display="javascript:addOwnedFund('150303');"/>
    <hyperlink ref="A21" r:id="rId86" display="https://www.jisilu.cn/data/sfnew/detail/150335"/>
    <hyperlink ref="C21" r:id="rId87" display="http://finance.sina.com.cn/fund/quotes/150335/bc.shtml"/>
    <hyperlink ref="F21" r:id="rId88" display="http://www.cninfo.com.cn/information/fund/netvalue/150335.html"/>
    <hyperlink ref="M21" r:id="rId89" tooltip="399967" display="http://quote.eastmoney.com/zs399967.html"/>
    <hyperlink ref="O21" r:id="rId90" display="https://www.jisilu.cn/data/utils/lowcalc/150335"/>
    <hyperlink ref="Y21" r:id="rId91" tooltip="加【军工股A】为自选A类" display="javascript:addOwnedFund('150335');"/>
    <hyperlink ref="A22" r:id="rId92" display="https://www.jisilu.cn/data/sfnew/detail/150287"/>
    <hyperlink ref="C22" r:id="rId93" display="http://finance.sina.com.cn/fund/quotes/150287/bc.shtml"/>
    <hyperlink ref="F22" r:id="rId94" display="http://www.cninfo.com.cn/information/fund/netvalue/150287.html"/>
    <hyperlink ref="M22" r:id="rId95" tooltip="399440" display="http://quote.eastmoney.com/zs399440.html"/>
    <hyperlink ref="O22" r:id="rId96" display="https://www.jisilu.cn/data/utils/lowcalc/150287"/>
    <hyperlink ref="Y22" r:id="rId97" tooltip="加【钢铁A】为自选A类" display="javascript:addOwnedFund('150287');"/>
    <hyperlink ref="A23" r:id="rId98" display="https://www.jisilu.cn/data/sfnew/detail/150289"/>
    <hyperlink ref="C23" r:id="rId99" display="http://finance.sina.com.cn/fund/quotes/150289/bc.shtml"/>
    <hyperlink ref="F23" r:id="rId100" display="http://www.cninfo.com.cn/information/fund/netvalue/150289.html"/>
    <hyperlink ref="M23" r:id="rId101" tooltip="399998" display="http://quote.eastmoney.com/zs399998.html"/>
    <hyperlink ref="O23" r:id="rId102" display="https://www.jisilu.cn/data/utils/lowcalc/150289"/>
    <hyperlink ref="Y23" r:id="rId103" tooltip="加【煤炭A级】为自选A类" display="javascript:addOwnedFund('150289');"/>
    <hyperlink ref="A24" r:id="rId104" display="https://www.jisilu.cn/data/sfnew/detail/502037"/>
    <hyperlink ref="C24" r:id="rId105" display="http://finance.sina.com.cn/fund/quotes/502037/bc.shtml"/>
    <hyperlink ref="F24" r:id="rId106" display="http://www.cninfo.com.cn/information/fund/netvalue/502037.html"/>
    <hyperlink ref="M24" r:id="rId107" tooltip="399805" display="http://quote.eastmoney.com/zs399805.html"/>
    <hyperlink ref="O24" r:id="rId108" display="https://www.jisilu.cn/data/utils/lowcalc/502037"/>
    <hyperlink ref="Y24" r:id="rId109" tooltip="加【网金A】为自选A类" display="javascript:addOwnedFund('502037');"/>
    <hyperlink ref="A25" r:id="rId110" display="https://www.jisilu.cn/data/sfnew/detail/150293"/>
    <hyperlink ref="C25" r:id="rId111" display="http://finance.sina.com.cn/fund/quotes/150293/bc.shtml"/>
    <hyperlink ref="F25" r:id="rId112" display="http://www.cninfo.com.cn/information/fund/netvalue/150293.html"/>
    <hyperlink ref="M25" r:id="rId113" tooltip="399807" display="http://quote.eastmoney.com/zs399807.html"/>
    <hyperlink ref="O25" r:id="rId114" display="https://www.jisilu.cn/data/utils/lowcalc/150293"/>
    <hyperlink ref="Y25" r:id="rId115" tooltip="加【高铁A级】为自选A类" display="javascript:addOwnedFund('150293');"/>
    <hyperlink ref="A26" r:id="rId116" display="https://www.jisilu.cn/data/sfnew/detail/150325"/>
    <hyperlink ref="C26" r:id="rId117" display="http://finance.sina.com.cn/fund/quotes/150325/bc.shtml"/>
    <hyperlink ref="F26" r:id="rId118" display="http://www.cninfo.com.cn/information/fund/netvalue/150325.html"/>
    <hyperlink ref="M26" r:id="rId119" tooltip="399807" display="http://quote.eastmoney.com/zs399807.html"/>
    <hyperlink ref="O26" r:id="rId120" display="https://www.jisilu.cn/data/utils/lowcalc/150325"/>
    <hyperlink ref="Y26" r:id="rId121" tooltip="加【高铁A端】为自选A类" display="javascript:addOwnedFund('150325');"/>
    <hyperlink ref="A27" r:id="rId122" display="https://www.jisilu.cn/data/sfnew/detail/150299"/>
    <hyperlink ref="C27" r:id="rId123" display="http://finance.sina.com.cn/fund/quotes/150299/bc.shtml"/>
    <hyperlink ref="F27" r:id="rId124" display="http://www.cninfo.com.cn/information/fund/netvalue/150299.html"/>
    <hyperlink ref="M27" r:id="rId125" tooltip="399986" display="http://quote.eastmoney.com/zs399986.html"/>
    <hyperlink ref="O27" r:id="rId126" display="https://www.jisilu.cn/data/utils/lowcalc/150299"/>
    <hyperlink ref="Y27" r:id="rId127" tooltip="将【银行股A】从自选中删除" display="javascript:delOwnedFund('150299');"/>
    <hyperlink ref="A28" r:id="rId128" display="https://www.jisilu.cn/data/sfnew/detail/150291"/>
    <hyperlink ref="C28" r:id="rId129" display="http://finance.sina.com.cn/fund/quotes/150291/bc.shtml"/>
    <hyperlink ref="F28" r:id="rId130" display="http://www.cninfo.com.cn/information/fund/netvalue/150291.html"/>
    <hyperlink ref="M28" r:id="rId131" tooltip="399986" display="http://quote.eastmoney.com/zs399986.html"/>
    <hyperlink ref="O28" r:id="rId132" display="https://www.jisilu.cn/data/utils/lowcalc/150291"/>
    <hyperlink ref="Y28" r:id="rId133" tooltip="将【银行A份】从自选中删除" display="javascript:delOwnedFund('150291');"/>
    <hyperlink ref="A29" r:id="rId134" display="https://www.jisilu.cn/data/sfnew/detail/150198"/>
    <hyperlink ref="C29" r:id="rId135" display="http://finance.sina.com.cn/fund/quotes/150198/bc.shtml"/>
    <hyperlink ref="F29" r:id="rId136" display="http://www.cninfo.com.cn/information/fund/netvalue/150198.html"/>
    <hyperlink ref="M29" r:id="rId137" tooltip="399396" display="http://quote.eastmoney.com/zs399396.html"/>
    <hyperlink ref="O29" r:id="rId138" display="https://www.jisilu.cn/data/utils/lowcalc/150198"/>
    <hyperlink ref="Y29" r:id="rId139" tooltip="加【食品A】为自选A类" display="javascript:addOwnedFund('150198');"/>
    <hyperlink ref="A30" r:id="rId140" display="https://www.jisilu.cn/data/sfnew/detail/150301"/>
    <hyperlink ref="C30" r:id="rId141" display="http://finance.sina.com.cn/fund/quotes/150301/bc.shtml"/>
    <hyperlink ref="F30" r:id="rId142" display="http://www.cninfo.com.cn/information/fund/netvalue/150301.html"/>
    <hyperlink ref="M30" r:id="rId143" tooltip="399975" display="http://quote.eastmoney.com/zs399975.html"/>
    <hyperlink ref="O30" r:id="rId144" display="https://www.jisilu.cn/data/utils/lowcalc/150301"/>
    <hyperlink ref="Y30" r:id="rId145" tooltip="加【证券股A】为自选A类" display="javascript:addOwnedFund('150301');"/>
    <hyperlink ref="A31" r:id="rId146" display="https://www.jisilu.cn/data/sfnew/detail/150117"/>
    <hyperlink ref="C31" r:id="rId147" display="http://finance.sina.com.cn/fund/quotes/150117/bc.shtml"/>
    <hyperlink ref="F31" r:id="rId148" display="http://www.cninfo.com.cn/information/fund/netvalue/150117.html"/>
    <hyperlink ref="M31" r:id="rId149" tooltip="399393" display="http://quote.eastmoney.com/zs399393.html"/>
    <hyperlink ref="O31" r:id="rId150" display="https://www.jisilu.cn/data/utils/lowcalc/150117"/>
    <hyperlink ref="Y31" r:id="rId151" tooltip="加【房地产A】为自选A类" display="javascript:addOwnedFund('150117');"/>
    <hyperlink ref="A32" r:id="rId152" display="https://www.jisilu.cn/data/sfnew/detail/150247"/>
    <hyperlink ref="C32" r:id="rId153" display="http://finance.sina.com.cn/fund/quotes/150247/bc.shtml"/>
    <hyperlink ref="F32" r:id="rId154" display="http://www.cninfo.com.cn/information/fund/netvalue/150247.html"/>
    <hyperlink ref="M32" r:id="rId155" tooltip="399971" display="http://quote.eastmoney.com/zs399971.html"/>
    <hyperlink ref="O32" r:id="rId156" display="https://www.jisilu.cn/data/utils/lowcalc/150247"/>
    <hyperlink ref="Y32" r:id="rId157" tooltip="加【传媒A级】为自选A类" display="javascript:addOwnedFund('150247');"/>
    <hyperlink ref="A33" r:id="rId158" display="https://www.jisilu.cn/data/sfnew/detail/150265"/>
    <hyperlink ref="C33" r:id="rId159" display="http://finance.sina.com.cn/fund/quotes/150265/bc.shtml"/>
    <hyperlink ref="F33" r:id="rId160" display="http://www.cninfo.com.cn/information/fund/netvalue/150265.html"/>
    <hyperlink ref="M33" r:id="rId161" tooltip="399991" display="http://quote.eastmoney.com/zs399991.html"/>
    <hyperlink ref="O33" r:id="rId162" display="https://www.jisilu.cn/data/utils/lowcalc/150265"/>
    <hyperlink ref="Y33" r:id="rId163" tooltip="将【一带A】从自选中删除" display="javascript:delOwnedFund('150265');"/>
    <hyperlink ref="A34" r:id="rId164" display="https://www.jisilu.cn/data/sfnew/detail/150130"/>
    <hyperlink ref="C34" r:id="rId165" display="http://finance.sina.com.cn/fund/quotes/150130/bc.shtml"/>
    <hyperlink ref="F34" r:id="rId166" display="http://www.cninfo.com.cn/information/fund/netvalue/150130.html"/>
    <hyperlink ref="M34" r:id="rId167" tooltip="399394" display="http://quote.eastmoney.com/zs399394.html"/>
    <hyperlink ref="O34" r:id="rId168" display="https://www.jisilu.cn/data/utils/lowcalc/150130"/>
    <hyperlink ref="Y34" r:id="rId169" tooltip="加【医药A】为自选A类" display="javascript:addOwnedFund('150130');"/>
    <hyperlink ref="A35" r:id="rId170" display="https://www.jisilu.cn/data/sfnew/detail/150261"/>
    <hyperlink ref="C35" r:id="rId171" display="http://finance.sina.com.cn/fund/quotes/150261/bc.shtml"/>
    <hyperlink ref="F35" r:id="rId172" display="http://www.cninfo.com.cn/information/fund/netvalue/150261.html"/>
    <hyperlink ref="M35" r:id="rId173" tooltip="399989" display="http://quote.eastmoney.com/zs399989.html"/>
    <hyperlink ref="O35" r:id="rId174" display="https://www.jisilu.cn/data/utils/lowcalc/150261"/>
    <hyperlink ref="Y35" r:id="rId175" tooltip="加【医疗A】为自选A类" display="javascript:addOwnedFund('150261');"/>
    <hyperlink ref="A36" r:id="rId176" display="https://www.jisilu.cn/data/sfnew/detail/150190"/>
    <hyperlink ref="C36" r:id="rId177" display="http://finance.sina.com.cn/fund/quotes/150190/bc.shtml"/>
    <hyperlink ref="F36" r:id="rId178" display="http://www.cninfo.com.cn/information/fund/netvalue/150190.html"/>
    <hyperlink ref="M36" r:id="rId179" tooltip="000827" display="http://quote.eastmoney.com/zs000827.html"/>
    <hyperlink ref="O36" r:id="rId180" display="https://www.jisilu.cn/data/utils/lowcalc/150190"/>
    <hyperlink ref="Y36" r:id="rId181" tooltip="加【NCF环保A】为自选A类" display="javascript:addOwnedFund('150190');"/>
    <hyperlink ref="A37" r:id="rId182" display="https://www.jisilu.cn/data/sfnew/detail/150263"/>
    <hyperlink ref="C37" r:id="rId183" display="http://finance.sina.com.cn/fund/quotes/150263/bc.shtml"/>
    <hyperlink ref="F37" r:id="rId184" display="http://www.cninfo.com.cn/information/fund/netvalue/150263.html"/>
    <hyperlink ref="M37" r:id="rId185" tooltip="000852" display="http://quote.eastmoney.com/zs000852.html"/>
    <hyperlink ref="O37" r:id="rId186" display="https://www.jisilu.cn/data/utils/lowcalc/150263"/>
    <hyperlink ref="Y37" r:id="rId187" tooltip="加【1000A】为自选A类" display="javascript:addOwnedFund('150263');"/>
    <hyperlink ref="A38" r:id="rId188" display="https://www.jisilu.cn/data/sfnew/detail/150196"/>
    <hyperlink ref="C38" r:id="rId189" display="http://finance.sina.com.cn/fund/quotes/150196/bc.shtml"/>
    <hyperlink ref="F38" r:id="rId190" display="http://www.cninfo.com.cn/information/fund/netvalue/150196.html"/>
    <hyperlink ref="M38" r:id="rId191" tooltip="399395" display="http://quote.eastmoney.com/zs399395.html"/>
    <hyperlink ref="O38" r:id="rId192" display="https://www.jisilu.cn/data/utils/lowcalc/150196"/>
    <hyperlink ref="Y38" r:id="rId193" tooltip="加【有色A】为自选A类" display="javascript:addOwnedFund('150196');"/>
    <hyperlink ref="A39" r:id="rId194" display="https://www.jisilu.cn/data/sfnew/detail/150343"/>
    <hyperlink ref="C39" r:id="rId195" display="http://finance.sina.com.cn/fund/quotes/150343/bc.shtml"/>
    <hyperlink ref="F39" r:id="rId196" display="http://www.cninfo.com.cn/information/fund/netvalue/150343.html"/>
    <hyperlink ref="M39" r:id="rId197" tooltip="399975" display="http://quote.eastmoney.com/zs399975.html"/>
    <hyperlink ref="O39" r:id="rId198" display="https://www.jisilu.cn/data/utils/lowcalc/150343"/>
    <hyperlink ref="Y39" r:id="rId199" tooltip="加【证券A基】为自选A类" display="javascript:addOwnedFund('150343');"/>
    <hyperlink ref="A40" r:id="rId200" display="https://www.jisilu.cn/data/sfnew/detail/150317"/>
    <hyperlink ref="C40" r:id="rId201" display="http://finance.sina.com.cn/fund/quotes/150317/bc.shtml"/>
    <hyperlink ref="F40" r:id="rId202" display="http://www.cninfo.com.cn/information/fund/netvalue/150317.html"/>
    <hyperlink ref="M40" r:id="rId203" tooltip="399805" display="http://quote.eastmoney.com/zs399805.html"/>
    <hyperlink ref="O40" r:id="rId204" display="https://www.jisilu.cn/data/utils/lowcalc/150317"/>
    <hyperlink ref="Y40" r:id="rId205" tooltip="加【E金融A】为自选A类" display="javascript:addOwnedFund('150317');"/>
    <hyperlink ref="A41" r:id="rId206" display="https://www.jisilu.cn/data/sfnew/detail/150327"/>
    <hyperlink ref="C41" r:id="rId207" display="http://finance.sina.com.cn/fund/quotes/150327/bc.shtml"/>
    <hyperlink ref="F41" r:id="rId208" display="http://www.cninfo.com.cn/information/fund/netvalue/150327.html"/>
    <hyperlink ref="M41" r:id="rId209" tooltip="399808" display="http://quote.eastmoney.com/zs399808.html"/>
    <hyperlink ref="O41" r:id="rId210" display="https://www.jisilu.cn/data/utils/lowcalc/150327"/>
    <hyperlink ref="Y41" r:id="rId211" tooltip="加【新能A级】为自选A类" display="javascript:addOwnedFund('150327');"/>
    <hyperlink ref="A42" r:id="rId212" display="https://www.jisilu.cn/data/sfnew/detail/502057"/>
    <hyperlink ref="C42" r:id="rId213" display="http://finance.sina.com.cn/fund/quotes/502057/bc.shtml"/>
    <hyperlink ref="F42" r:id="rId214" display="http://www.cninfo.com.cn/information/fund/netvalue/502057.html"/>
    <hyperlink ref="M42" r:id="rId215" tooltip="399989" display="http://quote.eastmoney.com/zs399989.html"/>
    <hyperlink ref="O42" r:id="rId216" display="https://www.jisilu.cn/data/utils/lowcalc/502057"/>
    <hyperlink ref="Y42" r:id="rId217" tooltip="加【医疗A】为自选A类" display="javascript:addOwnedFund('502057');"/>
    <hyperlink ref="A43" r:id="rId218" display="https://www.jisilu.cn/data/sfnew/detail/150047"/>
    <hyperlink ref="C43" r:id="rId219" display="http://finance.sina.com.cn/fund/quotes/150047/bc.shtml"/>
    <hyperlink ref="F43" r:id="rId220" display="http://www.cninfo.com.cn/information/fund/netvalue/150047.html"/>
    <hyperlink ref="M43" r:id="rId221" tooltip="399942" display="http://quote.eastmoney.com/zs399942.html"/>
    <hyperlink ref="O43" r:id="rId222" display="https://www.jisilu.cn/data/utils/lowcalc/150047"/>
    <hyperlink ref="Y43" r:id="rId223" tooltip="加【消费A】为自选A类" display="javascript:addOwnedFund('150047');"/>
    <hyperlink ref="A45" r:id="rId224" display="https://www.jisilu.cn/data/sfnew/detail/150012"/>
    <hyperlink ref="C45" r:id="rId225" display="http://finance.sina.com.cn/fund/quotes/150012/bc.shtml"/>
    <hyperlink ref="F45" r:id="rId226" display="http://www.cninfo.com.cn/information/fund/netvalue/150012.html"/>
    <hyperlink ref="M45" r:id="rId227" tooltip="399903" display="http://quote.eastmoney.com/zs399903.html"/>
    <hyperlink ref="O45" r:id="rId228" display="https://www.jisilu.cn/data/utils/lowcalc/150012"/>
    <hyperlink ref="Y45" r:id="rId229" tooltip="加【中证100A】为自选A类" display="javascript:addOwnedFund('150012');"/>
    <hyperlink ref="A46" r:id="rId230" display="https://www.jisilu.cn/data/sfnew/detail/150175"/>
    <hyperlink ref="C46" r:id="rId231" display="http://finance.sina.com.cn/fund/quotes/150175/bc.shtml"/>
    <hyperlink ref="F46" r:id="rId232" display="http://www.cninfo.com.cn/information/fund/netvalue/150175.html"/>
    <hyperlink ref="M46" r:id="rId233" tooltip="HSCEI" display="http://quote.eastmoney.com/hk/zs110010.html"/>
    <hyperlink ref="O46" r:id="rId234" display="https://www.jisilu.cn/data/utils/lowcalc/150175"/>
    <hyperlink ref="Y46" r:id="rId235" tooltip="将【H股A】从自选中删除" display="javascript:delOwnedFund('150175');"/>
    <hyperlink ref="A47" r:id="rId236" display="https://www.jisilu.cn/data/sfnew/detail/150053"/>
    <hyperlink ref="C47" r:id="rId237" display="http://finance.sina.com.cn/fund/quotes/150053/bc.shtml"/>
    <hyperlink ref="F47" r:id="rId238" display="http://www.cninfo.com.cn/information/fund/netvalue/150053.html"/>
    <hyperlink ref="M47" r:id="rId239" tooltip="399905" display="http://quote.eastmoney.com/zs399905.html"/>
    <hyperlink ref="O47" r:id="rId240" display="https://www.jisilu.cn/data/utils/lowcalc/150053"/>
    <hyperlink ref="Y47" r:id="rId241" tooltip="加【泰达500A】为自选A类" display="javascript:addOwnedFund('150053');"/>
    <hyperlink ref="A48" r:id="rId242" display="https://www.jisilu.cn/data/sfnew/detail/150138"/>
    <hyperlink ref="C48" r:id="rId243" display="http://finance.sina.com.cn/fund/quotes/150138/bc.shtml"/>
    <hyperlink ref="F48" r:id="rId244" display="http://www.cninfo.com.cn/information/fund/netvalue/150138.html"/>
    <hyperlink ref="M48" r:id="rId245" tooltip="000842" display="http://quote.eastmoney.com/zs000842.html"/>
    <hyperlink ref="O48" r:id="rId246" display="https://www.jisilu.cn/data/utils/lowcalc/150138"/>
    <hyperlink ref="Y48" r:id="rId247" tooltip="加【中证800A】为自选A类" display="javascript:addOwnedFund('150138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073"/>
    <hyperlink ref="C50" r:id="rId255" display="http://finance.sina.com.cn/fund/quotes/150073/bc.shtml"/>
    <hyperlink ref="F50" r:id="rId256" display="http://www.cninfo.com.cn/information/fund/netvalue/150073.html"/>
    <hyperlink ref="M50" r:id="rId257" tooltip="399958" display="http://quote.eastmoney.com/zs399958.html"/>
    <hyperlink ref="O50" r:id="rId258" display="https://www.jisilu.cn/data/utils/lowcalc/150073"/>
    <hyperlink ref="Y50" r:id="rId259" tooltip="加【诺安稳健】为自选A类" display="javascript:addOwnedFund('150073');"/>
    <hyperlink ref="A51" r:id="rId260" display="https://www.jisilu.cn/data/sfnew/detail/502014"/>
    <hyperlink ref="C51" r:id="rId261" display="http://finance.sina.com.cn/fund/quotes/502014/bc.shtml"/>
    <hyperlink ref="F51" r:id="rId262" display="http://www.cninfo.com.cn/information/fund/netvalue/502014.html"/>
    <hyperlink ref="M51" r:id="rId263" tooltip="000853" display="http://quote.eastmoney.com/zs000853.html"/>
    <hyperlink ref="O51" r:id="rId264" display="https://www.jisilu.cn/data/utils/lowcalc/502014"/>
    <hyperlink ref="Y51" r:id="rId265" tooltip="加【一带一A】为自选A类" display="javascript:addOwnedFund('502014');"/>
    <hyperlink ref="A52" r:id="rId266" display="https://www.jisilu.cn/data/sfnew/detail/150112"/>
    <hyperlink ref="C52" r:id="rId267" display="http://finance.sina.com.cn/fund/quotes/150112/bc.shtml"/>
    <hyperlink ref="F52" r:id="rId268" display="http://www.cninfo.com.cn/information/fund/netvalue/150112.html"/>
    <hyperlink ref="M52" r:id="rId269" tooltip="399330" display="http://quote.eastmoney.com/zs399330.html"/>
    <hyperlink ref="O52" r:id="rId270" display="https://www.jisilu.cn/data/utils/lowcalc/150112"/>
    <hyperlink ref="Y52" r:id="rId271" tooltip="加【深100A】为自选A类" display="javascript:addOwnedFund('150112');"/>
    <hyperlink ref="A53" r:id="rId272" display="https://www.jisilu.cn/data/sfnew/detail/150281"/>
    <hyperlink ref="C53" r:id="rId273" display="http://finance.sina.com.cn/fund/quotes/150281/bc.shtml"/>
    <hyperlink ref="F53" r:id="rId274" display="http://www.cninfo.com.cn/information/fund/netvalue/150281.html"/>
    <hyperlink ref="M53" r:id="rId275" tooltip="399934" display="http://quote.eastmoney.com/zs399934.html"/>
    <hyperlink ref="O53" r:id="rId276" display="https://www.jisilu.cn/data/utils/lowcalc/150281"/>
    <hyperlink ref="Y53" r:id="rId277" tooltip="加【金融地A】为自选A类" display="javascript:addOwnedFund('150281');"/>
    <hyperlink ref="A54" r:id="rId278" display="https://www.jisilu.cn/data/sfnew/detail/502041"/>
    <hyperlink ref="C54" r:id="rId279" display="http://finance.sina.com.cn/fund/quotes/502041/bc.shtml"/>
    <hyperlink ref="F54" r:id="rId280" display="http://www.cninfo.com.cn/information/fund/netvalue/502041.html"/>
    <hyperlink ref="M54" r:id="rId281" tooltip="000016" display="http://quote.eastmoney.com/zs000016.html"/>
    <hyperlink ref="O54" r:id="rId282" display="https://www.jisilu.cn/data/utils/lowcalc/502041"/>
    <hyperlink ref="Y54" r:id="rId283" tooltip="加【上50A】为自选A类" display="javascript:addOwnedFund('502041');"/>
    <hyperlink ref="A55" r:id="rId284" display="https://www.jisilu.cn/data/sfnew/detail/150121"/>
    <hyperlink ref="C55" r:id="rId285" display="http://finance.sina.com.cn/fund/quotes/150121/bc.shtml"/>
    <hyperlink ref="F55" r:id="rId286" display="http://www.cninfo.com.cn/information/fund/netvalue/150121.html"/>
    <hyperlink ref="M55" r:id="rId287" tooltip="399918" display="http://quote.eastmoney.com/zs399918.html"/>
    <hyperlink ref="O55" r:id="rId288" display="https://www.jisilu.cn/data/utils/lowcalc/150121"/>
    <hyperlink ref="Y55" r:id="rId289" tooltip="加【银河优先】为自选A类" display="javascript:addOwnedFund('150121');"/>
    <hyperlink ref="A56" r:id="rId290" display="https://www.jisilu.cn/data/sfnew/detail/150094"/>
    <hyperlink ref="C56" r:id="rId291" display="http://finance.sina.com.cn/fund/quotes/150094/bc.shtml"/>
    <hyperlink ref="F56" r:id="rId292" display="http://www.cninfo.com.cn/information/fund/netvalue/150094.html"/>
    <hyperlink ref="M56" r:id="rId293" tooltip="000966" display="http://quote.eastmoney.com/zs000966.html"/>
    <hyperlink ref="O56" r:id="rId294" display="https://www.jisilu.cn/data/utils/lowcalc/150094"/>
    <hyperlink ref="Y56" r:id="rId295" tooltip="加【泰信400A】为自选A类" display="javascript:addOwnedFund('150094');"/>
    <hyperlink ref="A57" r:id="rId296" display="https://www.jisilu.cn/data/sfnew/detail/502031"/>
    <hyperlink ref="C57" r:id="rId297" display="http://finance.sina.com.cn/fund/quotes/502031/bc.shtml"/>
    <hyperlink ref="F57" r:id="rId298" display="http://www.cninfo.com.cn/information/fund/netvalue/502031.html"/>
    <hyperlink ref="M57" r:id="rId299" tooltip="399807" display="http://quote.eastmoney.com/zs399807.html"/>
    <hyperlink ref="O57" r:id="rId300" display="https://www.jisilu.cn/data/utils/lowcalc/502031"/>
    <hyperlink ref="Y57" r:id="rId301" tooltip="将【高铁A】从自选中删除" display="javascript:delOwnedFund('502031');"/>
    <hyperlink ref="A58" r:id="rId302" display="https://www.jisilu.cn/data/sfnew/detail/502021"/>
    <hyperlink ref="C58" r:id="rId303" display="http://finance.sina.com.cn/fund/quotes/502021/bc.shtml"/>
    <hyperlink ref="F58" r:id="rId304" display="http://www.cninfo.com.cn/information/fund/netvalue/502021.html"/>
    <hyperlink ref="M58" r:id="rId305" tooltip="000016" display="http://quote.eastmoney.com/zs000016.html"/>
    <hyperlink ref="O58" r:id="rId306" display="https://www.jisilu.cn/data/utils/lowcalc/502021"/>
    <hyperlink ref="Y58" r:id="rId307" tooltip="加【国金50A】为自选A类" display="javascript:addOwnedFund('502021');"/>
    <hyperlink ref="A59" r:id="rId308" display="https://www.jisilu.cn/data/sfnew/detail/150064"/>
    <hyperlink ref="C59" r:id="rId309" display="http://finance.sina.com.cn/fund/quotes/150064/bc.shtml"/>
    <hyperlink ref="F59" r:id="rId310" display="http://www.cninfo.com.cn/information/fund/netvalue/150064.html"/>
    <hyperlink ref="M59" r:id="rId311" tooltip="399904" display="http://quote.eastmoney.com/zs399904.html"/>
    <hyperlink ref="O59" r:id="rId312" display="https://www.jisilu.cn/data/utils/lowcalc/150064"/>
    <hyperlink ref="Y59" r:id="rId313" tooltip="加【同瑞A】为自选A类" display="javascript:addOwnedFund('150064');"/>
    <hyperlink ref="A60" r:id="rId314" display="https://www.jisilu.cn/data/sfnew/detail/502001"/>
    <hyperlink ref="C60" r:id="rId315" display="http://finance.sina.com.cn/fund/quotes/502001/bc.shtml"/>
    <hyperlink ref="F60" r:id="rId316" display="http://www.cninfo.com.cn/information/fund/netvalue/502001.html"/>
    <hyperlink ref="M60" r:id="rId317" tooltip="399982" display="http://quote.eastmoney.com/zs399982.html"/>
    <hyperlink ref="O60" r:id="rId318" display="https://www.jisilu.cn/data/utils/lowcalc/502001"/>
    <hyperlink ref="Y60" r:id="rId319" tooltip="加【500等权A】为自选A类" display="javascript:addOwnedFund('502001');"/>
    <hyperlink ref="A61" r:id="rId320" display="https://www.jisilu.cn/data/sfnew/detail/150083"/>
    <hyperlink ref="C61" r:id="rId321" display="http://finance.sina.com.cn/fund/quotes/150083/bc.shtml"/>
    <hyperlink ref="F61" r:id="rId322" display="http://www.cninfo.com.cn/information/fund/netvalue/150083.html"/>
    <hyperlink ref="M61" r:id="rId323" tooltip="399330" display="http://quote.eastmoney.com/zs399330.html"/>
    <hyperlink ref="O61" r:id="rId324" display="https://www.jisilu.cn/data/utils/lowcalc/150083"/>
    <hyperlink ref="Y61" r:id="rId325" tooltip="加【深证100A】为自选A类" display="javascript:addOwnedFund('150083');"/>
    <hyperlink ref="A62" r:id="rId326" display="https://www.jisilu.cn/data/sfnew/detail/150030"/>
    <hyperlink ref="C62" r:id="rId327" display="http://finance.sina.com.cn/fund/quotes/150030/bc.shtml"/>
    <hyperlink ref="F62" r:id="rId328" display="http://www.cninfo.com.cn/information/fund/netvalue/150030.html"/>
    <hyperlink ref="M62" r:id="rId329" tooltip="000971" display="http://quote.eastmoney.com/zs000971.html"/>
    <hyperlink ref="O62" r:id="rId330" display="https://www.jisilu.cn/data/utils/lowcalc/150030"/>
    <hyperlink ref="Y62" r:id="rId331" tooltip="加【中证90A】为自选A类" display="javascript:addOwnedFund('150030');"/>
    <hyperlink ref="A63" r:id="rId332" display="https://www.jisilu.cn/data/sfnew/detail/150225"/>
    <hyperlink ref="C63" r:id="rId333" display="http://finance.sina.com.cn/fund/quotes/150225/bc.shtml"/>
    <hyperlink ref="F63" r:id="rId334" display="http://www.cninfo.com.cn/information/fund/netvalue/150225.html"/>
    <hyperlink ref="M63" r:id="rId335" tooltip="399966" display="http://quote.eastmoney.com/zs399966.html"/>
    <hyperlink ref="O63" r:id="rId336" display="https://www.jisilu.cn/data/utils/lowcalc/150225"/>
    <hyperlink ref="Y63" r:id="rId337" tooltip="加【证保A级】为自选A类" display="javascript:addOwnedFund('150225');"/>
    <hyperlink ref="A64" r:id="rId338" display="https://www.jisilu.cn/data/sfnew/detail/150036"/>
    <hyperlink ref="C64" r:id="rId339" display="http://finance.sina.com.cn/fund/quotes/150036/bc.shtml"/>
    <hyperlink ref="F64" r:id="rId340" display="http://www.cninfo.com.cn/information/fund/netvalue/150036.html"/>
    <hyperlink ref="M64" r:id="rId341" tooltip="399300" display="http://quote.eastmoney.com/zs399300.html"/>
    <hyperlink ref="O64" r:id="rId342" display="https://www.jisilu.cn/data/utils/lowcalc/150036"/>
    <hyperlink ref="Y64" r:id="rId343" tooltip="加【建信稳健】为自选A类" display="javascript:addOwnedFund('150036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67"/>
    <hyperlink ref="C66" r:id="rId351" display="http://finance.sina.com.cn/fund/quotes/150267/bc.shtml"/>
    <hyperlink ref="F66" r:id="rId352" display="http://www.cninfo.com.cn/information/fund/netvalue/150267.html"/>
    <hyperlink ref="M66" r:id="rId353" tooltip="399986" display="http://quote.eastmoney.com/zs399986.html"/>
    <hyperlink ref="O66" r:id="rId354" display="https://www.jisilu.cn/data/utils/lowcalc/150267"/>
    <hyperlink ref="Y66" r:id="rId355" tooltip="将【银行A类】从自选中删除" display="javascript:delOwnedFund('150267');"/>
    <hyperlink ref="A67" r:id="rId356" display="https://www.jisilu.cn/data/sfnew/detail/150167"/>
    <hyperlink ref="C67" r:id="rId357" display="http://finance.sina.com.cn/fund/quotes/150167/bc.shtml"/>
    <hyperlink ref="F67" r:id="rId358" display="http://www.cninfo.com.cn/information/fund/netvalue/150167.html"/>
    <hyperlink ref="M67" r:id="rId359" tooltip="399300" display="http://quote.eastmoney.com/zs399300.html"/>
    <hyperlink ref="O67" r:id="rId360" display="https://www.jisilu.cn/data/utils/lowcalc/150167"/>
    <hyperlink ref="Y67" r:id="rId361" tooltip="加【银华300A】为自选A类" display="javascript:addOwnedFund('150167');"/>
    <hyperlink ref="A68" r:id="rId362" display="https://www.jisilu.cn/data/sfnew/detail/150295"/>
    <hyperlink ref="C68" r:id="rId363" display="http://finance.sina.com.cn/fund/quotes/150295/bc.shtml"/>
    <hyperlink ref="F68" r:id="rId364" display="http://www.cninfo.com.cn/information/fund/netvalue/150295.html"/>
    <hyperlink ref="M68" r:id="rId365" tooltip="399974" display="http://quote.eastmoney.com/zs399974.html"/>
    <hyperlink ref="O68" r:id="rId366" display="https://www.jisilu.cn/data/utils/lowcalc/150295"/>
    <hyperlink ref="Y68" r:id="rId367" tooltip="加【改革A】为自选A类" display="javascript:addOwnedFund('150295');"/>
    <hyperlink ref="A69" r:id="rId368" display="https://www.jisilu.cn/data/sfnew/detail/150211"/>
    <hyperlink ref="C69" r:id="rId369" display="http://finance.sina.com.cn/fund/quotes/150211/bc.shtml"/>
    <hyperlink ref="F69" r:id="rId370" display="http://www.cninfo.com.cn/information/fund/netvalue/150211.html"/>
    <hyperlink ref="M69" r:id="rId371" tooltip="399976" display="http://quote.eastmoney.com/zs399976.html"/>
    <hyperlink ref="O69" r:id="rId372" display="https://www.jisilu.cn/data/utils/lowcalc/150211"/>
    <hyperlink ref="Y69" r:id="rId373" tooltip="加【新能车A】为自选A类" display="javascript:addOwnedFund('150211');"/>
    <hyperlink ref="A70" r:id="rId374" display="https://www.jisilu.cn/data/sfnew/detail/150140"/>
    <hyperlink ref="C70" r:id="rId375" display="http://finance.sina.com.cn/fund/quotes/150140/bc.shtml"/>
    <hyperlink ref="F70" r:id="rId376" display="http://www.cninfo.com.cn/information/fund/netvalue/150140.html"/>
    <hyperlink ref="M70" r:id="rId377" tooltip="399300" display="http://quote.eastmoney.com/zs399300.html"/>
    <hyperlink ref="O70" r:id="rId378" display="https://www.jisilu.cn/data/utils/lowcalc/150140"/>
    <hyperlink ref="Y70" r:id="rId379" tooltip="加【国金300A】为自选A类" display="javascript:addOwnedFund('150140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213"/>
    <hyperlink ref="C72" r:id="rId387" display="http://finance.sina.com.cn/fund/quotes/150213/bc.shtml"/>
    <hyperlink ref="F72" r:id="rId388" display="http://www.cninfo.com.cn/information/fund/netvalue/150213.html"/>
    <hyperlink ref="M72" r:id="rId389" tooltip="399958" display="http://quote.eastmoney.com/zs399958.html"/>
    <hyperlink ref="O72" r:id="rId390" display="https://www.jisilu.cn/data/utils/lowcalc/150213"/>
    <hyperlink ref="Y72" r:id="rId391" tooltip="加【成长A级】为自选A类" display="javascript:addOwnedFund('150213');"/>
    <hyperlink ref="A73" r:id="rId392" display="https://www.jisilu.cn/data/sfnew/detail/150090"/>
    <hyperlink ref="C73" r:id="rId393" display="http://finance.sina.com.cn/fund/quotes/150090/bc.shtml"/>
    <hyperlink ref="F73" r:id="rId394" display="http://www.cninfo.com.cn/information/fund/netvalue/150090.html"/>
    <hyperlink ref="M73" r:id="rId395" tooltip="399958" display="http://quote.eastmoney.com/zs399958.html"/>
    <hyperlink ref="O73" r:id="rId396" display="https://www.jisilu.cn/data/utils/lowcalc/150090"/>
    <hyperlink ref="Y73" r:id="rId397" tooltip="加【成长A】为自选A类" display="javascript:addOwnedFund('150090');"/>
    <hyperlink ref="A74" r:id="rId398" display="https://www.jisilu.cn/data/sfnew/detail/150152"/>
    <hyperlink ref="C74" r:id="rId399" display="http://finance.sina.com.cn/fund/quotes/150152/bc.shtml"/>
    <hyperlink ref="F74" r:id="rId400" display="http://www.cninfo.com.cn/information/fund/netvalue/150152.html"/>
    <hyperlink ref="M74" r:id="rId401" tooltip="399006" display="http://quote.eastmoney.com/zs399006.html"/>
    <hyperlink ref="O74" r:id="rId402" display="https://www.jisilu.cn/data/utils/lowcalc/150152"/>
    <hyperlink ref="Y74" r:id="rId403" tooltip="加【创业板A】为自选A类" display="javascript:addOwnedFund('150152');"/>
    <hyperlink ref="A75" r:id="rId404" display="https://www.jisilu.cn/data/sfnew/detail/150104"/>
    <hyperlink ref="C75" r:id="rId405" display="http://finance.sina.com.cn/fund/quotes/150104/bc.shtml"/>
    <hyperlink ref="F75" r:id="rId406" display="http://www.cninfo.com.cn/information/fund/netvalue/150104.html"/>
    <hyperlink ref="M75" r:id="rId407" tooltip="399300" display="http://quote.eastmoney.com/zs399300.html"/>
    <hyperlink ref="O75" r:id="rId408" display="https://www.jisilu.cn/data/utils/lowcalc/150104"/>
    <hyperlink ref="Y75" r:id="rId409" tooltip="加【HS300A】为自选A类" display="javascript:addOwnedFund('150104');"/>
    <hyperlink ref="A76" r:id="rId410" display="https://www.jisilu.cn/data/sfnew/detail/150135"/>
    <hyperlink ref="C76" r:id="rId411" display="http://finance.sina.com.cn/fund/quotes/150135/bc.shtml"/>
    <hyperlink ref="F76" r:id="rId412" display="http://www.cninfo.com.cn/information/fund/netvalue/150135.html"/>
    <hyperlink ref="M76" r:id="rId413" tooltip="399903" display="http://quote.eastmoney.com/zs399903.html"/>
    <hyperlink ref="Y76" r:id="rId414" tooltip="加【国富100A】为自选A类" display="javascript:addOwnedFund('150135');"/>
    <hyperlink ref="A77" r:id="rId415" display="https://www.jisilu.cn/data/sfnew/detail/150059"/>
    <hyperlink ref="C77" r:id="rId416" display="http://finance.sina.com.cn/fund/quotes/150059/bc.shtml"/>
    <hyperlink ref="F77" r:id="rId417" display="http://www.cninfo.com.cn/information/fund/netvalue/150059.html"/>
    <hyperlink ref="M77" r:id="rId418" tooltip="399944" display="http://quote.eastmoney.com/zs399944.html"/>
    <hyperlink ref="O77" r:id="rId419" display="https://www.jisilu.cn/data/utils/lowcalc/150059"/>
    <hyperlink ref="Y77" r:id="rId420" tooltip="加【资源A级】为自选A类" display="javascript:addOwnedFund('150059');"/>
    <hyperlink ref="A78" r:id="rId421" display="https://www.jisilu.cn/data/sfnew/detail/150085"/>
    <hyperlink ref="C78" r:id="rId422" display="http://finance.sina.com.cn/fund/quotes/150085/bc.shtml"/>
    <hyperlink ref="F78" r:id="rId423" display="http://www.cninfo.com.cn/information/fund/netvalue/150085.html"/>
    <hyperlink ref="M78" r:id="rId424" tooltip="399005" display="http://quote.eastmoney.com/zs399005.html"/>
    <hyperlink ref="Y78" r:id="rId425" tooltip="加【中小板A】为自选A类" display="javascript:addOwnedFund('150085');"/>
    <hyperlink ref="A79" r:id="rId426" display="https://www.jisilu.cn/data/sfnew/detail/150096"/>
    <hyperlink ref="C79" r:id="rId427" display="http://finance.sina.com.cn/fund/quotes/150096/bc.shtml"/>
    <hyperlink ref="F79" r:id="rId428" display="http://www.cninfo.com.cn/information/fund/netvalue/150096.html"/>
    <hyperlink ref="M79" r:id="rId429" tooltip="000979" display="http://quote.eastmoney.com/zs000979.html"/>
    <hyperlink ref="Y79" r:id="rId430" tooltip="加【商品A】为自选A类" display="javascript:addOwnedFund('150096');"/>
    <hyperlink ref="A81" r:id="rId431" display="https://www.jisilu.cn/data/sfnew/detail/150049"/>
    <hyperlink ref="C81" r:id="rId432" display="http://finance.sina.com.cn/fund/quotes/150049/bc.shtml"/>
    <hyperlink ref="F81" r:id="rId433" display="http://www.cninfo.com.cn/information/fund/netvalue/150049.html"/>
    <hyperlink ref="M81" r:id="rId434" tooltip="399942" display="http://quote.eastmoney.com/zs399942.html"/>
    <hyperlink ref="O81" r:id="rId435" display="https://www.jisilu.cn/data/utils/lowcalc/150049"/>
    <hyperlink ref="Y81" r:id="rId436" tooltip="加【消费收益】为自选A类" display="javascript:addOwnedFund('150049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4" r:id="rId449" display="https://www.jisilu.cn/data/sfnew/detail/150157"/>
    <hyperlink ref="C84" r:id="rId450" display="http://finance.sina.com.cn/fund/quotes/150157/bc.shtml"/>
    <hyperlink ref="F84" r:id="rId451" display="http://www.cninfo.com.cn/information/fund/netvalue/150157.html"/>
    <hyperlink ref="M84" r:id="rId452" tooltip="000974" display="http://quote.eastmoney.com/zs000974.html"/>
    <hyperlink ref="O84" r:id="rId453" display="https://www.jisilu.cn/data/utils/lowcalc/150157"/>
    <hyperlink ref="Y84" r:id="rId454" tooltip="加【金融A】为自选A类" display="javascript:addOwnedFund('150157');"/>
    <hyperlink ref="A85" r:id="rId455" display="https://www.jisilu.cn/data/sfnew/detail/150148"/>
    <hyperlink ref="C85" r:id="rId456" display="http://finance.sina.com.cn/fund/quotes/150148/bc.shtml"/>
    <hyperlink ref="F85" r:id="rId457" display="http://www.cninfo.com.cn/information/fund/netvalue/150148.html"/>
    <hyperlink ref="M85" r:id="rId458" tooltip="000841" display="http://quote.eastmoney.com/zs000841.html"/>
    <hyperlink ref="O85" r:id="rId459" display="https://www.jisilu.cn/data/utils/lowcalc/150148"/>
    <hyperlink ref="Y85" r:id="rId460" tooltip="加【医药800A】为自选A类" display="javascript:addOwnedFund('150148');"/>
    <hyperlink ref="A87" r:id="rId461" display="https://www.jisilu.cn/data/sfnew/detail/150022"/>
    <hyperlink ref="C87" r:id="rId462" display="http://finance.sina.com.cn/fund/quotes/150022/bc.shtml"/>
    <hyperlink ref="F87" r:id="rId463" display="http://www.cninfo.com.cn/information/fund/netvalue/150022.html"/>
    <hyperlink ref="M87" r:id="rId464" tooltip="399001" display="http://quote.eastmoney.com/zs399001.html"/>
    <hyperlink ref="O87" r:id="rId465" display="https://www.jisilu.cn/data/utils/lowcalc/150022"/>
    <hyperlink ref="Y87" r:id="rId466" tooltip="将【深成指A】从自选中删除" display="javascript:delOwnedFund('150022');"/>
    <hyperlink ref="A88" r:id="rId467" display="https://www.jisilu.cn/data/sfnew/detail/150207"/>
    <hyperlink ref="C88" r:id="rId468" display="http://finance.sina.com.cn/fund/quotes/150207/bc.shtml"/>
    <hyperlink ref="F88" r:id="rId469" display="http://www.cninfo.com.cn/information/fund/netvalue/150207.html"/>
    <hyperlink ref="M88" r:id="rId470" tooltip="399983" display="http://quote.eastmoney.com/zs399983.html"/>
    <hyperlink ref="O88" r:id="rId471" display="https://www.jisilu.cn/data/utils/lowcalc/150207"/>
    <hyperlink ref="Y88" r:id="rId472" tooltip="加【地产A端】为自选A类" display="javascript:addOwnedFund('150207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076"/>
    <hyperlink ref="C90" r:id="rId480" display="http://finance.sina.com.cn/fund/quotes/150076/bc.shtml"/>
    <hyperlink ref="F90" r:id="rId481" display="http://www.cninfo.com.cn/information/fund/netvalue/150076.html"/>
    <hyperlink ref="M90" r:id="rId482" tooltip="399300" display="http://quote.eastmoney.com/zs399300.html"/>
    <hyperlink ref="O90" r:id="rId483" display="https://www.jisilu.cn/data/utils/lowcalc/150076"/>
    <hyperlink ref="Y90" r:id="rId484" tooltip="加【浙商稳健】为自选A类" display="javascript:addOwnedFund('150076');"/>
    <hyperlink ref="A91" r:id="rId485" display="https://www.jisilu.cn/data/sfnew/detail/502017"/>
    <hyperlink ref="C91" r:id="rId486" display="http://finance.sina.com.cn/fund/quotes/502017/bc.shtml"/>
    <hyperlink ref="F91" r:id="rId487" display="http://www.cninfo.com.cn/information/fund/netvalue/502017.html"/>
    <hyperlink ref="M91" r:id="rId488" tooltip="399991" display="http://quote.eastmoney.com/zs399991.html"/>
    <hyperlink ref="O91" r:id="rId489" display="https://www.jisilu.cn/data/utils/lowcalc/502017"/>
    <hyperlink ref="Y91" r:id="rId490" tooltip="加【带路A】为自选A类" display="javascript:addOwnedFund('502017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283"/>
    <hyperlink ref="C94" r:id="rId504" display="http://finance.sina.com.cn/fund/quotes/150283/bc.shtml"/>
    <hyperlink ref="F94" r:id="rId505" display="http://www.cninfo.com.cn/information/fund/netvalue/150283.html"/>
    <hyperlink ref="M94" r:id="rId506" tooltip="000808" display="http://quote.eastmoney.com/zs000808.html"/>
    <hyperlink ref="O94" r:id="rId507" display="https://www.jisilu.cn/data/utils/lowcalc/150283"/>
    <hyperlink ref="Y94" r:id="rId508" tooltip="加【SW医药A】为自选A类" display="javascript:addOwnedFund('150283');"/>
    <hyperlink ref="A95" r:id="rId509" display="https://www.jisilu.cn/data/sfnew/detail/150233"/>
    <hyperlink ref="C95" r:id="rId510" display="http://finance.sina.com.cn/fund/quotes/150233/bc.shtml"/>
    <hyperlink ref="F95" r:id="rId511" display="http://www.cninfo.com.cn/information/fund/netvalue/150233.html"/>
    <hyperlink ref="M95" r:id="rId512" tooltip="399810" display="http://quote.eastmoney.com/zs399810.html"/>
    <hyperlink ref="O95" r:id="rId513" display="https://www.jisilu.cn/data/utils/lowcalc/150233"/>
    <hyperlink ref="Y95" r:id="rId514" tooltip="加【传媒业A】为自选A类" display="javascript:addOwnedFund('150233');"/>
    <hyperlink ref="A96" r:id="rId515" display="https://www.jisilu.cn/data/sfnew/detail/150237"/>
    <hyperlink ref="C96" r:id="rId516" display="http://finance.sina.com.cn/fund/quotes/150237/bc.shtml"/>
    <hyperlink ref="F96" r:id="rId517" display="http://www.cninfo.com.cn/information/fund/netvalue/150237.html"/>
    <hyperlink ref="M96" r:id="rId518" tooltip="000827" display="http://quote.eastmoney.com/zs000827.html"/>
    <hyperlink ref="O96" r:id="rId519" display="https://www.jisilu.cn/data/utils/lowcalc/150237"/>
    <hyperlink ref="Y96" r:id="rId520" tooltip="加【环保A级】为自选A类" display="javascript:addOwnedFund('150237');"/>
    <hyperlink ref="A97" r:id="rId521" display="https://www.jisilu.cn/data/sfnew/detail/150257"/>
    <hyperlink ref="C97" r:id="rId522" display="http://finance.sina.com.cn/fund/quotes/150257/bc.shtml"/>
    <hyperlink ref="F97" r:id="rId523" display="http://www.cninfo.com.cn/information/fund/netvalue/150257.html"/>
    <hyperlink ref="M97" r:id="rId524" tooltip="399993" display="http://quote.eastmoney.com/zs399993.html"/>
    <hyperlink ref="O97" r:id="rId525" display="https://www.jisilu.cn/data/utils/lowcalc/150257"/>
    <hyperlink ref="Y97" r:id="rId526" tooltip="加【生物A】为自选A类" display="javascript:addOwnedFund('150257');"/>
    <hyperlink ref="A98" r:id="rId527" display="https://www.jisilu.cn/data/sfnew/detail/150243"/>
    <hyperlink ref="C98" r:id="rId528" display="http://finance.sina.com.cn/fund/quotes/150243/bc.shtml"/>
    <hyperlink ref="F98" r:id="rId529" display="http://www.cninfo.com.cn/information/fund/netvalue/150243.html"/>
    <hyperlink ref="M98" r:id="rId530" tooltip="399006" display="http://quote.eastmoney.com/zs399006.html"/>
    <hyperlink ref="O98" r:id="rId531" display="https://www.jisilu.cn/data/utils/lowcalc/150243"/>
    <hyperlink ref="Y98" r:id="rId532" tooltip="加【创业A】为自选A类" display="javascript:addOwnedFund('150243');"/>
    <hyperlink ref="A99" r:id="rId533" display="https://www.jisilu.cn/data/sfnew/detail/150315"/>
    <hyperlink ref="C99" r:id="rId534" display="http://finance.sina.com.cn/fund/quotes/150315/bc.shtml"/>
    <hyperlink ref="F99" r:id="rId535" display="http://www.cninfo.com.cn/information/fund/netvalue/150315.html"/>
    <hyperlink ref="M99" r:id="rId536" tooltip="399803" display="http://quote.eastmoney.com/zs399803.html"/>
    <hyperlink ref="O99" r:id="rId537" display="https://www.jisilu.cn/data/utils/lowcalc/150315"/>
    <hyperlink ref="Y99" r:id="rId538" tooltip="加【工业4A】为自选A类" display="javascript:addOwnedFund('150315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502027"/>
    <hyperlink ref="C101" r:id="rId546" display="http://finance.sina.com.cn/fund/quotes/502027/bc.shtml"/>
    <hyperlink ref="F101" r:id="rId547" display="http://www.cninfo.com.cn/information/fund/netvalue/502027.html"/>
    <hyperlink ref="M101" r:id="rId548" tooltip="399429" display="http://quote.eastmoney.com/zs399429.html"/>
    <hyperlink ref="O101" r:id="rId549" display="https://www.jisilu.cn/data/utils/lowcalc/502027"/>
    <hyperlink ref="Y101" r:id="rId550" tooltip="加【新丝路A】为自选A类" display="javascript:addOwnedFund('502027');"/>
    <hyperlink ref="A102" r:id="rId551" display="https://www.jisilu.cn/data/sfnew/detail/150217"/>
    <hyperlink ref="C102" r:id="rId552" display="http://finance.sina.com.cn/fund/quotes/150217/bc.shtml"/>
    <hyperlink ref="F102" r:id="rId553" display="http://www.cninfo.com.cn/information/fund/netvalue/150217.html"/>
    <hyperlink ref="M102" r:id="rId554" tooltip="399412" display="http://quote.eastmoney.com/zs399412.html"/>
    <hyperlink ref="O102" r:id="rId555" display="https://www.jisilu.cn/data/utils/lowcalc/150217"/>
    <hyperlink ref="Y102" r:id="rId556" tooltip="加【新能源A】为自选A类" display="javascript:addOwnedFund('150217');"/>
    <hyperlink ref="A103" r:id="rId557" display="https://www.jisilu.cn/data/sfnew/detail/150235"/>
    <hyperlink ref="C103" r:id="rId558" display="http://finance.sina.com.cn/fund/quotes/150235/bc.shtml"/>
    <hyperlink ref="F103" r:id="rId559" display="http://www.cninfo.com.cn/information/fund/netvalue/150235.html"/>
    <hyperlink ref="M103" r:id="rId560" tooltip="399975" display="http://quote.eastmoney.com/zs399975.html"/>
    <hyperlink ref="O103" r:id="rId561" display="https://www.jisilu.cn/data/utils/lowcalc/150235"/>
    <hyperlink ref="Y103" r:id="rId562" tooltip="加【券商A级】为自选A类" display="javascript:addOwnedFund('150235');"/>
    <hyperlink ref="A104" r:id="rId563" display="https://www.jisilu.cn/data/sfnew/detail/150259"/>
    <hyperlink ref="C104" r:id="rId564" display="http://finance.sina.com.cn/fund/quotes/150259/bc.shtml"/>
    <hyperlink ref="F104" r:id="rId565" display="http://www.cninfo.com.cn/information/fund/netvalue/150259.html"/>
    <hyperlink ref="M104" r:id="rId566" tooltip="399992" display="http://quote.eastmoney.com/zs399992.html"/>
    <hyperlink ref="O104" r:id="rId567" display="https://www.jisilu.cn/data/utils/lowcalc/150259"/>
    <hyperlink ref="Y104" r:id="rId568" tooltip="加【重组A】为自选A类" display="javascript:addOwnedFund('150259');"/>
    <hyperlink ref="A105" r:id="rId569" display="https://www.jisilu.cn/data/sfnew/detail/150200"/>
    <hyperlink ref="C105" r:id="rId570" display="http://finance.sina.com.cn/fund/quotes/150200/bc.shtml"/>
    <hyperlink ref="F105" r:id="rId571" display="http://www.cninfo.com.cn/information/fund/netvalue/150200.html"/>
    <hyperlink ref="M105" r:id="rId572" tooltip="399975" display="http://quote.eastmoney.com/zs399975.html"/>
    <hyperlink ref="O105" r:id="rId573" display="https://www.jisilu.cn/data/utils/lowcalc/150200"/>
    <hyperlink ref="Y105" r:id="rId574" tooltip="加【券商A】为自选A类" display="javascript:addOwnedFund('150200');"/>
    <hyperlink ref="A106" r:id="rId575" display="https://www.jisilu.cn/data/sfnew/detail/150269"/>
    <hyperlink ref="C106" r:id="rId576" display="http://finance.sina.com.cn/fund/quotes/150269/bc.shtml"/>
    <hyperlink ref="F106" r:id="rId577" display="http://www.cninfo.com.cn/information/fund/netvalue/150269.html"/>
    <hyperlink ref="M106" r:id="rId578" tooltip="399997" display="http://quote.eastmoney.com/zs399997.html"/>
    <hyperlink ref="O106" r:id="rId579" display="https://www.jisilu.cn/data/utils/lowcalc/150269"/>
    <hyperlink ref="Y106" r:id="rId580" tooltip="加【白酒A】为自选A类" display="javascript:addOwnedFund('150269');"/>
    <hyperlink ref="A107" r:id="rId581" display="https://www.jisilu.cn/data/sfnew/detail/150271"/>
    <hyperlink ref="C107" r:id="rId582" display="http://finance.sina.com.cn/fund/quotes/150271/bc.shtml"/>
    <hyperlink ref="F107" r:id="rId583" display="http://www.cninfo.com.cn/information/fund/netvalue/150271.html"/>
    <hyperlink ref="M107" r:id="rId584" tooltip="399441" display="http://quote.eastmoney.com/zs399441.html"/>
    <hyperlink ref="O107" r:id="rId585" display="https://www.jisilu.cn/data/utils/lowcalc/150271"/>
    <hyperlink ref="Y107" r:id="rId586" tooltip="加【生物药A】为自选A类" display="javascript:addOwnedFund('150271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502049"/>
    <hyperlink ref="C109" r:id="rId594" display="http://finance.sina.com.cn/fund/quotes/502049/bc.shtml"/>
    <hyperlink ref="F109" r:id="rId595" display="http://www.cninfo.com.cn/information/fund/netvalue/502049.html"/>
    <hyperlink ref="M109" r:id="rId596" tooltip="000016" display="http://quote.eastmoney.com/zs000016.html"/>
    <hyperlink ref="O109" r:id="rId597" display="https://www.jisilu.cn/data/utils/lowcalc/502049"/>
    <hyperlink ref="Y109" r:id="rId598" tooltip="加【上证50A】为自选A类" display="javascript:addOwnedFund('502049');"/>
    <hyperlink ref="A110" r:id="rId599" display="https://www.jisilu.cn/data/sfnew/detail/150100"/>
    <hyperlink ref="C110" r:id="rId600" display="http://finance.sina.com.cn/fund/quotes/150100/bc.shtml"/>
    <hyperlink ref="F110" r:id="rId601" display="http://www.cninfo.com.cn/information/fund/netvalue/150100.html"/>
    <hyperlink ref="M110" r:id="rId602" tooltip="000805" display="http://quote.eastmoney.com/zs000805.html"/>
    <hyperlink ref="O110" r:id="rId603" display="https://www.jisilu.cn/data/utils/lowcalc/150100"/>
    <hyperlink ref="Y110" r:id="rId604" tooltip="加【资源A】为自选A类" display="javascript:addOwnedFund('150100');"/>
    <hyperlink ref="A111" r:id="rId605" display="https://www.jisilu.cn/data/sfnew/detail/150177"/>
    <hyperlink ref="C111" r:id="rId606" display="http://finance.sina.com.cn/fund/quotes/150177/bc.shtml"/>
    <hyperlink ref="F111" r:id="rId607" display="http://www.cninfo.com.cn/information/fund/netvalue/150177.html"/>
    <hyperlink ref="M111" r:id="rId608" tooltip="399966" display="http://quote.eastmoney.com/zs399966.html"/>
    <hyperlink ref="O111" r:id="rId609" display="https://www.jisilu.cn/data/utils/lowcalc/150177"/>
    <hyperlink ref="Y111" r:id="rId610" tooltip="加【证保A】为自选A类" display="javascript:addOwnedFund('150177');"/>
    <hyperlink ref="A112" r:id="rId611" display="https://www.jisilu.cn/data/sfnew/detail/150273"/>
    <hyperlink ref="C112" r:id="rId612" display="http://finance.sina.com.cn/fund/quotes/150273/bc.shtml"/>
    <hyperlink ref="F112" r:id="rId613" display="http://www.cninfo.com.cn/information/fund/netvalue/150273.html"/>
    <hyperlink ref="M112" r:id="rId614" tooltip="399991" display="http://quote.eastmoney.com/zs399991.html"/>
    <hyperlink ref="O112" r:id="rId615" display="https://www.jisilu.cn/data/utils/lowcalc/150273"/>
    <hyperlink ref="Y112" r:id="rId616" tooltip="加【带路A】为自选A类" display="javascript:addOwnedFund('150273');"/>
    <hyperlink ref="A113" r:id="rId617" display="https://www.jisilu.cn/data/sfnew/detail/150194"/>
    <hyperlink ref="C113" r:id="rId618" display="http://finance.sina.com.cn/fund/quotes/150194/bc.shtml"/>
    <hyperlink ref="F113" r:id="rId619" display="http://www.cninfo.com.cn/information/fund/netvalue/150194.html"/>
    <hyperlink ref="M113" r:id="rId620" tooltip="399970" display="http://quote.eastmoney.com/zs399970.html"/>
    <hyperlink ref="O113" r:id="rId621" display="https://www.jisilu.cn/data/utils/lowcalc/150194"/>
    <hyperlink ref="Y113" r:id="rId622" tooltip="加【互联网A】为自选A类" display="javascript:addOwnedFund('150194');"/>
    <hyperlink ref="A114" r:id="rId623" display="https://www.jisilu.cn/data/sfnew/detail/150241"/>
    <hyperlink ref="C114" r:id="rId624" display="http://finance.sina.com.cn/fund/quotes/150241/bc.shtml"/>
    <hyperlink ref="F114" r:id="rId625" display="http://www.cninfo.com.cn/information/fund/netvalue/150241.html"/>
    <hyperlink ref="M114" r:id="rId626" tooltip="399986" display="http://quote.eastmoney.com/zs399986.html"/>
    <hyperlink ref="O114" r:id="rId627" display="https://www.jisilu.cn/data/utils/lowcalc/150241"/>
    <hyperlink ref="Y114" r:id="rId628" tooltip="将【银行A级】从自选中删除" display="javascript:delOwnedFund('150241');"/>
    <hyperlink ref="A115" r:id="rId629" display="https://www.jisilu.cn/data/sfnew/detail/150249"/>
    <hyperlink ref="C115" r:id="rId630" display="http://finance.sina.com.cn/fund/quotes/150249/bc.shtml"/>
    <hyperlink ref="F115" r:id="rId631" display="http://www.cninfo.com.cn/information/fund/netvalue/150249.html"/>
    <hyperlink ref="M115" r:id="rId632" tooltip="399986" display="http://quote.eastmoney.com/zs399986.html"/>
    <hyperlink ref="O115" r:id="rId633" display="https://www.jisilu.cn/data/utils/lowcalc/150249"/>
    <hyperlink ref="Y115" r:id="rId634" tooltip="将【银行A端】从自选中删除" display="javascript:delOwnedFund('150249');"/>
    <hyperlink ref="A116" r:id="rId635" display="https://www.jisilu.cn/data/sfnew/detail/150251"/>
    <hyperlink ref="C116" r:id="rId636" display="http://finance.sina.com.cn/fund/quotes/150251/bc.shtml"/>
    <hyperlink ref="F116" r:id="rId637" display="http://www.cninfo.com.cn/information/fund/netvalue/150251.html"/>
    <hyperlink ref="M116" r:id="rId638" tooltip="399990" display="http://quote.eastmoney.com/zs399990.html"/>
    <hyperlink ref="O116" r:id="rId639" display="https://www.jisilu.cn/data/utils/lowcalc/150251"/>
    <hyperlink ref="Y116" r:id="rId640" tooltip="加【煤炭A】为自选A类" display="javascript:addOwnedFund('150251');"/>
    <hyperlink ref="A117" r:id="rId641" display="https://www.jisilu.cn/data/sfnew/detail/150173"/>
    <hyperlink ref="C117" r:id="rId642" display="http://finance.sina.com.cn/fund/quotes/150173/bc.shtml"/>
    <hyperlink ref="F117" r:id="rId643" display="http://www.cninfo.com.cn/information/fund/netvalue/150173.html"/>
    <hyperlink ref="M117" r:id="rId644" tooltip="000998" display="http://quote.eastmoney.com/zs000998.html"/>
    <hyperlink ref="O117" r:id="rId645" display="https://www.jisilu.cn/data/utils/lowcalc/150173"/>
    <hyperlink ref="Y117" r:id="rId646" tooltip="加【TMT中证A】为自选A类" display="javascript:addOwnedFund('150173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3"/>
    <hyperlink ref="C119" r:id="rId654" display="http://finance.sina.com.cn/fund/quotes/150203/bc.shtml"/>
    <hyperlink ref="F119" r:id="rId655" display="http://www.cninfo.com.cn/information/fund/netvalue/150203.html"/>
    <hyperlink ref="M119" r:id="rId656" tooltip="399971" display="http://quote.eastmoney.com/zs399971.html"/>
    <hyperlink ref="O119" r:id="rId657" display="https://www.jisilu.cn/data/utils/lowcalc/150203"/>
    <hyperlink ref="Y119" r:id="rId658" tooltip="加【传媒A】为自选A类" display="javascript:addOwnedFund('150203');"/>
    <hyperlink ref="A120" r:id="rId659" display="https://www.jisilu.cn/data/sfnew/detail/150205"/>
    <hyperlink ref="C120" r:id="rId660" display="http://finance.sina.com.cn/fund/quotes/150205/bc.shtml"/>
    <hyperlink ref="F120" r:id="rId661" display="http://www.cninfo.com.cn/information/fund/netvalue/150205.html"/>
    <hyperlink ref="M120" r:id="rId662" tooltip="399973" display="http://quote.eastmoney.com/zs399973.html"/>
    <hyperlink ref="O120" r:id="rId663" display="https://www.jisilu.cn/data/utils/lowcalc/150205"/>
    <hyperlink ref="Y120" r:id="rId664" tooltip="加【国防A】为自选A类" display="javascript:addOwnedFund('150205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150329"/>
    <hyperlink ref="C122" r:id="rId672" display="http://finance.sina.com.cn/fund/quotes/150329/bc.shtml"/>
    <hyperlink ref="F122" r:id="rId673" display="http://www.cninfo.com.cn/information/fund/netvalue/150329.html"/>
    <hyperlink ref="M122" r:id="rId674" tooltip="399809" display="http://quote.eastmoney.com/zs399809.html"/>
    <hyperlink ref="O122" r:id="rId675" display="https://www.jisilu.cn/data/utils/lowcalc/150329"/>
    <hyperlink ref="Y122" r:id="rId676" tooltip="加【保险A】为自选A类" display="javascript:addOwnedFund('150329');"/>
    <hyperlink ref="A123" r:id="rId677" display="https://www.jisilu.cn/data/sfnew/detail/150184"/>
    <hyperlink ref="C123" r:id="rId678" display="http://finance.sina.com.cn/fund/quotes/150184/bc.shtml"/>
    <hyperlink ref="F123" r:id="rId679" display="http://www.cninfo.com.cn/information/fund/netvalue/150184.html"/>
    <hyperlink ref="M123" r:id="rId680" tooltip="000827" display="http://quote.eastmoney.com/zs000827.html"/>
    <hyperlink ref="O123" r:id="rId681" display="https://www.jisilu.cn/data/utils/lowcalc/150184"/>
    <hyperlink ref="Y123" r:id="rId682" tooltip="加【环保A】为自选A类" display="javascript:addOwnedFund('150184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227"/>
    <hyperlink ref="C125" r:id="rId690" display="http://finance.sina.com.cn/fund/quotes/150227/bc.shtml"/>
    <hyperlink ref="F125" r:id="rId691" display="http://www.cninfo.com.cn/information/fund/netvalue/150227.html"/>
    <hyperlink ref="M125" r:id="rId692" tooltip="399986" display="http://quote.eastmoney.com/zs399986.html"/>
    <hyperlink ref="O125" r:id="rId693" display="https://www.jisilu.cn/data/utils/lowcalc/150227"/>
    <hyperlink ref="Y125" r:id="rId694" tooltip="将【银行A】从自选中删除" display="javascript:delOwnedFund('150227');"/>
    <hyperlink ref="A126" r:id="rId695" display="https://www.jisilu.cn/data/sfnew/detail/150179"/>
    <hyperlink ref="C126" r:id="rId696" display="http://finance.sina.com.cn/fund/quotes/150179/bc.shtml"/>
    <hyperlink ref="F126" r:id="rId697" display="http://www.cninfo.com.cn/information/fund/netvalue/150179.html"/>
    <hyperlink ref="M126" r:id="rId698" tooltip="399935" display="http://quote.eastmoney.com/zs399935.html"/>
    <hyperlink ref="O126" r:id="rId699" display="https://www.jisilu.cn/data/utils/lowcalc/150179"/>
    <hyperlink ref="Y126" r:id="rId700" tooltip="加【信息A】为自选A类" display="javascript:addOwnedFund('150179');"/>
    <hyperlink ref="A127" r:id="rId701" display="https://www.jisilu.cn/data/sfnew/detail/150277"/>
    <hyperlink ref="C127" r:id="rId702" display="http://finance.sina.com.cn/fund/quotes/150277/bc.shtml"/>
    <hyperlink ref="F127" r:id="rId703" display="http://www.cninfo.com.cn/information/fund/netvalue/150277.html"/>
    <hyperlink ref="M127" r:id="rId704" tooltip="399807" display="http://quote.eastmoney.com/zs399807.html"/>
    <hyperlink ref="O127" r:id="rId705" display="https://www.jisilu.cn/data/utils/lowcalc/150277"/>
    <hyperlink ref="Y127" r:id="rId706" tooltip="将【高铁A】从自选中删除" display="javascript:delOwnedFund('150277');"/>
    <hyperlink ref="A128" r:id="rId707" display="https://www.jisilu.cn/data/sfnew/detail/150209"/>
    <hyperlink ref="C128" r:id="rId708" display="http://finance.sina.com.cn/fund/quotes/150209/bc.shtml"/>
    <hyperlink ref="F128" r:id="rId709" display="http://www.cninfo.com.cn/information/fund/netvalue/150209.html"/>
    <hyperlink ref="M128" r:id="rId710" tooltip="399974" display="http://quote.eastmoney.com/zs399974.html"/>
    <hyperlink ref="O128" r:id="rId711" display="https://www.jisilu.cn/data/utils/lowcalc/150209"/>
    <hyperlink ref="Y128" r:id="rId712" tooltip="加【国企改A】为自选A类" display="javascript:addOwnedFund('150209');"/>
    <hyperlink ref="A129" r:id="rId713" display="https://www.jisilu.cn/data/sfnew/detail/150307"/>
    <hyperlink ref="C129" r:id="rId714" display="http://finance.sina.com.cn/fund/quotes/150307/bc.shtml"/>
    <hyperlink ref="F129" r:id="rId715" display="http://www.cninfo.com.cn/information/fund/netvalue/150307.html"/>
    <hyperlink ref="M129" r:id="rId716" tooltip="399804" display="http://quote.eastmoney.com/zs399804.html"/>
    <hyperlink ref="O129" r:id="rId717" display="https://www.jisilu.cn/data/utils/lowcalc/150307"/>
    <hyperlink ref="Y129" r:id="rId718" tooltip="加【体育A】为自选A类" display="javascript:addOwnedFund('150307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502004"/>
    <hyperlink ref="C131" r:id="rId726" display="http://finance.sina.com.cn/fund/quotes/502004/bc.shtml"/>
    <hyperlink ref="F131" r:id="rId727" display="http://www.cninfo.com.cn/information/fund/netvalue/502004.html"/>
    <hyperlink ref="M131" r:id="rId728" tooltip="399967" display="http://quote.eastmoney.com/zs399967.html"/>
    <hyperlink ref="O131" r:id="rId729" display="https://www.jisilu.cn/data/utils/lowcalc/502004"/>
    <hyperlink ref="Y131" r:id="rId730" tooltip="加【军工A】为自选A类" display="javascript:addOwnedFund('502004');"/>
    <hyperlink ref="A132" r:id="rId731" display="https://www.jisilu.cn/data/sfnew/detail/502007"/>
    <hyperlink ref="C132" r:id="rId732" display="http://finance.sina.com.cn/fund/quotes/502007/bc.shtml"/>
    <hyperlink ref="F132" r:id="rId733" display="http://www.cninfo.com.cn/information/fund/netvalue/502007.html"/>
    <hyperlink ref="M132" r:id="rId734" tooltip="399974" display="http://quote.eastmoney.com/zs399974.html"/>
    <hyperlink ref="O132" r:id="rId735" display="https://www.jisilu.cn/data/utils/lowcalc/502007"/>
    <hyperlink ref="Y132" r:id="rId736" tooltip="加【国企改A】为自选A类" display="javascript:addOwnedFund('502007');"/>
    <hyperlink ref="A133" r:id="rId737" display="https://www.jisilu.cn/data/sfnew/detail/150169"/>
    <hyperlink ref="C133" r:id="rId738" display="http://finance.sina.com.cn/fund/quotes/150169/bc.shtml"/>
    <hyperlink ref="F133" r:id="rId739" display="http://www.cninfo.com.cn/information/fund/netvalue/150169.html"/>
    <hyperlink ref="M133" r:id="rId740" tooltip="HSI" display="http://quote.eastmoney.com/hk/zs110000.html"/>
    <hyperlink ref="O133" r:id="rId741" display="https://www.jisilu.cn/data/utils/lowcalc/150169"/>
    <hyperlink ref="Y133" r:id="rId742" tooltip="将【恒生A】从自选中删除" display="javascript:delOwnedFund('150169');"/>
    <hyperlink ref="A134" r:id="rId743" display="https://www.jisilu.cn/data/sfnew/detail/502011"/>
    <hyperlink ref="C134" r:id="rId744" display="http://finance.sina.com.cn/fund/quotes/502011/bc.shtml"/>
    <hyperlink ref="F134" r:id="rId745" display="http://www.cninfo.com.cn/information/fund/netvalue/502011.html"/>
    <hyperlink ref="M134" r:id="rId746" tooltip="399975" display="http://quote.eastmoney.com/zs399975.html"/>
    <hyperlink ref="O134" r:id="rId747" display="https://www.jisilu.cn/data/utils/lowcalc/502011"/>
    <hyperlink ref="Y134" r:id="rId748" tooltip="加【证券A】为自选A类" display="javascript:addOwnedFund('502011');"/>
    <hyperlink ref="A135" r:id="rId749" display="https://www.jisilu.cn/data/sfnew/detail/150309"/>
    <hyperlink ref="C135" r:id="rId750" display="http://finance.sina.com.cn/fund/quotes/150309/bc.shtml"/>
    <hyperlink ref="F135" r:id="rId751" display="http://www.cninfo.com.cn/information/fund/netvalue/150309.html"/>
    <hyperlink ref="M135" r:id="rId752" tooltip="399994" display="http://quote.eastmoney.com/zs399994.html"/>
    <hyperlink ref="O135" r:id="rId753" display="https://www.jisilu.cn/data/utils/lowcalc/150309"/>
    <hyperlink ref="Y135" r:id="rId754" tooltip="加【信息安A】为自选A类" display="javascript:addOwnedFund('150309');"/>
    <hyperlink ref="A136" r:id="rId755" display="https://www.jisilu.cn/data/sfnew/detail/150171"/>
    <hyperlink ref="C136" r:id="rId756" display="http://finance.sina.com.cn/fund/quotes/150171/bc.shtml"/>
    <hyperlink ref="F136" r:id="rId757" display="http://www.cninfo.com.cn/information/fund/netvalue/150171.html"/>
    <hyperlink ref="M136" r:id="rId758" tooltip="399707" display="http://quote.eastmoney.com/zs399707.html"/>
    <hyperlink ref="O136" r:id="rId759" display="https://www.jisilu.cn/data/utils/lowcalc/150171"/>
    <hyperlink ref="Y136" r:id="rId760" tooltip="加【证券A】为自选A类" display="javascript:addOwnedFund('150171');"/>
    <hyperlink ref="A137" r:id="rId761" display="https://www.jisilu.cn/data/sfnew/detail/150181"/>
    <hyperlink ref="C137" r:id="rId762" display="http://finance.sina.com.cn/fund/quotes/150181/bc.shtml"/>
    <hyperlink ref="F137" r:id="rId763" display="http://www.cninfo.com.cn/information/fund/netvalue/150181.html"/>
    <hyperlink ref="M137" r:id="rId764" tooltip="399967" display="http://quote.eastmoney.com/zs399967.html"/>
    <hyperlink ref="O137" r:id="rId765" display="https://www.jisilu.cn/data/utils/lowcalc/150181"/>
    <hyperlink ref="Y137" r:id="rId766" tooltip="加【军工A】为自选A类" display="javascript:addOwnedFund('150181');"/>
    <hyperlink ref="A138" r:id="rId767" display="https://www.jisilu.cn/data/sfnew/detail/150143"/>
    <hyperlink ref="C138" r:id="rId768" display="http://finance.sina.com.cn/fund/quotes/150143/bc.shtml"/>
    <hyperlink ref="F138" r:id="rId769" display="http://www.cninfo.com.cn/information/fund/netvalue/150143.html"/>
    <hyperlink ref="M138" r:id="rId770" tooltip="000832" display="http://quote.eastmoney.com/zs000832.html"/>
    <hyperlink ref="O138" r:id="rId771" display="https://www.jisilu.cn/data/utils/lowcalc/150143"/>
    <hyperlink ref="Y138" r:id="rId772" tooltip="加【转债A级】为自选A类" display="javascript:addOwnedFund('150143');"/>
    <hyperlink ref="A139" r:id="rId773" display="https://www.jisilu.cn/data/sfnew/detail/150192"/>
    <hyperlink ref="C139" r:id="rId774" display="http://finance.sina.com.cn/fund/quotes/150192/bc.shtml"/>
    <hyperlink ref="F139" r:id="rId775" display="http://www.cninfo.com.cn/information/fund/netvalue/150192.html"/>
    <hyperlink ref="M139" r:id="rId776" tooltip="399965" display="http://quote.eastmoney.com/zs399965.html"/>
    <hyperlink ref="O139" r:id="rId777" display="https://www.jisilu.cn/data/utils/lowcalc/150192"/>
    <hyperlink ref="Y139" r:id="rId778" tooltip="加【地产A】为自选A类" display="javascript:addOwnedFund('150192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279"/>
    <hyperlink ref="C141" r:id="rId786" display="http://finance.sina.com.cn/fund/quotes/150279/bc.shtml"/>
    <hyperlink ref="F141" r:id="rId787" display="http://www.cninfo.com.cn/information/fund/netvalue/150279.html"/>
    <hyperlink ref="M141" r:id="rId788" tooltip="399808" display="http://quote.eastmoney.com/zs399808.html"/>
    <hyperlink ref="O141" r:id="rId789" display="https://www.jisilu.cn/data/utils/lowcalc/150279"/>
    <hyperlink ref="Y141" r:id="rId790" tooltip="加【新能A】为自选A类" display="javascript:addOwnedFund('150279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092"/>
    <hyperlink ref="C143" r:id="rId798" display="http://finance.sina.com.cn/fund/quotes/150092/bc.shtml"/>
    <hyperlink ref="F143" r:id="rId799" display="http://www.cninfo.com.cn/information/fund/netvalue/150092.html"/>
    <hyperlink ref="M143" r:id="rId800" tooltip="399007" display="http://quote.eastmoney.com/zs399007.html"/>
    <hyperlink ref="O143" r:id="rId801" display="https://www.jisilu.cn/data/utils/lowcalc/150092"/>
    <hyperlink ref="Y143" r:id="rId802" tooltip="加【诺德300A】为自选A类" display="javascript:addOwnedFund('150092');"/>
    <hyperlink ref="A144" r:id="rId803" display="https://www.jisilu.cn/data/sfnew/detail/150231"/>
    <hyperlink ref="C144" r:id="rId804" display="http://finance.sina.com.cn/fund/quotes/150231/bc.shtml"/>
    <hyperlink ref="F144" r:id="rId805" display="http://www.cninfo.com.cn/information/fund/netvalue/150231.html"/>
    <hyperlink ref="M144" r:id="rId806" tooltip="399811" display="http://quote.eastmoney.com/zs399811.html"/>
    <hyperlink ref="O144" r:id="rId807" display="https://www.jisilu.cn/data/utils/lowcalc/150231"/>
    <hyperlink ref="Y144" r:id="rId808" tooltip="加【电子A】为自选A类" display="javascript:addOwnedFund('150231');"/>
    <hyperlink ref="A145" r:id="rId809" display="https://www.jisilu.cn/data/sfnew/detail/150215"/>
    <hyperlink ref="C145" r:id="rId810" display="http://finance.sina.com.cn/fund/quotes/150215/bc.shtml"/>
    <hyperlink ref="F145" r:id="rId811" display="http://www.cninfo.com.cn/information/fund/netvalue/150215.html"/>
    <hyperlink ref="M145" r:id="rId812" tooltip="399610" display="http://quote.eastmoney.com/zs399610.html"/>
    <hyperlink ref="O145" r:id="rId813" display="https://www.jisilu.cn/data/utils/lowcalc/150215"/>
    <hyperlink ref="Y145" r:id="rId814" tooltip="加【TMT A】为自选A类" display="javascript:addOwnedFund('150215');"/>
    <hyperlink ref="A147" r:id="rId815" display="https://www.jisilu.cn/data/sfnew/detail/150066"/>
    <hyperlink ref="C147" r:id="rId816" display="http://finance.sina.com.cn/fund/quotes/150066/bc.shtml"/>
    <hyperlink ref="F147" r:id="rId817" display="http://www.cninfo.com.cn/information/fund/netvalue/150066.html"/>
    <hyperlink ref="M147" r:id="rId818" tooltip="399481" display="http://quote.eastmoney.com/zs399481.html"/>
    <hyperlink ref="O147" r:id="rId819" display="https://www.jisilu.cn/data/utils/lowcalc/150066"/>
    <hyperlink ref="Y147" r:id="rId820" tooltip="加【互利A】为自选A类" display="javascript:addOwnedFund('150066');"/>
    <hyperlink ref="A148" r:id="rId821" display="https://www.jisilu.cn/data/sfnew/detail/150133"/>
    <hyperlink ref="C148" r:id="rId822" display="http://finance.sina.com.cn/fund/quotes/150133/bc.shtml"/>
    <hyperlink ref="F148" r:id="rId823" display="http://www.cninfo.com.cn/information/fund/netvalue/150133.html"/>
    <hyperlink ref="M148" r:id="rId824" tooltip="000833" display="http://quote.eastmoney.com/zs000833.html"/>
    <hyperlink ref="Y148" r:id="rId825" tooltip="加【德信A】为自选A类" display="javascript:addOwnedFund('150133');"/>
    <hyperlink ref="A149" r:id="rId826" display="https://www.jisilu.cn/data/sfnew/detail/150039"/>
    <hyperlink ref="C149" r:id="rId827" display="http://finance.sina.com.cn/fund/quotes/150039/bc.shtml"/>
    <hyperlink ref="F149" r:id="rId828" display="http://www.cninfo.com.cn/information/fund/netvalue/150039.html"/>
    <hyperlink ref="M149" r:id="rId829" tooltip="399923" display="http://quote.eastmoney.com/zs399923.html"/>
    <hyperlink ref="Y149" r:id="rId830" tooltip="加【鼎利A】为自选A类" display="javascript:addOwnedFund('150039');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C7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2.125" customWidth="1"/>
    <col min="5" max="5" width="18.7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1.4372881355932204E-3</v>
      </c>
      <c r="G3" s="48">
        <f t="shared" ref="G3:G8" ca="1" si="1">VLOOKUP($E3,INDIRECT($B$2 &amp; "!$A$3:$Y$207"),8,FALSE)</f>
        <v>0.81355932203389836</v>
      </c>
      <c r="H3" s="48">
        <f t="shared" ref="H3:H8" ca="1" si="2">VLOOKUP($E3,INDIRECT($B$2 &amp; "!$A$3:$Y$207"),7,FALSE)</f>
        <v>-1.3891525423728816E-2</v>
      </c>
      <c r="I3" s="48">
        <f t="shared" ref="I3:I8" ca="1" si="3">VLOOKUP($E3,INDIRECT($B$2 &amp; "!$A$3:$Y$207"),11,FALSE)</f>
        <v>4.4417118644067784E-2</v>
      </c>
      <c r="J3" s="48">
        <f t="shared" ref="J3:J8" ca="1" si="4">VLOOKUP($E3,INDIRECT($B$2 &amp; "!$A$3:$Y$207"),16,FALSE)</f>
        <v>-1.8432758620689649E-2</v>
      </c>
      <c r="K3" s="48">
        <f t="shared" ref="K3:K8" ca="1" si="5">VLOOKUP($E3,INDIRECT($B$2 &amp; "!$A$3:$Y$207"),18,FALSE)</f>
        <v>-1.0033898305084744E-3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4.1800000000000006E-3</v>
      </c>
      <c r="G4" s="48">
        <f t="shared" ca="1" si="1"/>
        <v>1</v>
      </c>
      <c r="H4" s="48">
        <f t="shared" ca="1" si="2"/>
        <v>-2.1319999999999999E-2</v>
      </c>
      <c r="I4" s="48">
        <f t="shared" ca="1" si="3"/>
        <v>4.5989999999999996E-2</v>
      </c>
      <c r="J4" s="48">
        <f t="shared" ca="1" si="4"/>
        <v>-2.1859999999999997E-2</v>
      </c>
      <c r="K4" s="48">
        <f t="shared" ca="1" si="5"/>
        <v>-3.9399999999999999E-3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2.2628571428571424E-3</v>
      </c>
      <c r="G5" s="87">
        <f t="shared" ca="1" si="1"/>
        <v>0.68571428571428572</v>
      </c>
      <c r="H5" s="87">
        <f t="shared" ca="1" si="2"/>
        <v>-3.1562857142857143E-2</v>
      </c>
      <c r="I5" s="87">
        <f t="shared" ca="1" si="3"/>
        <v>4.4650571428571428E-2</v>
      </c>
      <c r="J5" s="87">
        <f t="shared" ca="1" si="4"/>
        <v>-3.260645161290323E-2</v>
      </c>
      <c r="K5" s="87">
        <f t="shared" ca="1" si="5"/>
        <v>3.0942857142857143E-3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2.588461538461539E-3</v>
      </c>
      <c r="G6" s="87">
        <f t="shared" ca="1" si="1"/>
        <v>0.80769230769230771</v>
      </c>
      <c r="H6" s="87">
        <f t="shared" ca="1" si="2"/>
        <v>-7.9873076923076936E-2</v>
      </c>
      <c r="I6" s="87">
        <f t="shared" ca="1" si="3"/>
        <v>5.1071153846153856E-2</v>
      </c>
      <c r="J6" s="87">
        <f t="shared" ca="1" si="4"/>
        <v>-6.4188461538461555E-2</v>
      </c>
      <c r="K6" s="87">
        <f t="shared" ca="1" si="5"/>
        <v>-4.3461538461538437E-4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-2.3E-3</v>
      </c>
      <c r="G7" s="48">
        <f t="shared" ca="1" si="1"/>
        <v>0.33333333333333331</v>
      </c>
      <c r="H7" s="48">
        <f t="shared" ca="1" si="2"/>
        <v>-0.17636666666666664</v>
      </c>
      <c r="I7" s="48">
        <f t="shared" ca="1" si="3"/>
        <v>5.0823333333333331E-2</v>
      </c>
      <c r="J7" s="48">
        <f t="shared" ca="1" si="4"/>
        <v>-0.1318</v>
      </c>
      <c r="K7" s="48">
        <f t="shared" ca="1" si="5"/>
        <v>-3.3333333333333335E-3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3.2666666666666664E-3</v>
      </c>
      <c r="G8" s="48">
        <f t="shared" ca="1" si="1"/>
        <v>1</v>
      </c>
      <c r="H8" s="48">
        <f t="shared" ca="1" si="2"/>
        <v>-0.13953333333333331</v>
      </c>
      <c r="I8" s="48">
        <f t="shared" ca="1" si="3"/>
        <v>5.2193333333333335E-2</v>
      </c>
      <c r="J8" s="48">
        <f t="shared" ca="1" si="4"/>
        <v>-9.2799999999999994E-2</v>
      </c>
      <c r="K8" s="48">
        <f t="shared" ca="1" si="5"/>
        <v>5.8333333333333336E-3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132.16</v>
      </c>
      <c r="I10" s="543">
        <v>0</v>
      </c>
      <c r="J10" s="74" t="s">
        <v>261</v>
      </c>
      <c r="K10" s="74">
        <v>131.76</v>
      </c>
      <c r="L10" s="544" t="s">
        <v>580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159.33000000000001</v>
      </c>
      <c r="I11" s="543">
        <v>4.0000000000000002E-4</v>
      </c>
      <c r="J11" s="74" t="s">
        <v>581</v>
      </c>
      <c r="K11" s="74"/>
      <c r="L11" s="544" t="s">
        <v>580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1497.396</v>
      </c>
      <c r="I12" s="543">
        <v>2.33E-3</v>
      </c>
      <c r="J12" s="725" t="s">
        <v>581</v>
      </c>
      <c r="K12" s="74"/>
      <c r="L12" s="544" t="s">
        <v>582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101.405</v>
      </c>
      <c r="I13" s="543">
        <v>5.9999999999999995E-4</v>
      </c>
      <c r="J13" s="74"/>
      <c r="K13" s="74"/>
      <c r="L13" s="544" t="s">
        <v>576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100.85</v>
      </c>
      <c r="I14" s="543">
        <v>1E-3</v>
      </c>
      <c r="J14" s="74"/>
      <c r="K14" s="74"/>
      <c r="L14" s="544" t="s">
        <v>576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2.785E-2</v>
      </c>
      <c r="I15" s="356" t="s">
        <v>433</v>
      </c>
      <c r="J15" s="74"/>
      <c r="K15" s="74" t="s">
        <v>579</v>
      </c>
      <c r="L15" s="544" t="s">
        <v>577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44" t="s">
        <v>578</v>
      </c>
    </row>
    <row r="18" spans="1:29" ht="14.25" thickBot="1" x14ac:dyDescent="0.2">
      <c r="D18" s="315">
        <f>SUM(D21:D22)</f>
        <v>3.0199999999999998E-2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710" t="s">
        <v>313</v>
      </c>
      <c r="J19" s="755" t="s">
        <v>315</v>
      </c>
      <c r="K19" s="755" t="s">
        <v>316</v>
      </c>
      <c r="L19" s="215" t="s">
        <v>318</v>
      </c>
      <c r="M19" s="710" t="s">
        <v>320</v>
      </c>
      <c r="N19" s="216" t="s">
        <v>321</v>
      </c>
      <c r="O19" s="216" t="s">
        <v>322</v>
      </c>
      <c r="P19" s="710" t="s">
        <v>324</v>
      </c>
      <c r="Q19" s="755" t="s">
        <v>326</v>
      </c>
      <c r="R19" s="710" t="s">
        <v>327</v>
      </c>
      <c r="S19" s="710" t="s">
        <v>329</v>
      </c>
      <c r="T19" s="216" t="s">
        <v>331</v>
      </c>
      <c r="U19" s="710" t="s">
        <v>333</v>
      </c>
      <c r="V19" s="216" t="s">
        <v>335</v>
      </c>
      <c r="W19" s="708" t="s">
        <v>337</v>
      </c>
      <c r="X19" s="708" t="s">
        <v>27</v>
      </c>
      <c r="Y19" s="708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709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709" t="s">
        <v>25</v>
      </c>
      <c r="Y20" s="709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2.0199999999999999E-2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0.99099999999999999</v>
      </c>
      <c r="H21" s="310">
        <f t="shared" ca="1" si="6"/>
        <v>-1E-3</v>
      </c>
      <c r="I21" s="309">
        <f t="shared" ca="1" si="6"/>
        <v>18156.77</v>
      </c>
      <c r="J21" s="51">
        <f t="shared" ca="1" si="6"/>
        <v>1.0384</v>
      </c>
      <c r="K21" s="311">
        <f t="shared" ca="1" si="6"/>
        <v>4.5600000000000002E-2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5.2490000000000002E-2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9.4999999999999998E-3</v>
      </c>
      <c r="S21" s="56">
        <f t="shared" ca="1" si="6"/>
        <v>0.34510000000000002</v>
      </c>
      <c r="T21" s="311" t="str">
        <f t="shared" ca="1" si="6"/>
        <v>无下折</v>
      </c>
      <c r="U21" s="311">
        <f t="shared" ref="S21:AC22" ca="1" si="7">VLOOKUP($B21,INDIRECT($B$2 &amp; "!$A$3:$Y$207"),COLUMN()-4,0)</f>
        <v>0.58589999999999998</v>
      </c>
      <c r="V21" s="311">
        <f t="shared" ca="1" si="7"/>
        <v>3.8999999999999998E-3</v>
      </c>
      <c r="W21" s="311">
        <f t="shared" ca="1" si="7"/>
        <v>-3.5999999999999999E-3</v>
      </c>
      <c r="X21" s="311">
        <f t="shared" ca="1" si="7"/>
        <v>-8.0000000000000002E-3</v>
      </c>
      <c r="Y21" s="309">
        <f t="shared" ca="1" si="7"/>
        <v>344829</v>
      </c>
      <c r="Z21" s="309">
        <f t="shared" ca="1" si="7"/>
        <v>-1573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0.01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1.046</v>
      </c>
      <c r="H22" s="567">
        <f t="shared" ca="1" si="6"/>
        <v>1E-3</v>
      </c>
      <c r="I22" s="566">
        <f t="shared" ca="1" si="6"/>
        <v>83.91</v>
      </c>
      <c r="J22" s="568">
        <f t="shared" ca="1" si="6"/>
        <v>1.0329999999999999</v>
      </c>
      <c r="K22" s="569">
        <f t="shared" ca="1" si="6"/>
        <v>-1.26E-2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4.4420000000000001E-2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1E-3</v>
      </c>
      <c r="S22" s="570">
        <f t="shared" ca="1" si="7"/>
        <v>0.35070000000000001</v>
      </c>
      <c r="T22" s="569">
        <f t="shared" ca="1" si="7"/>
        <v>-1.43E-2</v>
      </c>
      <c r="U22" s="569">
        <f t="shared" ca="1" si="7"/>
        <v>0.51829999999999998</v>
      </c>
      <c r="V22" s="569">
        <f t="shared" ca="1" si="7"/>
        <v>-5.0000000000000001E-3</v>
      </c>
      <c r="W22" s="569">
        <f t="shared" ca="1" si="7"/>
        <v>-5.5999999999999999E-3</v>
      </c>
      <c r="X22" s="569">
        <f t="shared" ca="1" si="7"/>
        <v>-8.0999999999999996E-3</v>
      </c>
      <c r="Y22" s="566">
        <f t="shared" ca="1" si="7"/>
        <v>11925</v>
      </c>
      <c r="Z22" s="566">
        <f t="shared" ca="1" si="7"/>
        <v>-261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574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V36" ca="1" si="8">VLOOKUP($B32,INDIRECT($B$2 &amp; "!$A$3:$Y$207"),COLUMN()-4,0)</f>
        <v>1.0529999999999999</v>
      </c>
      <c r="H32" s="290">
        <f t="shared" ca="1" si="8"/>
        <v>-2.8E-3</v>
      </c>
      <c r="I32">
        <f t="shared" ca="1" si="8"/>
        <v>24</v>
      </c>
      <c r="J32">
        <f t="shared" ca="1" si="8"/>
        <v>1</v>
      </c>
      <c r="K32" s="291">
        <f t="shared" ca="1" si="8"/>
        <v>-5.2999999999999999E-2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-1.9609999999999999E-2</v>
      </c>
      <c r="P32">
        <f t="shared" ca="1" si="8"/>
        <v>2.61</v>
      </c>
      <c r="Q32" t="str">
        <f t="shared" ca="1" si="8"/>
        <v>主动基金</v>
      </c>
      <c r="R32" s="315">
        <f t="shared" ca="1" si="8"/>
        <v>-6.4000000000000003E-3</v>
      </c>
      <c r="S32" s="315">
        <f t="shared" ca="1" si="8"/>
        <v>0.55969999999999998</v>
      </c>
      <c r="T32" t="str">
        <f t="shared" ca="1" si="8"/>
        <v>-</v>
      </c>
      <c r="U32" t="str">
        <f t="shared" ca="1" si="8"/>
        <v>-</v>
      </c>
      <c r="V32">
        <f t="shared" ca="1" si="8"/>
        <v>1.7100000000000001E-2</v>
      </c>
      <c r="W32">
        <f t="shared" ref="W32:AC36" ca="1" si="9">VLOOKUP($B32,INDIRECT($B$2 &amp; "!$A$3:$Y$207"),COLUMN()-4,0)</f>
        <v>1.5100000000000001E-2</v>
      </c>
      <c r="X32">
        <f t="shared" ca="1" si="9"/>
        <v>1E-3</v>
      </c>
      <c r="Y32">
        <f t="shared" ca="1" si="9"/>
        <v>3209</v>
      </c>
      <c r="Z32">
        <f t="shared" ca="1" si="9"/>
        <v>21</v>
      </c>
      <c r="AA32">
        <f t="shared" ca="1" si="9"/>
        <v>0.17083333333333331</v>
      </c>
      <c r="AB32">
        <f t="shared" ca="1" si="9"/>
        <v>43574</v>
      </c>
      <c r="AC32" t="str">
        <f t="shared" ca="1" si="9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10">VLOOKUP($B33,INDIRECT($B$2 &amp; "!$A$3:$Y$207"),COLUMN()-4,0)</f>
        <v>150188</v>
      </c>
      <c r="F33" t="str">
        <f t="shared" ca="1" si="10"/>
        <v>转债优先</v>
      </c>
      <c r="G33">
        <f t="shared" ca="1" si="8"/>
        <v>1.0569999999999999</v>
      </c>
      <c r="H33" s="290">
        <f t="shared" ca="1" si="8"/>
        <v>0</v>
      </c>
      <c r="I33">
        <f t="shared" ca="1" si="8"/>
        <v>387</v>
      </c>
      <c r="J33">
        <f t="shared" ca="1" si="8"/>
        <v>1.04</v>
      </c>
      <c r="K33" s="291">
        <f t="shared" ca="1" si="8"/>
        <v>-1.6299999999999999E-2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-7.1000000000000004E-3</v>
      </c>
      <c r="P33">
        <f t="shared" ca="1" si="8"/>
        <v>0.27</v>
      </c>
      <c r="Q33" t="str">
        <f t="shared" ca="1" si="8"/>
        <v>标普转债</v>
      </c>
      <c r="R33" s="315">
        <f t="shared" ca="1" si="8"/>
        <v>-2.0000000000000001E-4</v>
      </c>
      <c r="S33" s="315">
        <f t="shared" ca="1" si="8"/>
        <v>0.14369999999999999</v>
      </c>
      <c r="T33">
        <f t="shared" ca="1" si="8"/>
        <v>-3.7999999999999999E-2</v>
      </c>
      <c r="U33">
        <f t="shared" ca="1" si="8"/>
        <v>0.38919999999999999</v>
      </c>
      <c r="V33">
        <f t="shared" ca="1" si="8"/>
        <v>-4.1999999999999997E-3</v>
      </c>
      <c r="W33">
        <f t="shared" ca="1" si="9"/>
        <v>-6.4999999999999997E-3</v>
      </c>
      <c r="X33">
        <f t="shared" ca="1" si="9"/>
        <v>-1.8E-3</v>
      </c>
      <c r="Y33">
        <f t="shared" ca="1" si="9"/>
        <v>28871</v>
      </c>
      <c r="Z33">
        <f t="shared" ca="1" si="9"/>
        <v>-154</v>
      </c>
      <c r="AA33">
        <f t="shared" ca="1" si="9"/>
        <v>0.29375000000000001</v>
      </c>
      <c r="AB33">
        <f t="shared" ca="1" si="9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10"/>
        <v>150096</v>
      </c>
      <c r="F34" t="str">
        <f t="shared" ca="1" si="10"/>
        <v>商品A</v>
      </c>
      <c r="G34">
        <f t="shared" ca="1" si="8"/>
        <v>1.107</v>
      </c>
      <c r="H34" s="290">
        <f t="shared" ca="1" si="8"/>
        <v>-4.4999999999999997E-3</v>
      </c>
      <c r="I34">
        <f t="shared" ca="1" si="8"/>
        <v>0.04</v>
      </c>
      <c r="J34">
        <f t="shared" ca="1" si="8"/>
        <v>1.034</v>
      </c>
      <c r="K34" s="291">
        <f t="shared" ca="1" si="8"/>
        <v>-7.0599999999999996E-2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-3.8339999999999999E-2</v>
      </c>
      <c r="P34">
        <f t="shared" ca="1" si="8"/>
        <v>0.8</v>
      </c>
      <c r="Q34" t="str">
        <f t="shared" ca="1" si="8"/>
        <v>大宗商品</v>
      </c>
      <c r="R34" s="315">
        <f t="shared" ca="1" si="8"/>
        <v>-7.1000000000000004E-3</v>
      </c>
      <c r="S34" s="315">
        <f t="shared" ca="1" si="8"/>
        <v>0.36130000000000001</v>
      </c>
      <c r="T34" t="str">
        <f t="shared" ca="1" si="8"/>
        <v>-</v>
      </c>
      <c r="U34">
        <f t="shared" ca="1" si="8"/>
        <v>0.98970000000000002</v>
      </c>
      <c r="V34">
        <f t="shared" ca="1" si="8"/>
        <v>-9.1000000000000004E-3</v>
      </c>
      <c r="W34">
        <f t="shared" ca="1" si="9"/>
        <v>-8.8999999999999999E-3</v>
      </c>
      <c r="X34">
        <f t="shared" ca="1" si="9"/>
        <v>-4.4999999999999997E-3</v>
      </c>
      <c r="Y34">
        <f t="shared" ca="1" si="9"/>
        <v>12452</v>
      </c>
      <c r="Z34">
        <f t="shared" ca="1" si="9"/>
        <v>-10</v>
      </c>
      <c r="AA34">
        <f t="shared" ca="1" si="9"/>
        <v>0.21180555555555555</v>
      </c>
      <c r="AB34">
        <f t="shared" ca="1" si="9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10"/>
        <v>#N/A</v>
      </c>
      <c r="F35" t="e">
        <f t="shared" ca="1" si="10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9"/>
        <v>#N/A</v>
      </c>
      <c r="X35" t="e">
        <f t="shared" ca="1" si="9"/>
        <v>#N/A</v>
      </c>
      <c r="Y35" t="e">
        <f t="shared" ca="1" si="9"/>
        <v>#N/A</v>
      </c>
      <c r="Z35" t="e">
        <f t="shared" ca="1" si="9"/>
        <v>#N/A</v>
      </c>
      <c r="AA35" t="e">
        <f t="shared" ca="1" si="9"/>
        <v>#N/A</v>
      </c>
      <c r="AB35" t="e">
        <f t="shared" ca="1" si="9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10"/>
        <v>150108</v>
      </c>
      <c r="F36" t="str">
        <f t="shared" ca="1" si="10"/>
        <v>同辉100A</v>
      </c>
      <c r="G36" s="492">
        <f t="shared" ca="1" si="8"/>
        <v>1.1339999999999999</v>
      </c>
      <c r="H36" s="388">
        <f t="shared" ca="1" si="8"/>
        <v>-1.6500000000000001E-2</v>
      </c>
      <c r="I36" s="492">
        <f t="shared" ca="1" si="8"/>
        <v>0.03</v>
      </c>
      <c r="J36" s="492">
        <f t="shared" ca="1" si="8"/>
        <v>1.069</v>
      </c>
      <c r="K36" s="389">
        <f t="shared" ca="1" si="8"/>
        <v>-6.08E-2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5.5199999999999997E-3</v>
      </c>
      <c r="P36" s="492">
        <f t="shared" ca="1" si="8"/>
        <v>1.01</v>
      </c>
      <c r="Q36" t="str">
        <f t="shared" ca="1" si="8"/>
        <v>深100EW</v>
      </c>
      <c r="R36" s="315">
        <f t="shared" ca="1" si="8"/>
        <v>-8.0000000000000002E-3</v>
      </c>
      <c r="S36" s="315">
        <f t="shared" ca="1" si="8"/>
        <v>0.38240000000000002</v>
      </c>
      <c r="T36" t="str">
        <f t="shared" ca="1" si="8"/>
        <v>-</v>
      </c>
      <c r="U36">
        <f t="shared" ca="1" si="8"/>
        <v>0.873</v>
      </c>
      <c r="V36">
        <f t="shared" ca="1" si="8"/>
        <v>-7.7999999999999996E-3</v>
      </c>
      <c r="W36">
        <f t="shared" ca="1" si="9"/>
        <v>-6.4999999999999997E-3</v>
      </c>
      <c r="X36">
        <f t="shared" ca="1" si="9"/>
        <v>-6.4999999999999997E-3</v>
      </c>
      <c r="Y36">
        <f t="shared" ca="1" si="9"/>
        <v>915</v>
      </c>
      <c r="Z36">
        <f t="shared" ca="1" si="9"/>
        <v>0</v>
      </c>
      <c r="AA36">
        <f t="shared" ca="1" si="9"/>
        <v>0.21180555555555555</v>
      </c>
      <c r="AB36">
        <f t="shared" ca="1" si="9"/>
        <v>42626</v>
      </c>
    </row>
    <row r="39" spans="1:29" ht="14.25" thickBot="1" x14ac:dyDescent="0.2"/>
    <row r="40" spans="1:29" ht="14.25" customHeight="1" x14ac:dyDescent="0.15">
      <c r="A40" s="694" t="s">
        <v>561</v>
      </c>
      <c r="B40" s="868" t="s">
        <v>563</v>
      </c>
      <c r="C40" s="868" t="s">
        <v>564</v>
      </c>
      <c r="D40" s="868" t="s">
        <v>566</v>
      </c>
      <c r="E40" s="868" t="s">
        <v>567</v>
      </c>
      <c r="F40" s="868" t="s">
        <v>568</v>
      </c>
      <c r="G40" s="868" t="s">
        <v>569</v>
      </c>
      <c r="H40" s="868" t="s">
        <v>570</v>
      </c>
    </row>
    <row r="41" spans="1:29" ht="15" thickBot="1" x14ac:dyDescent="0.2">
      <c r="A41" s="695" t="s">
        <v>562</v>
      </c>
      <c r="B41" s="869"/>
      <c r="C41" s="869" t="s">
        <v>565</v>
      </c>
      <c r="D41" s="869"/>
      <c r="E41" s="869"/>
      <c r="F41" s="869"/>
      <c r="G41" s="869"/>
      <c r="H41" s="869"/>
    </row>
    <row r="42" spans="1:29" ht="15.75" thickBot="1" x14ac:dyDescent="0.2">
      <c r="A42" s="696" t="s">
        <v>571</v>
      </c>
      <c r="B42" s="697">
        <v>91612001</v>
      </c>
      <c r="C42" s="697" t="s">
        <v>572</v>
      </c>
      <c r="D42" s="698">
        <v>2.9836</v>
      </c>
      <c r="E42" s="698">
        <v>100.1386</v>
      </c>
      <c r="F42" s="698">
        <v>8.0999999999999996E-3</v>
      </c>
      <c r="G42" s="698">
        <v>100.1305</v>
      </c>
      <c r="H42" s="698">
        <v>0.44590000000000002</v>
      </c>
    </row>
  </sheetData>
  <mergeCells count="22">
    <mergeCell ref="AB19:AB20"/>
    <mergeCell ref="AC19:AC20"/>
    <mergeCell ref="B24:H24"/>
    <mergeCell ref="B40:B41"/>
    <mergeCell ref="C40:C41"/>
    <mergeCell ref="D40:D41"/>
    <mergeCell ref="E40:E41"/>
    <mergeCell ref="F40:F41"/>
    <mergeCell ref="G40:G41"/>
    <mergeCell ref="H40:H41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E7" sqref="E7"/>
    </sheetView>
  </sheetViews>
  <sheetFormatPr defaultRowHeight="13.5" x14ac:dyDescent="0.15"/>
  <sheetData>
    <row r="1" spans="1:25" x14ac:dyDescent="0.15">
      <c r="A1" s="878" t="s">
        <v>0</v>
      </c>
      <c r="B1" s="878" t="s">
        <v>1</v>
      </c>
      <c r="C1" s="878" t="s">
        <v>2</v>
      </c>
      <c r="D1" s="878" t="s">
        <v>3</v>
      </c>
      <c r="E1" s="723" t="s">
        <v>4</v>
      </c>
      <c r="F1" s="878" t="s">
        <v>6</v>
      </c>
      <c r="G1" s="878" t="s">
        <v>7</v>
      </c>
      <c r="H1" s="719" t="s">
        <v>8</v>
      </c>
      <c r="I1" s="723" t="s">
        <v>10</v>
      </c>
      <c r="J1" s="721" t="s">
        <v>11</v>
      </c>
      <c r="K1" s="721" t="s">
        <v>12</v>
      </c>
      <c r="L1" s="723" t="s">
        <v>14</v>
      </c>
      <c r="M1" s="878" t="s">
        <v>16</v>
      </c>
      <c r="N1" s="723" t="s">
        <v>17</v>
      </c>
      <c r="O1" s="723" t="s">
        <v>18</v>
      </c>
      <c r="P1" s="721" t="s">
        <v>20</v>
      </c>
      <c r="Q1" s="723" t="s">
        <v>22</v>
      </c>
      <c r="R1" s="721" t="s">
        <v>24</v>
      </c>
      <c r="S1" s="723" t="s">
        <v>26</v>
      </c>
      <c r="T1" s="723" t="s">
        <v>27</v>
      </c>
      <c r="U1" s="723" t="s">
        <v>28</v>
      </c>
      <c r="V1" s="721" t="s">
        <v>30</v>
      </c>
      <c r="W1" s="878" t="s">
        <v>31</v>
      </c>
      <c r="X1" s="878" t="s">
        <v>32</v>
      </c>
      <c r="Y1" s="880" t="s">
        <v>33</v>
      </c>
    </row>
    <row r="2" spans="1:25" ht="14.25" thickBot="1" x14ac:dyDescent="0.2">
      <c r="A2" s="879"/>
      <c r="B2" s="879"/>
      <c r="C2" s="879"/>
      <c r="D2" s="879"/>
      <c r="E2" s="724" t="s">
        <v>5</v>
      </c>
      <c r="F2" s="879"/>
      <c r="G2" s="879"/>
      <c r="H2" s="720" t="s">
        <v>9</v>
      </c>
      <c r="I2" s="724" t="s">
        <v>8</v>
      </c>
      <c r="J2" s="722" t="s">
        <v>8</v>
      </c>
      <c r="K2" s="722" t="s">
        <v>13</v>
      </c>
      <c r="L2" s="724" t="s">
        <v>15</v>
      </c>
      <c r="M2" s="879"/>
      <c r="N2" s="724" t="s">
        <v>3</v>
      </c>
      <c r="O2" s="724" t="s">
        <v>19</v>
      </c>
      <c r="P2" s="722" t="s">
        <v>21</v>
      </c>
      <c r="Q2" s="724" t="s">
        <v>23</v>
      </c>
      <c r="R2" s="722" t="s">
        <v>25</v>
      </c>
      <c r="S2" s="724" t="s">
        <v>25</v>
      </c>
      <c r="T2" s="724" t="s">
        <v>25</v>
      </c>
      <c r="U2" s="724" t="s">
        <v>29</v>
      </c>
      <c r="V2" s="722" t="s">
        <v>29</v>
      </c>
      <c r="W2" s="879"/>
      <c r="X2" s="879"/>
      <c r="Y2" s="881"/>
    </row>
    <row r="3" spans="1:25" s="400" customFormat="1" ht="15.75" thickBot="1" x14ac:dyDescent="0.2">
      <c r="A3" s="35">
        <v>150209</v>
      </c>
      <c r="B3" s="574" t="s">
        <v>47</v>
      </c>
      <c r="C3" s="35">
        <v>1.048</v>
      </c>
      <c r="D3" s="612">
        <v>1.9E-3</v>
      </c>
      <c r="E3" s="574">
        <v>4491.6499999999996</v>
      </c>
      <c r="F3" s="35">
        <v>1.0329999999999999</v>
      </c>
      <c r="G3" s="174">
        <v>-1.4500000000000001E-2</v>
      </c>
      <c r="H3" s="174">
        <v>0.03</v>
      </c>
      <c r="I3" s="574">
        <v>4.5</v>
      </c>
      <c r="J3" s="574">
        <v>4.5</v>
      </c>
      <c r="K3" s="174">
        <v>4.4330000000000001E-2</v>
      </c>
      <c r="L3" s="574" t="s">
        <v>40</v>
      </c>
      <c r="M3" s="35" t="s">
        <v>48</v>
      </c>
      <c r="N3" s="575">
        <v>-5.7000000000000002E-3</v>
      </c>
      <c r="O3" s="39">
        <v>0.25090000000000001</v>
      </c>
      <c r="P3" s="174">
        <v>-1.61E-2</v>
      </c>
      <c r="Q3" s="174">
        <v>0.75160000000000005</v>
      </c>
      <c r="R3" s="174">
        <v>-2.7000000000000001E-3</v>
      </c>
      <c r="S3" s="174">
        <v>-5.1999999999999998E-3</v>
      </c>
      <c r="T3" s="174">
        <v>-5.7999999999999996E-3</v>
      </c>
      <c r="U3" s="574">
        <v>447217</v>
      </c>
      <c r="V3" s="574">
        <v>-174</v>
      </c>
      <c r="W3" s="576">
        <v>0.21180555555555555</v>
      </c>
      <c r="X3" s="577">
        <v>42719</v>
      </c>
      <c r="Y3" s="42" t="s">
        <v>38</v>
      </c>
    </row>
    <row r="4" spans="1:25" s="400" customFormat="1" ht="15.75" thickBot="1" x14ac:dyDescent="0.2">
      <c r="A4" s="35">
        <v>150181</v>
      </c>
      <c r="B4" s="574" t="s">
        <v>98</v>
      </c>
      <c r="C4" s="35">
        <v>1.052</v>
      </c>
      <c r="D4" s="580">
        <v>0</v>
      </c>
      <c r="E4" s="574">
        <v>1695.97</v>
      </c>
      <c r="F4" s="35">
        <v>1.0269999999999999</v>
      </c>
      <c r="G4" s="174">
        <v>-2.4299999999999999E-2</v>
      </c>
      <c r="H4" s="174">
        <v>0.03</v>
      </c>
      <c r="I4" s="574">
        <v>4.5</v>
      </c>
      <c r="J4" s="574">
        <v>4.5</v>
      </c>
      <c r="K4" s="174">
        <v>4.3900000000000002E-2</v>
      </c>
      <c r="L4" s="574" t="s">
        <v>40</v>
      </c>
      <c r="M4" s="35" t="s">
        <v>80</v>
      </c>
      <c r="N4" s="575">
        <v>-3.2000000000000002E-3</v>
      </c>
      <c r="O4" s="39">
        <v>0.43369999999999997</v>
      </c>
      <c r="P4" s="174">
        <v>-2.5600000000000001E-2</v>
      </c>
      <c r="Q4" s="174">
        <v>0.33029999999999998</v>
      </c>
      <c r="R4" s="174">
        <v>-2.3E-3</v>
      </c>
      <c r="S4" s="174">
        <v>-6.6E-3</v>
      </c>
      <c r="T4" s="174">
        <v>-6.1999999999999998E-3</v>
      </c>
      <c r="U4" s="574">
        <v>298131</v>
      </c>
      <c r="V4" s="574">
        <v>-1601</v>
      </c>
      <c r="W4" s="576">
        <v>0.21180555555555555</v>
      </c>
      <c r="X4" s="577">
        <v>42719</v>
      </c>
      <c r="Y4" s="42" t="s">
        <v>38</v>
      </c>
    </row>
    <row r="5" spans="1:25" s="400" customFormat="1" ht="15.75" thickBot="1" x14ac:dyDescent="0.2">
      <c r="A5" s="35">
        <v>150196</v>
      </c>
      <c r="B5" s="574" t="s">
        <v>215</v>
      </c>
      <c r="C5" s="35">
        <v>1.1160000000000001</v>
      </c>
      <c r="D5" s="612">
        <v>6.3E-3</v>
      </c>
      <c r="E5" s="574">
        <v>1503.44</v>
      </c>
      <c r="F5" s="35">
        <v>1.0374000000000001</v>
      </c>
      <c r="G5" s="174">
        <v>-7.5800000000000006E-2</v>
      </c>
      <c r="H5" s="174">
        <v>0.04</v>
      </c>
      <c r="I5" s="574">
        <v>5.5</v>
      </c>
      <c r="J5" s="574">
        <v>5.5</v>
      </c>
      <c r="K5" s="174">
        <v>5.0990000000000001E-2</v>
      </c>
      <c r="L5" s="574" t="s">
        <v>40</v>
      </c>
      <c r="M5" s="35" t="s">
        <v>216</v>
      </c>
      <c r="N5" s="575">
        <v>-1.2200000000000001E-2</v>
      </c>
      <c r="O5" s="39">
        <v>0.43009999999999998</v>
      </c>
      <c r="P5" s="174">
        <v>-6.5799999999999997E-2</v>
      </c>
      <c r="Q5" s="174">
        <v>0.3281</v>
      </c>
      <c r="R5" s="174">
        <v>-6.1999999999999998E-3</v>
      </c>
      <c r="S5" s="174">
        <v>-7.6E-3</v>
      </c>
      <c r="T5" s="174">
        <v>-4.4999999999999997E-3</v>
      </c>
      <c r="U5" s="574">
        <v>85194</v>
      </c>
      <c r="V5" s="574">
        <v>-5</v>
      </c>
      <c r="W5" s="576">
        <v>0.21180555555555555</v>
      </c>
      <c r="X5" s="577">
        <v>42738</v>
      </c>
      <c r="Y5" s="42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209"/>
    <hyperlink ref="C3" r:id="rId2" display="http://finance.sina.com.cn/fund/quotes/150209/bc.shtml"/>
    <hyperlink ref="F3" r:id="rId3" display="http://www.cninfo.com.cn/information/fund/netvalue/150209.html"/>
    <hyperlink ref="M3" r:id="rId4" tooltip="399974" display="http://quote.eastmoney.com/zs399974.html"/>
    <hyperlink ref="O3" r:id="rId5" display="https://www.jisilu.cn/data/utils/lowcalc/150209"/>
    <hyperlink ref="Y3" r:id="rId6" tooltip="加【国企改A】为自选A类" display="javascript:addOwnedFund('150209');"/>
    <hyperlink ref="A4" r:id="rId7" display="https://www.jisilu.cn/data/sfnew/detail/150181"/>
    <hyperlink ref="C4" r:id="rId8" display="http://finance.sina.com.cn/fund/quotes/150181/bc.shtml"/>
    <hyperlink ref="F4" r:id="rId9" display="http://www.cninfo.com.cn/information/fund/netvalue/150181.html"/>
    <hyperlink ref="M4" r:id="rId10" tooltip="399967" display="http://quote.eastmoney.com/zs399967.html"/>
    <hyperlink ref="O4" r:id="rId11" display="https://www.jisilu.cn/data/utils/lowcalc/150181"/>
    <hyperlink ref="Y4" r:id="rId12" tooltip="加【军工A】为自选A类" display="javascript:addOwnedFund('150181');"/>
    <hyperlink ref="A5" r:id="rId13" display="https://www.jisilu.cn/data/sfnew/detail/150196"/>
    <hyperlink ref="C5" r:id="rId14" display="http://finance.sina.com.cn/fund/quotes/150196/bc.shtml"/>
    <hyperlink ref="F5" r:id="rId15" display="http://www.cninfo.com.cn/information/fund/netvalue/150196.html"/>
    <hyperlink ref="M5" r:id="rId16" tooltip="399395" display="http://quote.eastmoney.com/zs399395.html"/>
    <hyperlink ref="O5" r:id="rId17" display="https://www.jisilu.cn/data/utils/lowcalc/150196"/>
    <hyperlink ref="Y5" r:id="rId18" tooltip="加【有色A】为自选A类" display="javascript:addOwnedFund('150196');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4" workbookViewId="0">
      <selection activeCell="A11" sqref="A11:XFD11"/>
    </sheetView>
  </sheetViews>
  <sheetFormatPr defaultRowHeight="13.5" x14ac:dyDescent="0.15"/>
  <sheetData>
    <row r="1" spans="1:25" x14ac:dyDescent="0.15">
      <c r="A1" s="882" t="s">
        <v>0</v>
      </c>
      <c r="B1" s="882" t="s">
        <v>1</v>
      </c>
      <c r="C1" s="882" t="s">
        <v>2</v>
      </c>
      <c r="D1" s="882" t="s">
        <v>3</v>
      </c>
      <c r="E1" s="729" t="s">
        <v>4</v>
      </c>
      <c r="F1" s="882" t="s">
        <v>6</v>
      </c>
      <c r="G1" s="882" t="s">
        <v>7</v>
      </c>
      <c r="H1" s="731" t="s">
        <v>8</v>
      </c>
      <c r="I1" s="729" t="s">
        <v>10</v>
      </c>
      <c r="J1" s="733" t="s">
        <v>11</v>
      </c>
      <c r="K1" s="733" t="s">
        <v>12</v>
      </c>
      <c r="L1" s="729" t="s">
        <v>14</v>
      </c>
      <c r="M1" s="882" t="s">
        <v>16</v>
      </c>
      <c r="N1" s="729" t="s">
        <v>17</v>
      </c>
      <c r="O1" s="729" t="s">
        <v>18</v>
      </c>
      <c r="P1" s="733" t="s">
        <v>20</v>
      </c>
      <c r="Q1" s="729" t="s">
        <v>22</v>
      </c>
      <c r="R1" s="733" t="s">
        <v>24</v>
      </c>
      <c r="S1" s="729" t="s">
        <v>26</v>
      </c>
      <c r="T1" s="729" t="s">
        <v>27</v>
      </c>
      <c r="U1" s="729" t="s">
        <v>28</v>
      </c>
      <c r="V1" s="733" t="s">
        <v>30</v>
      </c>
      <c r="W1" s="882" t="s">
        <v>31</v>
      </c>
      <c r="X1" s="882" t="s">
        <v>32</v>
      </c>
      <c r="Y1" s="884" t="s">
        <v>33</v>
      </c>
    </row>
    <row r="2" spans="1:25" ht="14.25" thickBot="1" x14ac:dyDescent="0.2">
      <c r="A2" s="883"/>
      <c r="B2" s="883"/>
      <c r="C2" s="883"/>
      <c r="D2" s="883"/>
      <c r="E2" s="730" t="s">
        <v>5</v>
      </c>
      <c r="F2" s="883"/>
      <c r="G2" s="883"/>
      <c r="H2" s="732" t="s">
        <v>9</v>
      </c>
      <c r="I2" s="730" t="s">
        <v>8</v>
      </c>
      <c r="J2" s="734" t="s">
        <v>8</v>
      </c>
      <c r="K2" s="734" t="s">
        <v>13</v>
      </c>
      <c r="L2" s="730" t="s">
        <v>15</v>
      </c>
      <c r="M2" s="883"/>
      <c r="N2" s="730" t="s">
        <v>3</v>
      </c>
      <c r="O2" s="730" t="s">
        <v>19</v>
      </c>
      <c r="P2" s="734" t="s">
        <v>21</v>
      </c>
      <c r="Q2" s="730" t="s">
        <v>23</v>
      </c>
      <c r="R2" s="734" t="s">
        <v>25</v>
      </c>
      <c r="S2" s="730" t="s">
        <v>25</v>
      </c>
      <c r="T2" s="730" t="s">
        <v>25</v>
      </c>
      <c r="U2" s="730" t="s">
        <v>29</v>
      </c>
      <c r="V2" s="734" t="s">
        <v>29</v>
      </c>
      <c r="W2" s="883"/>
      <c r="X2" s="883"/>
      <c r="Y2" s="885"/>
    </row>
    <row r="3" spans="1:25" ht="15.75" thickBot="1" x14ac:dyDescent="0.2">
      <c r="A3" s="7">
        <v>150106</v>
      </c>
      <c r="B3" s="144" t="s">
        <v>240</v>
      </c>
      <c r="C3" s="7">
        <v>1.165</v>
      </c>
      <c r="D3" s="145">
        <v>-3.3999999999999998E-3</v>
      </c>
      <c r="E3" s="144">
        <v>148.21</v>
      </c>
      <c r="F3" s="7">
        <v>1.0684</v>
      </c>
      <c r="G3" s="146">
        <v>-9.0399999999999994E-2</v>
      </c>
      <c r="H3" s="146">
        <v>7.0000000000000007E-2</v>
      </c>
      <c r="I3" s="144">
        <v>7</v>
      </c>
      <c r="J3" s="144">
        <v>7</v>
      </c>
      <c r="K3" s="146">
        <v>3.5729999999999998E-2</v>
      </c>
      <c r="L3" s="144">
        <v>3.02</v>
      </c>
      <c r="M3" s="7" t="s">
        <v>189</v>
      </c>
      <c r="N3" s="145">
        <v>-2.9399999999999999E-2</v>
      </c>
      <c r="O3" s="146">
        <v>0.36909999999999998</v>
      </c>
      <c r="P3" s="144" t="s">
        <v>37</v>
      </c>
      <c r="Q3" s="146">
        <v>0.9143</v>
      </c>
      <c r="R3" s="146">
        <v>3.5999999999999999E-3</v>
      </c>
      <c r="S3" s="146">
        <v>-4.0000000000000001E-3</v>
      </c>
      <c r="T3" s="146">
        <v>-5.4999999999999997E-3</v>
      </c>
      <c r="U3" s="144">
        <v>12044</v>
      </c>
      <c r="V3" s="144">
        <v>-9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1.139</v>
      </c>
      <c r="D4" s="151">
        <v>4.4000000000000003E-3</v>
      </c>
      <c r="E4" s="150">
        <v>2.97</v>
      </c>
      <c r="F4" s="14">
        <v>1.069</v>
      </c>
      <c r="G4" s="152">
        <v>-6.5500000000000003E-2</v>
      </c>
      <c r="H4" s="152">
        <v>7.0000000000000007E-2</v>
      </c>
      <c r="I4" s="150">
        <v>7</v>
      </c>
      <c r="J4" s="150">
        <v>7</v>
      </c>
      <c r="K4" s="152">
        <v>3.6000000000000002E-4</v>
      </c>
      <c r="L4" s="150">
        <v>1</v>
      </c>
      <c r="M4" s="14" t="s">
        <v>283</v>
      </c>
      <c r="N4" s="156">
        <v>-2.9899999999999999E-2</v>
      </c>
      <c r="O4" s="152">
        <v>0.3644</v>
      </c>
      <c r="P4" s="150" t="s">
        <v>37</v>
      </c>
      <c r="Q4" s="152">
        <v>0.9274</v>
      </c>
      <c r="R4" s="150" t="s">
        <v>37</v>
      </c>
      <c r="S4" s="152">
        <v>-8.0000000000000002E-3</v>
      </c>
      <c r="T4" s="152">
        <v>-6.4999999999999997E-3</v>
      </c>
      <c r="U4" s="150">
        <v>915</v>
      </c>
      <c r="V4" s="150">
        <v>0</v>
      </c>
      <c r="W4" s="153">
        <v>0.21180555555555555</v>
      </c>
      <c r="X4" s="154">
        <v>42990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1.2250000000000001</v>
      </c>
      <c r="D5" s="147">
        <v>8.0000000000000004E-4</v>
      </c>
      <c r="E5" s="144">
        <v>3376.61</v>
      </c>
      <c r="F5" s="7">
        <v>1.044</v>
      </c>
      <c r="G5" s="146">
        <v>-0.1734</v>
      </c>
      <c r="H5" s="146">
        <v>0.06</v>
      </c>
      <c r="I5" s="144">
        <v>6</v>
      </c>
      <c r="J5" s="144">
        <v>6</v>
      </c>
      <c r="K5" s="146">
        <v>5.0799999999999998E-2</v>
      </c>
      <c r="L5" s="144" t="s">
        <v>40</v>
      </c>
      <c r="M5" s="7" t="s">
        <v>56</v>
      </c>
      <c r="N5" s="145">
        <v>-2.2100000000000002E-2</v>
      </c>
      <c r="O5" s="23">
        <v>0.3987</v>
      </c>
      <c r="P5" s="146">
        <v>-0.1157</v>
      </c>
      <c r="Q5" s="146">
        <v>0.39410000000000001</v>
      </c>
      <c r="R5" s="146">
        <v>-5.4999999999999997E-3</v>
      </c>
      <c r="S5" s="146">
        <v>3.2000000000000002E-3</v>
      </c>
      <c r="T5" s="146">
        <v>0</v>
      </c>
      <c r="U5" s="144">
        <v>172350</v>
      </c>
      <c r="V5" s="144">
        <v>196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1.2929999999999999</v>
      </c>
      <c r="D6" s="151">
        <v>8.3799999999999999E-2</v>
      </c>
      <c r="E6" s="150">
        <v>3.3</v>
      </c>
      <c r="F6" s="14">
        <v>1.036</v>
      </c>
      <c r="G6" s="152">
        <v>-0.24809999999999999</v>
      </c>
      <c r="H6" s="152">
        <v>5.8000000000000003E-2</v>
      </c>
      <c r="I6" s="150">
        <v>5.8</v>
      </c>
      <c r="J6" s="150">
        <v>5.8</v>
      </c>
      <c r="K6" s="152">
        <v>4.614E-2</v>
      </c>
      <c r="L6" s="150" t="s">
        <v>40</v>
      </c>
      <c r="M6" s="14" t="s">
        <v>238</v>
      </c>
      <c r="N6" s="156">
        <v>-2.98E-2</v>
      </c>
      <c r="O6" s="18">
        <v>0.48780000000000001</v>
      </c>
      <c r="P6" s="152">
        <v>-0.15390000000000001</v>
      </c>
      <c r="Q6" s="152">
        <v>0.81510000000000005</v>
      </c>
      <c r="R6" s="152">
        <v>7.4300000000000005E-2</v>
      </c>
      <c r="S6" s="152">
        <v>2.29E-2</v>
      </c>
      <c r="T6" s="152">
        <v>8.0999999999999996E-3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252">
        <v>150221</v>
      </c>
      <c r="B8" s="735" t="s">
        <v>232</v>
      </c>
      <c r="C8" s="252">
        <v>1.2430000000000001</v>
      </c>
      <c r="D8" s="506">
        <v>0</v>
      </c>
      <c r="E8" s="253">
        <v>3437.75</v>
      </c>
      <c r="F8" s="252">
        <v>1.0449999999999999</v>
      </c>
      <c r="G8" s="255">
        <v>-0.1895</v>
      </c>
      <c r="H8" s="255">
        <v>0.05</v>
      </c>
      <c r="I8" s="253">
        <v>6.5</v>
      </c>
      <c r="J8" s="253">
        <v>6.5</v>
      </c>
      <c r="K8" s="255">
        <v>5.4260000000000003E-2</v>
      </c>
      <c r="L8" s="253" t="s">
        <v>40</v>
      </c>
      <c r="M8" s="252" t="s">
        <v>233</v>
      </c>
      <c r="N8" s="539">
        <v>-2.7900000000000001E-2</v>
      </c>
      <c r="O8" s="256">
        <v>0.31</v>
      </c>
      <c r="P8" s="255">
        <v>-0.12429999999999999</v>
      </c>
      <c r="Q8" s="255">
        <v>0.59840000000000004</v>
      </c>
      <c r="R8" s="255">
        <v>4.3E-3</v>
      </c>
      <c r="S8" s="255">
        <v>-5.0000000000000001E-4</v>
      </c>
      <c r="T8" s="255">
        <v>-5.1999999999999998E-3</v>
      </c>
      <c r="U8" s="253">
        <v>364936</v>
      </c>
      <c r="V8" s="253">
        <v>0</v>
      </c>
      <c r="W8" s="257">
        <v>0.21180555555555555</v>
      </c>
      <c r="X8" s="258">
        <v>42738</v>
      </c>
      <c r="Y8" s="259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1.276</v>
      </c>
      <c r="D9" s="151">
        <v>8.0000000000000004E-4</v>
      </c>
      <c r="E9" s="150">
        <v>207.74</v>
      </c>
      <c r="F9" s="14">
        <v>1.05</v>
      </c>
      <c r="G9" s="152">
        <v>-0.2152</v>
      </c>
      <c r="H9" s="152">
        <v>0.05</v>
      </c>
      <c r="I9" s="150">
        <v>6.5</v>
      </c>
      <c r="J9" s="150">
        <v>6.5</v>
      </c>
      <c r="K9" s="152">
        <v>5.3019999999999998E-2</v>
      </c>
      <c r="L9" s="150" t="s">
        <v>40</v>
      </c>
      <c r="M9" s="14" t="s">
        <v>197</v>
      </c>
      <c r="N9" s="156">
        <v>-3.8300000000000001E-2</v>
      </c>
      <c r="O9" s="18">
        <v>0.41699999999999998</v>
      </c>
      <c r="P9" s="152">
        <v>-0.14299999999999999</v>
      </c>
      <c r="Q9" s="152">
        <v>0.34539999999999998</v>
      </c>
      <c r="R9" s="152">
        <v>6.4000000000000003E-3</v>
      </c>
      <c r="S9" s="152">
        <v>1.0800000000000001E-2</v>
      </c>
      <c r="T9" s="152">
        <v>2.5999999999999999E-3</v>
      </c>
      <c r="U9" s="150">
        <v>12977</v>
      </c>
      <c r="V9" s="150">
        <v>15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1.0389999999999999</v>
      </c>
      <c r="D10" s="147">
        <v>1E-3</v>
      </c>
      <c r="E10" s="144">
        <v>199</v>
      </c>
      <c r="F10" s="7">
        <v>1.0229999999999999</v>
      </c>
      <c r="G10" s="146">
        <v>-1.5599999999999999E-2</v>
      </c>
      <c r="H10" s="146">
        <v>0.05</v>
      </c>
      <c r="I10" s="144">
        <v>5</v>
      </c>
      <c r="J10" s="144">
        <v>5</v>
      </c>
      <c r="K10" s="146">
        <v>4.9209999999999997E-2</v>
      </c>
      <c r="L10" s="144" t="s">
        <v>40</v>
      </c>
      <c r="M10" s="7" t="s">
        <v>236</v>
      </c>
      <c r="N10" s="157">
        <v>0</v>
      </c>
      <c r="O10" s="23">
        <v>0.1255</v>
      </c>
      <c r="P10" s="146">
        <v>-1.2200000000000001E-2</v>
      </c>
      <c r="Q10" s="144" t="s">
        <v>37</v>
      </c>
      <c r="R10" s="146">
        <v>6.7000000000000002E-3</v>
      </c>
      <c r="S10" s="146">
        <v>5.7000000000000002E-3</v>
      </c>
      <c r="T10" s="146">
        <v>3.5000000000000001E-3</v>
      </c>
      <c r="U10" s="144">
        <v>3015</v>
      </c>
      <c r="V10" s="144">
        <v>148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5.9999999999999995E-4</v>
      </c>
      <c r="E11" s="36"/>
      <c r="F11" s="35"/>
      <c r="G11" s="43">
        <f>AVERAGE(G8:G10)</f>
        <v>-0.1401</v>
      </c>
      <c r="H11" s="272">
        <f>COUNTIF($D8:$D10,"&gt;0")/COUNT($D8:$D10)</f>
        <v>0.66666666666666663</v>
      </c>
      <c r="I11" s="36"/>
      <c r="J11" s="36"/>
      <c r="K11" s="43">
        <f>AVERAGE(K8:K10)</f>
        <v>5.2163333333333332E-2</v>
      </c>
      <c r="L11" s="36"/>
      <c r="M11" s="35"/>
      <c r="N11" s="38"/>
      <c r="O11" s="39"/>
      <c r="P11" s="43">
        <f>AVERAGE(P8:P10)</f>
        <v>-9.3166666666666662E-2</v>
      </c>
      <c r="Q11" s="37"/>
      <c r="R11" s="43">
        <f>AVERAGE(R8:R10)</f>
        <v>5.8000000000000005E-3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1.143</v>
      </c>
      <c r="D12" s="156">
        <v>-2.5999999999999999E-3</v>
      </c>
      <c r="E12" s="150">
        <v>685.32</v>
      </c>
      <c r="F12" s="14">
        <v>1.0466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5.4719999999999998E-2</v>
      </c>
      <c r="L12" s="150" t="s">
        <v>40</v>
      </c>
      <c r="M12" s="14" t="s">
        <v>222</v>
      </c>
      <c r="N12" s="156">
        <v>-3.0200000000000001E-2</v>
      </c>
      <c r="O12" s="18">
        <v>0.19819999999999999</v>
      </c>
      <c r="P12" s="152">
        <v>-6.7400000000000002E-2</v>
      </c>
      <c r="Q12" s="152">
        <v>0.85519999999999996</v>
      </c>
      <c r="R12" s="152">
        <v>3.0999999999999999E-3</v>
      </c>
      <c r="S12" s="152">
        <v>-1.1000000000000001E-3</v>
      </c>
      <c r="T12" s="152">
        <v>-3.8999999999999998E-3</v>
      </c>
      <c r="U12" s="150">
        <v>47740</v>
      </c>
      <c r="V12" s="150">
        <v>-147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1.2529999999999999</v>
      </c>
      <c r="D13" s="145">
        <v>-3.2000000000000002E-3</v>
      </c>
      <c r="E13" s="144">
        <v>708.71</v>
      </c>
      <c r="F13" s="7">
        <v>1.0409999999999999</v>
      </c>
      <c r="G13" s="146">
        <v>-0.20369999999999999</v>
      </c>
      <c r="H13" s="146">
        <v>4.4999999999999998E-2</v>
      </c>
      <c r="I13" s="144">
        <v>6</v>
      </c>
      <c r="J13" s="144">
        <v>6</v>
      </c>
      <c r="K13" s="146">
        <v>4.9500000000000002E-2</v>
      </c>
      <c r="L13" s="144" t="s">
        <v>40</v>
      </c>
      <c r="M13" s="158" t="s">
        <v>229</v>
      </c>
      <c r="N13" s="145">
        <v>-2.2100000000000002E-2</v>
      </c>
      <c r="O13" s="23">
        <v>0.378</v>
      </c>
      <c r="P13" s="146">
        <v>-0.154</v>
      </c>
      <c r="Q13" s="146">
        <v>0.44540000000000002</v>
      </c>
      <c r="R13" s="146">
        <v>-3.5999999999999999E-3</v>
      </c>
      <c r="S13" s="146">
        <v>-2.8E-3</v>
      </c>
      <c r="T13" s="146">
        <v>-8.3999999999999995E-3</v>
      </c>
      <c r="U13" s="144">
        <v>42530</v>
      </c>
      <c r="V13" s="144">
        <v>-261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1.2949999999999999</v>
      </c>
      <c r="D14" s="151">
        <v>1.41E-2</v>
      </c>
      <c r="E14" s="150">
        <v>306.61</v>
      </c>
      <c r="F14" s="14">
        <v>1.0415000000000001</v>
      </c>
      <c r="G14" s="152">
        <v>-0.24340000000000001</v>
      </c>
      <c r="H14" s="152">
        <v>4.4999999999999998E-2</v>
      </c>
      <c r="I14" s="150">
        <v>6</v>
      </c>
      <c r="J14" s="150">
        <v>6</v>
      </c>
      <c r="K14" s="152">
        <v>4.7870000000000003E-2</v>
      </c>
      <c r="L14" s="150" t="s">
        <v>40</v>
      </c>
      <c r="M14" s="14" t="s">
        <v>231</v>
      </c>
      <c r="N14" s="156">
        <v>-1.66E-2</v>
      </c>
      <c r="O14" s="18">
        <v>0.51100000000000001</v>
      </c>
      <c r="P14" s="152">
        <v>-0.1807</v>
      </c>
      <c r="Q14" s="152">
        <v>0.51459999999999995</v>
      </c>
      <c r="R14" s="152">
        <v>-4.8999999999999998E-3</v>
      </c>
      <c r="S14" s="152">
        <v>-5.7000000000000002E-3</v>
      </c>
      <c r="T14" s="152">
        <v>-5.0000000000000001E-3</v>
      </c>
      <c r="U14" s="150">
        <v>14090</v>
      </c>
      <c r="V14" s="150">
        <v>-255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-0.17973333333333333</v>
      </c>
      <c r="H15" s="272">
        <f>COUNTIF($D12:$D14,"&gt;0")/COUNT($D12:$D14)</f>
        <v>0.33333333333333331</v>
      </c>
      <c r="I15" s="36"/>
      <c r="J15" s="36"/>
      <c r="K15" s="43">
        <f>AVERAGE(K12:K14)</f>
        <v>5.0696666666666668E-2</v>
      </c>
      <c r="L15" s="36"/>
      <c r="M15" s="35"/>
      <c r="N15" s="38"/>
      <c r="O15" s="39"/>
      <c r="P15" s="43">
        <f>AVERAGE(P12:P14)</f>
        <v>-0.13403333333333334</v>
      </c>
      <c r="Q15" s="37"/>
      <c r="R15" s="43">
        <f>AVERAGE(R12:R14)</f>
        <v>-1.8000000000000002E-3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1.115</v>
      </c>
      <c r="D16" s="147">
        <v>1.8E-3</v>
      </c>
      <c r="E16" s="144">
        <v>91.79</v>
      </c>
      <c r="F16" s="7">
        <v>1.0718000000000001</v>
      </c>
      <c r="G16" s="146">
        <v>-4.0300000000000002E-2</v>
      </c>
      <c r="H16" s="146">
        <v>0.04</v>
      </c>
      <c r="I16" s="144">
        <v>6</v>
      </c>
      <c r="J16" s="144">
        <v>5.5</v>
      </c>
      <c r="K16" s="146">
        <v>5.2780000000000001E-2</v>
      </c>
      <c r="L16" s="144" t="s">
        <v>40</v>
      </c>
      <c r="M16" s="158" t="s">
        <v>203</v>
      </c>
      <c r="N16" s="145">
        <v>-2.4899999999999999E-2</v>
      </c>
      <c r="O16" s="23">
        <v>0.1502</v>
      </c>
      <c r="P16" s="146">
        <v>-3.3300000000000003E-2</v>
      </c>
      <c r="Q16" s="146">
        <v>0.92859999999999998</v>
      </c>
      <c r="R16" s="146">
        <v>2.8999999999999998E-3</v>
      </c>
      <c r="S16" s="146">
        <v>-2E-3</v>
      </c>
      <c r="T16" s="146">
        <v>-6.4000000000000003E-3</v>
      </c>
      <c r="U16" s="144">
        <v>5848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150335</v>
      </c>
      <c r="B17" s="150" t="s">
        <v>195</v>
      </c>
      <c r="C17" s="14">
        <v>1.0860000000000001</v>
      </c>
      <c r="D17" s="156">
        <v>-8.9999999999999998E-4</v>
      </c>
      <c r="E17" s="150">
        <v>354.49</v>
      </c>
      <c r="F17" s="14">
        <v>1.0409999999999999</v>
      </c>
      <c r="G17" s="152">
        <v>-4.3200000000000002E-2</v>
      </c>
      <c r="H17" s="152">
        <v>0.04</v>
      </c>
      <c r="I17" s="150">
        <v>5.5</v>
      </c>
      <c r="J17" s="150">
        <v>5.5</v>
      </c>
      <c r="K17" s="152">
        <v>5.2630000000000003E-2</v>
      </c>
      <c r="L17" s="150" t="s">
        <v>40</v>
      </c>
      <c r="M17" s="14" t="s">
        <v>80</v>
      </c>
      <c r="N17" s="156">
        <v>-2.76E-2</v>
      </c>
      <c r="O17" s="18">
        <v>0.22470000000000001</v>
      </c>
      <c r="P17" s="152">
        <v>-3.5900000000000001E-2</v>
      </c>
      <c r="Q17" s="162">
        <v>0.80159999999999998</v>
      </c>
      <c r="R17" s="152">
        <v>7.1000000000000004E-3</v>
      </c>
      <c r="S17" s="152">
        <v>-1.1999999999999999E-3</v>
      </c>
      <c r="T17" s="152">
        <v>-7.0000000000000001E-3</v>
      </c>
      <c r="U17" s="150">
        <v>16413</v>
      </c>
      <c r="V17" s="150">
        <v>-39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1.085</v>
      </c>
      <c r="D18" s="145">
        <v>-2.8E-3</v>
      </c>
      <c r="E18" s="144">
        <v>6172.6</v>
      </c>
      <c r="F18" s="7">
        <v>1.04</v>
      </c>
      <c r="G18" s="146">
        <v>-4.3299999999999998E-2</v>
      </c>
      <c r="H18" s="146">
        <v>0.04</v>
      </c>
      <c r="I18" s="144">
        <v>5.5</v>
      </c>
      <c r="J18" s="144">
        <v>5.5</v>
      </c>
      <c r="K18" s="146">
        <v>5.2630000000000003E-2</v>
      </c>
      <c r="L18" s="144" t="s">
        <v>40</v>
      </c>
      <c r="M18" s="7" t="s">
        <v>78</v>
      </c>
      <c r="N18" s="145">
        <v>-2.6700000000000002E-2</v>
      </c>
      <c r="O18" s="23">
        <v>0.187</v>
      </c>
      <c r="P18" s="146">
        <v>-3.5900000000000001E-2</v>
      </c>
      <c r="Q18" s="146">
        <v>0.89070000000000005</v>
      </c>
      <c r="R18" s="146">
        <v>-3.5999999999999999E-3</v>
      </c>
      <c r="S18" s="146">
        <v>0</v>
      </c>
      <c r="T18" s="146">
        <v>-7.3000000000000001E-3</v>
      </c>
      <c r="U18" s="144">
        <v>123307</v>
      </c>
      <c r="V18" s="144">
        <v>761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1.0860000000000001</v>
      </c>
      <c r="D19" s="156">
        <v>-2.8E-3</v>
      </c>
      <c r="E19" s="150">
        <v>2849.22</v>
      </c>
      <c r="F19" s="14">
        <v>1.04</v>
      </c>
      <c r="G19" s="152">
        <v>-4.4200000000000003E-2</v>
      </c>
      <c r="H19" s="152">
        <v>0.04</v>
      </c>
      <c r="I19" s="150">
        <v>5.5</v>
      </c>
      <c r="J19" s="150">
        <v>5.5</v>
      </c>
      <c r="K19" s="152">
        <v>5.2580000000000002E-2</v>
      </c>
      <c r="L19" s="150" t="s">
        <v>40</v>
      </c>
      <c r="M19" s="14" t="s">
        <v>197</v>
      </c>
      <c r="N19" s="156">
        <v>-3.8300000000000001E-2</v>
      </c>
      <c r="O19" s="18">
        <v>0.1484</v>
      </c>
      <c r="P19" s="152">
        <v>-3.6799999999999999E-2</v>
      </c>
      <c r="Q19" s="152">
        <v>0.98050000000000004</v>
      </c>
      <c r="R19" s="152">
        <v>4.1000000000000003E-3</v>
      </c>
      <c r="S19" s="152">
        <v>0</v>
      </c>
      <c r="T19" s="152">
        <v>-4.4000000000000003E-3</v>
      </c>
      <c r="U19" s="150">
        <v>81959</v>
      </c>
      <c r="V19" s="150">
        <v>-120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502037</v>
      </c>
      <c r="B20" s="144" t="s">
        <v>221</v>
      </c>
      <c r="C20" s="7">
        <v>1.081</v>
      </c>
      <c r="D20" s="145">
        <v>-1.8E-3</v>
      </c>
      <c r="E20" s="144">
        <v>10.119999999999999</v>
      </c>
      <c r="F20" s="7">
        <v>1.0338000000000001</v>
      </c>
      <c r="G20" s="146">
        <v>-4.5699999999999998E-2</v>
      </c>
      <c r="H20" s="146">
        <v>0.04</v>
      </c>
      <c r="I20" s="144">
        <v>5.5</v>
      </c>
      <c r="J20" s="144">
        <v>5.5</v>
      </c>
      <c r="K20" s="146">
        <v>5.2519999999999997E-2</v>
      </c>
      <c r="L20" s="144" t="s">
        <v>40</v>
      </c>
      <c r="M20" s="7" t="s">
        <v>222</v>
      </c>
      <c r="N20" s="145">
        <v>-3.0200000000000001E-2</v>
      </c>
      <c r="O20" s="23">
        <v>0.41320000000000001</v>
      </c>
      <c r="P20" s="146">
        <v>-3.7900000000000003E-2</v>
      </c>
      <c r="Q20" s="146">
        <v>0.37130000000000002</v>
      </c>
      <c r="R20" s="146">
        <v>1.34E-2</v>
      </c>
      <c r="S20" s="146">
        <v>4.3E-3</v>
      </c>
      <c r="T20" s="146">
        <v>-6.1000000000000004E-3</v>
      </c>
      <c r="U20" s="144">
        <v>552</v>
      </c>
      <c r="V20" s="144">
        <v>0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150323</v>
      </c>
      <c r="B21" s="150" t="s">
        <v>194</v>
      </c>
      <c r="C21" s="14">
        <v>1.085</v>
      </c>
      <c r="D21" s="151">
        <v>4.5999999999999999E-3</v>
      </c>
      <c r="E21" s="150">
        <v>551.95000000000005</v>
      </c>
      <c r="F21" s="14">
        <v>1.0374000000000001</v>
      </c>
      <c r="G21" s="152">
        <v>-4.5900000000000003E-2</v>
      </c>
      <c r="H21" s="152">
        <v>0.04</v>
      </c>
      <c r="I21" s="150">
        <v>5.5</v>
      </c>
      <c r="J21" s="150">
        <v>5.5</v>
      </c>
      <c r="K21" s="152">
        <v>5.2499999999999998E-2</v>
      </c>
      <c r="L21" s="150" t="s">
        <v>40</v>
      </c>
      <c r="M21" s="14" t="s">
        <v>76</v>
      </c>
      <c r="N21" s="156">
        <v>-2.2800000000000001E-2</v>
      </c>
      <c r="O21" s="18">
        <v>0.19359999999999999</v>
      </c>
      <c r="P21" s="152">
        <v>-3.8600000000000002E-2</v>
      </c>
      <c r="Q21" s="152">
        <v>0.87919999999999998</v>
      </c>
      <c r="R21" s="152">
        <v>4.7000000000000002E-3</v>
      </c>
      <c r="S21" s="152">
        <v>6.1999999999999998E-3</v>
      </c>
      <c r="T21" s="152">
        <v>9.7000000000000003E-3</v>
      </c>
      <c r="U21" s="150">
        <v>5762</v>
      </c>
      <c r="V21" s="150">
        <v>525</v>
      </c>
      <c r="W21" s="153">
        <v>0.21180555555555555</v>
      </c>
      <c r="X21" s="154">
        <v>42738</v>
      </c>
      <c r="Y21" s="21" t="s">
        <v>38</v>
      </c>
    </row>
    <row r="22" spans="1:25" ht="15.75" thickBot="1" x14ac:dyDescent="0.2">
      <c r="A22" s="7">
        <v>150303</v>
      </c>
      <c r="B22" s="144" t="s">
        <v>200</v>
      </c>
      <c r="C22" s="7">
        <v>1.0900000000000001</v>
      </c>
      <c r="D22" s="147">
        <v>1.8E-3</v>
      </c>
      <c r="E22" s="144">
        <v>847.58</v>
      </c>
      <c r="F22" s="7">
        <v>1.0407999999999999</v>
      </c>
      <c r="G22" s="146">
        <v>-4.7300000000000002E-2</v>
      </c>
      <c r="H22" s="146">
        <v>0.04</v>
      </c>
      <c r="I22" s="144">
        <v>6</v>
      </c>
      <c r="J22" s="144">
        <v>5.5</v>
      </c>
      <c r="K22" s="146">
        <v>5.2490000000000002E-2</v>
      </c>
      <c r="L22" s="144" t="s">
        <v>40</v>
      </c>
      <c r="M22" s="7" t="s">
        <v>201</v>
      </c>
      <c r="N22" s="145">
        <v>-2.7199999999999998E-2</v>
      </c>
      <c r="O22" s="23">
        <v>0.24060000000000001</v>
      </c>
      <c r="P22" s="146">
        <v>-3.9399999999999998E-2</v>
      </c>
      <c r="Q22" s="160">
        <v>0.76500000000000001</v>
      </c>
      <c r="R22" s="146">
        <v>4.8999999999999998E-3</v>
      </c>
      <c r="S22" s="146">
        <v>4.1000000000000003E-3</v>
      </c>
      <c r="T22" s="146">
        <v>-1.4E-3</v>
      </c>
      <c r="U22" s="144">
        <v>39407</v>
      </c>
      <c r="V22" s="144">
        <v>-1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150325</v>
      </c>
      <c r="B23" s="150" t="s">
        <v>224</v>
      </c>
      <c r="C23" s="14">
        <v>1.0840000000000001</v>
      </c>
      <c r="D23" s="159">
        <v>0</v>
      </c>
      <c r="E23" s="150">
        <v>31.83</v>
      </c>
      <c r="F23" s="14">
        <v>1.034</v>
      </c>
      <c r="G23" s="152">
        <v>-4.8399999999999999E-2</v>
      </c>
      <c r="H23" s="152">
        <v>0.04</v>
      </c>
      <c r="I23" s="150">
        <v>5.5</v>
      </c>
      <c r="J23" s="150">
        <v>5.5</v>
      </c>
      <c r="K23" s="152">
        <v>5.2380000000000003E-2</v>
      </c>
      <c r="L23" s="150" t="s">
        <v>40</v>
      </c>
      <c r="M23" s="14" t="s">
        <v>66</v>
      </c>
      <c r="N23" s="156">
        <v>-1.66E-2</v>
      </c>
      <c r="O23" s="18">
        <v>0.36730000000000002</v>
      </c>
      <c r="P23" s="152">
        <v>-4.0500000000000001E-2</v>
      </c>
      <c r="Q23" s="162">
        <v>0.47839999999999999</v>
      </c>
      <c r="R23" s="152">
        <v>-1.2500000000000001E-2</v>
      </c>
      <c r="S23" s="152">
        <v>-7.1999999999999998E-3</v>
      </c>
      <c r="T23" s="152">
        <v>-1.21E-2</v>
      </c>
      <c r="U23" s="150">
        <v>1565</v>
      </c>
      <c r="V23" s="150">
        <v>-56</v>
      </c>
      <c r="W23" s="153">
        <v>0.21180555555555555</v>
      </c>
      <c r="X23" s="154">
        <v>42738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1.0880000000000001</v>
      </c>
      <c r="D24" s="145">
        <v>-4.5999999999999999E-3</v>
      </c>
      <c r="E24" s="144">
        <v>5.83</v>
      </c>
      <c r="F24" s="7">
        <v>1.0374000000000001</v>
      </c>
      <c r="G24" s="146">
        <v>-4.8800000000000003E-2</v>
      </c>
      <c r="H24" s="146">
        <v>0.04</v>
      </c>
      <c r="I24" s="144">
        <v>5.5</v>
      </c>
      <c r="J24" s="144">
        <v>5.5</v>
      </c>
      <c r="K24" s="146">
        <v>5.2350000000000001E-2</v>
      </c>
      <c r="L24" s="144" t="s">
        <v>40</v>
      </c>
      <c r="M24" s="7" t="s">
        <v>110</v>
      </c>
      <c r="N24" s="145">
        <v>-3.0599999999999999E-2</v>
      </c>
      <c r="O24" s="23">
        <v>0.20760000000000001</v>
      </c>
      <c r="P24" s="146">
        <v>-4.1300000000000003E-2</v>
      </c>
      <c r="Q24" s="146">
        <v>0.84640000000000004</v>
      </c>
      <c r="R24" s="146">
        <v>-5.4000000000000003E-3</v>
      </c>
      <c r="S24" s="146">
        <v>-2.5999999999999999E-3</v>
      </c>
      <c r="T24" s="146">
        <v>-6.3E-3</v>
      </c>
      <c r="U24" s="144">
        <v>19124</v>
      </c>
      <c r="V24" s="144">
        <v>0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150291</v>
      </c>
      <c r="B25" s="161" t="s">
        <v>198</v>
      </c>
      <c r="C25" s="14">
        <v>1.091</v>
      </c>
      <c r="D25" s="159">
        <v>0</v>
      </c>
      <c r="E25" s="150">
        <v>205.35</v>
      </c>
      <c r="F25" s="14">
        <v>1.04</v>
      </c>
      <c r="G25" s="152">
        <v>-4.9000000000000002E-2</v>
      </c>
      <c r="H25" s="152">
        <v>0.04</v>
      </c>
      <c r="I25" s="150">
        <v>5.5</v>
      </c>
      <c r="J25" s="150">
        <v>5.5</v>
      </c>
      <c r="K25" s="152">
        <v>5.2330000000000002E-2</v>
      </c>
      <c r="L25" s="150" t="s">
        <v>40</v>
      </c>
      <c r="M25" s="14" t="s">
        <v>95</v>
      </c>
      <c r="N25" s="156">
        <v>-1.4E-2</v>
      </c>
      <c r="O25" s="18">
        <v>0.21340000000000001</v>
      </c>
      <c r="P25" s="152">
        <v>-4.1200000000000001E-2</v>
      </c>
      <c r="Q25" s="152">
        <v>0.82940000000000003</v>
      </c>
      <c r="R25" s="152">
        <v>-1.8E-3</v>
      </c>
      <c r="S25" s="152">
        <v>5.9999999999999995E-4</v>
      </c>
      <c r="T25" s="152">
        <v>-3.0000000000000001E-3</v>
      </c>
      <c r="U25" s="150">
        <v>19805</v>
      </c>
      <c r="V25" s="150">
        <v>0</v>
      </c>
      <c r="W25" s="153">
        <v>0.21180555555555555</v>
      </c>
      <c r="X25" s="154">
        <v>42719</v>
      </c>
      <c r="Y25" s="21" t="s">
        <v>38</v>
      </c>
    </row>
    <row r="26" spans="1:25" ht="15.75" thickBot="1" x14ac:dyDescent="0.2">
      <c r="A26" s="7">
        <v>150293</v>
      </c>
      <c r="B26" s="144" t="s">
        <v>204</v>
      </c>
      <c r="C26" s="7">
        <v>1.1180000000000001</v>
      </c>
      <c r="D26" s="147">
        <v>1.8E-3</v>
      </c>
      <c r="E26" s="144">
        <v>17.43</v>
      </c>
      <c r="F26" s="7">
        <v>1.0650999999999999</v>
      </c>
      <c r="G26" s="146">
        <v>-4.9700000000000001E-2</v>
      </c>
      <c r="H26" s="146">
        <v>0.04</v>
      </c>
      <c r="I26" s="144">
        <v>6.25</v>
      </c>
      <c r="J26" s="144">
        <v>5.5</v>
      </c>
      <c r="K26" s="146">
        <v>5.2319999999999998E-2</v>
      </c>
      <c r="L26" s="144" t="s">
        <v>40</v>
      </c>
      <c r="M26" s="7" t="s">
        <v>66</v>
      </c>
      <c r="N26" s="145">
        <v>-1.66E-2</v>
      </c>
      <c r="O26" s="23">
        <v>0.34739999999999999</v>
      </c>
      <c r="P26" s="146">
        <v>-4.2099999999999999E-2</v>
      </c>
      <c r="Q26" s="146">
        <v>0.48859999999999998</v>
      </c>
      <c r="R26" s="146">
        <v>-2.5999999999999999E-3</v>
      </c>
      <c r="S26" s="146">
        <v>-3.7000000000000002E-3</v>
      </c>
      <c r="T26" s="146">
        <v>-1.2699999999999999E-2</v>
      </c>
      <c r="U26" s="144">
        <v>1154</v>
      </c>
      <c r="V26" s="144">
        <v>-146</v>
      </c>
      <c r="W26" s="148">
        <v>0.21180555555555555</v>
      </c>
      <c r="X26" s="149">
        <v>42705</v>
      </c>
      <c r="Y26" s="13" t="s">
        <v>38</v>
      </c>
    </row>
    <row r="27" spans="1:25" ht="15.75" thickBot="1" x14ac:dyDescent="0.2">
      <c r="A27" s="14">
        <v>150299</v>
      </c>
      <c r="B27" s="161" t="s">
        <v>199</v>
      </c>
      <c r="C27" s="14">
        <v>1.0920000000000001</v>
      </c>
      <c r="D27" s="151">
        <v>8.9999999999999998E-4</v>
      </c>
      <c r="E27" s="150">
        <v>1053.24</v>
      </c>
      <c r="F27" s="14">
        <v>1.0405</v>
      </c>
      <c r="G27" s="152">
        <v>-4.9500000000000002E-2</v>
      </c>
      <c r="H27" s="152">
        <v>0.04</v>
      </c>
      <c r="I27" s="150">
        <v>5.5</v>
      </c>
      <c r="J27" s="150">
        <v>5.5</v>
      </c>
      <c r="K27" s="152">
        <v>5.2310000000000002E-2</v>
      </c>
      <c r="L27" s="150" t="s">
        <v>40</v>
      </c>
      <c r="M27" s="14" t="s">
        <v>95</v>
      </c>
      <c r="N27" s="156">
        <v>-1.4E-2</v>
      </c>
      <c r="O27" s="18">
        <v>0.18659999999999999</v>
      </c>
      <c r="P27" s="152">
        <v>-4.1200000000000001E-2</v>
      </c>
      <c r="Q27" s="162">
        <v>0.89080000000000004</v>
      </c>
      <c r="R27" s="152">
        <v>-1.6999999999999999E-3</v>
      </c>
      <c r="S27" s="152">
        <v>3.7000000000000002E-3</v>
      </c>
      <c r="T27" s="152">
        <v>2.9999999999999997E-4</v>
      </c>
      <c r="U27" s="150">
        <v>43657</v>
      </c>
      <c r="V27" s="150">
        <v>3</v>
      </c>
      <c r="W27" s="153">
        <v>0.21180555555555555</v>
      </c>
      <c r="X27" s="154">
        <v>42719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1.0920000000000001</v>
      </c>
      <c r="D28" s="157">
        <v>0</v>
      </c>
      <c r="E28" s="144">
        <v>456.44</v>
      </c>
      <c r="F28" s="7">
        <v>1.0375000000000001</v>
      </c>
      <c r="G28" s="146">
        <v>-5.2499999999999998E-2</v>
      </c>
      <c r="H28" s="146">
        <v>0.04</v>
      </c>
      <c r="I28" s="144">
        <v>5.5</v>
      </c>
      <c r="J28" s="144">
        <v>5.5</v>
      </c>
      <c r="K28" s="146">
        <v>5.2159999999999998E-2</v>
      </c>
      <c r="L28" s="144" t="s">
        <v>40</v>
      </c>
      <c r="M28" s="7" t="s">
        <v>220</v>
      </c>
      <c r="N28" s="145">
        <v>-2.8899999999999999E-2</v>
      </c>
      <c r="O28" s="23">
        <v>0.2225</v>
      </c>
      <c r="P28" s="146">
        <v>-4.3900000000000002E-2</v>
      </c>
      <c r="Q28" s="146">
        <v>0.81179999999999997</v>
      </c>
      <c r="R28" s="146">
        <v>3.7000000000000002E-3</v>
      </c>
      <c r="S28" s="146">
        <v>3.8E-3</v>
      </c>
      <c r="T28" s="146">
        <v>-1.6999999999999999E-3</v>
      </c>
      <c r="U28" s="144">
        <v>51282</v>
      </c>
      <c r="V28" s="144">
        <v>62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1.0980000000000001</v>
      </c>
      <c r="D29" s="151">
        <v>2.7000000000000001E-3</v>
      </c>
      <c r="E29" s="150">
        <v>177.85</v>
      </c>
      <c r="F29" s="14">
        <v>1.0405</v>
      </c>
      <c r="G29" s="152">
        <v>-5.5300000000000002E-2</v>
      </c>
      <c r="H29" s="152">
        <v>0.04</v>
      </c>
      <c r="I29" s="150">
        <v>5.5</v>
      </c>
      <c r="J29" s="150">
        <v>5.5</v>
      </c>
      <c r="K29" s="152">
        <v>5.2010000000000001E-2</v>
      </c>
      <c r="L29" s="150" t="s">
        <v>40</v>
      </c>
      <c r="M29" s="14" t="s">
        <v>56</v>
      </c>
      <c r="N29" s="156">
        <v>-2.2100000000000002E-2</v>
      </c>
      <c r="O29" s="18">
        <v>0.42470000000000002</v>
      </c>
      <c r="P29" s="152">
        <v>-4.6399999999999997E-2</v>
      </c>
      <c r="Q29" s="162">
        <v>0.33729999999999999</v>
      </c>
      <c r="R29" s="152">
        <v>-2.3999999999999998E-3</v>
      </c>
      <c r="S29" s="152">
        <v>2.3999999999999998E-3</v>
      </c>
      <c r="T29" s="152">
        <v>-1.9E-3</v>
      </c>
      <c r="U29" s="150">
        <v>5078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150117</v>
      </c>
      <c r="B30" s="144" t="s">
        <v>206</v>
      </c>
      <c r="C30" s="7">
        <v>1.0960000000000001</v>
      </c>
      <c r="D30" s="147">
        <v>2.7000000000000001E-3</v>
      </c>
      <c r="E30" s="144">
        <v>3007.31</v>
      </c>
      <c r="F30" s="7">
        <v>1.0375000000000001</v>
      </c>
      <c r="G30" s="146">
        <v>-5.6399999999999999E-2</v>
      </c>
      <c r="H30" s="146">
        <v>0.04</v>
      </c>
      <c r="I30" s="144">
        <v>5.5</v>
      </c>
      <c r="J30" s="144">
        <v>5.5</v>
      </c>
      <c r="K30" s="146">
        <v>5.1959999999999999E-2</v>
      </c>
      <c r="L30" s="144" t="s">
        <v>40</v>
      </c>
      <c r="M30" s="7" t="s">
        <v>207</v>
      </c>
      <c r="N30" s="145">
        <v>-6.1999999999999998E-3</v>
      </c>
      <c r="O30" s="23">
        <v>0.18629999999999999</v>
      </c>
      <c r="P30" s="146">
        <v>-4.7399999999999998E-2</v>
      </c>
      <c r="Q30" s="146">
        <v>1.5281</v>
      </c>
      <c r="R30" s="146">
        <v>-6.4999999999999997E-3</v>
      </c>
      <c r="S30" s="146">
        <v>1.5E-3</v>
      </c>
      <c r="T30" s="146">
        <v>-5.9999999999999995E-4</v>
      </c>
      <c r="U30" s="144">
        <v>105910</v>
      </c>
      <c r="V30" s="144">
        <v>111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150263</v>
      </c>
      <c r="B31" s="150" t="s">
        <v>210</v>
      </c>
      <c r="C31" s="14">
        <v>1.101</v>
      </c>
      <c r="D31" s="156">
        <v>-1.52E-2</v>
      </c>
      <c r="E31" s="150">
        <v>0.14000000000000001</v>
      </c>
      <c r="F31" s="14">
        <v>1.0404</v>
      </c>
      <c r="G31" s="152">
        <v>-5.8200000000000002E-2</v>
      </c>
      <c r="H31" s="152">
        <v>0.04</v>
      </c>
      <c r="I31" s="150">
        <v>5.5</v>
      </c>
      <c r="J31" s="150">
        <v>5.5</v>
      </c>
      <c r="K31" s="152">
        <v>5.1860000000000003E-2</v>
      </c>
      <c r="L31" s="150" t="s">
        <v>40</v>
      </c>
      <c r="M31" s="14" t="s">
        <v>211</v>
      </c>
      <c r="N31" s="156">
        <v>-3.2099999999999997E-2</v>
      </c>
      <c r="O31" s="18">
        <v>0.22209999999999999</v>
      </c>
      <c r="P31" s="152">
        <v>-4.99E-2</v>
      </c>
      <c r="Q31" s="152">
        <v>0.8085</v>
      </c>
      <c r="R31" s="152">
        <v>8.5000000000000006E-3</v>
      </c>
      <c r="S31" s="152">
        <v>9.9000000000000008E-3</v>
      </c>
      <c r="T31" s="152">
        <v>-5.9999999999999995E-4</v>
      </c>
      <c r="U31" s="150">
        <v>1425</v>
      </c>
      <c r="V31" s="150">
        <v>-1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150130</v>
      </c>
      <c r="B32" s="144" t="s">
        <v>208</v>
      </c>
      <c r="C32" s="7">
        <v>1.099</v>
      </c>
      <c r="D32" s="145">
        <v>-1.8E-3</v>
      </c>
      <c r="E32" s="144">
        <v>5715.09</v>
      </c>
      <c r="F32" s="7">
        <v>1.0375000000000001</v>
      </c>
      <c r="G32" s="146">
        <v>-5.9299999999999999E-2</v>
      </c>
      <c r="H32" s="146">
        <v>0.04</v>
      </c>
      <c r="I32" s="144">
        <v>5.5</v>
      </c>
      <c r="J32" s="144">
        <v>5.5</v>
      </c>
      <c r="K32" s="146">
        <v>5.1810000000000002E-2</v>
      </c>
      <c r="L32" s="144" t="s">
        <v>40</v>
      </c>
      <c r="M32" s="7" t="s">
        <v>209</v>
      </c>
      <c r="N32" s="145">
        <v>-1.9699999999999999E-2</v>
      </c>
      <c r="O32" s="23">
        <v>0.1956</v>
      </c>
      <c r="P32" s="146">
        <v>-0.05</v>
      </c>
      <c r="Q32" s="146">
        <v>0.87439999999999996</v>
      </c>
      <c r="R32" s="146">
        <v>-4.1000000000000003E-3</v>
      </c>
      <c r="S32" s="146">
        <v>0</v>
      </c>
      <c r="T32" s="146">
        <v>-5.4000000000000003E-3</v>
      </c>
      <c r="U32" s="144">
        <v>474227</v>
      </c>
      <c r="V32" s="144">
        <v>275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1.1000000000000001</v>
      </c>
      <c r="D33" s="151">
        <v>5.4999999999999997E-3</v>
      </c>
      <c r="E33" s="150">
        <v>96.7</v>
      </c>
      <c r="F33" s="14">
        <v>1.034</v>
      </c>
      <c r="G33" s="152">
        <v>-6.3799999999999996E-2</v>
      </c>
      <c r="H33" s="152">
        <v>0.04</v>
      </c>
      <c r="I33" s="150">
        <v>5.5</v>
      </c>
      <c r="J33" s="150">
        <v>5.5</v>
      </c>
      <c r="K33" s="152">
        <v>5.1589999999999997E-2</v>
      </c>
      <c r="L33" s="150" t="s">
        <v>40</v>
      </c>
      <c r="M33" s="14" t="s">
        <v>46</v>
      </c>
      <c r="N33" s="156">
        <v>-1.55E-2</v>
      </c>
      <c r="O33" s="18">
        <v>0.41770000000000002</v>
      </c>
      <c r="P33" s="152">
        <v>-5.45E-2</v>
      </c>
      <c r="Q33" s="152">
        <v>0.36049999999999999</v>
      </c>
      <c r="R33" s="152">
        <v>-9.1000000000000004E-3</v>
      </c>
      <c r="S33" s="152">
        <v>-5.7999999999999996E-3</v>
      </c>
      <c r="T33" s="152">
        <v>-8.5000000000000006E-3</v>
      </c>
      <c r="U33" s="150">
        <v>13029</v>
      </c>
      <c r="V33" s="150">
        <v>-33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1.107</v>
      </c>
      <c r="D34" s="157">
        <v>0</v>
      </c>
      <c r="E34" s="144">
        <v>115.5</v>
      </c>
      <c r="F34" s="7">
        <v>1.0337000000000001</v>
      </c>
      <c r="G34" s="146">
        <v>-7.0900000000000005E-2</v>
      </c>
      <c r="H34" s="146">
        <v>0.04</v>
      </c>
      <c r="I34" s="144">
        <v>5.5</v>
      </c>
      <c r="J34" s="144">
        <v>5.5</v>
      </c>
      <c r="K34" s="146">
        <v>5.1240000000000001E-2</v>
      </c>
      <c r="L34" s="144" t="s">
        <v>40</v>
      </c>
      <c r="M34" s="7" t="s">
        <v>218</v>
      </c>
      <c r="N34" s="145">
        <v>-3.4599999999999999E-2</v>
      </c>
      <c r="O34" s="23">
        <v>0.41860000000000003</v>
      </c>
      <c r="P34" s="146">
        <v>-6.0499999999999998E-2</v>
      </c>
      <c r="Q34" s="146">
        <v>0.35870000000000002</v>
      </c>
      <c r="R34" s="146">
        <v>1.4E-3</v>
      </c>
      <c r="S34" s="146">
        <v>-2.2000000000000001E-3</v>
      </c>
      <c r="T34" s="146">
        <v>-4.5999999999999999E-3</v>
      </c>
      <c r="U34" s="144">
        <v>14289</v>
      </c>
      <c r="V34" s="144">
        <v>-38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150343</v>
      </c>
      <c r="B35" s="150" t="s">
        <v>223</v>
      </c>
      <c r="C35" s="14">
        <v>1.107</v>
      </c>
      <c r="D35" s="156">
        <v>-2.7000000000000001E-3</v>
      </c>
      <c r="E35" s="150">
        <v>145.52000000000001</v>
      </c>
      <c r="F35" s="14">
        <v>1.0289999999999999</v>
      </c>
      <c r="G35" s="152">
        <v>-7.5800000000000006E-2</v>
      </c>
      <c r="H35" s="152">
        <v>0.04</v>
      </c>
      <c r="I35" s="150">
        <v>5.5</v>
      </c>
      <c r="J35" s="150">
        <v>5.5</v>
      </c>
      <c r="K35" s="152">
        <v>5.1020000000000003E-2</v>
      </c>
      <c r="L35" s="150" t="s">
        <v>40</v>
      </c>
      <c r="M35" s="14" t="s">
        <v>56</v>
      </c>
      <c r="N35" s="156">
        <v>-2.2100000000000002E-2</v>
      </c>
      <c r="O35" s="18">
        <v>0.43640000000000001</v>
      </c>
      <c r="P35" s="152">
        <v>-6.4899999999999999E-2</v>
      </c>
      <c r="Q35" s="162">
        <v>0.32200000000000001</v>
      </c>
      <c r="R35" s="152">
        <v>-8.0999999999999996E-3</v>
      </c>
      <c r="S35" s="152">
        <v>-7.3000000000000001E-3</v>
      </c>
      <c r="T35" s="152">
        <v>-8.6E-3</v>
      </c>
      <c r="U35" s="150">
        <v>5583</v>
      </c>
      <c r="V35" s="150">
        <v>-51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1.119</v>
      </c>
      <c r="D36" s="147">
        <v>2.7000000000000001E-3</v>
      </c>
      <c r="E36" s="144">
        <v>1124.06</v>
      </c>
      <c r="F36" s="7">
        <v>1.0375000000000001</v>
      </c>
      <c r="G36" s="146">
        <v>-7.8600000000000003E-2</v>
      </c>
      <c r="H36" s="146">
        <v>0.04</v>
      </c>
      <c r="I36" s="144">
        <v>5.5</v>
      </c>
      <c r="J36" s="144">
        <v>5.5</v>
      </c>
      <c r="K36" s="146">
        <v>5.0860000000000002E-2</v>
      </c>
      <c r="L36" s="144" t="s">
        <v>40</v>
      </c>
      <c r="M36" s="7" t="s">
        <v>216</v>
      </c>
      <c r="N36" s="145">
        <v>-4.9000000000000002E-2</v>
      </c>
      <c r="O36" s="23">
        <v>0.40239999999999998</v>
      </c>
      <c r="P36" s="146">
        <v>-6.7000000000000004E-2</v>
      </c>
      <c r="Q36" s="146">
        <v>0.39250000000000002</v>
      </c>
      <c r="R36" s="146">
        <v>-4.7999999999999996E-3</v>
      </c>
      <c r="S36" s="146">
        <v>-6.4999999999999997E-3</v>
      </c>
      <c r="T36" s="146">
        <v>-7.6E-3</v>
      </c>
      <c r="U36" s="144">
        <v>84730</v>
      </c>
      <c r="V36" s="144">
        <v>-464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150190</v>
      </c>
      <c r="B37" s="150" t="s">
        <v>213</v>
      </c>
      <c r="C37" s="14">
        <v>1.1200000000000001</v>
      </c>
      <c r="D37" s="151">
        <v>7.1999999999999998E-3</v>
      </c>
      <c r="E37" s="150">
        <v>146.94999999999999</v>
      </c>
      <c r="F37" s="14">
        <v>1.038</v>
      </c>
      <c r="G37" s="152">
        <v>-7.9000000000000001E-2</v>
      </c>
      <c r="H37" s="152">
        <v>0.04</v>
      </c>
      <c r="I37" s="150">
        <v>5.5</v>
      </c>
      <c r="J37" s="150">
        <v>5.5</v>
      </c>
      <c r="K37" s="152">
        <v>5.083E-2</v>
      </c>
      <c r="L37" s="150" t="s">
        <v>40</v>
      </c>
      <c r="M37" s="14" t="s">
        <v>76</v>
      </c>
      <c r="N37" s="156">
        <v>-2.2800000000000001E-2</v>
      </c>
      <c r="O37" s="18">
        <v>0.45240000000000002</v>
      </c>
      <c r="P37" s="152">
        <v>-6.7799999999999999E-2</v>
      </c>
      <c r="Q37" s="152">
        <v>0.27550000000000002</v>
      </c>
      <c r="R37" s="152">
        <v>-4.7000000000000002E-3</v>
      </c>
      <c r="S37" s="152">
        <v>-4.5999999999999999E-3</v>
      </c>
      <c r="T37" s="152">
        <v>-6.1999999999999998E-3</v>
      </c>
      <c r="U37" s="150">
        <v>5700</v>
      </c>
      <c r="V37" s="150">
        <v>-7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</v>
      </c>
      <c r="D38" s="157">
        <v>0</v>
      </c>
      <c r="E38" s="144">
        <v>0</v>
      </c>
      <c r="F38" s="7">
        <v>1.0329999999999999</v>
      </c>
      <c r="G38" s="146">
        <v>-0.1123</v>
      </c>
      <c r="H38" s="146">
        <v>0.04</v>
      </c>
      <c r="I38" s="144">
        <v>5.5</v>
      </c>
      <c r="J38" s="144">
        <v>5.5</v>
      </c>
      <c r="K38" s="146">
        <v>4.9279999999999997E-2</v>
      </c>
      <c r="L38" s="144" t="s">
        <v>40</v>
      </c>
      <c r="M38" s="7" t="s">
        <v>222</v>
      </c>
      <c r="N38" s="145">
        <v>-3.0200000000000001E-2</v>
      </c>
      <c r="O38" s="23">
        <v>0.41139999999999999</v>
      </c>
      <c r="P38" s="146">
        <v>-9.5699999999999993E-2</v>
      </c>
      <c r="Q38" s="146">
        <v>0.37640000000000001</v>
      </c>
      <c r="R38" s="146">
        <v>-1.2200000000000001E-2</v>
      </c>
      <c r="S38" s="146">
        <v>-1.2500000000000001E-2</v>
      </c>
      <c r="T38" s="146">
        <v>-8.3999999999999995E-3</v>
      </c>
      <c r="U38" s="144">
        <v>646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1.1559999999999999</v>
      </c>
      <c r="D39" s="159">
        <v>0</v>
      </c>
      <c r="E39" s="150">
        <v>0</v>
      </c>
      <c r="F39" s="14">
        <v>1.0337000000000001</v>
      </c>
      <c r="G39" s="152">
        <v>-0.1183</v>
      </c>
      <c r="H39" s="152">
        <v>0.04</v>
      </c>
      <c r="I39" s="150">
        <v>5.5</v>
      </c>
      <c r="J39" s="150">
        <v>5.5</v>
      </c>
      <c r="K39" s="152">
        <v>4.9009999999999998E-2</v>
      </c>
      <c r="L39" s="150" t="s">
        <v>40</v>
      </c>
      <c r="M39" s="14" t="s">
        <v>127</v>
      </c>
      <c r="N39" s="156">
        <v>-2.9700000000000001E-2</v>
      </c>
      <c r="O39" s="18">
        <v>0.45800000000000002</v>
      </c>
      <c r="P39" s="152">
        <v>-0.1003</v>
      </c>
      <c r="Q39" s="152">
        <v>0.26669999999999999</v>
      </c>
      <c r="R39" s="152">
        <v>7.7999999999999996E-3</v>
      </c>
      <c r="S39" s="152">
        <v>-2.0999999999999999E-3</v>
      </c>
      <c r="T39" s="152">
        <v>-7.7999999999999996E-3</v>
      </c>
      <c r="U39" s="150">
        <v>787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502057</v>
      </c>
      <c r="B40" s="144" t="s">
        <v>217</v>
      </c>
      <c r="C40" s="7">
        <v>1.1639999999999999</v>
      </c>
      <c r="D40" s="157">
        <v>0</v>
      </c>
      <c r="E40" s="144">
        <v>4.59</v>
      </c>
      <c r="F40" s="7">
        <v>1.0337000000000001</v>
      </c>
      <c r="G40" s="146">
        <v>-0.12609999999999999</v>
      </c>
      <c r="H40" s="146">
        <v>0.04</v>
      </c>
      <c r="I40" s="144">
        <v>5.5</v>
      </c>
      <c r="J40" s="144">
        <v>5.5</v>
      </c>
      <c r="K40" s="146">
        <v>4.8660000000000002E-2</v>
      </c>
      <c r="L40" s="144" t="s">
        <v>40</v>
      </c>
      <c r="M40" s="7" t="s">
        <v>218</v>
      </c>
      <c r="N40" s="145">
        <v>-3.4599999999999999E-2</v>
      </c>
      <c r="O40" s="23">
        <v>0.45369999999999999</v>
      </c>
      <c r="P40" s="146">
        <v>-0.1065</v>
      </c>
      <c r="Q40" s="146">
        <v>0.2767</v>
      </c>
      <c r="R40" s="146">
        <v>1.8800000000000001E-2</v>
      </c>
      <c r="S40" s="146">
        <v>9.1999999999999998E-3</v>
      </c>
      <c r="T40" s="146">
        <v>-5.0000000000000001E-3</v>
      </c>
      <c r="U40" s="144">
        <v>1097</v>
      </c>
      <c r="V40" s="144">
        <v>0</v>
      </c>
      <c r="W40" s="148">
        <v>0.21180555555555555</v>
      </c>
      <c r="X40" s="149">
        <v>42719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1.5740000000000001</v>
      </c>
      <c r="D41" s="151">
        <v>3.8E-3</v>
      </c>
      <c r="E41" s="150">
        <v>256.52</v>
      </c>
      <c r="F41" s="14">
        <v>1.038</v>
      </c>
      <c r="G41" s="152">
        <v>-0.51639999999999997</v>
      </c>
      <c r="H41" s="152">
        <v>0.04</v>
      </c>
      <c r="I41" s="150">
        <v>5.5</v>
      </c>
      <c r="J41" s="150">
        <v>5.5</v>
      </c>
      <c r="K41" s="152">
        <v>3.5810000000000002E-2</v>
      </c>
      <c r="L41" s="150" t="s">
        <v>40</v>
      </c>
      <c r="M41" s="14" t="s">
        <v>36</v>
      </c>
      <c r="N41" s="159">
        <v>0</v>
      </c>
      <c r="O41" s="18">
        <v>0.68920000000000003</v>
      </c>
      <c r="P41" s="152">
        <v>-0.33379999999999999</v>
      </c>
      <c r="Q41" s="150" t="s">
        <v>37</v>
      </c>
      <c r="R41" s="152">
        <v>-1.2800000000000001E-2</v>
      </c>
      <c r="S41" s="152">
        <v>4.5999999999999999E-3</v>
      </c>
      <c r="T41" s="152">
        <v>1.15E-2</v>
      </c>
      <c r="U41" s="150">
        <v>1427</v>
      </c>
      <c r="V41" s="150">
        <v>89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1.1153846153846154E-4</v>
      </c>
      <c r="E42" s="36"/>
      <c r="F42" s="35"/>
      <c r="G42" s="43">
        <f>AVERAGE(G16:G41)</f>
        <v>-7.9930769230769236E-2</v>
      </c>
      <c r="H42" s="272">
        <f>COUNTIF($D16:$D41,"&gt;0")/COUNT($D16:$D41)</f>
        <v>0.42307692307692307</v>
      </c>
      <c r="I42" s="36"/>
      <c r="J42" s="36"/>
      <c r="K42" s="43">
        <f>AVERAGE(K16:K41)</f>
        <v>5.1073846153846143E-2</v>
      </c>
      <c r="L42" s="36"/>
      <c r="M42" s="35"/>
      <c r="N42" s="38"/>
      <c r="O42" s="39"/>
      <c r="P42" s="43">
        <f>AVERAGE(P16:P41)</f>
        <v>-6.3565384615384621E-2</v>
      </c>
      <c r="Q42" s="37"/>
      <c r="R42" s="43">
        <f>AVERAGE(R16:R41)</f>
        <v>-5.7692307692307687E-4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150175</v>
      </c>
      <c r="B43" s="155" t="s">
        <v>152</v>
      </c>
      <c r="C43" s="7">
        <v>0.99</v>
      </c>
      <c r="D43" s="145">
        <v>-1E-3</v>
      </c>
      <c r="E43" s="144">
        <v>19530.07</v>
      </c>
      <c r="F43" s="7">
        <v>1.0386</v>
      </c>
      <c r="G43" s="146">
        <v>4.6800000000000001E-2</v>
      </c>
      <c r="H43" s="146">
        <v>3.5000000000000003E-2</v>
      </c>
      <c r="I43" s="144">
        <v>5</v>
      </c>
      <c r="J43" s="144">
        <v>5</v>
      </c>
      <c r="K43" s="146">
        <v>5.2549999999999999E-2</v>
      </c>
      <c r="L43" s="144" t="s">
        <v>40</v>
      </c>
      <c r="M43" s="7" t="s">
        <v>153</v>
      </c>
      <c r="N43" s="145">
        <v>-4.0599999999999997E-2</v>
      </c>
      <c r="O43" s="23">
        <v>0.31680000000000003</v>
      </c>
      <c r="P43" s="155" t="s">
        <v>44</v>
      </c>
      <c r="Q43" s="146">
        <v>0.65390000000000004</v>
      </c>
      <c r="R43" s="146">
        <v>6.6E-3</v>
      </c>
      <c r="S43" s="146">
        <v>7.1000000000000004E-3</v>
      </c>
      <c r="T43" s="146">
        <v>-3.5999999999999999E-3</v>
      </c>
      <c r="U43" s="144">
        <v>351432</v>
      </c>
      <c r="V43" s="144">
        <v>6603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150094</v>
      </c>
      <c r="B44" s="150" t="s">
        <v>162</v>
      </c>
      <c r="C44" s="14">
        <v>1.04</v>
      </c>
      <c r="D44" s="156">
        <v>-1.3299999999999999E-2</v>
      </c>
      <c r="E44" s="150">
        <v>1.37</v>
      </c>
      <c r="F44" s="14">
        <v>1.034</v>
      </c>
      <c r="G44" s="152">
        <v>-5.7999999999999996E-3</v>
      </c>
      <c r="H44" s="152">
        <v>3.5000000000000003E-2</v>
      </c>
      <c r="I44" s="150">
        <v>5</v>
      </c>
      <c r="J44" s="150">
        <v>5</v>
      </c>
      <c r="K44" s="152">
        <v>4.9700000000000001E-2</v>
      </c>
      <c r="L44" s="150" t="s">
        <v>40</v>
      </c>
      <c r="M44" s="14" t="s">
        <v>163</v>
      </c>
      <c r="N44" s="156">
        <v>-2.63E-2</v>
      </c>
      <c r="O44" s="18">
        <v>0.1482</v>
      </c>
      <c r="P44" s="152">
        <v>-8.0999999999999996E-3</v>
      </c>
      <c r="Q44" s="152">
        <v>1.6536</v>
      </c>
      <c r="R44" s="152">
        <v>1.9E-2</v>
      </c>
      <c r="S44" s="152">
        <v>1.0999999999999999E-2</v>
      </c>
      <c r="T44" s="152">
        <v>0</v>
      </c>
      <c r="U44" s="150">
        <v>929</v>
      </c>
      <c r="V44" s="150">
        <v>0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1.0740000000000001</v>
      </c>
      <c r="D45" s="145">
        <v>-5.5999999999999999E-3</v>
      </c>
      <c r="E45" s="144">
        <v>6.28</v>
      </c>
      <c r="F45" s="7">
        <v>1.0589999999999999</v>
      </c>
      <c r="G45" s="146">
        <v>-1.4200000000000001E-2</v>
      </c>
      <c r="H45" s="146">
        <v>3.5000000000000003E-2</v>
      </c>
      <c r="I45" s="144">
        <v>5.5</v>
      </c>
      <c r="J45" s="144">
        <v>5</v>
      </c>
      <c r="K45" s="146">
        <v>4.931E-2</v>
      </c>
      <c r="L45" s="144" t="s">
        <v>40</v>
      </c>
      <c r="M45" s="7" t="s">
        <v>91</v>
      </c>
      <c r="N45" s="145">
        <v>-1.32E-2</v>
      </c>
      <c r="O45" s="23">
        <v>0.28339999999999999</v>
      </c>
      <c r="P45" s="146">
        <v>-1.6299999999999999E-2</v>
      </c>
      <c r="Q45" s="160">
        <v>0.64219999999999999</v>
      </c>
      <c r="R45" s="146">
        <v>-7.6E-3</v>
      </c>
      <c r="S45" s="146">
        <v>-2.2000000000000001E-3</v>
      </c>
      <c r="T45" s="146">
        <v>-4.3E-3</v>
      </c>
      <c r="U45" s="144">
        <v>1052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1.0489999999999999</v>
      </c>
      <c r="D46" s="151">
        <v>1E-3</v>
      </c>
      <c r="E46" s="150">
        <v>60.72</v>
      </c>
      <c r="F46" s="14">
        <v>1.0343</v>
      </c>
      <c r="G46" s="152">
        <v>-1.4200000000000001E-2</v>
      </c>
      <c r="H46" s="152">
        <v>3.5000000000000003E-2</v>
      </c>
      <c r="I46" s="150">
        <v>5</v>
      </c>
      <c r="J46" s="150">
        <v>5</v>
      </c>
      <c r="K46" s="152">
        <v>4.9279999999999997E-2</v>
      </c>
      <c r="L46" s="150" t="s">
        <v>40</v>
      </c>
      <c r="M46" s="14" t="s">
        <v>148</v>
      </c>
      <c r="N46" s="156">
        <v>-2.7699999999999999E-2</v>
      </c>
      <c r="O46" s="18">
        <v>0.43140000000000001</v>
      </c>
      <c r="P46" s="152">
        <v>-1.66E-2</v>
      </c>
      <c r="Q46" s="152">
        <v>1.0170999999999999</v>
      </c>
      <c r="R46" s="152">
        <v>1.5599999999999999E-2</v>
      </c>
      <c r="S46" s="152">
        <v>1.2699999999999999E-2</v>
      </c>
      <c r="T46" s="152">
        <v>6.4000000000000003E-3</v>
      </c>
      <c r="U46" s="150">
        <v>550</v>
      </c>
      <c r="V46" s="150">
        <v>0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150145</v>
      </c>
      <c r="B47" s="144" t="s">
        <v>156</v>
      </c>
      <c r="C47" s="7">
        <v>1.052</v>
      </c>
      <c r="D47" s="145">
        <v>-1.9E-3</v>
      </c>
      <c r="E47" s="144">
        <v>3.2</v>
      </c>
      <c r="F47" s="7">
        <v>1.0369999999999999</v>
      </c>
      <c r="G47" s="146">
        <v>-1.4500000000000001E-2</v>
      </c>
      <c r="H47" s="146">
        <v>3.5000000000000003E-2</v>
      </c>
      <c r="I47" s="144">
        <v>5</v>
      </c>
      <c r="J47" s="144">
        <v>5</v>
      </c>
      <c r="K47" s="146">
        <v>4.9259999999999998E-2</v>
      </c>
      <c r="L47" s="144" t="s">
        <v>40</v>
      </c>
      <c r="M47" s="7" t="s">
        <v>157</v>
      </c>
      <c r="N47" s="145">
        <v>-2.46E-2</v>
      </c>
      <c r="O47" s="23">
        <v>0.1585</v>
      </c>
      <c r="P47" s="146">
        <v>-1.66E-2</v>
      </c>
      <c r="Q47" s="146">
        <v>0.96160000000000001</v>
      </c>
      <c r="R47" s="146">
        <v>2.07E-2</v>
      </c>
      <c r="S47" s="146">
        <v>1.21E-2</v>
      </c>
      <c r="T47" s="146">
        <v>2.5000000000000001E-3</v>
      </c>
      <c r="U47" s="144">
        <v>1095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150138</v>
      </c>
      <c r="B48" s="150" t="s">
        <v>181</v>
      </c>
      <c r="C48" s="14">
        <v>1.054</v>
      </c>
      <c r="D48" s="151">
        <v>8.9999999999999998E-4</v>
      </c>
      <c r="E48" s="150">
        <v>11.46</v>
      </c>
      <c r="F48" s="14">
        <v>1.0389999999999999</v>
      </c>
      <c r="G48" s="152">
        <v>-1.44E-2</v>
      </c>
      <c r="H48" s="152">
        <v>3.5000000000000003E-2</v>
      </c>
      <c r="I48" s="150">
        <v>5</v>
      </c>
      <c r="J48" s="150">
        <v>5</v>
      </c>
      <c r="K48" s="152">
        <v>4.9259999999999998E-2</v>
      </c>
      <c r="L48" s="150" t="s">
        <v>40</v>
      </c>
      <c r="M48" s="14" t="s">
        <v>182</v>
      </c>
      <c r="N48" s="156">
        <v>-2.53E-2</v>
      </c>
      <c r="O48" s="18">
        <v>0.36930000000000002</v>
      </c>
      <c r="P48" s="152">
        <v>-1.66E-2</v>
      </c>
      <c r="Q48" s="152">
        <v>0.46789999999999998</v>
      </c>
      <c r="R48" s="152">
        <v>1.4800000000000001E-2</v>
      </c>
      <c r="S48" s="152">
        <v>6.1999999999999998E-3</v>
      </c>
      <c r="T48" s="152">
        <v>-1.9E-3</v>
      </c>
      <c r="U48" s="150">
        <v>254</v>
      </c>
      <c r="V48" s="150">
        <v>0</v>
      </c>
      <c r="W48" s="153">
        <v>0.21180555555555555</v>
      </c>
      <c r="X48" s="154">
        <v>42705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1.0629999999999999</v>
      </c>
      <c r="D49" s="157">
        <v>0</v>
      </c>
      <c r="E49" s="144">
        <v>501.79</v>
      </c>
      <c r="F49" s="7">
        <v>1.0449999999999999</v>
      </c>
      <c r="G49" s="146">
        <v>-1.72E-2</v>
      </c>
      <c r="H49" s="146">
        <v>3.5000000000000003E-2</v>
      </c>
      <c r="I49" s="144">
        <v>5.75</v>
      </c>
      <c r="J49" s="144">
        <v>5</v>
      </c>
      <c r="K49" s="146">
        <v>4.9189999999999998E-2</v>
      </c>
      <c r="L49" s="144" t="s">
        <v>40</v>
      </c>
      <c r="M49" s="7" t="s">
        <v>154</v>
      </c>
      <c r="N49" s="145">
        <v>-1.6899999999999998E-2</v>
      </c>
      <c r="O49" s="23">
        <v>0.13869999999999999</v>
      </c>
      <c r="P49" s="146">
        <v>-1.9300000000000001E-2</v>
      </c>
      <c r="Q49" s="160">
        <v>0.99539999999999995</v>
      </c>
      <c r="R49" s="146">
        <v>-6.3E-3</v>
      </c>
      <c r="S49" s="146">
        <v>-2E-3</v>
      </c>
      <c r="T49" s="146">
        <v>-5.1999999999999998E-3</v>
      </c>
      <c r="U49" s="144">
        <v>17896</v>
      </c>
      <c r="V49" s="144">
        <v>-17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150030</v>
      </c>
      <c r="B50" s="150" t="s">
        <v>179</v>
      </c>
      <c r="C50" s="14">
        <v>1.052</v>
      </c>
      <c r="D50" s="156">
        <v>-1.3100000000000001E-2</v>
      </c>
      <c r="E50" s="150">
        <v>2.33</v>
      </c>
      <c r="F50" s="14">
        <v>1.034</v>
      </c>
      <c r="G50" s="152">
        <v>-1.7399999999999999E-2</v>
      </c>
      <c r="H50" s="152">
        <v>3.5000000000000003E-2</v>
      </c>
      <c r="I50" s="150">
        <v>5</v>
      </c>
      <c r="J50" s="150">
        <v>5</v>
      </c>
      <c r="K50" s="152">
        <v>4.9119999999999997E-2</v>
      </c>
      <c r="L50" s="150" t="s">
        <v>40</v>
      </c>
      <c r="M50" s="14" t="s">
        <v>180</v>
      </c>
      <c r="N50" s="156">
        <v>-0.02</v>
      </c>
      <c r="O50" s="18">
        <v>0.37969999999999998</v>
      </c>
      <c r="P50" s="152">
        <v>-1.9400000000000001E-2</v>
      </c>
      <c r="Q50" s="152">
        <v>0.9325</v>
      </c>
      <c r="R50" s="152">
        <v>-7.7000000000000002E-3</v>
      </c>
      <c r="S50" s="152">
        <v>-4.3E-3</v>
      </c>
      <c r="T50" s="152">
        <v>-7.4999999999999997E-3</v>
      </c>
      <c r="U50" s="150">
        <v>3152</v>
      </c>
      <c r="V50" s="150">
        <v>0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150073</v>
      </c>
      <c r="B51" s="144" t="s">
        <v>178</v>
      </c>
      <c r="C51" s="7">
        <v>1.052</v>
      </c>
      <c r="D51" s="147">
        <v>1E-3</v>
      </c>
      <c r="E51" s="144">
        <v>6.79</v>
      </c>
      <c r="F51" s="7">
        <v>1.034</v>
      </c>
      <c r="G51" s="146">
        <v>-1.7399999999999999E-2</v>
      </c>
      <c r="H51" s="146">
        <v>3.5000000000000003E-2</v>
      </c>
      <c r="I51" s="144">
        <v>5</v>
      </c>
      <c r="J51" s="144">
        <v>5</v>
      </c>
      <c r="K51" s="146">
        <v>4.9119999999999997E-2</v>
      </c>
      <c r="L51" s="144" t="s">
        <v>40</v>
      </c>
      <c r="M51" s="7" t="s">
        <v>174</v>
      </c>
      <c r="N51" s="145">
        <v>-2.29E-2</v>
      </c>
      <c r="O51" s="23">
        <v>0.52349999999999997</v>
      </c>
      <c r="P51" s="146">
        <v>-1.9400000000000001E-2</v>
      </c>
      <c r="Q51" s="146">
        <v>0.69099999999999995</v>
      </c>
      <c r="R51" s="146">
        <v>2.5999999999999999E-3</v>
      </c>
      <c r="S51" s="146">
        <v>1.2999999999999999E-3</v>
      </c>
      <c r="T51" s="146">
        <v>1.8E-3</v>
      </c>
      <c r="U51" s="144">
        <v>341</v>
      </c>
      <c r="V51" s="144">
        <v>-1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150121</v>
      </c>
      <c r="B52" s="150" t="s">
        <v>159</v>
      </c>
      <c r="C52" s="14">
        <v>1.054</v>
      </c>
      <c r="D52" s="159">
        <v>0</v>
      </c>
      <c r="E52" s="150">
        <v>0</v>
      </c>
      <c r="F52" s="14">
        <v>1.0349999999999999</v>
      </c>
      <c r="G52" s="152">
        <v>-1.84E-2</v>
      </c>
      <c r="H52" s="152">
        <v>3.5000000000000003E-2</v>
      </c>
      <c r="I52" s="150">
        <v>5</v>
      </c>
      <c r="J52" s="150">
        <v>5</v>
      </c>
      <c r="K52" s="152">
        <v>4.9070000000000003E-2</v>
      </c>
      <c r="L52" s="150" t="s">
        <v>40</v>
      </c>
      <c r="M52" s="14" t="s">
        <v>160</v>
      </c>
      <c r="N52" s="156">
        <v>-1.5900000000000001E-2</v>
      </c>
      <c r="O52" s="18">
        <v>0.44240000000000002</v>
      </c>
      <c r="P52" s="152">
        <v>-2.0299999999999999E-2</v>
      </c>
      <c r="Q52" s="152">
        <v>0.73560000000000003</v>
      </c>
      <c r="R52" s="152">
        <v>2.23E-2</v>
      </c>
      <c r="S52" s="152">
        <v>6.7999999999999996E-3</v>
      </c>
      <c r="T52" s="152">
        <v>8.0999999999999996E-3</v>
      </c>
      <c r="U52" s="150">
        <v>437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150112</v>
      </c>
      <c r="B53" s="144" t="s">
        <v>265</v>
      </c>
      <c r="C53" s="7">
        <v>1.0289999999999999</v>
      </c>
      <c r="D53" s="147">
        <v>1.9E-3</v>
      </c>
      <c r="E53" s="144">
        <v>5.97</v>
      </c>
      <c r="F53" s="7">
        <v>1.0095000000000001</v>
      </c>
      <c r="G53" s="146">
        <v>-1.9300000000000001E-2</v>
      </c>
      <c r="H53" s="146">
        <v>3.5000000000000003E-2</v>
      </c>
      <c r="I53" s="144">
        <v>5</v>
      </c>
      <c r="J53" s="144">
        <v>5</v>
      </c>
      <c r="K53" s="146">
        <v>4.904E-2</v>
      </c>
      <c r="L53" s="144" t="s">
        <v>40</v>
      </c>
      <c r="M53" s="7" t="s">
        <v>266</v>
      </c>
      <c r="N53" s="145">
        <v>-2.6200000000000001E-2</v>
      </c>
      <c r="O53" s="23">
        <v>0.48170000000000002</v>
      </c>
      <c r="P53" s="146">
        <v>-2.07E-2</v>
      </c>
      <c r="Q53" s="146">
        <v>0.64610000000000001</v>
      </c>
      <c r="R53" s="146">
        <v>-8.0000000000000004E-4</v>
      </c>
      <c r="S53" s="146">
        <v>8.0000000000000004E-4</v>
      </c>
      <c r="T53" s="146">
        <v>-1.6999999999999999E-3</v>
      </c>
      <c r="U53" s="144">
        <v>950</v>
      </c>
      <c r="V53" s="144">
        <v>0</v>
      </c>
      <c r="W53" s="148">
        <v>0.21180555555555555</v>
      </c>
      <c r="X53" s="149">
        <v>42919</v>
      </c>
      <c r="Y53" s="13" t="s">
        <v>38</v>
      </c>
    </row>
    <row r="54" spans="1:25" ht="15.75" thickBot="1" x14ac:dyDescent="0.2">
      <c r="A54" s="14">
        <v>502001</v>
      </c>
      <c r="B54" s="150" t="s">
        <v>171</v>
      </c>
      <c r="C54" s="14">
        <v>1.0549999999999999</v>
      </c>
      <c r="D54" s="156">
        <v>-8.5000000000000006E-3</v>
      </c>
      <c r="E54" s="150">
        <v>4.84</v>
      </c>
      <c r="F54" s="14">
        <v>1.034</v>
      </c>
      <c r="G54" s="152">
        <v>-2.0299999999999999E-2</v>
      </c>
      <c r="H54" s="152">
        <v>3.5000000000000003E-2</v>
      </c>
      <c r="I54" s="150">
        <v>5</v>
      </c>
      <c r="J54" s="150">
        <v>5</v>
      </c>
      <c r="K54" s="152">
        <v>4.897E-2</v>
      </c>
      <c r="L54" s="150" t="s">
        <v>40</v>
      </c>
      <c r="M54" s="14" t="s">
        <v>172</v>
      </c>
      <c r="N54" s="156">
        <v>-2.81E-2</v>
      </c>
      <c r="O54" s="18">
        <v>0.35709999999999997</v>
      </c>
      <c r="P54" s="152">
        <v>-2.2200000000000001E-2</v>
      </c>
      <c r="Q54" s="152">
        <v>0.50209999999999999</v>
      </c>
      <c r="R54" s="152">
        <v>4.4000000000000003E-3</v>
      </c>
      <c r="S54" s="152">
        <v>-5.0000000000000001E-4</v>
      </c>
      <c r="T54" s="152">
        <v>-7.7000000000000002E-3</v>
      </c>
      <c r="U54" s="150">
        <v>263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502031</v>
      </c>
      <c r="B55" s="155" t="s">
        <v>65</v>
      </c>
      <c r="C55" s="7">
        <v>1.026</v>
      </c>
      <c r="D55" s="147">
        <v>1E-3</v>
      </c>
      <c r="E55" s="144">
        <v>80.239999999999995</v>
      </c>
      <c r="F55" s="7">
        <v>1.0049999999999999</v>
      </c>
      <c r="G55" s="146">
        <v>-2.0899999999999998E-2</v>
      </c>
      <c r="H55" s="146">
        <v>3.5000000000000003E-2</v>
      </c>
      <c r="I55" s="144">
        <v>5</v>
      </c>
      <c r="J55" s="144">
        <v>5</v>
      </c>
      <c r="K55" s="146">
        <v>4.897E-2</v>
      </c>
      <c r="L55" s="144" t="s">
        <v>40</v>
      </c>
      <c r="M55" s="7" t="s">
        <v>66</v>
      </c>
      <c r="N55" s="145">
        <v>-1.66E-2</v>
      </c>
      <c r="O55" s="23">
        <v>0.37430000000000002</v>
      </c>
      <c r="P55" s="146">
        <v>-2.2700000000000001E-2</v>
      </c>
      <c r="Q55" s="146">
        <v>0.49559999999999998</v>
      </c>
      <c r="R55" s="146">
        <v>-5.4000000000000003E-3</v>
      </c>
      <c r="S55" s="146">
        <v>1E-3</v>
      </c>
      <c r="T55" s="146">
        <v>-4.4999999999999997E-3</v>
      </c>
      <c r="U55" s="144">
        <v>822</v>
      </c>
      <c r="V55" s="144">
        <v>-12</v>
      </c>
      <c r="W55" s="148">
        <v>0.21180555555555555</v>
      </c>
      <c r="X55" s="149">
        <v>42947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1.095</v>
      </c>
      <c r="D56" s="151">
        <v>2.7000000000000001E-3</v>
      </c>
      <c r="E56" s="150">
        <v>4.57</v>
      </c>
      <c r="F56" s="14">
        <v>1.071</v>
      </c>
      <c r="G56" s="152">
        <v>-2.24E-2</v>
      </c>
      <c r="H56" s="152">
        <v>3.5000000000000003E-2</v>
      </c>
      <c r="I56" s="150">
        <v>5.75</v>
      </c>
      <c r="J56" s="150">
        <v>5</v>
      </c>
      <c r="K56" s="152">
        <v>4.8910000000000002E-2</v>
      </c>
      <c r="L56" s="150" t="s">
        <v>40</v>
      </c>
      <c r="M56" s="14" t="s">
        <v>169</v>
      </c>
      <c r="N56" s="156">
        <v>-1.34E-2</v>
      </c>
      <c r="O56" s="18">
        <v>0.14230000000000001</v>
      </c>
      <c r="P56" s="152">
        <v>-2.4299999999999999E-2</v>
      </c>
      <c r="Q56" s="162">
        <v>0.94789999999999996</v>
      </c>
      <c r="R56" s="152">
        <v>-7.9000000000000008E-3</v>
      </c>
      <c r="S56" s="152">
        <v>-6.4000000000000003E-3</v>
      </c>
      <c r="T56" s="152">
        <v>-5.1000000000000004E-3</v>
      </c>
      <c r="U56" s="150">
        <v>5495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150055</v>
      </c>
      <c r="B57" s="144" t="s">
        <v>184</v>
      </c>
      <c r="C57" s="7">
        <v>1.0580000000000001</v>
      </c>
      <c r="D57" s="145">
        <v>-1.5800000000000002E-2</v>
      </c>
      <c r="E57" s="144">
        <v>52.82</v>
      </c>
      <c r="F57" s="7">
        <v>1.0343</v>
      </c>
      <c r="G57" s="146">
        <v>-2.29E-2</v>
      </c>
      <c r="H57" s="146">
        <v>3.5000000000000003E-2</v>
      </c>
      <c r="I57" s="144">
        <v>5</v>
      </c>
      <c r="J57" s="144">
        <v>5</v>
      </c>
      <c r="K57" s="146">
        <v>4.8840000000000001E-2</v>
      </c>
      <c r="L57" s="144" t="s">
        <v>40</v>
      </c>
      <c r="M57" s="7" t="s">
        <v>148</v>
      </c>
      <c r="N57" s="145">
        <v>-2.7699999999999999E-2</v>
      </c>
      <c r="O57" s="23">
        <v>0.57650000000000001</v>
      </c>
      <c r="P57" s="146">
        <v>-2.5000000000000001E-2</v>
      </c>
      <c r="Q57" s="144" t="s">
        <v>37</v>
      </c>
      <c r="R57" s="146">
        <v>1.61E-2</v>
      </c>
      <c r="S57" s="146">
        <v>9.7000000000000003E-3</v>
      </c>
      <c r="T57" s="146">
        <v>2.9999999999999997E-4</v>
      </c>
      <c r="U57" s="144">
        <v>312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502021</v>
      </c>
      <c r="B58" s="150" t="s">
        <v>344</v>
      </c>
      <c r="C58" s="14">
        <v>1.0640000000000001</v>
      </c>
      <c r="D58" s="151">
        <v>5.7000000000000002E-3</v>
      </c>
      <c r="E58" s="150">
        <v>7.91</v>
      </c>
      <c r="F58" s="14">
        <v>1.0369999999999999</v>
      </c>
      <c r="G58" s="152">
        <v>-2.5999999999999999E-2</v>
      </c>
      <c r="H58" s="152">
        <v>3.5000000000000003E-2</v>
      </c>
      <c r="I58" s="150">
        <v>5</v>
      </c>
      <c r="J58" s="150">
        <v>5</v>
      </c>
      <c r="K58" s="152">
        <v>4.8689999999999997E-2</v>
      </c>
      <c r="L58" s="150" t="s">
        <v>40</v>
      </c>
      <c r="M58" s="14" t="s">
        <v>91</v>
      </c>
      <c r="N58" s="156">
        <v>-1.32E-2</v>
      </c>
      <c r="O58" s="18">
        <v>0.44109999999999999</v>
      </c>
      <c r="P58" s="152">
        <v>-2.7699999999999999E-2</v>
      </c>
      <c r="Q58" s="152">
        <v>0.30280000000000001</v>
      </c>
      <c r="R58" s="152">
        <v>-1.2500000000000001E-2</v>
      </c>
      <c r="S58" s="152">
        <v>-8.9999999999999998E-4</v>
      </c>
      <c r="T58" s="152">
        <v>-9.7999999999999997E-3</v>
      </c>
      <c r="U58" s="150">
        <v>339</v>
      </c>
      <c r="V58" s="150">
        <v>-7</v>
      </c>
      <c r="W58" s="153">
        <v>0.21180555555555555</v>
      </c>
      <c r="X58" s="154">
        <v>42719</v>
      </c>
      <c r="Y58" s="21" t="s">
        <v>38</v>
      </c>
    </row>
    <row r="59" spans="1:25" ht="15.75" thickBot="1" x14ac:dyDescent="0.2">
      <c r="A59" s="7">
        <v>150083</v>
      </c>
      <c r="B59" s="144" t="s">
        <v>287</v>
      </c>
      <c r="C59" s="7">
        <v>1.0649999999999999</v>
      </c>
      <c r="D59" s="157">
        <v>0</v>
      </c>
      <c r="E59" s="144">
        <v>0.02</v>
      </c>
      <c r="F59" s="7">
        <v>1.0346</v>
      </c>
      <c r="G59" s="146">
        <v>-2.9399999999999999E-2</v>
      </c>
      <c r="H59" s="146">
        <v>3.5000000000000003E-2</v>
      </c>
      <c r="I59" s="144">
        <v>5</v>
      </c>
      <c r="J59" s="144">
        <v>5</v>
      </c>
      <c r="K59" s="146">
        <v>4.8520000000000001E-2</v>
      </c>
      <c r="L59" s="144" t="s">
        <v>40</v>
      </c>
      <c r="M59" s="7" t="s">
        <v>266</v>
      </c>
      <c r="N59" s="145">
        <v>-2.6200000000000001E-2</v>
      </c>
      <c r="O59" s="23">
        <v>0.36299999999999999</v>
      </c>
      <c r="P59" s="146">
        <v>-3.04E-2</v>
      </c>
      <c r="Q59" s="146">
        <v>0.98340000000000005</v>
      </c>
      <c r="R59" s="146">
        <v>7.6E-3</v>
      </c>
      <c r="S59" s="146">
        <v>-5.9999999999999995E-4</v>
      </c>
      <c r="T59" s="146">
        <v>-8.2000000000000007E-3</v>
      </c>
      <c r="U59" s="144">
        <v>694</v>
      </c>
      <c r="V59" s="144">
        <v>7</v>
      </c>
      <c r="W59" s="148">
        <v>0.21180555555555555</v>
      </c>
      <c r="X59" s="149">
        <v>42738</v>
      </c>
      <c r="Y59" s="13" t="s">
        <v>38</v>
      </c>
    </row>
    <row r="60" spans="1:25" ht="15.75" thickBot="1" x14ac:dyDescent="0.2">
      <c r="A60" s="14">
        <v>150036</v>
      </c>
      <c r="B60" s="150" t="s">
        <v>298</v>
      </c>
      <c r="C60" s="14">
        <v>1.069</v>
      </c>
      <c r="D60" s="159">
        <v>0</v>
      </c>
      <c r="E60" s="150">
        <v>0</v>
      </c>
      <c r="F60" s="14">
        <v>1.0349999999999999</v>
      </c>
      <c r="G60" s="152">
        <v>-3.2899999999999999E-2</v>
      </c>
      <c r="H60" s="152">
        <v>3.5000000000000003E-2</v>
      </c>
      <c r="I60" s="150">
        <v>5</v>
      </c>
      <c r="J60" s="150">
        <v>5</v>
      </c>
      <c r="K60" s="152">
        <v>4.836E-2</v>
      </c>
      <c r="L60" s="150" t="s">
        <v>40</v>
      </c>
      <c r="M60" s="14" t="s">
        <v>36</v>
      </c>
      <c r="N60" s="156">
        <v>-1.67E-2</v>
      </c>
      <c r="O60" s="18">
        <v>0.59179999999999999</v>
      </c>
      <c r="P60" s="152">
        <v>-3.4599999999999999E-2</v>
      </c>
      <c r="Q60" s="152">
        <v>0.52869999999999995</v>
      </c>
      <c r="R60" s="152">
        <v>2.3999999999999998E-3</v>
      </c>
      <c r="S60" s="152">
        <v>-4.7000000000000002E-3</v>
      </c>
      <c r="T60" s="152">
        <v>-7.4999999999999997E-3</v>
      </c>
      <c r="U60" s="150">
        <v>175</v>
      </c>
      <c r="V60" s="150">
        <v>0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150167</v>
      </c>
      <c r="B61" s="144" t="s">
        <v>161</v>
      </c>
      <c r="C61" s="7">
        <v>1.075</v>
      </c>
      <c r="D61" s="147">
        <v>8.9999999999999998E-4</v>
      </c>
      <c r="E61" s="144">
        <v>5.48</v>
      </c>
      <c r="F61" s="7">
        <v>1.0389999999999999</v>
      </c>
      <c r="G61" s="146">
        <v>-3.4599999999999999E-2</v>
      </c>
      <c r="H61" s="146">
        <v>3.5000000000000003E-2</v>
      </c>
      <c r="I61" s="144">
        <v>5</v>
      </c>
      <c r="J61" s="144">
        <v>5</v>
      </c>
      <c r="K61" s="146">
        <v>4.8259999999999997E-2</v>
      </c>
      <c r="L61" s="144" t="s">
        <v>40</v>
      </c>
      <c r="M61" s="7" t="s">
        <v>88</v>
      </c>
      <c r="N61" s="145">
        <v>-1.67E-2</v>
      </c>
      <c r="O61" s="23">
        <v>0.23849999999999999</v>
      </c>
      <c r="P61" s="146">
        <v>-3.5799999999999998E-2</v>
      </c>
      <c r="Q61" s="146">
        <v>0.77229999999999999</v>
      </c>
      <c r="R61" s="146">
        <v>1.61E-2</v>
      </c>
      <c r="S61" s="146">
        <v>1.6299999999999999E-2</v>
      </c>
      <c r="T61" s="146">
        <v>9.7999999999999997E-3</v>
      </c>
      <c r="U61" s="144">
        <v>2971</v>
      </c>
      <c r="V61" s="144">
        <v>0</v>
      </c>
      <c r="W61" s="148">
        <v>0.21180555555555555</v>
      </c>
      <c r="X61" s="149">
        <v>42705</v>
      </c>
      <c r="Y61" s="13" t="s">
        <v>38</v>
      </c>
    </row>
    <row r="62" spans="1:25" ht="15.75" thickBot="1" x14ac:dyDescent="0.2">
      <c r="A62" s="14">
        <v>150267</v>
      </c>
      <c r="B62" s="161" t="s">
        <v>164</v>
      </c>
      <c r="C62" s="14">
        <v>1.075</v>
      </c>
      <c r="D62" s="151">
        <v>8.9999999999999998E-4</v>
      </c>
      <c r="E62" s="150">
        <v>6.04</v>
      </c>
      <c r="F62" s="14">
        <v>1.0387999999999999</v>
      </c>
      <c r="G62" s="152">
        <v>-3.4799999999999998E-2</v>
      </c>
      <c r="H62" s="152">
        <v>3.5000000000000003E-2</v>
      </c>
      <c r="I62" s="150">
        <v>5</v>
      </c>
      <c r="J62" s="150">
        <v>5</v>
      </c>
      <c r="K62" s="152">
        <v>4.8250000000000001E-2</v>
      </c>
      <c r="L62" s="150" t="s">
        <v>40</v>
      </c>
      <c r="M62" s="14" t="s">
        <v>95</v>
      </c>
      <c r="N62" s="156">
        <v>-1.4E-2</v>
      </c>
      <c r="O62" s="18">
        <v>0.25590000000000002</v>
      </c>
      <c r="P62" s="152">
        <v>-3.5799999999999998E-2</v>
      </c>
      <c r="Q62" s="152">
        <v>0.73199999999999998</v>
      </c>
      <c r="R62" s="152">
        <v>9.1999999999999998E-3</v>
      </c>
      <c r="S62" s="152">
        <v>8.8999999999999999E-3</v>
      </c>
      <c r="T62" s="152">
        <v>4.7999999999999996E-3</v>
      </c>
      <c r="U62" s="150">
        <v>1975</v>
      </c>
      <c r="V62" s="150">
        <v>0</v>
      </c>
      <c r="W62" s="153">
        <v>0.21180555555555555</v>
      </c>
      <c r="X62" s="154">
        <v>42705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1.0720000000000001</v>
      </c>
      <c r="D63" s="145">
        <v>-3.7000000000000002E-3</v>
      </c>
      <c r="E63" s="144">
        <v>2961.27</v>
      </c>
      <c r="F63" s="7">
        <v>1.0349999999999999</v>
      </c>
      <c r="G63" s="146">
        <v>-3.5700000000000003E-2</v>
      </c>
      <c r="H63" s="146">
        <v>3.5000000000000003E-2</v>
      </c>
      <c r="I63" s="144">
        <v>5</v>
      </c>
      <c r="J63" s="144">
        <v>5</v>
      </c>
      <c r="K63" s="146">
        <v>4.8219999999999999E-2</v>
      </c>
      <c r="L63" s="144" t="s">
        <v>40</v>
      </c>
      <c r="M63" s="7" t="s">
        <v>174</v>
      </c>
      <c r="N63" s="145">
        <v>-2.29E-2</v>
      </c>
      <c r="O63" s="23">
        <v>0.14369999999999999</v>
      </c>
      <c r="P63" s="146">
        <v>-3.6799999999999999E-2</v>
      </c>
      <c r="Q63" s="146">
        <v>1.6656</v>
      </c>
      <c r="R63" s="146">
        <v>-4.4000000000000003E-3</v>
      </c>
      <c r="S63" s="146">
        <v>-2E-3</v>
      </c>
      <c r="T63" s="146">
        <v>-5.1999999999999998E-3</v>
      </c>
      <c r="U63" s="144">
        <v>86551</v>
      </c>
      <c r="V63" s="144">
        <v>-890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150140</v>
      </c>
      <c r="B64" s="150" t="s">
        <v>158</v>
      </c>
      <c r="C64" s="14">
        <v>1.0740000000000001</v>
      </c>
      <c r="D64" s="159">
        <v>0</v>
      </c>
      <c r="E64" s="150">
        <v>4.1399999999999997</v>
      </c>
      <c r="F64" s="14">
        <v>1.0346</v>
      </c>
      <c r="G64" s="152">
        <v>-3.8100000000000002E-2</v>
      </c>
      <c r="H64" s="152">
        <v>3.5000000000000003E-2</v>
      </c>
      <c r="I64" s="150">
        <v>5</v>
      </c>
      <c r="J64" s="150">
        <v>5</v>
      </c>
      <c r="K64" s="152">
        <v>4.8099999999999997E-2</v>
      </c>
      <c r="L64" s="150" t="s">
        <v>40</v>
      </c>
      <c r="M64" s="14" t="s">
        <v>88</v>
      </c>
      <c r="N64" s="156">
        <v>-1.67E-2</v>
      </c>
      <c r="O64" s="18">
        <v>0.25419999999999998</v>
      </c>
      <c r="P64" s="152">
        <v>-3.8600000000000002E-2</v>
      </c>
      <c r="Q64" s="152">
        <v>0.74170000000000003</v>
      </c>
      <c r="R64" s="152">
        <v>1.83E-2</v>
      </c>
      <c r="S64" s="152">
        <v>1.5299999999999999E-2</v>
      </c>
      <c r="T64" s="152">
        <v>1.4200000000000001E-2</v>
      </c>
      <c r="U64" s="150">
        <v>645</v>
      </c>
      <c r="V64" s="150">
        <v>5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150295</v>
      </c>
      <c r="B65" s="144" t="s">
        <v>167</v>
      </c>
      <c r="C65" s="7">
        <v>1.1100000000000001</v>
      </c>
      <c r="D65" s="147">
        <v>3.5999999999999999E-3</v>
      </c>
      <c r="E65" s="144">
        <v>313.81</v>
      </c>
      <c r="F65" s="7">
        <v>1.0673999999999999</v>
      </c>
      <c r="G65" s="146">
        <v>-3.9899999999999998E-2</v>
      </c>
      <c r="H65" s="146">
        <v>3.5000000000000003E-2</v>
      </c>
      <c r="I65" s="144">
        <v>5.75</v>
      </c>
      <c r="J65" s="144">
        <v>5</v>
      </c>
      <c r="K65" s="146">
        <v>4.8030000000000003E-2</v>
      </c>
      <c r="L65" s="144" t="s">
        <v>40</v>
      </c>
      <c r="M65" s="7" t="s">
        <v>48</v>
      </c>
      <c r="N65" s="145">
        <v>-2.12E-2</v>
      </c>
      <c r="O65" s="23">
        <v>0.24249999999999999</v>
      </c>
      <c r="P65" s="146">
        <v>-4.1099999999999998E-2</v>
      </c>
      <c r="Q65" s="146">
        <v>0.72509999999999997</v>
      </c>
      <c r="R65" s="146">
        <v>-7.4999999999999997E-3</v>
      </c>
      <c r="S65" s="146">
        <v>-4.4000000000000003E-3</v>
      </c>
      <c r="T65" s="146">
        <v>-7.4000000000000003E-3</v>
      </c>
      <c r="U65" s="144">
        <v>20881</v>
      </c>
      <c r="V65" s="144">
        <v>-28</v>
      </c>
      <c r="W65" s="148">
        <v>0.21180555555555555</v>
      </c>
      <c r="X65" s="149">
        <v>42705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1.1020000000000001</v>
      </c>
      <c r="D66" s="151">
        <v>6.4000000000000003E-3</v>
      </c>
      <c r="E66" s="150">
        <v>49.37</v>
      </c>
      <c r="F66" s="14">
        <v>1.0589999999999999</v>
      </c>
      <c r="G66" s="152">
        <v>-4.0599999999999997E-2</v>
      </c>
      <c r="H66" s="152">
        <v>3.5000000000000003E-2</v>
      </c>
      <c r="I66" s="150">
        <v>5.5</v>
      </c>
      <c r="J66" s="150">
        <v>5</v>
      </c>
      <c r="K66" s="152">
        <v>4.7989999999999998E-2</v>
      </c>
      <c r="L66" s="150" t="s">
        <v>40</v>
      </c>
      <c r="M66" s="14" t="s">
        <v>56</v>
      </c>
      <c r="N66" s="156">
        <v>-2.2100000000000002E-2</v>
      </c>
      <c r="O66" s="18">
        <v>0.38159999999999999</v>
      </c>
      <c r="P66" s="152">
        <v>-4.1300000000000003E-2</v>
      </c>
      <c r="Q66" s="162">
        <v>0.41739999999999999</v>
      </c>
      <c r="R66" s="152">
        <v>-4.1000000000000003E-3</v>
      </c>
      <c r="S66" s="152">
        <v>3.2000000000000002E-3</v>
      </c>
      <c r="T66" s="152">
        <v>5.0000000000000001E-4</v>
      </c>
      <c r="U66" s="150">
        <v>10041</v>
      </c>
      <c r="V66" s="150">
        <v>0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150211</v>
      </c>
      <c r="B67" s="144" t="s">
        <v>175</v>
      </c>
      <c r="C67" s="7">
        <v>1.081</v>
      </c>
      <c r="D67" s="147">
        <v>6.4999999999999997E-3</v>
      </c>
      <c r="E67" s="144">
        <v>3074.72</v>
      </c>
      <c r="F67" s="7">
        <v>1.0369999999999999</v>
      </c>
      <c r="G67" s="146">
        <v>-4.24E-2</v>
      </c>
      <c r="H67" s="146">
        <v>3.5000000000000003E-2</v>
      </c>
      <c r="I67" s="144">
        <v>5</v>
      </c>
      <c r="J67" s="144">
        <v>5</v>
      </c>
      <c r="K67" s="146">
        <v>4.7890000000000002E-2</v>
      </c>
      <c r="L67" s="144" t="s">
        <v>40</v>
      </c>
      <c r="M67" s="7" t="s">
        <v>176</v>
      </c>
      <c r="N67" s="145">
        <v>-3.6700000000000003E-2</v>
      </c>
      <c r="O67" s="23">
        <v>0.28460000000000002</v>
      </c>
      <c r="P67" s="146">
        <v>-4.2999999999999997E-2</v>
      </c>
      <c r="Q67" s="146">
        <v>0.66759999999999997</v>
      </c>
      <c r="R67" s="146">
        <v>3.8999999999999998E-3</v>
      </c>
      <c r="S67" s="146">
        <v>1.6000000000000001E-3</v>
      </c>
      <c r="T67" s="146">
        <v>-3.2000000000000002E-3</v>
      </c>
      <c r="U67" s="144">
        <v>116169</v>
      </c>
      <c r="V67" s="144">
        <v>42</v>
      </c>
      <c r="W67" s="148">
        <v>0.21180555555555555</v>
      </c>
      <c r="X67" s="149">
        <v>42719</v>
      </c>
      <c r="Y67" s="13" t="s">
        <v>38</v>
      </c>
    </row>
    <row r="68" spans="1:25" ht="15.75" thickBot="1" x14ac:dyDescent="0.2">
      <c r="A68" s="14">
        <v>150104</v>
      </c>
      <c r="B68" s="150" t="s">
        <v>286</v>
      </c>
      <c r="C68" s="14">
        <v>1.08</v>
      </c>
      <c r="D68" s="156">
        <v>-6.4000000000000003E-3</v>
      </c>
      <c r="E68" s="150">
        <v>10.44</v>
      </c>
      <c r="F68" s="14">
        <v>1.0349999999999999</v>
      </c>
      <c r="G68" s="152">
        <v>-4.3499999999999997E-2</v>
      </c>
      <c r="H68" s="152">
        <v>3.5000000000000003E-2</v>
      </c>
      <c r="I68" s="150">
        <v>5</v>
      </c>
      <c r="J68" s="150">
        <v>5</v>
      </c>
      <c r="K68" s="152">
        <v>4.7849999999999997E-2</v>
      </c>
      <c r="L68" s="150" t="s">
        <v>40</v>
      </c>
      <c r="M68" s="14" t="s">
        <v>88</v>
      </c>
      <c r="N68" s="156">
        <v>-1.67E-2</v>
      </c>
      <c r="O68" s="18">
        <v>0.42470000000000002</v>
      </c>
      <c r="P68" s="152">
        <v>-4.3400000000000001E-2</v>
      </c>
      <c r="Q68" s="152">
        <v>0.72370000000000001</v>
      </c>
      <c r="R68" s="152">
        <v>7.4999999999999997E-3</v>
      </c>
      <c r="S68" s="152">
        <v>1.8700000000000001E-2</v>
      </c>
      <c r="T68" s="152">
        <v>1.14E-2</v>
      </c>
      <c r="U68" s="150">
        <v>1055</v>
      </c>
      <c r="V68" s="150">
        <v>17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150064</v>
      </c>
      <c r="B69" s="144" t="s">
        <v>165</v>
      </c>
      <c r="C69" s="7">
        <v>1.0900000000000001</v>
      </c>
      <c r="D69" s="147">
        <v>2.64E-2</v>
      </c>
      <c r="E69" s="144">
        <v>9.7200000000000006</v>
      </c>
      <c r="F69" s="7">
        <v>1.0349999999999999</v>
      </c>
      <c r="G69" s="146">
        <v>-5.3100000000000001E-2</v>
      </c>
      <c r="H69" s="146">
        <v>3.5000000000000003E-2</v>
      </c>
      <c r="I69" s="144">
        <v>5</v>
      </c>
      <c r="J69" s="144">
        <v>5</v>
      </c>
      <c r="K69" s="146">
        <v>4.7390000000000002E-2</v>
      </c>
      <c r="L69" s="144" t="s">
        <v>40</v>
      </c>
      <c r="M69" s="7" t="s">
        <v>166</v>
      </c>
      <c r="N69" s="145">
        <v>-2.2499999999999999E-2</v>
      </c>
      <c r="O69" s="23">
        <v>0.4496</v>
      </c>
      <c r="P69" s="146">
        <v>-5.2699999999999997E-2</v>
      </c>
      <c r="Q69" s="146">
        <v>0.95189999999999997</v>
      </c>
      <c r="R69" s="146">
        <v>2.93E-2</v>
      </c>
      <c r="S69" s="146">
        <v>1.26E-2</v>
      </c>
      <c r="T69" s="146">
        <v>1.3299999999999999E-2</v>
      </c>
      <c r="U69" s="144">
        <v>263</v>
      </c>
      <c r="V69" s="144">
        <v>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150090</v>
      </c>
      <c r="B70" s="150" t="s">
        <v>173</v>
      </c>
      <c r="C70" s="14">
        <v>1.0900000000000001</v>
      </c>
      <c r="D70" s="151">
        <v>1.0200000000000001E-2</v>
      </c>
      <c r="E70" s="150">
        <v>1.52</v>
      </c>
      <c r="F70" s="14">
        <v>1.0346</v>
      </c>
      <c r="G70" s="152">
        <v>-5.3499999999999999E-2</v>
      </c>
      <c r="H70" s="152">
        <v>3.5000000000000003E-2</v>
      </c>
      <c r="I70" s="150">
        <v>5</v>
      </c>
      <c r="J70" s="150">
        <v>5</v>
      </c>
      <c r="K70" s="152">
        <v>4.7379999999999999E-2</v>
      </c>
      <c r="L70" s="150" t="s">
        <v>40</v>
      </c>
      <c r="M70" s="14" t="s">
        <v>174</v>
      </c>
      <c r="N70" s="156">
        <v>-2.29E-2</v>
      </c>
      <c r="O70" s="18">
        <v>0.39369999999999999</v>
      </c>
      <c r="P70" s="152">
        <v>-5.2699999999999997E-2</v>
      </c>
      <c r="Q70" s="152">
        <v>0.88800000000000001</v>
      </c>
      <c r="R70" s="152">
        <v>8.2000000000000007E-3</v>
      </c>
      <c r="S70" s="152">
        <v>-1.2999999999999999E-3</v>
      </c>
      <c r="T70" s="152">
        <v>-2.8E-3</v>
      </c>
      <c r="U70" s="150">
        <v>1085</v>
      </c>
      <c r="V70" s="150">
        <v>-1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150152</v>
      </c>
      <c r="B71" s="144" t="s">
        <v>183</v>
      </c>
      <c r="C71" s="7">
        <v>1.0920000000000001</v>
      </c>
      <c r="D71" s="147">
        <v>5.4999999999999997E-3</v>
      </c>
      <c r="E71" s="144">
        <v>6245.89</v>
      </c>
      <c r="F71" s="7">
        <v>1.034</v>
      </c>
      <c r="G71" s="146">
        <v>-5.6099999999999997E-2</v>
      </c>
      <c r="H71" s="146">
        <v>3.5000000000000003E-2</v>
      </c>
      <c r="I71" s="144">
        <v>5</v>
      </c>
      <c r="J71" s="144">
        <v>5</v>
      </c>
      <c r="K71" s="146">
        <v>4.7260000000000003E-2</v>
      </c>
      <c r="L71" s="144" t="s">
        <v>40</v>
      </c>
      <c r="M71" s="7" t="s">
        <v>129</v>
      </c>
      <c r="N71" s="145">
        <v>-2.6100000000000002E-2</v>
      </c>
      <c r="O71" s="23">
        <v>0.3508</v>
      </c>
      <c r="P71" s="146">
        <v>-5.5300000000000002E-2</v>
      </c>
      <c r="Q71" s="146">
        <v>0.51690000000000003</v>
      </c>
      <c r="R71" s="146">
        <v>1E-4</v>
      </c>
      <c r="S71" s="146">
        <v>-3.8999999999999998E-3</v>
      </c>
      <c r="T71" s="146">
        <v>-6.4000000000000003E-3</v>
      </c>
      <c r="U71" s="144">
        <v>338667</v>
      </c>
      <c r="V71" s="144">
        <v>-397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150012</v>
      </c>
      <c r="B72" s="150" t="s">
        <v>185</v>
      </c>
      <c r="C72" s="14">
        <v>1.0549999999999999</v>
      </c>
      <c r="D72" s="151">
        <v>8.6E-3</v>
      </c>
      <c r="E72" s="150">
        <v>190.72</v>
      </c>
      <c r="F72" s="14">
        <v>1.02</v>
      </c>
      <c r="G72" s="152">
        <v>-3.4299999999999997E-2</v>
      </c>
      <c r="H72" s="150" t="s">
        <v>186</v>
      </c>
      <c r="I72" s="150">
        <v>5</v>
      </c>
      <c r="J72" s="150">
        <v>5</v>
      </c>
      <c r="K72" s="152">
        <v>4.6019999999999998E-2</v>
      </c>
      <c r="L72" s="150" t="s">
        <v>40</v>
      </c>
      <c r="M72" s="14" t="s">
        <v>187</v>
      </c>
      <c r="N72" s="156">
        <v>-1.3299999999999999E-2</v>
      </c>
      <c r="O72" s="18">
        <v>0.51549999999999996</v>
      </c>
      <c r="P72" s="152">
        <v>-3.2500000000000001E-2</v>
      </c>
      <c r="Q72" s="150" t="s">
        <v>37</v>
      </c>
      <c r="R72" s="152">
        <v>-5.7000000000000002E-3</v>
      </c>
      <c r="S72" s="152">
        <v>-1.5E-3</v>
      </c>
      <c r="T72" s="152">
        <v>-4.5999999999999999E-3</v>
      </c>
      <c r="U72" s="150">
        <v>7868</v>
      </c>
      <c r="V72" s="150">
        <v>-1</v>
      </c>
      <c r="W72" s="153">
        <v>0.17083333333333331</v>
      </c>
      <c r="X72" s="154">
        <v>43570</v>
      </c>
      <c r="Y72" s="21" t="s">
        <v>38</v>
      </c>
    </row>
    <row r="73" spans="1:25" ht="15.75" thickBot="1" x14ac:dyDescent="0.2">
      <c r="A73" s="7">
        <v>150225</v>
      </c>
      <c r="B73" s="144" t="s">
        <v>285</v>
      </c>
      <c r="C73" s="7">
        <v>1.1539999999999999</v>
      </c>
      <c r="D73" s="147">
        <v>7.6499999999999999E-2</v>
      </c>
      <c r="E73" s="144">
        <v>69.36</v>
      </c>
      <c r="F73" s="7">
        <v>1.0387999999999999</v>
      </c>
      <c r="G73" s="146">
        <v>-0.1109</v>
      </c>
      <c r="H73" s="146">
        <v>3.5000000000000003E-2</v>
      </c>
      <c r="I73" s="144">
        <v>5</v>
      </c>
      <c r="J73" s="144">
        <v>5</v>
      </c>
      <c r="K73" s="146">
        <v>4.4839999999999998E-2</v>
      </c>
      <c r="L73" s="144" t="s">
        <v>40</v>
      </c>
      <c r="M73" s="7" t="s">
        <v>84</v>
      </c>
      <c r="N73" s="145">
        <v>-1.8599999999999998E-2</v>
      </c>
      <c r="O73" s="23">
        <v>0.41820000000000002</v>
      </c>
      <c r="P73" s="146">
        <v>-0.1018</v>
      </c>
      <c r="Q73" s="146">
        <v>0.3543</v>
      </c>
      <c r="R73" s="146">
        <v>2.8400000000000002E-2</v>
      </c>
      <c r="S73" s="146">
        <v>-4.4000000000000003E-3</v>
      </c>
      <c r="T73" s="146">
        <v>-8.3999999999999995E-3</v>
      </c>
      <c r="U73" s="144">
        <v>2949</v>
      </c>
      <c r="V73" s="144">
        <v>-8</v>
      </c>
      <c r="W73" s="148">
        <v>0.21180555555555555</v>
      </c>
      <c r="X73" s="149">
        <v>42705</v>
      </c>
      <c r="Y73" s="13" t="s">
        <v>38</v>
      </c>
    </row>
    <row r="74" spans="1:25" ht="15.75" thickBot="1" x14ac:dyDescent="0.2">
      <c r="A74" s="14">
        <v>150135</v>
      </c>
      <c r="B74" s="150" t="s">
        <v>345</v>
      </c>
      <c r="C74" s="14">
        <v>1.0429999999999999</v>
      </c>
      <c r="D74" s="151">
        <v>2.8999999999999998E-3</v>
      </c>
      <c r="E74" s="150">
        <v>120.44</v>
      </c>
      <c r="F74" s="14">
        <v>1.0349999999999999</v>
      </c>
      <c r="G74" s="152">
        <v>-7.7000000000000002E-3</v>
      </c>
      <c r="H74" s="152">
        <v>3.5000000000000003E-2</v>
      </c>
      <c r="I74" s="150">
        <v>5</v>
      </c>
      <c r="J74" s="150">
        <v>5</v>
      </c>
      <c r="K74" s="152">
        <v>4.3839999999999997E-2</v>
      </c>
      <c r="L74" s="150">
        <v>3.54</v>
      </c>
      <c r="M74" s="14" t="s">
        <v>187</v>
      </c>
      <c r="N74" s="156">
        <v>-1.3299999999999999E-2</v>
      </c>
      <c r="O74" s="152">
        <v>0.17730000000000001</v>
      </c>
      <c r="P74" s="150" t="s">
        <v>37</v>
      </c>
      <c r="Q74" s="152">
        <v>1.5608</v>
      </c>
      <c r="R74" s="152">
        <v>1.66E-2</v>
      </c>
      <c r="S74" s="152">
        <v>5.7000000000000002E-3</v>
      </c>
      <c r="T74" s="152">
        <v>3.8E-3</v>
      </c>
      <c r="U74" s="150">
        <v>1940</v>
      </c>
      <c r="V74" s="150">
        <v>0</v>
      </c>
      <c r="W74" s="153">
        <v>0.21180555555555555</v>
      </c>
      <c r="X74" s="154">
        <v>42738</v>
      </c>
      <c r="Y74" s="21" t="s">
        <v>38</v>
      </c>
    </row>
    <row r="75" spans="1:25" ht="15.75" thickBot="1" x14ac:dyDescent="0.2">
      <c r="A75" s="7">
        <v>150059</v>
      </c>
      <c r="B75" s="144" t="s">
        <v>190</v>
      </c>
      <c r="C75" s="7">
        <v>1.234</v>
      </c>
      <c r="D75" s="147">
        <v>5.7000000000000002E-3</v>
      </c>
      <c r="E75" s="144">
        <v>0.35</v>
      </c>
      <c r="F75" s="7">
        <v>1.034</v>
      </c>
      <c r="G75" s="146">
        <v>-0.19339999999999999</v>
      </c>
      <c r="H75" s="146">
        <v>3.5000000000000003E-2</v>
      </c>
      <c r="I75" s="144">
        <v>5</v>
      </c>
      <c r="J75" s="144">
        <v>5</v>
      </c>
      <c r="K75" s="146">
        <v>4.1669999999999999E-2</v>
      </c>
      <c r="L75" s="144" t="s">
        <v>40</v>
      </c>
      <c r="M75" s="7" t="s">
        <v>191</v>
      </c>
      <c r="N75" s="145">
        <v>-3.73E-2</v>
      </c>
      <c r="O75" s="23">
        <v>0.45950000000000002</v>
      </c>
      <c r="P75" s="146">
        <v>-0.16400000000000001</v>
      </c>
      <c r="Q75" s="146">
        <v>1.3976</v>
      </c>
      <c r="R75" s="146">
        <v>0.02</v>
      </c>
      <c r="S75" s="146">
        <v>7.4000000000000003E-3</v>
      </c>
      <c r="T75" s="146">
        <v>-7.7000000000000002E-3</v>
      </c>
      <c r="U75" s="144">
        <v>4148</v>
      </c>
      <c r="V75" s="144">
        <v>0</v>
      </c>
      <c r="W75" s="148">
        <v>0.17083333333333331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1.046</v>
      </c>
      <c r="D76" s="151">
        <v>1E-3</v>
      </c>
      <c r="E76" s="150">
        <v>27.23</v>
      </c>
      <c r="F76" s="14">
        <v>1.0168999999999999</v>
      </c>
      <c r="G76" s="152">
        <v>-2.86E-2</v>
      </c>
      <c r="H76" s="152">
        <v>3.5000000000000003E-2</v>
      </c>
      <c r="I76" s="150">
        <v>5</v>
      </c>
      <c r="J76" s="150">
        <v>5</v>
      </c>
      <c r="K76" s="152">
        <v>5.3200000000000001E-3</v>
      </c>
      <c r="L76" s="150">
        <v>0.65</v>
      </c>
      <c r="M76" s="14" t="s">
        <v>189</v>
      </c>
      <c r="N76" s="156">
        <v>-2.9399999999999999E-2</v>
      </c>
      <c r="O76" s="152">
        <v>0.37880000000000003</v>
      </c>
      <c r="P76" s="150" t="s">
        <v>37</v>
      </c>
      <c r="Q76" s="162">
        <v>0.96120000000000005</v>
      </c>
      <c r="R76" s="152">
        <v>-8.6E-3</v>
      </c>
      <c r="S76" s="152">
        <v>-4.4000000000000003E-3</v>
      </c>
      <c r="T76" s="152">
        <v>-4.7000000000000002E-3</v>
      </c>
      <c r="U76" s="150">
        <v>18858</v>
      </c>
      <c r="V76" s="150">
        <v>-1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1.1299999999999999</v>
      </c>
      <c r="D77" s="147">
        <v>2.0799999999999999E-2</v>
      </c>
      <c r="E77" s="144">
        <v>116.45</v>
      </c>
      <c r="F77" s="7">
        <v>1.0349999999999999</v>
      </c>
      <c r="G77" s="146">
        <v>-9.1800000000000007E-2</v>
      </c>
      <c r="H77" s="146">
        <v>3.5000000000000003E-2</v>
      </c>
      <c r="I77" s="144">
        <v>5</v>
      </c>
      <c r="J77" s="144">
        <v>5</v>
      </c>
      <c r="K77" s="146">
        <v>-6.4070000000000002E-2</v>
      </c>
      <c r="L77" s="144">
        <v>0.79</v>
      </c>
      <c r="M77" s="7" t="s">
        <v>193</v>
      </c>
      <c r="N77" s="145">
        <v>-3.3799999999999997E-2</v>
      </c>
      <c r="O77" s="146">
        <v>0.33950000000000002</v>
      </c>
      <c r="P77" s="144" t="s">
        <v>37</v>
      </c>
      <c r="Q77" s="146">
        <v>1.0561</v>
      </c>
      <c r="R77" s="146">
        <v>7.0000000000000001E-3</v>
      </c>
      <c r="S77" s="146">
        <v>-8.9999999999999993E-3</v>
      </c>
      <c r="T77" s="146">
        <v>-8.8999999999999999E-3</v>
      </c>
      <c r="U77" s="144">
        <v>12452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3.451428571428571E-3</v>
      </c>
      <c r="E78" s="36"/>
      <c r="F78" s="35"/>
      <c r="G78" s="43">
        <f>AVERAGE(G43:G77)</f>
        <v>-3.4851428571428575E-2</v>
      </c>
      <c r="H78" s="272">
        <f>COUNTIF($D43:$D77,"&gt;0")/COUNT($D43:$D77)</f>
        <v>0.6</v>
      </c>
      <c r="I78" s="270"/>
      <c r="J78" s="270"/>
      <c r="K78" s="43">
        <f>AVERAGE(K43:K77)</f>
        <v>4.3725714285714284E-2</v>
      </c>
      <c r="L78" s="36"/>
      <c r="M78" s="35"/>
      <c r="N78" s="38"/>
      <c r="O78" s="39"/>
      <c r="P78" s="43">
        <f>AVERAGE(P43:P77)</f>
        <v>-3.6612903225806452E-2</v>
      </c>
      <c r="Q78" s="37"/>
      <c r="R78" s="43">
        <f>AVERAGE(R43:R77)</f>
        <v>6.2342857142857139E-3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1.0389999999999999</v>
      </c>
      <c r="D79" s="151">
        <v>3.8999999999999998E-3</v>
      </c>
      <c r="E79" s="150">
        <v>68.31</v>
      </c>
      <c r="F79" s="14">
        <v>1.0229999999999999</v>
      </c>
      <c r="G79" s="152">
        <v>-1.5599999999999999E-2</v>
      </c>
      <c r="H79" s="152">
        <v>3.2000000000000001E-2</v>
      </c>
      <c r="I79" s="150">
        <v>4.7</v>
      </c>
      <c r="J79" s="150">
        <v>4.7</v>
      </c>
      <c r="K79" s="152">
        <v>4.6260000000000003E-2</v>
      </c>
      <c r="L79" s="150" t="s">
        <v>40</v>
      </c>
      <c r="M79" s="14" t="s">
        <v>36</v>
      </c>
      <c r="N79" s="159">
        <v>0</v>
      </c>
      <c r="O79" s="18">
        <v>0.51470000000000005</v>
      </c>
      <c r="P79" s="152">
        <v>-1.6299999999999999E-2</v>
      </c>
      <c r="Q79" s="150" t="s">
        <v>37</v>
      </c>
      <c r="R79" s="152">
        <v>-2.0199999999999999E-2</v>
      </c>
      <c r="S79" s="152">
        <v>-1.6000000000000001E-3</v>
      </c>
      <c r="T79" s="152">
        <v>-5.8999999999999999E-3</v>
      </c>
      <c r="U79" s="150">
        <v>1895</v>
      </c>
      <c r="V79" s="150">
        <v>-4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1.0549999999999999</v>
      </c>
      <c r="D80" s="147">
        <v>4.7999999999999996E-3</v>
      </c>
      <c r="E80" s="144">
        <v>111.9</v>
      </c>
      <c r="F80" s="7">
        <v>1.0349999999999999</v>
      </c>
      <c r="G80" s="146">
        <v>-1.9300000000000001E-2</v>
      </c>
      <c r="H80" s="146">
        <v>3.2000000000000001E-2</v>
      </c>
      <c r="I80" s="144">
        <v>4.7</v>
      </c>
      <c r="J80" s="144">
        <v>4.7</v>
      </c>
      <c r="K80" s="146">
        <v>4.6080000000000003E-2</v>
      </c>
      <c r="L80" s="144" t="s">
        <v>40</v>
      </c>
      <c r="M80" s="7" t="s">
        <v>146</v>
      </c>
      <c r="N80" s="145">
        <v>-4.2999999999999997E-2</v>
      </c>
      <c r="O80" s="23">
        <v>0.3503</v>
      </c>
      <c r="P80" s="146">
        <v>-1.89E-2</v>
      </c>
      <c r="Q80" s="146">
        <v>0.51690000000000003</v>
      </c>
      <c r="R80" s="146">
        <v>3.7000000000000002E-3</v>
      </c>
      <c r="S80" s="146">
        <v>-1.9E-3</v>
      </c>
      <c r="T80" s="146">
        <v>-7.1999999999999998E-3</v>
      </c>
      <c r="U80" s="144">
        <v>8621</v>
      </c>
      <c r="V80" s="144">
        <v>-30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150028</v>
      </c>
      <c r="B81" s="150" t="s">
        <v>147</v>
      </c>
      <c r="C81" s="14">
        <v>1.0549999999999999</v>
      </c>
      <c r="D81" s="159">
        <v>0</v>
      </c>
      <c r="E81" s="150">
        <v>199.23</v>
      </c>
      <c r="F81" s="14">
        <v>1.028</v>
      </c>
      <c r="G81" s="152">
        <v>-2.63E-2</v>
      </c>
      <c r="H81" s="152">
        <v>3.2000000000000001E-2</v>
      </c>
      <c r="I81" s="150">
        <v>4.7</v>
      </c>
      <c r="J81" s="150">
        <v>4.7</v>
      </c>
      <c r="K81" s="152">
        <v>4.5760000000000002E-2</v>
      </c>
      <c r="L81" s="150" t="s">
        <v>40</v>
      </c>
      <c r="M81" s="14" t="s">
        <v>148</v>
      </c>
      <c r="N81" s="156">
        <v>-2.7699999999999999E-2</v>
      </c>
      <c r="O81" s="18">
        <v>0.54510000000000003</v>
      </c>
      <c r="P81" s="152">
        <v>-2.5499999999999998E-2</v>
      </c>
      <c r="Q81" s="152">
        <v>0.62119999999999997</v>
      </c>
      <c r="R81" s="152">
        <v>-4.7000000000000002E-3</v>
      </c>
      <c r="S81" s="152">
        <v>-4.0000000000000001E-3</v>
      </c>
      <c r="T81" s="152">
        <v>-7.1000000000000004E-3</v>
      </c>
      <c r="U81" s="150">
        <v>4480</v>
      </c>
      <c r="V81" s="150">
        <v>-19</v>
      </c>
      <c r="W81" s="153">
        <v>0.17083333333333331</v>
      </c>
      <c r="X81" s="154">
        <v>42771</v>
      </c>
      <c r="Y81" s="21" t="s">
        <v>38</v>
      </c>
    </row>
    <row r="82" spans="1:25" ht="15.75" thickBot="1" x14ac:dyDescent="0.2">
      <c r="A82" s="7">
        <v>150157</v>
      </c>
      <c r="B82" s="144" t="s">
        <v>149</v>
      </c>
      <c r="C82" s="7">
        <v>1.0649999999999999</v>
      </c>
      <c r="D82" s="147">
        <v>2.8E-3</v>
      </c>
      <c r="E82" s="144">
        <v>3683.53</v>
      </c>
      <c r="F82" s="7">
        <v>1.0349999999999999</v>
      </c>
      <c r="G82" s="146">
        <v>-2.9000000000000001E-2</v>
      </c>
      <c r="H82" s="146">
        <v>3.2000000000000001E-2</v>
      </c>
      <c r="I82" s="144">
        <v>4.7</v>
      </c>
      <c r="J82" s="144">
        <v>4.7</v>
      </c>
      <c r="K82" s="146">
        <v>4.5629999999999997E-2</v>
      </c>
      <c r="L82" s="144" t="s">
        <v>40</v>
      </c>
      <c r="M82" s="7" t="s">
        <v>150</v>
      </c>
      <c r="N82" s="145">
        <v>-1.5800000000000002E-2</v>
      </c>
      <c r="O82" s="23">
        <v>0.30830000000000002</v>
      </c>
      <c r="P82" s="146">
        <v>-2.81E-2</v>
      </c>
      <c r="Q82" s="146">
        <v>0.6149</v>
      </c>
      <c r="R82" s="146">
        <v>-8.9999999999999993E-3</v>
      </c>
      <c r="S82" s="146">
        <v>-2.7000000000000001E-3</v>
      </c>
      <c r="T82" s="146">
        <v>-5.3E-3</v>
      </c>
      <c r="U82" s="144">
        <v>110633</v>
      </c>
      <c r="V82" s="144">
        <v>-1614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1.0680000000000001</v>
      </c>
      <c r="D83" s="151">
        <v>3.8E-3</v>
      </c>
      <c r="E83" s="150">
        <v>109.57</v>
      </c>
      <c r="F83" s="14">
        <v>1.0349999999999999</v>
      </c>
      <c r="G83" s="152">
        <v>-3.1899999999999998E-2</v>
      </c>
      <c r="H83" s="152">
        <v>3.2000000000000001E-2</v>
      </c>
      <c r="I83" s="150">
        <v>4.7</v>
      </c>
      <c r="J83" s="150">
        <v>4.7</v>
      </c>
      <c r="K83" s="152">
        <v>4.5499999999999999E-2</v>
      </c>
      <c r="L83" s="150" t="s">
        <v>40</v>
      </c>
      <c r="M83" s="14" t="s">
        <v>144</v>
      </c>
      <c r="N83" s="156">
        <v>-2.0500000000000001E-2</v>
      </c>
      <c r="O83" s="18">
        <v>0.193</v>
      </c>
      <c r="P83" s="152">
        <v>-3.0800000000000001E-2</v>
      </c>
      <c r="Q83" s="152">
        <v>0.88400000000000001</v>
      </c>
      <c r="R83" s="152">
        <v>-2.0000000000000001E-4</v>
      </c>
      <c r="S83" s="152">
        <v>-4.3E-3</v>
      </c>
      <c r="T83" s="152">
        <v>-5.4999999999999997E-3</v>
      </c>
      <c r="U83" s="150">
        <v>10949</v>
      </c>
      <c r="V83" s="150">
        <v>-129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3.0599999999999998E-3</v>
      </c>
      <c r="E84" s="36"/>
      <c r="F84" s="35"/>
      <c r="G84" s="43">
        <f>AVERAGE(G79:G83)</f>
        <v>-2.4420000000000001E-2</v>
      </c>
      <c r="H84" s="272">
        <f>COUNTIF($D79:$D83,"&gt;0")/COUNT($D79:$D83)</f>
        <v>0.8</v>
      </c>
      <c r="I84" s="270">
        <f>COUNTIF($D79:$D83,"&lt;0")</f>
        <v>0</v>
      </c>
      <c r="J84" s="270">
        <f>COUNTIF($D79:$D83,"=0")</f>
        <v>1</v>
      </c>
      <c r="K84" s="43">
        <f>AVERAGE(K79:K83)</f>
        <v>4.5845999999999998E-2</v>
      </c>
      <c r="L84" s="36"/>
      <c r="M84" s="35"/>
      <c r="N84" s="38"/>
      <c r="O84" s="39"/>
      <c r="P84" s="43">
        <f>AVERAGE(P79:P83)</f>
        <v>-2.3919999999999997E-2</v>
      </c>
      <c r="Q84" s="37"/>
      <c r="R84" s="43">
        <f>AVERAGE(R79:R83)</f>
        <v>-6.0799999999999995E-3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0.83499999999999996</v>
      </c>
      <c r="D85" s="145">
        <v>-1.0699999999999999E-2</v>
      </c>
      <c r="E85" s="144">
        <v>10246.43</v>
      </c>
      <c r="F85" s="7">
        <v>1.0310999999999999</v>
      </c>
      <c r="G85" s="146">
        <v>0.19020000000000001</v>
      </c>
      <c r="H85" s="146">
        <v>0.03</v>
      </c>
      <c r="I85" s="144">
        <v>4.5</v>
      </c>
      <c r="J85" s="144">
        <v>4.5</v>
      </c>
      <c r="K85" s="146">
        <v>5.5980000000000002E-2</v>
      </c>
      <c r="L85" s="144" t="s">
        <v>40</v>
      </c>
      <c r="M85" s="7" t="s">
        <v>43</v>
      </c>
      <c r="N85" s="145">
        <v>-2.8000000000000001E-2</v>
      </c>
      <c r="O85" s="23">
        <v>8.2799999999999999E-2</v>
      </c>
      <c r="P85" s="155" t="s">
        <v>44</v>
      </c>
      <c r="Q85" s="160">
        <v>2.2427999999999999</v>
      </c>
      <c r="R85" s="146">
        <v>6.1000000000000004E-3</v>
      </c>
      <c r="S85" s="146">
        <v>-1.6999999999999999E-3</v>
      </c>
      <c r="T85" s="146">
        <v>-5.4999999999999997E-3</v>
      </c>
      <c r="U85" s="144">
        <v>279595</v>
      </c>
      <c r="V85" s="144">
        <v>318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150076</v>
      </c>
      <c r="B86" s="150" t="s">
        <v>288</v>
      </c>
      <c r="C86" s="14">
        <v>1.0409999999999999</v>
      </c>
      <c r="D86" s="151">
        <v>1.9E-3</v>
      </c>
      <c r="E86" s="150">
        <v>0.09</v>
      </c>
      <c r="F86" s="14">
        <v>1.0309999999999999</v>
      </c>
      <c r="G86" s="152">
        <v>-9.7000000000000003E-3</v>
      </c>
      <c r="H86" s="152">
        <v>0.03</v>
      </c>
      <c r="I86" s="150">
        <v>4.5</v>
      </c>
      <c r="J86" s="150">
        <v>4.5</v>
      </c>
      <c r="K86" s="152">
        <v>4.4549999999999999E-2</v>
      </c>
      <c r="L86" s="150" t="s">
        <v>40</v>
      </c>
      <c r="M86" s="14" t="s">
        <v>88</v>
      </c>
      <c r="N86" s="156">
        <v>-1.67E-2</v>
      </c>
      <c r="O86" s="18">
        <v>0.41870000000000002</v>
      </c>
      <c r="P86" s="152">
        <v>-1.0699999999999999E-2</v>
      </c>
      <c r="Q86" s="152">
        <v>0.78739999999999999</v>
      </c>
      <c r="R86" s="152">
        <v>2.7300000000000001E-2</v>
      </c>
      <c r="S86" s="152">
        <v>1.67E-2</v>
      </c>
      <c r="T86" s="152">
        <v>2.1399999999999999E-2</v>
      </c>
      <c r="U86" s="150">
        <v>291</v>
      </c>
      <c r="V86" s="150">
        <v>0</v>
      </c>
      <c r="W86" s="153">
        <v>0.21180555555555555</v>
      </c>
      <c r="X86" s="154">
        <v>42738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1.0409999999999999</v>
      </c>
      <c r="D87" s="147">
        <v>2.8999999999999998E-3</v>
      </c>
      <c r="E87" s="144">
        <v>343.66</v>
      </c>
      <c r="F87" s="7">
        <v>1.03</v>
      </c>
      <c r="G87" s="146">
        <v>-1.0699999999999999E-2</v>
      </c>
      <c r="H87" s="146">
        <v>0.03</v>
      </c>
      <c r="I87" s="144">
        <v>4.5</v>
      </c>
      <c r="J87" s="144">
        <v>4.5</v>
      </c>
      <c r="K87" s="146">
        <v>4.4510000000000001E-2</v>
      </c>
      <c r="L87" s="144" t="s">
        <v>40</v>
      </c>
      <c r="M87" s="7" t="s">
        <v>62</v>
      </c>
      <c r="N87" s="145">
        <v>-7.4999999999999997E-3</v>
      </c>
      <c r="O87" s="23">
        <v>0.113</v>
      </c>
      <c r="P87" s="146">
        <v>-8.9999999999999993E-3</v>
      </c>
      <c r="Q87" s="146">
        <v>0.45069999999999999</v>
      </c>
      <c r="R87" s="146">
        <v>5.5999999999999999E-3</v>
      </c>
      <c r="S87" s="146">
        <v>3.3999999999999998E-3</v>
      </c>
      <c r="T87" s="146">
        <v>2.3E-3</v>
      </c>
      <c r="U87" s="144">
        <v>3681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150249</v>
      </c>
      <c r="B88" s="161" t="s">
        <v>103</v>
      </c>
      <c r="C88" s="14">
        <v>1.0449999999999999</v>
      </c>
      <c r="D88" s="159">
        <v>0</v>
      </c>
      <c r="E88" s="150">
        <v>0</v>
      </c>
      <c r="F88" s="14">
        <v>1.0329999999999999</v>
      </c>
      <c r="G88" s="152">
        <v>-1.1599999999999999E-2</v>
      </c>
      <c r="H88" s="152">
        <v>0.03</v>
      </c>
      <c r="I88" s="150">
        <v>4.5</v>
      </c>
      <c r="J88" s="150">
        <v>4.5</v>
      </c>
      <c r="K88" s="152">
        <v>4.4470000000000003E-2</v>
      </c>
      <c r="L88" s="150" t="s">
        <v>40</v>
      </c>
      <c r="M88" s="14" t="s">
        <v>95</v>
      </c>
      <c r="N88" s="156">
        <v>-1.4E-2</v>
      </c>
      <c r="O88" s="18">
        <v>0.26869999999999999</v>
      </c>
      <c r="P88" s="152">
        <v>-1.2800000000000001E-2</v>
      </c>
      <c r="Q88" s="152">
        <v>0.71</v>
      </c>
      <c r="R88" s="152">
        <v>-2.5000000000000001E-3</v>
      </c>
      <c r="S88" s="152">
        <v>0</v>
      </c>
      <c r="T88" s="152">
        <v>-3.8999999999999998E-3</v>
      </c>
      <c r="U88" s="150">
        <v>3748</v>
      </c>
      <c r="V88" s="150">
        <v>0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502027</v>
      </c>
      <c r="B89" s="144" t="s">
        <v>124</v>
      </c>
      <c r="C89" s="7">
        <v>1.0129999999999999</v>
      </c>
      <c r="D89" s="147">
        <v>2E-3</v>
      </c>
      <c r="E89" s="144">
        <v>155.07</v>
      </c>
      <c r="F89" s="7">
        <v>1.0009999999999999</v>
      </c>
      <c r="G89" s="146">
        <v>-1.2E-2</v>
      </c>
      <c r="H89" s="146">
        <v>0.03</v>
      </c>
      <c r="I89" s="144">
        <v>4.5</v>
      </c>
      <c r="J89" s="144">
        <v>4.5</v>
      </c>
      <c r="K89" s="146">
        <v>4.4470000000000003E-2</v>
      </c>
      <c r="L89" s="144" t="s">
        <v>40</v>
      </c>
      <c r="M89" s="7" t="s">
        <v>125</v>
      </c>
      <c r="N89" s="145">
        <v>-3.2300000000000002E-2</v>
      </c>
      <c r="O89" s="23">
        <v>0.27</v>
      </c>
      <c r="P89" s="146">
        <v>-1.3100000000000001E-2</v>
      </c>
      <c r="Q89" s="146">
        <v>0.75049999999999994</v>
      </c>
      <c r="R89" s="146">
        <v>-2.2000000000000001E-3</v>
      </c>
      <c r="S89" s="146">
        <v>6.1999999999999998E-3</v>
      </c>
      <c r="T89" s="146">
        <v>-5.9999999999999995E-4</v>
      </c>
      <c r="U89" s="144">
        <v>1500</v>
      </c>
      <c r="V89" s="144">
        <v>3</v>
      </c>
      <c r="W89" s="148">
        <v>0.21180555555555555</v>
      </c>
      <c r="X89" s="149">
        <v>42979</v>
      </c>
      <c r="Y89" s="13" t="s">
        <v>38</v>
      </c>
    </row>
    <row r="90" spans="1:25" ht="15.75" thickBot="1" x14ac:dyDescent="0.2">
      <c r="A90" s="14">
        <v>150233</v>
      </c>
      <c r="B90" s="150" t="s">
        <v>81</v>
      </c>
      <c r="C90" s="14">
        <v>1.0249999999999999</v>
      </c>
      <c r="D90" s="151">
        <v>2.8999999999999998E-3</v>
      </c>
      <c r="E90" s="150">
        <v>20.260000000000002</v>
      </c>
      <c r="F90" s="14">
        <v>1.0125999999999999</v>
      </c>
      <c r="G90" s="152">
        <v>-1.2200000000000001E-2</v>
      </c>
      <c r="H90" s="152">
        <v>0.03</v>
      </c>
      <c r="I90" s="150">
        <v>4.5</v>
      </c>
      <c r="J90" s="150">
        <v>4.5</v>
      </c>
      <c r="K90" s="152">
        <v>4.4450000000000003E-2</v>
      </c>
      <c r="L90" s="150" t="s">
        <v>40</v>
      </c>
      <c r="M90" s="14" t="s">
        <v>82</v>
      </c>
      <c r="N90" s="156">
        <v>-3.2099999999999997E-2</v>
      </c>
      <c r="O90" s="18">
        <v>0.26529999999999998</v>
      </c>
      <c r="P90" s="152">
        <v>-1.2999999999999999E-2</v>
      </c>
      <c r="Q90" s="162">
        <v>0.74570000000000003</v>
      </c>
      <c r="R90" s="152">
        <v>1.0200000000000001E-2</v>
      </c>
      <c r="S90" s="152">
        <v>3.0000000000000001E-3</v>
      </c>
      <c r="T90" s="152">
        <v>-2E-3</v>
      </c>
      <c r="U90" s="150">
        <v>2467</v>
      </c>
      <c r="V90" s="150">
        <v>0</v>
      </c>
      <c r="W90" s="153">
        <v>0.21180555555555555</v>
      </c>
      <c r="X90" s="154">
        <v>42884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1.056</v>
      </c>
      <c r="D91" s="147">
        <v>1.9E-3</v>
      </c>
      <c r="E91" s="144">
        <v>543.11</v>
      </c>
      <c r="F91" s="7">
        <v>1.04</v>
      </c>
      <c r="G91" s="146">
        <v>-1.54E-2</v>
      </c>
      <c r="H91" s="146">
        <v>0.03</v>
      </c>
      <c r="I91" s="144">
        <v>5.5</v>
      </c>
      <c r="J91" s="144">
        <v>4.5</v>
      </c>
      <c r="K91" s="146">
        <v>4.4429999999999997E-2</v>
      </c>
      <c r="L91" s="144" t="s">
        <v>40</v>
      </c>
      <c r="M91" s="7" t="s">
        <v>68</v>
      </c>
      <c r="N91" s="145">
        <v>-3.1099999999999999E-2</v>
      </c>
      <c r="O91" s="23">
        <v>0.24299999999999999</v>
      </c>
      <c r="P91" s="146">
        <v>-1.6500000000000001E-2</v>
      </c>
      <c r="Q91" s="146">
        <v>0.76039999999999996</v>
      </c>
      <c r="R91" s="146">
        <v>5.0000000000000001E-4</v>
      </c>
      <c r="S91" s="146">
        <v>-2.8E-3</v>
      </c>
      <c r="T91" s="146">
        <v>-7.4000000000000003E-3</v>
      </c>
      <c r="U91" s="144">
        <v>40319</v>
      </c>
      <c r="V91" s="144">
        <v>1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1.014</v>
      </c>
      <c r="D92" s="151">
        <v>1E-3</v>
      </c>
      <c r="E92" s="150">
        <v>142.34</v>
      </c>
      <c r="F92" s="14">
        <v>1.0009999999999999</v>
      </c>
      <c r="G92" s="152">
        <v>-1.2999999999999999E-2</v>
      </c>
      <c r="H92" s="152">
        <v>0.03</v>
      </c>
      <c r="I92" s="150">
        <v>4.5</v>
      </c>
      <c r="J92" s="150">
        <v>4.5</v>
      </c>
      <c r="K92" s="152">
        <v>4.4420000000000001E-2</v>
      </c>
      <c r="L92" s="150" t="s">
        <v>40</v>
      </c>
      <c r="M92" s="14" t="s">
        <v>46</v>
      </c>
      <c r="N92" s="156">
        <v>-1.55E-2</v>
      </c>
      <c r="O92" s="18">
        <v>0.1479</v>
      </c>
      <c r="P92" s="152">
        <v>-1.41E-2</v>
      </c>
      <c r="Q92" s="152">
        <v>1.0435000000000001</v>
      </c>
      <c r="R92" s="152">
        <v>-5.4999999999999997E-3</v>
      </c>
      <c r="S92" s="152">
        <v>-4.0000000000000001E-3</v>
      </c>
      <c r="T92" s="152">
        <v>-7.4000000000000003E-3</v>
      </c>
      <c r="U92" s="150">
        <v>10690</v>
      </c>
      <c r="V92" s="150">
        <v>-90</v>
      </c>
      <c r="W92" s="153">
        <v>0.21180555555555555</v>
      </c>
      <c r="X92" s="154">
        <v>42979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1.048</v>
      </c>
      <c r="D93" s="145">
        <v>-1.9E-3</v>
      </c>
      <c r="E93" s="144">
        <v>166.56</v>
      </c>
      <c r="F93" s="7">
        <v>1.0349999999999999</v>
      </c>
      <c r="G93" s="146">
        <v>-1.26E-2</v>
      </c>
      <c r="H93" s="146">
        <v>0.03</v>
      </c>
      <c r="I93" s="144">
        <v>4.5</v>
      </c>
      <c r="J93" s="144">
        <v>4.5</v>
      </c>
      <c r="K93" s="146">
        <v>4.4420000000000001E-2</v>
      </c>
      <c r="L93" s="144" t="s">
        <v>40</v>
      </c>
      <c r="M93" s="7" t="s">
        <v>52</v>
      </c>
      <c r="N93" s="145">
        <v>-3.3599999999999998E-2</v>
      </c>
      <c r="O93" s="23">
        <v>0.1847</v>
      </c>
      <c r="P93" s="146">
        <v>-1.38E-2</v>
      </c>
      <c r="Q93" s="146">
        <v>0.90349999999999997</v>
      </c>
      <c r="R93" s="146">
        <v>1.9E-3</v>
      </c>
      <c r="S93" s="146">
        <v>-1.1999999999999999E-3</v>
      </c>
      <c r="T93" s="146">
        <v>-7.3000000000000001E-3</v>
      </c>
      <c r="U93" s="144">
        <v>15536</v>
      </c>
      <c r="V93" s="144">
        <v>-204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1.046</v>
      </c>
      <c r="D94" s="151">
        <v>4.7999999999999996E-3</v>
      </c>
      <c r="E94" s="150">
        <v>490.18</v>
      </c>
      <c r="F94" s="14">
        <v>1.0329999999999999</v>
      </c>
      <c r="G94" s="152">
        <v>-1.26E-2</v>
      </c>
      <c r="H94" s="152">
        <v>0.03</v>
      </c>
      <c r="I94" s="150">
        <v>4.5</v>
      </c>
      <c r="J94" s="150">
        <v>4.5</v>
      </c>
      <c r="K94" s="152">
        <v>4.4420000000000001E-2</v>
      </c>
      <c r="L94" s="150" t="s">
        <v>40</v>
      </c>
      <c r="M94" s="14" t="s">
        <v>72</v>
      </c>
      <c r="N94" s="156">
        <v>-6.3E-3</v>
      </c>
      <c r="O94" s="18">
        <v>0.12790000000000001</v>
      </c>
      <c r="P94" s="152">
        <v>-1.38E-2</v>
      </c>
      <c r="Q94" s="152">
        <v>1.0391999999999999</v>
      </c>
      <c r="R94" s="152">
        <v>-8.0000000000000004E-4</v>
      </c>
      <c r="S94" s="152">
        <v>4.1000000000000003E-3</v>
      </c>
      <c r="T94" s="152">
        <v>4.0000000000000001E-3</v>
      </c>
      <c r="U94" s="150">
        <v>14722</v>
      </c>
      <c r="V94" s="150">
        <v>26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502024</v>
      </c>
      <c r="B95" s="144" t="s">
        <v>77</v>
      </c>
      <c r="C95" s="7">
        <v>1.014</v>
      </c>
      <c r="D95" s="147">
        <v>4.0000000000000001E-3</v>
      </c>
      <c r="E95" s="144">
        <v>261.88</v>
      </c>
      <c r="F95" s="7">
        <v>1.0009999999999999</v>
      </c>
      <c r="G95" s="146">
        <v>-1.2999999999999999E-2</v>
      </c>
      <c r="H95" s="146">
        <v>0.03</v>
      </c>
      <c r="I95" s="144">
        <v>4.5</v>
      </c>
      <c r="J95" s="144">
        <v>4.5</v>
      </c>
      <c r="K95" s="146">
        <v>4.4420000000000001E-2</v>
      </c>
      <c r="L95" s="144" t="s">
        <v>40</v>
      </c>
      <c r="M95" s="7" t="s">
        <v>78</v>
      </c>
      <c r="N95" s="145">
        <v>-2.6700000000000002E-2</v>
      </c>
      <c r="O95" s="23">
        <v>0.27239999999999998</v>
      </c>
      <c r="P95" s="146">
        <v>-1.41E-2</v>
      </c>
      <c r="Q95" s="146">
        <v>0.74490000000000001</v>
      </c>
      <c r="R95" s="146">
        <v>2.2000000000000001E-3</v>
      </c>
      <c r="S95" s="146">
        <v>-2.3E-3</v>
      </c>
      <c r="T95" s="146">
        <v>-6.1999999999999998E-3</v>
      </c>
      <c r="U95" s="144">
        <v>3076</v>
      </c>
      <c r="V95" s="144">
        <v>50</v>
      </c>
      <c r="W95" s="148">
        <v>0.21180555555555555</v>
      </c>
      <c r="X95" s="149">
        <v>42979</v>
      </c>
      <c r="Y95" s="13" t="s">
        <v>38</v>
      </c>
    </row>
    <row r="96" spans="1:25" ht="15.75" thickBot="1" x14ac:dyDescent="0.2">
      <c r="A96" s="14">
        <v>150237</v>
      </c>
      <c r="B96" s="150" t="s">
        <v>75</v>
      </c>
      <c r="C96" s="14">
        <v>1.0609999999999999</v>
      </c>
      <c r="D96" s="151">
        <v>4.7000000000000002E-3</v>
      </c>
      <c r="E96" s="150">
        <v>42.88</v>
      </c>
      <c r="F96" s="14">
        <v>1.0469999999999999</v>
      </c>
      <c r="G96" s="152">
        <v>-1.34E-2</v>
      </c>
      <c r="H96" s="152">
        <v>0.03</v>
      </c>
      <c r="I96" s="150">
        <v>4.75</v>
      </c>
      <c r="J96" s="150">
        <v>4.5</v>
      </c>
      <c r="K96" s="152">
        <v>4.4389999999999999E-2</v>
      </c>
      <c r="L96" s="150" t="s">
        <v>40</v>
      </c>
      <c r="M96" s="14" t="s">
        <v>76</v>
      </c>
      <c r="N96" s="156">
        <v>-2.2800000000000001E-2</v>
      </c>
      <c r="O96" s="18">
        <v>0.41389999999999999</v>
      </c>
      <c r="P96" s="152">
        <v>-1.46E-2</v>
      </c>
      <c r="Q96" s="152">
        <v>0.35560000000000003</v>
      </c>
      <c r="R96" s="152">
        <v>-4.4999999999999997E-3</v>
      </c>
      <c r="S96" s="152">
        <v>-5.3E-3</v>
      </c>
      <c r="T96" s="152">
        <v>-5.7000000000000002E-3</v>
      </c>
      <c r="U96" s="150">
        <v>1174</v>
      </c>
      <c r="V96" s="150">
        <v>-17</v>
      </c>
      <c r="W96" s="153">
        <v>0.21180555555555555</v>
      </c>
      <c r="X96" s="154">
        <v>42675</v>
      </c>
      <c r="Y96" s="21" t="s">
        <v>38</v>
      </c>
    </row>
    <row r="97" spans="1:25" ht="15.75" thickBot="1" x14ac:dyDescent="0.2">
      <c r="A97" s="7">
        <v>150257</v>
      </c>
      <c r="B97" s="144" t="s">
        <v>53</v>
      </c>
      <c r="C97" s="7">
        <v>1.026</v>
      </c>
      <c r="D97" s="147">
        <v>3.8999999999999998E-3</v>
      </c>
      <c r="E97" s="144">
        <v>11.86</v>
      </c>
      <c r="F97" s="7">
        <v>1.0122</v>
      </c>
      <c r="G97" s="146">
        <v>-1.3599999999999999E-2</v>
      </c>
      <c r="H97" s="146">
        <v>0.03</v>
      </c>
      <c r="I97" s="144">
        <v>4.5</v>
      </c>
      <c r="J97" s="144">
        <v>4.5</v>
      </c>
      <c r="K97" s="146">
        <v>4.4389999999999999E-2</v>
      </c>
      <c r="L97" s="144" t="s">
        <v>40</v>
      </c>
      <c r="M97" s="7" t="s">
        <v>54</v>
      </c>
      <c r="N97" s="145">
        <v>-2.7E-2</v>
      </c>
      <c r="O97" s="23">
        <v>0.40450000000000003</v>
      </c>
      <c r="P97" s="146">
        <v>-1.49E-2</v>
      </c>
      <c r="Q97" s="146">
        <v>0.41549999999999998</v>
      </c>
      <c r="R97" s="146">
        <v>-1.1000000000000001E-3</v>
      </c>
      <c r="S97" s="146">
        <v>1.2999999999999999E-3</v>
      </c>
      <c r="T97" s="146">
        <v>-1.0699999999999999E-2</v>
      </c>
      <c r="U97" s="144">
        <v>1548</v>
      </c>
      <c r="V97" s="144">
        <v>-4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150259</v>
      </c>
      <c r="B98" s="150" t="s">
        <v>92</v>
      </c>
      <c r="C98" s="14">
        <v>1.026</v>
      </c>
      <c r="D98" s="151">
        <v>2.8999999999999998E-3</v>
      </c>
      <c r="E98" s="150">
        <v>266.02</v>
      </c>
      <c r="F98" s="14">
        <v>1.0122</v>
      </c>
      <c r="G98" s="152">
        <v>-1.3599999999999999E-2</v>
      </c>
      <c r="H98" s="152">
        <v>0.03</v>
      </c>
      <c r="I98" s="150">
        <v>4.5</v>
      </c>
      <c r="J98" s="150">
        <v>4.5</v>
      </c>
      <c r="K98" s="152">
        <v>4.4389999999999999E-2</v>
      </c>
      <c r="L98" s="150" t="s">
        <v>40</v>
      </c>
      <c r="M98" s="14" t="s">
        <v>93</v>
      </c>
      <c r="N98" s="156">
        <v>-2.5399999999999999E-2</v>
      </c>
      <c r="O98" s="18">
        <v>0.31900000000000001</v>
      </c>
      <c r="P98" s="152">
        <v>-1.49E-2</v>
      </c>
      <c r="Q98" s="152">
        <v>0.61850000000000005</v>
      </c>
      <c r="R98" s="152">
        <v>-1.4E-3</v>
      </c>
      <c r="S98" s="152">
        <v>-1.8E-3</v>
      </c>
      <c r="T98" s="152">
        <v>-4.7999999999999996E-3</v>
      </c>
      <c r="U98" s="150">
        <v>10117</v>
      </c>
      <c r="V98" s="150">
        <v>-9</v>
      </c>
      <c r="W98" s="153">
        <v>0.21180555555555555</v>
      </c>
      <c r="X98" s="154">
        <v>42888</v>
      </c>
      <c r="Y98" s="21" t="s">
        <v>38</v>
      </c>
    </row>
    <row r="99" spans="1:25" ht="15.75" thickBot="1" x14ac:dyDescent="0.2">
      <c r="A99" s="7">
        <v>150229</v>
      </c>
      <c r="B99" s="144" t="s">
        <v>69</v>
      </c>
      <c r="C99" s="7">
        <v>1.0489999999999999</v>
      </c>
      <c r="D99" s="147">
        <v>4.7999999999999996E-3</v>
      </c>
      <c r="E99" s="144">
        <v>1248.17</v>
      </c>
      <c r="F99" s="7">
        <v>1.0349999999999999</v>
      </c>
      <c r="G99" s="146">
        <v>-1.35E-2</v>
      </c>
      <c r="H99" s="146">
        <v>0.03</v>
      </c>
      <c r="I99" s="144">
        <v>4.5</v>
      </c>
      <c r="J99" s="144">
        <v>4.5</v>
      </c>
      <c r="K99" s="146">
        <v>4.4380000000000003E-2</v>
      </c>
      <c r="L99" s="144" t="s">
        <v>40</v>
      </c>
      <c r="M99" s="7" t="s">
        <v>70</v>
      </c>
      <c r="N99" s="145">
        <v>-3.2199999999999999E-2</v>
      </c>
      <c r="O99" s="23">
        <v>0.2477</v>
      </c>
      <c r="P99" s="146">
        <v>-1.47E-2</v>
      </c>
      <c r="Q99" s="146">
        <v>0.75629999999999997</v>
      </c>
      <c r="R99" s="146">
        <v>1.1000000000000001E-3</v>
      </c>
      <c r="S99" s="146">
        <v>2.3E-3</v>
      </c>
      <c r="T99" s="146">
        <v>2.3E-3</v>
      </c>
      <c r="U99" s="144">
        <v>19179</v>
      </c>
      <c r="V99" s="144">
        <v>872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150243</v>
      </c>
      <c r="B100" s="150" t="s">
        <v>128</v>
      </c>
      <c r="C100" s="14">
        <v>1.044</v>
      </c>
      <c r="D100" s="151">
        <v>3.8E-3</v>
      </c>
      <c r="E100" s="150">
        <v>396.64</v>
      </c>
      <c r="F100" s="14">
        <v>1.03</v>
      </c>
      <c r="G100" s="152">
        <v>-1.3599999999999999E-2</v>
      </c>
      <c r="H100" s="152">
        <v>0.03</v>
      </c>
      <c r="I100" s="150">
        <v>4.5</v>
      </c>
      <c r="J100" s="150">
        <v>4.5</v>
      </c>
      <c r="K100" s="152">
        <v>4.4380000000000003E-2</v>
      </c>
      <c r="L100" s="150" t="s">
        <v>40</v>
      </c>
      <c r="M100" s="14" t="s">
        <v>129</v>
      </c>
      <c r="N100" s="156">
        <v>-2.6100000000000002E-2</v>
      </c>
      <c r="O100" s="18">
        <v>0.36709999999999998</v>
      </c>
      <c r="P100" s="152">
        <v>-1.4800000000000001E-2</v>
      </c>
      <c r="Q100" s="152">
        <v>0.48330000000000001</v>
      </c>
      <c r="R100" s="152">
        <v>2.2000000000000001E-3</v>
      </c>
      <c r="S100" s="152">
        <v>-3.3999999999999998E-3</v>
      </c>
      <c r="T100" s="152">
        <v>-6.7000000000000002E-3</v>
      </c>
      <c r="U100" s="150">
        <v>11027</v>
      </c>
      <c r="V100" s="150">
        <v>-17</v>
      </c>
      <c r="W100" s="153">
        <v>0.21180555555555555</v>
      </c>
      <c r="X100" s="154">
        <v>42705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1.0469999999999999</v>
      </c>
      <c r="D101" s="147">
        <v>1.9E-3</v>
      </c>
      <c r="E101" s="144">
        <v>67.44</v>
      </c>
      <c r="F101" s="7">
        <v>1.0329999999999999</v>
      </c>
      <c r="G101" s="146">
        <v>-1.3599999999999999E-2</v>
      </c>
      <c r="H101" s="146">
        <v>0.03</v>
      </c>
      <c r="I101" s="144">
        <v>4.5</v>
      </c>
      <c r="J101" s="144">
        <v>4.5</v>
      </c>
      <c r="K101" s="146">
        <v>4.4380000000000003E-2</v>
      </c>
      <c r="L101" s="144" t="s">
        <v>40</v>
      </c>
      <c r="M101" s="7" t="s">
        <v>95</v>
      </c>
      <c r="N101" s="145">
        <v>-1.4E-2</v>
      </c>
      <c r="O101" s="23">
        <v>0.3039</v>
      </c>
      <c r="P101" s="146">
        <v>-1.47E-2</v>
      </c>
      <c r="Q101" s="146">
        <v>0.62760000000000005</v>
      </c>
      <c r="R101" s="146">
        <v>-6.0000000000000001E-3</v>
      </c>
      <c r="S101" s="146">
        <v>-3.8E-3</v>
      </c>
      <c r="T101" s="146">
        <v>-5.8999999999999999E-3</v>
      </c>
      <c r="U101" s="144">
        <v>8142</v>
      </c>
      <c r="V101" s="144">
        <v>-151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150283</v>
      </c>
      <c r="B102" s="150" t="s">
        <v>63</v>
      </c>
      <c r="C102" s="14">
        <v>1.024</v>
      </c>
      <c r="D102" s="151">
        <v>4.8999999999999998E-3</v>
      </c>
      <c r="E102" s="150">
        <v>186.31</v>
      </c>
      <c r="F102" s="14">
        <v>1.01</v>
      </c>
      <c r="G102" s="152">
        <v>-1.3899999999999999E-2</v>
      </c>
      <c r="H102" s="152">
        <v>0.03</v>
      </c>
      <c r="I102" s="150">
        <v>4.5</v>
      </c>
      <c r="J102" s="150">
        <v>4.5</v>
      </c>
      <c r="K102" s="152">
        <v>4.4380000000000003E-2</v>
      </c>
      <c r="L102" s="150" t="s">
        <v>40</v>
      </c>
      <c r="M102" s="14" t="s">
        <v>64</v>
      </c>
      <c r="N102" s="156">
        <v>-1.9400000000000001E-2</v>
      </c>
      <c r="O102" s="18">
        <v>0.28100000000000003</v>
      </c>
      <c r="P102" s="152">
        <v>-1.49E-2</v>
      </c>
      <c r="Q102" s="162">
        <v>0.71179999999999999</v>
      </c>
      <c r="R102" s="152">
        <v>-4.3E-3</v>
      </c>
      <c r="S102" s="152">
        <v>-3.0000000000000001E-3</v>
      </c>
      <c r="T102" s="152">
        <v>-6.8999999999999999E-3</v>
      </c>
      <c r="U102" s="150">
        <v>9203</v>
      </c>
      <c r="V102" s="150">
        <v>-4</v>
      </c>
      <c r="W102" s="153">
        <v>0.21180555555555555</v>
      </c>
      <c r="X102" s="154">
        <v>42905</v>
      </c>
      <c r="Y102" s="21" t="s">
        <v>38</v>
      </c>
    </row>
    <row r="103" spans="1:25" ht="15.75" thickBot="1" x14ac:dyDescent="0.2">
      <c r="A103" s="7">
        <v>150275</v>
      </c>
      <c r="B103" s="155" t="s">
        <v>89</v>
      </c>
      <c r="C103" s="7">
        <v>1.0469999999999999</v>
      </c>
      <c r="D103" s="147">
        <v>2.8999999999999998E-3</v>
      </c>
      <c r="E103" s="144">
        <v>1168.57</v>
      </c>
      <c r="F103" s="7">
        <v>1.0329999999999999</v>
      </c>
      <c r="G103" s="146">
        <v>-1.3599999999999999E-2</v>
      </c>
      <c r="H103" s="146">
        <v>0.03</v>
      </c>
      <c r="I103" s="144">
        <v>4.5</v>
      </c>
      <c r="J103" s="144">
        <v>4.5</v>
      </c>
      <c r="K103" s="146">
        <v>4.4380000000000003E-2</v>
      </c>
      <c r="L103" s="144" t="s">
        <v>40</v>
      </c>
      <c r="M103" s="7" t="s">
        <v>46</v>
      </c>
      <c r="N103" s="145">
        <v>-1.55E-2</v>
      </c>
      <c r="O103" s="23">
        <v>0.13300000000000001</v>
      </c>
      <c r="P103" s="146">
        <v>-1.47E-2</v>
      </c>
      <c r="Q103" s="146">
        <v>1.0271999999999999</v>
      </c>
      <c r="R103" s="146">
        <v>-8.0000000000000002E-3</v>
      </c>
      <c r="S103" s="146">
        <v>-5.3E-3</v>
      </c>
      <c r="T103" s="146">
        <v>-6.6E-3</v>
      </c>
      <c r="U103" s="144">
        <v>67187</v>
      </c>
      <c r="V103" s="144">
        <v>-526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150305</v>
      </c>
      <c r="B104" s="150" t="s">
        <v>104</v>
      </c>
      <c r="C104" s="14">
        <v>1.0469999999999999</v>
      </c>
      <c r="D104" s="151">
        <v>3.8E-3</v>
      </c>
      <c r="E104" s="150">
        <v>29.66</v>
      </c>
      <c r="F104" s="14">
        <v>1.0329999999999999</v>
      </c>
      <c r="G104" s="152">
        <v>-1.3599999999999999E-2</v>
      </c>
      <c r="H104" s="152">
        <v>0.03</v>
      </c>
      <c r="I104" s="150">
        <v>4.5</v>
      </c>
      <c r="J104" s="150">
        <v>4.5</v>
      </c>
      <c r="K104" s="152">
        <v>4.4380000000000003E-2</v>
      </c>
      <c r="L104" s="150" t="s">
        <v>40</v>
      </c>
      <c r="M104" s="14" t="s">
        <v>105</v>
      </c>
      <c r="N104" s="156">
        <v>-2.3699999999999999E-2</v>
      </c>
      <c r="O104" s="18">
        <v>0.2112</v>
      </c>
      <c r="P104" s="152">
        <v>-1.47E-2</v>
      </c>
      <c r="Q104" s="152">
        <v>0.84440000000000004</v>
      </c>
      <c r="R104" s="152">
        <v>2.0999999999999999E-3</v>
      </c>
      <c r="S104" s="152">
        <v>-2.3999999999999998E-3</v>
      </c>
      <c r="T104" s="152">
        <v>-5.4000000000000003E-3</v>
      </c>
      <c r="U104" s="150">
        <v>2712</v>
      </c>
      <c r="V104" s="150">
        <v>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150277</v>
      </c>
      <c r="B105" s="155" t="s">
        <v>65</v>
      </c>
      <c r="C105" s="7">
        <v>1.016</v>
      </c>
      <c r="D105" s="157">
        <v>0</v>
      </c>
      <c r="E105" s="144">
        <v>1988.71</v>
      </c>
      <c r="F105" s="7">
        <v>1.0009999999999999</v>
      </c>
      <c r="G105" s="146">
        <v>-1.4999999999999999E-2</v>
      </c>
      <c r="H105" s="146">
        <v>0.03</v>
      </c>
      <c r="I105" s="144">
        <v>4.5</v>
      </c>
      <c r="J105" s="144">
        <v>4.5</v>
      </c>
      <c r="K105" s="146">
        <v>4.4330000000000001E-2</v>
      </c>
      <c r="L105" s="144" t="s">
        <v>40</v>
      </c>
      <c r="M105" s="7" t="s">
        <v>66</v>
      </c>
      <c r="N105" s="145">
        <v>-1.66E-2</v>
      </c>
      <c r="O105" s="23">
        <v>0.1638</v>
      </c>
      <c r="P105" s="146">
        <v>-1.6E-2</v>
      </c>
      <c r="Q105" s="146">
        <v>1.0053000000000001</v>
      </c>
      <c r="R105" s="146">
        <v>-6.7000000000000002E-3</v>
      </c>
      <c r="S105" s="146">
        <v>-6.6E-3</v>
      </c>
      <c r="T105" s="146">
        <v>-6.0000000000000001E-3</v>
      </c>
      <c r="U105" s="144">
        <v>49406</v>
      </c>
      <c r="V105" s="144">
        <v>-1615</v>
      </c>
      <c r="W105" s="148">
        <v>0.21180555555555555</v>
      </c>
      <c r="X105" s="149">
        <v>42979</v>
      </c>
      <c r="Y105" s="13" t="s">
        <v>38</v>
      </c>
    </row>
    <row r="106" spans="1:25" ht="15.75" thickBot="1" x14ac:dyDescent="0.2">
      <c r="A106" s="14">
        <v>150315</v>
      </c>
      <c r="B106" s="150" t="s">
        <v>118</v>
      </c>
      <c r="C106" s="14">
        <v>1.05</v>
      </c>
      <c r="D106" s="151">
        <v>5.7000000000000002E-3</v>
      </c>
      <c r="E106" s="150">
        <v>266.60000000000002</v>
      </c>
      <c r="F106" s="14">
        <v>1.0349999999999999</v>
      </c>
      <c r="G106" s="152">
        <v>-1.4500000000000001E-2</v>
      </c>
      <c r="H106" s="152">
        <v>0.03</v>
      </c>
      <c r="I106" s="150">
        <v>4.5</v>
      </c>
      <c r="J106" s="150">
        <v>4.5</v>
      </c>
      <c r="K106" s="152">
        <v>4.4330000000000001E-2</v>
      </c>
      <c r="L106" s="150" t="s">
        <v>40</v>
      </c>
      <c r="M106" s="14" t="s">
        <v>119</v>
      </c>
      <c r="N106" s="156">
        <v>-2.92E-2</v>
      </c>
      <c r="O106" s="18">
        <v>0.35339999999999999</v>
      </c>
      <c r="P106" s="152">
        <v>-1.5599999999999999E-2</v>
      </c>
      <c r="Q106" s="152">
        <v>0.50960000000000005</v>
      </c>
      <c r="R106" s="152">
        <v>-3.7000000000000002E-3</v>
      </c>
      <c r="S106" s="152">
        <v>-3.8999999999999998E-3</v>
      </c>
      <c r="T106" s="152">
        <v>-7.3000000000000001E-3</v>
      </c>
      <c r="U106" s="150">
        <v>8701</v>
      </c>
      <c r="V106" s="150">
        <v>-5</v>
      </c>
      <c r="W106" s="153">
        <v>0.21180555555555555</v>
      </c>
      <c r="X106" s="154">
        <v>42705</v>
      </c>
      <c r="Y106" s="21" t="s">
        <v>38</v>
      </c>
    </row>
    <row r="107" spans="1:25" ht="15.75" thickBot="1" x14ac:dyDescent="0.2">
      <c r="A107" s="7">
        <v>150169</v>
      </c>
      <c r="B107" s="155" t="s">
        <v>116</v>
      </c>
      <c r="C107" s="7">
        <v>1.0449999999999999</v>
      </c>
      <c r="D107" s="145">
        <v>-1.9E-3</v>
      </c>
      <c r="E107" s="144">
        <v>1421.27</v>
      </c>
      <c r="F107" s="7">
        <v>1.03</v>
      </c>
      <c r="G107" s="146">
        <v>-1.46E-2</v>
      </c>
      <c r="H107" s="146">
        <v>0.03</v>
      </c>
      <c r="I107" s="144">
        <v>4.5</v>
      </c>
      <c r="J107" s="144">
        <v>4.5</v>
      </c>
      <c r="K107" s="146">
        <v>4.4330000000000001E-2</v>
      </c>
      <c r="L107" s="144" t="s">
        <v>40</v>
      </c>
      <c r="M107" s="7" t="s">
        <v>117</v>
      </c>
      <c r="N107" s="145">
        <v>-3.2300000000000002E-2</v>
      </c>
      <c r="O107" s="23">
        <v>0.37719999999999998</v>
      </c>
      <c r="P107" s="146">
        <v>-1.5699999999999999E-2</v>
      </c>
      <c r="Q107" s="146">
        <v>0.45960000000000001</v>
      </c>
      <c r="R107" s="146">
        <v>7.1000000000000004E-3</v>
      </c>
      <c r="S107" s="146">
        <v>1.2699999999999999E-2</v>
      </c>
      <c r="T107" s="146">
        <v>-8.6E-3</v>
      </c>
      <c r="U107" s="144">
        <v>51512</v>
      </c>
      <c r="V107" s="144">
        <v>1415</v>
      </c>
      <c r="W107" s="148">
        <v>0.21180555555555555</v>
      </c>
      <c r="X107" s="149">
        <v>42738</v>
      </c>
      <c r="Y107" s="13" t="s">
        <v>38</v>
      </c>
    </row>
    <row r="108" spans="1:25" ht="15.75" thickBot="1" x14ac:dyDescent="0.2">
      <c r="A108" s="14">
        <v>150100</v>
      </c>
      <c r="B108" s="150" t="s">
        <v>133</v>
      </c>
      <c r="C108" s="14">
        <v>1.0469999999999999</v>
      </c>
      <c r="D108" s="151">
        <v>3.8E-3</v>
      </c>
      <c r="E108" s="150">
        <v>1903.79</v>
      </c>
      <c r="F108" s="14">
        <v>1.0309999999999999</v>
      </c>
      <c r="G108" s="152">
        <v>-1.55E-2</v>
      </c>
      <c r="H108" s="152">
        <v>0.03</v>
      </c>
      <c r="I108" s="150">
        <v>4.5</v>
      </c>
      <c r="J108" s="150">
        <v>4.5</v>
      </c>
      <c r="K108" s="152">
        <v>4.4290000000000003E-2</v>
      </c>
      <c r="L108" s="150" t="s">
        <v>40</v>
      </c>
      <c r="M108" s="14" t="s">
        <v>134</v>
      </c>
      <c r="N108" s="156">
        <v>-3.7100000000000001E-2</v>
      </c>
      <c r="O108" s="18">
        <v>0.43009999999999998</v>
      </c>
      <c r="P108" s="152">
        <v>-1.66E-2</v>
      </c>
      <c r="Q108" s="152">
        <v>0.77949999999999997</v>
      </c>
      <c r="R108" s="152">
        <v>4.8999999999999998E-3</v>
      </c>
      <c r="S108" s="152">
        <v>-1.2999999999999999E-3</v>
      </c>
      <c r="T108" s="152">
        <v>-6.4000000000000003E-3</v>
      </c>
      <c r="U108" s="150">
        <v>13586</v>
      </c>
      <c r="V108" s="150">
        <v>-16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150179</v>
      </c>
      <c r="B109" s="144" t="s">
        <v>120</v>
      </c>
      <c r="C109" s="7">
        <v>1.0469999999999999</v>
      </c>
      <c r="D109" s="147">
        <v>1E-3</v>
      </c>
      <c r="E109" s="144">
        <v>154.62</v>
      </c>
      <c r="F109" s="7">
        <v>1.0309999999999999</v>
      </c>
      <c r="G109" s="146">
        <v>-1.55E-2</v>
      </c>
      <c r="H109" s="146">
        <v>0.03</v>
      </c>
      <c r="I109" s="144">
        <v>4.5</v>
      </c>
      <c r="J109" s="144">
        <v>4.5</v>
      </c>
      <c r="K109" s="146">
        <v>4.4290000000000003E-2</v>
      </c>
      <c r="L109" s="144" t="s">
        <v>40</v>
      </c>
      <c r="M109" s="7" t="s">
        <v>121</v>
      </c>
      <c r="N109" s="145">
        <v>-2.7099999999999999E-2</v>
      </c>
      <c r="O109" s="23">
        <v>0.45119999999999999</v>
      </c>
      <c r="P109" s="146">
        <v>-1.66E-2</v>
      </c>
      <c r="Q109" s="146">
        <v>0.28520000000000001</v>
      </c>
      <c r="R109" s="146">
        <v>-3.0999999999999999E-3</v>
      </c>
      <c r="S109" s="146">
        <v>-1.6999999999999999E-3</v>
      </c>
      <c r="T109" s="146">
        <v>-7.9000000000000008E-3</v>
      </c>
      <c r="U109" s="144">
        <v>5781</v>
      </c>
      <c r="V109" s="144">
        <v>-23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150235</v>
      </c>
      <c r="B110" s="150" t="s">
        <v>115</v>
      </c>
      <c r="C110" s="14">
        <v>1.046</v>
      </c>
      <c r="D110" s="151">
        <v>4.7999999999999996E-3</v>
      </c>
      <c r="E110" s="150">
        <v>692.97</v>
      </c>
      <c r="F110" s="14">
        <v>1.03</v>
      </c>
      <c r="G110" s="152">
        <v>-1.55E-2</v>
      </c>
      <c r="H110" s="152">
        <v>0.03</v>
      </c>
      <c r="I110" s="150">
        <v>4.5</v>
      </c>
      <c r="J110" s="150">
        <v>4.5</v>
      </c>
      <c r="K110" s="152">
        <v>4.4290000000000003E-2</v>
      </c>
      <c r="L110" s="150" t="s">
        <v>40</v>
      </c>
      <c r="M110" s="14" t="s">
        <v>56</v>
      </c>
      <c r="N110" s="156">
        <v>-2.2100000000000002E-2</v>
      </c>
      <c r="O110" s="18">
        <v>0.34949999999999998</v>
      </c>
      <c r="P110" s="152">
        <v>-1.66E-2</v>
      </c>
      <c r="Q110" s="152">
        <v>0.52449999999999997</v>
      </c>
      <c r="R110" s="152">
        <v>-7.4999999999999997E-3</v>
      </c>
      <c r="S110" s="152">
        <v>-1.5E-3</v>
      </c>
      <c r="T110" s="152">
        <v>-4.4999999999999997E-3</v>
      </c>
      <c r="U110" s="150">
        <v>32475</v>
      </c>
      <c r="V110" s="150">
        <v>5</v>
      </c>
      <c r="W110" s="153">
        <v>0.21180555555555555</v>
      </c>
      <c r="X110" s="154">
        <v>42675</v>
      </c>
      <c r="Y110" s="21" t="s">
        <v>38</v>
      </c>
    </row>
    <row r="111" spans="1:25" ht="15.75" thickBot="1" x14ac:dyDescent="0.2">
      <c r="A111" s="7">
        <v>150194</v>
      </c>
      <c r="B111" s="144" t="s">
        <v>85</v>
      </c>
      <c r="C111" s="7">
        <v>1.0489999999999999</v>
      </c>
      <c r="D111" s="147">
        <v>3.8E-3</v>
      </c>
      <c r="E111" s="144">
        <v>6987.75</v>
      </c>
      <c r="F111" s="7">
        <v>1.0329999999999999</v>
      </c>
      <c r="G111" s="146">
        <v>-1.55E-2</v>
      </c>
      <c r="H111" s="146">
        <v>0.03</v>
      </c>
      <c r="I111" s="144">
        <v>4.5</v>
      </c>
      <c r="J111" s="144">
        <v>4.5</v>
      </c>
      <c r="K111" s="146">
        <v>4.4290000000000003E-2</v>
      </c>
      <c r="L111" s="144" t="s">
        <v>40</v>
      </c>
      <c r="M111" s="7" t="s">
        <v>86</v>
      </c>
      <c r="N111" s="145">
        <v>-2.3300000000000001E-2</v>
      </c>
      <c r="O111" s="23">
        <v>0.14019999999999999</v>
      </c>
      <c r="P111" s="146">
        <v>-1.66E-2</v>
      </c>
      <c r="Q111" s="146">
        <v>1.0104</v>
      </c>
      <c r="R111" s="146">
        <v>5.0000000000000001E-4</v>
      </c>
      <c r="S111" s="146">
        <v>-1.2999999999999999E-3</v>
      </c>
      <c r="T111" s="146">
        <v>-2.5999999999999999E-3</v>
      </c>
      <c r="U111" s="144">
        <v>439094</v>
      </c>
      <c r="V111" s="144">
        <v>500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150251</v>
      </c>
      <c r="B112" s="150" t="s">
        <v>96</v>
      </c>
      <c r="C112" s="14">
        <v>1.0489999999999999</v>
      </c>
      <c r="D112" s="151">
        <v>3.8E-3</v>
      </c>
      <c r="E112" s="150">
        <v>184.1</v>
      </c>
      <c r="F112" s="14">
        <v>1.0329999999999999</v>
      </c>
      <c r="G112" s="152">
        <v>-1.55E-2</v>
      </c>
      <c r="H112" s="152">
        <v>0.03</v>
      </c>
      <c r="I112" s="150">
        <v>4.5</v>
      </c>
      <c r="J112" s="150">
        <v>4.5</v>
      </c>
      <c r="K112" s="152">
        <v>4.4290000000000003E-2</v>
      </c>
      <c r="L112" s="150" t="s">
        <v>40</v>
      </c>
      <c r="M112" s="14" t="s">
        <v>97</v>
      </c>
      <c r="N112" s="156">
        <v>-3.8100000000000002E-2</v>
      </c>
      <c r="O112" s="18">
        <v>0.40679999999999999</v>
      </c>
      <c r="P112" s="152">
        <v>-1.66E-2</v>
      </c>
      <c r="Q112" s="152">
        <v>0.3871</v>
      </c>
      <c r="R112" s="152">
        <v>-8.2000000000000007E-3</v>
      </c>
      <c r="S112" s="152">
        <v>4.0000000000000002E-4</v>
      </c>
      <c r="T112" s="152">
        <v>-2.2000000000000001E-3</v>
      </c>
      <c r="U112" s="150">
        <v>9753</v>
      </c>
      <c r="V112" s="150">
        <v>-41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150173</v>
      </c>
      <c r="B113" s="144" t="s">
        <v>113</v>
      </c>
      <c r="C113" s="7">
        <v>1.0489999999999999</v>
      </c>
      <c r="D113" s="147">
        <v>3.8E-3</v>
      </c>
      <c r="E113" s="144">
        <v>578.76</v>
      </c>
      <c r="F113" s="7">
        <v>1.0329999999999999</v>
      </c>
      <c r="G113" s="146">
        <v>-1.55E-2</v>
      </c>
      <c r="H113" s="146">
        <v>0.03</v>
      </c>
      <c r="I113" s="144">
        <v>4.5</v>
      </c>
      <c r="J113" s="144">
        <v>4.5</v>
      </c>
      <c r="K113" s="146">
        <v>4.4290000000000003E-2</v>
      </c>
      <c r="L113" s="144" t="s">
        <v>40</v>
      </c>
      <c r="M113" s="7" t="s">
        <v>114</v>
      </c>
      <c r="N113" s="145">
        <v>-3.1099999999999999E-2</v>
      </c>
      <c r="O113" s="23">
        <v>0.25890000000000002</v>
      </c>
      <c r="P113" s="146">
        <v>-1.66E-2</v>
      </c>
      <c r="Q113" s="146">
        <v>0.73280000000000001</v>
      </c>
      <c r="R113" s="146">
        <v>4.4999999999999997E-3</v>
      </c>
      <c r="S113" s="146">
        <v>-1.1000000000000001E-3</v>
      </c>
      <c r="T113" s="146">
        <v>-6.1000000000000004E-3</v>
      </c>
      <c r="U113" s="144">
        <v>17064</v>
      </c>
      <c r="V113" s="144">
        <v>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150255</v>
      </c>
      <c r="B114" s="161" t="s">
        <v>112</v>
      </c>
      <c r="C114" s="14">
        <v>1.0289999999999999</v>
      </c>
      <c r="D114" s="151">
        <v>3.8999999999999998E-3</v>
      </c>
      <c r="E114" s="150">
        <v>0.22</v>
      </c>
      <c r="F114" s="14">
        <v>1.0122</v>
      </c>
      <c r="G114" s="152">
        <v>-1.66E-2</v>
      </c>
      <c r="H114" s="152">
        <v>0.03</v>
      </c>
      <c r="I114" s="150">
        <v>4.5</v>
      </c>
      <c r="J114" s="150">
        <v>4.5</v>
      </c>
      <c r="K114" s="152">
        <v>4.4260000000000001E-2</v>
      </c>
      <c r="L114" s="150" t="s">
        <v>40</v>
      </c>
      <c r="M114" s="14" t="s">
        <v>95</v>
      </c>
      <c r="N114" s="156">
        <v>-1.4E-2</v>
      </c>
      <c r="O114" s="18">
        <v>0.22770000000000001</v>
      </c>
      <c r="P114" s="152">
        <v>-1.78E-2</v>
      </c>
      <c r="Q114" s="152">
        <v>0.83560000000000001</v>
      </c>
      <c r="R114" s="152">
        <v>-5.7000000000000002E-3</v>
      </c>
      <c r="S114" s="152">
        <v>-6.3E-3</v>
      </c>
      <c r="T114" s="152">
        <v>-8.8999999999999999E-3</v>
      </c>
      <c r="U114" s="150">
        <v>2931</v>
      </c>
      <c r="V114" s="150">
        <v>-4</v>
      </c>
      <c r="W114" s="153">
        <v>0.21180555555555555</v>
      </c>
      <c r="X114" s="154">
        <v>42888</v>
      </c>
      <c r="Y114" s="21" t="s">
        <v>38</v>
      </c>
    </row>
    <row r="115" spans="1:25" ht="15.75" thickBot="1" x14ac:dyDescent="0.2">
      <c r="A115" s="7">
        <v>150205</v>
      </c>
      <c r="B115" s="144" t="s">
        <v>49</v>
      </c>
      <c r="C115" s="7">
        <v>1.0529999999999999</v>
      </c>
      <c r="D115" s="147">
        <v>3.8E-3</v>
      </c>
      <c r="E115" s="144">
        <v>13148.54</v>
      </c>
      <c r="F115" s="7">
        <v>1.036</v>
      </c>
      <c r="G115" s="146">
        <v>-1.6400000000000001E-2</v>
      </c>
      <c r="H115" s="146">
        <v>0.03</v>
      </c>
      <c r="I115" s="144">
        <v>4.5</v>
      </c>
      <c r="J115" s="144">
        <v>4.5</v>
      </c>
      <c r="K115" s="146">
        <v>4.4249999999999998E-2</v>
      </c>
      <c r="L115" s="144" t="s">
        <v>40</v>
      </c>
      <c r="M115" s="7" t="s">
        <v>50</v>
      </c>
      <c r="N115" s="145">
        <v>-2.6800000000000001E-2</v>
      </c>
      <c r="O115" s="23">
        <v>0.17319999999999999</v>
      </c>
      <c r="P115" s="146">
        <v>-1.7500000000000002E-2</v>
      </c>
      <c r="Q115" s="146">
        <v>0.92879999999999996</v>
      </c>
      <c r="R115" s="146">
        <v>-1.5E-3</v>
      </c>
      <c r="S115" s="146">
        <v>-2.5000000000000001E-3</v>
      </c>
      <c r="T115" s="146">
        <v>-5.5999999999999999E-3</v>
      </c>
      <c r="U115" s="144">
        <v>587370</v>
      </c>
      <c r="V115" s="144">
        <v>117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150200</v>
      </c>
      <c r="B116" s="150" t="s">
        <v>55</v>
      </c>
      <c r="C116" s="14">
        <v>1.05</v>
      </c>
      <c r="D116" s="151">
        <v>5.7000000000000002E-3</v>
      </c>
      <c r="E116" s="150">
        <v>16892.2</v>
      </c>
      <c r="F116" s="14">
        <v>1.0329999999999999</v>
      </c>
      <c r="G116" s="152">
        <v>-1.6500000000000001E-2</v>
      </c>
      <c r="H116" s="152">
        <v>0.03</v>
      </c>
      <c r="I116" s="150">
        <v>4.5</v>
      </c>
      <c r="J116" s="150">
        <v>4.5</v>
      </c>
      <c r="K116" s="152">
        <v>4.4249999999999998E-2</v>
      </c>
      <c r="L116" s="150" t="s">
        <v>40</v>
      </c>
      <c r="M116" s="14" t="s">
        <v>56</v>
      </c>
      <c r="N116" s="156">
        <v>-2.2100000000000002E-2</v>
      </c>
      <c r="O116" s="18">
        <v>0.188</v>
      </c>
      <c r="P116" s="152">
        <v>-1.7500000000000002E-2</v>
      </c>
      <c r="Q116" s="152">
        <v>0.89859999999999995</v>
      </c>
      <c r="R116" s="152">
        <v>-6.4000000000000003E-3</v>
      </c>
      <c r="S116" s="152">
        <v>2.5000000000000001E-3</v>
      </c>
      <c r="T116" s="152">
        <v>1.8E-3</v>
      </c>
      <c r="U116" s="150">
        <v>1050886</v>
      </c>
      <c r="V116" s="150">
        <v>1228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502017</v>
      </c>
      <c r="B117" s="144" t="s">
        <v>45</v>
      </c>
      <c r="C117" s="7">
        <v>1.05</v>
      </c>
      <c r="D117" s="147">
        <v>8.6E-3</v>
      </c>
      <c r="E117" s="144">
        <v>2.16</v>
      </c>
      <c r="F117" s="7">
        <v>1.0329999999999999</v>
      </c>
      <c r="G117" s="146">
        <v>-1.6500000000000001E-2</v>
      </c>
      <c r="H117" s="146">
        <v>0.03</v>
      </c>
      <c r="I117" s="144">
        <v>4.5</v>
      </c>
      <c r="J117" s="144">
        <v>4.5</v>
      </c>
      <c r="K117" s="146">
        <v>4.4249999999999998E-2</v>
      </c>
      <c r="L117" s="144" t="s">
        <v>40</v>
      </c>
      <c r="M117" s="7" t="s">
        <v>46</v>
      </c>
      <c r="N117" s="145">
        <v>-1.55E-2</v>
      </c>
      <c r="O117" s="23">
        <v>0.35470000000000002</v>
      </c>
      <c r="P117" s="146">
        <v>-1.7500000000000002E-2</v>
      </c>
      <c r="Q117" s="146">
        <v>0.50880000000000003</v>
      </c>
      <c r="R117" s="146">
        <v>5.4000000000000003E-3</v>
      </c>
      <c r="S117" s="146">
        <v>-4.4999999999999997E-3</v>
      </c>
      <c r="T117" s="146">
        <v>-2E-3</v>
      </c>
      <c r="U117" s="144">
        <v>241</v>
      </c>
      <c r="V117" s="144">
        <v>-3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150184</v>
      </c>
      <c r="B118" s="150" t="s">
        <v>106</v>
      </c>
      <c r="C118" s="14">
        <v>1.03</v>
      </c>
      <c r="D118" s="151">
        <v>3.8999999999999998E-3</v>
      </c>
      <c r="E118" s="150">
        <v>1952.57</v>
      </c>
      <c r="F118" s="14">
        <v>1.0125999999999999</v>
      </c>
      <c r="G118" s="152">
        <v>-1.72E-2</v>
      </c>
      <c r="H118" s="152">
        <v>0.03</v>
      </c>
      <c r="I118" s="150">
        <v>4.5</v>
      </c>
      <c r="J118" s="150">
        <v>4.5</v>
      </c>
      <c r="K118" s="152">
        <v>4.4229999999999998E-2</v>
      </c>
      <c r="L118" s="150" t="s">
        <v>40</v>
      </c>
      <c r="M118" s="14" t="s">
        <v>76</v>
      </c>
      <c r="N118" s="156">
        <v>-2.2800000000000001E-2</v>
      </c>
      <c r="O118" s="18">
        <v>0.34639999999999999</v>
      </c>
      <c r="P118" s="152">
        <v>-1.78E-2</v>
      </c>
      <c r="Q118" s="162">
        <v>0.55310000000000004</v>
      </c>
      <c r="R118" s="152">
        <v>-6.4999999999999997E-3</v>
      </c>
      <c r="S118" s="152">
        <v>-4.7999999999999996E-3</v>
      </c>
      <c r="T118" s="152">
        <v>-3.8999999999999998E-3</v>
      </c>
      <c r="U118" s="150">
        <v>54287</v>
      </c>
      <c r="V118" s="150">
        <v>-19</v>
      </c>
      <c r="W118" s="153">
        <v>0.21180555555555555</v>
      </c>
      <c r="X118" s="154">
        <v>42885</v>
      </c>
      <c r="Y118" s="21" t="s">
        <v>38</v>
      </c>
    </row>
    <row r="119" spans="1:25" ht="15.75" thickBot="1" x14ac:dyDescent="0.2">
      <c r="A119" s="7">
        <v>150186</v>
      </c>
      <c r="B119" s="144" t="s">
        <v>79</v>
      </c>
      <c r="C119" s="7">
        <v>1.0229999999999999</v>
      </c>
      <c r="D119" s="147">
        <v>3.8999999999999998E-3</v>
      </c>
      <c r="E119" s="144">
        <v>1020.55</v>
      </c>
      <c r="F119" s="7">
        <v>1.0057</v>
      </c>
      <c r="G119" s="146">
        <v>-1.72E-2</v>
      </c>
      <c r="H119" s="146">
        <v>0.03</v>
      </c>
      <c r="I119" s="144">
        <v>4.5</v>
      </c>
      <c r="J119" s="144">
        <v>4.5</v>
      </c>
      <c r="K119" s="146">
        <v>4.4229999999999998E-2</v>
      </c>
      <c r="L119" s="144" t="s">
        <v>40</v>
      </c>
      <c r="M119" s="7" t="s">
        <v>80</v>
      </c>
      <c r="N119" s="145">
        <v>-2.76E-2</v>
      </c>
      <c r="O119" s="23">
        <v>0.33539999999999998</v>
      </c>
      <c r="P119" s="146">
        <v>-1.7899999999999999E-2</v>
      </c>
      <c r="Q119" s="160">
        <v>0.58789999999999998</v>
      </c>
      <c r="R119" s="146">
        <v>3.5000000000000001E-3</v>
      </c>
      <c r="S119" s="146">
        <v>-2.2000000000000001E-3</v>
      </c>
      <c r="T119" s="146">
        <v>-5.1999999999999998E-3</v>
      </c>
      <c r="U119" s="144">
        <v>45507</v>
      </c>
      <c r="V119" s="144">
        <v>-24</v>
      </c>
      <c r="W119" s="148">
        <v>0.21180555555555555</v>
      </c>
      <c r="X119" s="149">
        <v>42940</v>
      </c>
      <c r="Y119" s="13" t="s">
        <v>38</v>
      </c>
    </row>
    <row r="120" spans="1:25" ht="15.75" thickBot="1" x14ac:dyDescent="0.2">
      <c r="A120" s="14">
        <v>502049</v>
      </c>
      <c r="B120" s="150" t="s">
        <v>90</v>
      </c>
      <c r="C120" s="14">
        <v>1.036</v>
      </c>
      <c r="D120" s="151">
        <v>6.7999999999999996E-3</v>
      </c>
      <c r="E120" s="150">
        <v>812.1</v>
      </c>
      <c r="F120" s="14">
        <v>1.0182</v>
      </c>
      <c r="G120" s="152">
        <v>-1.7500000000000002E-2</v>
      </c>
      <c r="H120" s="152">
        <v>0.03</v>
      </c>
      <c r="I120" s="150">
        <v>4.5</v>
      </c>
      <c r="J120" s="150">
        <v>4.5</v>
      </c>
      <c r="K120" s="152">
        <v>4.4209999999999999E-2</v>
      </c>
      <c r="L120" s="150" t="s">
        <v>40</v>
      </c>
      <c r="M120" s="14" t="s">
        <v>91</v>
      </c>
      <c r="N120" s="156">
        <v>-1.32E-2</v>
      </c>
      <c r="O120" s="18">
        <v>0.42020000000000002</v>
      </c>
      <c r="P120" s="152">
        <v>-1.8700000000000001E-2</v>
      </c>
      <c r="Q120" s="152">
        <v>0.3715</v>
      </c>
      <c r="R120" s="152">
        <v>-5.7000000000000002E-3</v>
      </c>
      <c r="S120" s="152">
        <v>-5.4999999999999997E-3</v>
      </c>
      <c r="T120" s="152">
        <v>-4.4000000000000003E-3</v>
      </c>
      <c r="U120" s="150">
        <v>13841</v>
      </c>
      <c r="V120" s="150">
        <v>-130</v>
      </c>
      <c r="W120" s="153">
        <v>0.21180555555555555</v>
      </c>
      <c r="X120" s="154">
        <v>42839</v>
      </c>
      <c r="Y120" s="21" t="s">
        <v>38</v>
      </c>
    </row>
    <row r="121" spans="1:25" ht="15.75" thickBot="1" x14ac:dyDescent="0.2">
      <c r="A121" s="7">
        <v>150271</v>
      </c>
      <c r="B121" s="144" t="s">
        <v>59</v>
      </c>
      <c r="C121" s="7">
        <v>1.0509999999999999</v>
      </c>
      <c r="D121" s="147">
        <v>6.7000000000000002E-3</v>
      </c>
      <c r="E121" s="144">
        <v>3.67</v>
      </c>
      <c r="F121" s="7">
        <v>1.0329999999999999</v>
      </c>
      <c r="G121" s="146">
        <v>-1.7399999999999999E-2</v>
      </c>
      <c r="H121" s="146">
        <v>0.03</v>
      </c>
      <c r="I121" s="144">
        <v>4.5</v>
      </c>
      <c r="J121" s="144">
        <v>4.5</v>
      </c>
      <c r="K121" s="146">
        <v>4.4200000000000003E-2</v>
      </c>
      <c r="L121" s="144" t="s">
        <v>40</v>
      </c>
      <c r="M121" s="7" t="s">
        <v>60</v>
      </c>
      <c r="N121" s="145">
        <v>-3.0700000000000002E-2</v>
      </c>
      <c r="O121" s="23">
        <v>0.38819999999999999</v>
      </c>
      <c r="P121" s="146">
        <v>-1.8499999999999999E-2</v>
      </c>
      <c r="Q121" s="146">
        <v>0.43059999999999998</v>
      </c>
      <c r="R121" s="146">
        <v>-5.0000000000000001E-4</v>
      </c>
      <c r="S121" s="146">
        <v>1.8E-3</v>
      </c>
      <c r="T121" s="146">
        <v>-6.0000000000000001E-3</v>
      </c>
      <c r="U121" s="144">
        <v>2107</v>
      </c>
      <c r="V121" s="144">
        <v>-4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150177</v>
      </c>
      <c r="B122" s="150" t="s">
        <v>83</v>
      </c>
      <c r="C122" s="14">
        <v>1.05</v>
      </c>
      <c r="D122" s="151">
        <v>6.7000000000000002E-3</v>
      </c>
      <c r="E122" s="150">
        <v>891.19</v>
      </c>
      <c r="F122" s="14">
        <v>1.0309999999999999</v>
      </c>
      <c r="G122" s="152">
        <v>-1.84E-2</v>
      </c>
      <c r="H122" s="152">
        <v>0.03</v>
      </c>
      <c r="I122" s="150">
        <v>4.5</v>
      </c>
      <c r="J122" s="150">
        <v>4.5</v>
      </c>
      <c r="K122" s="152">
        <v>4.4159999999999998E-2</v>
      </c>
      <c r="L122" s="150" t="s">
        <v>40</v>
      </c>
      <c r="M122" s="14" t="s">
        <v>84</v>
      </c>
      <c r="N122" s="156">
        <v>-1.8599999999999998E-2</v>
      </c>
      <c r="O122" s="18">
        <v>0.45939999999999998</v>
      </c>
      <c r="P122" s="152">
        <v>-1.9400000000000001E-2</v>
      </c>
      <c r="Q122" s="152">
        <v>0.26619999999999999</v>
      </c>
      <c r="R122" s="152">
        <v>-7.7999999999999996E-3</v>
      </c>
      <c r="S122" s="152">
        <v>-5.4000000000000003E-3</v>
      </c>
      <c r="T122" s="152">
        <v>-4.8999999999999998E-3</v>
      </c>
      <c r="U122" s="150">
        <v>22350</v>
      </c>
      <c r="V122" s="150">
        <v>-11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150203</v>
      </c>
      <c r="B123" s="144" t="s">
        <v>109</v>
      </c>
      <c r="C123" s="7">
        <v>1.0429999999999999</v>
      </c>
      <c r="D123" s="147">
        <v>6.7999999999999996E-3</v>
      </c>
      <c r="E123" s="144">
        <v>237.14</v>
      </c>
      <c r="F123" s="7">
        <v>1.024</v>
      </c>
      <c r="G123" s="146">
        <v>-1.8599999999999998E-2</v>
      </c>
      <c r="H123" s="146">
        <v>0.03</v>
      </c>
      <c r="I123" s="144">
        <v>4.5</v>
      </c>
      <c r="J123" s="144">
        <v>4.5</v>
      </c>
      <c r="K123" s="146">
        <v>4.4159999999999998E-2</v>
      </c>
      <c r="L123" s="144" t="s">
        <v>40</v>
      </c>
      <c r="M123" s="7" t="s">
        <v>110</v>
      </c>
      <c r="N123" s="145">
        <v>-3.0599999999999999E-2</v>
      </c>
      <c r="O123" s="23">
        <v>0.4496</v>
      </c>
      <c r="P123" s="146">
        <v>-1.95E-2</v>
      </c>
      <c r="Q123" s="146">
        <v>0.29609999999999997</v>
      </c>
      <c r="R123" s="146">
        <v>-5.8999999999999999E-3</v>
      </c>
      <c r="S123" s="146">
        <v>2.8999999999999998E-3</v>
      </c>
      <c r="T123" s="146">
        <v>-1.6999999999999999E-3</v>
      </c>
      <c r="U123" s="144">
        <v>16000</v>
      </c>
      <c r="V123" s="144">
        <v>-124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502007</v>
      </c>
      <c r="B124" s="150" t="s">
        <v>47</v>
      </c>
      <c r="C124" s="14">
        <v>1.03</v>
      </c>
      <c r="D124" s="151">
        <v>2.8999999999999998E-3</v>
      </c>
      <c r="E124" s="150">
        <v>514.48</v>
      </c>
      <c r="F124" s="14">
        <v>1.0106999999999999</v>
      </c>
      <c r="G124" s="152">
        <v>-1.9099999999999999E-2</v>
      </c>
      <c r="H124" s="152">
        <v>0.03</v>
      </c>
      <c r="I124" s="150">
        <v>4.5</v>
      </c>
      <c r="J124" s="150">
        <v>4.5</v>
      </c>
      <c r="K124" s="152">
        <v>4.4150000000000002E-2</v>
      </c>
      <c r="L124" s="150" t="s">
        <v>40</v>
      </c>
      <c r="M124" s="14" t="s">
        <v>48</v>
      </c>
      <c r="N124" s="156">
        <v>-2.12E-2</v>
      </c>
      <c r="O124" s="18">
        <v>0.29039999999999999</v>
      </c>
      <c r="P124" s="152">
        <v>-1.9699999999999999E-2</v>
      </c>
      <c r="Q124" s="152">
        <v>0.6885</v>
      </c>
      <c r="R124" s="152">
        <v>-6.0000000000000001E-3</v>
      </c>
      <c r="S124" s="152">
        <v>-3.3999999999999998E-3</v>
      </c>
      <c r="T124" s="152">
        <v>-4.7999999999999996E-3</v>
      </c>
      <c r="U124" s="150">
        <v>23985</v>
      </c>
      <c r="V124" s="150">
        <v>-8</v>
      </c>
      <c r="W124" s="153">
        <v>0.21180555555555555</v>
      </c>
      <c r="X124" s="154">
        <v>42900</v>
      </c>
      <c r="Y124" s="21" t="s">
        <v>38</v>
      </c>
    </row>
    <row r="125" spans="1:25" ht="15.75" thickBot="1" x14ac:dyDescent="0.2">
      <c r="A125" s="7">
        <v>150227</v>
      </c>
      <c r="B125" s="155" t="s">
        <v>111</v>
      </c>
      <c r="C125" s="7">
        <v>1.0589999999999999</v>
      </c>
      <c r="D125" s="147">
        <v>6.7000000000000002E-3</v>
      </c>
      <c r="E125" s="144">
        <v>11728.8</v>
      </c>
      <c r="F125" s="7">
        <v>1.0389999999999999</v>
      </c>
      <c r="G125" s="146">
        <v>-1.9199999999999998E-2</v>
      </c>
      <c r="H125" s="146">
        <v>0.03</v>
      </c>
      <c r="I125" s="144">
        <v>4.5</v>
      </c>
      <c r="J125" s="144">
        <v>4.5</v>
      </c>
      <c r="K125" s="146">
        <v>4.4119999999999999E-2</v>
      </c>
      <c r="L125" s="144" t="s">
        <v>40</v>
      </c>
      <c r="M125" s="7" t="s">
        <v>95</v>
      </c>
      <c r="N125" s="145">
        <v>-1.4E-2</v>
      </c>
      <c r="O125" s="23">
        <v>0.25090000000000001</v>
      </c>
      <c r="P125" s="146">
        <v>-2.0299999999999999E-2</v>
      </c>
      <c r="Q125" s="146">
        <v>0.74339999999999995</v>
      </c>
      <c r="R125" s="146">
        <v>-6.3E-3</v>
      </c>
      <c r="S125" s="146">
        <v>5.9999999999999995E-4</v>
      </c>
      <c r="T125" s="146">
        <v>-4.0000000000000001E-3</v>
      </c>
      <c r="U125" s="144">
        <v>333013</v>
      </c>
      <c r="V125" s="144">
        <v>1165</v>
      </c>
      <c r="W125" s="148">
        <v>0.21180555555555555</v>
      </c>
      <c r="X125" s="149">
        <v>42675</v>
      </c>
      <c r="Y125" s="13" t="s">
        <v>38</v>
      </c>
    </row>
    <row r="126" spans="1:25" ht="15.75" thickBot="1" x14ac:dyDescent="0.2">
      <c r="A126" s="14">
        <v>150209</v>
      </c>
      <c r="B126" s="150" t="s">
        <v>47</v>
      </c>
      <c r="C126" s="14">
        <v>1.0529999999999999</v>
      </c>
      <c r="D126" s="151">
        <v>4.7999999999999996E-3</v>
      </c>
      <c r="E126" s="150">
        <v>9844.32</v>
      </c>
      <c r="F126" s="14">
        <v>1.0329999999999999</v>
      </c>
      <c r="G126" s="152">
        <v>-1.9400000000000001E-2</v>
      </c>
      <c r="H126" s="152">
        <v>0.03</v>
      </c>
      <c r="I126" s="150">
        <v>4.5</v>
      </c>
      <c r="J126" s="150">
        <v>4.5</v>
      </c>
      <c r="K126" s="152">
        <v>4.4119999999999999E-2</v>
      </c>
      <c r="L126" s="150" t="s">
        <v>40</v>
      </c>
      <c r="M126" s="14" t="s">
        <v>48</v>
      </c>
      <c r="N126" s="156">
        <v>-2.12E-2</v>
      </c>
      <c r="O126" s="18">
        <v>0.2361</v>
      </c>
      <c r="P126" s="152">
        <v>-2.0299999999999999E-2</v>
      </c>
      <c r="Q126" s="152">
        <v>0.7863</v>
      </c>
      <c r="R126" s="152">
        <v>-6.1999999999999998E-3</v>
      </c>
      <c r="S126" s="152">
        <v>-3.5000000000000001E-3</v>
      </c>
      <c r="T126" s="152">
        <v>-5.1999999999999998E-3</v>
      </c>
      <c r="U126" s="150">
        <v>446899</v>
      </c>
      <c r="V126" s="150">
        <v>-318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150018</v>
      </c>
      <c r="B127" s="144" t="s">
        <v>122</v>
      </c>
      <c r="C127" s="7">
        <v>1.0529999999999999</v>
      </c>
      <c r="D127" s="147">
        <v>5.7000000000000002E-3</v>
      </c>
      <c r="E127" s="144">
        <v>8862.11</v>
      </c>
      <c r="F127" s="7">
        <v>1.0309999999999999</v>
      </c>
      <c r="G127" s="146">
        <v>-2.1299999999999999E-2</v>
      </c>
      <c r="H127" s="146">
        <v>0.03</v>
      </c>
      <c r="I127" s="144">
        <v>4.5</v>
      </c>
      <c r="J127" s="144">
        <v>4.5</v>
      </c>
      <c r="K127" s="146">
        <v>4.403E-2</v>
      </c>
      <c r="L127" s="144" t="s">
        <v>40</v>
      </c>
      <c r="M127" s="7" t="s">
        <v>123</v>
      </c>
      <c r="N127" s="145">
        <v>-2.6200000000000001E-2</v>
      </c>
      <c r="O127" s="23">
        <v>0.3115</v>
      </c>
      <c r="P127" s="146">
        <v>-2.2200000000000001E-2</v>
      </c>
      <c r="Q127" s="146">
        <v>1.1498999999999999</v>
      </c>
      <c r="R127" s="146">
        <v>5.5999999999999999E-3</v>
      </c>
      <c r="S127" s="146">
        <v>2.0999999999999999E-3</v>
      </c>
      <c r="T127" s="146">
        <v>-2.0999999999999999E-3</v>
      </c>
      <c r="U127" s="144">
        <v>347640</v>
      </c>
      <c r="V127" s="144">
        <v>76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502004</v>
      </c>
      <c r="B128" s="150" t="s">
        <v>98</v>
      </c>
      <c r="C128" s="14">
        <v>1.03</v>
      </c>
      <c r="D128" s="151">
        <v>5.8999999999999999E-3</v>
      </c>
      <c r="E128" s="150">
        <v>496.09</v>
      </c>
      <c r="F128" s="14">
        <v>1.0079</v>
      </c>
      <c r="G128" s="152">
        <v>-2.1899999999999999E-2</v>
      </c>
      <c r="H128" s="152">
        <v>0.03</v>
      </c>
      <c r="I128" s="150">
        <v>4.5</v>
      </c>
      <c r="J128" s="150">
        <v>4.5</v>
      </c>
      <c r="K128" s="152">
        <v>4.403E-2</v>
      </c>
      <c r="L128" s="150" t="s">
        <v>40</v>
      </c>
      <c r="M128" s="14" t="s">
        <v>80</v>
      </c>
      <c r="N128" s="156">
        <v>-2.76E-2</v>
      </c>
      <c r="O128" s="18">
        <v>0.42920000000000003</v>
      </c>
      <c r="P128" s="152">
        <v>-2.2599999999999999E-2</v>
      </c>
      <c r="Q128" s="152">
        <v>0.36120000000000002</v>
      </c>
      <c r="R128" s="152">
        <v>-2.7000000000000001E-3</v>
      </c>
      <c r="S128" s="152">
        <v>-4.1000000000000003E-3</v>
      </c>
      <c r="T128" s="152">
        <v>-5.1999999999999998E-3</v>
      </c>
      <c r="U128" s="150">
        <v>33113</v>
      </c>
      <c r="V128" s="150">
        <v>-30</v>
      </c>
      <c r="W128" s="153">
        <v>0.21180555555555555</v>
      </c>
      <c r="X128" s="154">
        <v>42923</v>
      </c>
      <c r="Y128" s="21" t="s">
        <v>38</v>
      </c>
    </row>
    <row r="129" spans="1:25" ht="15.75" thickBot="1" x14ac:dyDescent="0.2">
      <c r="A129" s="7">
        <v>150269</v>
      </c>
      <c r="B129" s="144" t="s">
        <v>57</v>
      </c>
      <c r="C129" s="7">
        <v>1.056</v>
      </c>
      <c r="D129" s="147">
        <v>1.15E-2</v>
      </c>
      <c r="E129" s="144">
        <v>4524.8500000000004</v>
      </c>
      <c r="F129" s="7">
        <v>1.0329999999999999</v>
      </c>
      <c r="G129" s="146">
        <v>-2.23E-2</v>
      </c>
      <c r="H129" s="146">
        <v>0.03</v>
      </c>
      <c r="I129" s="144">
        <v>4.5</v>
      </c>
      <c r="J129" s="144">
        <v>4.5</v>
      </c>
      <c r="K129" s="146">
        <v>4.3990000000000001E-2</v>
      </c>
      <c r="L129" s="144" t="s">
        <v>40</v>
      </c>
      <c r="M129" s="7" t="s">
        <v>58</v>
      </c>
      <c r="N129" s="145">
        <v>-3.4200000000000001E-2</v>
      </c>
      <c r="O129" s="23">
        <v>0.30640000000000001</v>
      </c>
      <c r="P129" s="146">
        <v>-2.3099999999999999E-2</v>
      </c>
      <c r="Q129" s="146">
        <v>0.62170000000000003</v>
      </c>
      <c r="R129" s="146">
        <v>-5.8999999999999999E-3</v>
      </c>
      <c r="S129" s="146">
        <v>-5.0000000000000001E-4</v>
      </c>
      <c r="T129" s="146">
        <v>1.5E-3</v>
      </c>
      <c r="U129" s="144">
        <v>55466</v>
      </c>
      <c r="V129" s="144">
        <v>524</v>
      </c>
      <c r="W129" s="148">
        <v>0.21180555555555555</v>
      </c>
      <c r="X129" s="149">
        <v>42719</v>
      </c>
      <c r="Y129" s="13" t="s">
        <v>38</v>
      </c>
    </row>
    <row r="130" spans="1:25" ht="15.75" thickBot="1" x14ac:dyDescent="0.2">
      <c r="A130" s="14">
        <v>150329</v>
      </c>
      <c r="B130" s="150" t="s">
        <v>99</v>
      </c>
      <c r="C130" s="14">
        <v>1.056</v>
      </c>
      <c r="D130" s="151">
        <v>9.5999999999999992E-3</v>
      </c>
      <c r="E130" s="150">
        <v>696.05</v>
      </c>
      <c r="F130" s="14">
        <v>1.0329999999999999</v>
      </c>
      <c r="G130" s="152">
        <v>-2.23E-2</v>
      </c>
      <c r="H130" s="152">
        <v>0.03</v>
      </c>
      <c r="I130" s="150">
        <v>4.5</v>
      </c>
      <c r="J130" s="150">
        <v>4.5</v>
      </c>
      <c r="K130" s="152">
        <v>4.3990000000000001E-2</v>
      </c>
      <c r="L130" s="150" t="s">
        <v>40</v>
      </c>
      <c r="M130" s="14" t="s">
        <v>100</v>
      </c>
      <c r="N130" s="156">
        <v>-1.2699999999999999E-2</v>
      </c>
      <c r="O130" s="18">
        <v>0.34210000000000002</v>
      </c>
      <c r="P130" s="152">
        <v>-2.3099999999999999E-2</v>
      </c>
      <c r="Q130" s="152">
        <v>0.5383</v>
      </c>
      <c r="R130" s="152">
        <v>-8.3000000000000001E-3</v>
      </c>
      <c r="S130" s="152">
        <v>-4.1000000000000003E-3</v>
      </c>
      <c r="T130" s="152">
        <v>-5.5999999999999999E-3</v>
      </c>
      <c r="U130" s="150">
        <v>11879</v>
      </c>
      <c r="V130" s="150">
        <v>-46</v>
      </c>
      <c r="W130" s="153">
        <v>0.21180555555555555</v>
      </c>
      <c r="X130" s="154">
        <v>42719</v>
      </c>
      <c r="Y130" s="21" t="s">
        <v>38</v>
      </c>
    </row>
    <row r="131" spans="1:25" ht="15.75" thickBot="1" x14ac:dyDescent="0.2">
      <c r="A131" s="7">
        <v>150051</v>
      </c>
      <c r="B131" s="144" t="s">
        <v>87</v>
      </c>
      <c r="C131" s="7">
        <v>1.054</v>
      </c>
      <c r="D131" s="147">
        <v>1.2500000000000001E-2</v>
      </c>
      <c r="E131" s="144">
        <v>1783.33</v>
      </c>
      <c r="F131" s="7">
        <v>1.028</v>
      </c>
      <c r="G131" s="146">
        <v>-2.53E-2</v>
      </c>
      <c r="H131" s="146">
        <v>0.03</v>
      </c>
      <c r="I131" s="144">
        <v>4.5</v>
      </c>
      <c r="J131" s="144">
        <v>4.5</v>
      </c>
      <c r="K131" s="146">
        <v>4.3860000000000003E-2</v>
      </c>
      <c r="L131" s="144" t="s">
        <v>40</v>
      </c>
      <c r="M131" s="7" t="s">
        <v>88</v>
      </c>
      <c r="N131" s="145">
        <v>-1.67E-2</v>
      </c>
      <c r="O131" s="23">
        <v>0.43640000000000001</v>
      </c>
      <c r="P131" s="146">
        <v>-2.5999999999999999E-2</v>
      </c>
      <c r="Q131" s="146">
        <v>0.3231</v>
      </c>
      <c r="R131" s="146">
        <v>-6.7999999999999996E-3</v>
      </c>
      <c r="S131" s="146">
        <v>-4.3E-3</v>
      </c>
      <c r="T131" s="146">
        <v>-3.8999999999999998E-3</v>
      </c>
      <c r="U131" s="144">
        <v>29793</v>
      </c>
      <c r="V131" s="144">
        <v>-108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502011</v>
      </c>
      <c r="B132" s="150" t="s">
        <v>101</v>
      </c>
      <c r="C132" s="14">
        <v>1.0389999999999999</v>
      </c>
      <c r="D132" s="151">
        <v>1.37E-2</v>
      </c>
      <c r="E132" s="150">
        <v>601.39</v>
      </c>
      <c r="F132" s="14">
        <v>1.0079</v>
      </c>
      <c r="G132" s="152">
        <v>-3.09E-2</v>
      </c>
      <c r="H132" s="152">
        <v>0.03</v>
      </c>
      <c r="I132" s="150">
        <v>4.5</v>
      </c>
      <c r="J132" s="150">
        <v>4.5</v>
      </c>
      <c r="K132" s="152">
        <v>4.3639999999999998E-2</v>
      </c>
      <c r="L132" s="150" t="s">
        <v>40</v>
      </c>
      <c r="M132" s="14" t="s">
        <v>56</v>
      </c>
      <c r="N132" s="156">
        <v>-2.2100000000000002E-2</v>
      </c>
      <c r="O132" s="18">
        <v>0.45710000000000001</v>
      </c>
      <c r="P132" s="152">
        <v>-3.1099999999999999E-2</v>
      </c>
      <c r="Q132" s="152">
        <v>0.29480000000000001</v>
      </c>
      <c r="R132" s="152">
        <v>-6.0000000000000001E-3</v>
      </c>
      <c r="S132" s="152">
        <v>-1.5E-3</v>
      </c>
      <c r="T132" s="152">
        <v>-3.5999999999999999E-3</v>
      </c>
      <c r="U132" s="150">
        <v>15723</v>
      </c>
      <c r="V132" s="150">
        <v>111</v>
      </c>
      <c r="W132" s="153">
        <v>0.21180555555555555</v>
      </c>
      <c r="X132" s="154">
        <v>42923</v>
      </c>
      <c r="Y132" s="21" t="s">
        <v>38</v>
      </c>
    </row>
    <row r="133" spans="1:25" ht="15.75" thickBot="1" x14ac:dyDescent="0.2">
      <c r="A133" s="7">
        <v>150171</v>
      </c>
      <c r="B133" s="144" t="s">
        <v>101</v>
      </c>
      <c r="C133" s="7">
        <v>1.0549999999999999</v>
      </c>
      <c r="D133" s="147">
        <v>1.0500000000000001E-2</v>
      </c>
      <c r="E133" s="144">
        <v>4190.03</v>
      </c>
      <c r="F133" s="7">
        <v>1.0221</v>
      </c>
      <c r="G133" s="146">
        <v>-3.2199999999999999E-2</v>
      </c>
      <c r="H133" s="146">
        <v>0.03</v>
      </c>
      <c r="I133" s="144">
        <v>4.5</v>
      </c>
      <c r="J133" s="144">
        <v>4.5</v>
      </c>
      <c r="K133" s="146">
        <v>4.3569999999999998E-2</v>
      </c>
      <c r="L133" s="144" t="s">
        <v>40</v>
      </c>
      <c r="M133" s="7" t="s">
        <v>102</v>
      </c>
      <c r="N133" s="145">
        <v>-2.18E-2</v>
      </c>
      <c r="O133" s="23">
        <v>0.43469999999999998</v>
      </c>
      <c r="P133" s="146">
        <v>-3.2599999999999997E-2</v>
      </c>
      <c r="Q133" s="160">
        <v>0.33310000000000001</v>
      </c>
      <c r="R133" s="146">
        <v>-9.1000000000000004E-3</v>
      </c>
      <c r="S133" s="146">
        <v>-8.9999999999999998E-4</v>
      </c>
      <c r="T133" s="146">
        <v>-4.1000000000000003E-3</v>
      </c>
      <c r="U133" s="144">
        <v>348678</v>
      </c>
      <c r="V133" s="144">
        <v>125</v>
      </c>
      <c r="W133" s="148">
        <v>0.21180555555555555</v>
      </c>
      <c r="X133" s="149">
        <v>42807</v>
      </c>
      <c r="Y133" s="13" t="s">
        <v>38</v>
      </c>
    </row>
    <row r="134" spans="1:25" ht="15.75" thickBot="1" x14ac:dyDescent="0.2">
      <c r="A134" s="14">
        <v>150192</v>
      </c>
      <c r="B134" s="150" t="s">
        <v>107</v>
      </c>
      <c r="C134" s="14">
        <v>1.0649999999999999</v>
      </c>
      <c r="D134" s="151">
        <v>7.6E-3</v>
      </c>
      <c r="E134" s="150">
        <v>166.75</v>
      </c>
      <c r="F134" s="14">
        <v>1.0309999999999999</v>
      </c>
      <c r="G134" s="152">
        <v>-3.3000000000000002E-2</v>
      </c>
      <c r="H134" s="152">
        <v>0.03</v>
      </c>
      <c r="I134" s="150">
        <v>4.5</v>
      </c>
      <c r="J134" s="150">
        <v>4.5</v>
      </c>
      <c r="K134" s="152">
        <v>4.3520000000000003E-2</v>
      </c>
      <c r="L134" s="150" t="s">
        <v>40</v>
      </c>
      <c r="M134" s="14" t="s">
        <v>108</v>
      </c>
      <c r="N134" s="156">
        <v>-5.4999999999999997E-3</v>
      </c>
      <c r="O134" s="18">
        <v>0.37309999999999999</v>
      </c>
      <c r="P134" s="152">
        <v>-3.32E-2</v>
      </c>
      <c r="Q134" s="152">
        <v>0.46820000000000001</v>
      </c>
      <c r="R134" s="152">
        <v>-9.4000000000000004E-3</v>
      </c>
      <c r="S134" s="152">
        <v>2E-3</v>
      </c>
      <c r="T134" s="152">
        <v>0</v>
      </c>
      <c r="U134" s="150">
        <v>10915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150181</v>
      </c>
      <c r="B135" s="144" t="s">
        <v>98</v>
      </c>
      <c r="C135" s="7">
        <v>1.0609999999999999</v>
      </c>
      <c r="D135" s="147">
        <v>8.6E-3</v>
      </c>
      <c r="E135" s="144">
        <v>3271.05</v>
      </c>
      <c r="F135" s="7">
        <v>1.0269999999999999</v>
      </c>
      <c r="G135" s="146">
        <v>-3.3099999999999997E-2</v>
      </c>
      <c r="H135" s="146">
        <v>0.03</v>
      </c>
      <c r="I135" s="144">
        <v>4.5</v>
      </c>
      <c r="J135" s="144">
        <v>4.5</v>
      </c>
      <c r="K135" s="146">
        <v>4.3520000000000003E-2</v>
      </c>
      <c r="L135" s="144" t="s">
        <v>40</v>
      </c>
      <c r="M135" s="7" t="s">
        <v>80</v>
      </c>
      <c r="N135" s="145">
        <v>-2.76E-2</v>
      </c>
      <c r="O135" s="23">
        <v>0.41820000000000002</v>
      </c>
      <c r="P135" s="146">
        <v>-3.3399999999999999E-2</v>
      </c>
      <c r="Q135" s="146">
        <v>0.36680000000000001</v>
      </c>
      <c r="R135" s="146">
        <v>-4.0000000000000002E-4</v>
      </c>
      <c r="S135" s="146">
        <v>-1.8E-3</v>
      </c>
      <c r="T135" s="146">
        <v>-6.6E-3</v>
      </c>
      <c r="U135" s="144">
        <v>297654</v>
      </c>
      <c r="V135" s="144">
        <v>-477</v>
      </c>
      <c r="W135" s="148">
        <v>0.21180555555555555</v>
      </c>
      <c r="X135" s="149">
        <v>42719</v>
      </c>
      <c r="Y135" s="13" t="s">
        <v>38</v>
      </c>
    </row>
    <row r="136" spans="1:25" ht="15.75" thickBot="1" x14ac:dyDescent="0.2">
      <c r="A136" s="14">
        <v>150279</v>
      </c>
      <c r="B136" s="150" t="s">
        <v>126</v>
      </c>
      <c r="C136" s="14">
        <v>1.038</v>
      </c>
      <c r="D136" s="156">
        <v>-1.9E-3</v>
      </c>
      <c r="E136" s="150">
        <v>2.83</v>
      </c>
      <c r="F136" s="14">
        <v>1.0009999999999999</v>
      </c>
      <c r="G136" s="152">
        <v>-3.6999999999999998E-2</v>
      </c>
      <c r="H136" s="152">
        <v>0.03</v>
      </c>
      <c r="I136" s="150">
        <v>4.5</v>
      </c>
      <c r="J136" s="150">
        <v>4.5</v>
      </c>
      <c r="K136" s="152">
        <v>4.3389999999999998E-2</v>
      </c>
      <c r="L136" s="150" t="s">
        <v>40</v>
      </c>
      <c r="M136" s="14" t="s">
        <v>127</v>
      </c>
      <c r="N136" s="156">
        <v>-2.9700000000000001E-2</v>
      </c>
      <c r="O136" s="18">
        <v>0.29730000000000001</v>
      </c>
      <c r="P136" s="152">
        <v>-3.6900000000000002E-2</v>
      </c>
      <c r="Q136" s="152">
        <v>0.68510000000000004</v>
      </c>
      <c r="R136" s="152">
        <v>1E-3</v>
      </c>
      <c r="S136" s="152">
        <v>-4.4000000000000003E-3</v>
      </c>
      <c r="T136" s="152">
        <v>-7.0000000000000001E-3</v>
      </c>
      <c r="U136" s="150">
        <v>1172</v>
      </c>
      <c r="V136" s="150">
        <v>-1</v>
      </c>
      <c r="W136" s="153">
        <v>0.21180555555555555</v>
      </c>
      <c r="X136" s="154">
        <v>42979</v>
      </c>
      <c r="Y136" s="21" t="s">
        <v>38</v>
      </c>
    </row>
    <row r="137" spans="1:25" ht="15.75" thickBot="1" x14ac:dyDescent="0.2">
      <c r="A137" s="7">
        <v>150311</v>
      </c>
      <c r="B137" s="144" t="s">
        <v>135</v>
      </c>
      <c r="C137" s="7">
        <v>1.0760000000000001</v>
      </c>
      <c r="D137" s="145">
        <v>-1.7399999999999999E-2</v>
      </c>
      <c r="E137" s="144">
        <v>1.98</v>
      </c>
      <c r="F137" s="7">
        <v>1.0349999999999999</v>
      </c>
      <c r="G137" s="146">
        <v>-3.9600000000000003E-2</v>
      </c>
      <c r="H137" s="146">
        <v>0.03</v>
      </c>
      <c r="I137" s="144">
        <v>4.5</v>
      </c>
      <c r="J137" s="144">
        <v>4.5</v>
      </c>
      <c r="K137" s="146">
        <v>4.3229999999999998E-2</v>
      </c>
      <c r="L137" s="144" t="s">
        <v>40</v>
      </c>
      <c r="M137" s="7" t="s">
        <v>136</v>
      </c>
      <c r="N137" s="145">
        <v>-3.0499999999999999E-2</v>
      </c>
      <c r="O137" s="23">
        <v>0.35639999999999999</v>
      </c>
      <c r="P137" s="146">
        <v>-3.9399999999999998E-2</v>
      </c>
      <c r="Q137" s="146">
        <v>0.50270000000000004</v>
      </c>
      <c r="R137" s="146">
        <v>-6.1999999999999998E-3</v>
      </c>
      <c r="S137" s="146">
        <v>-2.3999999999999998E-3</v>
      </c>
      <c r="T137" s="146">
        <v>-1.54E-2</v>
      </c>
      <c r="U137" s="144">
        <v>1667</v>
      </c>
      <c r="V137" s="144">
        <v>0</v>
      </c>
      <c r="W137" s="148">
        <v>0.21180555555555555</v>
      </c>
      <c r="X137" s="149">
        <v>42709</v>
      </c>
      <c r="Y137" s="13" t="s">
        <v>38</v>
      </c>
    </row>
    <row r="138" spans="1:25" ht="15.75" thickBot="1" x14ac:dyDescent="0.2">
      <c r="A138" s="14">
        <v>150143</v>
      </c>
      <c r="B138" s="150" t="s">
        <v>137</v>
      </c>
      <c r="C138" s="14">
        <v>1.079</v>
      </c>
      <c r="D138" s="151">
        <v>1.7899999999999999E-2</v>
      </c>
      <c r="E138" s="150">
        <v>4.9000000000000004</v>
      </c>
      <c r="F138" s="14">
        <v>1.0349999999999999</v>
      </c>
      <c r="G138" s="152">
        <v>-4.2500000000000003E-2</v>
      </c>
      <c r="H138" s="152">
        <v>0.03</v>
      </c>
      <c r="I138" s="150">
        <v>4.5</v>
      </c>
      <c r="J138" s="150">
        <v>4.5</v>
      </c>
      <c r="K138" s="152">
        <v>4.3099999999999999E-2</v>
      </c>
      <c r="L138" s="150" t="s">
        <v>40</v>
      </c>
      <c r="M138" s="14" t="s">
        <v>62</v>
      </c>
      <c r="N138" s="156">
        <v>-7.4999999999999997E-3</v>
      </c>
      <c r="O138" s="18">
        <v>0.12379999999999999</v>
      </c>
      <c r="P138" s="152">
        <v>-3.9300000000000002E-2</v>
      </c>
      <c r="Q138" s="152">
        <v>0.52910000000000001</v>
      </c>
      <c r="R138" s="152">
        <v>0.01</v>
      </c>
      <c r="S138" s="152">
        <v>-1.5E-3</v>
      </c>
      <c r="T138" s="152">
        <v>3.5000000000000001E-3</v>
      </c>
      <c r="U138" s="150">
        <v>9008</v>
      </c>
      <c r="V138" s="150">
        <v>0</v>
      </c>
      <c r="W138" s="153">
        <v>0.29375000000000001</v>
      </c>
      <c r="X138" s="154">
        <v>42705</v>
      </c>
      <c r="Y138" s="21" t="s">
        <v>38</v>
      </c>
    </row>
    <row r="139" spans="1:25" ht="15.75" thickBot="1" x14ac:dyDescent="0.2">
      <c r="A139" s="7">
        <v>150309</v>
      </c>
      <c r="B139" s="144" t="s">
        <v>73</v>
      </c>
      <c r="C139" s="7">
        <v>1.08</v>
      </c>
      <c r="D139" s="147">
        <v>2.47E-2</v>
      </c>
      <c r="E139" s="144">
        <v>3.08</v>
      </c>
      <c r="F139" s="7">
        <v>1.0349999999999999</v>
      </c>
      <c r="G139" s="146">
        <v>-4.3499999999999997E-2</v>
      </c>
      <c r="H139" s="146">
        <v>0.03</v>
      </c>
      <c r="I139" s="144">
        <v>4.5</v>
      </c>
      <c r="J139" s="144">
        <v>4.5</v>
      </c>
      <c r="K139" s="146">
        <v>4.3060000000000001E-2</v>
      </c>
      <c r="L139" s="144" t="s">
        <v>40</v>
      </c>
      <c r="M139" s="7" t="s">
        <v>74</v>
      </c>
      <c r="N139" s="145">
        <v>-3.1199999999999999E-2</v>
      </c>
      <c r="O139" s="23">
        <v>0.32979999999999998</v>
      </c>
      <c r="P139" s="146">
        <v>-4.2999999999999997E-2</v>
      </c>
      <c r="Q139" s="146">
        <v>0.56459999999999999</v>
      </c>
      <c r="R139" s="146">
        <v>1.0699999999999999E-2</v>
      </c>
      <c r="S139" s="146">
        <v>-6.1000000000000004E-3</v>
      </c>
      <c r="T139" s="146">
        <v>-9.4999999999999998E-3</v>
      </c>
      <c r="U139" s="144">
        <v>1346</v>
      </c>
      <c r="V139" s="144">
        <v>0</v>
      </c>
      <c r="W139" s="148">
        <v>0.21180555555555555</v>
      </c>
      <c r="X139" s="149">
        <v>42709</v>
      </c>
      <c r="Y139" s="13" t="s">
        <v>38</v>
      </c>
    </row>
    <row r="140" spans="1:25" ht="15.75" thickBot="1" x14ac:dyDescent="0.2">
      <c r="A140" s="14">
        <v>150245</v>
      </c>
      <c r="B140" s="150" t="s">
        <v>132</v>
      </c>
      <c r="C140" s="14">
        <v>1.1000000000000001</v>
      </c>
      <c r="D140" s="151">
        <v>1.8499999999999999E-2</v>
      </c>
      <c r="E140" s="150">
        <v>0.83</v>
      </c>
      <c r="F140" s="14">
        <v>1.0489999999999999</v>
      </c>
      <c r="G140" s="152">
        <v>-4.8599999999999997E-2</v>
      </c>
      <c r="H140" s="152">
        <v>0.03</v>
      </c>
      <c r="I140" s="150">
        <v>4.75</v>
      </c>
      <c r="J140" s="150">
        <v>4.5</v>
      </c>
      <c r="K140" s="152">
        <v>4.283E-2</v>
      </c>
      <c r="L140" s="150" t="s">
        <v>40</v>
      </c>
      <c r="M140" s="14" t="s">
        <v>86</v>
      </c>
      <c r="N140" s="156">
        <v>-2.3300000000000001E-2</v>
      </c>
      <c r="O140" s="18">
        <v>0.40539999999999998</v>
      </c>
      <c r="P140" s="152">
        <v>-4.7699999999999999E-2</v>
      </c>
      <c r="Q140" s="152">
        <v>0.37330000000000002</v>
      </c>
      <c r="R140" s="152">
        <v>8.0000000000000002E-3</v>
      </c>
      <c r="S140" s="152">
        <v>2.7000000000000001E-3</v>
      </c>
      <c r="T140" s="152">
        <v>-8.3999999999999995E-3</v>
      </c>
      <c r="U140" s="150">
        <v>993</v>
      </c>
      <c r="V140" s="150">
        <v>0</v>
      </c>
      <c r="W140" s="153">
        <v>0.21180555555555555</v>
      </c>
      <c r="X140" s="154">
        <v>42675</v>
      </c>
      <c r="Y140" s="21" t="s">
        <v>38</v>
      </c>
    </row>
    <row r="141" spans="1:25" ht="15.75" thickBot="1" x14ac:dyDescent="0.2">
      <c r="A141" s="7">
        <v>150092</v>
      </c>
      <c r="B141" s="144" t="s">
        <v>138</v>
      </c>
      <c r="C141" s="7">
        <v>1.097</v>
      </c>
      <c r="D141" s="147">
        <v>2.7000000000000001E-3</v>
      </c>
      <c r="E141" s="144">
        <v>10.42</v>
      </c>
      <c r="F141" s="7">
        <v>1.0309999999999999</v>
      </c>
      <c r="G141" s="146">
        <v>-6.4000000000000001E-2</v>
      </c>
      <c r="H141" s="146">
        <v>0.03</v>
      </c>
      <c r="I141" s="144">
        <v>4.5</v>
      </c>
      <c r="J141" s="144">
        <v>4.5</v>
      </c>
      <c r="K141" s="146">
        <v>4.2209999999999998E-2</v>
      </c>
      <c r="L141" s="144" t="s">
        <v>40</v>
      </c>
      <c r="M141" s="7" t="s">
        <v>139</v>
      </c>
      <c r="N141" s="145">
        <v>-2.7400000000000001E-2</v>
      </c>
      <c r="O141" s="23">
        <v>0.3871</v>
      </c>
      <c r="P141" s="146">
        <v>-6.1400000000000003E-2</v>
      </c>
      <c r="Q141" s="146">
        <v>0.91369999999999996</v>
      </c>
      <c r="R141" s="146">
        <v>2.4799999999999999E-2</v>
      </c>
      <c r="S141" s="146">
        <v>1.12E-2</v>
      </c>
      <c r="T141" s="146">
        <v>6.0000000000000001E-3</v>
      </c>
      <c r="U141" s="144">
        <v>238</v>
      </c>
      <c r="V141" s="144">
        <v>0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150215</v>
      </c>
      <c r="B142" s="150" t="s">
        <v>140</v>
      </c>
      <c r="C142" s="14">
        <v>1.115</v>
      </c>
      <c r="D142" s="151">
        <v>6.3E-3</v>
      </c>
      <c r="E142" s="150">
        <v>1.7</v>
      </c>
      <c r="F142" s="14">
        <v>1.0306999999999999</v>
      </c>
      <c r="G142" s="152">
        <v>-8.1799999999999998E-2</v>
      </c>
      <c r="H142" s="152">
        <v>0.03</v>
      </c>
      <c r="I142" s="150">
        <v>4.5</v>
      </c>
      <c r="J142" s="150">
        <v>4.5</v>
      </c>
      <c r="K142" s="152">
        <v>4.1500000000000002E-2</v>
      </c>
      <c r="L142" s="150" t="s">
        <v>40</v>
      </c>
      <c r="M142" s="14" t="s">
        <v>141</v>
      </c>
      <c r="N142" s="156">
        <v>-2.9000000000000001E-2</v>
      </c>
      <c r="O142" s="18">
        <v>0.41510000000000002</v>
      </c>
      <c r="P142" s="152">
        <v>-7.6600000000000001E-2</v>
      </c>
      <c r="Q142" s="152">
        <v>0.37</v>
      </c>
      <c r="R142" s="152">
        <v>1.9800000000000002E-2</v>
      </c>
      <c r="S142" s="152">
        <v>2.8E-3</v>
      </c>
      <c r="T142" s="152">
        <v>3.3E-3</v>
      </c>
      <c r="U142" s="150">
        <v>2320</v>
      </c>
      <c r="V142" s="150">
        <v>0</v>
      </c>
      <c r="W142" s="153">
        <v>0.21180555555555555</v>
      </c>
      <c r="X142" s="154">
        <v>42738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1.1879999999999999</v>
      </c>
      <c r="D143" s="147">
        <v>9.2899999999999996E-2</v>
      </c>
      <c r="E143" s="144">
        <v>3.45</v>
      </c>
      <c r="F143" s="7">
        <v>1.0145999999999999</v>
      </c>
      <c r="G143" s="146">
        <v>-0.1709</v>
      </c>
      <c r="H143" s="146">
        <v>0.03</v>
      </c>
      <c r="I143" s="144">
        <v>4.5</v>
      </c>
      <c r="J143" s="144">
        <v>4.5</v>
      </c>
      <c r="K143" s="146">
        <v>3.8350000000000002E-2</v>
      </c>
      <c r="L143" s="144" t="s">
        <v>40</v>
      </c>
      <c r="M143" s="7" t="s">
        <v>131</v>
      </c>
      <c r="N143" s="145">
        <v>-2.87E-2</v>
      </c>
      <c r="O143" s="23">
        <v>0.37730000000000002</v>
      </c>
      <c r="P143" s="146">
        <v>-0.1467</v>
      </c>
      <c r="Q143" s="160">
        <v>0.47720000000000001</v>
      </c>
      <c r="R143" s="146">
        <v>5.0799999999999998E-2</v>
      </c>
      <c r="S143" s="146">
        <v>-1.14E-2</v>
      </c>
      <c r="T143" s="146">
        <v>-1.1999999999999999E-3</v>
      </c>
      <c r="U143" s="144">
        <v>3727</v>
      </c>
      <c r="V143" s="144">
        <v>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6.2322033898305068E-3</v>
      </c>
      <c r="E144" s="36"/>
      <c r="F144" s="35"/>
      <c r="G144" s="43">
        <f>AVERAGE(G85:G143)</f>
        <v>-2.0208474576271188E-2</v>
      </c>
      <c r="H144" s="43">
        <f>COUNTIF($D85:$D143,"&gt;0")/COUNT($D85:$D143)</f>
        <v>0.88135593220338981</v>
      </c>
      <c r="I144" s="270"/>
      <c r="J144" s="270"/>
      <c r="K144" s="43">
        <f>AVERAGE(K85:K143)</f>
        <v>4.415474576271184E-2</v>
      </c>
      <c r="L144" s="36"/>
      <c r="M144" s="35"/>
      <c r="N144" s="38"/>
      <c r="O144" s="39"/>
      <c r="P144" s="43">
        <f>AVERAGE(P85:P143)</f>
        <v>-2.3989655172413794E-2</v>
      </c>
      <c r="Q144" s="37"/>
      <c r="R144" s="43">
        <f>AVERAGE(R85:R143)</f>
        <v>6.2711864406779646E-4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0.92200000000000004</v>
      </c>
      <c r="D145" s="151">
        <v>5.4999999999999997E-3</v>
      </c>
      <c r="E145" s="150">
        <v>63.7</v>
      </c>
      <c r="F145" s="14">
        <v>1.02</v>
      </c>
      <c r="G145" s="152">
        <v>9.6100000000000005E-2</v>
      </c>
      <c r="H145" s="152">
        <v>1.4999999999999999E-2</v>
      </c>
      <c r="I145" s="150">
        <v>3</v>
      </c>
      <c r="J145" s="150">
        <v>3</v>
      </c>
      <c r="K145" s="152">
        <v>3.3259999999999998E-2</v>
      </c>
      <c r="L145" s="150" t="s">
        <v>40</v>
      </c>
      <c r="M145" s="14" t="s">
        <v>41</v>
      </c>
      <c r="N145" s="156">
        <v>-2.0000000000000001E-4</v>
      </c>
      <c r="O145" s="18">
        <v>0.22550000000000001</v>
      </c>
      <c r="P145" s="152">
        <v>6.13E-2</v>
      </c>
      <c r="Q145" s="152">
        <v>0.10879999999999999</v>
      </c>
      <c r="R145" s="152">
        <v>8.8999999999999999E-3</v>
      </c>
      <c r="S145" s="152">
        <v>4.1000000000000003E-3</v>
      </c>
      <c r="T145" s="152">
        <v>2.0999999999999999E-3</v>
      </c>
      <c r="U145" s="150">
        <v>845</v>
      </c>
      <c r="V145" s="150">
        <v>0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1.046</v>
      </c>
      <c r="D146" s="147">
        <v>8.6999999999999994E-3</v>
      </c>
      <c r="E146" s="144">
        <v>0.05</v>
      </c>
      <c r="F146" s="7">
        <v>1.0509999999999999</v>
      </c>
      <c r="G146" s="146">
        <v>4.7999999999999996E-3</v>
      </c>
      <c r="H146" s="144" t="s">
        <v>414</v>
      </c>
      <c r="I146" s="144">
        <v>3.7</v>
      </c>
      <c r="J146" s="144">
        <v>3.7</v>
      </c>
      <c r="K146" s="146">
        <v>4.3790000000000003E-2</v>
      </c>
      <c r="L146" s="144">
        <v>0.62</v>
      </c>
      <c r="M146" s="7" t="s">
        <v>415</v>
      </c>
      <c r="N146" s="147">
        <v>2.9999999999999997E-4</v>
      </c>
      <c r="O146" s="146">
        <v>0.2341</v>
      </c>
      <c r="P146" s="144" t="s">
        <v>37</v>
      </c>
      <c r="Q146" s="144" t="s">
        <v>37</v>
      </c>
      <c r="R146" s="146">
        <v>-2.0999999999999999E-3</v>
      </c>
      <c r="S146" s="146">
        <v>-3.3999999999999998E-3</v>
      </c>
      <c r="T146" s="146">
        <v>4.0000000000000002E-4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1.0780000000000001</v>
      </c>
      <c r="D147" s="156">
        <v>-1.55E-2</v>
      </c>
      <c r="E147" s="150">
        <v>30.9</v>
      </c>
      <c r="F147" s="14">
        <v>1.089</v>
      </c>
      <c r="G147" s="152">
        <v>1.01E-2</v>
      </c>
      <c r="H147" s="150" t="s">
        <v>347</v>
      </c>
      <c r="I147" s="150">
        <v>4</v>
      </c>
      <c r="J147" s="150">
        <v>4</v>
      </c>
      <c r="K147" s="152">
        <v>5.1650000000000001E-2</v>
      </c>
      <c r="L147" s="150">
        <v>0.76</v>
      </c>
      <c r="M147" s="14" t="s">
        <v>236</v>
      </c>
      <c r="N147" s="159">
        <v>0</v>
      </c>
      <c r="O147" s="152">
        <v>0.34189999999999998</v>
      </c>
      <c r="P147" s="150" t="s">
        <v>37</v>
      </c>
      <c r="Q147" s="150" t="s">
        <v>37</v>
      </c>
      <c r="R147" s="152">
        <v>1.8E-3</v>
      </c>
      <c r="S147" s="152">
        <v>6.6E-3</v>
      </c>
      <c r="T147" s="152">
        <v>3.8999999999999998E-3</v>
      </c>
      <c r="U147" s="150">
        <v>1671</v>
      </c>
      <c r="V147" s="150">
        <v>0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1.0569999999999999</v>
      </c>
      <c r="D148" s="157">
        <v>0</v>
      </c>
      <c r="E148" s="144">
        <v>280.62</v>
      </c>
      <c r="F148" s="7">
        <v>1.0409999999999999</v>
      </c>
      <c r="G148" s="146">
        <v>-1.54E-2</v>
      </c>
      <c r="H148" s="144" t="s">
        <v>290</v>
      </c>
      <c r="I148" s="144">
        <v>5.5</v>
      </c>
      <c r="J148" s="144">
        <v>5.5</v>
      </c>
      <c r="K148" s="146">
        <v>-7.3299999999999997E-3</v>
      </c>
      <c r="L148" s="144">
        <v>0.26</v>
      </c>
      <c r="M148" s="7" t="s">
        <v>291</v>
      </c>
      <c r="N148" s="145">
        <v>-7.4999999999999997E-3</v>
      </c>
      <c r="O148" s="23">
        <v>0.13439999999999999</v>
      </c>
      <c r="P148" s="146">
        <v>-3.7100000000000001E-2</v>
      </c>
      <c r="Q148" s="146">
        <v>0.40300000000000002</v>
      </c>
      <c r="R148" s="146">
        <v>-1.1000000000000001E-3</v>
      </c>
      <c r="S148" s="146">
        <v>-1.4E-3</v>
      </c>
      <c r="T148" s="146">
        <v>-6.4999999999999997E-3</v>
      </c>
      <c r="U148" s="144">
        <v>28523</v>
      </c>
      <c r="V148" s="144">
        <v>-348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1.046</v>
      </c>
      <c r="D149" s="156">
        <v>-6.6E-3</v>
      </c>
      <c r="E149" s="150">
        <v>18.89</v>
      </c>
      <c r="F149" s="14">
        <v>1</v>
      </c>
      <c r="G149" s="152">
        <v>-4.5999999999999999E-2</v>
      </c>
      <c r="H149" s="150" t="s">
        <v>35</v>
      </c>
      <c r="I149" s="150">
        <v>0</v>
      </c>
      <c r="J149" s="150">
        <v>0</v>
      </c>
      <c r="K149" s="152">
        <v>-1.7149999999999999E-2</v>
      </c>
      <c r="L149" s="150">
        <v>2.6</v>
      </c>
      <c r="M149" s="14" t="s">
        <v>36</v>
      </c>
      <c r="N149" s="156">
        <v>-1.67E-2</v>
      </c>
      <c r="O149" s="152">
        <v>0.55600000000000005</v>
      </c>
      <c r="P149" s="150" t="s">
        <v>37</v>
      </c>
      <c r="Q149" s="150" t="s">
        <v>37</v>
      </c>
      <c r="R149" s="152">
        <v>7.1999999999999998E-3</v>
      </c>
      <c r="S149" s="152">
        <v>1.2E-2</v>
      </c>
      <c r="T149" s="152">
        <v>1.5100000000000001E-2</v>
      </c>
      <c r="U149" s="150">
        <v>3211</v>
      </c>
      <c r="V149" s="150">
        <v>2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35"/>
    <hyperlink ref="C17" r:id="rId64" display="http://finance.sina.com.cn/fund/quotes/150335/bc.shtml"/>
    <hyperlink ref="F17" r:id="rId65" display="http://www.cninfo.com.cn/information/fund/netvalue/150335.html"/>
    <hyperlink ref="M17" r:id="rId66" tooltip="399967" display="http://quote.eastmoney.com/zs399967.html"/>
    <hyperlink ref="O17" r:id="rId67" display="https://www.jisilu.cn/data/utils/lowcalc/150335"/>
    <hyperlink ref="Y17" r:id="rId68" tooltip="加【军工股A】为自选A类" display="javascript:addOwnedFund('150335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289"/>
    <hyperlink ref="C19" r:id="rId76" display="http://finance.sina.com.cn/fund/quotes/150289/bc.shtml"/>
    <hyperlink ref="F19" r:id="rId77" display="http://www.cninfo.com.cn/information/fund/netvalue/150289.html"/>
    <hyperlink ref="M19" r:id="rId78" tooltip="399998" display="http://quote.eastmoney.com/zs399998.html"/>
    <hyperlink ref="O19" r:id="rId79" display="https://www.jisilu.cn/data/utils/lowcalc/150289"/>
    <hyperlink ref="Y19" r:id="rId80" tooltip="加【煤炭A级】为自选A类" display="javascript:addOwnedFund('150289');"/>
    <hyperlink ref="A20" r:id="rId81" display="https://www.jisilu.cn/data/sfnew/detail/502037"/>
    <hyperlink ref="C20" r:id="rId82" display="http://finance.sina.com.cn/fund/quotes/502037/bc.shtml"/>
    <hyperlink ref="F20" r:id="rId83" display="http://www.cninfo.com.cn/information/fund/netvalue/502037.html"/>
    <hyperlink ref="M20" r:id="rId84" tooltip="399805" display="http://quote.eastmoney.com/zs399805.html"/>
    <hyperlink ref="O20" r:id="rId85" display="https://www.jisilu.cn/data/utils/lowcalc/502037"/>
    <hyperlink ref="Y20" r:id="rId86" tooltip="加【网金A】为自选A类" display="javascript:addOwnedFund('502037');"/>
    <hyperlink ref="A21" r:id="rId87" display="https://www.jisilu.cn/data/sfnew/detail/150323"/>
    <hyperlink ref="C21" r:id="rId88" display="http://finance.sina.com.cn/fund/quotes/150323/bc.shtml"/>
    <hyperlink ref="F21" r:id="rId89" display="http://www.cninfo.com.cn/information/fund/netvalue/150323.html"/>
    <hyperlink ref="M21" r:id="rId90" tooltip="000827" display="http://quote.eastmoney.com/zs000827.html"/>
    <hyperlink ref="O21" r:id="rId91" display="https://www.jisilu.cn/data/utils/lowcalc/150323"/>
    <hyperlink ref="Y21" r:id="rId92" tooltip="加【环保A端】为自选A类" display="javascript:addOwnedFund('150323');"/>
    <hyperlink ref="A22" r:id="rId93" display="https://www.jisilu.cn/data/sfnew/detail/150303"/>
    <hyperlink ref="C22" r:id="rId94" display="http://finance.sina.com.cn/fund/quotes/150303/bc.shtml"/>
    <hyperlink ref="F22" r:id="rId95" display="http://www.cninfo.com.cn/information/fund/netvalue/150303.html"/>
    <hyperlink ref="M22" r:id="rId96" tooltip="399673" display="http://quote.eastmoney.com/zs399673.html"/>
    <hyperlink ref="O22" r:id="rId97" display="https://www.jisilu.cn/data/utils/lowcalc/150303"/>
    <hyperlink ref="Y22" r:id="rId98" tooltip="加【创业股A】为自选A类" display="javascript:addOwnedFund('150303');"/>
    <hyperlink ref="A23" r:id="rId99" display="https://www.jisilu.cn/data/sfnew/detail/150325"/>
    <hyperlink ref="C23" r:id="rId100" display="http://finance.sina.com.cn/fund/quotes/150325/bc.shtml"/>
    <hyperlink ref="F23" r:id="rId101" display="http://www.cninfo.com.cn/information/fund/netvalue/150325.html"/>
    <hyperlink ref="M23" r:id="rId102" tooltip="399807" display="http://quote.eastmoney.com/zs399807.html"/>
    <hyperlink ref="O23" r:id="rId103" display="https://www.jisilu.cn/data/utils/lowcalc/150325"/>
    <hyperlink ref="Y23" r:id="rId104" tooltip="加【高铁A端】为自选A类" display="javascript:addOwnedFund('150325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1"/>
    <hyperlink ref="C25" r:id="rId112" display="http://finance.sina.com.cn/fund/quotes/150291/bc.shtml"/>
    <hyperlink ref="F25" r:id="rId113" display="http://www.cninfo.com.cn/information/fund/netvalue/150291.html"/>
    <hyperlink ref="M25" r:id="rId114" tooltip="399986" display="http://quote.eastmoney.com/zs399986.html"/>
    <hyperlink ref="O25" r:id="rId115" display="https://www.jisilu.cn/data/utils/lowcalc/150291"/>
    <hyperlink ref="Y25" r:id="rId116" tooltip="将【银行A份】从自选中删除" display="javascript:delOwnedFund('150291');"/>
    <hyperlink ref="A26" r:id="rId117" display="https://www.jisilu.cn/data/sfnew/detail/150293"/>
    <hyperlink ref="C26" r:id="rId118" display="http://finance.sina.com.cn/fund/quotes/150293/bc.shtml"/>
    <hyperlink ref="F26" r:id="rId119" display="http://www.cninfo.com.cn/information/fund/netvalue/150293.html"/>
    <hyperlink ref="M26" r:id="rId120" tooltip="399807" display="http://quote.eastmoney.com/zs399807.html"/>
    <hyperlink ref="O26" r:id="rId121" display="https://www.jisilu.cn/data/utils/lowcalc/150293"/>
    <hyperlink ref="Y26" r:id="rId122" tooltip="加【高铁A级】为自选A类" display="javascript:addOwnedFund('150293');"/>
    <hyperlink ref="A27" r:id="rId123" display="https://www.jisilu.cn/data/sfnew/detail/150299"/>
    <hyperlink ref="C27" r:id="rId124" display="http://finance.sina.com.cn/fund/quotes/150299/bc.shtml"/>
    <hyperlink ref="F27" r:id="rId125" display="http://www.cninfo.com.cn/information/fund/netvalue/150299.html"/>
    <hyperlink ref="M27" r:id="rId126" tooltip="399986" display="http://quote.eastmoney.com/zs399986.html"/>
    <hyperlink ref="O27" r:id="rId127" display="https://www.jisilu.cn/data/utils/lowcalc/150299"/>
    <hyperlink ref="Y27" r:id="rId128" tooltip="将【银行股A】从自选中删除" display="javascript:delOwnedFund('150299');"/>
    <hyperlink ref="A28" r:id="rId129" display="https://www.jisilu.cn/data/sfnew/detail/150198"/>
    <hyperlink ref="C28" r:id="rId130" display="http://finance.sina.com.cn/fund/quotes/150198/bc.shtml"/>
    <hyperlink ref="F28" r:id="rId131" display="http://www.cninfo.com.cn/information/fund/netvalue/150198.html"/>
    <hyperlink ref="M28" r:id="rId132" tooltip="399396" display="http://quote.eastmoney.com/zs399396.html"/>
    <hyperlink ref="O28" r:id="rId133" display="https://www.jisilu.cn/data/utils/lowcalc/150198"/>
    <hyperlink ref="Y28" r:id="rId134" tooltip="加【食品A】为自选A类" display="javascript:addOwnedFund('150198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263"/>
    <hyperlink ref="C31" r:id="rId148" display="http://finance.sina.com.cn/fund/quotes/150263/bc.shtml"/>
    <hyperlink ref="F31" r:id="rId149" display="http://www.cninfo.com.cn/information/fund/netvalue/150263.html"/>
    <hyperlink ref="M31" r:id="rId150" tooltip="000852" display="http://quote.eastmoney.com/zs000852.html"/>
    <hyperlink ref="O31" r:id="rId151" display="https://www.jisilu.cn/data/utils/lowcalc/150263"/>
    <hyperlink ref="Y31" r:id="rId152" tooltip="加【1000A】为自选A类" display="javascript:addOwnedFund('150263');"/>
    <hyperlink ref="A32" r:id="rId153" display="https://www.jisilu.cn/data/sfnew/detail/150130"/>
    <hyperlink ref="C32" r:id="rId154" display="http://finance.sina.com.cn/fund/quotes/150130/bc.shtml"/>
    <hyperlink ref="F32" r:id="rId155" display="http://www.cninfo.com.cn/information/fund/netvalue/150130.html"/>
    <hyperlink ref="M32" r:id="rId156" tooltip="399394" display="http://quote.eastmoney.com/zs399394.html"/>
    <hyperlink ref="O32" r:id="rId157" display="https://www.jisilu.cn/data/utils/lowcalc/150130"/>
    <hyperlink ref="Y32" r:id="rId158" tooltip="加【医药A】为自选A类" display="javascript:addOwnedFund('15013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43"/>
    <hyperlink ref="C35" r:id="rId172" display="http://finance.sina.com.cn/fund/quotes/150343/bc.shtml"/>
    <hyperlink ref="F35" r:id="rId173" display="http://www.cninfo.com.cn/information/fund/netvalue/150343.html"/>
    <hyperlink ref="M35" r:id="rId174" tooltip="399975" display="http://quote.eastmoney.com/zs399975.html"/>
    <hyperlink ref="O35" r:id="rId175" display="https://www.jisilu.cn/data/utils/lowcalc/150343"/>
    <hyperlink ref="Y35" r:id="rId176" tooltip="加【证券A基】为自选A类" display="javascript:addOwnedFund('150343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190"/>
    <hyperlink ref="C37" r:id="rId184" display="http://finance.sina.com.cn/fund/quotes/150190/bc.shtml"/>
    <hyperlink ref="F37" r:id="rId185" display="http://www.cninfo.com.cn/information/fund/netvalue/150190.html"/>
    <hyperlink ref="M37" r:id="rId186" tooltip="000827" display="http://quote.eastmoney.com/zs000827.html"/>
    <hyperlink ref="O37" r:id="rId187" display="https://www.jisilu.cn/data/utils/lowcalc/150190"/>
    <hyperlink ref="Y37" r:id="rId188" tooltip="加【NCF环保A】为自选A类" display="javascript:addOwnedFund('150190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502057"/>
    <hyperlink ref="C40" r:id="rId202" display="http://finance.sina.com.cn/fund/quotes/502057/bc.shtml"/>
    <hyperlink ref="F40" r:id="rId203" display="http://www.cninfo.com.cn/information/fund/netvalue/502057.html"/>
    <hyperlink ref="M40" r:id="rId204" tooltip="399989" display="http://quote.eastmoney.com/zs399989.html"/>
    <hyperlink ref="O40" r:id="rId205" display="https://www.jisilu.cn/data/utils/lowcalc/502057"/>
    <hyperlink ref="Y40" r:id="rId206" tooltip="加【医疗A】为自选A类" display="javascript:addOwnedFund('50205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94"/>
    <hyperlink ref="C44" r:id="rId220" display="http://finance.sina.com.cn/fund/quotes/150094/bc.shtml"/>
    <hyperlink ref="F44" r:id="rId221" display="http://www.cninfo.com.cn/information/fund/netvalue/150094.html"/>
    <hyperlink ref="M44" r:id="rId222" tooltip="000966" display="http://quote.eastmoney.com/zs000966.html"/>
    <hyperlink ref="O44" r:id="rId223" display="https://www.jisilu.cn/data/utils/lowcalc/150094"/>
    <hyperlink ref="Y44" r:id="rId224" tooltip="加【泰信400A】为自选A类" display="javascript:addOwnedFund('150094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053"/>
    <hyperlink ref="C46" r:id="rId232" display="http://finance.sina.com.cn/fund/quotes/150053/bc.shtml"/>
    <hyperlink ref="F46" r:id="rId233" display="http://www.cninfo.com.cn/information/fund/netvalue/150053.html"/>
    <hyperlink ref="M46" r:id="rId234" tooltip="399905" display="http://quote.eastmoney.com/zs399905.html"/>
    <hyperlink ref="O46" r:id="rId235" display="https://www.jisilu.cn/data/utils/lowcalc/150053"/>
    <hyperlink ref="Y46" r:id="rId236" tooltip="加【泰达500A】为自选A类" display="javascript:addOwnedFund('150053');"/>
    <hyperlink ref="A47" r:id="rId237" display="https://www.jisilu.cn/data/sfnew/detail/150145"/>
    <hyperlink ref="C47" r:id="rId238" display="http://finance.sina.com.cn/fund/quotes/150145/bc.shtml"/>
    <hyperlink ref="F47" r:id="rId239" display="http://www.cninfo.com.cn/information/fund/netvalue/150145.html"/>
    <hyperlink ref="M47" r:id="rId240" tooltip="000828" display="http://quote.eastmoney.com/zs000828.html"/>
    <hyperlink ref="O47" r:id="rId241" display="https://www.jisilu.cn/data/utils/lowcalc/150145"/>
    <hyperlink ref="Y47" r:id="rId242" tooltip="加【高贝塔A】为自选A类" display="javascript:addOwnedFund('150145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030"/>
    <hyperlink ref="C50" r:id="rId256" display="http://finance.sina.com.cn/fund/quotes/150030/bc.shtml"/>
    <hyperlink ref="F50" r:id="rId257" display="http://www.cninfo.com.cn/information/fund/netvalue/150030.html"/>
    <hyperlink ref="M50" r:id="rId258" tooltip="000971" display="http://quote.eastmoney.com/zs000971.html"/>
    <hyperlink ref="O50" r:id="rId259" display="https://www.jisilu.cn/data/utils/lowcalc/150030"/>
    <hyperlink ref="Y50" r:id="rId260" tooltip="加【中证90A】为自选A类" display="javascript:addOwnedFund('150030');"/>
    <hyperlink ref="A51" r:id="rId261" display="https://www.jisilu.cn/data/sfnew/detail/150073"/>
    <hyperlink ref="C51" r:id="rId262" display="http://finance.sina.com.cn/fund/quotes/150073/bc.shtml"/>
    <hyperlink ref="F51" r:id="rId263" display="http://www.cninfo.com.cn/information/fund/netvalue/150073.html"/>
    <hyperlink ref="M51" r:id="rId264" tooltip="399958" display="http://quote.eastmoney.com/zs399958.html"/>
    <hyperlink ref="O51" r:id="rId265" display="https://www.jisilu.cn/data/utils/lowcalc/150073"/>
    <hyperlink ref="Y51" r:id="rId266" tooltip="加【诺安稳健】为自选A类" display="javascript:addOwnedFund('150073');"/>
    <hyperlink ref="A52" r:id="rId267" display="https://www.jisilu.cn/data/sfnew/detail/150121"/>
    <hyperlink ref="C52" r:id="rId268" display="http://finance.sina.com.cn/fund/quotes/150121/bc.shtml"/>
    <hyperlink ref="F52" r:id="rId269" display="http://www.cninfo.com.cn/information/fund/netvalue/150121.html"/>
    <hyperlink ref="M52" r:id="rId270" tooltip="399918" display="http://quote.eastmoney.com/zs399918.html"/>
    <hyperlink ref="O52" r:id="rId271" display="https://www.jisilu.cn/data/utils/lowcalc/150121"/>
    <hyperlink ref="Y52" r:id="rId272" tooltip="加【银河优先】为自选A类" display="javascript:addOwnedFund('150121');"/>
    <hyperlink ref="A53" r:id="rId273" display="https://www.jisilu.cn/data/sfnew/detail/150112"/>
    <hyperlink ref="C53" r:id="rId274" display="http://finance.sina.com.cn/fund/quotes/150112/bc.shtml"/>
    <hyperlink ref="F53" r:id="rId275" display="http://www.cninfo.com.cn/information/fund/netvalue/150112.html"/>
    <hyperlink ref="M53" r:id="rId276" tooltip="399330" display="http://quote.eastmoney.com/zs399330.html"/>
    <hyperlink ref="O53" r:id="rId277" display="https://www.jisilu.cn/data/utils/lowcalc/150112"/>
    <hyperlink ref="Y53" r:id="rId278" tooltip="加【深100A】为自选A类" display="javascript:addOwnedFund('150112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31"/>
    <hyperlink ref="C55" r:id="rId286" display="http://finance.sina.com.cn/fund/quotes/502031/bc.shtml"/>
    <hyperlink ref="F55" r:id="rId287" display="http://www.cninfo.com.cn/information/fund/netvalue/502031.html"/>
    <hyperlink ref="M55" r:id="rId288" tooltip="399807" display="http://quote.eastmoney.com/zs399807.html"/>
    <hyperlink ref="O55" r:id="rId289" display="https://www.jisilu.cn/data/utils/lowcalc/502031"/>
    <hyperlink ref="Y55" r:id="rId290" tooltip="将【高铁A】从自选中删除" display="javascript:delOwnedFund('502031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150055"/>
    <hyperlink ref="C57" r:id="rId298" display="http://finance.sina.com.cn/fund/quotes/150055/bc.shtml"/>
    <hyperlink ref="F57" r:id="rId299" display="http://www.cninfo.com.cn/information/fund/netvalue/150055.html"/>
    <hyperlink ref="M57" r:id="rId300" tooltip="399905" display="http://quote.eastmoney.com/zs399905.html"/>
    <hyperlink ref="O57" r:id="rId301" display="https://www.jisilu.cn/data/utils/lowcalc/150055"/>
    <hyperlink ref="Y57" r:id="rId302" tooltip="加【500A】为自选A类" display="javascript:addOwnedFund('150055');"/>
    <hyperlink ref="A58" r:id="rId303" display="https://www.jisilu.cn/data/sfnew/detail/502021"/>
    <hyperlink ref="C58" r:id="rId304" display="http://finance.sina.com.cn/fund/quotes/502021/bc.shtml"/>
    <hyperlink ref="F58" r:id="rId305" display="http://www.cninfo.com.cn/information/fund/netvalue/502021.html"/>
    <hyperlink ref="M58" r:id="rId306" tooltip="000016" display="http://quote.eastmoney.com/zs000016.html"/>
    <hyperlink ref="O58" r:id="rId307" display="https://www.jisilu.cn/data/utils/lowcalc/502021"/>
    <hyperlink ref="Y58" r:id="rId308" tooltip="加【国金50A】为自选A类" display="javascript:addOwnedFund('502021');"/>
    <hyperlink ref="A59" r:id="rId309" display="https://www.jisilu.cn/data/sfnew/detail/150083"/>
    <hyperlink ref="C59" r:id="rId310" display="http://finance.sina.com.cn/fund/quotes/150083/bc.shtml"/>
    <hyperlink ref="F59" r:id="rId311" display="http://www.cninfo.com.cn/information/fund/netvalue/150083.html"/>
    <hyperlink ref="M59" r:id="rId312" tooltip="399330" display="http://quote.eastmoney.com/zs399330.html"/>
    <hyperlink ref="O59" r:id="rId313" display="https://www.jisilu.cn/data/utils/lowcalc/150083"/>
    <hyperlink ref="Y59" r:id="rId314" tooltip="加【深证100A】为自选A类" display="javascript:addOwnedFund('150083');"/>
    <hyperlink ref="A60" r:id="rId315" display="https://www.jisilu.cn/data/sfnew/detail/150036"/>
    <hyperlink ref="C60" r:id="rId316" display="http://finance.sina.com.cn/fund/quotes/150036/bc.shtml"/>
    <hyperlink ref="F60" r:id="rId317" display="http://www.cninfo.com.cn/information/fund/netvalue/150036.html"/>
    <hyperlink ref="M60" r:id="rId318" tooltip="399300" display="http://quote.eastmoney.com/zs399300.html"/>
    <hyperlink ref="O60" r:id="rId319" display="https://www.jisilu.cn/data/utils/lowcalc/150036"/>
    <hyperlink ref="Y60" r:id="rId320" tooltip="加【建信稳健】为自选A类" display="javascript:addOwnedFund('150036');"/>
    <hyperlink ref="A61" r:id="rId321" display="https://www.jisilu.cn/data/sfnew/detail/150167"/>
    <hyperlink ref="C61" r:id="rId322" display="http://finance.sina.com.cn/fund/quotes/150167/bc.shtml"/>
    <hyperlink ref="F61" r:id="rId323" display="http://www.cninfo.com.cn/information/fund/netvalue/150167.html"/>
    <hyperlink ref="M61" r:id="rId324" tooltip="399300" display="http://quote.eastmoney.com/zs399300.html"/>
    <hyperlink ref="O61" r:id="rId325" display="https://www.jisilu.cn/data/utils/lowcalc/150167"/>
    <hyperlink ref="Y61" r:id="rId326" tooltip="加【银华300A】为自选A类" display="javascript:addOwnedFund('150167');"/>
    <hyperlink ref="A62" r:id="rId327" display="https://www.jisilu.cn/data/sfnew/detail/150267"/>
    <hyperlink ref="C62" r:id="rId328" display="http://finance.sina.com.cn/fund/quotes/150267/bc.shtml"/>
    <hyperlink ref="F62" r:id="rId329" display="http://www.cninfo.com.cn/information/fund/netvalue/150267.html"/>
    <hyperlink ref="M62" r:id="rId330" tooltip="399986" display="http://quote.eastmoney.com/zs399986.html"/>
    <hyperlink ref="O62" r:id="rId331" display="https://www.jisilu.cn/data/utils/lowcalc/150267"/>
    <hyperlink ref="Y62" r:id="rId332" tooltip="将【银行A类】从自选中删除" display="javascript:delOwnedFund('150267');"/>
    <hyperlink ref="A63" r:id="rId333" display="https://www.jisilu.cn/data/sfnew/detail/150213"/>
    <hyperlink ref="C63" r:id="rId334" display="http://finance.sina.com.cn/fund/quotes/150213/bc.shtml"/>
    <hyperlink ref="F63" r:id="rId335" display="http://www.cninfo.com.cn/information/fund/netvalue/150213.html"/>
    <hyperlink ref="M63" r:id="rId336" tooltip="399958" display="http://quote.eastmoney.com/zs399958.html"/>
    <hyperlink ref="O63" r:id="rId337" display="https://www.jisilu.cn/data/utils/lowcalc/150213"/>
    <hyperlink ref="Y63" r:id="rId338" tooltip="加【成长A级】为自选A类" display="javascript:addOwnedFund('150213');"/>
    <hyperlink ref="A64" r:id="rId339" display="https://www.jisilu.cn/data/sfnew/detail/150140"/>
    <hyperlink ref="C64" r:id="rId340" display="http://finance.sina.com.cn/fund/quotes/150140/bc.shtml"/>
    <hyperlink ref="F64" r:id="rId341" display="http://www.cninfo.com.cn/information/fund/netvalue/150140.html"/>
    <hyperlink ref="M64" r:id="rId342" tooltip="399300" display="http://quote.eastmoney.com/zs399300.html"/>
    <hyperlink ref="O64" r:id="rId343" display="https://www.jisilu.cn/data/utils/lowcalc/150140"/>
    <hyperlink ref="Y64" r:id="rId344" tooltip="加【国金300A】为自选A类" display="javascript:addOwnedFund('150140');"/>
    <hyperlink ref="A65" r:id="rId345" display="https://www.jisilu.cn/data/sfnew/detail/150295"/>
    <hyperlink ref="C65" r:id="rId346" display="http://finance.sina.com.cn/fund/quotes/150295/bc.shtml"/>
    <hyperlink ref="F65" r:id="rId347" display="http://www.cninfo.com.cn/information/fund/netvalue/150295.html"/>
    <hyperlink ref="M65" r:id="rId348" tooltip="399974" display="http://quote.eastmoney.com/zs399974.html"/>
    <hyperlink ref="O65" r:id="rId349" display="https://www.jisilu.cn/data/utils/lowcalc/150295"/>
    <hyperlink ref="Y65" r:id="rId350" tooltip="加【改革A】为自选A类" display="javascript:addOwnedFund('150295');"/>
    <hyperlink ref="A66" r:id="rId351" display="https://www.jisilu.cn/data/sfnew/detail/502054"/>
    <hyperlink ref="C66" r:id="rId352" display="http://finance.sina.com.cn/fund/quotes/502054/bc.shtml"/>
    <hyperlink ref="F66" r:id="rId353" display="http://www.cninfo.com.cn/information/fund/netvalue/502054.html"/>
    <hyperlink ref="M66" r:id="rId354" tooltip="399975" display="http://quote.eastmoney.com/zs399975.html"/>
    <hyperlink ref="O66" r:id="rId355" display="https://www.jisilu.cn/data/utils/lowcalc/502054"/>
    <hyperlink ref="Y66" r:id="rId356" tooltip="加【券商A】为自选A类" display="javascript:addOwnedFund('502054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104"/>
    <hyperlink ref="C68" r:id="rId364" display="http://finance.sina.com.cn/fund/quotes/150104/bc.shtml"/>
    <hyperlink ref="F68" r:id="rId365" display="http://www.cninfo.com.cn/information/fund/netvalue/150104.html"/>
    <hyperlink ref="M68" r:id="rId366" tooltip="399300" display="http://quote.eastmoney.com/zs399300.html"/>
    <hyperlink ref="O68" r:id="rId367" display="https://www.jisilu.cn/data/utils/lowcalc/150104"/>
    <hyperlink ref="Y68" r:id="rId368" tooltip="加【HS300A】为自选A类" display="javascript:addOwnedFund('150104');"/>
    <hyperlink ref="A69" r:id="rId369" display="https://www.jisilu.cn/data/sfnew/detail/150064"/>
    <hyperlink ref="C69" r:id="rId370" display="http://finance.sina.com.cn/fund/quotes/150064/bc.shtml"/>
    <hyperlink ref="F69" r:id="rId371" display="http://www.cninfo.com.cn/information/fund/netvalue/150064.html"/>
    <hyperlink ref="M69" r:id="rId372" tooltip="399904" display="http://quote.eastmoney.com/zs399904.html"/>
    <hyperlink ref="O69" r:id="rId373" display="https://www.jisilu.cn/data/utils/lowcalc/150064"/>
    <hyperlink ref="Y69" r:id="rId374" tooltip="加【同瑞A】为自选A类" display="javascript:addOwnedFund('150064');"/>
    <hyperlink ref="A70" r:id="rId375" display="https://www.jisilu.cn/data/sfnew/detail/150090"/>
    <hyperlink ref="C70" r:id="rId376" display="http://finance.sina.com.cn/fund/quotes/150090/bc.shtml"/>
    <hyperlink ref="F70" r:id="rId377" display="http://www.cninfo.com.cn/information/fund/netvalue/150090.html"/>
    <hyperlink ref="M70" r:id="rId378" tooltip="399958" display="http://quote.eastmoney.com/zs399958.html"/>
    <hyperlink ref="O70" r:id="rId379" display="https://www.jisilu.cn/data/utils/lowcalc/150090"/>
    <hyperlink ref="Y70" r:id="rId380" tooltip="加【成长A】为自选A类" display="javascript:addOwnedFund('15009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12"/>
    <hyperlink ref="C72" r:id="rId388" display="http://finance.sina.com.cn/fund/quotes/150012/bc.shtml"/>
    <hyperlink ref="F72" r:id="rId389" display="http://www.cninfo.com.cn/information/fund/netvalue/150012.html"/>
    <hyperlink ref="M72" r:id="rId390" tooltip="399903" display="http://quote.eastmoney.com/zs399903.html"/>
    <hyperlink ref="O72" r:id="rId391" display="https://www.jisilu.cn/data/utils/lowcalc/150012"/>
    <hyperlink ref="Y72" r:id="rId392" tooltip="加【中证100A】为自选A类" display="javascript:addOwnedFund('150012');"/>
    <hyperlink ref="A73" r:id="rId393" display="https://www.jisilu.cn/data/sfnew/detail/150225"/>
    <hyperlink ref="C73" r:id="rId394" display="http://finance.sina.com.cn/fund/quotes/150225/bc.shtml"/>
    <hyperlink ref="F73" r:id="rId395" display="http://www.cninfo.com.cn/information/fund/netvalue/150225.html"/>
    <hyperlink ref="M73" r:id="rId396" tooltip="399966" display="http://quote.eastmoney.com/zs399966.html"/>
    <hyperlink ref="O73" r:id="rId397" display="https://www.jisilu.cn/data/utils/lowcalc/150225"/>
    <hyperlink ref="Y73" r:id="rId398" tooltip="加【证保A级】为自选A类" display="javascript:addOwnedFund('150225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2" r:id="rId438" display="https://www.jisilu.cn/data/sfnew/detail/150157"/>
    <hyperlink ref="C82" r:id="rId439" display="http://finance.sina.com.cn/fund/quotes/150157/bc.shtml"/>
    <hyperlink ref="F82" r:id="rId440" display="http://www.cninfo.com.cn/information/fund/netvalue/150157.html"/>
    <hyperlink ref="M82" r:id="rId441" tooltip="000974" display="http://quote.eastmoney.com/zs000974.html"/>
    <hyperlink ref="O82" r:id="rId442" display="https://www.jisilu.cn/data/utils/lowcalc/150157"/>
    <hyperlink ref="Y82" r:id="rId443" tooltip="加【金融A】为自选A类" display="javascript:addOwnedFund('150157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076"/>
    <hyperlink ref="C86" r:id="rId457" display="http://finance.sina.com.cn/fund/quotes/150076/bc.shtml"/>
    <hyperlink ref="F86" r:id="rId458" display="http://www.cninfo.com.cn/information/fund/netvalue/150076.html"/>
    <hyperlink ref="M86" r:id="rId459" tooltip="399300" display="http://quote.eastmoney.com/zs399300.html"/>
    <hyperlink ref="O86" r:id="rId460" display="https://www.jisilu.cn/data/utils/lowcalc/150076"/>
    <hyperlink ref="Y86" r:id="rId461" tooltip="加【浙商稳健】为自选A类" display="javascript:addOwnedFund('150076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49"/>
    <hyperlink ref="C88" r:id="rId469" display="http://finance.sina.com.cn/fund/quotes/150249/bc.shtml"/>
    <hyperlink ref="F88" r:id="rId470" display="http://www.cninfo.com.cn/information/fund/netvalue/150249.html"/>
    <hyperlink ref="M88" r:id="rId471" tooltip="399986" display="http://quote.eastmoney.com/zs399986.html"/>
    <hyperlink ref="O88" r:id="rId472" display="https://www.jisilu.cn/data/utils/lowcalc/150249"/>
    <hyperlink ref="Y88" r:id="rId473" tooltip="将【银行A端】从自选中删除" display="javascript:delOwnedFund('150249');"/>
    <hyperlink ref="A89" r:id="rId474" display="https://www.jisilu.cn/data/sfnew/detail/502027"/>
    <hyperlink ref="C89" r:id="rId475" display="http://finance.sina.com.cn/fund/quotes/502027/bc.shtml"/>
    <hyperlink ref="F89" r:id="rId476" display="http://www.cninfo.com.cn/information/fund/netvalue/502027.html"/>
    <hyperlink ref="M89" r:id="rId477" tooltip="399429" display="http://quote.eastmoney.com/zs399429.html"/>
    <hyperlink ref="O89" r:id="rId478" display="https://www.jisilu.cn/data/utils/lowcalc/502027"/>
    <hyperlink ref="Y89" r:id="rId479" tooltip="加【新丝路A】为自选A类" display="javascript:addOwnedFund('502027');"/>
    <hyperlink ref="A90" r:id="rId480" display="https://www.jisilu.cn/data/sfnew/detail/150233"/>
    <hyperlink ref="C90" r:id="rId481" display="http://finance.sina.com.cn/fund/quotes/150233/bc.shtml"/>
    <hyperlink ref="F90" r:id="rId482" display="http://www.cninfo.com.cn/information/fund/netvalue/150233.html"/>
    <hyperlink ref="M90" r:id="rId483" tooltip="399810" display="http://quote.eastmoney.com/zs399810.html"/>
    <hyperlink ref="O90" r:id="rId484" display="https://www.jisilu.cn/data/utils/lowcalc/150233"/>
    <hyperlink ref="Y90" r:id="rId485" tooltip="加【传媒业A】为自选A类" display="javascript:addOwnedFund('150233');"/>
    <hyperlink ref="A91" r:id="rId486" display="https://www.jisilu.cn/data/sfnew/detail/150217"/>
    <hyperlink ref="C91" r:id="rId487" display="http://finance.sina.com.cn/fund/quotes/150217/bc.shtml"/>
    <hyperlink ref="F91" r:id="rId488" display="http://www.cninfo.com.cn/information/fund/netvalue/150217.html"/>
    <hyperlink ref="M91" r:id="rId489" tooltip="399412" display="http://quote.eastmoney.com/zs399412.html"/>
    <hyperlink ref="O91" r:id="rId490" display="https://www.jisilu.cn/data/utils/lowcalc/150217"/>
    <hyperlink ref="Y91" r:id="rId491" tooltip="加【新能源A】为自选A类" display="javascript:addOwnedFund('150217');"/>
    <hyperlink ref="A92" r:id="rId492" display="https://www.jisilu.cn/data/sfnew/detail/150273"/>
    <hyperlink ref="C92" r:id="rId493" display="http://finance.sina.com.cn/fund/quotes/150273/bc.shtml"/>
    <hyperlink ref="F92" r:id="rId494" display="http://www.cninfo.com.cn/information/fund/netvalue/150273.html"/>
    <hyperlink ref="M92" r:id="rId495" tooltip="399991" display="http://quote.eastmoney.com/zs399991.html"/>
    <hyperlink ref="O92" r:id="rId496" display="https://www.jisilu.cn/data/utils/lowcalc/150273"/>
    <hyperlink ref="Y92" r:id="rId497" tooltip="加【带路A】为自选A类" display="javascript:addOwnedFund('150273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7"/>
    <hyperlink ref="C94" r:id="rId505" display="http://finance.sina.com.cn/fund/quotes/150207/bc.shtml"/>
    <hyperlink ref="F94" r:id="rId506" display="http://www.cninfo.com.cn/information/fund/netvalue/150207.html"/>
    <hyperlink ref="M94" r:id="rId507" tooltip="399983" display="http://quote.eastmoney.com/zs399983.html"/>
    <hyperlink ref="O94" r:id="rId508" display="https://www.jisilu.cn/data/utils/lowcalc/150207"/>
    <hyperlink ref="Y94" r:id="rId509" tooltip="加【地产A端】为自选A类" display="javascript:addOwnedFund('150207');"/>
    <hyperlink ref="A95" r:id="rId510" display="https://www.jisilu.cn/data/sfnew/detail/502024"/>
    <hyperlink ref="C95" r:id="rId511" display="http://finance.sina.com.cn/fund/quotes/502024/bc.shtml"/>
    <hyperlink ref="F95" r:id="rId512" display="http://www.cninfo.com.cn/information/fund/netvalue/502024.html"/>
    <hyperlink ref="M95" r:id="rId513" tooltip="399440" display="http://quote.eastmoney.com/zs399440.html"/>
    <hyperlink ref="O95" r:id="rId514" display="https://www.jisilu.cn/data/utils/lowcalc/502024"/>
    <hyperlink ref="Y95" r:id="rId515" tooltip="加【钢铁A】为自选A类" display="javascript:addOwnedFund('502024');"/>
    <hyperlink ref="A96" r:id="rId516" display="https://www.jisilu.cn/data/sfnew/detail/150237"/>
    <hyperlink ref="C96" r:id="rId517" display="http://finance.sina.com.cn/fund/quotes/150237/bc.shtml"/>
    <hyperlink ref="F96" r:id="rId518" display="http://www.cninfo.com.cn/information/fund/netvalue/150237.html"/>
    <hyperlink ref="M96" r:id="rId519" tooltip="000827" display="http://quote.eastmoney.com/zs000827.html"/>
    <hyperlink ref="O96" r:id="rId520" display="https://www.jisilu.cn/data/utils/lowcalc/150237"/>
    <hyperlink ref="Y96" r:id="rId521" tooltip="加【环保A级】为自选A类" display="javascript:addOwnedFund('150237');"/>
    <hyperlink ref="A97" r:id="rId522" display="https://www.jisilu.cn/data/sfnew/detail/150257"/>
    <hyperlink ref="C97" r:id="rId523" display="http://finance.sina.com.cn/fund/quotes/150257/bc.shtml"/>
    <hyperlink ref="F97" r:id="rId524" display="http://www.cninfo.com.cn/information/fund/netvalue/150257.html"/>
    <hyperlink ref="M97" r:id="rId525" tooltip="399993" display="http://quote.eastmoney.com/zs399993.html"/>
    <hyperlink ref="O97" r:id="rId526" display="https://www.jisilu.cn/data/utils/lowcalc/150257"/>
    <hyperlink ref="Y97" r:id="rId527" tooltip="加【生物A】为自选A类" display="javascript:addOwnedFund('150257');"/>
    <hyperlink ref="A98" r:id="rId528" display="https://www.jisilu.cn/data/sfnew/detail/150259"/>
    <hyperlink ref="C98" r:id="rId529" display="http://finance.sina.com.cn/fund/quotes/150259/bc.shtml"/>
    <hyperlink ref="F98" r:id="rId530" display="http://www.cninfo.com.cn/information/fund/netvalue/150259.html"/>
    <hyperlink ref="M98" r:id="rId531" tooltip="399992" display="http://quote.eastmoney.com/zs399992.html"/>
    <hyperlink ref="O98" r:id="rId532" display="https://www.jisilu.cn/data/utils/lowcalc/150259"/>
    <hyperlink ref="Y98" r:id="rId533" tooltip="加【重组A】为自选A类" display="javascript:addOwnedFund('150259');"/>
    <hyperlink ref="A99" r:id="rId534" display="https://www.jisilu.cn/data/sfnew/detail/150229"/>
    <hyperlink ref="C99" r:id="rId535" display="http://finance.sina.com.cn/fund/quotes/150229/bc.shtml"/>
    <hyperlink ref="F99" r:id="rId536" display="http://www.cninfo.com.cn/information/fund/netvalue/150229.html"/>
    <hyperlink ref="M99" r:id="rId537" tooltip="399987" display="http://quote.eastmoney.com/zs399987.html"/>
    <hyperlink ref="O99" r:id="rId538" display="https://www.jisilu.cn/data/utils/lowcalc/150229"/>
    <hyperlink ref="Y99" r:id="rId539" tooltip="加【酒A】为自选A类" display="javascript:addOwnedFund('150229');"/>
    <hyperlink ref="A100" r:id="rId540" display="https://www.jisilu.cn/data/sfnew/detail/150243"/>
    <hyperlink ref="C100" r:id="rId541" display="http://finance.sina.com.cn/fund/quotes/150243/bc.shtml"/>
    <hyperlink ref="F100" r:id="rId542" display="http://www.cninfo.com.cn/information/fund/netvalue/150243.html"/>
    <hyperlink ref="M100" r:id="rId543" tooltip="399006" display="http://quote.eastmoney.com/zs399006.html"/>
    <hyperlink ref="O100" r:id="rId544" display="https://www.jisilu.cn/data/utils/lowcalc/150243"/>
    <hyperlink ref="Y100" r:id="rId545" tooltip="加【创业A】为自选A类" display="javascript:addOwnedFund('150243');"/>
    <hyperlink ref="A101" r:id="rId546" display="https://www.jisilu.cn/data/sfnew/detail/150241"/>
    <hyperlink ref="C101" r:id="rId547" display="http://finance.sina.com.cn/fund/quotes/150241/bc.shtml"/>
    <hyperlink ref="F101" r:id="rId548" display="http://www.cninfo.com.cn/information/fund/netvalue/150241.html"/>
    <hyperlink ref="M101" r:id="rId549" tooltip="399986" display="http://quote.eastmoney.com/zs399986.html"/>
    <hyperlink ref="O101" r:id="rId550" display="https://www.jisilu.cn/data/utils/lowcalc/150241"/>
    <hyperlink ref="Y101" r:id="rId551" tooltip="将【银行A级】从自选中删除" display="javascript:delOwnedFund('150241');"/>
    <hyperlink ref="A102" r:id="rId552" display="https://www.jisilu.cn/data/sfnew/detail/150283"/>
    <hyperlink ref="C102" r:id="rId553" display="http://finance.sina.com.cn/fund/quotes/150283/bc.shtml"/>
    <hyperlink ref="F102" r:id="rId554" display="http://www.cninfo.com.cn/information/fund/netvalue/150283.html"/>
    <hyperlink ref="M102" r:id="rId555" tooltip="000808" display="http://quote.eastmoney.com/zs000808.html"/>
    <hyperlink ref="O102" r:id="rId556" display="https://www.jisilu.cn/data/utils/lowcalc/150283"/>
    <hyperlink ref="Y102" r:id="rId557" tooltip="加【SW医药A】为自选A类" display="javascript:addOwnedFund('150283');"/>
    <hyperlink ref="A103" r:id="rId558" display="https://www.jisilu.cn/data/sfnew/detail/150275"/>
    <hyperlink ref="C103" r:id="rId559" display="http://finance.sina.com.cn/fund/quotes/150275/bc.shtml"/>
    <hyperlink ref="F103" r:id="rId560" display="http://www.cninfo.com.cn/information/fund/netvalue/150275.html"/>
    <hyperlink ref="M103" r:id="rId561" tooltip="399991" display="http://quote.eastmoney.com/zs399991.html"/>
    <hyperlink ref="O103" r:id="rId562" display="https://www.jisilu.cn/data/utils/lowcalc/150275"/>
    <hyperlink ref="Y103" r:id="rId563" tooltip="将【一带一A】从自选中删除" display="javascript:delOwnedFund('150275');"/>
    <hyperlink ref="A104" r:id="rId564" display="https://www.jisilu.cn/data/sfnew/detail/150305"/>
    <hyperlink ref="C104" r:id="rId565" display="http://finance.sina.com.cn/fund/quotes/150305/bc.shtml"/>
    <hyperlink ref="F104" r:id="rId566" display="http://www.cninfo.com.cn/information/fund/netvalue/150305.html"/>
    <hyperlink ref="M104" r:id="rId567" tooltip="399812" display="http://quote.eastmoney.com/zs399812.html"/>
    <hyperlink ref="O104" r:id="rId568" display="https://www.jisilu.cn/data/utils/lowcalc/150305"/>
    <hyperlink ref="Y104" r:id="rId569" tooltip="加【养老A】为自选A类" display="javascript:addOwnedFund('150305');"/>
    <hyperlink ref="A105" r:id="rId570" display="https://www.jisilu.cn/data/sfnew/detail/150277"/>
    <hyperlink ref="C105" r:id="rId571" display="http://finance.sina.com.cn/fund/quotes/150277/bc.shtml"/>
    <hyperlink ref="F105" r:id="rId572" display="http://www.cninfo.com.cn/information/fund/netvalue/150277.html"/>
    <hyperlink ref="M105" r:id="rId573" tooltip="399807" display="http://quote.eastmoney.com/zs399807.html"/>
    <hyperlink ref="O105" r:id="rId574" display="https://www.jisilu.cn/data/utils/lowcalc/150277"/>
    <hyperlink ref="Y105" r:id="rId575" tooltip="将【高铁A】从自选中删除" display="javascript:delOwnedFund('150277');"/>
    <hyperlink ref="A106" r:id="rId576" display="https://www.jisilu.cn/data/sfnew/detail/150315"/>
    <hyperlink ref="C106" r:id="rId577" display="http://finance.sina.com.cn/fund/quotes/150315/bc.shtml"/>
    <hyperlink ref="F106" r:id="rId578" display="http://www.cninfo.com.cn/information/fund/netvalue/150315.html"/>
    <hyperlink ref="M106" r:id="rId579" tooltip="399803" display="http://quote.eastmoney.com/zs399803.html"/>
    <hyperlink ref="O106" r:id="rId580" display="https://www.jisilu.cn/data/utils/lowcalc/150315"/>
    <hyperlink ref="Y106" r:id="rId581" tooltip="加【工业4A】为自选A类" display="javascript:addOwnedFund('150315');"/>
    <hyperlink ref="A107" r:id="rId582" display="https://www.jisilu.cn/data/sfnew/detail/150169"/>
    <hyperlink ref="C107" r:id="rId583" display="http://finance.sina.com.cn/fund/quotes/150169/bc.shtml"/>
    <hyperlink ref="F107" r:id="rId584" display="http://www.cninfo.com.cn/information/fund/netvalue/150169.html"/>
    <hyperlink ref="M107" r:id="rId585" tooltip="HSI" display="http://quote.eastmoney.com/hk/zs110000.html"/>
    <hyperlink ref="O107" r:id="rId586" display="https://www.jisilu.cn/data/utils/lowcalc/150169"/>
    <hyperlink ref="Y107" r:id="rId587" tooltip="将【恒生A】从自选中删除" display="javascript:delOwnedFund('150169');"/>
    <hyperlink ref="A108" r:id="rId588" display="https://www.jisilu.cn/data/sfnew/detail/150100"/>
    <hyperlink ref="C108" r:id="rId589" display="http://finance.sina.com.cn/fund/quotes/150100/bc.shtml"/>
    <hyperlink ref="F108" r:id="rId590" display="http://www.cninfo.com.cn/information/fund/netvalue/150100.html"/>
    <hyperlink ref="M108" r:id="rId591" tooltip="000805" display="http://quote.eastmoney.com/zs000805.html"/>
    <hyperlink ref="O108" r:id="rId592" display="https://www.jisilu.cn/data/utils/lowcalc/150100"/>
    <hyperlink ref="Y108" r:id="rId593" tooltip="加【资源A】为自选A类" display="javascript:addOwnedFund('150100');"/>
    <hyperlink ref="A109" r:id="rId594" display="https://www.jisilu.cn/data/sfnew/detail/150179"/>
    <hyperlink ref="C109" r:id="rId595" display="http://finance.sina.com.cn/fund/quotes/150179/bc.shtml"/>
    <hyperlink ref="F109" r:id="rId596" display="http://www.cninfo.com.cn/information/fund/netvalue/150179.html"/>
    <hyperlink ref="M109" r:id="rId597" tooltip="399935" display="http://quote.eastmoney.com/zs399935.html"/>
    <hyperlink ref="O109" r:id="rId598" display="https://www.jisilu.cn/data/utils/lowcalc/150179"/>
    <hyperlink ref="Y109" r:id="rId599" tooltip="加【信息A】为自选A类" display="javascript:addOwnedFund('150179');"/>
    <hyperlink ref="A110" r:id="rId600" display="https://www.jisilu.cn/data/sfnew/detail/150235"/>
    <hyperlink ref="C110" r:id="rId601" display="http://finance.sina.com.cn/fund/quotes/150235/bc.shtml"/>
    <hyperlink ref="F110" r:id="rId602" display="http://www.cninfo.com.cn/information/fund/netvalue/150235.html"/>
    <hyperlink ref="M110" r:id="rId603" tooltip="399975" display="http://quote.eastmoney.com/zs399975.html"/>
    <hyperlink ref="O110" r:id="rId604" display="https://www.jisilu.cn/data/utils/lowcalc/150235"/>
    <hyperlink ref="Y110" r:id="rId605" tooltip="加【券商A级】为自选A类" display="javascript:addOwnedFund('150235');"/>
    <hyperlink ref="A111" r:id="rId606" display="https://www.jisilu.cn/data/sfnew/detail/150194"/>
    <hyperlink ref="C111" r:id="rId607" display="http://finance.sina.com.cn/fund/quotes/150194/bc.shtml"/>
    <hyperlink ref="F111" r:id="rId608" display="http://www.cninfo.com.cn/information/fund/netvalue/150194.html"/>
    <hyperlink ref="M111" r:id="rId609" tooltip="399970" display="http://quote.eastmoney.com/zs399970.html"/>
    <hyperlink ref="O111" r:id="rId610" display="https://www.jisilu.cn/data/utils/lowcalc/150194"/>
    <hyperlink ref="Y111" r:id="rId611" tooltip="加【互联网A】为自选A类" display="javascript:addOwnedFund('150194');"/>
    <hyperlink ref="A112" r:id="rId612" display="https://www.jisilu.cn/data/sfnew/detail/150251"/>
    <hyperlink ref="C112" r:id="rId613" display="http://finance.sina.com.cn/fund/quotes/150251/bc.shtml"/>
    <hyperlink ref="F112" r:id="rId614" display="http://www.cninfo.com.cn/information/fund/netvalue/150251.html"/>
    <hyperlink ref="M112" r:id="rId615" tooltip="399990" display="http://quote.eastmoney.com/zs399990.html"/>
    <hyperlink ref="O112" r:id="rId616" display="https://www.jisilu.cn/data/utils/lowcalc/150251"/>
    <hyperlink ref="Y112" r:id="rId617" tooltip="加【煤炭A】为自选A类" display="javascript:addOwnedFund('150251');"/>
    <hyperlink ref="A113" r:id="rId618" display="https://www.jisilu.cn/data/sfnew/detail/150173"/>
    <hyperlink ref="C113" r:id="rId619" display="http://finance.sina.com.cn/fund/quotes/150173/bc.shtml"/>
    <hyperlink ref="F113" r:id="rId620" display="http://www.cninfo.com.cn/information/fund/netvalue/150173.html"/>
    <hyperlink ref="M113" r:id="rId621" tooltip="000998" display="http://quote.eastmoney.com/zs000998.html"/>
    <hyperlink ref="O113" r:id="rId622" display="https://www.jisilu.cn/data/utils/lowcalc/150173"/>
    <hyperlink ref="Y113" r:id="rId623" tooltip="加【TMT中证A】为自选A类" display="javascript:addOwnedFund('150173');"/>
    <hyperlink ref="A114" r:id="rId624" display="https://www.jisilu.cn/data/sfnew/detail/150255"/>
    <hyperlink ref="C114" r:id="rId625" display="http://finance.sina.com.cn/fund/quotes/150255/bc.shtml"/>
    <hyperlink ref="F114" r:id="rId626" display="http://www.cninfo.com.cn/information/fund/netvalue/150255.html"/>
    <hyperlink ref="M114" r:id="rId627" tooltip="399986" display="http://quote.eastmoney.com/zs399986.html"/>
    <hyperlink ref="O114" r:id="rId628" display="https://www.jisilu.cn/data/utils/lowcalc/150255"/>
    <hyperlink ref="Y114" r:id="rId629" tooltip="将【银行业A】从自选中删除" display="javascript:delOwnedFund('150255');"/>
    <hyperlink ref="A115" r:id="rId630" display="https://www.jisilu.cn/data/sfnew/detail/150205"/>
    <hyperlink ref="C115" r:id="rId631" display="http://finance.sina.com.cn/fund/quotes/150205/bc.shtml"/>
    <hyperlink ref="F115" r:id="rId632" display="http://www.cninfo.com.cn/information/fund/netvalue/150205.html"/>
    <hyperlink ref="M115" r:id="rId633" tooltip="399973" display="http://quote.eastmoney.com/zs399973.html"/>
    <hyperlink ref="O115" r:id="rId634" display="https://www.jisilu.cn/data/utils/lowcalc/150205"/>
    <hyperlink ref="Y115" r:id="rId635" tooltip="加【国防A】为自选A类" display="javascript:addOwnedFund('150205');"/>
    <hyperlink ref="A116" r:id="rId636" display="https://www.jisilu.cn/data/sfnew/detail/150200"/>
    <hyperlink ref="C116" r:id="rId637" display="http://finance.sina.com.cn/fund/quotes/150200/bc.shtml"/>
    <hyperlink ref="F116" r:id="rId638" display="http://www.cninfo.com.cn/information/fund/netvalue/150200.html"/>
    <hyperlink ref="M116" r:id="rId639" tooltip="399975" display="http://quote.eastmoney.com/zs399975.html"/>
    <hyperlink ref="O116" r:id="rId640" display="https://www.jisilu.cn/data/utils/lowcalc/150200"/>
    <hyperlink ref="Y116" r:id="rId641" tooltip="加【券商A】为自选A类" display="javascript:addOwnedFund('150200');"/>
    <hyperlink ref="A117" r:id="rId642" display="https://www.jisilu.cn/data/sfnew/detail/502017"/>
    <hyperlink ref="C117" r:id="rId643" display="http://finance.sina.com.cn/fund/quotes/502017/bc.shtml"/>
    <hyperlink ref="F117" r:id="rId644" display="http://www.cninfo.com.cn/information/fund/netvalue/502017.html"/>
    <hyperlink ref="M117" r:id="rId645" tooltip="399991" display="http://quote.eastmoney.com/zs399991.html"/>
    <hyperlink ref="O117" r:id="rId646" display="https://www.jisilu.cn/data/utils/lowcalc/502017"/>
    <hyperlink ref="Y117" r:id="rId647" tooltip="加【带路A】为自选A类" display="javascript:addOwnedFund('502017');"/>
    <hyperlink ref="A118" r:id="rId648" display="https://www.jisilu.cn/data/sfnew/detail/150184"/>
    <hyperlink ref="C118" r:id="rId649" display="http://finance.sina.com.cn/fund/quotes/150184/bc.shtml"/>
    <hyperlink ref="F118" r:id="rId650" display="http://www.cninfo.com.cn/information/fund/netvalue/150184.html"/>
    <hyperlink ref="M118" r:id="rId651" tooltip="000827" display="http://quote.eastmoney.com/zs000827.html"/>
    <hyperlink ref="O118" r:id="rId652" display="https://www.jisilu.cn/data/utils/lowcalc/150184"/>
    <hyperlink ref="Y118" r:id="rId653" tooltip="加【环保A】为自选A类" display="javascript:addOwnedFund('150184');"/>
    <hyperlink ref="A119" r:id="rId654" display="https://www.jisilu.cn/data/sfnew/detail/150186"/>
    <hyperlink ref="C119" r:id="rId655" display="http://finance.sina.com.cn/fund/quotes/150186/bc.shtml"/>
    <hyperlink ref="F119" r:id="rId656" display="http://www.cninfo.com.cn/information/fund/netvalue/150186.html"/>
    <hyperlink ref="M119" r:id="rId657" tooltip="399967" display="http://quote.eastmoney.com/zs399967.html"/>
    <hyperlink ref="O119" r:id="rId658" display="https://www.jisilu.cn/data/utils/lowcalc/150186"/>
    <hyperlink ref="Y119" r:id="rId659" tooltip="加【军工A级】为自选A类" display="javascript:addOwnedFund('150186');"/>
    <hyperlink ref="A120" r:id="rId660" display="https://www.jisilu.cn/data/sfnew/detail/502049"/>
    <hyperlink ref="C120" r:id="rId661" display="http://finance.sina.com.cn/fund/quotes/502049/bc.shtml"/>
    <hyperlink ref="F120" r:id="rId662" display="http://www.cninfo.com.cn/information/fund/netvalue/502049.html"/>
    <hyperlink ref="M120" r:id="rId663" tooltip="000016" display="http://quote.eastmoney.com/zs000016.html"/>
    <hyperlink ref="O120" r:id="rId664" display="https://www.jisilu.cn/data/utils/lowcalc/502049"/>
    <hyperlink ref="Y120" r:id="rId665" tooltip="加【上证50A】为自选A类" display="javascript:addOwnedFund('502049');"/>
    <hyperlink ref="A121" r:id="rId666" display="https://www.jisilu.cn/data/sfnew/detail/150271"/>
    <hyperlink ref="C121" r:id="rId667" display="http://finance.sina.com.cn/fund/quotes/150271/bc.shtml"/>
    <hyperlink ref="F121" r:id="rId668" display="http://www.cninfo.com.cn/information/fund/netvalue/150271.html"/>
    <hyperlink ref="M121" r:id="rId669" tooltip="399441" display="http://quote.eastmoney.com/zs399441.html"/>
    <hyperlink ref="O121" r:id="rId670" display="https://www.jisilu.cn/data/utils/lowcalc/150271"/>
    <hyperlink ref="Y121" r:id="rId671" tooltip="加【生物药A】为自选A类" display="javascript:addOwnedFund('150271');"/>
    <hyperlink ref="A122" r:id="rId672" display="https://www.jisilu.cn/data/sfnew/detail/150177"/>
    <hyperlink ref="C122" r:id="rId673" display="http://finance.sina.com.cn/fund/quotes/150177/bc.shtml"/>
    <hyperlink ref="F122" r:id="rId674" display="http://www.cninfo.com.cn/information/fund/netvalue/150177.html"/>
    <hyperlink ref="M122" r:id="rId675" tooltip="399966" display="http://quote.eastmoney.com/zs399966.html"/>
    <hyperlink ref="O122" r:id="rId676" display="https://www.jisilu.cn/data/utils/lowcalc/150177"/>
    <hyperlink ref="Y122" r:id="rId677" tooltip="加【证保A】为自选A类" display="javascript:addOwnedFund('150177');"/>
    <hyperlink ref="A123" r:id="rId678" display="https://www.jisilu.cn/data/sfnew/detail/150203"/>
    <hyperlink ref="C123" r:id="rId679" display="http://finance.sina.com.cn/fund/quotes/150203/bc.shtml"/>
    <hyperlink ref="F123" r:id="rId680" display="http://www.cninfo.com.cn/information/fund/netvalue/150203.html"/>
    <hyperlink ref="M123" r:id="rId681" tooltip="399971" display="http://quote.eastmoney.com/zs399971.html"/>
    <hyperlink ref="O123" r:id="rId682" display="https://www.jisilu.cn/data/utils/lowcalc/150203"/>
    <hyperlink ref="Y123" r:id="rId683" tooltip="加【传媒A】为自选A类" display="javascript:addOwnedFund('150203');"/>
    <hyperlink ref="A124" r:id="rId684" display="https://www.jisilu.cn/data/sfnew/detail/502007"/>
    <hyperlink ref="C124" r:id="rId685" display="http://finance.sina.com.cn/fund/quotes/502007/bc.shtml"/>
    <hyperlink ref="F124" r:id="rId686" display="http://www.cninfo.com.cn/information/fund/netvalue/502007.html"/>
    <hyperlink ref="M124" r:id="rId687" tooltip="399974" display="http://quote.eastmoney.com/zs399974.html"/>
    <hyperlink ref="O124" r:id="rId688" display="https://www.jisilu.cn/data/utils/lowcalc/502007"/>
    <hyperlink ref="Y124" r:id="rId689" tooltip="加【国企改A】为自选A类" display="javascript:addOwnedFund('502007');"/>
    <hyperlink ref="A125" r:id="rId690" display="https://www.jisilu.cn/data/sfnew/detail/150227"/>
    <hyperlink ref="C125" r:id="rId691" display="http://finance.sina.com.cn/fund/quotes/150227/bc.shtml"/>
    <hyperlink ref="F125" r:id="rId692" display="http://www.cninfo.com.cn/information/fund/netvalue/150227.html"/>
    <hyperlink ref="M125" r:id="rId693" tooltip="399986" display="http://quote.eastmoney.com/zs399986.html"/>
    <hyperlink ref="O125" r:id="rId694" display="https://www.jisilu.cn/data/utils/lowcalc/150227"/>
    <hyperlink ref="Y125" r:id="rId695" tooltip="将【银行A】从自选中删除" display="javascript:delOwnedFund('150227');"/>
    <hyperlink ref="A126" r:id="rId696" display="https://www.jisilu.cn/data/sfnew/detail/150209"/>
    <hyperlink ref="C126" r:id="rId697" display="http://finance.sina.com.cn/fund/quotes/150209/bc.shtml"/>
    <hyperlink ref="F126" r:id="rId698" display="http://www.cninfo.com.cn/information/fund/netvalue/150209.html"/>
    <hyperlink ref="M126" r:id="rId699" tooltip="399974" display="http://quote.eastmoney.com/zs399974.html"/>
    <hyperlink ref="O126" r:id="rId700" display="https://www.jisilu.cn/data/utils/lowcalc/150209"/>
    <hyperlink ref="Y126" r:id="rId701" tooltip="加【国企改A】为自选A类" display="javascript:addOwnedFund('150209');"/>
    <hyperlink ref="A127" r:id="rId702" display="https://www.jisilu.cn/data/sfnew/detail/150018"/>
    <hyperlink ref="C127" r:id="rId703" display="http://finance.sina.com.cn/fund/quotes/150018/bc.shtml"/>
    <hyperlink ref="F127" r:id="rId704" display="http://www.cninfo.com.cn/information/fund/netvalue/150018.html"/>
    <hyperlink ref="M127" r:id="rId705" tooltip="399004" display="http://quote.eastmoney.com/zs399004.html"/>
    <hyperlink ref="O127" r:id="rId706" display="https://www.jisilu.cn/data/utils/lowcalc/150018"/>
    <hyperlink ref="Y127" r:id="rId707" tooltip="加【银华稳进】为自选A类" display="javascript:addOwnedFund('150018');"/>
    <hyperlink ref="A128" r:id="rId708" display="https://www.jisilu.cn/data/sfnew/detail/502004"/>
    <hyperlink ref="C128" r:id="rId709" display="http://finance.sina.com.cn/fund/quotes/502004/bc.shtml"/>
    <hyperlink ref="F128" r:id="rId710" display="http://www.cninfo.com.cn/information/fund/netvalue/502004.html"/>
    <hyperlink ref="M128" r:id="rId711" tooltip="399967" display="http://quote.eastmoney.com/zs399967.html"/>
    <hyperlink ref="O128" r:id="rId712" display="https://www.jisilu.cn/data/utils/lowcalc/502004"/>
    <hyperlink ref="Y128" r:id="rId713" tooltip="加【军工A】为自选A类" display="javascript:addOwnedFund('502004');"/>
    <hyperlink ref="A129" r:id="rId714" display="https://www.jisilu.cn/data/sfnew/detail/150269"/>
    <hyperlink ref="C129" r:id="rId715" display="http://finance.sina.com.cn/fund/quotes/150269/bc.shtml"/>
    <hyperlink ref="F129" r:id="rId716" display="http://www.cninfo.com.cn/information/fund/netvalue/150269.html"/>
    <hyperlink ref="M129" r:id="rId717" tooltip="399997" display="http://quote.eastmoney.com/zs399997.html"/>
    <hyperlink ref="O129" r:id="rId718" display="https://www.jisilu.cn/data/utils/lowcalc/150269"/>
    <hyperlink ref="Y129" r:id="rId719" tooltip="加【白酒A】为自选A类" display="javascript:addOwnedFund('150269');"/>
    <hyperlink ref="A130" r:id="rId720" display="https://www.jisilu.cn/data/sfnew/detail/150329"/>
    <hyperlink ref="C130" r:id="rId721" display="http://finance.sina.com.cn/fund/quotes/150329/bc.shtml"/>
    <hyperlink ref="F130" r:id="rId722" display="http://www.cninfo.com.cn/information/fund/netvalue/150329.html"/>
    <hyperlink ref="M130" r:id="rId723" tooltip="399809" display="http://quote.eastmoney.com/zs399809.html"/>
    <hyperlink ref="O130" r:id="rId724" display="https://www.jisilu.cn/data/utils/lowcalc/150329"/>
    <hyperlink ref="Y130" r:id="rId725" tooltip="加【保险A】为自选A类" display="javascript:addOwnedFund('150329');"/>
    <hyperlink ref="A131" r:id="rId726" display="https://www.jisilu.cn/data/sfnew/detail/150051"/>
    <hyperlink ref="C131" r:id="rId727" display="http://finance.sina.com.cn/fund/quotes/150051/bc.shtml"/>
    <hyperlink ref="F131" r:id="rId728" display="http://www.cninfo.com.cn/information/fund/netvalue/150051.html"/>
    <hyperlink ref="M131" r:id="rId729" tooltip="399300" display="http://quote.eastmoney.com/zs399300.html"/>
    <hyperlink ref="O131" r:id="rId730" display="https://www.jisilu.cn/data/utils/lowcalc/150051"/>
    <hyperlink ref="Y131" r:id="rId731" tooltip="加【沪深300A】为自选A类" display="javascript:addOwnedFund('150051');"/>
    <hyperlink ref="A132" r:id="rId732" display="https://www.jisilu.cn/data/sfnew/detail/502011"/>
    <hyperlink ref="C132" r:id="rId733" display="http://finance.sina.com.cn/fund/quotes/502011/bc.shtml"/>
    <hyperlink ref="F132" r:id="rId734" display="http://www.cninfo.com.cn/information/fund/netvalue/502011.html"/>
    <hyperlink ref="M132" r:id="rId735" tooltip="399975" display="http://quote.eastmoney.com/zs399975.html"/>
    <hyperlink ref="O132" r:id="rId736" display="https://www.jisilu.cn/data/utils/lowcalc/502011"/>
    <hyperlink ref="Y132" r:id="rId737" tooltip="加【证券A】为自选A类" display="javascript:addOwnedFund('502011');"/>
    <hyperlink ref="A133" r:id="rId738" display="https://www.jisilu.cn/data/sfnew/detail/150171"/>
    <hyperlink ref="C133" r:id="rId739" display="http://finance.sina.com.cn/fund/quotes/150171/bc.shtml"/>
    <hyperlink ref="F133" r:id="rId740" display="http://www.cninfo.com.cn/information/fund/netvalue/150171.html"/>
    <hyperlink ref="M133" r:id="rId741" tooltip="399707" display="http://quote.eastmoney.com/zs399707.html"/>
    <hyperlink ref="O133" r:id="rId742" display="https://www.jisilu.cn/data/utils/lowcalc/150171"/>
    <hyperlink ref="Y133" r:id="rId743" tooltip="加【证券A】为自选A类" display="javascript:addOwnedFund('150171');"/>
    <hyperlink ref="A134" r:id="rId744" display="https://www.jisilu.cn/data/sfnew/detail/150192"/>
    <hyperlink ref="C134" r:id="rId745" display="http://finance.sina.com.cn/fund/quotes/150192/bc.shtml"/>
    <hyperlink ref="F134" r:id="rId746" display="http://www.cninfo.com.cn/information/fund/netvalue/150192.html"/>
    <hyperlink ref="M134" r:id="rId747" tooltip="399965" display="http://quote.eastmoney.com/zs399965.html"/>
    <hyperlink ref="O134" r:id="rId748" display="https://www.jisilu.cn/data/utils/lowcalc/150192"/>
    <hyperlink ref="Y134" r:id="rId749" tooltip="加【地产A】为自选A类" display="javascript:addOwnedFund('150192');"/>
    <hyperlink ref="A135" r:id="rId750" display="https://www.jisilu.cn/data/sfnew/detail/150181"/>
    <hyperlink ref="C135" r:id="rId751" display="http://finance.sina.com.cn/fund/quotes/150181/bc.shtml"/>
    <hyperlink ref="F135" r:id="rId752" display="http://www.cninfo.com.cn/information/fund/netvalue/150181.html"/>
    <hyperlink ref="M135" r:id="rId753" tooltip="399967" display="http://quote.eastmoney.com/zs399967.html"/>
    <hyperlink ref="O135" r:id="rId754" display="https://www.jisilu.cn/data/utils/lowcalc/150181"/>
    <hyperlink ref="Y135" r:id="rId755" tooltip="加【军工A】为自选A类" display="javascript:addOwnedFund('15018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43"/>
    <hyperlink ref="C138" r:id="rId769" display="http://finance.sina.com.cn/fund/quotes/150143/bc.shtml"/>
    <hyperlink ref="F138" r:id="rId770" display="http://www.cninfo.com.cn/information/fund/netvalue/150143.html"/>
    <hyperlink ref="M138" r:id="rId771" tooltip="000832" display="http://quote.eastmoney.com/zs000832.html"/>
    <hyperlink ref="O138" r:id="rId772" display="https://www.jisilu.cn/data/utils/lowcalc/150143"/>
    <hyperlink ref="Y138" r:id="rId773" tooltip="加【转债A级】为自选A类" display="javascript:addOwnedFund('150143');"/>
    <hyperlink ref="A139" r:id="rId774" display="https://www.jisilu.cn/data/sfnew/detail/150309"/>
    <hyperlink ref="C139" r:id="rId775" display="http://finance.sina.com.cn/fund/quotes/150309/bc.shtml"/>
    <hyperlink ref="F139" r:id="rId776" display="http://www.cninfo.com.cn/information/fund/netvalue/150309.html"/>
    <hyperlink ref="M139" r:id="rId777" tooltip="399994" display="http://quote.eastmoney.com/zs399994.html"/>
    <hyperlink ref="O139" r:id="rId778" display="https://www.jisilu.cn/data/utils/lowcalc/150309"/>
    <hyperlink ref="Y139" r:id="rId779" tooltip="加【信息安A】为自选A类" display="javascript:addOwnedFund('150309');"/>
    <hyperlink ref="A140" r:id="rId780" display="https://www.jisilu.cn/data/sfnew/detail/150245"/>
    <hyperlink ref="C140" r:id="rId781" display="http://finance.sina.com.cn/fund/quotes/150245/bc.shtml"/>
    <hyperlink ref="F140" r:id="rId782" display="http://www.cninfo.com.cn/information/fund/netvalue/150245.html"/>
    <hyperlink ref="M140" r:id="rId783" tooltip="399970" display="http://quote.eastmoney.com/zs399970.html"/>
    <hyperlink ref="O140" r:id="rId784" display="https://www.jisilu.cn/data/utils/lowcalc/150245"/>
    <hyperlink ref="Y140" r:id="rId785" tooltip="加【互联A】为自选A类" display="javascript:addOwnedFund('150245');"/>
    <hyperlink ref="A141" r:id="rId786" display="https://www.jisilu.cn/data/sfnew/detail/150092"/>
    <hyperlink ref="C141" r:id="rId787" display="http://finance.sina.com.cn/fund/quotes/150092/bc.shtml"/>
    <hyperlink ref="F141" r:id="rId788" display="http://www.cninfo.com.cn/information/fund/netvalue/150092.html"/>
    <hyperlink ref="M141" r:id="rId789" tooltip="399007" display="http://quote.eastmoney.com/zs399007.html"/>
    <hyperlink ref="O141" r:id="rId790" display="https://www.jisilu.cn/data/utils/lowcalc/150092"/>
    <hyperlink ref="Y141" r:id="rId791" tooltip="加【诺德300A】为自选A类" display="javascript:addOwnedFund('150092');"/>
    <hyperlink ref="A142" r:id="rId792" display="https://www.jisilu.cn/data/sfnew/detail/150215"/>
    <hyperlink ref="C142" r:id="rId793" display="http://finance.sina.com.cn/fund/quotes/150215/bc.shtml"/>
    <hyperlink ref="F142" r:id="rId794" display="http://www.cninfo.com.cn/information/fund/netvalue/150215.html"/>
    <hyperlink ref="M142" r:id="rId795" tooltip="399610" display="http://quote.eastmoney.com/zs399610.html"/>
    <hyperlink ref="O142" r:id="rId796" display="https://www.jisilu.cn/data/utils/lowcalc/150215"/>
    <hyperlink ref="Y142" r:id="rId797" tooltip="加【TMT A】为自选A类" display="javascript:addOwnedFund('150215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C6" sqref="A1:XFD1048576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2.125" customWidth="1"/>
    <col min="5" max="5" width="18.7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20160912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6.2322033898305068E-3</v>
      </c>
      <c r="G3" s="48">
        <f t="shared" ref="G3:G8" ca="1" si="1">VLOOKUP($E3,INDIRECT($B$2 &amp; "!$A$3:$Y$207"),8,FALSE)</f>
        <v>0.88135593220338981</v>
      </c>
      <c r="H3" s="48">
        <f t="shared" ref="H3:H8" ca="1" si="2">VLOOKUP($E3,INDIRECT($B$2 &amp; "!$A$3:$Y$207"),7,FALSE)</f>
        <v>-2.0208474576271188E-2</v>
      </c>
      <c r="I3" s="48">
        <f t="shared" ref="I3:I8" ca="1" si="3">VLOOKUP($E3,INDIRECT($B$2 &amp; "!$A$3:$Y$207"),11,FALSE)</f>
        <v>4.415474576271184E-2</v>
      </c>
      <c r="J3" s="48">
        <f t="shared" ref="J3:J8" ca="1" si="4">VLOOKUP($E3,INDIRECT($B$2 &amp; "!$A$3:$Y$207"),16,FALSE)</f>
        <v>-2.3989655172413794E-2</v>
      </c>
      <c r="K3" s="48">
        <f t="shared" ref="K3:K8" ca="1" si="5">VLOOKUP($E3,INDIRECT($B$2 &amp; "!$A$3:$Y$207"),18,FALSE)</f>
        <v>6.2711864406779646E-4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3.0599999999999998E-3</v>
      </c>
      <c r="G4" s="48">
        <f t="shared" ca="1" si="1"/>
        <v>0.8</v>
      </c>
      <c r="H4" s="48">
        <f t="shared" ca="1" si="2"/>
        <v>-2.4420000000000001E-2</v>
      </c>
      <c r="I4" s="48">
        <f t="shared" ca="1" si="3"/>
        <v>4.5845999999999998E-2</v>
      </c>
      <c r="J4" s="48">
        <f t="shared" ca="1" si="4"/>
        <v>-2.3919999999999997E-2</v>
      </c>
      <c r="K4" s="48">
        <f t="shared" ca="1" si="5"/>
        <v>-6.0799999999999995E-3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3.451428571428571E-3</v>
      </c>
      <c r="G5" s="87">
        <f t="shared" ca="1" si="1"/>
        <v>0.6</v>
      </c>
      <c r="H5" s="87">
        <f t="shared" ca="1" si="2"/>
        <v>-3.4851428571428575E-2</v>
      </c>
      <c r="I5" s="87">
        <f t="shared" ca="1" si="3"/>
        <v>4.3725714285714284E-2</v>
      </c>
      <c r="J5" s="87">
        <f t="shared" ca="1" si="4"/>
        <v>-3.6612903225806452E-2</v>
      </c>
      <c r="K5" s="87">
        <f t="shared" ca="1" si="5"/>
        <v>6.2342857142857139E-3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1.1153846153846154E-4</v>
      </c>
      <c r="G6" s="87">
        <f t="shared" ca="1" si="1"/>
        <v>0.42307692307692307</v>
      </c>
      <c r="H6" s="87">
        <f t="shared" ca="1" si="2"/>
        <v>-7.9930769230769236E-2</v>
      </c>
      <c r="I6" s="87">
        <f t="shared" ca="1" si="3"/>
        <v>5.1073846153846143E-2</v>
      </c>
      <c r="J6" s="87">
        <f t="shared" ca="1" si="4"/>
        <v>-6.3565384615384621E-2</v>
      </c>
      <c r="K6" s="87">
        <f t="shared" ca="1" si="5"/>
        <v>-5.7692307692307687E-4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0.33333333333333331</v>
      </c>
      <c r="H7" s="48">
        <f t="shared" ca="1" si="2"/>
        <v>-0.17973333333333333</v>
      </c>
      <c r="I7" s="48">
        <f t="shared" ca="1" si="3"/>
        <v>5.0696666666666668E-2</v>
      </c>
      <c r="J7" s="48">
        <f t="shared" ca="1" si="4"/>
        <v>-0.13403333333333334</v>
      </c>
      <c r="K7" s="48">
        <f t="shared" ca="1" si="5"/>
        <v>-1.8000000000000002E-3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5.9999999999999995E-4</v>
      </c>
      <c r="G8" s="48">
        <f t="shared" ca="1" si="1"/>
        <v>0.66666666666666663</v>
      </c>
      <c r="H8" s="48">
        <f t="shared" ca="1" si="2"/>
        <v>-0.1401</v>
      </c>
      <c r="I8" s="48">
        <f t="shared" ca="1" si="3"/>
        <v>5.2163333333333332E-2</v>
      </c>
      <c r="J8" s="48">
        <f t="shared" ca="1" si="4"/>
        <v>-9.3166666666666662E-2</v>
      </c>
      <c r="K8" s="48">
        <f t="shared" ca="1" si="5"/>
        <v>5.8000000000000005E-3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132.13999999999999</v>
      </c>
      <c r="I10" s="543">
        <v>-1E-4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159.36000000000001</v>
      </c>
      <c r="I11" s="543">
        <v>2.0000000000000001E-4</v>
      </c>
      <c r="J11" s="74" t="s">
        <v>581</v>
      </c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1502.7190000000001</v>
      </c>
      <c r="I12" s="543">
        <v>3.5500000000000002E-3</v>
      </c>
      <c r="J12" s="725" t="s">
        <v>581</v>
      </c>
      <c r="K12" s="74"/>
      <c r="L12" s="544" t="s">
        <v>573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101.29</v>
      </c>
      <c r="I13" s="543">
        <v>-1.4E-3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100.645</v>
      </c>
      <c r="I14" s="543">
        <v>2.7000000000000001E-3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2.777E-2</v>
      </c>
      <c r="I15" s="356" t="s">
        <v>433</v>
      </c>
      <c r="J15" s="74"/>
      <c r="K15" s="74" t="s">
        <v>579</v>
      </c>
      <c r="L15" s="544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44" t="s">
        <v>514</v>
      </c>
    </row>
    <row r="18" spans="1:29" ht="14.25" thickBot="1" x14ac:dyDescent="0.2">
      <c r="D18" s="315">
        <f>SUM(D21:D22)</f>
        <v>3.0300000000000001E-2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728" t="s">
        <v>313</v>
      </c>
      <c r="J19" s="755" t="s">
        <v>315</v>
      </c>
      <c r="K19" s="755" t="s">
        <v>316</v>
      </c>
      <c r="L19" s="215" t="s">
        <v>318</v>
      </c>
      <c r="M19" s="728" t="s">
        <v>320</v>
      </c>
      <c r="N19" s="216" t="s">
        <v>321</v>
      </c>
      <c r="O19" s="216" t="s">
        <v>322</v>
      </c>
      <c r="P19" s="728" t="s">
        <v>324</v>
      </c>
      <c r="Q19" s="755" t="s">
        <v>326</v>
      </c>
      <c r="R19" s="728" t="s">
        <v>327</v>
      </c>
      <c r="S19" s="728" t="s">
        <v>329</v>
      </c>
      <c r="T19" s="216" t="s">
        <v>331</v>
      </c>
      <c r="U19" s="728" t="s">
        <v>333</v>
      </c>
      <c r="V19" s="216" t="s">
        <v>335</v>
      </c>
      <c r="W19" s="726" t="s">
        <v>337</v>
      </c>
      <c r="X19" s="726" t="s">
        <v>27</v>
      </c>
      <c r="Y19" s="726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727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727" t="s">
        <v>25</v>
      </c>
      <c r="Y20" s="727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2.0199999999999999E-2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0.99</v>
      </c>
      <c r="H21" s="310">
        <f t="shared" ca="1" si="6"/>
        <v>-1E-3</v>
      </c>
      <c r="I21" s="309">
        <f t="shared" ca="1" si="6"/>
        <v>19530.07</v>
      </c>
      <c r="J21" s="51">
        <f t="shared" ca="1" si="6"/>
        <v>1.0386</v>
      </c>
      <c r="K21" s="311">
        <f t="shared" ca="1" si="6"/>
        <v>4.6800000000000001E-2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5.2549999999999999E-2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-4.0599999999999997E-2</v>
      </c>
      <c r="S21" s="56">
        <f t="shared" ca="1" si="6"/>
        <v>0.31680000000000003</v>
      </c>
      <c r="T21" s="311" t="str">
        <f t="shared" ca="1" si="6"/>
        <v>无下折</v>
      </c>
      <c r="U21" s="311">
        <f t="shared" ref="S21:AC22" ca="1" si="7">VLOOKUP($B21,INDIRECT($B$2 &amp; "!$A$3:$Y$207"),COLUMN()-4,0)</f>
        <v>0.65390000000000004</v>
      </c>
      <c r="V21" s="311">
        <f t="shared" ca="1" si="7"/>
        <v>6.6E-3</v>
      </c>
      <c r="W21" s="311">
        <f t="shared" ca="1" si="7"/>
        <v>7.1000000000000004E-3</v>
      </c>
      <c r="X21" s="311">
        <f t="shared" ca="1" si="7"/>
        <v>-3.5999999999999999E-3</v>
      </c>
      <c r="Y21" s="309">
        <f t="shared" ca="1" si="7"/>
        <v>351432</v>
      </c>
      <c r="Z21" s="309">
        <f t="shared" ca="1" si="7"/>
        <v>6603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1.01E-2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1.056</v>
      </c>
      <c r="H22" s="567">
        <f t="shared" ca="1" si="6"/>
        <v>9.5999999999999992E-3</v>
      </c>
      <c r="I22" s="566">
        <f t="shared" ca="1" si="6"/>
        <v>696.05</v>
      </c>
      <c r="J22" s="568">
        <f t="shared" ca="1" si="6"/>
        <v>1.0329999999999999</v>
      </c>
      <c r="K22" s="569">
        <f t="shared" ca="1" si="6"/>
        <v>-2.23E-2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4.3990000000000001E-2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-1.2699999999999999E-2</v>
      </c>
      <c r="S22" s="570">
        <f t="shared" ca="1" si="7"/>
        <v>0.34210000000000002</v>
      </c>
      <c r="T22" s="569">
        <f t="shared" ca="1" si="7"/>
        <v>-2.3099999999999999E-2</v>
      </c>
      <c r="U22" s="569">
        <f t="shared" ca="1" si="7"/>
        <v>0.5383</v>
      </c>
      <c r="V22" s="569">
        <f t="shared" ca="1" si="7"/>
        <v>-8.3000000000000001E-3</v>
      </c>
      <c r="W22" s="569">
        <f t="shared" ca="1" si="7"/>
        <v>-4.1000000000000003E-3</v>
      </c>
      <c r="X22" s="569">
        <f t="shared" ca="1" si="7"/>
        <v>-5.5999999999999999E-3</v>
      </c>
      <c r="Y22" s="566">
        <f t="shared" ca="1" si="7"/>
        <v>11879</v>
      </c>
      <c r="Z22" s="566">
        <f t="shared" ca="1" si="7"/>
        <v>-46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574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V36" ca="1" si="8">VLOOKUP($B32,INDIRECT($B$2 &amp; "!$A$3:$Y$207"),COLUMN()-4,0)</f>
        <v>1.046</v>
      </c>
      <c r="H32" s="290">
        <f t="shared" ca="1" si="8"/>
        <v>-6.6E-3</v>
      </c>
      <c r="I32">
        <f t="shared" ca="1" si="8"/>
        <v>18.89</v>
      </c>
      <c r="J32">
        <f t="shared" ca="1" si="8"/>
        <v>1</v>
      </c>
      <c r="K32" s="291">
        <f t="shared" ca="1" si="8"/>
        <v>-4.5999999999999999E-2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-1.7149999999999999E-2</v>
      </c>
      <c r="P32">
        <f t="shared" ca="1" si="8"/>
        <v>2.6</v>
      </c>
      <c r="Q32" t="str">
        <f t="shared" ca="1" si="8"/>
        <v>主动基金</v>
      </c>
      <c r="R32" s="315">
        <f t="shared" ca="1" si="8"/>
        <v>-1.67E-2</v>
      </c>
      <c r="S32" s="315">
        <f t="shared" ca="1" si="8"/>
        <v>0.55600000000000005</v>
      </c>
      <c r="T32" t="str">
        <f t="shared" ca="1" si="8"/>
        <v>-</v>
      </c>
      <c r="U32" t="str">
        <f t="shared" ca="1" si="8"/>
        <v>-</v>
      </c>
      <c r="V32">
        <f t="shared" ca="1" si="8"/>
        <v>7.1999999999999998E-3</v>
      </c>
      <c r="W32">
        <f t="shared" ref="W32:AC36" ca="1" si="9">VLOOKUP($B32,INDIRECT($B$2 &amp; "!$A$3:$Y$207"),COLUMN()-4,0)</f>
        <v>1.2E-2</v>
      </c>
      <c r="X32">
        <f t="shared" ca="1" si="9"/>
        <v>1.5100000000000001E-2</v>
      </c>
      <c r="Y32">
        <f t="shared" ca="1" si="9"/>
        <v>3211</v>
      </c>
      <c r="Z32">
        <f t="shared" ca="1" si="9"/>
        <v>2</v>
      </c>
      <c r="AA32">
        <f t="shared" ca="1" si="9"/>
        <v>0.17083333333333331</v>
      </c>
      <c r="AB32">
        <f t="shared" ca="1" si="9"/>
        <v>43574</v>
      </c>
      <c r="AC32" t="str">
        <f t="shared" ca="1" si="9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10">VLOOKUP($B33,INDIRECT($B$2 &amp; "!$A$3:$Y$207"),COLUMN()-4,0)</f>
        <v>150188</v>
      </c>
      <c r="F33" t="str">
        <f t="shared" ca="1" si="10"/>
        <v>转债优先</v>
      </c>
      <c r="G33">
        <f t="shared" ca="1" si="8"/>
        <v>1.0569999999999999</v>
      </c>
      <c r="H33" s="290">
        <f t="shared" ca="1" si="8"/>
        <v>0</v>
      </c>
      <c r="I33">
        <f t="shared" ca="1" si="8"/>
        <v>280.62</v>
      </c>
      <c r="J33">
        <f t="shared" ca="1" si="8"/>
        <v>1.0409999999999999</v>
      </c>
      <c r="K33" s="291">
        <f t="shared" ca="1" si="8"/>
        <v>-1.54E-2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-7.3299999999999997E-3</v>
      </c>
      <c r="P33">
        <f t="shared" ca="1" si="8"/>
        <v>0.26</v>
      </c>
      <c r="Q33" t="str">
        <f t="shared" ca="1" si="8"/>
        <v>标普转债</v>
      </c>
      <c r="R33" s="315">
        <f t="shared" ca="1" si="8"/>
        <v>-7.4999999999999997E-3</v>
      </c>
      <c r="S33" s="315">
        <f t="shared" ca="1" si="8"/>
        <v>0.13439999999999999</v>
      </c>
      <c r="T33">
        <f t="shared" ca="1" si="8"/>
        <v>-3.7100000000000001E-2</v>
      </c>
      <c r="U33">
        <f t="shared" ca="1" si="8"/>
        <v>0.40300000000000002</v>
      </c>
      <c r="V33">
        <f t="shared" ca="1" si="8"/>
        <v>-1.1000000000000001E-3</v>
      </c>
      <c r="W33">
        <f t="shared" ca="1" si="9"/>
        <v>-1.4E-3</v>
      </c>
      <c r="X33">
        <f t="shared" ca="1" si="9"/>
        <v>-6.4999999999999997E-3</v>
      </c>
      <c r="Y33">
        <f t="shared" ca="1" si="9"/>
        <v>28523</v>
      </c>
      <c r="Z33">
        <f t="shared" ca="1" si="9"/>
        <v>-348</v>
      </c>
      <c r="AA33">
        <f t="shared" ca="1" si="9"/>
        <v>0.29375000000000001</v>
      </c>
      <c r="AB33">
        <f t="shared" ca="1" si="9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10"/>
        <v>150096</v>
      </c>
      <c r="F34" t="str">
        <f t="shared" ca="1" si="10"/>
        <v>商品A</v>
      </c>
      <c r="G34">
        <f t="shared" ca="1" si="8"/>
        <v>1.1299999999999999</v>
      </c>
      <c r="H34" s="290">
        <f t="shared" ca="1" si="8"/>
        <v>2.0799999999999999E-2</v>
      </c>
      <c r="I34">
        <f t="shared" ca="1" si="8"/>
        <v>116.45</v>
      </c>
      <c r="J34">
        <f t="shared" ca="1" si="8"/>
        <v>1.0349999999999999</v>
      </c>
      <c r="K34" s="291">
        <f t="shared" ca="1" si="8"/>
        <v>-9.1800000000000007E-2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-6.4070000000000002E-2</v>
      </c>
      <c r="P34">
        <f t="shared" ca="1" si="8"/>
        <v>0.79</v>
      </c>
      <c r="Q34" t="str">
        <f t="shared" ca="1" si="8"/>
        <v>大宗商品</v>
      </c>
      <c r="R34" s="315">
        <f t="shared" ca="1" si="8"/>
        <v>-3.3799999999999997E-2</v>
      </c>
      <c r="S34" s="315">
        <f t="shared" ca="1" si="8"/>
        <v>0.33950000000000002</v>
      </c>
      <c r="T34" t="str">
        <f t="shared" ca="1" si="8"/>
        <v>-</v>
      </c>
      <c r="U34">
        <f t="shared" ca="1" si="8"/>
        <v>1.0561</v>
      </c>
      <c r="V34">
        <f t="shared" ca="1" si="8"/>
        <v>7.0000000000000001E-3</v>
      </c>
      <c r="W34">
        <f t="shared" ca="1" si="9"/>
        <v>-8.9999999999999993E-3</v>
      </c>
      <c r="X34">
        <f t="shared" ca="1" si="9"/>
        <v>-8.8999999999999999E-3</v>
      </c>
      <c r="Y34">
        <f t="shared" ca="1" si="9"/>
        <v>12452</v>
      </c>
      <c r="Z34">
        <f t="shared" ca="1" si="9"/>
        <v>0</v>
      </c>
      <c r="AA34">
        <f t="shared" ca="1" si="9"/>
        <v>0.21180555555555555</v>
      </c>
      <c r="AB34">
        <f t="shared" ca="1" si="9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10"/>
        <v>#N/A</v>
      </c>
      <c r="F35" t="e">
        <f t="shared" ca="1" si="10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9"/>
        <v>#N/A</v>
      </c>
      <c r="X35" t="e">
        <f t="shared" ca="1" si="9"/>
        <v>#N/A</v>
      </c>
      <c r="Y35" t="e">
        <f t="shared" ca="1" si="9"/>
        <v>#N/A</v>
      </c>
      <c r="Z35" t="e">
        <f t="shared" ca="1" si="9"/>
        <v>#N/A</v>
      </c>
      <c r="AA35" t="e">
        <f t="shared" ca="1" si="9"/>
        <v>#N/A</v>
      </c>
      <c r="AB35" t="e">
        <f t="shared" ca="1" si="9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10"/>
        <v>150108</v>
      </c>
      <c r="F36" t="str">
        <f t="shared" ca="1" si="10"/>
        <v>同辉100A</v>
      </c>
      <c r="G36" s="492">
        <f t="shared" ca="1" si="8"/>
        <v>1.139</v>
      </c>
      <c r="H36" s="388">
        <f t="shared" ca="1" si="8"/>
        <v>4.4000000000000003E-3</v>
      </c>
      <c r="I36" s="492">
        <f t="shared" ca="1" si="8"/>
        <v>2.97</v>
      </c>
      <c r="J36" s="492">
        <f t="shared" ca="1" si="8"/>
        <v>1.069</v>
      </c>
      <c r="K36" s="389">
        <f t="shared" ca="1" si="8"/>
        <v>-6.5500000000000003E-2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>
        <f t="shared" ca="1" si="8"/>
        <v>3.6000000000000002E-4</v>
      </c>
      <c r="P36" s="492">
        <f t="shared" ca="1" si="8"/>
        <v>1</v>
      </c>
      <c r="Q36" t="str">
        <f t="shared" ca="1" si="8"/>
        <v>深100EW</v>
      </c>
      <c r="R36" s="315">
        <f t="shared" ca="1" si="8"/>
        <v>-2.9899999999999999E-2</v>
      </c>
      <c r="S36" s="315">
        <f t="shared" ca="1" si="8"/>
        <v>0.3644</v>
      </c>
      <c r="T36" t="str">
        <f t="shared" ca="1" si="8"/>
        <v>-</v>
      </c>
      <c r="U36">
        <f t="shared" ca="1" si="8"/>
        <v>0.9274</v>
      </c>
      <c r="V36" t="str">
        <f t="shared" ca="1" si="8"/>
        <v>-</v>
      </c>
      <c r="W36">
        <f t="shared" ca="1" si="9"/>
        <v>-8.0000000000000002E-3</v>
      </c>
      <c r="X36">
        <f t="shared" ca="1" si="9"/>
        <v>-6.4999999999999997E-3</v>
      </c>
      <c r="Y36">
        <f t="shared" ca="1" si="9"/>
        <v>915</v>
      </c>
      <c r="Z36">
        <f t="shared" ca="1" si="9"/>
        <v>0</v>
      </c>
      <c r="AA36">
        <f t="shared" ca="1" si="9"/>
        <v>0.21180555555555555</v>
      </c>
      <c r="AB36">
        <f t="shared" ca="1" si="9"/>
        <v>42990</v>
      </c>
    </row>
    <row r="39" spans="1:29" ht="14.25" thickBot="1" x14ac:dyDescent="0.2"/>
    <row r="40" spans="1:29" ht="14.25" customHeight="1" x14ac:dyDescent="0.15">
      <c r="A40" s="694" t="s">
        <v>561</v>
      </c>
      <c r="B40" s="868" t="s">
        <v>563</v>
      </c>
      <c r="C40" s="868" t="s">
        <v>564</v>
      </c>
      <c r="D40" s="868" t="s">
        <v>566</v>
      </c>
      <c r="E40" s="868" t="s">
        <v>567</v>
      </c>
      <c r="F40" s="868" t="s">
        <v>568</v>
      </c>
      <c r="G40" s="868" t="s">
        <v>569</v>
      </c>
      <c r="H40" s="868" t="s">
        <v>570</v>
      </c>
    </row>
    <row r="41" spans="1:29" ht="15" thickBot="1" x14ac:dyDescent="0.2">
      <c r="A41" s="695" t="s">
        <v>562</v>
      </c>
      <c r="B41" s="869"/>
      <c r="C41" s="869" t="s">
        <v>565</v>
      </c>
      <c r="D41" s="869"/>
      <c r="E41" s="869"/>
      <c r="F41" s="869"/>
      <c r="G41" s="869"/>
      <c r="H41" s="869"/>
    </row>
    <row r="42" spans="1:29" ht="15.75" thickBot="1" x14ac:dyDescent="0.2">
      <c r="A42" s="696" t="s">
        <v>571</v>
      </c>
      <c r="B42" s="697">
        <v>91612001</v>
      </c>
      <c r="C42" s="697" t="s">
        <v>572</v>
      </c>
      <c r="D42" s="698">
        <v>2.9807999999999999</v>
      </c>
      <c r="E42" s="698">
        <v>100.0159</v>
      </c>
      <c r="F42" s="698">
        <v>9.4000000000000004E-3</v>
      </c>
      <c r="G42" s="698">
        <v>100.0065</v>
      </c>
      <c r="H42" s="698">
        <v>0.48780000000000001</v>
      </c>
    </row>
  </sheetData>
  <mergeCells count="22">
    <mergeCell ref="AB19:AB20"/>
    <mergeCell ref="AC19:AC20"/>
    <mergeCell ref="B24:H24"/>
    <mergeCell ref="B40:B41"/>
    <mergeCell ref="C40:C41"/>
    <mergeCell ref="D40:D41"/>
    <mergeCell ref="E40:E41"/>
    <mergeCell ref="F40:F41"/>
    <mergeCell ref="G40:G41"/>
    <mergeCell ref="H40:H41"/>
    <mergeCell ref="G19:G20"/>
    <mergeCell ref="H19:H20"/>
    <mergeCell ref="J19:J20"/>
    <mergeCell ref="K19:K20"/>
    <mergeCell ref="Q19:Q20"/>
    <mergeCell ref="AA19:AA20"/>
    <mergeCell ref="F19:F20"/>
    <mergeCell ref="A19:A20"/>
    <mergeCell ref="B19:B20"/>
    <mergeCell ref="C19:C20"/>
    <mergeCell ref="D19:D20"/>
    <mergeCell ref="E19:E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workbookViewId="0">
      <selection activeCell="J15" sqref="J15"/>
    </sheetView>
  </sheetViews>
  <sheetFormatPr defaultRowHeight="13.5" x14ac:dyDescent="0.15"/>
  <sheetData>
    <row r="1" spans="1:25" x14ac:dyDescent="0.15">
      <c r="A1" s="892" t="s">
        <v>0</v>
      </c>
      <c r="B1" s="892" t="s">
        <v>1</v>
      </c>
      <c r="C1" s="892" t="s">
        <v>2</v>
      </c>
      <c r="D1" s="892" t="s">
        <v>3</v>
      </c>
      <c r="E1" s="886" t="s">
        <v>4</v>
      </c>
      <c r="F1" s="892" t="s">
        <v>6</v>
      </c>
      <c r="G1" s="892" t="s">
        <v>7</v>
      </c>
      <c r="H1" s="888" t="s">
        <v>8</v>
      </c>
      <c r="I1" s="886" t="s">
        <v>10</v>
      </c>
      <c r="J1" s="890" t="s">
        <v>11</v>
      </c>
      <c r="K1" s="890" t="s">
        <v>12</v>
      </c>
      <c r="L1" s="886" t="s">
        <v>14</v>
      </c>
      <c r="M1" s="892" t="s">
        <v>16</v>
      </c>
      <c r="N1" s="886" t="s">
        <v>17</v>
      </c>
      <c r="O1" s="886" t="s">
        <v>18</v>
      </c>
      <c r="P1" s="890" t="s">
        <v>20</v>
      </c>
      <c r="Q1" s="886" t="s">
        <v>22</v>
      </c>
      <c r="R1" s="890" t="s">
        <v>24</v>
      </c>
      <c r="S1" s="886" t="s">
        <v>26</v>
      </c>
      <c r="T1" s="886" t="s">
        <v>27</v>
      </c>
      <c r="U1" s="886" t="s">
        <v>28</v>
      </c>
      <c r="V1" s="890" t="s">
        <v>30</v>
      </c>
      <c r="W1" s="892" t="s">
        <v>31</v>
      </c>
      <c r="X1" s="892" t="s">
        <v>32</v>
      </c>
      <c r="Y1" s="894" t="s">
        <v>33</v>
      </c>
    </row>
    <row r="2" spans="1:25" ht="14.25" thickBot="1" x14ac:dyDescent="0.2">
      <c r="A2" s="893"/>
      <c r="B2" s="893"/>
      <c r="C2" s="893"/>
      <c r="D2" s="893"/>
      <c r="E2" s="887" t="s">
        <v>5</v>
      </c>
      <c r="F2" s="893"/>
      <c r="G2" s="893"/>
      <c r="H2" s="889" t="s">
        <v>9</v>
      </c>
      <c r="I2" s="887" t="s">
        <v>8</v>
      </c>
      <c r="J2" s="891" t="s">
        <v>8</v>
      </c>
      <c r="K2" s="891" t="s">
        <v>13</v>
      </c>
      <c r="L2" s="887" t="s">
        <v>15</v>
      </c>
      <c r="M2" s="893"/>
      <c r="N2" s="887" t="s">
        <v>3</v>
      </c>
      <c r="O2" s="887" t="s">
        <v>19</v>
      </c>
      <c r="P2" s="891" t="s">
        <v>21</v>
      </c>
      <c r="Q2" s="887" t="s">
        <v>23</v>
      </c>
      <c r="R2" s="891" t="s">
        <v>25</v>
      </c>
      <c r="S2" s="887" t="s">
        <v>25</v>
      </c>
      <c r="T2" s="887" t="s">
        <v>25</v>
      </c>
      <c r="U2" s="887" t="s">
        <v>29</v>
      </c>
      <c r="V2" s="891" t="s">
        <v>29</v>
      </c>
      <c r="W2" s="893"/>
      <c r="X2" s="893"/>
      <c r="Y2" s="895"/>
    </row>
    <row r="3" spans="1:25" ht="15.75" thickBot="1" x14ac:dyDescent="0.2">
      <c r="A3" s="7">
        <v>150106</v>
      </c>
      <c r="B3" s="144" t="s">
        <v>240</v>
      </c>
      <c r="C3" s="7">
        <v>1.1639999999999999</v>
      </c>
      <c r="D3" s="145">
        <v>-8.9999999999999998E-4</v>
      </c>
      <c r="E3" s="144">
        <v>186.02</v>
      </c>
      <c r="F3" s="7">
        <v>1.069</v>
      </c>
      <c r="G3" s="146">
        <v>-8.8900000000000007E-2</v>
      </c>
      <c r="H3" s="146">
        <v>7.0000000000000007E-2</v>
      </c>
      <c r="I3" s="144">
        <v>7</v>
      </c>
      <c r="J3" s="144">
        <v>7</v>
      </c>
      <c r="K3" s="146">
        <v>3.6240000000000001E-2</v>
      </c>
      <c r="L3" s="144">
        <v>3.02</v>
      </c>
      <c r="M3" s="7" t="s">
        <v>189</v>
      </c>
      <c r="N3" s="147">
        <v>6.3E-3</v>
      </c>
      <c r="O3" s="146">
        <v>0.37240000000000001</v>
      </c>
      <c r="P3" s="144" t="s">
        <v>37</v>
      </c>
      <c r="Q3" s="146">
        <v>0.9032</v>
      </c>
      <c r="R3" s="146">
        <v>-5.1000000000000004E-3</v>
      </c>
      <c r="S3" s="146">
        <v>3.7000000000000002E-3</v>
      </c>
      <c r="T3" s="146">
        <v>-4.0000000000000001E-3</v>
      </c>
      <c r="U3" s="144">
        <v>12053</v>
      </c>
      <c r="V3" s="144">
        <v>9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1.139</v>
      </c>
      <c r="D4" s="159">
        <v>0</v>
      </c>
      <c r="E4" s="150">
        <v>0</v>
      </c>
      <c r="F4" s="14">
        <v>1</v>
      </c>
      <c r="G4" s="152">
        <v>-0.13900000000000001</v>
      </c>
      <c r="H4" s="152">
        <v>7.0000000000000007E-2</v>
      </c>
      <c r="I4" s="150">
        <v>7</v>
      </c>
      <c r="J4" s="150">
        <v>7</v>
      </c>
      <c r="K4" s="150" t="s">
        <v>37</v>
      </c>
      <c r="L4" s="150">
        <v>1</v>
      </c>
      <c r="M4" s="14" t="s">
        <v>283</v>
      </c>
      <c r="N4" s="151">
        <v>5.5999999999999999E-3</v>
      </c>
      <c r="O4" s="152">
        <v>0.38080000000000003</v>
      </c>
      <c r="P4" s="150" t="s">
        <v>37</v>
      </c>
      <c r="Q4" s="152">
        <v>0.98150000000000004</v>
      </c>
      <c r="R4" s="150" t="s">
        <v>37</v>
      </c>
      <c r="S4" s="152">
        <v>6.6E-3</v>
      </c>
      <c r="T4" s="152">
        <v>-8.0000000000000002E-3</v>
      </c>
      <c r="U4" s="150">
        <v>915</v>
      </c>
      <c r="V4" s="150">
        <v>0</v>
      </c>
      <c r="W4" s="153">
        <v>0.21180555555555555</v>
      </c>
      <c r="X4" s="154">
        <v>42990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1.2250000000000001</v>
      </c>
      <c r="D5" s="157">
        <v>0</v>
      </c>
      <c r="E5" s="144">
        <v>2340.34</v>
      </c>
      <c r="F5" s="7">
        <v>1.044</v>
      </c>
      <c r="G5" s="146">
        <v>-0.1734</v>
      </c>
      <c r="H5" s="146">
        <v>0.06</v>
      </c>
      <c r="I5" s="144">
        <v>6</v>
      </c>
      <c r="J5" s="144">
        <v>6</v>
      </c>
      <c r="K5" s="146">
        <v>5.0799999999999998E-2</v>
      </c>
      <c r="L5" s="144" t="s">
        <v>40</v>
      </c>
      <c r="M5" s="7" t="s">
        <v>56</v>
      </c>
      <c r="N5" s="145">
        <v>-3.3999999999999998E-3</v>
      </c>
      <c r="O5" s="23">
        <v>0.39679999999999999</v>
      </c>
      <c r="P5" s="146">
        <v>-0.1157</v>
      </c>
      <c r="Q5" s="146">
        <v>0.39860000000000001</v>
      </c>
      <c r="R5" s="146">
        <v>-7.0000000000000001E-3</v>
      </c>
      <c r="S5" s="146">
        <v>-5.5999999999999999E-3</v>
      </c>
      <c r="T5" s="146">
        <v>3.2000000000000002E-3</v>
      </c>
      <c r="U5" s="144">
        <v>172827</v>
      </c>
      <c r="V5" s="144">
        <v>477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1.2110000000000001</v>
      </c>
      <c r="D6" s="156">
        <v>-6.3399999999999998E-2</v>
      </c>
      <c r="E6" s="150">
        <v>26.51</v>
      </c>
      <c r="F6" s="14">
        <v>1.036</v>
      </c>
      <c r="G6" s="152">
        <v>-0.16889999999999999</v>
      </c>
      <c r="H6" s="152">
        <v>5.8000000000000003E-2</v>
      </c>
      <c r="I6" s="150">
        <v>5.8</v>
      </c>
      <c r="J6" s="150">
        <v>5.8</v>
      </c>
      <c r="K6" s="152">
        <v>4.9360000000000001E-2</v>
      </c>
      <c r="L6" s="150" t="s">
        <v>40</v>
      </c>
      <c r="M6" s="14" t="s">
        <v>238</v>
      </c>
      <c r="N6" s="151">
        <v>6.7999999999999996E-3</v>
      </c>
      <c r="O6" s="18">
        <v>0.49020000000000002</v>
      </c>
      <c r="P6" s="152">
        <v>-0.1129</v>
      </c>
      <c r="Q6" s="152">
        <v>0.80649999999999999</v>
      </c>
      <c r="R6" s="152">
        <v>4.1300000000000003E-2</v>
      </c>
      <c r="S6" s="152">
        <v>7.6200000000000004E-2</v>
      </c>
      <c r="T6" s="152">
        <v>2.29E-2</v>
      </c>
      <c r="U6" s="150">
        <v>348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6"/>
      <c r="E7" s="150"/>
      <c r="F7" s="14"/>
      <c r="G7" s="152"/>
      <c r="H7" s="152"/>
      <c r="I7" s="150"/>
      <c r="J7" s="150"/>
      <c r="K7" s="152"/>
      <c r="L7" s="150"/>
      <c r="M7" s="14"/>
      <c r="N7" s="151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1.2410000000000001</v>
      </c>
      <c r="D8" s="145">
        <v>-1.6000000000000001E-3</v>
      </c>
      <c r="E8" s="144">
        <v>2783.55</v>
      </c>
      <c r="F8" s="7">
        <v>1.0449999999999999</v>
      </c>
      <c r="G8" s="146">
        <v>-0.18759999999999999</v>
      </c>
      <c r="H8" s="146">
        <v>0.05</v>
      </c>
      <c r="I8" s="144">
        <v>6.5</v>
      </c>
      <c r="J8" s="144">
        <v>6.5</v>
      </c>
      <c r="K8" s="146">
        <v>5.4350000000000002E-2</v>
      </c>
      <c r="L8" s="144" t="s">
        <v>40</v>
      </c>
      <c r="M8" s="7" t="s">
        <v>233</v>
      </c>
      <c r="N8" s="147">
        <v>5.0000000000000001E-3</v>
      </c>
      <c r="O8" s="23">
        <v>0.313</v>
      </c>
      <c r="P8" s="146">
        <v>-0.12330000000000001</v>
      </c>
      <c r="Q8" s="146">
        <v>0.59160000000000001</v>
      </c>
      <c r="R8" s="146">
        <v>5.9999999999999995E-4</v>
      </c>
      <c r="S8" s="146">
        <v>4.7999999999999996E-3</v>
      </c>
      <c r="T8" s="146">
        <v>-5.0000000000000001E-4</v>
      </c>
      <c r="U8" s="144">
        <v>365214</v>
      </c>
      <c r="V8" s="144">
        <v>277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1.28</v>
      </c>
      <c r="D9" s="151">
        <v>3.0999999999999999E-3</v>
      </c>
      <c r="E9" s="150">
        <v>475.36</v>
      </c>
      <c r="F9" s="14">
        <v>1.05</v>
      </c>
      <c r="G9" s="152">
        <v>-0.219</v>
      </c>
      <c r="H9" s="152">
        <v>0.05</v>
      </c>
      <c r="I9" s="150">
        <v>6.5</v>
      </c>
      <c r="J9" s="150">
        <v>6.5</v>
      </c>
      <c r="K9" s="152">
        <v>5.2850000000000001E-2</v>
      </c>
      <c r="L9" s="150" t="s">
        <v>40</v>
      </c>
      <c r="M9" s="14" t="s">
        <v>197</v>
      </c>
      <c r="N9" s="151">
        <v>3.0000000000000001E-3</v>
      </c>
      <c r="O9" s="18">
        <v>0.41920000000000002</v>
      </c>
      <c r="P9" s="152">
        <v>-0.14610000000000001</v>
      </c>
      <c r="Q9" s="152">
        <v>0.34029999999999999</v>
      </c>
      <c r="R9" s="152">
        <v>3.3999999999999998E-3</v>
      </c>
      <c r="S9" s="152">
        <v>5.4000000000000003E-3</v>
      </c>
      <c r="T9" s="152">
        <v>1.0800000000000001E-2</v>
      </c>
      <c r="U9" s="150">
        <v>13044</v>
      </c>
      <c r="V9" s="150">
        <v>67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1.038</v>
      </c>
      <c r="D10" s="145">
        <v>-1E-3</v>
      </c>
      <c r="E10" s="144">
        <v>157.74</v>
      </c>
      <c r="F10" s="7">
        <v>1.0234000000000001</v>
      </c>
      <c r="G10" s="146">
        <v>-1.43E-2</v>
      </c>
      <c r="H10" s="146">
        <v>0.05</v>
      </c>
      <c r="I10" s="144">
        <v>5</v>
      </c>
      <c r="J10" s="144">
        <v>5</v>
      </c>
      <c r="K10" s="146">
        <v>4.9279999999999997E-2</v>
      </c>
      <c r="L10" s="144" t="s">
        <v>40</v>
      </c>
      <c r="M10" s="7" t="s">
        <v>236</v>
      </c>
      <c r="N10" s="157">
        <v>0</v>
      </c>
      <c r="O10" s="23">
        <v>0.12230000000000001</v>
      </c>
      <c r="P10" s="146">
        <v>-1.21E-2</v>
      </c>
      <c r="Q10" s="144" t="s">
        <v>37</v>
      </c>
      <c r="R10" s="146">
        <v>8.8999999999999999E-3</v>
      </c>
      <c r="S10" s="146">
        <v>1.01E-2</v>
      </c>
      <c r="T10" s="146">
        <v>5.7000000000000002E-3</v>
      </c>
      <c r="U10" s="144">
        <v>3160</v>
      </c>
      <c r="V10" s="144">
        <v>145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1.6666666666666661E-4</v>
      </c>
      <c r="E11" s="36"/>
      <c r="F11" s="35"/>
      <c r="G11" s="43">
        <f>AVERAGE(G8:G10)</f>
        <v>-0.14029999999999998</v>
      </c>
      <c r="H11" s="272">
        <f>COUNTIF($D8:$D10,"&gt;0")/COUNT($D8:$D10)</f>
        <v>0.33333333333333331</v>
      </c>
      <c r="I11" s="36"/>
      <c r="J11" s="36"/>
      <c r="K11" s="43">
        <f>AVERAGE(K8:K10)</f>
        <v>5.2160000000000005E-2</v>
      </c>
      <c r="L11" s="36"/>
      <c r="M11" s="35"/>
      <c r="N11" s="38"/>
      <c r="O11" s="39"/>
      <c r="P11" s="43">
        <f>AVERAGE(P8:P10)</f>
        <v>-9.3833333333333338E-2</v>
      </c>
      <c r="Q11" s="37"/>
      <c r="R11" s="43">
        <f>AVERAGE(R8:R10)</f>
        <v>4.3E-3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1.139</v>
      </c>
      <c r="D12" s="156">
        <v>-3.5000000000000001E-3</v>
      </c>
      <c r="E12" s="150">
        <v>648.09</v>
      </c>
      <c r="F12" s="14">
        <v>1.0469999999999999</v>
      </c>
      <c r="G12" s="152">
        <v>-8.7900000000000006E-2</v>
      </c>
      <c r="H12" s="152">
        <v>4.4999999999999998E-2</v>
      </c>
      <c r="I12" s="150">
        <v>6</v>
      </c>
      <c r="J12" s="150">
        <v>6</v>
      </c>
      <c r="K12" s="152">
        <v>5.4949999999999999E-2</v>
      </c>
      <c r="L12" s="150" t="s">
        <v>40</v>
      </c>
      <c r="M12" s="14" t="s">
        <v>222</v>
      </c>
      <c r="N12" s="151">
        <v>2.2000000000000001E-3</v>
      </c>
      <c r="O12" s="18">
        <v>0.19950000000000001</v>
      </c>
      <c r="P12" s="152">
        <v>-6.5000000000000002E-2</v>
      </c>
      <c r="Q12" s="152">
        <v>0.85160000000000002</v>
      </c>
      <c r="R12" s="152">
        <v>-1.2999999999999999E-3</v>
      </c>
      <c r="S12" s="152">
        <v>3.2000000000000002E-3</v>
      </c>
      <c r="T12" s="152">
        <v>-1.1000000000000001E-3</v>
      </c>
      <c r="U12" s="150">
        <v>47854</v>
      </c>
      <c r="V12" s="150">
        <v>114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1.248</v>
      </c>
      <c r="D13" s="145">
        <v>-4.0000000000000001E-3</v>
      </c>
      <c r="E13" s="144">
        <v>100.16</v>
      </c>
      <c r="F13" s="7">
        <v>1.042</v>
      </c>
      <c r="G13" s="146">
        <v>-0.19769999999999999</v>
      </c>
      <c r="H13" s="146">
        <v>4.4999999999999998E-2</v>
      </c>
      <c r="I13" s="144">
        <v>6</v>
      </c>
      <c r="J13" s="144">
        <v>6</v>
      </c>
      <c r="K13" s="146">
        <v>4.9750000000000003E-2</v>
      </c>
      <c r="L13" s="144" t="s">
        <v>40</v>
      </c>
      <c r="M13" s="158" t="s">
        <v>229</v>
      </c>
      <c r="N13" s="147">
        <v>3.7000000000000002E-3</v>
      </c>
      <c r="O13" s="23">
        <v>0.37980000000000003</v>
      </c>
      <c r="P13" s="146">
        <v>-0.15060000000000001</v>
      </c>
      <c r="Q13" s="146">
        <v>0.44</v>
      </c>
      <c r="R13" s="146">
        <v>-8.3000000000000001E-3</v>
      </c>
      <c r="S13" s="146">
        <v>-3.8999999999999998E-3</v>
      </c>
      <c r="T13" s="146">
        <v>-2.8E-3</v>
      </c>
      <c r="U13" s="144">
        <v>42482</v>
      </c>
      <c r="V13" s="144">
        <v>-48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1.2949999999999999</v>
      </c>
      <c r="D14" s="159">
        <v>0</v>
      </c>
      <c r="E14" s="150">
        <v>39.51</v>
      </c>
      <c r="F14" s="14">
        <v>1.042</v>
      </c>
      <c r="G14" s="152">
        <v>-0.24279999999999999</v>
      </c>
      <c r="H14" s="152">
        <v>4.4999999999999998E-2</v>
      </c>
      <c r="I14" s="150">
        <v>6</v>
      </c>
      <c r="J14" s="150">
        <v>6</v>
      </c>
      <c r="K14" s="152">
        <v>4.7890000000000002E-2</v>
      </c>
      <c r="L14" s="150" t="s">
        <v>40</v>
      </c>
      <c r="M14" s="14" t="s">
        <v>231</v>
      </c>
      <c r="N14" s="151">
        <v>5.0000000000000001E-4</v>
      </c>
      <c r="O14" s="18">
        <v>0.5101</v>
      </c>
      <c r="P14" s="152">
        <v>-0.18140000000000001</v>
      </c>
      <c r="Q14" s="152">
        <v>0.51659999999999995</v>
      </c>
      <c r="R14" s="152">
        <v>-6.6E-3</v>
      </c>
      <c r="S14" s="152">
        <v>-3.0999999999999999E-3</v>
      </c>
      <c r="T14" s="152">
        <v>-5.7000000000000002E-3</v>
      </c>
      <c r="U14" s="150">
        <v>13577</v>
      </c>
      <c r="V14" s="150">
        <v>-513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-2.5000000000000001E-3</v>
      </c>
      <c r="E15" s="36"/>
      <c r="F15" s="35"/>
      <c r="G15" s="43">
        <f>AVERAGE(G12:G14)</f>
        <v>-0.17613333333333334</v>
      </c>
      <c r="H15" s="272">
        <f>COUNTIF($D12:$D14,"&gt;0")/COUNT($D12:$D14)</f>
        <v>0</v>
      </c>
      <c r="I15" s="36"/>
      <c r="J15" s="36"/>
      <c r="K15" s="43">
        <f>AVERAGE(K12:K14)</f>
        <v>5.0863333333333337E-2</v>
      </c>
      <c r="L15" s="36"/>
      <c r="M15" s="35"/>
      <c r="N15" s="38"/>
      <c r="O15" s="39"/>
      <c r="P15" s="43">
        <f>AVERAGE(P12:P14)</f>
        <v>-0.13233333333333333</v>
      </c>
      <c r="Q15" s="37"/>
      <c r="R15" s="43">
        <f>AVERAGE(R12:R14)</f>
        <v>-5.3999999999999994E-3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150297</v>
      </c>
      <c r="B16" s="144" t="s">
        <v>202</v>
      </c>
      <c r="C16" s="7">
        <v>1.1100000000000001</v>
      </c>
      <c r="D16" s="145">
        <v>-4.4999999999999997E-3</v>
      </c>
      <c r="E16" s="144">
        <v>168.41</v>
      </c>
      <c r="F16" s="7">
        <v>1.0723</v>
      </c>
      <c r="G16" s="146">
        <v>-3.5200000000000002E-2</v>
      </c>
      <c r="H16" s="146">
        <v>0.04</v>
      </c>
      <c r="I16" s="144">
        <v>6</v>
      </c>
      <c r="J16" s="144">
        <v>5.5</v>
      </c>
      <c r="K16" s="146">
        <v>5.3060000000000003E-2</v>
      </c>
      <c r="L16" s="144" t="s">
        <v>40</v>
      </c>
      <c r="M16" s="158" t="s">
        <v>203</v>
      </c>
      <c r="N16" s="147">
        <v>2.0999999999999999E-3</v>
      </c>
      <c r="O16" s="23">
        <v>0.152</v>
      </c>
      <c r="P16" s="146">
        <v>-3.0099999999999998E-2</v>
      </c>
      <c r="Q16" s="146">
        <v>0.92390000000000005</v>
      </c>
      <c r="R16" s="146">
        <v>-1.5E-3</v>
      </c>
      <c r="S16" s="146">
        <v>2.3999999999999998E-3</v>
      </c>
      <c r="T16" s="146">
        <v>-2E-3</v>
      </c>
      <c r="U16" s="144">
        <v>5848</v>
      </c>
      <c r="V16" s="144">
        <v>0</v>
      </c>
      <c r="W16" s="148">
        <v>0.21180555555555555</v>
      </c>
      <c r="X16" s="149">
        <v>42705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1.079</v>
      </c>
      <c r="D17" s="156">
        <v>-5.4999999999999997E-3</v>
      </c>
      <c r="E17" s="150">
        <v>154.69999999999999</v>
      </c>
      <c r="F17" s="14">
        <v>1.0379</v>
      </c>
      <c r="G17" s="152">
        <v>-3.9600000000000003E-2</v>
      </c>
      <c r="H17" s="152">
        <v>0.04</v>
      </c>
      <c r="I17" s="150">
        <v>5.5</v>
      </c>
      <c r="J17" s="150">
        <v>5.5</v>
      </c>
      <c r="K17" s="152">
        <v>5.2830000000000002E-2</v>
      </c>
      <c r="L17" s="150" t="s">
        <v>40</v>
      </c>
      <c r="M17" s="14" t="s">
        <v>76</v>
      </c>
      <c r="N17" s="151">
        <v>3.0999999999999999E-3</v>
      </c>
      <c r="O17" s="18">
        <v>0.19750000000000001</v>
      </c>
      <c r="P17" s="152">
        <v>-3.3500000000000002E-2</v>
      </c>
      <c r="Q17" s="152">
        <v>0.86929999999999996</v>
      </c>
      <c r="R17" s="152">
        <v>-3.7000000000000002E-3</v>
      </c>
      <c r="S17" s="152">
        <v>2.3999999999999998E-3</v>
      </c>
      <c r="T17" s="152">
        <v>6.1999999999999998E-3</v>
      </c>
      <c r="U17" s="150">
        <v>5977</v>
      </c>
      <c r="V17" s="150">
        <v>215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1.0820000000000001</v>
      </c>
      <c r="D18" s="145">
        <v>-2.8E-3</v>
      </c>
      <c r="E18" s="144">
        <v>3682.38</v>
      </c>
      <c r="F18" s="7">
        <v>1.0409999999999999</v>
      </c>
      <c r="G18" s="146">
        <v>-3.9399999999999998E-2</v>
      </c>
      <c r="H18" s="146">
        <v>0.04</v>
      </c>
      <c r="I18" s="144">
        <v>5.5</v>
      </c>
      <c r="J18" s="144">
        <v>5.5</v>
      </c>
      <c r="K18" s="146">
        <v>5.2830000000000002E-2</v>
      </c>
      <c r="L18" s="144" t="s">
        <v>40</v>
      </c>
      <c r="M18" s="7" t="s">
        <v>78</v>
      </c>
      <c r="N18" s="147">
        <v>2.5000000000000001E-3</v>
      </c>
      <c r="O18" s="23">
        <v>0.18590000000000001</v>
      </c>
      <c r="P18" s="146">
        <v>-3.3500000000000002E-2</v>
      </c>
      <c r="Q18" s="146">
        <v>0.89180000000000004</v>
      </c>
      <c r="R18" s="146">
        <v>-8.6999999999999994E-3</v>
      </c>
      <c r="S18" s="146">
        <v>-5.9999999999999995E-4</v>
      </c>
      <c r="T18" s="146">
        <v>0</v>
      </c>
      <c r="U18" s="144">
        <v>123917</v>
      </c>
      <c r="V18" s="144">
        <v>610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63">
        <v>150303</v>
      </c>
      <c r="B19" s="166" t="s">
        <v>200</v>
      </c>
      <c r="C19" s="163">
        <v>1.0840000000000001</v>
      </c>
      <c r="D19" s="184">
        <v>-5.4999999999999997E-3</v>
      </c>
      <c r="E19" s="166">
        <v>712.17</v>
      </c>
      <c r="F19" s="163">
        <v>1.0412999999999999</v>
      </c>
      <c r="G19" s="167">
        <v>-4.1000000000000002E-2</v>
      </c>
      <c r="H19" s="167">
        <v>0.04</v>
      </c>
      <c r="I19" s="166">
        <v>6</v>
      </c>
      <c r="J19" s="166">
        <v>5.5</v>
      </c>
      <c r="K19" s="167">
        <v>5.2810000000000003E-2</v>
      </c>
      <c r="L19" s="166" t="s">
        <v>40</v>
      </c>
      <c r="M19" s="163" t="s">
        <v>201</v>
      </c>
      <c r="N19" s="184">
        <v>-5.0000000000000001E-3</v>
      </c>
      <c r="O19" s="169">
        <v>0.23710000000000001</v>
      </c>
      <c r="P19" s="167">
        <v>-3.5200000000000002E-2</v>
      </c>
      <c r="Q19" s="227">
        <v>0.77229999999999999</v>
      </c>
      <c r="R19" s="167">
        <v>5.4999999999999997E-3</v>
      </c>
      <c r="S19" s="167">
        <v>4.1999999999999997E-3</v>
      </c>
      <c r="T19" s="167">
        <v>4.1000000000000003E-3</v>
      </c>
      <c r="U19" s="166">
        <v>39574</v>
      </c>
      <c r="V19" s="166">
        <v>167</v>
      </c>
      <c r="W19" s="170">
        <v>0.21180555555555555</v>
      </c>
      <c r="X19" s="171">
        <v>42719</v>
      </c>
      <c r="Y19" s="172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1.083</v>
      </c>
      <c r="D20" s="145">
        <v>-2.8E-3</v>
      </c>
      <c r="E20" s="144">
        <v>425.84</v>
      </c>
      <c r="F20" s="7">
        <v>1.0409999999999999</v>
      </c>
      <c r="G20" s="146">
        <v>-4.0300000000000002E-2</v>
      </c>
      <c r="H20" s="146">
        <v>0.04</v>
      </c>
      <c r="I20" s="144">
        <v>5.5</v>
      </c>
      <c r="J20" s="144">
        <v>5.5</v>
      </c>
      <c r="K20" s="146">
        <v>5.2780000000000001E-2</v>
      </c>
      <c r="L20" s="144" t="s">
        <v>40</v>
      </c>
      <c r="M20" s="7" t="s">
        <v>80</v>
      </c>
      <c r="N20" s="147">
        <v>5.7000000000000002E-3</v>
      </c>
      <c r="O20" s="23">
        <v>0.2283</v>
      </c>
      <c r="P20" s="146">
        <v>-3.44E-2</v>
      </c>
      <c r="Q20" s="160">
        <v>0.79320000000000002</v>
      </c>
      <c r="R20" s="146">
        <v>0</v>
      </c>
      <c r="S20" s="146">
        <v>7.7999999999999996E-3</v>
      </c>
      <c r="T20" s="146">
        <v>-1.1999999999999999E-3</v>
      </c>
      <c r="U20" s="144">
        <v>16461</v>
      </c>
      <c r="V20" s="144">
        <v>48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1.083</v>
      </c>
      <c r="D21" s="156">
        <v>-2.8E-3</v>
      </c>
      <c r="E21" s="150">
        <v>811.27</v>
      </c>
      <c r="F21" s="14">
        <v>1.0409999999999999</v>
      </c>
      <c r="G21" s="152">
        <v>-4.0300000000000002E-2</v>
      </c>
      <c r="H21" s="152">
        <v>0.04</v>
      </c>
      <c r="I21" s="150">
        <v>5.5</v>
      </c>
      <c r="J21" s="150">
        <v>5.5</v>
      </c>
      <c r="K21" s="152">
        <v>5.2780000000000001E-2</v>
      </c>
      <c r="L21" s="150" t="s">
        <v>40</v>
      </c>
      <c r="M21" s="14" t="s">
        <v>197</v>
      </c>
      <c r="N21" s="151">
        <v>3.0000000000000001E-3</v>
      </c>
      <c r="O21" s="18">
        <v>0.15079999999999999</v>
      </c>
      <c r="P21" s="152">
        <v>-3.44E-2</v>
      </c>
      <c r="Q21" s="152">
        <v>0.97330000000000005</v>
      </c>
      <c r="R21" s="152">
        <v>-6.7999999999999996E-3</v>
      </c>
      <c r="S21" s="152">
        <v>3.3E-3</v>
      </c>
      <c r="T21" s="152">
        <v>0</v>
      </c>
      <c r="U21" s="150">
        <v>82243</v>
      </c>
      <c r="V21" s="150">
        <v>284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150291</v>
      </c>
      <c r="B22" s="155" t="s">
        <v>198</v>
      </c>
      <c r="C22" s="7">
        <v>1.087</v>
      </c>
      <c r="D22" s="145">
        <v>-3.7000000000000002E-3</v>
      </c>
      <c r="E22" s="144">
        <v>86.55</v>
      </c>
      <c r="F22" s="7">
        <v>1.0409999999999999</v>
      </c>
      <c r="G22" s="146">
        <v>-4.4200000000000003E-2</v>
      </c>
      <c r="H22" s="146">
        <v>0.04</v>
      </c>
      <c r="I22" s="144">
        <v>5.5</v>
      </c>
      <c r="J22" s="144">
        <v>5.5</v>
      </c>
      <c r="K22" s="146">
        <v>5.2580000000000002E-2</v>
      </c>
      <c r="L22" s="144" t="s">
        <v>40</v>
      </c>
      <c r="M22" s="7" t="s">
        <v>95</v>
      </c>
      <c r="N22" s="147">
        <v>2.0000000000000001E-4</v>
      </c>
      <c r="O22" s="23">
        <v>0.21299999999999999</v>
      </c>
      <c r="P22" s="146">
        <v>-3.7900000000000003E-2</v>
      </c>
      <c r="Q22" s="146">
        <v>0.82889999999999997</v>
      </c>
      <c r="R22" s="146">
        <v>-7.4999999999999997E-3</v>
      </c>
      <c r="S22" s="146">
        <v>-1.8E-3</v>
      </c>
      <c r="T22" s="146">
        <v>5.9999999999999995E-4</v>
      </c>
      <c r="U22" s="144">
        <v>19805</v>
      </c>
      <c r="V22" s="144">
        <v>0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1.0880000000000001</v>
      </c>
      <c r="D23" s="156">
        <v>-3.7000000000000002E-3</v>
      </c>
      <c r="E23" s="150">
        <v>241.27</v>
      </c>
      <c r="F23" s="14">
        <v>1.0409999999999999</v>
      </c>
      <c r="G23" s="152">
        <v>-4.5100000000000001E-2</v>
      </c>
      <c r="H23" s="152">
        <v>0.04</v>
      </c>
      <c r="I23" s="150">
        <v>5.5</v>
      </c>
      <c r="J23" s="150">
        <v>5.5</v>
      </c>
      <c r="K23" s="152">
        <v>5.253E-2</v>
      </c>
      <c r="L23" s="150" t="s">
        <v>40</v>
      </c>
      <c r="M23" s="14" t="s">
        <v>95</v>
      </c>
      <c r="N23" s="151">
        <v>2.0000000000000001E-4</v>
      </c>
      <c r="O23" s="18">
        <v>0.1865</v>
      </c>
      <c r="P23" s="152">
        <v>-3.8800000000000001E-2</v>
      </c>
      <c r="Q23" s="162">
        <v>0.89049999999999996</v>
      </c>
      <c r="R23" s="152">
        <v>-3.7000000000000002E-3</v>
      </c>
      <c r="S23" s="152">
        <v>-1.6000000000000001E-3</v>
      </c>
      <c r="T23" s="152">
        <v>3.7000000000000002E-3</v>
      </c>
      <c r="U23" s="150">
        <v>43723</v>
      </c>
      <c r="V23" s="150">
        <v>66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150198</v>
      </c>
      <c r="B24" s="144" t="s">
        <v>219</v>
      </c>
      <c r="C24" s="7">
        <v>1.0860000000000001</v>
      </c>
      <c r="D24" s="145">
        <v>-5.4999999999999997E-3</v>
      </c>
      <c r="E24" s="144">
        <v>487.29</v>
      </c>
      <c r="F24" s="7">
        <v>1.038</v>
      </c>
      <c r="G24" s="146">
        <v>-4.6199999999999998E-2</v>
      </c>
      <c r="H24" s="146">
        <v>0.04</v>
      </c>
      <c r="I24" s="144">
        <v>5.5</v>
      </c>
      <c r="J24" s="144">
        <v>5.5</v>
      </c>
      <c r="K24" s="146">
        <v>5.2479999999999999E-2</v>
      </c>
      <c r="L24" s="144" t="s">
        <v>40</v>
      </c>
      <c r="M24" s="7" t="s">
        <v>220</v>
      </c>
      <c r="N24" s="147">
        <v>6.0000000000000001E-3</v>
      </c>
      <c r="O24" s="23">
        <v>0.2271</v>
      </c>
      <c r="P24" s="146">
        <v>-3.9800000000000002E-2</v>
      </c>
      <c r="Q24" s="146">
        <v>0.80020000000000002</v>
      </c>
      <c r="R24" s="146">
        <v>-9.9000000000000008E-3</v>
      </c>
      <c r="S24" s="146">
        <v>3.0000000000000001E-3</v>
      </c>
      <c r="T24" s="146">
        <v>3.8E-3</v>
      </c>
      <c r="U24" s="144">
        <v>52460</v>
      </c>
      <c r="V24" s="144">
        <v>1178</v>
      </c>
      <c r="W24" s="148">
        <v>0.21180555555555555</v>
      </c>
      <c r="X24" s="149">
        <v>42738</v>
      </c>
      <c r="Y24" s="13" t="s">
        <v>38</v>
      </c>
    </row>
    <row r="25" spans="1:25" ht="15.75" thickBot="1" x14ac:dyDescent="0.2">
      <c r="A25" s="14">
        <v>150293</v>
      </c>
      <c r="B25" s="150" t="s">
        <v>204</v>
      </c>
      <c r="C25" s="14">
        <v>1.1160000000000001</v>
      </c>
      <c r="D25" s="156">
        <v>-1.8E-3</v>
      </c>
      <c r="E25" s="150">
        <v>4.82</v>
      </c>
      <c r="F25" s="14">
        <v>1.0656000000000001</v>
      </c>
      <c r="G25" s="152">
        <v>-4.7300000000000002E-2</v>
      </c>
      <c r="H25" s="152">
        <v>0.04</v>
      </c>
      <c r="I25" s="150">
        <v>6.25</v>
      </c>
      <c r="J25" s="150">
        <v>5.5</v>
      </c>
      <c r="K25" s="152">
        <v>5.2440000000000001E-2</v>
      </c>
      <c r="L25" s="150" t="s">
        <v>40</v>
      </c>
      <c r="M25" s="14" t="s">
        <v>66</v>
      </c>
      <c r="N25" s="151">
        <v>1.9E-3</v>
      </c>
      <c r="O25" s="18">
        <v>0.34820000000000001</v>
      </c>
      <c r="P25" s="152">
        <v>-4.0599999999999997E-2</v>
      </c>
      <c r="Q25" s="152">
        <v>0.48630000000000001</v>
      </c>
      <c r="R25" s="152">
        <v>-6.1999999999999998E-3</v>
      </c>
      <c r="S25" s="152">
        <v>-2.3999999999999998E-3</v>
      </c>
      <c r="T25" s="152">
        <v>-3.7000000000000002E-3</v>
      </c>
      <c r="U25" s="150">
        <v>1152</v>
      </c>
      <c r="V25" s="150">
        <v>-2</v>
      </c>
      <c r="W25" s="153">
        <v>0.21180555555555555</v>
      </c>
      <c r="X25" s="154">
        <v>42705</v>
      </c>
      <c r="Y25" s="21" t="s">
        <v>38</v>
      </c>
    </row>
    <row r="26" spans="1:25" ht="15.75" thickBot="1" x14ac:dyDescent="0.2">
      <c r="A26" s="7">
        <v>502037</v>
      </c>
      <c r="B26" s="144" t="s">
        <v>221</v>
      </c>
      <c r="C26" s="7">
        <v>1.0840000000000001</v>
      </c>
      <c r="D26" s="147">
        <v>2.8E-3</v>
      </c>
      <c r="E26" s="144">
        <v>2.82</v>
      </c>
      <c r="F26" s="7">
        <v>1.0343</v>
      </c>
      <c r="G26" s="146">
        <v>-4.8099999999999997E-2</v>
      </c>
      <c r="H26" s="146">
        <v>0.04</v>
      </c>
      <c r="I26" s="144">
        <v>5.5</v>
      </c>
      <c r="J26" s="144">
        <v>5.5</v>
      </c>
      <c r="K26" s="146">
        <v>5.2400000000000002E-2</v>
      </c>
      <c r="L26" s="144" t="s">
        <v>40</v>
      </c>
      <c r="M26" s="7" t="s">
        <v>222</v>
      </c>
      <c r="N26" s="147">
        <v>2.2000000000000001E-3</v>
      </c>
      <c r="O26" s="23">
        <v>0.41389999999999999</v>
      </c>
      <c r="P26" s="146">
        <v>-4.1700000000000001E-2</v>
      </c>
      <c r="Q26" s="146">
        <v>0.36909999999999998</v>
      </c>
      <c r="R26" s="146">
        <v>1.2699999999999999E-2</v>
      </c>
      <c r="S26" s="146">
        <v>1.3899999999999999E-2</v>
      </c>
      <c r="T26" s="146">
        <v>4.3E-3</v>
      </c>
      <c r="U26" s="144">
        <v>552</v>
      </c>
      <c r="V26" s="144">
        <v>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1.0880000000000001</v>
      </c>
      <c r="D27" s="159">
        <v>0</v>
      </c>
      <c r="E27" s="150">
        <v>50.38</v>
      </c>
      <c r="F27" s="14">
        <v>1.0379</v>
      </c>
      <c r="G27" s="152">
        <v>-4.8300000000000003E-2</v>
      </c>
      <c r="H27" s="152">
        <v>0.04</v>
      </c>
      <c r="I27" s="150">
        <v>5.5</v>
      </c>
      <c r="J27" s="150">
        <v>5.5</v>
      </c>
      <c r="K27" s="152">
        <v>5.2380000000000003E-2</v>
      </c>
      <c r="L27" s="150" t="s">
        <v>40</v>
      </c>
      <c r="M27" s="14" t="s">
        <v>110</v>
      </c>
      <c r="N27" s="151">
        <v>2.8E-3</v>
      </c>
      <c r="O27" s="18">
        <v>0.20910000000000001</v>
      </c>
      <c r="P27" s="152">
        <v>-4.1500000000000002E-2</v>
      </c>
      <c r="Q27" s="152">
        <v>0.84240000000000004</v>
      </c>
      <c r="R27" s="152">
        <v>-6.8999999999999999E-3</v>
      </c>
      <c r="S27" s="152">
        <v>-4.8999999999999998E-3</v>
      </c>
      <c r="T27" s="152">
        <v>-2.5999999999999999E-3</v>
      </c>
      <c r="U27" s="150">
        <v>19125</v>
      </c>
      <c r="V27" s="150">
        <v>1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150325</v>
      </c>
      <c r="B28" s="144" t="s">
        <v>224</v>
      </c>
      <c r="C28" s="7">
        <v>1.085</v>
      </c>
      <c r="D28" s="147">
        <v>8.9999999999999998E-4</v>
      </c>
      <c r="E28" s="144">
        <v>6.24</v>
      </c>
      <c r="F28" s="7">
        <v>1.0344</v>
      </c>
      <c r="G28" s="146">
        <v>-4.8899999999999999E-2</v>
      </c>
      <c r="H28" s="146">
        <v>0.04</v>
      </c>
      <c r="I28" s="144">
        <v>5.5</v>
      </c>
      <c r="J28" s="144">
        <v>5.5</v>
      </c>
      <c r="K28" s="146">
        <v>5.2350000000000001E-2</v>
      </c>
      <c r="L28" s="144" t="s">
        <v>40</v>
      </c>
      <c r="M28" s="7" t="s">
        <v>66</v>
      </c>
      <c r="N28" s="147">
        <v>1.9E-3</v>
      </c>
      <c r="O28" s="23">
        <v>0.36809999999999998</v>
      </c>
      <c r="P28" s="146">
        <v>-4.2599999999999999E-2</v>
      </c>
      <c r="Q28" s="160">
        <v>0.47599999999999998</v>
      </c>
      <c r="R28" s="146">
        <v>-7.6E-3</v>
      </c>
      <c r="S28" s="146">
        <v>-1.2200000000000001E-2</v>
      </c>
      <c r="T28" s="146">
        <v>-7.1999999999999998E-3</v>
      </c>
      <c r="U28" s="144">
        <v>1565</v>
      </c>
      <c r="V28" s="144">
        <v>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150263</v>
      </c>
      <c r="B29" s="150" t="s">
        <v>210</v>
      </c>
      <c r="C29" s="14">
        <v>1.093</v>
      </c>
      <c r="D29" s="156">
        <v>-7.3000000000000001E-3</v>
      </c>
      <c r="E29" s="150">
        <v>0.47</v>
      </c>
      <c r="F29" s="14">
        <v>1.0408999999999999</v>
      </c>
      <c r="G29" s="152">
        <v>-5.0099999999999999E-2</v>
      </c>
      <c r="H29" s="152">
        <v>0.04</v>
      </c>
      <c r="I29" s="150">
        <v>5.5</v>
      </c>
      <c r="J29" s="150">
        <v>5.5</v>
      </c>
      <c r="K29" s="152">
        <v>5.228E-2</v>
      </c>
      <c r="L29" s="150" t="s">
        <v>40</v>
      </c>
      <c r="M29" s="14" t="s">
        <v>211</v>
      </c>
      <c r="N29" s="151">
        <v>8.0999999999999996E-3</v>
      </c>
      <c r="O29" s="18">
        <v>0.22800000000000001</v>
      </c>
      <c r="P29" s="152">
        <v>-4.3200000000000002E-2</v>
      </c>
      <c r="Q29" s="152">
        <v>0.79410000000000003</v>
      </c>
      <c r="R29" s="152">
        <v>-1E-4</v>
      </c>
      <c r="S29" s="152">
        <v>8.2000000000000007E-3</v>
      </c>
      <c r="T29" s="152">
        <v>9.9000000000000008E-3</v>
      </c>
      <c r="U29" s="150">
        <v>1425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1.0980000000000001</v>
      </c>
      <c r="D30" s="157">
        <v>0</v>
      </c>
      <c r="E30" s="144">
        <v>89.37</v>
      </c>
      <c r="F30" s="7">
        <v>1.0409999999999999</v>
      </c>
      <c r="G30" s="146">
        <v>-5.4800000000000001E-2</v>
      </c>
      <c r="H30" s="146">
        <v>0.04</v>
      </c>
      <c r="I30" s="144">
        <v>5.5</v>
      </c>
      <c r="J30" s="144">
        <v>5.5</v>
      </c>
      <c r="K30" s="146">
        <v>5.203E-2</v>
      </c>
      <c r="L30" s="144" t="s">
        <v>40</v>
      </c>
      <c r="M30" s="7" t="s">
        <v>56</v>
      </c>
      <c r="N30" s="145">
        <v>-3.3999999999999998E-3</v>
      </c>
      <c r="O30" s="23">
        <v>0.4229</v>
      </c>
      <c r="P30" s="146">
        <v>-4.7500000000000001E-2</v>
      </c>
      <c r="Q30" s="160">
        <v>0.34110000000000001</v>
      </c>
      <c r="R30" s="146">
        <v>0</v>
      </c>
      <c r="S30" s="146">
        <v>-2.8E-3</v>
      </c>
      <c r="T30" s="146">
        <v>2.3999999999999998E-3</v>
      </c>
      <c r="U30" s="144">
        <v>5078</v>
      </c>
      <c r="V30" s="144">
        <v>0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150130</v>
      </c>
      <c r="B31" s="150" t="s">
        <v>208</v>
      </c>
      <c r="C31" s="14">
        <v>1.099</v>
      </c>
      <c r="D31" s="159">
        <v>0</v>
      </c>
      <c r="E31" s="150">
        <v>5029.49</v>
      </c>
      <c r="F31" s="14">
        <v>1.038</v>
      </c>
      <c r="G31" s="152">
        <v>-5.8799999999999998E-2</v>
      </c>
      <c r="H31" s="152">
        <v>0.04</v>
      </c>
      <c r="I31" s="150">
        <v>5.5</v>
      </c>
      <c r="J31" s="150">
        <v>5.5</v>
      </c>
      <c r="K31" s="152">
        <v>5.1839999999999997E-2</v>
      </c>
      <c r="L31" s="150" t="s">
        <v>40</v>
      </c>
      <c r="M31" s="14" t="s">
        <v>209</v>
      </c>
      <c r="N31" s="151">
        <v>2E-3</v>
      </c>
      <c r="O31" s="18">
        <v>0.1966</v>
      </c>
      <c r="P31" s="152">
        <v>-5.11E-2</v>
      </c>
      <c r="Q31" s="152">
        <v>0.87119999999999997</v>
      </c>
      <c r="R31" s="152">
        <v>-5.1000000000000004E-3</v>
      </c>
      <c r="S31" s="152">
        <v>-3.8999999999999998E-3</v>
      </c>
      <c r="T31" s="152">
        <v>0</v>
      </c>
      <c r="U31" s="150">
        <v>474948</v>
      </c>
      <c r="V31" s="150">
        <v>721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150117</v>
      </c>
      <c r="B32" s="144" t="s">
        <v>206</v>
      </c>
      <c r="C32" s="7">
        <v>1.1000000000000001</v>
      </c>
      <c r="D32" s="147">
        <v>3.5999999999999999E-3</v>
      </c>
      <c r="E32" s="144">
        <v>635.27</v>
      </c>
      <c r="F32" s="7">
        <v>1.038</v>
      </c>
      <c r="G32" s="146">
        <v>-5.9700000000000003E-2</v>
      </c>
      <c r="H32" s="146">
        <v>0.04</v>
      </c>
      <c r="I32" s="144">
        <v>5.5</v>
      </c>
      <c r="J32" s="144">
        <v>5.5</v>
      </c>
      <c r="K32" s="146">
        <v>5.1790000000000003E-2</v>
      </c>
      <c r="L32" s="144" t="s">
        <v>40</v>
      </c>
      <c r="M32" s="7" t="s">
        <v>207</v>
      </c>
      <c r="N32" s="147">
        <v>4.1999999999999997E-3</v>
      </c>
      <c r="O32" s="23">
        <v>0.18920000000000001</v>
      </c>
      <c r="P32" s="146">
        <v>-5.1999999999999998E-2</v>
      </c>
      <c r="Q32" s="146">
        <v>1.5181</v>
      </c>
      <c r="R32" s="146">
        <v>-4.7000000000000002E-3</v>
      </c>
      <c r="S32" s="146">
        <v>-6.4999999999999997E-3</v>
      </c>
      <c r="T32" s="146">
        <v>1.5E-3</v>
      </c>
      <c r="U32" s="144">
        <v>107117</v>
      </c>
      <c r="V32" s="144">
        <v>1207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150265</v>
      </c>
      <c r="B33" s="161" t="s">
        <v>214</v>
      </c>
      <c r="C33" s="14">
        <v>1.097</v>
      </c>
      <c r="D33" s="156">
        <v>-2.7000000000000001E-3</v>
      </c>
      <c r="E33" s="150">
        <v>353.79</v>
      </c>
      <c r="F33" s="14">
        <v>1.034</v>
      </c>
      <c r="G33" s="152">
        <v>-6.0900000000000003E-2</v>
      </c>
      <c r="H33" s="152">
        <v>0.04</v>
      </c>
      <c r="I33" s="150">
        <v>5.5</v>
      </c>
      <c r="J33" s="150">
        <v>5.5</v>
      </c>
      <c r="K33" s="152">
        <v>5.1740000000000001E-2</v>
      </c>
      <c r="L33" s="150" t="s">
        <v>40</v>
      </c>
      <c r="M33" s="14" t="s">
        <v>46</v>
      </c>
      <c r="N33" s="156">
        <v>-4.1999999999999997E-3</v>
      </c>
      <c r="O33" s="18">
        <v>0.41560000000000002</v>
      </c>
      <c r="P33" s="152">
        <v>-5.2999999999999999E-2</v>
      </c>
      <c r="Q33" s="152">
        <v>0.3654</v>
      </c>
      <c r="R33" s="152">
        <v>-8.3000000000000001E-3</v>
      </c>
      <c r="S33" s="152">
        <v>-9.4999999999999998E-3</v>
      </c>
      <c r="T33" s="152">
        <v>-5.7999999999999996E-3</v>
      </c>
      <c r="U33" s="150">
        <v>12969</v>
      </c>
      <c r="V33" s="150">
        <v>-60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1.107</v>
      </c>
      <c r="D34" s="157">
        <v>0</v>
      </c>
      <c r="E34" s="144">
        <v>51.27</v>
      </c>
      <c r="F34" s="7">
        <v>1.0341</v>
      </c>
      <c r="G34" s="146">
        <v>-7.0499999999999993E-2</v>
      </c>
      <c r="H34" s="146">
        <v>0.04</v>
      </c>
      <c r="I34" s="144">
        <v>5.5</v>
      </c>
      <c r="J34" s="144">
        <v>5.5</v>
      </c>
      <c r="K34" s="146">
        <v>5.126E-2</v>
      </c>
      <c r="L34" s="144" t="s">
        <v>40</v>
      </c>
      <c r="M34" s="7" t="s">
        <v>218</v>
      </c>
      <c r="N34" s="147">
        <v>5.1999999999999998E-3</v>
      </c>
      <c r="O34" s="23">
        <v>0.42109999999999997</v>
      </c>
      <c r="P34" s="146">
        <v>-6.1600000000000002E-2</v>
      </c>
      <c r="Q34" s="146">
        <v>0.35239999999999999</v>
      </c>
      <c r="R34" s="146">
        <v>-5.5999999999999999E-3</v>
      </c>
      <c r="S34" s="146">
        <v>1.6000000000000001E-3</v>
      </c>
      <c r="T34" s="146">
        <v>-2.2000000000000001E-3</v>
      </c>
      <c r="U34" s="144">
        <v>14273</v>
      </c>
      <c r="V34" s="144">
        <v>-16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150343</v>
      </c>
      <c r="B35" s="150" t="s">
        <v>223</v>
      </c>
      <c r="C35" s="14">
        <v>1.1080000000000001</v>
      </c>
      <c r="D35" s="151">
        <v>8.9999999999999998E-4</v>
      </c>
      <c r="E35" s="150">
        <v>46.9</v>
      </c>
      <c r="F35" s="14">
        <v>1.0289999999999999</v>
      </c>
      <c r="G35" s="152">
        <v>-7.6799999999999993E-2</v>
      </c>
      <c r="H35" s="152">
        <v>0.04</v>
      </c>
      <c r="I35" s="150">
        <v>5.5</v>
      </c>
      <c r="J35" s="150">
        <v>5.5</v>
      </c>
      <c r="K35" s="152">
        <v>5.0970000000000001E-2</v>
      </c>
      <c r="L35" s="150" t="s">
        <v>40</v>
      </c>
      <c r="M35" s="14" t="s">
        <v>56</v>
      </c>
      <c r="N35" s="156">
        <v>-3.3999999999999998E-3</v>
      </c>
      <c r="O35" s="18">
        <v>0.43469999999999998</v>
      </c>
      <c r="P35" s="152">
        <v>-6.6900000000000001E-2</v>
      </c>
      <c r="Q35" s="162">
        <v>0.32590000000000002</v>
      </c>
      <c r="R35" s="152">
        <v>-6.8999999999999999E-3</v>
      </c>
      <c r="S35" s="152">
        <v>-8.3999999999999995E-3</v>
      </c>
      <c r="T35" s="152">
        <v>-7.3000000000000001E-3</v>
      </c>
      <c r="U35" s="150">
        <v>5509</v>
      </c>
      <c r="V35" s="150">
        <v>-74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150196</v>
      </c>
      <c r="B36" s="144" t="s">
        <v>215</v>
      </c>
      <c r="C36" s="7">
        <v>1.1200000000000001</v>
      </c>
      <c r="D36" s="147">
        <v>8.9999999999999998E-4</v>
      </c>
      <c r="E36" s="144">
        <v>907.86</v>
      </c>
      <c r="F36" s="7">
        <v>1.038</v>
      </c>
      <c r="G36" s="146">
        <v>-7.9000000000000001E-2</v>
      </c>
      <c r="H36" s="146">
        <v>0.04</v>
      </c>
      <c r="I36" s="144">
        <v>5.5</v>
      </c>
      <c r="J36" s="144">
        <v>5.5</v>
      </c>
      <c r="K36" s="146">
        <v>5.083E-2</v>
      </c>
      <c r="L36" s="144" t="s">
        <v>40</v>
      </c>
      <c r="M36" s="7" t="s">
        <v>216</v>
      </c>
      <c r="N36" s="147">
        <v>1.2999999999999999E-3</v>
      </c>
      <c r="O36" s="23">
        <v>0.40410000000000001</v>
      </c>
      <c r="P36" s="146">
        <v>-6.8900000000000003E-2</v>
      </c>
      <c r="Q36" s="146">
        <v>0.3881</v>
      </c>
      <c r="R36" s="146">
        <v>-7.1000000000000004E-3</v>
      </c>
      <c r="S36" s="146">
        <v>-6.7999999999999996E-3</v>
      </c>
      <c r="T36" s="146">
        <v>-6.4999999999999997E-3</v>
      </c>
      <c r="U36" s="144">
        <v>84464</v>
      </c>
      <c r="V36" s="144">
        <v>-266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150190</v>
      </c>
      <c r="B37" s="150" t="s">
        <v>213</v>
      </c>
      <c r="C37" s="14">
        <v>1.1299999999999999</v>
      </c>
      <c r="D37" s="151">
        <v>8.8999999999999999E-3</v>
      </c>
      <c r="E37" s="150">
        <v>121.04</v>
      </c>
      <c r="F37" s="14">
        <v>1.038</v>
      </c>
      <c r="G37" s="152">
        <v>-8.8599999999999998E-2</v>
      </c>
      <c r="H37" s="152">
        <v>0.04</v>
      </c>
      <c r="I37" s="150">
        <v>5.5</v>
      </c>
      <c r="J37" s="150">
        <v>5.5</v>
      </c>
      <c r="K37" s="152">
        <v>5.0369999999999998E-2</v>
      </c>
      <c r="L37" s="150" t="s">
        <v>40</v>
      </c>
      <c r="M37" s="14" t="s">
        <v>76</v>
      </c>
      <c r="N37" s="151">
        <v>3.0999999999999999E-3</v>
      </c>
      <c r="O37" s="18">
        <v>0.4531</v>
      </c>
      <c r="P37" s="152">
        <v>-7.7200000000000005E-2</v>
      </c>
      <c r="Q37" s="152">
        <v>0.27389999999999998</v>
      </c>
      <c r="R37" s="152">
        <v>-8.0000000000000004E-4</v>
      </c>
      <c r="S37" s="152">
        <v>-3.0000000000000001E-3</v>
      </c>
      <c r="T37" s="152">
        <v>-4.5999999999999999E-3</v>
      </c>
      <c r="U37" s="150">
        <v>5698</v>
      </c>
      <c r="V37" s="150">
        <v>-2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1.1399999999999999</v>
      </c>
      <c r="D38" s="145">
        <v>-7.7999999999999996E-3</v>
      </c>
      <c r="E38" s="144">
        <v>1.21</v>
      </c>
      <c r="F38" s="7">
        <v>1.034</v>
      </c>
      <c r="G38" s="146">
        <v>-0.10249999999999999</v>
      </c>
      <c r="H38" s="146">
        <v>0.04</v>
      </c>
      <c r="I38" s="144">
        <v>5.5</v>
      </c>
      <c r="J38" s="144">
        <v>5.5</v>
      </c>
      <c r="K38" s="146">
        <v>4.9730000000000003E-2</v>
      </c>
      <c r="L38" s="144" t="s">
        <v>40</v>
      </c>
      <c r="M38" s="7" t="s">
        <v>222</v>
      </c>
      <c r="N38" s="147">
        <v>2.2000000000000001E-3</v>
      </c>
      <c r="O38" s="23">
        <v>0.41170000000000001</v>
      </c>
      <c r="P38" s="146">
        <v>-8.8700000000000001E-2</v>
      </c>
      <c r="Q38" s="146">
        <v>0.3745</v>
      </c>
      <c r="R38" s="146">
        <v>-8.5000000000000006E-3</v>
      </c>
      <c r="S38" s="146">
        <v>-1.15E-2</v>
      </c>
      <c r="T38" s="146">
        <v>-1.2500000000000001E-2</v>
      </c>
      <c r="U38" s="144">
        <v>646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1.1559999999999999</v>
      </c>
      <c r="D39" s="159">
        <v>0</v>
      </c>
      <c r="E39" s="150">
        <v>0</v>
      </c>
      <c r="F39" s="14">
        <v>1.0341</v>
      </c>
      <c r="G39" s="152">
        <v>-0.1179</v>
      </c>
      <c r="H39" s="152">
        <v>0.04</v>
      </c>
      <c r="I39" s="150">
        <v>5.5</v>
      </c>
      <c r="J39" s="150">
        <v>5.5</v>
      </c>
      <c r="K39" s="152">
        <v>4.9020000000000001E-2</v>
      </c>
      <c r="L39" s="150" t="s">
        <v>40</v>
      </c>
      <c r="M39" s="14" t="s">
        <v>127</v>
      </c>
      <c r="N39" s="151">
        <v>4.4999999999999997E-3</v>
      </c>
      <c r="O39" s="18">
        <v>0.46039999999999998</v>
      </c>
      <c r="P39" s="152">
        <v>-0.1014</v>
      </c>
      <c r="Q39" s="152">
        <v>0.26079999999999998</v>
      </c>
      <c r="R39" s="152">
        <v>2.7000000000000001E-3</v>
      </c>
      <c r="S39" s="152">
        <v>7.4000000000000003E-3</v>
      </c>
      <c r="T39" s="152">
        <v>-2.0999999999999999E-3</v>
      </c>
      <c r="U39" s="150">
        <v>787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502057</v>
      </c>
      <c r="B40" s="144" t="s">
        <v>217</v>
      </c>
      <c r="C40" s="7">
        <v>1.1779999999999999</v>
      </c>
      <c r="D40" s="147">
        <v>1.2E-2</v>
      </c>
      <c r="E40" s="144">
        <v>3.39</v>
      </c>
      <c r="F40" s="7">
        <v>1.0341</v>
      </c>
      <c r="G40" s="146">
        <v>-0.13919999999999999</v>
      </c>
      <c r="H40" s="146">
        <v>0.04</v>
      </c>
      <c r="I40" s="144">
        <v>5.5</v>
      </c>
      <c r="J40" s="144">
        <v>5.5</v>
      </c>
      <c r="K40" s="146">
        <v>4.8079999999999998E-2</v>
      </c>
      <c r="L40" s="144" t="s">
        <v>40</v>
      </c>
      <c r="M40" s="7" t="s">
        <v>218</v>
      </c>
      <c r="N40" s="147">
        <v>5.1999999999999998E-3</v>
      </c>
      <c r="O40" s="23">
        <v>0.45660000000000001</v>
      </c>
      <c r="P40" s="146">
        <v>-0.1181</v>
      </c>
      <c r="Q40" s="146">
        <v>0.26960000000000001</v>
      </c>
      <c r="R40" s="146">
        <v>2.3699999999999999E-2</v>
      </c>
      <c r="S40" s="146">
        <v>1.8100000000000002E-2</v>
      </c>
      <c r="T40" s="146">
        <v>9.1999999999999998E-3</v>
      </c>
      <c r="U40" s="144">
        <v>1094</v>
      </c>
      <c r="V40" s="144">
        <v>-3</v>
      </c>
      <c r="W40" s="148">
        <v>0.21180555555555555</v>
      </c>
      <c r="X40" s="149">
        <v>42719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-1.1115384615384622E-3</v>
      </c>
      <c r="E41" s="36"/>
      <c r="F41" s="35"/>
      <c r="G41" s="43">
        <f>AVERAGE(G15:G40)</f>
        <v>-6.5339743589743579E-2</v>
      </c>
      <c r="H41" s="272">
        <f>COUNTIF($D15:$D40,"&gt;0")/COUNT($D15:$D40)</f>
        <v>0.26923076923076922</v>
      </c>
      <c r="I41" s="36"/>
      <c r="J41" s="36"/>
      <c r="K41" s="43">
        <f>AVERAGE(K15:K40)</f>
        <v>5.1732820512820514E-2</v>
      </c>
      <c r="L41" s="36"/>
      <c r="M41" s="35"/>
      <c r="N41" s="38"/>
      <c r="O41" s="39"/>
      <c r="P41" s="43">
        <f>AVERAGE(P15:P40)</f>
        <v>-5.5612820512820509E-2</v>
      </c>
      <c r="Q41" s="37"/>
      <c r="R41" s="43">
        <f>AVERAGE(R15:R40)</f>
        <v>-2.7076923076923077E-3</v>
      </c>
      <c r="S41" s="37"/>
      <c r="T41" s="37"/>
      <c r="U41" s="36"/>
      <c r="V41" s="36"/>
      <c r="W41" s="40"/>
      <c r="X41" s="41"/>
      <c r="Y41" s="42"/>
    </row>
    <row r="42" spans="1:25" ht="15.75" thickBot="1" x14ac:dyDescent="0.2">
      <c r="A42" s="14">
        <v>150047</v>
      </c>
      <c r="B42" s="150" t="s">
        <v>226</v>
      </c>
      <c r="C42" s="14">
        <v>1.5780000000000001</v>
      </c>
      <c r="D42" s="151">
        <v>2.5000000000000001E-3</v>
      </c>
      <c r="E42" s="150">
        <v>83.55</v>
      </c>
      <c r="F42" s="14">
        <v>1.038</v>
      </c>
      <c r="G42" s="152">
        <v>-0.5202</v>
      </c>
      <c r="H42" s="152">
        <v>0.04</v>
      </c>
      <c r="I42" s="150">
        <v>5.5</v>
      </c>
      <c r="J42" s="150">
        <v>5.5</v>
      </c>
      <c r="K42" s="152">
        <v>3.5709999999999999E-2</v>
      </c>
      <c r="L42" s="150" t="s">
        <v>40</v>
      </c>
      <c r="M42" s="14" t="s">
        <v>36</v>
      </c>
      <c r="N42" s="159">
        <v>0</v>
      </c>
      <c r="O42" s="18">
        <v>0.68210000000000004</v>
      </c>
      <c r="P42" s="152">
        <v>-0.33660000000000001</v>
      </c>
      <c r="Q42" s="150" t="s">
        <v>37</v>
      </c>
      <c r="R42" s="152">
        <v>7.4000000000000003E-3</v>
      </c>
      <c r="S42" s="152">
        <v>9.5999999999999992E-3</v>
      </c>
      <c r="T42" s="152">
        <v>4.5999999999999999E-3</v>
      </c>
      <c r="U42" s="150">
        <v>1425</v>
      </c>
      <c r="V42" s="150">
        <v>-2</v>
      </c>
      <c r="W42" s="153">
        <v>8.8888888888888892E-2</v>
      </c>
      <c r="X42" s="154">
        <v>42738</v>
      </c>
      <c r="Y42" s="21" t="s">
        <v>38</v>
      </c>
    </row>
    <row r="43" spans="1:25" ht="15.75" thickBot="1" x14ac:dyDescent="0.2">
      <c r="A43" s="7">
        <v>150175</v>
      </c>
      <c r="B43" s="155" t="s">
        <v>152</v>
      </c>
      <c r="C43" s="7">
        <v>0.98799999999999999</v>
      </c>
      <c r="D43" s="145">
        <v>-2E-3</v>
      </c>
      <c r="E43" s="144">
        <v>8973.67</v>
      </c>
      <c r="F43" s="7">
        <v>1.0389999999999999</v>
      </c>
      <c r="G43" s="146">
        <v>4.9099999999999998E-2</v>
      </c>
      <c r="H43" s="146">
        <v>3.5000000000000003E-2</v>
      </c>
      <c r="I43" s="144">
        <v>5</v>
      </c>
      <c r="J43" s="144">
        <v>5</v>
      </c>
      <c r="K43" s="146">
        <v>5.2690000000000001E-2</v>
      </c>
      <c r="L43" s="144" t="s">
        <v>40</v>
      </c>
      <c r="M43" s="7" t="s">
        <v>153</v>
      </c>
      <c r="N43" s="145">
        <v>-8.6E-3</v>
      </c>
      <c r="O43" s="23">
        <v>0.31380000000000002</v>
      </c>
      <c r="P43" s="155" t="s">
        <v>44</v>
      </c>
      <c r="Q43" s="146">
        <v>0.66120000000000001</v>
      </c>
      <c r="R43" s="146">
        <v>8.3000000000000001E-3</v>
      </c>
      <c r="S43" s="146">
        <v>2.8999999999999998E-3</v>
      </c>
      <c r="T43" s="146">
        <v>7.1000000000000004E-3</v>
      </c>
      <c r="U43" s="144">
        <v>354704</v>
      </c>
      <c r="V43" s="144">
        <v>3272</v>
      </c>
      <c r="W43" s="148">
        <v>0.21180555555555555</v>
      </c>
      <c r="X43" s="173">
        <v>42705</v>
      </c>
      <c r="Y43" s="13" t="s">
        <v>38</v>
      </c>
    </row>
    <row r="44" spans="1:25" ht="15.75" thickBot="1" x14ac:dyDescent="0.2">
      <c r="A44" s="14">
        <v>150112</v>
      </c>
      <c r="B44" s="150" t="s">
        <v>265</v>
      </c>
      <c r="C44" s="14">
        <v>1.016</v>
      </c>
      <c r="D44" s="156">
        <v>-1.26E-2</v>
      </c>
      <c r="E44" s="150">
        <v>0.28999999999999998</v>
      </c>
      <c r="F44" s="14">
        <v>1.0099</v>
      </c>
      <c r="G44" s="152">
        <v>-6.0000000000000001E-3</v>
      </c>
      <c r="H44" s="152">
        <v>3.5000000000000003E-2</v>
      </c>
      <c r="I44" s="150">
        <v>5</v>
      </c>
      <c r="J44" s="150">
        <v>5</v>
      </c>
      <c r="K44" s="152">
        <v>4.9700000000000001E-2</v>
      </c>
      <c r="L44" s="150" t="s">
        <v>40</v>
      </c>
      <c r="M44" s="14" t="s">
        <v>266</v>
      </c>
      <c r="N44" s="151">
        <v>4.4000000000000003E-3</v>
      </c>
      <c r="O44" s="18">
        <v>0.48359999999999997</v>
      </c>
      <c r="P44" s="152">
        <v>-8.2000000000000007E-3</v>
      </c>
      <c r="Q44" s="152">
        <v>0.63949999999999996</v>
      </c>
      <c r="R44" s="152">
        <v>-6.4999999999999997E-3</v>
      </c>
      <c r="S44" s="152">
        <v>-6.9999999999999999E-4</v>
      </c>
      <c r="T44" s="152">
        <v>8.0000000000000004E-4</v>
      </c>
      <c r="U44" s="150">
        <v>944</v>
      </c>
      <c r="V44" s="150">
        <v>-6</v>
      </c>
      <c r="W44" s="153">
        <v>0.21180555555555555</v>
      </c>
      <c r="X44" s="154">
        <v>42919</v>
      </c>
      <c r="Y44" s="21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1.046</v>
      </c>
      <c r="D45" s="147">
        <v>5.7999999999999996E-3</v>
      </c>
      <c r="E45" s="144">
        <v>2.35</v>
      </c>
      <c r="F45" s="7">
        <v>1.0349999999999999</v>
      </c>
      <c r="G45" s="146">
        <v>-1.06E-2</v>
      </c>
      <c r="H45" s="146">
        <v>3.5000000000000003E-2</v>
      </c>
      <c r="I45" s="144">
        <v>5</v>
      </c>
      <c r="J45" s="144">
        <v>5</v>
      </c>
      <c r="K45" s="146">
        <v>4.9459999999999997E-2</v>
      </c>
      <c r="L45" s="144" t="s">
        <v>40</v>
      </c>
      <c r="M45" s="7" t="s">
        <v>163</v>
      </c>
      <c r="N45" s="147">
        <v>6.1000000000000004E-3</v>
      </c>
      <c r="O45" s="23">
        <v>0.15279999999999999</v>
      </c>
      <c r="P45" s="146">
        <v>-1.2800000000000001E-2</v>
      </c>
      <c r="Q45" s="146">
        <v>1.6372</v>
      </c>
      <c r="R45" s="146">
        <v>9.4000000000000004E-3</v>
      </c>
      <c r="S45" s="146">
        <v>1.8599999999999998E-2</v>
      </c>
      <c r="T45" s="146">
        <v>1.0999999999999999E-2</v>
      </c>
      <c r="U45" s="144">
        <v>929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150145</v>
      </c>
      <c r="B46" s="150" t="s">
        <v>156</v>
      </c>
      <c r="C46" s="14">
        <v>1.0489999999999999</v>
      </c>
      <c r="D46" s="156">
        <v>-2.8999999999999998E-3</v>
      </c>
      <c r="E46" s="150">
        <v>0.3</v>
      </c>
      <c r="F46" s="14">
        <v>1.0369999999999999</v>
      </c>
      <c r="G46" s="152">
        <v>-1.1599999999999999E-2</v>
      </c>
      <c r="H46" s="152">
        <v>3.5000000000000003E-2</v>
      </c>
      <c r="I46" s="150">
        <v>5</v>
      </c>
      <c r="J46" s="150">
        <v>5</v>
      </c>
      <c r="K46" s="152">
        <v>4.9410000000000003E-2</v>
      </c>
      <c r="L46" s="150" t="s">
        <v>40</v>
      </c>
      <c r="M46" s="14" t="s">
        <v>157</v>
      </c>
      <c r="N46" s="159">
        <v>0</v>
      </c>
      <c r="O46" s="18">
        <v>0.1588</v>
      </c>
      <c r="P46" s="152">
        <v>-1.38E-2</v>
      </c>
      <c r="Q46" s="152">
        <v>0.96079999999999999</v>
      </c>
      <c r="R46" s="152">
        <v>2.5499999999999998E-2</v>
      </c>
      <c r="S46" s="152">
        <v>2.0299999999999999E-2</v>
      </c>
      <c r="T46" s="152">
        <v>1.21E-2</v>
      </c>
      <c r="U46" s="150">
        <v>1095</v>
      </c>
      <c r="V46" s="150">
        <v>0</v>
      </c>
      <c r="W46" s="153">
        <v>0.21180555555555555</v>
      </c>
      <c r="X46" s="154">
        <v>42719</v>
      </c>
      <c r="Y46" s="21" t="s">
        <v>38</v>
      </c>
    </row>
    <row r="47" spans="1:25" ht="15.75" thickBot="1" x14ac:dyDescent="0.2">
      <c r="A47" s="7">
        <v>150138</v>
      </c>
      <c r="B47" s="144" t="s">
        <v>181</v>
      </c>
      <c r="C47" s="7">
        <v>1.0529999999999999</v>
      </c>
      <c r="D47" s="145">
        <v>-8.9999999999999998E-4</v>
      </c>
      <c r="E47" s="144">
        <v>10.94</v>
      </c>
      <c r="F47" s="7">
        <v>1.0389999999999999</v>
      </c>
      <c r="G47" s="146">
        <v>-1.35E-2</v>
      </c>
      <c r="H47" s="146">
        <v>3.5000000000000003E-2</v>
      </c>
      <c r="I47" s="144">
        <v>5</v>
      </c>
      <c r="J47" s="144">
        <v>5</v>
      </c>
      <c r="K47" s="146">
        <v>4.931E-2</v>
      </c>
      <c r="L47" s="144" t="s">
        <v>40</v>
      </c>
      <c r="M47" s="7" t="s">
        <v>182</v>
      </c>
      <c r="N47" s="147">
        <v>3.5999999999999999E-3</v>
      </c>
      <c r="O47" s="23">
        <v>0.3715</v>
      </c>
      <c r="P47" s="146">
        <v>-1.5599999999999999E-2</v>
      </c>
      <c r="Q47" s="146">
        <v>0.4627</v>
      </c>
      <c r="R47" s="146">
        <v>4.4000000000000003E-3</v>
      </c>
      <c r="S47" s="146">
        <v>1.47E-2</v>
      </c>
      <c r="T47" s="146">
        <v>6.1999999999999998E-3</v>
      </c>
      <c r="U47" s="144">
        <v>254</v>
      </c>
      <c r="V47" s="144">
        <v>0</v>
      </c>
      <c r="W47" s="148">
        <v>0.21180555555555555</v>
      </c>
      <c r="X47" s="149">
        <v>42705</v>
      </c>
      <c r="Y47" s="13" t="s">
        <v>38</v>
      </c>
    </row>
    <row r="48" spans="1:25" ht="15.75" thickBot="1" x14ac:dyDescent="0.2">
      <c r="A48" s="14">
        <v>502041</v>
      </c>
      <c r="B48" s="150" t="s">
        <v>155</v>
      </c>
      <c r="C48" s="14">
        <v>1.075</v>
      </c>
      <c r="D48" s="151">
        <v>8.9999999999999998E-4</v>
      </c>
      <c r="E48" s="150">
        <v>15.46</v>
      </c>
      <c r="F48" s="14">
        <v>1.06</v>
      </c>
      <c r="G48" s="152">
        <v>-1.4200000000000001E-2</v>
      </c>
      <c r="H48" s="152">
        <v>3.5000000000000003E-2</v>
      </c>
      <c r="I48" s="150">
        <v>5.5</v>
      </c>
      <c r="J48" s="150">
        <v>5</v>
      </c>
      <c r="K48" s="152">
        <v>4.931E-2</v>
      </c>
      <c r="L48" s="150" t="s">
        <v>40</v>
      </c>
      <c r="M48" s="14" t="s">
        <v>91</v>
      </c>
      <c r="N48" s="156">
        <v>-3.0999999999999999E-3</v>
      </c>
      <c r="O48" s="18">
        <v>0.28050000000000003</v>
      </c>
      <c r="P48" s="152">
        <v>-1.6299999999999999E-2</v>
      </c>
      <c r="Q48" s="162">
        <v>0.64780000000000004</v>
      </c>
      <c r="R48" s="152">
        <v>-4.7000000000000002E-3</v>
      </c>
      <c r="S48" s="152">
        <v>-7.1000000000000004E-3</v>
      </c>
      <c r="T48" s="152">
        <v>-2.2000000000000001E-3</v>
      </c>
      <c r="U48" s="150">
        <v>1051</v>
      </c>
      <c r="V48" s="150">
        <v>-1</v>
      </c>
      <c r="W48" s="153">
        <v>0.21180555555555555</v>
      </c>
      <c r="X48" s="154">
        <v>42704</v>
      </c>
      <c r="Y48" s="21" t="s">
        <v>38</v>
      </c>
    </row>
    <row r="49" spans="1:25" ht="15.75" thickBot="1" x14ac:dyDescent="0.2">
      <c r="A49" s="7">
        <v>502001</v>
      </c>
      <c r="B49" s="144" t="s">
        <v>171</v>
      </c>
      <c r="C49" s="7">
        <v>1.05</v>
      </c>
      <c r="D49" s="145">
        <v>-4.7000000000000002E-3</v>
      </c>
      <c r="E49" s="144">
        <v>2.56</v>
      </c>
      <c r="F49" s="7">
        <v>1.0349999999999999</v>
      </c>
      <c r="G49" s="146">
        <v>-1.4500000000000001E-2</v>
      </c>
      <c r="H49" s="146">
        <v>3.5000000000000003E-2</v>
      </c>
      <c r="I49" s="144">
        <v>5</v>
      </c>
      <c r="J49" s="144">
        <v>5</v>
      </c>
      <c r="K49" s="146">
        <v>4.9259999999999998E-2</v>
      </c>
      <c r="L49" s="144" t="s">
        <v>40</v>
      </c>
      <c r="M49" s="7" t="s">
        <v>172</v>
      </c>
      <c r="N49" s="147">
        <v>5.4000000000000003E-3</v>
      </c>
      <c r="O49" s="23">
        <v>0.35949999999999999</v>
      </c>
      <c r="P49" s="146">
        <v>-1.66E-2</v>
      </c>
      <c r="Q49" s="146">
        <v>0.49530000000000002</v>
      </c>
      <c r="R49" s="146">
        <v>4.4000000000000003E-3</v>
      </c>
      <c r="S49" s="146">
        <v>5.0000000000000001E-3</v>
      </c>
      <c r="T49" s="146">
        <v>-5.0000000000000001E-4</v>
      </c>
      <c r="U49" s="144">
        <v>263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1.05</v>
      </c>
      <c r="D50" s="151">
        <v>1E-3</v>
      </c>
      <c r="E50" s="150">
        <v>1.4</v>
      </c>
      <c r="F50" s="14">
        <v>1.0347</v>
      </c>
      <c r="G50" s="152">
        <v>-1.4800000000000001E-2</v>
      </c>
      <c r="H50" s="152">
        <v>3.5000000000000003E-2</v>
      </c>
      <c r="I50" s="150">
        <v>5</v>
      </c>
      <c r="J50" s="150">
        <v>5</v>
      </c>
      <c r="K50" s="152">
        <v>4.9250000000000002E-2</v>
      </c>
      <c r="L50" s="150" t="s">
        <v>40</v>
      </c>
      <c r="M50" s="14" t="s">
        <v>148</v>
      </c>
      <c r="N50" s="151">
        <v>4.4999999999999997E-3</v>
      </c>
      <c r="O50" s="18">
        <v>0.43269999999999997</v>
      </c>
      <c r="P50" s="152">
        <v>-1.66E-2</v>
      </c>
      <c r="Q50" s="152">
        <v>1.012</v>
      </c>
      <c r="R50" s="152">
        <v>1.41E-2</v>
      </c>
      <c r="S50" s="152">
        <v>1.7399999999999999E-2</v>
      </c>
      <c r="T50" s="152">
        <v>1.2699999999999999E-2</v>
      </c>
      <c r="U50" s="150">
        <v>542</v>
      </c>
      <c r="V50" s="150">
        <v>-8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150073</v>
      </c>
      <c r="B51" s="144" t="s">
        <v>178</v>
      </c>
      <c r="C51" s="7">
        <v>1.0509999999999999</v>
      </c>
      <c r="D51" s="145">
        <v>-1E-3</v>
      </c>
      <c r="E51" s="144">
        <v>5.62</v>
      </c>
      <c r="F51" s="7">
        <v>1.0349999999999999</v>
      </c>
      <c r="G51" s="146">
        <v>-1.55E-2</v>
      </c>
      <c r="H51" s="146">
        <v>3.5000000000000003E-2</v>
      </c>
      <c r="I51" s="144">
        <v>5</v>
      </c>
      <c r="J51" s="144">
        <v>5</v>
      </c>
      <c r="K51" s="146">
        <v>4.9209999999999997E-2</v>
      </c>
      <c r="L51" s="144" t="s">
        <v>40</v>
      </c>
      <c r="M51" s="7" t="s">
        <v>174</v>
      </c>
      <c r="N51" s="147">
        <v>2.3999999999999998E-3</v>
      </c>
      <c r="O51" s="23">
        <v>0.52429999999999999</v>
      </c>
      <c r="P51" s="146">
        <v>-1.7500000000000002E-2</v>
      </c>
      <c r="Q51" s="146">
        <v>0.68679999999999997</v>
      </c>
      <c r="R51" s="146">
        <v>-3.3E-3</v>
      </c>
      <c r="S51" s="146">
        <v>2.3999999999999998E-3</v>
      </c>
      <c r="T51" s="146">
        <v>1.2999999999999999E-3</v>
      </c>
      <c r="U51" s="144">
        <v>341</v>
      </c>
      <c r="V51" s="144">
        <v>0</v>
      </c>
      <c r="W51" s="148">
        <v>0.17083333333333331</v>
      </c>
      <c r="X51" s="149">
        <v>42738</v>
      </c>
      <c r="Y51" s="13" t="s">
        <v>38</v>
      </c>
    </row>
    <row r="52" spans="1:25" ht="15.75" thickBot="1" x14ac:dyDescent="0.2">
      <c r="A52" s="14">
        <v>502021</v>
      </c>
      <c r="B52" s="150" t="s">
        <v>344</v>
      </c>
      <c r="C52" s="14">
        <v>1.0529999999999999</v>
      </c>
      <c r="D52" s="156">
        <v>-1.03E-2</v>
      </c>
      <c r="E52" s="150">
        <v>7.0000000000000007E-2</v>
      </c>
      <c r="F52" s="14">
        <v>1.0369999999999999</v>
      </c>
      <c r="G52" s="152">
        <v>-1.54E-2</v>
      </c>
      <c r="H52" s="152">
        <v>3.5000000000000003E-2</v>
      </c>
      <c r="I52" s="150">
        <v>5</v>
      </c>
      <c r="J52" s="150">
        <v>5</v>
      </c>
      <c r="K52" s="152">
        <v>4.9209999999999997E-2</v>
      </c>
      <c r="L52" s="150" t="s">
        <v>40</v>
      </c>
      <c r="M52" s="14" t="s">
        <v>91</v>
      </c>
      <c r="N52" s="156">
        <v>-3.0999999999999999E-3</v>
      </c>
      <c r="O52" s="18">
        <v>0.43830000000000002</v>
      </c>
      <c r="P52" s="152">
        <v>-1.7500000000000002E-2</v>
      </c>
      <c r="Q52" s="152">
        <v>0.30930000000000002</v>
      </c>
      <c r="R52" s="152">
        <v>-1.23E-2</v>
      </c>
      <c r="S52" s="152">
        <v>-1.04E-2</v>
      </c>
      <c r="T52" s="152">
        <v>-8.9999999999999998E-4</v>
      </c>
      <c r="U52" s="150">
        <v>339</v>
      </c>
      <c r="V52" s="150">
        <v>0</v>
      </c>
      <c r="W52" s="153">
        <v>0.21180555555555555</v>
      </c>
      <c r="X52" s="154">
        <v>42719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1.0640000000000001</v>
      </c>
      <c r="D53" s="147">
        <v>8.9999999999999998E-4</v>
      </c>
      <c r="E53" s="144">
        <v>245.88</v>
      </c>
      <c r="F53" s="7">
        <v>1.0449999999999999</v>
      </c>
      <c r="G53" s="146">
        <v>-1.8200000000000001E-2</v>
      </c>
      <c r="H53" s="146">
        <v>3.5000000000000003E-2</v>
      </c>
      <c r="I53" s="144">
        <v>5.75</v>
      </c>
      <c r="J53" s="144">
        <v>5</v>
      </c>
      <c r="K53" s="146">
        <v>4.9149999999999999E-2</v>
      </c>
      <c r="L53" s="144" t="s">
        <v>40</v>
      </c>
      <c r="M53" s="7" t="s">
        <v>154</v>
      </c>
      <c r="N53" s="145">
        <v>-5.4000000000000003E-3</v>
      </c>
      <c r="O53" s="23">
        <v>0.13569999999999999</v>
      </c>
      <c r="P53" s="146">
        <v>-2.0199999999999999E-2</v>
      </c>
      <c r="Q53" s="160">
        <v>1.0023</v>
      </c>
      <c r="R53" s="146">
        <v>-2.8E-3</v>
      </c>
      <c r="S53" s="146">
        <v>-8.0000000000000002E-3</v>
      </c>
      <c r="T53" s="146">
        <v>-2E-3</v>
      </c>
      <c r="U53" s="144">
        <v>17922</v>
      </c>
      <c r="V53" s="144">
        <v>26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150121</v>
      </c>
      <c r="B54" s="150" t="s">
        <v>159</v>
      </c>
      <c r="C54" s="14">
        <v>1.0549999999999999</v>
      </c>
      <c r="D54" s="151">
        <v>8.9999999999999998E-4</v>
      </c>
      <c r="E54" s="150">
        <v>1.26</v>
      </c>
      <c r="F54" s="14">
        <v>1.0349999999999999</v>
      </c>
      <c r="G54" s="152">
        <v>-1.9300000000000001E-2</v>
      </c>
      <c r="H54" s="152">
        <v>3.5000000000000003E-2</v>
      </c>
      <c r="I54" s="150">
        <v>5</v>
      </c>
      <c r="J54" s="150">
        <v>5</v>
      </c>
      <c r="K54" s="152">
        <v>4.9020000000000001E-2</v>
      </c>
      <c r="L54" s="150" t="s">
        <v>40</v>
      </c>
      <c r="M54" s="14" t="s">
        <v>160</v>
      </c>
      <c r="N54" s="156">
        <v>-2.0000000000000001E-4</v>
      </c>
      <c r="O54" s="18">
        <v>0.44119999999999998</v>
      </c>
      <c r="P54" s="152">
        <v>-2.1299999999999999E-2</v>
      </c>
      <c r="Q54" s="152">
        <v>0.73950000000000005</v>
      </c>
      <c r="R54" s="152">
        <v>2.5000000000000001E-2</v>
      </c>
      <c r="S54" s="152">
        <v>2.4400000000000002E-2</v>
      </c>
      <c r="T54" s="152">
        <v>6.7999999999999996E-3</v>
      </c>
      <c r="U54" s="150">
        <v>437</v>
      </c>
      <c r="V54" s="150">
        <v>0</v>
      </c>
      <c r="W54" s="153">
        <v>0.21180555555555555</v>
      </c>
      <c r="X54" s="154">
        <v>42738</v>
      </c>
      <c r="Y54" s="21" t="s">
        <v>38</v>
      </c>
    </row>
    <row r="55" spans="1:25" ht="15.75" thickBot="1" x14ac:dyDescent="0.2">
      <c r="A55" s="7">
        <v>150083</v>
      </c>
      <c r="B55" s="144" t="s">
        <v>287</v>
      </c>
      <c r="C55" s="7">
        <v>1.0549999999999999</v>
      </c>
      <c r="D55" s="145">
        <v>-9.4000000000000004E-3</v>
      </c>
      <c r="E55" s="144">
        <v>7.0000000000000007E-2</v>
      </c>
      <c r="F55" s="7">
        <v>1.0349999999999999</v>
      </c>
      <c r="G55" s="146">
        <v>-1.9300000000000001E-2</v>
      </c>
      <c r="H55" s="146">
        <v>3.5000000000000003E-2</v>
      </c>
      <c r="I55" s="144">
        <v>5</v>
      </c>
      <c r="J55" s="144">
        <v>5</v>
      </c>
      <c r="K55" s="146">
        <v>4.9020000000000001E-2</v>
      </c>
      <c r="L55" s="144" t="s">
        <v>40</v>
      </c>
      <c r="M55" s="7" t="s">
        <v>266</v>
      </c>
      <c r="N55" s="147">
        <v>4.4000000000000003E-3</v>
      </c>
      <c r="O55" s="23">
        <v>0.3664</v>
      </c>
      <c r="P55" s="146">
        <v>-2.1299999999999999E-2</v>
      </c>
      <c r="Q55" s="146">
        <v>0.97219999999999995</v>
      </c>
      <c r="R55" s="146">
        <v>-4.1000000000000003E-3</v>
      </c>
      <c r="S55" s="146">
        <v>6.0000000000000001E-3</v>
      </c>
      <c r="T55" s="146">
        <v>-5.9999999999999995E-4</v>
      </c>
      <c r="U55" s="144">
        <v>694</v>
      </c>
      <c r="V55" s="144">
        <v>0</v>
      </c>
      <c r="W55" s="148">
        <v>0.21180555555555555</v>
      </c>
      <c r="X55" s="149">
        <v>42738</v>
      </c>
      <c r="Y55" s="13" t="s">
        <v>38</v>
      </c>
    </row>
    <row r="56" spans="1:25" ht="15.75" thickBot="1" x14ac:dyDescent="0.2">
      <c r="A56" s="14">
        <v>502031</v>
      </c>
      <c r="B56" s="161" t="s">
        <v>65</v>
      </c>
      <c r="C56" s="14">
        <v>1.026</v>
      </c>
      <c r="D56" s="159">
        <v>0</v>
      </c>
      <c r="E56" s="150">
        <v>34.56</v>
      </c>
      <c r="F56" s="14">
        <v>1.006</v>
      </c>
      <c r="G56" s="152">
        <v>-1.9900000000000001E-2</v>
      </c>
      <c r="H56" s="152">
        <v>3.5000000000000003E-2</v>
      </c>
      <c r="I56" s="150">
        <v>5</v>
      </c>
      <c r="J56" s="150">
        <v>5</v>
      </c>
      <c r="K56" s="152">
        <v>4.9020000000000001E-2</v>
      </c>
      <c r="L56" s="150" t="s">
        <v>40</v>
      </c>
      <c r="M56" s="14" t="s">
        <v>66</v>
      </c>
      <c r="N56" s="151">
        <v>1.9E-3</v>
      </c>
      <c r="O56" s="18">
        <v>0.375</v>
      </c>
      <c r="P56" s="152">
        <v>-2.1700000000000001E-2</v>
      </c>
      <c r="Q56" s="152">
        <v>0.49280000000000002</v>
      </c>
      <c r="R56" s="152">
        <v>-3.3E-3</v>
      </c>
      <c r="S56" s="152">
        <v>-5.4999999999999997E-3</v>
      </c>
      <c r="T56" s="152">
        <v>1E-3</v>
      </c>
      <c r="U56" s="150">
        <v>822</v>
      </c>
      <c r="V56" s="150">
        <v>0</v>
      </c>
      <c r="W56" s="153">
        <v>0.21180555555555555</v>
      </c>
      <c r="X56" s="154">
        <v>42947</v>
      </c>
      <c r="Y56" s="21" t="s">
        <v>38</v>
      </c>
    </row>
    <row r="57" spans="1:25" ht="15.75" thickBot="1" x14ac:dyDescent="0.2">
      <c r="A57" s="7">
        <v>150030</v>
      </c>
      <c r="B57" s="144" t="s">
        <v>179</v>
      </c>
      <c r="C57" s="7">
        <v>1.056</v>
      </c>
      <c r="D57" s="147">
        <v>3.8E-3</v>
      </c>
      <c r="E57" s="144">
        <v>4.08</v>
      </c>
      <c r="F57" s="7">
        <v>1.0349999999999999</v>
      </c>
      <c r="G57" s="146">
        <v>-2.0299999999999999E-2</v>
      </c>
      <c r="H57" s="146">
        <v>3.5000000000000003E-2</v>
      </c>
      <c r="I57" s="144">
        <v>5</v>
      </c>
      <c r="J57" s="144">
        <v>5</v>
      </c>
      <c r="K57" s="146">
        <v>4.897E-2</v>
      </c>
      <c r="L57" s="144" t="s">
        <v>40</v>
      </c>
      <c r="M57" s="7" t="s">
        <v>180</v>
      </c>
      <c r="N57" s="145">
        <v>-8.9999999999999998E-4</v>
      </c>
      <c r="O57" s="23">
        <v>0.37869999999999998</v>
      </c>
      <c r="P57" s="146">
        <v>-2.2200000000000001E-2</v>
      </c>
      <c r="Q57" s="146">
        <v>0.93400000000000005</v>
      </c>
      <c r="R57" s="146">
        <v>-1.1000000000000001E-3</v>
      </c>
      <c r="S57" s="146">
        <v>-7.7000000000000002E-3</v>
      </c>
      <c r="T57" s="146">
        <v>-4.3E-3</v>
      </c>
      <c r="U57" s="144">
        <v>3152</v>
      </c>
      <c r="V57" s="144">
        <v>0</v>
      </c>
      <c r="W57" s="148">
        <v>0.21180555555555555</v>
      </c>
      <c r="X57" s="149">
        <v>42738</v>
      </c>
      <c r="Y57" s="13" t="s">
        <v>38</v>
      </c>
    </row>
    <row r="58" spans="1:25" ht="15.75" thickBot="1" x14ac:dyDescent="0.2">
      <c r="A58" s="14">
        <v>150281</v>
      </c>
      <c r="B58" s="150" t="s">
        <v>168</v>
      </c>
      <c r="C58" s="14">
        <v>1.0960000000000001</v>
      </c>
      <c r="D58" s="151">
        <v>8.9999999999999998E-4</v>
      </c>
      <c r="E58" s="150">
        <v>174.7</v>
      </c>
      <c r="F58" s="14">
        <v>1.071</v>
      </c>
      <c r="G58" s="152">
        <v>-2.3300000000000001E-2</v>
      </c>
      <c r="H58" s="152">
        <v>3.5000000000000003E-2</v>
      </c>
      <c r="I58" s="150">
        <v>5.75</v>
      </c>
      <c r="J58" s="150">
        <v>5</v>
      </c>
      <c r="K58" s="152">
        <v>4.8860000000000001E-2</v>
      </c>
      <c r="L58" s="150" t="s">
        <v>40</v>
      </c>
      <c r="M58" s="14" t="s">
        <v>169</v>
      </c>
      <c r="N58" s="156">
        <v>-1.8E-3</v>
      </c>
      <c r="O58" s="18">
        <v>0.1419</v>
      </c>
      <c r="P58" s="152">
        <v>-2.52E-2</v>
      </c>
      <c r="Q58" s="162">
        <v>0.94889999999999997</v>
      </c>
      <c r="R58" s="152">
        <v>-7.4000000000000003E-3</v>
      </c>
      <c r="S58" s="152">
        <v>-9.1000000000000004E-3</v>
      </c>
      <c r="T58" s="152">
        <v>-6.4000000000000003E-3</v>
      </c>
      <c r="U58" s="150">
        <v>5495</v>
      </c>
      <c r="V58" s="150">
        <v>0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1.069</v>
      </c>
      <c r="D59" s="157">
        <v>0</v>
      </c>
      <c r="E59" s="144">
        <v>0</v>
      </c>
      <c r="F59" s="7">
        <v>1.0349999999999999</v>
      </c>
      <c r="G59" s="146">
        <v>-3.2899999999999999E-2</v>
      </c>
      <c r="H59" s="146">
        <v>3.5000000000000003E-2</v>
      </c>
      <c r="I59" s="144">
        <v>5</v>
      </c>
      <c r="J59" s="144">
        <v>5</v>
      </c>
      <c r="K59" s="146">
        <v>4.836E-2</v>
      </c>
      <c r="L59" s="144" t="s">
        <v>40</v>
      </c>
      <c r="M59" s="7" t="s">
        <v>36</v>
      </c>
      <c r="N59" s="145">
        <v>-6.9999999999999999E-4</v>
      </c>
      <c r="O59" s="23">
        <v>0.58930000000000005</v>
      </c>
      <c r="P59" s="146">
        <v>-3.4599999999999999E-2</v>
      </c>
      <c r="Q59" s="146">
        <v>0.53810000000000002</v>
      </c>
      <c r="R59" s="146">
        <v>7.6E-3</v>
      </c>
      <c r="S59" s="146">
        <v>8.0000000000000002E-3</v>
      </c>
      <c r="T59" s="146">
        <v>-4.7000000000000002E-3</v>
      </c>
      <c r="U59" s="144">
        <v>175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150167</v>
      </c>
      <c r="B60" s="150" t="s">
        <v>161</v>
      </c>
      <c r="C60" s="14">
        <v>1.075</v>
      </c>
      <c r="D60" s="159">
        <v>0</v>
      </c>
      <c r="E60" s="150">
        <v>13.41</v>
      </c>
      <c r="F60" s="14">
        <v>1.0389999999999999</v>
      </c>
      <c r="G60" s="152">
        <v>-3.4599999999999999E-2</v>
      </c>
      <c r="H60" s="152">
        <v>3.5000000000000003E-2</v>
      </c>
      <c r="I60" s="150">
        <v>5</v>
      </c>
      <c r="J60" s="150">
        <v>5</v>
      </c>
      <c r="K60" s="152">
        <v>4.8259999999999997E-2</v>
      </c>
      <c r="L60" s="150" t="s">
        <v>40</v>
      </c>
      <c r="M60" s="14" t="s">
        <v>88</v>
      </c>
      <c r="N60" s="156">
        <v>-6.9999999999999999E-4</v>
      </c>
      <c r="O60" s="18">
        <v>0.23769999999999999</v>
      </c>
      <c r="P60" s="152">
        <v>-3.5799999999999998E-2</v>
      </c>
      <c r="Q60" s="152">
        <v>0.7742</v>
      </c>
      <c r="R60" s="152">
        <v>1.72E-2</v>
      </c>
      <c r="S60" s="152">
        <v>1.66E-2</v>
      </c>
      <c r="T60" s="152">
        <v>1.6299999999999999E-2</v>
      </c>
      <c r="U60" s="150">
        <v>2971</v>
      </c>
      <c r="V60" s="150">
        <v>0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150213</v>
      </c>
      <c r="B61" s="144" t="s">
        <v>177</v>
      </c>
      <c r="C61" s="7">
        <v>1.0720000000000001</v>
      </c>
      <c r="D61" s="157">
        <v>0</v>
      </c>
      <c r="E61" s="144">
        <v>1517.45</v>
      </c>
      <c r="F61" s="7">
        <v>1.0349999999999999</v>
      </c>
      <c r="G61" s="146">
        <v>-3.5700000000000003E-2</v>
      </c>
      <c r="H61" s="146">
        <v>3.5000000000000003E-2</v>
      </c>
      <c r="I61" s="144">
        <v>5</v>
      </c>
      <c r="J61" s="144">
        <v>5</v>
      </c>
      <c r="K61" s="146">
        <v>4.8219999999999999E-2</v>
      </c>
      <c r="L61" s="144" t="s">
        <v>40</v>
      </c>
      <c r="M61" s="7" t="s">
        <v>174</v>
      </c>
      <c r="N61" s="147">
        <v>2.3999999999999998E-3</v>
      </c>
      <c r="O61" s="23">
        <v>0.14530000000000001</v>
      </c>
      <c r="P61" s="146">
        <v>-3.6799999999999999E-2</v>
      </c>
      <c r="Q61" s="146">
        <v>1.6606000000000001</v>
      </c>
      <c r="R61" s="146">
        <v>-3.5999999999999999E-3</v>
      </c>
      <c r="S61" s="146">
        <v>-4.0000000000000001E-3</v>
      </c>
      <c r="T61" s="146">
        <v>-2E-3</v>
      </c>
      <c r="U61" s="144">
        <v>86002</v>
      </c>
      <c r="V61" s="144">
        <v>-549</v>
      </c>
      <c r="W61" s="148">
        <v>0.21180555555555555</v>
      </c>
      <c r="X61" s="149">
        <v>42738</v>
      </c>
      <c r="Y61" s="13" t="s">
        <v>38</v>
      </c>
    </row>
    <row r="62" spans="1:25" ht="15.75" thickBot="1" x14ac:dyDescent="0.2">
      <c r="A62" s="14">
        <v>150140</v>
      </c>
      <c r="B62" s="150" t="s">
        <v>158</v>
      </c>
      <c r="C62" s="14">
        <v>1.0740000000000001</v>
      </c>
      <c r="D62" s="159">
        <v>0</v>
      </c>
      <c r="E62" s="150">
        <v>2.75</v>
      </c>
      <c r="F62" s="14">
        <v>1.0349999999999999</v>
      </c>
      <c r="G62" s="152">
        <v>-3.7699999999999997E-2</v>
      </c>
      <c r="H62" s="152">
        <v>3.5000000000000003E-2</v>
      </c>
      <c r="I62" s="150">
        <v>5</v>
      </c>
      <c r="J62" s="150">
        <v>5</v>
      </c>
      <c r="K62" s="152">
        <v>4.8120000000000003E-2</v>
      </c>
      <c r="L62" s="150" t="s">
        <v>40</v>
      </c>
      <c r="M62" s="14" t="s">
        <v>88</v>
      </c>
      <c r="N62" s="156">
        <v>-6.9999999999999999E-4</v>
      </c>
      <c r="O62" s="18">
        <v>0.25240000000000001</v>
      </c>
      <c r="P62" s="152">
        <v>-3.8600000000000002E-2</v>
      </c>
      <c r="Q62" s="152">
        <v>0.74529999999999996</v>
      </c>
      <c r="R62" s="152">
        <v>2.7400000000000001E-2</v>
      </c>
      <c r="S62" s="152">
        <v>1.9800000000000002E-2</v>
      </c>
      <c r="T62" s="152">
        <v>1.5299999999999999E-2</v>
      </c>
      <c r="U62" s="150">
        <v>647</v>
      </c>
      <c r="V62" s="150">
        <v>2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1.0780000000000001</v>
      </c>
      <c r="D63" s="145">
        <v>-2.8E-3</v>
      </c>
      <c r="E63" s="144">
        <v>271.24</v>
      </c>
      <c r="F63" s="7">
        <v>1.0369999999999999</v>
      </c>
      <c r="G63" s="146">
        <v>-3.95E-2</v>
      </c>
      <c r="H63" s="146">
        <v>3.5000000000000003E-2</v>
      </c>
      <c r="I63" s="144">
        <v>5</v>
      </c>
      <c r="J63" s="144">
        <v>5</v>
      </c>
      <c r="K63" s="146">
        <v>4.8030000000000003E-2</v>
      </c>
      <c r="L63" s="144" t="s">
        <v>40</v>
      </c>
      <c r="M63" s="7" t="s">
        <v>176</v>
      </c>
      <c r="N63" s="147">
        <v>3.8E-3</v>
      </c>
      <c r="O63" s="23">
        <v>0.2868</v>
      </c>
      <c r="P63" s="146">
        <v>-4.0300000000000002E-2</v>
      </c>
      <c r="Q63" s="146">
        <v>0.66249999999999998</v>
      </c>
      <c r="R63" s="146">
        <v>-4.7000000000000002E-3</v>
      </c>
      <c r="S63" s="146">
        <v>4.4999999999999997E-3</v>
      </c>
      <c r="T63" s="146">
        <v>1.6000000000000001E-3</v>
      </c>
      <c r="U63" s="144">
        <v>117163</v>
      </c>
      <c r="V63" s="144">
        <v>994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150295</v>
      </c>
      <c r="B64" s="150" t="s">
        <v>167</v>
      </c>
      <c r="C64" s="14">
        <v>1.113</v>
      </c>
      <c r="D64" s="151">
        <v>2.7000000000000001E-3</v>
      </c>
      <c r="E64" s="150">
        <v>27.11</v>
      </c>
      <c r="F64" s="14">
        <v>1.0679000000000001</v>
      </c>
      <c r="G64" s="152">
        <v>-4.2200000000000001E-2</v>
      </c>
      <c r="H64" s="152">
        <v>3.5000000000000003E-2</v>
      </c>
      <c r="I64" s="150">
        <v>5.75</v>
      </c>
      <c r="J64" s="150">
        <v>5</v>
      </c>
      <c r="K64" s="152">
        <v>4.7919999999999997E-2</v>
      </c>
      <c r="L64" s="150" t="s">
        <v>40</v>
      </c>
      <c r="M64" s="14" t="s">
        <v>48</v>
      </c>
      <c r="N64" s="151">
        <v>8.0000000000000004E-4</v>
      </c>
      <c r="O64" s="18">
        <v>0.2427</v>
      </c>
      <c r="P64" s="152">
        <v>-4.2799999999999998E-2</v>
      </c>
      <c r="Q64" s="152">
        <v>0.7238</v>
      </c>
      <c r="R64" s="152">
        <v>-5.8999999999999999E-3</v>
      </c>
      <c r="S64" s="152">
        <v>-7.4999999999999997E-3</v>
      </c>
      <c r="T64" s="152">
        <v>-4.4000000000000003E-3</v>
      </c>
      <c r="U64" s="150">
        <v>20869</v>
      </c>
      <c r="V64" s="150">
        <v>-12</v>
      </c>
      <c r="W64" s="153">
        <v>0.21180555555555555</v>
      </c>
      <c r="X64" s="154">
        <v>42705</v>
      </c>
      <c r="Y64" s="21" t="s">
        <v>38</v>
      </c>
    </row>
    <row r="65" spans="1:25" ht="15.75" thickBot="1" x14ac:dyDescent="0.2">
      <c r="A65" s="7">
        <v>502054</v>
      </c>
      <c r="B65" s="144" t="s">
        <v>55</v>
      </c>
      <c r="C65" s="7">
        <v>1.105</v>
      </c>
      <c r="D65" s="147">
        <v>2.7000000000000001E-3</v>
      </c>
      <c r="E65" s="144">
        <v>18.18</v>
      </c>
      <c r="F65" s="7">
        <v>1.06</v>
      </c>
      <c r="G65" s="146">
        <v>-4.2500000000000003E-2</v>
      </c>
      <c r="H65" s="146">
        <v>3.5000000000000003E-2</v>
      </c>
      <c r="I65" s="144">
        <v>5.5</v>
      </c>
      <c r="J65" s="144">
        <v>5</v>
      </c>
      <c r="K65" s="146">
        <v>4.7899999999999998E-2</v>
      </c>
      <c r="L65" s="144" t="s">
        <v>40</v>
      </c>
      <c r="M65" s="7" t="s">
        <v>56</v>
      </c>
      <c r="N65" s="145">
        <v>-3.3999999999999998E-3</v>
      </c>
      <c r="O65" s="23">
        <v>0.37769999999999998</v>
      </c>
      <c r="P65" s="146">
        <v>-4.2999999999999997E-2</v>
      </c>
      <c r="Q65" s="160">
        <v>0.42509999999999998</v>
      </c>
      <c r="R65" s="146">
        <v>1.2999999999999999E-3</v>
      </c>
      <c r="S65" s="146">
        <v>-1.9E-3</v>
      </c>
      <c r="T65" s="146">
        <v>3.2000000000000002E-3</v>
      </c>
      <c r="U65" s="144">
        <v>10022</v>
      </c>
      <c r="V65" s="144">
        <v>-19</v>
      </c>
      <c r="W65" s="148">
        <v>0.21180555555555555</v>
      </c>
      <c r="X65" s="149">
        <v>42704</v>
      </c>
      <c r="Y65" s="13" t="s">
        <v>38</v>
      </c>
    </row>
    <row r="66" spans="1:25" ht="15.75" thickBot="1" x14ac:dyDescent="0.2">
      <c r="A66" s="14">
        <v>150225</v>
      </c>
      <c r="B66" s="150" t="s">
        <v>285</v>
      </c>
      <c r="C66" s="14">
        <v>1.0840000000000001</v>
      </c>
      <c r="D66" s="156">
        <v>-6.0699999999999997E-2</v>
      </c>
      <c r="E66" s="150">
        <v>10.96</v>
      </c>
      <c r="F66" s="14">
        <v>1.0391999999999999</v>
      </c>
      <c r="G66" s="152">
        <v>-4.3099999999999999E-2</v>
      </c>
      <c r="H66" s="152">
        <v>3.5000000000000003E-2</v>
      </c>
      <c r="I66" s="150">
        <v>5</v>
      </c>
      <c r="J66" s="150">
        <v>5</v>
      </c>
      <c r="K66" s="152">
        <v>4.786E-2</v>
      </c>
      <c r="L66" s="150" t="s">
        <v>40</v>
      </c>
      <c r="M66" s="14" t="s">
        <v>84</v>
      </c>
      <c r="N66" s="156">
        <v>-6.4999999999999997E-3</v>
      </c>
      <c r="O66" s="18">
        <v>0.4143</v>
      </c>
      <c r="P66" s="152">
        <v>-4.3799999999999999E-2</v>
      </c>
      <c r="Q66" s="152">
        <v>0.3629</v>
      </c>
      <c r="R66" s="152">
        <v>-2.8E-3</v>
      </c>
      <c r="S66" s="152">
        <v>2.8500000000000001E-2</v>
      </c>
      <c r="T66" s="152">
        <v>-4.4000000000000003E-3</v>
      </c>
      <c r="U66" s="150">
        <v>2942</v>
      </c>
      <c r="V66" s="150">
        <v>-7</v>
      </c>
      <c r="W66" s="153">
        <v>0.21180555555555555</v>
      </c>
      <c r="X66" s="154">
        <v>42705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1.08</v>
      </c>
      <c r="D67" s="157">
        <v>0</v>
      </c>
      <c r="E67" s="144">
        <v>0.08</v>
      </c>
      <c r="F67" s="7">
        <v>1.0349999999999999</v>
      </c>
      <c r="G67" s="146">
        <v>-4.3499999999999997E-2</v>
      </c>
      <c r="H67" s="146">
        <v>3.5000000000000003E-2</v>
      </c>
      <c r="I67" s="144">
        <v>5</v>
      </c>
      <c r="J67" s="144">
        <v>5</v>
      </c>
      <c r="K67" s="146">
        <v>4.7849999999999997E-2</v>
      </c>
      <c r="L67" s="144" t="s">
        <v>40</v>
      </c>
      <c r="M67" s="7" t="s">
        <v>88</v>
      </c>
      <c r="N67" s="145">
        <v>-6.9999999999999999E-4</v>
      </c>
      <c r="O67" s="23">
        <v>0.42420000000000002</v>
      </c>
      <c r="P67" s="146">
        <v>-4.3400000000000001E-2</v>
      </c>
      <c r="Q67" s="146">
        <v>0.72529999999999994</v>
      </c>
      <c r="R67" s="146">
        <v>-9.2999999999999992E-3</v>
      </c>
      <c r="S67" s="146">
        <v>7.7999999999999996E-3</v>
      </c>
      <c r="T67" s="146">
        <v>1.8700000000000001E-2</v>
      </c>
      <c r="U67" s="144">
        <v>1060</v>
      </c>
      <c r="V67" s="144">
        <v>5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150055</v>
      </c>
      <c r="B68" s="150" t="s">
        <v>184</v>
      </c>
      <c r="C68" s="14">
        <v>1.08</v>
      </c>
      <c r="D68" s="151">
        <v>2.0799999999999999E-2</v>
      </c>
      <c r="E68" s="150">
        <v>1.08</v>
      </c>
      <c r="F68" s="14">
        <v>1.0347</v>
      </c>
      <c r="G68" s="152">
        <v>-4.3799999999999999E-2</v>
      </c>
      <c r="H68" s="152">
        <v>3.5000000000000003E-2</v>
      </c>
      <c r="I68" s="150">
        <v>5</v>
      </c>
      <c r="J68" s="150">
        <v>5</v>
      </c>
      <c r="K68" s="152">
        <v>4.7829999999999998E-2</v>
      </c>
      <c r="L68" s="150" t="s">
        <v>40</v>
      </c>
      <c r="M68" s="14" t="s">
        <v>148</v>
      </c>
      <c r="N68" s="151">
        <v>4.4999999999999997E-3</v>
      </c>
      <c r="O68" s="18">
        <v>0.57809999999999995</v>
      </c>
      <c r="P68" s="152">
        <v>-4.3900000000000002E-2</v>
      </c>
      <c r="Q68" s="150" t="s">
        <v>37</v>
      </c>
      <c r="R68" s="152">
        <v>1.4500000000000001E-2</v>
      </c>
      <c r="S68" s="152">
        <v>1.6299999999999999E-2</v>
      </c>
      <c r="T68" s="152">
        <v>9.7000000000000003E-3</v>
      </c>
      <c r="U68" s="150">
        <v>312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1.0880000000000001</v>
      </c>
      <c r="D69" s="145">
        <v>-3.7000000000000002E-3</v>
      </c>
      <c r="E69" s="144">
        <v>2685.67</v>
      </c>
      <c r="F69" s="7">
        <v>1.0349999999999999</v>
      </c>
      <c r="G69" s="146">
        <v>-5.1200000000000002E-2</v>
      </c>
      <c r="H69" s="146">
        <v>3.5000000000000003E-2</v>
      </c>
      <c r="I69" s="144">
        <v>5</v>
      </c>
      <c r="J69" s="144">
        <v>5</v>
      </c>
      <c r="K69" s="146">
        <v>4.7480000000000001E-2</v>
      </c>
      <c r="L69" s="144" t="s">
        <v>40</v>
      </c>
      <c r="M69" s="7" t="s">
        <v>129</v>
      </c>
      <c r="N69" s="147">
        <v>1E-4</v>
      </c>
      <c r="O69" s="23">
        <v>0.3498</v>
      </c>
      <c r="P69" s="146">
        <v>-5.0900000000000001E-2</v>
      </c>
      <c r="Q69" s="146">
        <v>0.5181</v>
      </c>
      <c r="R69" s="146">
        <v>8.9999999999999998E-4</v>
      </c>
      <c r="S69" s="146">
        <v>1E-3</v>
      </c>
      <c r="T69" s="146">
        <v>-3.8999999999999998E-3</v>
      </c>
      <c r="U69" s="144">
        <v>340532</v>
      </c>
      <c r="V69" s="144">
        <v>1866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150090</v>
      </c>
      <c r="B70" s="150" t="s">
        <v>173</v>
      </c>
      <c r="C70" s="14">
        <v>1.0900000000000001</v>
      </c>
      <c r="D70" s="159">
        <v>0</v>
      </c>
      <c r="E70" s="150">
        <v>13.48</v>
      </c>
      <c r="F70" s="14">
        <v>1.0349999999999999</v>
      </c>
      <c r="G70" s="152">
        <v>-5.3100000000000001E-2</v>
      </c>
      <c r="H70" s="152">
        <v>3.5000000000000003E-2</v>
      </c>
      <c r="I70" s="150">
        <v>5</v>
      </c>
      <c r="J70" s="150">
        <v>5</v>
      </c>
      <c r="K70" s="152">
        <v>4.7390000000000002E-2</v>
      </c>
      <c r="L70" s="150" t="s">
        <v>40</v>
      </c>
      <c r="M70" s="14" t="s">
        <v>174</v>
      </c>
      <c r="N70" s="151">
        <v>2.3999999999999998E-3</v>
      </c>
      <c r="O70" s="18">
        <v>0.39479999999999998</v>
      </c>
      <c r="P70" s="152">
        <v>-5.2699999999999997E-2</v>
      </c>
      <c r="Q70" s="152">
        <v>0.88390000000000002</v>
      </c>
      <c r="R70" s="152">
        <v>6.0000000000000001E-3</v>
      </c>
      <c r="S70" s="152">
        <v>8.3000000000000001E-3</v>
      </c>
      <c r="T70" s="152">
        <v>-1.2999999999999999E-3</v>
      </c>
      <c r="U70" s="150">
        <v>1085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150267</v>
      </c>
      <c r="B71" s="155" t="s">
        <v>164</v>
      </c>
      <c r="C71" s="7">
        <v>1.099</v>
      </c>
      <c r="D71" s="147">
        <v>2.23E-2</v>
      </c>
      <c r="E71" s="144">
        <v>0.11</v>
      </c>
      <c r="F71" s="7">
        <v>1.0391999999999999</v>
      </c>
      <c r="G71" s="146">
        <v>-5.7500000000000002E-2</v>
      </c>
      <c r="H71" s="146">
        <v>3.5000000000000003E-2</v>
      </c>
      <c r="I71" s="144">
        <v>5</v>
      </c>
      <c r="J71" s="144">
        <v>5</v>
      </c>
      <c r="K71" s="146">
        <v>4.718E-2</v>
      </c>
      <c r="L71" s="144" t="s">
        <v>40</v>
      </c>
      <c r="M71" s="7" t="s">
        <v>95</v>
      </c>
      <c r="N71" s="147">
        <v>2.0000000000000001E-4</v>
      </c>
      <c r="O71" s="23">
        <v>0.25569999999999998</v>
      </c>
      <c r="P71" s="146">
        <v>-5.6800000000000003E-2</v>
      </c>
      <c r="Q71" s="146">
        <v>0.73199999999999998</v>
      </c>
      <c r="R71" s="146">
        <v>1.32E-2</v>
      </c>
      <c r="S71" s="146">
        <v>9.4000000000000004E-3</v>
      </c>
      <c r="T71" s="146">
        <v>8.8999999999999999E-3</v>
      </c>
      <c r="U71" s="144">
        <v>1975</v>
      </c>
      <c r="V71" s="144">
        <v>0</v>
      </c>
      <c r="W71" s="148">
        <v>0.21180555555555555</v>
      </c>
      <c r="X71" s="149">
        <v>42705</v>
      </c>
      <c r="Y71" s="13" t="s">
        <v>38</v>
      </c>
    </row>
    <row r="72" spans="1:25" ht="15.75" thickBot="1" x14ac:dyDescent="0.2">
      <c r="A72" s="14">
        <v>150012</v>
      </c>
      <c r="B72" s="150" t="s">
        <v>185</v>
      </c>
      <c r="C72" s="14">
        <v>1.0589999999999999</v>
      </c>
      <c r="D72" s="151">
        <v>3.8E-3</v>
      </c>
      <c r="E72" s="150">
        <v>5.55</v>
      </c>
      <c r="F72" s="14">
        <v>1.0209999999999999</v>
      </c>
      <c r="G72" s="152">
        <v>-3.7199999999999997E-2</v>
      </c>
      <c r="H72" s="150" t="s">
        <v>186</v>
      </c>
      <c r="I72" s="150">
        <v>5</v>
      </c>
      <c r="J72" s="150">
        <v>5</v>
      </c>
      <c r="K72" s="152">
        <v>4.5850000000000002E-2</v>
      </c>
      <c r="L72" s="150" t="s">
        <v>40</v>
      </c>
      <c r="M72" s="14" t="s">
        <v>187</v>
      </c>
      <c r="N72" s="156">
        <v>-2.5999999999999999E-3</v>
      </c>
      <c r="O72" s="18">
        <v>0.51349999999999996</v>
      </c>
      <c r="P72" s="152">
        <v>-3.4799999999999998E-2</v>
      </c>
      <c r="Q72" s="150" t="s">
        <v>37</v>
      </c>
      <c r="R72" s="152">
        <v>-6.7000000000000002E-3</v>
      </c>
      <c r="S72" s="152">
        <v>-4.8999999999999998E-3</v>
      </c>
      <c r="T72" s="152">
        <v>-1.5E-3</v>
      </c>
      <c r="U72" s="150">
        <v>7705</v>
      </c>
      <c r="V72" s="150">
        <v>-163</v>
      </c>
      <c r="W72" s="153">
        <v>0.17083333333333331</v>
      </c>
      <c r="X72" s="154">
        <v>43570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1.179</v>
      </c>
      <c r="D73" s="145">
        <v>-4.4600000000000001E-2</v>
      </c>
      <c r="E73" s="144">
        <v>2.36</v>
      </c>
      <c r="F73" s="7">
        <v>1.0349999999999999</v>
      </c>
      <c r="G73" s="146">
        <v>-0.1391</v>
      </c>
      <c r="H73" s="146">
        <v>3.5000000000000003E-2</v>
      </c>
      <c r="I73" s="144">
        <v>5</v>
      </c>
      <c r="J73" s="144">
        <v>5</v>
      </c>
      <c r="K73" s="146">
        <v>4.3709999999999999E-2</v>
      </c>
      <c r="L73" s="144" t="s">
        <v>40</v>
      </c>
      <c r="M73" s="7" t="s">
        <v>191</v>
      </c>
      <c r="N73" s="147">
        <v>1.1999999999999999E-3</v>
      </c>
      <c r="O73" s="23">
        <v>0.45929999999999999</v>
      </c>
      <c r="P73" s="146">
        <v>-0.1242</v>
      </c>
      <c r="Q73" s="146">
        <v>1.3965000000000001</v>
      </c>
      <c r="R73" s="146">
        <v>-7.9000000000000008E-3</v>
      </c>
      <c r="S73" s="146">
        <v>2.07E-2</v>
      </c>
      <c r="T73" s="146">
        <v>7.4000000000000003E-3</v>
      </c>
      <c r="U73" s="144">
        <v>4148</v>
      </c>
      <c r="V73" s="144">
        <v>0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150064</v>
      </c>
      <c r="B74" s="150" t="s">
        <v>165</v>
      </c>
      <c r="C74" s="14">
        <v>1.1990000000000001</v>
      </c>
      <c r="D74" s="151">
        <v>0.1</v>
      </c>
      <c r="E74" s="150">
        <v>68.58</v>
      </c>
      <c r="F74" s="14">
        <v>1.0349999999999999</v>
      </c>
      <c r="G74" s="152">
        <v>-0.1585</v>
      </c>
      <c r="H74" s="152">
        <v>3.5000000000000003E-2</v>
      </c>
      <c r="I74" s="150">
        <v>5</v>
      </c>
      <c r="J74" s="150">
        <v>5</v>
      </c>
      <c r="K74" s="152">
        <v>4.2959999999999998E-2</v>
      </c>
      <c r="L74" s="150" t="s">
        <v>40</v>
      </c>
      <c r="M74" s="14" t="s">
        <v>166</v>
      </c>
      <c r="N74" s="151">
        <v>2.5000000000000001E-3</v>
      </c>
      <c r="O74" s="18">
        <v>0.4516</v>
      </c>
      <c r="P74" s="152">
        <v>-0.13880000000000001</v>
      </c>
      <c r="Q74" s="152">
        <v>0.94469999999999998</v>
      </c>
      <c r="R74" s="152">
        <v>5.8500000000000003E-2</v>
      </c>
      <c r="S74" s="152">
        <v>2.7900000000000001E-2</v>
      </c>
      <c r="T74" s="152">
        <v>1.26E-2</v>
      </c>
      <c r="U74" s="150">
        <v>263</v>
      </c>
      <c r="V74" s="150">
        <v>0</v>
      </c>
      <c r="W74" s="153">
        <v>0.17083333333333331</v>
      </c>
      <c r="X74" s="154">
        <v>42738</v>
      </c>
      <c r="Y74" s="21" t="s">
        <v>38</v>
      </c>
    </row>
    <row r="75" spans="1:25" ht="15.75" thickBot="1" x14ac:dyDescent="0.2">
      <c r="A75" s="7">
        <v>150135</v>
      </c>
      <c r="B75" s="144" t="s">
        <v>345</v>
      </c>
      <c r="C75" s="7">
        <v>1.048</v>
      </c>
      <c r="D75" s="147">
        <v>4.7999999999999996E-3</v>
      </c>
      <c r="E75" s="144">
        <v>96.25</v>
      </c>
      <c r="F75" s="7">
        <v>1.0349999999999999</v>
      </c>
      <c r="G75" s="146">
        <v>-1.26E-2</v>
      </c>
      <c r="H75" s="146">
        <v>3.5000000000000003E-2</v>
      </c>
      <c r="I75" s="144">
        <v>5</v>
      </c>
      <c r="J75" s="144">
        <v>5</v>
      </c>
      <c r="K75" s="146">
        <v>4.2349999999999999E-2</v>
      </c>
      <c r="L75" s="144">
        <v>3.53</v>
      </c>
      <c r="M75" s="7" t="s">
        <v>187</v>
      </c>
      <c r="N75" s="145">
        <v>-2.5999999999999999E-3</v>
      </c>
      <c r="O75" s="146">
        <v>0.1721</v>
      </c>
      <c r="P75" s="144" t="s">
        <v>37</v>
      </c>
      <c r="Q75" s="146">
        <v>1.5770999999999999</v>
      </c>
      <c r="R75" s="146">
        <v>1.8599999999999998E-2</v>
      </c>
      <c r="S75" s="146">
        <v>2.06E-2</v>
      </c>
      <c r="T75" s="146">
        <v>5.7000000000000002E-3</v>
      </c>
      <c r="U75" s="144">
        <v>1940</v>
      </c>
      <c r="V75" s="144">
        <v>0</v>
      </c>
      <c r="W75" s="148">
        <v>0.21180555555555555</v>
      </c>
      <c r="X75" s="149">
        <v>42738</v>
      </c>
      <c r="Y75" s="13" t="s">
        <v>38</v>
      </c>
    </row>
    <row r="76" spans="1:25" ht="15.75" thickBot="1" x14ac:dyDescent="0.2">
      <c r="A76" s="14">
        <v>150085</v>
      </c>
      <c r="B76" s="150" t="s">
        <v>188</v>
      </c>
      <c r="C76" s="14">
        <v>1.044</v>
      </c>
      <c r="D76" s="156">
        <v>-1.9E-3</v>
      </c>
      <c r="E76" s="150">
        <v>15.42</v>
      </c>
      <c r="F76" s="14">
        <v>1.0173000000000001</v>
      </c>
      <c r="G76" s="152">
        <v>-2.6200000000000001E-2</v>
      </c>
      <c r="H76" s="152">
        <v>3.5000000000000003E-2</v>
      </c>
      <c r="I76" s="150">
        <v>5</v>
      </c>
      <c r="J76" s="150">
        <v>5</v>
      </c>
      <c r="K76" s="152">
        <v>8.6800000000000002E-3</v>
      </c>
      <c r="L76" s="150">
        <v>0.65</v>
      </c>
      <c r="M76" s="14" t="s">
        <v>189</v>
      </c>
      <c r="N76" s="151">
        <v>6.3E-3</v>
      </c>
      <c r="O76" s="152">
        <v>0.38240000000000002</v>
      </c>
      <c r="P76" s="150" t="s">
        <v>37</v>
      </c>
      <c r="Q76" s="162">
        <v>0.94930000000000003</v>
      </c>
      <c r="R76" s="152">
        <v>-8.3000000000000001E-3</v>
      </c>
      <c r="S76" s="152">
        <v>-8.6999999999999994E-3</v>
      </c>
      <c r="T76" s="152">
        <v>-4.4000000000000003E-3</v>
      </c>
      <c r="U76" s="150">
        <v>18852</v>
      </c>
      <c r="V76" s="150">
        <v>-6</v>
      </c>
      <c r="W76" s="153">
        <v>0.21180555555555555</v>
      </c>
      <c r="X76" s="154">
        <v>42863</v>
      </c>
      <c r="Y76" s="21" t="s">
        <v>38</v>
      </c>
    </row>
    <row r="77" spans="1:25" ht="15.75" thickBot="1" x14ac:dyDescent="0.2">
      <c r="A77" s="7">
        <v>150096</v>
      </c>
      <c r="B77" s="144" t="s">
        <v>192</v>
      </c>
      <c r="C77" s="7">
        <v>1.1339999999999999</v>
      </c>
      <c r="D77" s="147">
        <v>3.5000000000000001E-3</v>
      </c>
      <c r="E77" s="144">
        <v>6.46</v>
      </c>
      <c r="F77" s="7">
        <v>1.0349999999999999</v>
      </c>
      <c r="G77" s="146">
        <v>-9.5699999999999993E-2</v>
      </c>
      <c r="H77" s="146">
        <v>3.5000000000000003E-2</v>
      </c>
      <c r="I77" s="144">
        <v>5</v>
      </c>
      <c r="J77" s="144">
        <v>5</v>
      </c>
      <c r="K77" s="146">
        <v>-6.8589999999999998E-2</v>
      </c>
      <c r="L77" s="144">
        <v>0.79</v>
      </c>
      <c r="M77" s="7" t="s">
        <v>193</v>
      </c>
      <c r="N77" s="147">
        <v>4.4999999999999997E-3</v>
      </c>
      <c r="O77" s="146">
        <v>0.34250000000000003</v>
      </c>
      <c r="P77" s="144" t="s">
        <v>37</v>
      </c>
      <c r="Q77" s="146">
        <v>1.0467</v>
      </c>
      <c r="R77" s="146">
        <v>6.0000000000000001E-3</v>
      </c>
      <c r="S77" s="146">
        <v>6.7000000000000002E-3</v>
      </c>
      <c r="T77" s="146">
        <v>-8.9999999999999993E-3</v>
      </c>
      <c r="U77" s="144">
        <v>12452</v>
      </c>
      <c r="V77" s="144">
        <v>0</v>
      </c>
      <c r="W77" s="148">
        <v>0.21180555555555555</v>
      </c>
      <c r="X77" s="149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4.942857142857149E-4</v>
      </c>
      <c r="E78" s="36"/>
      <c r="F78" s="35"/>
      <c r="G78" s="43">
        <f>AVERAGE(G43:G77)</f>
        <v>-3.4682857142857133E-2</v>
      </c>
      <c r="H78" s="272">
        <f>COUNTIF($D43:$D77,"&gt;0")/COUNT($D43:$D77)</f>
        <v>0.42857142857142855</v>
      </c>
      <c r="I78" s="270"/>
      <c r="J78" s="270"/>
      <c r="K78" s="43">
        <f>AVERAGE(K43:K77)</f>
        <v>4.3663142857142845E-2</v>
      </c>
      <c r="L78" s="36"/>
      <c r="M78" s="35"/>
      <c r="N78" s="38"/>
      <c r="O78" s="39"/>
      <c r="P78" s="43">
        <f>AVERAGE(P43:P77)</f>
        <v>-3.6387096774193543E-2</v>
      </c>
      <c r="Q78" s="37"/>
      <c r="R78" s="43">
        <f>AVERAGE(R43:R77)</f>
        <v>4.7885714285714294E-3</v>
      </c>
      <c r="S78" s="37"/>
      <c r="T78" s="37"/>
      <c r="U78" s="36"/>
      <c r="V78" s="36"/>
      <c r="W78" s="40"/>
      <c r="X78" s="41"/>
      <c r="Y78" s="42"/>
    </row>
    <row r="79" spans="1:25" ht="15.75" thickBot="1" x14ac:dyDescent="0.2">
      <c r="A79" s="14">
        <v>150049</v>
      </c>
      <c r="B79" s="150" t="s">
        <v>142</v>
      </c>
      <c r="C79" s="14">
        <v>1.034</v>
      </c>
      <c r="D79" s="156">
        <v>-4.7999999999999996E-3</v>
      </c>
      <c r="E79" s="150">
        <v>1.35</v>
      </c>
      <c r="F79" s="14">
        <v>1.0229999999999999</v>
      </c>
      <c r="G79" s="152">
        <v>-1.0800000000000001E-2</v>
      </c>
      <c r="H79" s="152">
        <v>3.2000000000000001E-2</v>
      </c>
      <c r="I79" s="150">
        <v>4.7</v>
      </c>
      <c r="J79" s="150">
        <v>4.7</v>
      </c>
      <c r="K79" s="152">
        <v>4.6489999999999997E-2</v>
      </c>
      <c r="L79" s="150" t="s">
        <v>40</v>
      </c>
      <c r="M79" s="14" t="s">
        <v>36</v>
      </c>
      <c r="N79" s="159">
        <v>0</v>
      </c>
      <c r="O79" s="18">
        <v>0.50160000000000005</v>
      </c>
      <c r="P79" s="152">
        <v>-1.2500000000000001E-2</v>
      </c>
      <c r="Q79" s="150" t="s">
        <v>37</v>
      </c>
      <c r="R79" s="152">
        <v>-1.1999999999999999E-3</v>
      </c>
      <c r="S79" s="152">
        <v>6.1000000000000004E-3</v>
      </c>
      <c r="T79" s="152">
        <v>-1.6000000000000001E-3</v>
      </c>
      <c r="U79" s="150">
        <v>1848</v>
      </c>
      <c r="V79" s="150">
        <v>-47</v>
      </c>
      <c r="W79" s="153">
        <v>0.21180555555555555</v>
      </c>
      <c r="X79" s="154">
        <v>42807</v>
      </c>
      <c r="Y79" s="21" t="s">
        <v>38</v>
      </c>
    </row>
    <row r="80" spans="1:25" ht="15.75" thickBot="1" x14ac:dyDescent="0.2">
      <c r="A80" s="7">
        <v>150150</v>
      </c>
      <c r="B80" s="144" t="s">
        <v>145</v>
      </c>
      <c r="C80" s="7">
        <v>1.054</v>
      </c>
      <c r="D80" s="145">
        <v>-8.9999999999999998E-4</v>
      </c>
      <c r="E80" s="144">
        <v>9.9499999999999993</v>
      </c>
      <c r="F80" s="7">
        <v>1.0349999999999999</v>
      </c>
      <c r="G80" s="146">
        <v>-1.84E-2</v>
      </c>
      <c r="H80" s="146">
        <v>3.2000000000000001E-2</v>
      </c>
      <c r="I80" s="144">
        <v>4.7</v>
      </c>
      <c r="J80" s="144">
        <v>4.7</v>
      </c>
      <c r="K80" s="146">
        <v>4.6120000000000001E-2</v>
      </c>
      <c r="L80" s="144" t="s">
        <v>40</v>
      </c>
      <c r="M80" s="7" t="s">
        <v>146</v>
      </c>
      <c r="N80" s="147">
        <v>3.2000000000000002E-3</v>
      </c>
      <c r="O80" s="23">
        <v>0.3523</v>
      </c>
      <c r="P80" s="146">
        <v>-1.9099999999999999E-2</v>
      </c>
      <c r="Q80" s="146">
        <v>0.5121</v>
      </c>
      <c r="R80" s="146">
        <v>-2E-3</v>
      </c>
      <c r="S80" s="146">
        <v>3.5000000000000001E-3</v>
      </c>
      <c r="T80" s="146">
        <v>-1.9E-3</v>
      </c>
      <c r="U80" s="144">
        <v>8800</v>
      </c>
      <c r="V80" s="144">
        <v>179</v>
      </c>
      <c r="W80" s="148">
        <v>0.21180555555555555</v>
      </c>
      <c r="X80" s="149">
        <v>42719</v>
      </c>
      <c r="Y80" s="13" t="s">
        <v>38</v>
      </c>
    </row>
    <row r="81" spans="1:25" ht="15.75" thickBot="1" x14ac:dyDescent="0.2">
      <c r="A81" s="14">
        <v>150028</v>
      </c>
      <c r="B81" s="150" t="s">
        <v>147</v>
      </c>
      <c r="C81" s="14">
        <v>1.0569999999999999</v>
      </c>
      <c r="D81" s="151">
        <v>1.9E-3</v>
      </c>
      <c r="E81" s="150">
        <v>58.24</v>
      </c>
      <c r="F81" s="14">
        <v>1.028</v>
      </c>
      <c r="G81" s="152">
        <v>-2.8199999999999999E-2</v>
      </c>
      <c r="H81" s="152">
        <v>3.2000000000000001E-2</v>
      </c>
      <c r="I81" s="150">
        <v>4.7</v>
      </c>
      <c r="J81" s="150">
        <v>4.7</v>
      </c>
      <c r="K81" s="152">
        <v>4.5679999999999998E-2</v>
      </c>
      <c r="L81" s="150" t="s">
        <v>40</v>
      </c>
      <c r="M81" s="14" t="s">
        <v>148</v>
      </c>
      <c r="N81" s="151">
        <v>4.4999999999999997E-3</v>
      </c>
      <c r="O81" s="18">
        <v>0.54749999999999999</v>
      </c>
      <c r="P81" s="152">
        <v>-2.8500000000000001E-2</v>
      </c>
      <c r="Q81" s="152">
        <v>0.61250000000000004</v>
      </c>
      <c r="R81" s="152">
        <v>-5.5999999999999999E-3</v>
      </c>
      <c r="S81" s="152">
        <v>-5.7999999999999996E-3</v>
      </c>
      <c r="T81" s="152">
        <v>-4.0000000000000001E-3</v>
      </c>
      <c r="U81" s="150">
        <v>4470</v>
      </c>
      <c r="V81" s="150">
        <v>-10</v>
      </c>
      <c r="W81" s="153">
        <v>0.17083333333333331</v>
      </c>
      <c r="X81" s="154">
        <v>42771</v>
      </c>
      <c r="Y81" s="21" t="s">
        <v>38</v>
      </c>
    </row>
    <row r="82" spans="1:25" ht="15.75" thickBot="1" x14ac:dyDescent="0.2">
      <c r="A82" s="7">
        <v>150157</v>
      </c>
      <c r="B82" s="144" t="s">
        <v>149</v>
      </c>
      <c r="C82" s="7">
        <v>1.0660000000000001</v>
      </c>
      <c r="D82" s="147">
        <v>8.9999999999999998E-4</v>
      </c>
      <c r="E82" s="144">
        <v>1462.52</v>
      </c>
      <c r="F82" s="7">
        <v>1.0349999999999999</v>
      </c>
      <c r="G82" s="146">
        <v>-0.03</v>
      </c>
      <c r="H82" s="146">
        <v>3.2000000000000001E-2</v>
      </c>
      <c r="I82" s="144">
        <v>4.7</v>
      </c>
      <c r="J82" s="144">
        <v>4.7</v>
      </c>
      <c r="K82" s="146">
        <v>4.5589999999999999E-2</v>
      </c>
      <c r="L82" s="144" t="s">
        <v>40</v>
      </c>
      <c r="M82" s="7" t="s">
        <v>150</v>
      </c>
      <c r="N82" s="145">
        <v>-3.3E-3</v>
      </c>
      <c r="O82" s="23">
        <v>0.30620000000000003</v>
      </c>
      <c r="P82" s="146">
        <v>-3.0200000000000001E-2</v>
      </c>
      <c r="Q82" s="146">
        <v>0.61970000000000003</v>
      </c>
      <c r="R82" s="146">
        <v>-7.1000000000000004E-3</v>
      </c>
      <c r="S82" s="146">
        <v>-9.1999999999999998E-3</v>
      </c>
      <c r="T82" s="146">
        <v>-2.7000000000000001E-3</v>
      </c>
      <c r="U82" s="144">
        <v>110236</v>
      </c>
      <c r="V82" s="144">
        <v>-397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150148</v>
      </c>
      <c r="B83" s="150" t="s">
        <v>143</v>
      </c>
      <c r="C83" s="14">
        <v>1.0720000000000001</v>
      </c>
      <c r="D83" s="151">
        <v>3.7000000000000002E-3</v>
      </c>
      <c r="E83" s="150">
        <v>118.81</v>
      </c>
      <c r="F83" s="14">
        <v>1.0349999999999999</v>
      </c>
      <c r="G83" s="152">
        <v>-3.5700000000000003E-2</v>
      </c>
      <c r="H83" s="152">
        <v>3.2000000000000001E-2</v>
      </c>
      <c r="I83" s="150">
        <v>4.7</v>
      </c>
      <c r="J83" s="150">
        <v>4.7</v>
      </c>
      <c r="K83" s="152">
        <v>4.5319999999999999E-2</v>
      </c>
      <c r="L83" s="150" t="s">
        <v>40</v>
      </c>
      <c r="M83" s="14" t="s">
        <v>144</v>
      </c>
      <c r="N83" s="151">
        <v>2.0999999999999999E-3</v>
      </c>
      <c r="O83" s="18">
        <v>0.19439999999999999</v>
      </c>
      <c r="P83" s="152">
        <v>-3.56E-2</v>
      </c>
      <c r="Q83" s="152">
        <v>0.88070000000000004</v>
      </c>
      <c r="R83" s="152">
        <v>-2E-3</v>
      </c>
      <c r="S83" s="152">
        <v>0</v>
      </c>
      <c r="T83" s="152">
        <v>-4.3E-3</v>
      </c>
      <c r="U83" s="150">
        <v>10973</v>
      </c>
      <c r="V83" s="150">
        <v>24</v>
      </c>
      <c r="W83" s="153">
        <v>0.21180555555555555</v>
      </c>
      <c r="X83" s="154">
        <v>42719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1.6000000000000007E-4</v>
      </c>
      <c r="E84" s="36"/>
      <c r="F84" s="35"/>
      <c r="G84" s="43">
        <f>AVERAGE(G79:G83)</f>
        <v>-2.4620000000000003E-2</v>
      </c>
      <c r="H84" s="272">
        <f>COUNTIF($D79:$D83,"&gt;0")/COUNT($D79:$D83)</f>
        <v>0.6</v>
      </c>
      <c r="I84" s="270">
        <f>COUNTIF($D79:$D83,"&lt;0")</f>
        <v>2</v>
      </c>
      <c r="J84" s="270">
        <f>COUNTIF($D79:$D83,"=0")</f>
        <v>0</v>
      </c>
      <c r="K84" s="43">
        <f>AVERAGE(K79:K83)</f>
        <v>4.5839999999999999E-2</v>
      </c>
      <c r="L84" s="36"/>
      <c r="M84" s="35"/>
      <c r="N84" s="38"/>
      <c r="O84" s="39"/>
      <c r="P84" s="43">
        <f>AVERAGE(P79:P83)</f>
        <v>-2.5180000000000001E-2</v>
      </c>
      <c r="Q84" s="37"/>
      <c r="R84" s="43">
        <f>AVERAGE(R79:R83)</f>
        <v>-3.5799999999999998E-3</v>
      </c>
      <c r="S84" s="37"/>
      <c r="T84" s="37"/>
      <c r="U84" s="36"/>
      <c r="V84" s="36"/>
      <c r="W84" s="40"/>
      <c r="X84" s="41"/>
      <c r="Y84" s="42"/>
    </row>
    <row r="85" spans="1:25" ht="15.75" thickBot="1" x14ac:dyDescent="0.2">
      <c r="A85" s="7">
        <v>150022</v>
      </c>
      <c r="B85" s="155" t="s">
        <v>42</v>
      </c>
      <c r="C85" s="7">
        <v>0.83599999999999997</v>
      </c>
      <c r="D85" s="147">
        <v>1.1999999999999999E-3</v>
      </c>
      <c r="E85" s="144">
        <v>3358.94</v>
      </c>
      <c r="F85" s="7">
        <v>1.0315000000000001</v>
      </c>
      <c r="G85" s="146">
        <v>0.1895</v>
      </c>
      <c r="H85" s="146">
        <v>0.03</v>
      </c>
      <c r="I85" s="144">
        <v>4.5</v>
      </c>
      <c r="J85" s="144">
        <v>4.5</v>
      </c>
      <c r="K85" s="146">
        <v>5.5939999999999997E-2</v>
      </c>
      <c r="L85" s="144" t="s">
        <v>40</v>
      </c>
      <c r="M85" s="7" t="s">
        <v>43</v>
      </c>
      <c r="N85" s="147">
        <v>5.1000000000000004E-3</v>
      </c>
      <c r="O85" s="23">
        <v>8.7099999999999997E-2</v>
      </c>
      <c r="P85" s="155" t="s">
        <v>44</v>
      </c>
      <c r="Q85" s="160">
        <v>2.2269000000000001</v>
      </c>
      <c r="R85" s="146">
        <v>2E-3</v>
      </c>
      <c r="S85" s="146">
        <v>6.0000000000000001E-3</v>
      </c>
      <c r="T85" s="146">
        <v>-1.6999999999999999E-3</v>
      </c>
      <c r="U85" s="144">
        <v>280194</v>
      </c>
      <c r="V85" s="144">
        <v>598</v>
      </c>
      <c r="W85" s="148">
        <v>0.21180555555555555</v>
      </c>
      <c r="X85" s="173">
        <v>42738</v>
      </c>
      <c r="Y85" s="13" t="s">
        <v>38</v>
      </c>
    </row>
    <row r="86" spans="1:25" ht="15.75" thickBot="1" x14ac:dyDescent="0.2">
      <c r="A86" s="14">
        <v>150164</v>
      </c>
      <c r="B86" s="150" t="s">
        <v>61</v>
      </c>
      <c r="C86" s="14">
        <v>1.04</v>
      </c>
      <c r="D86" s="156">
        <v>-1E-3</v>
      </c>
      <c r="E86" s="150">
        <v>105.91</v>
      </c>
      <c r="F86" s="14">
        <v>1.03</v>
      </c>
      <c r="G86" s="152">
        <v>-9.7000000000000003E-3</v>
      </c>
      <c r="H86" s="152">
        <v>0.03</v>
      </c>
      <c r="I86" s="150">
        <v>4.5</v>
      </c>
      <c r="J86" s="150">
        <v>4.5</v>
      </c>
      <c r="K86" s="152">
        <v>4.4549999999999999E-2</v>
      </c>
      <c r="L86" s="150" t="s">
        <v>40</v>
      </c>
      <c r="M86" s="14" t="s">
        <v>62</v>
      </c>
      <c r="N86" s="151">
        <v>6.9999999999999999E-4</v>
      </c>
      <c r="O86" s="18">
        <v>0.1135</v>
      </c>
      <c r="P86" s="152">
        <v>-8.0999999999999996E-3</v>
      </c>
      <c r="Q86" s="152">
        <v>0.44979999999999998</v>
      </c>
      <c r="R86" s="152">
        <v>5.5999999999999999E-3</v>
      </c>
      <c r="S86" s="152">
        <v>5.7000000000000002E-3</v>
      </c>
      <c r="T86" s="152">
        <v>3.3999999999999998E-3</v>
      </c>
      <c r="U86" s="150">
        <v>3683</v>
      </c>
      <c r="V86" s="150">
        <v>2</v>
      </c>
      <c r="W86" s="153">
        <v>0.29375000000000001</v>
      </c>
      <c r="X86" s="154">
        <v>42705</v>
      </c>
      <c r="Y86" s="21" t="s">
        <v>38</v>
      </c>
    </row>
    <row r="87" spans="1:25" ht="15.75" thickBot="1" x14ac:dyDescent="0.2">
      <c r="A87" s="7">
        <v>150249</v>
      </c>
      <c r="B87" s="155" t="s">
        <v>103</v>
      </c>
      <c r="C87" s="7">
        <v>1.0449999999999999</v>
      </c>
      <c r="D87" s="157">
        <v>0</v>
      </c>
      <c r="E87" s="144">
        <v>0</v>
      </c>
      <c r="F87" s="7">
        <v>1.034</v>
      </c>
      <c r="G87" s="146">
        <v>-1.06E-2</v>
      </c>
      <c r="H87" s="146">
        <v>0.03</v>
      </c>
      <c r="I87" s="144">
        <v>4.5</v>
      </c>
      <c r="J87" s="144">
        <v>4.5</v>
      </c>
      <c r="K87" s="146">
        <v>4.4510000000000001E-2</v>
      </c>
      <c r="L87" s="144" t="s">
        <v>40</v>
      </c>
      <c r="M87" s="7" t="s">
        <v>95</v>
      </c>
      <c r="N87" s="147">
        <v>2.0000000000000001E-4</v>
      </c>
      <c r="O87" s="23">
        <v>0.26889999999999997</v>
      </c>
      <c r="P87" s="146">
        <v>-1.1900000000000001E-2</v>
      </c>
      <c r="Q87" s="146">
        <v>0.70809999999999995</v>
      </c>
      <c r="R87" s="146">
        <v>-3.5999999999999999E-3</v>
      </c>
      <c r="S87" s="146">
        <v>-3.3999999999999998E-3</v>
      </c>
      <c r="T87" s="146">
        <v>0</v>
      </c>
      <c r="U87" s="144">
        <v>3744</v>
      </c>
      <c r="V87" s="144">
        <v>-4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150076</v>
      </c>
      <c r="B88" s="150" t="s">
        <v>288</v>
      </c>
      <c r="C88" s="14">
        <v>1.0429999999999999</v>
      </c>
      <c r="D88" s="151">
        <v>1.9E-3</v>
      </c>
      <c r="E88" s="150">
        <v>0.78</v>
      </c>
      <c r="F88" s="14">
        <v>1.0309999999999999</v>
      </c>
      <c r="G88" s="152">
        <v>-1.1599999999999999E-2</v>
      </c>
      <c r="H88" s="152">
        <v>0.03</v>
      </c>
      <c r="I88" s="150">
        <v>4.5</v>
      </c>
      <c r="J88" s="150">
        <v>4.5</v>
      </c>
      <c r="K88" s="152">
        <v>4.4470000000000003E-2</v>
      </c>
      <c r="L88" s="150" t="s">
        <v>40</v>
      </c>
      <c r="M88" s="14" t="s">
        <v>88</v>
      </c>
      <c r="N88" s="156">
        <v>-6.9999999999999999E-4</v>
      </c>
      <c r="O88" s="18">
        <v>0.41880000000000001</v>
      </c>
      <c r="P88" s="152">
        <v>-1.26E-2</v>
      </c>
      <c r="Q88" s="152">
        <v>0.78690000000000004</v>
      </c>
      <c r="R88" s="152">
        <v>2.3E-2</v>
      </c>
      <c r="S88" s="152">
        <v>2.63E-2</v>
      </c>
      <c r="T88" s="152">
        <v>1.67E-2</v>
      </c>
      <c r="U88" s="150">
        <v>291</v>
      </c>
      <c r="V88" s="150">
        <v>0</v>
      </c>
      <c r="W88" s="153">
        <v>0.21180555555555555</v>
      </c>
      <c r="X88" s="154">
        <v>42738</v>
      </c>
      <c r="Y88" s="21" t="s">
        <v>38</v>
      </c>
    </row>
    <row r="89" spans="1:25" ht="15.75" thickBot="1" x14ac:dyDescent="0.2">
      <c r="A89" s="7">
        <v>150305</v>
      </c>
      <c r="B89" s="144" t="s">
        <v>104</v>
      </c>
      <c r="C89" s="7">
        <v>1.046</v>
      </c>
      <c r="D89" s="145">
        <v>-1E-3</v>
      </c>
      <c r="E89" s="144">
        <v>1.22</v>
      </c>
      <c r="F89" s="7">
        <v>1.034</v>
      </c>
      <c r="G89" s="146">
        <v>-1.1599999999999999E-2</v>
      </c>
      <c r="H89" s="146">
        <v>0.03</v>
      </c>
      <c r="I89" s="144">
        <v>4.5</v>
      </c>
      <c r="J89" s="144">
        <v>4.5</v>
      </c>
      <c r="K89" s="146">
        <v>4.4470000000000003E-2</v>
      </c>
      <c r="L89" s="144" t="s">
        <v>40</v>
      </c>
      <c r="M89" s="7" t="s">
        <v>105</v>
      </c>
      <c r="N89" s="145">
        <v>-2.0000000000000001E-4</v>
      </c>
      <c r="O89" s="23">
        <v>0.2102</v>
      </c>
      <c r="P89" s="146">
        <v>-1.2800000000000001E-2</v>
      </c>
      <c r="Q89" s="146">
        <v>0.84540000000000004</v>
      </c>
      <c r="R89" s="146">
        <v>3.3E-3</v>
      </c>
      <c r="S89" s="146">
        <v>2.5000000000000001E-3</v>
      </c>
      <c r="T89" s="146">
        <v>-2.3999999999999998E-3</v>
      </c>
      <c r="U89" s="144">
        <v>2712</v>
      </c>
      <c r="V89" s="144">
        <v>0</v>
      </c>
      <c r="W89" s="148">
        <v>0.21180555555555555</v>
      </c>
      <c r="X89" s="149">
        <v>42719</v>
      </c>
      <c r="Y89" s="13" t="s">
        <v>38</v>
      </c>
    </row>
    <row r="90" spans="1:25" ht="15.75" thickBot="1" x14ac:dyDescent="0.2">
      <c r="A90" s="14">
        <v>150233</v>
      </c>
      <c r="B90" s="150" t="s">
        <v>81</v>
      </c>
      <c r="C90" s="14">
        <v>1.0249999999999999</v>
      </c>
      <c r="D90" s="159">
        <v>0</v>
      </c>
      <c r="E90" s="150">
        <v>6.16</v>
      </c>
      <c r="F90" s="14">
        <v>1.0128999999999999</v>
      </c>
      <c r="G90" s="152">
        <v>-1.1900000000000001E-2</v>
      </c>
      <c r="H90" s="152">
        <v>0.03</v>
      </c>
      <c r="I90" s="150">
        <v>4.5</v>
      </c>
      <c r="J90" s="150">
        <v>4.5</v>
      </c>
      <c r="K90" s="152">
        <v>4.446E-2</v>
      </c>
      <c r="L90" s="150" t="s">
        <v>40</v>
      </c>
      <c r="M90" s="14" t="s">
        <v>82</v>
      </c>
      <c r="N90" s="151">
        <v>1.4E-3</v>
      </c>
      <c r="O90" s="18">
        <v>0.26600000000000001</v>
      </c>
      <c r="P90" s="152">
        <v>-1.2999999999999999E-2</v>
      </c>
      <c r="Q90" s="162">
        <v>0.74370000000000003</v>
      </c>
      <c r="R90" s="152">
        <v>4.4000000000000003E-3</v>
      </c>
      <c r="S90" s="152">
        <v>1.04E-2</v>
      </c>
      <c r="T90" s="152">
        <v>3.0000000000000001E-3</v>
      </c>
      <c r="U90" s="150">
        <v>2469</v>
      </c>
      <c r="V90" s="150">
        <v>2</v>
      </c>
      <c r="W90" s="153">
        <v>0.21180555555555555</v>
      </c>
      <c r="X90" s="154">
        <v>42884</v>
      </c>
      <c r="Y90" s="21" t="s">
        <v>38</v>
      </c>
    </row>
    <row r="91" spans="1:25" ht="15.75" thickBot="1" x14ac:dyDescent="0.2">
      <c r="A91" s="7">
        <v>150257</v>
      </c>
      <c r="B91" s="144" t="s">
        <v>53</v>
      </c>
      <c r="C91" s="7">
        <v>1.0249999999999999</v>
      </c>
      <c r="D91" s="145">
        <v>-1E-3</v>
      </c>
      <c r="E91" s="144">
        <v>13.7</v>
      </c>
      <c r="F91" s="7">
        <v>1.0125999999999999</v>
      </c>
      <c r="G91" s="146">
        <v>-1.2200000000000001E-2</v>
      </c>
      <c r="H91" s="146">
        <v>0.03</v>
      </c>
      <c r="I91" s="144">
        <v>4.5</v>
      </c>
      <c r="J91" s="144">
        <v>4.5</v>
      </c>
      <c r="K91" s="146">
        <v>4.4450000000000003E-2</v>
      </c>
      <c r="L91" s="144" t="s">
        <v>40</v>
      </c>
      <c r="M91" s="7" t="s">
        <v>54</v>
      </c>
      <c r="N91" s="147">
        <v>4.4000000000000003E-3</v>
      </c>
      <c r="O91" s="23">
        <v>0.40679999999999999</v>
      </c>
      <c r="P91" s="146">
        <v>-1.2999999999999999E-2</v>
      </c>
      <c r="Q91" s="146">
        <v>0.40949999999999998</v>
      </c>
      <c r="R91" s="146">
        <v>-4.0000000000000001E-3</v>
      </c>
      <c r="S91" s="146">
        <v>-1.1999999999999999E-3</v>
      </c>
      <c r="T91" s="146">
        <v>1.2999999999999999E-3</v>
      </c>
      <c r="U91" s="144">
        <v>1548</v>
      </c>
      <c r="V91" s="144">
        <v>0</v>
      </c>
      <c r="W91" s="148">
        <v>0.21180555555555555</v>
      </c>
      <c r="X91" s="149">
        <v>42888</v>
      </c>
      <c r="Y91" s="13" t="s">
        <v>38</v>
      </c>
    </row>
    <row r="92" spans="1:25" ht="15.75" thickBot="1" x14ac:dyDescent="0.2">
      <c r="A92" s="14">
        <v>150237</v>
      </c>
      <c r="B92" s="150" t="s">
        <v>75</v>
      </c>
      <c r="C92" s="14">
        <v>1.06</v>
      </c>
      <c r="D92" s="156">
        <v>-8.9999999999999998E-4</v>
      </c>
      <c r="E92" s="150">
        <v>23.94</v>
      </c>
      <c r="F92" s="14">
        <v>1.0469999999999999</v>
      </c>
      <c r="G92" s="152">
        <v>-1.24E-2</v>
      </c>
      <c r="H92" s="152">
        <v>0.03</v>
      </c>
      <c r="I92" s="150">
        <v>4.75</v>
      </c>
      <c r="J92" s="150">
        <v>4.5</v>
      </c>
      <c r="K92" s="152">
        <v>4.444E-2</v>
      </c>
      <c r="L92" s="150" t="s">
        <v>40</v>
      </c>
      <c r="M92" s="14" t="s">
        <v>76</v>
      </c>
      <c r="N92" s="151">
        <v>3.0999999999999999E-3</v>
      </c>
      <c r="O92" s="18">
        <v>0.41589999999999999</v>
      </c>
      <c r="P92" s="152">
        <v>-1.37E-2</v>
      </c>
      <c r="Q92" s="152">
        <v>0.35099999999999998</v>
      </c>
      <c r="R92" s="152">
        <v>-1.01E-2</v>
      </c>
      <c r="S92" s="152">
        <v>-5.0000000000000001E-3</v>
      </c>
      <c r="T92" s="152">
        <v>-5.3E-3</v>
      </c>
      <c r="U92" s="150">
        <v>1163</v>
      </c>
      <c r="V92" s="150">
        <v>-11</v>
      </c>
      <c r="W92" s="153">
        <v>0.21180555555555555</v>
      </c>
      <c r="X92" s="154">
        <v>42675</v>
      </c>
      <c r="Y92" s="21" t="s">
        <v>38</v>
      </c>
    </row>
    <row r="93" spans="1:25" ht="15.75" thickBot="1" x14ac:dyDescent="0.2">
      <c r="A93" s="7">
        <v>150207</v>
      </c>
      <c r="B93" s="144" t="s">
        <v>71</v>
      </c>
      <c r="C93" s="7">
        <v>1.0469999999999999</v>
      </c>
      <c r="D93" s="147">
        <v>1E-3</v>
      </c>
      <c r="E93" s="144">
        <v>581.4</v>
      </c>
      <c r="F93" s="7">
        <v>1.034</v>
      </c>
      <c r="G93" s="146">
        <v>-1.26E-2</v>
      </c>
      <c r="H93" s="146">
        <v>0.03</v>
      </c>
      <c r="I93" s="144">
        <v>4.5</v>
      </c>
      <c r="J93" s="144">
        <v>4.5</v>
      </c>
      <c r="K93" s="146">
        <v>4.4420000000000001E-2</v>
      </c>
      <c r="L93" s="144" t="s">
        <v>40</v>
      </c>
      <c r="M93" s="7" t="s">
        <v>72</v>
      </c>
      <c r="N93" s="147">
        <v>2.0000000000000001E-4</v>
      </c>
      <c r="O93" s="23">
        <v>0.12670000000000001</v>
      </c>
      <c r="P93" s="146">
        <v>-1.38E-2</v>
      </c>
      <c r="Q93" s="146">
        <v>1.0404</v>
      </c>
      <c r="R93" s="146">
        <v>-1.5E-3</v>
      </c>
      <c r="S93" s="146">
        <v>0</v>
      </c>
      <c r="T93" s="146">
        <v>4.1000000000000003E-3</v>
      </c>
      <c r="U93" s="144">
        <v>15298</v>
      </c>
      <c r="V93" s="144">
        <v>576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150271</v>
      </c>
      <c r="B94" s="150" t="s">
        <v>59</v>
      </c>
      <c r="C94" s="14">
        <v>1.0469999999999999</v>
      </c>
      <c r="D94" s="156">
        <v>-3.8E-3</v>
      </c>
      <c r="E94" s="150">
        <v>1.81</v>
      </c>
      <c r="F94" s="14">
        <v>1.034</v>
      </c>
      <c r="G94" s="152">
        <v>-1.26E-2</v>
      </c>
      <c r="H94" s="152">
        <v>0.03</v>
      </c>
      <c r="I94" s="150">
        <v>4.5</v>
      </c>
      <c r="J94" s="150">
        <v>4.5</v>
      </c>
      <c r="K94" s="152">
        <v>4.4420000000000001E-2</v>
      </c>
      <c r="L94" s="150" t="s">
        <v>40</v>
      </c>
      <c r="M94" s="14" t="s">
        <v>60</v>
      </c>
      <c r="N94" s="151">
        <v>2.5999999999999999E-3</v>
      </c>
      <c r="O94" s="18">
        <v>0.38950000000000001</v>
      </c>
      <c r="P94" s="152">
        <v>-1.38E-2</v>
      </c>
      <c r="Q94" s="152">
        <v>0.4264</v>
      </c>
      <c r="R94" s="152">
        <v>-1.5E-3</v>
      </c>
      <c r="S94" s="152">
        <v>-1E-3</v>
      </c>
      <c r="T94" s="152">
        <v>1.8E-3</v>
      </c>
      <c r="U94" s="150">
        <v>2104</v>
      </c>
      <c r="V94" s="150">
        <v>-3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502027</v>
      </c>
      <c r="B95" s="144" t="s">
        <v>124</v>
      </c>
      <c r="C95" s="7">
        <v>1.014</v>
      </c>
      <c r="D95" s="147">
        <v>1E-3</v>
      </c>
      <c r="E95" s="144">
        <v>59.11</v>
      </c>
      <c r="F95" s="7">
        <v>1.0009999999999999</v>
      </c>
      <c r="G95" s="146">
        <v>-1.2999999999999999E-2</v>
      </c>
      <c r="H95" s="146">
        <v>0.03</v>
      </c>
      <c r="I95" s="144">
        <v>4.5</v>
      </c>
      <c r="J95" s="144">
        <v>4.5</v>
      </c>
      <c r="K95" s="146">
        <v>4.4420000000000001E-2</v>
      </c>
      <c r="L95" s="144" t="s">
        <v>40</v>
      </c>
      <c r="M95" s="7" t="s">
        <v>125</v>
      </c>
      <c r="N95" s="147">
        <v>9.7000000000000003E-3</v>
      </c>
      <c r="O95" s="23">
        <v>0.27589999999999998</v>
      </c>
      <c r="P95" s="146">
        <v>-1.41E-2</v>
      </c>
      <c r="Q95" s="146">
        <v>0.73629999999999995</v>
      </c>
      <c r="R95" s="146">
        <v>-8.0000000000000002E-3</v>
      </c>
      <c r="S95" s="146">
        <v>-1.1999999999999999E-3</v>
      </c>
      <c r="T95" s="146">
        <v>6.1999999999999998E-3</v>
      </c>
      <c r="U95" s="144">
        <v>1481</v>
      </c>
      <c r="V95" s="144">
        <v>-19</v>
      </c>
      <c r="W95" s="148">
        <v>0.21180555555555555</v>
      </c>
      <c r="X95" s="149">
        <v>42979</v>
      </c>
      <c r="Y95" s="13" t="s">
        <v>38</v>
      </c>
    </row>
    <row r="96" spans="1:25" ht="15.75" thickBot="1" x14ac:dyDescent="0.2">
      <c r="A96" s="14">
        <v>150255</v>
      </c>
      <c r="B96" s="161" t="s">
        <v>112</v>
      </c>
      <c r="C96" s="14">
        <v>1.026</v>
      </c>
      <c r="D96" s="156">
        <v>-2.8999999999999998E-3</v>
      </c>
      <c r="E96" s="150">
        <v>0.51</v>
      </c>
      <c r="F96" s="14">
        <v>1.0125999999999999</v>
      </c>
      <c r="G96" s="152">
        <v>-1.32E-2</v>
      </c>
      <c r="H96" s="152">
        <v>0.03</v>
      </c>
      <c r="I96" s="150">
        <v>4.5</v>
      </c>
      <c r="J96" s="150">
        <v>4.5</v>
      </c>
      <c r="K96" s="152">
        <v>4.4400000000000002E-2</v>
      </c>
      <c r="L96" s="150" t="s">
        <v>40</v>
      </c>
      <c r="M96" s="14" t="s">
        <v>95</v>
      </c>
      <c r="N96" s="151">
        <v>2.0000000000000001E-4</v>
      </c>
      <c r="O96" s="18">
        <v>0.22770000000000001</v>
      </c>
      <c r="P96" s="152">
        <v>-1.4E-2</v>
      </c>
      <c r="Q96" s="152">
        <v>0.83499999999999996</v>
      </c>
      <c r="R96" s="152">
        <v>-7.9000000000000008E-3</v>
      </c>
      <c r="S96" s="152">
        <v>-5.8999999999999999E-3</v>
      </c>
      <c r="T96" s="152">
        <v>-6.3E-3</v>
      </c>
      <c r="U96" s="150">
        <v>2923</v>
      </c>
      <c r="V96" s="150">
        <v>-8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1.026</v>
      </c>
      <c r="D97" s="157">
        <v>0</v>
      </c>
      <c r="E97" s="144">
        <v>145.55000000000001</v>
      </c>
      <c r="F97" s="7">
        <v>1.0125999999999999</v>
      </c>
      <c r="G97" s="146">
        <v>-1.32E-2</v>
      </c>
      <c r="H97" s="146">
        <v>0.03</v>
      </c>
      <c r="I97" s="144">
        <v>4.5</v>
      </c>
      <c r="J97" s="144">
        <v>4.5</v>
      </c>
      <c r="K97" s="146">
        <v>4.4400000000000002E-2</v>
      </c>
      <c r="L97" s="144" t="s">
        <v>40</v>
      </c>
      <c r="M97" s="7" t="s">
        <v>93</v>
      </c>
      <c r="N97" s="147">
        <v>5.4000000000000003E-3</v>
      </c>
      <c r="O97" s="23">
        <v>0.32240000000000002</v>
      </c>
      <c r="P97" s="146">
        <v>-1.4E-2</v>
      </c>
      <c r="Q97" s="146">
        <v>0.61</v>
      </c>
      <c r="R97" s="146">
        <v>-5.0000000000000001E-3</v>
      </c>
      <c r="S97" s="146">
        <v>-1.5E-3</v>
      </c>
      <c r="T97" s="146">
        <v>-1.8E-3</v>
      </c>
      <c r="U97" s="144">
        <v>10116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150229</v>
      </c>
      <c r="B98" s="150" t="s">
        <v>69</v>
      </c>
      <c r="C98" s="14">
        <v>1.0489999999999999</v>
      </c>
      <c r="D98" s="159">
        <v>0</v>
      </c>
      <c r="E98" s="150">
        <v>543.30999999999995</v>
      </c>
      <c r="F98" s="14">
        <v>1.0349999999999999</v>
      </c>
      <c r="G98" s="152">
        <v>-1.35E-2</v>
      </c>
      <c r="H98" s="152">
        <v>0.03</v>
      </c>
      <c r="I98" s="150">
        <v>4.5</v>
      </c>
      <c r="J98" s="150">
        <v>4.5</v>
      </c>
      <c r="K98" s="152">
        <v>4.4380000000000003E-2</v>
      </c>
      <c r="L98" s="150" t="s">
        <v>40</v>
      </c>
      <c r="M98" s="14" t="s">
        <v>70</v>
      </c>
      <c r="N98" s="151">
        <v>7.3000000000000001E-3</v>
      </c>
      <c r="O98" s="18">
        <v>0.25280000000000002</v>
      </c>
      <c r="P98" s="152">
        <v>-1.47E-2</v>
      </c>
      <c r="Q98" s="152">
        <v>0.74429999999999996</v>
      </c>
      <c r="R98" s="152">
        <v>-5.7000000000000002E-3</v>
      </c>
      <c r="S98" s="152">
        <v>1.1999999999999999E-3</v>
      </c>
      <c r="T98" s="152">
        <v>2.3E-3</v>
      </c>
      <c r="U98" s="150">
        <v>19491</v>
      </c>
      <c r="V98" s="150">
        <v>312</v>
      </c>
      <c r="W98" s="153">
        <v>0.21180555555555555</v>
      </c>
      <c r="X98" s="154">
        <v>42705</v>
      </c>
      <c r="Y98" s="21" t="s">
        <v>38</v>
      </c>
    </row>
    <row r="99" spans="1:25" ht="15.75" thickBot="1" x14ac:dyDescent="0.2">
      <c r="A99" s="7">
        <v>150243</v>
      </c>
      <c r="B99" s="144" t="s">
        <v>128</v>
      </c>
      <c r="C99" s="7">
        <v>1.044</v>
      </c>
      <c r="D99" s="157">
        <v>0</v>
      </c>
      <c r="E99" s="144">
        <v>364.34</v>
      </c>
      <c r="F99" s="7">
        <v>1.03</v>
      </c>
      <c r="G99" s="146">
        <v>-1.3599999999999999E-2</v>
      </c>
      <c r="H99" s="146">
        <v>0.03</v>
      </c>
      <c r="I99" s="144">
        <v>4.5</v>
      </c>
      <c r="J99" s="144">
        <v>4.5</v>
      </c>
      <c r="K99" s="146">
        <v>4.4380000000000003E-2</v>
      </c>
      <c r="L99" s="144" t="s">
        <v>40</v>
      </c>
      <c r="M99" s="7" t="s">
        <v>129</v>
      </c>
      <c r="N99" s="147">
        <v>1E-4</v>
      </c>
      <c r="O99" s="23">
        <v>0.36759999999999998</v>
      </c>
      <c r="P99" s="146">
        <v>-1.4800000000000001E-2</v>
      </c>
      <c r="Q99" s="146">
        <v>0.48209999999999997</v>
      </c>
      <c r="R99" s="146">
        <v>1.4E-3</v>
      </c>
      <c r="S99" s="146">
        <v>1.5E-3</v>
      </c>
      <c r="T99" s="146">
        <v>-3.3999999999999998E-3</v>
      </c>
      <c r="U99" s="144">
        <v>11064</v>
      </c>
      <c r="V99" s="144">
        <v>37</v>
      </c>
      <c r="W99" s="148">
        <v>0.21180555555555555</v>
      </c>
      <c r="X99" s="149">
        <v>42705</v>
      </c>
      <c r="Y99" s="13" t="s">
        <v>38</v>
      </c>
    </row>
    <row r="100" spans="1:25" ht="15.75" thickBot="1" x14ac:dyDescent="0.2">
      <c r="A100" s="14">
        <v>150273</v>
      </c>
      <c r="B100" s="150" t="s">
        <v>45</v>
      </c>
      <c r="C100" s="14">
        <v>1.0149999999999999</v>
      </c>
      <c r="D100" s="151">
        <v>1E-3</v>
      </c>
      <c r="E100" s="150">
        <v>149.38</v>
      </c>
      <c r="F100" s="14">
        <v>1.0009999999999999</v>
      </c>
      <c r="G100" s="152">
        <v>-1.4E-2</v>
      </c>
      <c r="H100" s="152">
        <v>0.03</v>
      </c>
      <c r="I100" s="150">
        <v>4.5</v>
      </c>
      <c r="J100" s="150">
        <v>4.5</v>
      </c>
      <c r="K100" s="152">
        <v>4.4380000000000003E-2</v>
      </c>
      <c r="L100" s="150" t="s">
        <v>40</v>
      </c>
      <c r="M100" s="14" t="s">
        <v>46</v>
      </c>
      <c r="N100" s="156">
        <v>-4.1999999999999997E-3</v>
      </c>
      <c r="O100" s="18">
        <v>0.1444</v>
      </c>
      <c r="P100" s="152">
        <v>-1.4999999999999999E-2</v>
      </c>
      <c r="Q100" s="152">
        <v>1.0518000000000001</v>
      </c>
      <c r="R100" s="152">
        <v>-3.5000000000000001E-3</v>
      </c>
      <c r="S100" s="152">
        <v>-5.4999999999999997E-3</v>
      </c>
      <c r="T100" s="152">
        <v>-4.0000000000000001E-3</v>
      </c>
      <c r="U100" s="150">
        <v>10689</v>
      </c>
      <c r="V100" s="150">
        <v>-1</v>
      </c>
      <c r="W100" s="153">
        <v>0.21180555555555555</v>
      </c>
      <c r="X100" s="154">
        <v>42979</v>
      </c>
      <c r="Y100" s="21" t="s">
        <v>38</v>
      </c>
    </row>
    <row r="101" spans="1:25" ht="15.75" thickBot="1" x14ac:dyDescent="0.2">
      <c r="A101" s="7">
        <v>150307</v>
      </c>
      <c r="B101" s="144" t="s">
        <v>51</v>
      </c>
      <c r="C101" s="7">
        <v>1.0489999999999999</v>
      </c>
      <c r="D101" s="147">
        <v>1E-3</v>
      </c>
      <c r="E101" s="144">
        <v>397.86</v>
      </c>
      <c r="F101" s="7">
        <v>1.0349999999999999</v>
      </c>
      <c r="G101" s="146">
        <v>-1.35E-2</v>
      </c>
      <c r="H101" s="146">
        <v>0.03</v>
      </c>
      <c r="I101" s="144">
        <v>4.5</v>
      </c>
      <c r="J101" s="144">
        <v>4.5</v>
      </c>
      <c r="K101" s="146">
        <v>4.4380000000000003E-2</v>
      </c>
      <c r="L101" s="144" t="s">
        <v>40</v>
      </c>
      <c r="M101" s="7" t="s">
        <v>52</v>
      </c>
      <c r="N101" s="147">
        <v>1E-3</v>
      </c>
      <c r="O101" s="23">
        <v>0.18440000000000001</v>
      </c>
      <c r="P101" s="146">
        <v>-1.47E-2</v>
      </c>
      <c r="Q101" s="146">
        <v>0.9042</v>
      </c>
      <c r="R101" s="146">
        <v>-2.9999999999999997E-4</v>
      </c>
      <c r="S101" s="146">
        <v>3.2000000000000002E-3</v>
      </c>
      <c r="T101" s="146">
        <v>-1.1999999999999999E-3</v>
      </c>
      <c r="U101" s="144">
        <v>15769</v>
      </c>
      <c r="V101" s="144">
        <v>233</v>
      </c>
      <c r="W101" s="148">
        <v>0.21180555555555555</v>
      </c>
      <c r="X101" s="149">
        <v>42705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1.0489999999999999</v>
      </c>
      <c r="D102" s="156">
        <v>-1E-3</v>
      </c>
      <c r="E102" s="150">
        <v>191.6</v>
      </c>
      <c r="F102" s="14">
        <v>1.0349999999999999</v>
      </c>
      <c r="G102" s="152">
        <v>-1.35E-2</v>
      </c>
      <c r="H102" s="152">
        <v>0.03</v>
      </c>
      <c r="I102" s="150">
        <v>4.5</v>
      </c>
      <c r="J102" s="150">
        <v>4.5</v>
      </c>
      <c r="K102" s="152">
        <v>4.4380000000000003E-2</v>
      </c>
      <c r="L102" s="150" t="s">
        <v>40</v>
      </c>
      <c r="M102" s="14" t="s">
        <v>119</v>
      </c>
      <c r="N102" s="151">
        <v>3.3999999999999998E-3</v>
      </c>
      <c r="O102" s="18">
        <v>0.35639999999999999</v>
      </c>
      <c r="P102" s="152">
        <v>-1.47E-2</v>
      </c>
      <c r="Q102" s="152">
        <v>0.50270000000000004</v>
      </c>
      <c r="R102" s="152">
        <v>-6.1999999999999998E-3</v>
      </c>
      <c r="S102" s="152">
        <v>-5.0000000000000001E-3</v>
      </c>
      <c r="T102" s="152">
        <v>-3.8999999999999998E-3</v>
      </c>
      <c r="U102" s="150">
        <v>8696</v>
      </c>
      <c r="V102" s="150">
        <v>-5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150217</v>
      </c>
      <c r="B103" s="144" t="s">
        <v>67</v>
      </c>
      <c r="C103" s="7">
        <v>1.0569999999999999</v>
      </c>
      <c r="D103" s="147">
        <v>8.9999999999999998E-4</v>
      </c>
      <c r="E103" s="144">
        <v>526.41</v>
      </c>
      <c r="F103" s="7">
        <v>1.04</v>
      </c>
      <c r="G103" s="146">
        <v>-1.6299999999999999E-2</v>
      </c>
      <c r="H103" s="146">
        <v>0.03</v>
      </c>
      <c r="I103" s="144">
        <v>5.5</v>
      </c>
      <c r="J103" s="144">
        <v>4.5</v>
      </c>
      <c r="K103" s="146">
        <v>4.4380000000000003E-2</v>
      </c>
      <c r="L103" s="144" t="s">
        <v>40</v>
      </c>
      <c r="M103" s="7" t="s">
        <v>68</v>
      </c>
      <c r="N103" s="147">
        <v>8.0000000000000002E-3</v>
      </c>
      <c r="O103" s="23">
        <v>0.2495</v>
      </c>
      <c r="P103" s="146">
        <v>-1.7500000000000002E-2</v>
      </c>
      <c r="Q103" s="146">
        <v>0.74519999999999997</v>
      </c>
      <c r="R103" s="146">
        <v>-5.7999999999999996E-3</v>
      </c>
      <c r="S103" s="146">
        <v>-5.9999999999999995E-4</v>
      </c>
      <c r="T103" s="146">
        <v>-2.8E-3</v>
      </c>
      <c r="U103" s="144">
        <v>40396</v>
      </c>
      <c r="V103" s="144">
        <v>77</v>
      </c>
      <c r="W103" s="148">
        <v>0.21180555555555555</v>
      </c>
      <c r="X103" s="149">
        <v>42738</v>
      </c>
      <c r="Y103" s="13" t="s">
        <v>38</v>
      </c>
    </row>
    <row r="104" spans="1:25" ht="15.75" thickBot="1" x14ac:dyDescent="0.2">
      <c r="A104" s="14">
        <v>150275</v>
      </c>
      <c r="B104" s="161" t="s">
        <v>89</v>
      </c>
      <c r="C104" s="14">
        <v>1.0469999999999999</v>
      </c>
      <c r="D104" s="159">
        <v>0</v>
      </c>
      <c r="E104" s="150">
        <v>436.68</v>
      </c>
      <c r="F104" s="14">
        <v>1.0329999999999999</v>
      </c>
      <c r="G104" s="152">
        <v>-1.3599999999999999E-2</v>
      </c>
      <c r="H104" s="152">
        <v>0.03</v>
      </c>
      <c r="I104" s="150">
        <v>4.5</v>
      </c>
      <c r="J104" s="150">
        <v>4.5</v>
      </c>
      <c r="K104" s="152">
        <v>4.4380000000000003E-2</v>
      </c>
      <c r="L104" s="150" t="s">
        <v>40</v>
      </c>
      <c r="M104" s="14" t="s">
        <v>46</v>
      </c>
      <c r="N104" s="156">
        <v>-4.1999999999999997E-3</v>
      </c>
      <c r="O104" s="18">
        <v>0.12959999999999999</v>
      </c>
      <c r="P104" s="152">
        <v>-1.47E-2</v>
      </c>
      <c r="Q104" s="152">
        <v>1.0350999999999999</v>
      </c>
      <c r="R104" s="152">
        <v>-4.1000000000000003E-3</v>
      </c>
      <c r="S104" s="152">
        <v>-8.0999999999999996E-3</v>
      </c>
      <c r="T104" s="152">
        <v>-5.3E-3</v>
      </c>
      <c r="U104" s="150">
        <v>67131</v>
      </c>
      <c r="V104" s="150">
        <v>-56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1.0149999999999999</v>
      </c>
      <c r="D105" s="147">
        <v>1E-3</v>
      </c>
      <c r="E105" s="144">
        <v>169.91</v>
      </c>
      <c r="F105" s="7">
        <v>1.0009999999999999</v>
      </c>
      <c r="G105" s="146">
        <v>-1.4E-2</v>
      </c>
      <c r="H105" s="146">
        <v>0.03</v>
      </c>
      <c r="I105" s="144">
        <v>4.5</v>
      </c>
      <c r="J105" s="144">
        <v>4.5</v>
      </c>
      <c r="K105" s="146">
        <v>4.4380000000000003E-2</v>
      </c>
      <c r="L105" s="144" t="s">
        <v>40</v>
      </c>
      <c r="M105" s="7" t="s">
        <v>78</v>
      </c>
      <c r="N105" s="147">
        <v>2.5000000000000001E-3</v>
      </c>
      <c r="O105" s="23">
        <v>0.27100000000000002</v>
      </c>
      <c r="P105" s="146">
        <v>-1.4999999999999999E-2</v>
      </c>
      <c r="Q105" s="146">
        <v>0.74819999999999998</v>
      </c>
      <c r="R105" s="146">
        <v>2.8999999999999998E-3</v>
      </c>
      <c r="S105" s="146">
        <v>6.4000000000000003E-3</v>
      </c>
      <c r="T105" s="146">
        <v>-2.3E-3</v>
      </c>
      <c r="U105" s="144">
        <v>3092</v>
      </c>
      <c r="V105" s="144">
        <v>16</v>
      </c>
      <c r="W105" s="148">
        <v>0.21180555555555555</v>
      </c>
      <c r="X105" s="149">
        <v>42979</v>
      </c>
      <c r="Y105" s="13" t="s">
        <v>38</v>
      </c>
    </row>
    <row r="106" spans="1:25" ht="15.75" thickBot="1" x14ac:dyDescent="0.2">
      <c r="A106" s="14">
        <v>150173</v>
      </c>
      <c r="B106" s="150" t="s">
        <v>113</v>
      </c>
      <c r="C106" s="14">
        <v>1.0489999999999999</v>
      </c>
      <c r="D106" s="159">
        <v>0</v>
      </c>
      <c r="E106" s="150">
        <v>451.95</v>
      </c>
      <c r="F106" s="14">
        <v>1.034</v>
      </c>
      <c r="G106" s="152">
        <v>-1.4500000000000001E-2</v>
      </c>
      <c r="H106" s="152">
        <v>0.03</v>
      </c>
      <c r="I106" s="150">
        <v>4.5</v>
      </c>
      <c r="J106" s="150">
        <v>4.5</v>
      </c>
      <c r="K106" s="152">
        <v>4.4330000000000001E-2</v>
      </c>
      <c r="L106" s="150" t="s">
        <v>40</v>
      </c>
      <c r="M106" s="14" t="s">
        <v>114</v>
      </c>
      <c r="N106" s="151">
        <v>2.8999999999999998E-3</v>
      </c>
      <c r="O106" s="18">
        <v>0.2616</v>
      </c>
      <c r="P106" s="152">
        <v>-1.5699999999999999E-2</v>
      </c>
      <c r="Q106" s="152">
        <v>0.72540000000000004</v>
      </c>
      <c r="R106" s="152">
        <v>3.0000000000000001E-3</v>
      </c>
      <c r="S106" s="152">
        <v>2.8999999999999998E-3</v>
      </c>
      <c r="T106" s="152">
        <v>-1.1000000000000001E-3</v>
      </c>
      <c r="U106" s="150">
        <v>17124</v>
      </c>
      <c r="V106" s="150">
        <v>60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150283</v>
      </c>
      <c r="B107" s="144" t="s">
        <v>63</v>
      </c>
      <c r="C107" s="7">
        <v>1.026</v>
      </c>
      <c r="D107" s="147">
        <v>2E-3</v>
      </c>
      <c r="E107" s="144">
        <v>659.49</v>
      </c>
      <c r="F107" s="7">
        <v>1.0104</v>
      </c>
      <c r="G107" s="146">
        <v>-1.54E-2</v>
      </c>
      <c r="H107" s="146">
        <v>0.03</v>
      </c>
      <c r="I107" s="144">
        <v>4.5</v>
      </c>
      <c r="J107" s="144">
        <v>4.5</v>
      </c>
      <c r="K107" s="146">
        <v>4.4310000000000002E-2</v>
      </c>
      <c r="L107" s="144" t="s">
        <v>40</v>
      </c>
      <c r="M107" s="7" t="s">
        <v>64</v>
      </c>
      <c r="N107" s="147">
        <v>1.6000000000000001E-3</v>
      </c>
      <c r="O107" s="23">
        <v>0.28189999999999998</v>
      </c>
      <c r="P107" s="146">
        <v>-1.6899999999999998E-2</v>
      </c>
      <c r="Q107" s="160">
        <v>0.70909999999999995</v>
      </c>
      <c r="R107" s="146">
        <v>-5.3E-3</v>
      </c>
      <c r="S107" s="146">
        <v>-4.3E-3</v>
      </c>
      <c r="T107" s="146">
        <v>-3.0000000000000001E-3</v>
      </c>
      <c r="U107" s="144">
        <v>9222</v>
      </c>
      <c r="V107" s="144">
        <v>19</v>
      </c>
      <c r="W107" s="148">
        <v>0.21180555555555555</v>
      </c>
      <c r="X107" s="149">
        <v>42905</v>
      </c>
      <c r="Y107" s="13" t="s">
        <v>38</v>
      </c>
    </row>
    <row r="108" spans="1:25" ht="15.75" thickBot="1" x14ac:dyDescent="0.2">
      <c r="A108" s="14">
        <v>150235</v>
      </c>
      <c r="B108" s="150" t="s">
        <v>115</v>
      </c>
      <c r="C108" s="14">
        <v>1.046</v>
      </c>
      <c r="D108" s="159">
        <v>0</v>
      </c>
      <c r="E108" s="150">
        <v>286.44</v>
      </c>
      <c r="F108" s="14">
        <v>1.03</v>
      </c>
      <c r="G108" s="152">
        <v>-1.55E-2</v>
      </c>
      <c r="H108" s="152">
        <v>0.03</v>
      </c>
      <c r="I108" s="150">
        <v>4.5</v>
      </c>
      <c r="J108" s="150">
        <v>4.5</v>
      </c>
      <c r="K108" s="152">
        <v>4.4290000000000003E-2</v>
      </c>
      <c r="L108" s="150" t="s">
        <v>40</v>
      </c>
      <c r="M108" s="14" t="s">
        <v>56</v>
      </c>
      <c r="N108" s="156">
        <v>-3.3999999999999998E-3</v>
      </c>
      <c r="O108" s="18">
        <v>0.34749999999999998</v>
      </c>
      <c r="P108" s="152">
        <v>-1.66E-2</v>
      </c>
      <c r="Q108" s="152">
        <v>0.52929999999999999</v>
      </c>
      <c r="R108" s="152">
        <v>-7.4999999999999997E-3</v>
      </c>
      <c r="S108" s="152">
        <v>-7.6E-3</v>
      </c>
      <c r="T108" s="152">
        <v>-1.5E-3</v>
      </c>
      <c r="U108" s="150">
        <v>32269</v>
      </c>
      <c r="V108" s="150">
        <v>-206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150277</v>
      </c>
      <c r="B109" s="155" t="s">
        <v>65</v>
      </c>
      <c r="C109" s="7">
        <v>1.0169999999999999</v>
      </c>
      <c r="D109" s="147">
        <v>1E-3</v>
      </c>
      <c r="E109" s="144">
        <v>1121.74</v>
      </c>
      <c r="F109" s="7">
        <v>1.0009999999999999</v>
      </c>
      <c r="G109" s="146">
        <v>-1.6E-2</v>
      </c>
      <c r="H109" s="146">
        <v>0.03</v>
      </c>
      <c r="I109" s="144">
        <v>4.5</v>
      </c>
      <c r="J109" s="144">
        <v>4.5</v>
      </c>
      <c r="K109" s="146">
        <v>4.4290000000000003E-2</v>
      </c>
      <c r="L109" s="144" t="s">
        <v>40</v>
      </c>
      <c r="M109" s="7" t="s">
        <v>66</v>
      </c>
      <c r="N109" s="147">
        <v>1.9E-3</v>
      </c>
      <c r="O109" s="23">
        <v>0.1653</v>
      </c>
      <c r="P109" s="146">
        <v>-1.7000000000000001E-2</v>
      </c>
      <c r="Q109" s="146">
        <v>1.0017</v>
      </c>
      <c r="R109" s="146">
        <v>-7.7999999999999996E-3</v>
      </c>
      <c r="S109" s="146">
        <v>-6.7000000000000002E-3</v>
      </c>
      <c r="T109" s="146">
        <v>-6.6E-3</v>
      </c>
      <c r="U109" s="144">
        <v>48541</v>
      </c>
      <c r="V109" s="144">
        <v>-865</v>
      </c>
      <c r="W109" s="148">
        <v>0.21180555555555555</v>
      </c>
      <c r="X109" s="149">
        <v>42979</v>
      </c>
      <c r="Y109" s="13" t="s">
        <v>38</v>
      </c>
    </row>
    <row r="110" spans="1:25" ht="15.75" thickBot="1" x14ac:dyDescent="0.2">
      <c r="A110" s="14">
        <v>150194</v>
      </c>
      <c r="B110" s="150" t="s">
        <v>85</v>
      </c>
      <c r="C110" s="14">
        <v>1.0489999999999999</v>
      </c>
      <c r="D110" s="159">
        <v>0</v>
      </c>
      <c r="E110" s="150">
        <v>3520.93</v>
      </c>
      <c r="F110" s="14">
        <v>1.0329999999999999</v>
      </c>
      <c r="G110" s="152">
        <v>-1.55E-2</v>
      </c>
      <c r="H110" s="152">
        <v>0.03</v>
      </c>
      <c r="I110" s="150">
        <v>4.5</v>
      </c>
      <c r="J110" s="150">
        <v>4.5</v>
      </c>
      <c r="K110" s="152">
        <v>4.4290000000000003E-2</v>
      </c>
      <c r="L110" s="150" t="s">
        <v>40</v>
      </c>
      <c r="M110" s="14" t="s">
        <v>86</v>
      </c>
      <c r="N110" s="151">
        <v>4.7000000000000002E-3</v>
      </c>
      <c r="O110" s="18">
        <v>0.1439</v>
      </c>
      <c r="P110" s="152">
        <v>-1.66E-2</v>
      </c>
      <c r="Q110" s="152">
        <v>1.0018</v>
      </c>
      <c r="R110" s="152">
        <v>-2.3999999999999998E-3</v>
      </c>
      <c r="S110" s="152">
        <v>6.9999999999999999E-4</v>
      </c>
      <c r="T110" s="152">
        <v>-1.2999999999999999E-3</v>
      </c>
      <c r="U110" s="150">
        <v>440706</v>
      </c>
      <c r="V110" s="150">
        <v>1611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150200</v>
      </c>
      <c r="B111" s="144" t="s">
        <v>55</v>
      </c>
      <c r="C111" s="7">
        <v>1.05</v>
      </c>
      <c r="D111" s="157">
        <v>0</v>
      </c>
      <c r="E111" s="144">
        <v>9319.74</v>
      </c>
      <c r="F111" s="7">
        <v>1.034</v>
      </c>
      <c r="G111" s="146">
        <v>-1.55E-2</v>
      </c>
      <c r="H111" s="146">
        <v>0.03</v>
      </c>
      <c r="I111" s="144">
        <v>4.5</v>
      </c>
      <c r="J111" s="144">
        <v>4.5</v>
      </c>
      <c r="K111" s="146">
        <v>4.4290000000000003E-2</v>
      </c>
      <c r="L111" s="144" t="s">
        <v>40</v>
      </c>
      <c r="M111" s="7" t="s">
        <v>56</v>
      </c>
      <c r="N111" s="145">
        <v>-3.3999999999999998E-3</v>
      </c>
      <c r="O111" s="23">
        <v>0.1857</v>
      </c>
      <c r="P111" s="146">
        <v>-1.66E-2</v>
      </c>
      <c r="Q111" s="146">
        <v>0.90249999999999997</v>
      </c>
      <c r="R111" s="146">
        <v>-5.0000000000000001E-3</v>
      </c>
      <c r="S111" s="146">
        <v>-7.6E-3</v>
      </c>
      <c r="T111" s="146">
        <v>2.5000000000000001E-3</v>
      </c>
      <c r="U111" s="144">
        <v>1055955</v>
      </c>
      <c r="V111" s="144">
        <v>5065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150186</v>
      </c>
      <c r="B112" s="150" t="s">
        <v>79</v>
      </c>
      <c r="C112" s="14">
        <v>1.022</v>
      </c>
      <c r="D112" s="156">
        <v>-1E-3</v>
      </c>
      <c r="E112" s="150">
        <v>248.83</v>
      </c>
      <c r="F112" s="14">
        <v>1.006</v>
      </c>
      <c r="G112" s="152">
        <v>-1.5900000000000001E-2</v>
      </c>
      <c r="H112" s="152">
        <v>0.03</v>
      </c>
      <c r="I112" s="150">
        <v>4.5</v>
      </c>
      <c r="J112" s="150">
        <v>4.5</v>
      </c>
      <c r="K112" s="152">
        <v>4.4290000000000003E-2</v>
      </c>
      <c r="L112" s="150" t="s">
        <v>40</v>
      </c>
      <c r="M112" s="14" t="s">
        <v>80</v>
      </c>
      <c r="N112" s="151">
        <v>5.7000000000000002E-3</v>
      </c>
      <c r="O112" s="18">
        <v>0.33860000000000001</v>
      </c>
      <c r="P112" s="152">
        <v>-1.6899999999999998E-2</v>
      </c>
      <c r="Q112" s="162">
        <v>0.57979999999999998</v>
      </c>
      <c r="R112" s="152">
        <v>5.0000000000000001E-4</v>
      </c>
      <c r="S112" s="152">
        <v>3.8E-3</v>
      </c>
      <c r="T112" s="152">
        <v>-2.2000000000000001E-3</v>
      </c>
      <c r="U112" s="150">
        <v>45554</v>
      </c>
      <c r="V112" s="150">
        <v>47</v>
      </c>
      <c r="W112" s="153">
        <v>0.21180555555555555</v>
      </c>
      <c r="X112" s="154">
        <v>42940</v>
      </c>
      <c r="Y112" s="21" t="s">
        <v>38</v>
      </c>
    </row>
    <row r="113" spans="1:25" ht="15.75" thickBot="1" x14ac:dyDescent="0.2">
      <c r="A113" s="7">
        <v>150100</v>
      </c>
      <c r="B113" s="144" t="s">
        <v>133</v>
      </c>
      <c r="C113" s="7">
        <v>1.048</v>
      </c>
      <c r="D113" s="147">
        <v>1E-3</v>
      </c>
      <c r="E113" s="144">
        <v>507.49</v>
      </c>
      <c r="F113" s="7">
        <v>1.0309999999999999</v>
      </c>
      <c r="G113" s="146">
        <v>-1.6500000000000001E-2</v>
      </c>
      <c r="H113" s="146">
        <v>0.03</v>
      </c>
      <c r="I113" s="144">
        <v>4.5</v>
      </c>
      <c r="J113" s="144">
        <v>4.5</v>
      </c>
      <c r="K113" s="146">
        <v>4.4249999999999998E-2</v>
      </c>
      <c r="L113" s="144" t="s">
        <v>40</v>
      </c>
      <c r="M113" s="7" t="s">
        <v>134</v>
      </c>
      <c r="N113" s="147">
        <v>4.5999999999999999E-3</v>
      </c>
      <c r="O113" s="23">
        <v>0.43209999999999998</v>
      </c>
      <c r="P113" s="146">
        <v>-1.7600000000000001E-2</v>
      </c>
      <c r="Q113" s="146">
        <v>0.7732</v>
      </c>
      <c r="R113" s="146">
        <v>1.9E-3</v>
      </c>
      <c r="S113" s="146">
        <v>5.7999999999999996E-3</v>
      </c>
      <c r="T113" s="146">
        <v>-1.2999999999999999E-3</v>
      </c>
      <c r="U113" s="144">
        <v>13617</v>
      </c>
      <c r="V113" s="144">
        <v>31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150179</v>
      </c>
      <c r="B114" s="150" t="s">
        <v>120</v>
      </c>
      <c r="C114" s="14">
        <v>1.048</v>
      </c>
      <c r="D114" s="151">
        <v>1E-3</v>
      </c>
      <c r="E114" s="150">
        <v>118.82</v>
      </c>
      <c r="F114" s="14">
        <v>1.0309999999999999</v>
      </c>
      <c r="G114" s="152">
        <v>-1.6500000000000001E-2</v>
      </c>
      <c r="H114" s="152">
        <v>0.03</v>
      </c>
      <c r="I114" s="150">
        <v>4.5</v>
      </c>
      <c r="J114" s="150">
        <v>4.5</v>
      </c>
      <c r="K114" s="152">
        <v>4.4249999999999998E-2</v>
      </c>
      <c r="L114" s="150" t="s">
        <v>40</v>
      </c>
      <c r="M114" s="14" t="s">
        <v>121</v>
      </c>
      <c r="N114" s="151">
        <v>7.9000000000000008E-3</v>
      </c>
      <c r="O114" s="18">
        <v>0.45519999999999999</v>
      </c>
      <c r="P114" s="152">
        <v>-1.7600000000000001E-2</v>
      </c>
      <c r="Q114" s="152">
        <v>0.27579999999999999</v>
      </c>
      <c r="R114" s="152">
        <v>-5.7000000000000002E-3</v>
      </c>
      <c r="S114" s="152">
        <v>-3.0000000000000001E-3</v>
      </c>
      <c r="T114" s="152">
        <v>-1.6999999999999999E-3</v>
      </c>
      <c r="U114" s="150">
        <v>5773</v>
      </c>
      <c r="V114" s="150">
        <v>-8</v>
      </c>
      <c r="W114" s="153">
        <v>0.21180555555555555</v>
      </c>
      <c r="X114" s="154">
        <v>42738</v>
      </c>
      <c r="Y114" s="21" t="s">
        <v>38</v>
      </c>
    </row>
    <row r="115" spans="1:25" ht="15.75" thickBot="1" x14ac:dyDescent="0.2">
      <c r="A115" s="7">
        <v>150205</v>
      </c>
      <c r="B115" s="144" t="s">
        <v>49</v>
      </c>
      <c r="C115" s="7">
        <v>1.0529999999999999</v>
      </c>
      <c r="D115" s="157">
        <v>0</v>
      </c>
      <c r="E115" s="144">
        <v>3018.03</v>
      </c>
      <c r="F115" s="7">
        <v>1.036</v>
      </c>
      <c r="G115" s="146">
        <v>-1.6400000000000001E-2</v>
      </c>
      <c r="H115" s="146">
        <v>0.03</v>
      </c>
      <c r="I115" s="144">
        <v>4.5</v>
      </c>
      <c r="J115" s="144">
        <v>4.5</v>
      </c>
      <c r="K115" s="146">
        <v>4.4249999999999998E-2</v>
      </c>
      <c r="L115" s="144" t="s">
        <v>40</v>
      </c>
      <c r="M115" s="7" t="s">
        <v>50</v>
      </c>
      <c r="N115" s="147">
        <v>7.3000000000000001E-3</v>
      </c>
      <c r="O115" s="23">
        <v>0.17599999999999999</v>
      </c>
      <c r="P115" s="146">
        <v>-1.7500000000000002E-2</v>
      </c>
      <c r="Q115" s="146">
        <v>0.92220000000000002</v>
      </c>
      <c r="R115" s="146">
        <v>-3.0000000000000001E-3</v>
      </c>
      <c r="S115" s="146">
        <v>1.9E-3</v>
      </c>
      <c r="T115" s="146">
        <v>-2.5000000000000001E-3</v>
      </c>
      <c r="U115" s="144">
        <v>588403</v>
      </c>
      <c r="V115" s="144">
        <v>1034</v>
      </c>
      <c r="W115" s="148">
        <v>0.21180555555555555</v>
      </c>
      <c r="X115" s="149">
        <v>42705</v>
      </c>
      <c r="Y115" s="13" t="s">
        <v>38</v>
      </c>
    </row>
    <row r="116" spans="1:25" ht="15.75" thickBot="1" x14ac:dyDescent="0.2">
      <c r="A116" s="14">
        <v>150241</v>
      </c>
      <c r="B116" s="161" t="s">
        <v>94</v>
      </c>
      <c r="C116" s="14">
        <v>1.05</v>
      </c>
      <c r="D116" s="151">
        <v>2.8999999999999998E-3</v>
      </c>
      <c r="E116" s="150">
        <v>426.63</v>
      </c>
      <c r="F116" s="14">
        <v>1.0329999999999999</v>
      </c>
      <c r="G116" s="152">
        <v>-1.6500000000000001E-2</v>
      </c>
      <c r="H116" s="152">
        <v>0.03</v>
      </c>
      <c r="I116" s="150">
        <v>4.5</v>
      </c>
      <c r="J116" s="150">
        <v>4.5</v>
      </c>
      <c r="K116" s="152">
        <v>4.4249999999999998E-2</v>
      </c>
      <c r="L116" s="150" t="s">
        <v>40</v>
      </c>
      <c r="M116" s="14" t="s">
        <v>95</v>
      </c>
      <c r="N116" s="151">
        <v>2.0000000000000001E-4</v>
      </c>
      <c r="O116" s="18">
        <v>0.3044</v>
      </c>
      <c r="P116" s="152">
        <v>-1.7500000000000002E-2</v>
      </c>
      <c r="Q116" s="152">
        <v>0.62660000000000005</v>
      </c>
      <c r="R116" s="152">
        <v>-5.1000000000000004E-3</v>
      </c>
      <c r="S116" s="152">
        <v>-6.4999999999999997E-3</v>
      </c>
      <c r="T116" s="152">
        <v>-3.8E-3</v>
      </c>
      <c r="U116" s="150">
        <v>8117</v>
      </c>
      <c r="V116" s="150">
        <v>-25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502017</v>
      </c>
      <c r="B117" s="144" t="s">
        <v>45</v>
      </c>
      <c r="C117" s="7">
        <v>1.05</v>
      </c>
      <c r="D117" s="157">
        <v>0</v>
      </c>
      <c r="E117" s="144">
        <v>0</v>
      </c>
      <c r="F117" s="7">
        <v>1.0329999999999999</v>
      </c>
      <c r="G117" s="146">
        <v>-1.6500000000000001E-2</v>
      </c>
      <c r="H117" s="146">
        <v>0.03</v>
      </c>
      <c r="I117" s="144">
        <v>4.5</v>
      </c>
      <c r="J117" s="144">
        <v>4.5</v>
      </c>
      <c r="K117" s="146">
        <v>4.4249999999999998E-2</v>
      </c>
      <c r="L117" s="144" t="s">
        <v>40</v>
      </c>
      <c r="M117" s="7" t="s">
        <v>46</v>
      </c>
      <c r="N117" s="145">
        <v>-4.1999999999999997E-3</v>
      </c>
      <c r="O117" s="23">
        <v>0.35199999999999998</v>
      </c>
      <c r="P117" s="146">
        <v>-1.7500000000000002E-2</v>
      </c>
      <c r="Q117" s="146">
        <v>0.5151</v>
      </c>
      <c r="R117" s="146">
        <v>-5.0000000000000001E-4</v>
      </c>
      <c r="S117" s="146">
        <v>5.4999999999999997E-3</v>
      </c>
      <c r="T117" s="146">
        <v>-4.4999999999999997E-3</v>
      </c>
      <c r="U117" s="144">
        <v>241</v>
      </c>
      <c r="V117" s="144">
        <v>0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502049</v>
      </c>
      <c r="B118" s="150" t="s">
        <v>90</v>
      </c>
      <c r="C118" s="14">
        <v>1.036</v>
      </c>
      <c r="D118" s="159">
        <v>0</v>
      </c>
      <c r="E118" s="150">
        <v>157.28</v>
      </c>
      <c r="F118" s="14">
        <v>1.0185999999999999</v>
      </c>
      <c r="G118" s="152">
        <v>-1.7100000000000001E-2</v>
      </c>
      <c r="H118" s="152">
        <v>0.03</v>
      </c>
      <c r="I118" s="150">
        <v>4.5</v>
      </c>
      <c r="J118" s="150">
        <v>4.5</v>
      </c>
      <c r="K118" s="152">
        <v>4.4229999999999998E-2</v>
      </c>
      <c r="L118" s="150" t="s">
        <v>40</v>
      </c>
      <c r="M118" s="14" t="s">
        <v>91</v>
      </c>
      <c r="N118" s="156">
        <v>-3.0999999999999999E-3</v>
      </c>
      <c r="O118" s="18">
        <v>0.41839999999999999</v>
      </c>
      <c r="P118" s="152">
        <v>-1.77E-2</v>
      </c>
      <c r="Q118" s="152">
        <v>0.37540000000000001</v>
      </c>
      <c r="R118" s="152">
        <v>-5.5999999999999999E-3</v>
      </c>
      <c r="S118" s="152">
        <v>-5.7999999999999996E-3</v>
      </c>
      <c r="T118" s="152">
        <v>-5.4999999999999997E-3</v>
      </c>
      <c r="U118" s="150">
        <v>13354</v>
      </c>
      <c r="V118" s="150">
        <v>-487</v>
      </c>
      <c r="W118" s="153">
        <v>0.21180555555555555</v>
      </c>
      <c r="X118" s="154">
        <v>42839</v>
      </c>
      <c r="Y118" s="21" t="s">
        <v>38</v>
      </c>
    </row>
    <row r="119" spans="1:25" ht="15.75" thickBot="1" x14ac:dyDescent="0.2">
      <c r="A119" s="7">
        <v>150169</v>
      </c>
      <c r="B119" s="155" t="s">
        <v>116</v>
      </c>
      <c r="C119" s="7">
        <v>1.0489999999999999</v>
      </c>
      <c r="D119" s="147">
        <v>3.8E-3</v>
      </c>
      <c r="E119" s="144">
        <v>1349.14</v>
      </c>
      <c r="F119" s="7">
        <v>1.0309999999999999</v>
      </c>
      <c r="G119" s="146">
        <v>-1.7500000000000002E-2</v>
      </c>
      <c r="H119" s="146">
        <v>0.03</v>
      </c>
      <c r="I119" s="144">
        <v>4.5</v>
      </c>
      <c r="J119" s="144">
        <v>4.5</v>
      </c>
      <c r="K119" s="146">
        <v>4.4200000000000003E-2</v>
      </c>
      <c r="L119" s="144" t="s">
        <v>40</v>
      </c>
      <c r="M119" s="7" t="s">
        <v>117</v>
      </c>
      <c r="N119" s="145">
        <v>-3.2000000000000002E-3</v>
      </c>
      <c r="O119" s="23">
        <v>0.3775</v>
      </c>
      <c r="P119" s="146">
        <v>-1.8499999999999999E-2</v>
      </c>
      <c r="Q119" s="146">
        <v>0.45789999999999997</v>
      </c>
      <c r="R119" s="146">
        <v>9.4000000000000004E-3</v>
      </c>
      <c r="S119" s="146">
        <v>2.8999999999999998E-3</v>
      </c>
      <c r="T119" s="146">
        <v>1.2699999999999999E-2</v>
      </c>
      <c r="U119" s="144">
        <v>55073</v>
      </c>
      <c r="V119" s="144">
        <v>3561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502007</v>
      </c>
      <c r="B120" s="150" t="s">
        <v>47</v>
      </c>
      <c r="C120" s="14">
        <v>1.03</v>
      </c>
      <c r="D120" s="159">
        <v>0</v>
      </c>
      <c r="E120" s="150">
        <v>252.04</v>
      </c>
      <c r="F120" s="14">
        <v>1.0111000000000001</v>
      </c>
      <c r="G120" s="152">
        <v>-1.8700000000000001E-2</v>
      </c>
      <c r="H120" s="152">
        <v>0.03</v>
      </c>
      <c r="I120" s="150">
        <v>4.5</v>
      </c>
      <c r="J120" s="150">
        <v>4.5</v>
      </c>
      <c r="K120" s="152">
        <v>4.4170000000000001E-2</v>
      </c>
      <c r="L120" s="150" t="s">
        <v>40</v>
      </c>
      <c r="M120" s="14" t="s">
        <v>48</v>
      </c>
      <c r="N120" s="151">
        <v>8.0000000000000004E-4</v>
      </c>
      <c r="O120" s="18">
        <v>0.29089999999999999</v>
      </c>
      <c r="P120" s="152">
        <v>-1.9699999999999999E-2</v>
      </c>
      <c r="Q120" s="152">
        <v>0.68700000000000006</v>
      </c>
      <c r="R120" s="152">
        <v>-5.3E-3</v>
      </c>
      <c r="S120" s="152">
        <v>-6.1999999999999998E-3</v>
      </c>
      <c r="T120" s="152">
        <v>-3.3999999999999998E-3</v>
      </c>
      <c r="U120" s="150">
        <v>23982</v>
      </c>
      <c r="V120" s="150">
        <v>-3</v>
      </c>
      <c r="W120" s="153">
        <v>0.21180555555555555</v>
      </c>
      <c r="X120" s="154">
        <v>42900</v>
      </c>
      <c r="Y120" s="21" t="s">
        <v>38</v>
      </c>
    </row>
    <row r="121" spans="1:25" ht="15.75" thickBot="1" x14ac:dyDescent="0.2">
      <c r="A121" s="7">
        <v>150177</v>
      </c>
      <c r="B121" s="144" t="s">
        <v>83</v>
      </c>
      <c r="C121" s="7">
        <v>1.05</v>
      </c>
      <c r="D121" s="157">
        <v>0</v>
      </c>
      <c r="E121" s="144">
        <v>434.85</v>
      </c>
      <c r="F121" s="7">
        <v>1.0309999999999999</v>
      </c>
      <c r="G121" s="146">
        <v>-1.84E-2</v>
      </c>
      <c r="H121" s="146">
        <v>0.03</v>
      </c>
      <c r="I121" s="144">
        <v>4.5</v>
      </c>
      <c r="J121" s="144">
        <v>4.5</v>
      </c>
      <c r="K121" s="146">
        <v>4.4159999999999998E-2</v>
      </c>
      <c r="L121" s="144" t="s">
        <v>40</v>
      </c>
      <c r="M121" s="7" t="s">
        <v>84</v>
      </c>
      <c r="N121" s="145">
        <v>-6.4999999999999997E-3</v>
      </c>
      <c r="O121" s="23">
        <v>0.45610000000000001</v>
      </c>
      <c r="P121" s="146">
        <v>-1.9400000000000001E-2</v>
      </c>
      <c r="Q121" s="146">
        <v>0.2737</v>
      </c>
      <c r="R121" s="146">
        <v>-6.1000000000000004E-3</v>
      </c>
      <c r="S121" s="146">
        <v>-8.0000000000000002E-3</v>
      </c>
      <c r="T121" s="146">
        <v>-5.4000000000000003E-3</v>
      </c>
      <c r="U121" s="144">
        <v>22098</v>
      </c>
      <c r="V121" s="144">
        <v>-252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150184</v>
      </c>
      <c r="B122" s="150" t="s">
        <v>106</v>
      </c>
      <c r="C122" s="14">
        <v>1.032</v>
      </c>
      <c r="D122" s="151">
        <v>1.9E-3</v>
      </c>
      <c r="E122" s="150">
        <v>1251.68</v>
      </c>
      <c r="F122" s="14">
        <v>1.0128999999999999</v>
      </c>
      <c r="G122" s="152">
        <v>-1.89E-2</v>
      </c>
      <c r="H122" s="152">
        <v>0.03</v>
      </c>
      <c r="I122" s="150">
        <v>4.5</v>
      </c>
      <c r="J122" s="150">
        <v>4.5</v>
      </c>
      <c r="K122" s="152">
        <v>4.4159999999999998E-2</v>
      </c>
      <c r="L122" s="150" t="s">
        <v>40</v>
      </c>
      <c r="M122" s="14" t="s">
        <v>76</v>
      </c>
      <c r="N122" s="151">
        <v>3.0999999999999999E-3</v>
      </c>
      <c r="O122" s="18">
        <v>0.34810000000000002</v>
      </c>
      <c r="P122" s="152">
        <v>-1.9699999999999999E-2</v>
      </c>
      <c r="Q122" s="162">
        <v>0.54859999999999998</v>
      </c>
      <c r="R122" s="152">
        <v>-5.7999999999999996E-3</v>
      </c>
      <c r="S122" s="152">
        <v>-6.4999999999999997E-3</v>
      </c>
      <c r="T122" s="152">
        <v>-4.7999999999999996E-3</v>
      </c>
      <c r="U122" s="150">
        <v>53415</v>
      </c>
      <c r="V122" s="150">
        <v>-872</v>
      </c>
      <c r="W122" s="153">
        <v>0.21180555555555555</v>
      </c>
      <c r="X122" s="154">
        <v>42885</v>
      </c>
      <c r="Y122" s="21" t="s">
        <v>38</v>
      </c>
    </row>
    <row r="123" spans="1:25" ht="15.75" thickBot="1" x14ac:dyDescent="0.2">
      <c r="A123" s="7">
        <v>150203</v>
      </c>
      <c r="B123" s="144" t="s">
        <v>109</v>
      </c>
      <c r="C123" s="7">
        <v>1.044</v>
      </c>
      <c r="D123" s="147">
        <v>1E-3</v>
      </c>
      <c r="E123" s="144">
        <v>144.47</v>
      </c>
      <c r="F123" s="7">
        <v>1.024</v>
      </c>
      <c r="G123" s="146">
        <v>-1.95E-2</v>
      </c>
      <c r="H123" s="146">
        <v>0.03</v>
      </c>
      <c r="I123" s="144">
        <v>4.5</v>
      </c>
      <c r="J123" s="144">
        <v>4.5</v>
      </c>
      <c r="K123" s="146">
        <v>4.4119999999999999E-2</v>
      </c>
      <c r="L123" s="144" t="s">
        <v>40</v>
      </c>
      <c r="M123" s="7" t="s">
        <v>110</v>
      </c>
      <c r="N123" s="147">
        <v>2.8E-3</v>
      </c>
      <c r="O123" s="23">
        <v>0.45040000000000002</v>
      </c>
      <c r="P123" s="146">
        <v>-2.0500000000000001E-2</v>
      </c>
      <c r="Q123" s="146">
        <v>0.29409999999999997</v>
      </c>
      <c r="R123" s="146">
        <v>-7.0000000000000001E-3</v>
      </c>
      <c r="S123" s="146">
        <v>-4.7999999999999996E-3</v>
      </c>
      <c r="T123" s="146">
        <v>2.8999999999999998E-3</v>
      </c>
      <c r="U123" s="144">
        <v>16003</v>
      </c>
      <c r="V123" s="144">
        <v>3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150251</v>
      </c>
      <c r="B124" s="150" t="s">
        <v>96</v>
      </c>
      <c r="C124" s="14">
        <v>1.054</v>
      </c>
      <c r="D124" s="151">
        <v>4.7999999999999996E-3</v>
      </c>
      <c r="E124" s="150">
        <v>368.11</v>
      </c>
      <c r="F124" s="14">
        <v>1.034</v>
      </c>
      <c r="G124" s="152">
        <v>-1.9300000000000001E-2</v>
      </c>
      <c r="H124" s="152">
        <v>0.03</v>
      </c>
      <c r="I124" s="150">
        <v>4.5</v>
      </c>
      <c r="J124" s="150">
        <v>4.5</v>
      </c>
      <c r="K124" s="152">
        <v>4.4119999999999999E-2</v>
      </c>
      <c r="L124" s="150" t="s">
        <v>40</v>
      </c>
      <c r="M124" s="14" t="s">
        <v>97</v>
      </c>
      <c r="N124" s="151">
        <v>5.5999999999999999E-3</v>
      </c>
      <c r="O124" s="18">
        <v>0.40920000000000001</v>
      </c>
      <c r="P124" s="152">
        <v>-2.0299999999999999E-2</v>
      </c>
      <c r="Q124" s="152">
        <v>0.38030000000000003</v>
      </c>
      <c r="R124" s="152">
        <v>-7.6E-3</v>
      </c>
      <c r="S124" s="152">
        <v>-7.9000000000000008E-3</v>
      </c>
      <c r="T124" s="152">
        <v>4.0000000000000002E-4</v>
      </c>
      <c r="U124" s="150">
        <v>9374</v>
      </c>
      <c r="V124" s="150">
        <v>-379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1.0509999999999999</v>
      </c>
      <c r="D125" s="145">
        <v>-1.9E-3</v>
      </c>
      <c r="E125" s="144">
        <v>1212.6300000000001</v>
      </c>
      <c r="F125" s="7">
        <v>1.0309999999999999</v>
      </c>
      <c r="G125" s="146">
        <v>-1.9400000000000001E-2</v>
      </c>
      <c r="H125" s="146">
        <v>0.03</v>
      </c>
      <c r="I125" s="144">
        <v>4.5</v>
      </c>
      <c r="J125" s="144">
        <v>4.5</v>
      </c>
      <c r="K125" s="146">
        <v>4.4119999999999999E-2</v>
      </c>
      <c r="L125" s="144" t="s">
        <v>40</v>
      </c>
      <c r="M125" s="7" t="s">
        <v>123</v>
      </c>
      <c r="N125" s="147">
        <v>4.4000000000000003E-3</v>
      </c>
      <c r="O125" s="23">
        <v>0.31419999999999998</v>
      </c>
      <c r="P125" s="146">
        <v>-2.0400000000000001E-2</v>
      </c>
      <c r="Q125" s="146">
        <v>1.1415999999999999</v>
      </c>
      <c r="R125" s="146">
        <v>1.1999999999999999E-3</v>
      </c>
      <c r="S125" s="146">
        <v>5.8999999999999999E-3</v>
      </c>
      <c r="T125" s="146">
        <v>2.0999999999999999E-3</v>
      </c>
      <c r="U125" s="144">
        <v>348235</v>
      </c>
      <c r="V125" s="144">
        <v>594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150209</v>
      </c>
      <c r="B126" s="150" t="s">
        <v>47</v>
      </c>
      <c r="C126" s="14">
        <v>1.054</v>
      </c>
      <c r="D126" s="151">
        <v>8.9999999999999998E-4</v>
      </c>
      <c r="E126" s="150">
        <v>4189.72</v>
      </c>
      <c r="F126" s="14">
        <v>1.0329999999999999</v>
      </c>
      <c r="G126" s="152">
        <v>-2.0299999999999999E-2</v>
      </c>
      <c r="H126" s="152">
        <v>0.03</v>
      </c>
      <c r="I126" s="150">
        <v>4.5</v>
      </c>
      <c r="J126" s="150">
        <v>4.5</v>
      </c>
      <c r="K126" s="152">
        <v>4.4069999999999998E-2</v>
      </c>
      <c r="L126" s="150" t="s">
        <v>40</v>
      </c>
      <c r="M126" s="14" t="s">
        <v>48</v>
      </c>
      <c r="N126" s="151">
        <v>8.0000000000000004E-4</v>
      </c>
      <c r="O126" s="18">
        <v>0.2369</v>
      </c>
      <c r="P126" s="152">
        <v>-2.1299999999999999E-2</v>
      </c>
      <c r="Q126" s="152">
        <v>0.78439999999999999</v>
      </c>
      <c r="R126" s="152">
        <v>-7.3000000000000001E-3</v>
      </c>
      <c r="S126" s="152">
        <v>-6.6E-3</v>
      </c>
      <c r="T126" s="152">
        <v>-3.5000000000000001E-3</v>
      </c>
      <c r="U126" s="150">
        <v>447124</v>
      </c>
      <c r="V126" s="150">
        <v>223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150329</v>
      </c>
      <c r="B127" s="144" t="s">
        <v>99</v>
      </c>
      <c r="C127" s="7">
        <v>1.0549999999999999</v>
      </c>
      <c r="D127" s="145">
        <v>-8.9999999999999998E-4</v>
      </c>
      <c r="E127" s="144">
        <v>388.83</v>
      </c>
      <c r="F127" s="7">
        <v>1.034</v>
      </c>
      <c r="G127" s="146">
        <v>-2.0299999999999999E-2</v>
      </c>
      <c r="H127" s="146">
        <v>0.03</v>
      </c>
      <c r="I127" s="144">
        <v>4.5</v>
      </c>
      <c r="J127" s="144">
        <v>4.5</v>
      </c>
      <c r="K127" s="146">
        <v>4.4069999999999998E-2</v>
      </c>
      <c r="L127" s="144" t="s">
        <v>40</v>
      </c>
      <c r="M127" s="7" t="s">
        <v>100</v>
      </c>
      <c r="N127" s="145">
        <v>-1.09E-2</v>
      </c>
      <c r="O127" s="23">
        <v>0.33329999999999999</v>
      </c>
      <c r="P127" s="146">
        <v>-2.1299999999999999E-2</v>
      </c>
      <c r="Q127" s="146">
        <v>0.55779999999999996</v>
      </c>
      <c r="R127" s="146">
        <v>-6.1000000000000004E-3</v>
      </c>
      <c r="S127" s="146">
        <v>-6.1999999999999998E-3</v>
      </c>
      <c r="T127" s="146">
        <v>-4.1000000000000003E-3</v>
      </c>
      <c r="U127" s="144">
        <v>11561</v>
      </c>
      <c r="V127" s="144">
        <v>-318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150051</v>
      </c>
      <c r="B128" s="150" t="s">
        <v>87</v>
      </c>
      <c r="C128" s="14">
        <v>1.05</v>
      </c>
      <c r="D128" s="156">
        <v>-3.8E-3</v>
      </c>
      <c r="E128" s="150">
        <v>1384.32</v>
      </c>
      <c r="F128" s="14">
        <v>1.028</v>
      </c>
      <c r="G128" s="152">
        <v>-2.1399999999999999E-2</v>
      </c>
      <c r="H128" s="152">
        <v>0.03</v>
      </c>
      <c r="I128" s="150">
        <v>4.5</v>
      </c>
      <c r="J128" s="150">
        <v>4.5</v>
      </c>
      <c r="K128" s="152">
        <v>4.403E-2</v>
      </c>
      <c r="L128" s="150" t="s">
        <v>40</v>
      </c>
      <c r="M128" s="14" t="s">
        <v>88</v>
      </c>
      <c r="N128" s="156">
        <v>-6.9999999999999999E-4</v>
      </c>
      <c r="O128" s="18">
        <v>0.43559999999999999</v>
      </c>
      <c r="P128" s="152">
        <v>-2.23E-2</v>
      </c>
      <c r="Q128" s="152">
        <v>0.32479999999999998</v>
      </c>
      <c r="R128" s="152">
        <v>-6.7999999999999996E-3</v>
      </c>
      <c r="S128" s="152">
        <v>-6.1999999999999998E-3</v>
      </c>
      <c r="T128" s="152">
        <v>-4.3E-3</v>
      </c>
      <c r="U128" s="150">
        <v>28380</v>
      </c>
      <c r="V128" s="150">
        <v>-1413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502004</v>
      </c>
      <c r="B129" s="144" t="s">
        <v>98</v>
      </c>
      <c r="C129" s="7">
        <v>1.0309999999999999</v>
      </c>
      <c r="D129" s="147">
        <v>1E-3</v>
      </c>
      <c r="E129" s="144">
        <v>534.04999999999995</v>
      </c>
      <c r="F129" s="7">
        <v>1.0083</v>
      </c>
      <c r="G129" s="146">
        <v>-2.2499999999999999E-2</v>
      </c>
      <c r="H129" s="146">
        <v>0.03</v>
      </c>
      <c r="I129" s="144">
        <v>4.5</v>
      </c>
      <c r="J129" s="144">
        <v>4.5</v>
      </c>
      <c r="K129" s="146">
        <v>4.3999999999999997E-2</v>
      </c>
      <c r="L129" s="144" t="s">
        <v>40</v>
      </c>
      <c r="M129" s="7" t="s">
        <v>80</v>
      </c>
      <c r="N129" s="147">
        <v>5.7000000000000002E-3</v>
      </c>
      <c r="O129" s="23">
        <v>0.43209999999999998</v>
      </c>
      <c r="P129" s="146">
        <v>-2.3599999999999999E-2</v>
      </c>
      <c r="Q129" s="146">
        <v>0.35399999999999998</v>
      </c>
      <c r="R129" s="146">
        <v>-5.3E-3</v>
      </c>
      <c r="S129" s="146">
        <v>-2.5999999999999999E-3</v>
      </c>
      <c r="T129" s="146">
        <v>-4.1000000000000003E-3</v>
      </c>
      <c r="U129" s="144">
        <v>33103</v>
      </c>
      <c r="V129" s="144">
        <v>-10</v>
      </c>
      <c r="W129" s="148">
        <v>0.21180555555555555</v>
      </c>
      <c r="X129" s="149">
        <v>42923</v>
      </c>
      <c r="Y129" s="13" t="s">
        <v>38</v>
      </c>
    </row>
    <row r="130" spans="1:25" ht="15.75" thickBot="1" x14ac:dyDescent="0.2">
      <c r="A130" s="14">
        <v>502011</v>
      </c>
      <c r="B130" s="150" t="s">
        <v>101</v>
      </c>
      <c r="C130" s="14">
        <v>1.0329999999999999</v>
      </c>
      <c r="D130" s="156">
        <v>-5.7999999999999996E-3</v>
      </c>
      <c r="E130" s="150">
        <v>315.95</v>
      </c>
      <c r="F130" s="14">
        <v>1.0083</v>
      </c>
      <c r="G130" s="152">
        <v>-2.4500000000000001E-2</v>
      </c>
      <c r="H130" s="152">
        <v>0.03</v>
      </c>
      <c r="I130" s="150">
        <v>4.5</v>
      </c>
      <c r="J130" s="150">
        <v>4.5</v>
      </c>
      <c r="K130" s="152">
        <v>4.3920000000000001E-2</v>
      </c>
      <c r="L130" s="150" t="s">
        <v>40</v>
      </c>
      <c r="M130" s="14" t="s">
        <v>56</v>
      </c>
      <c r="N130" s="156">
        <v>-3.3999999999999998E-3</v>
      </c>
      <c r="O130" s="18">
        <v>0.45529999999999998</v>
      </c>
      <c r="P130" s="152">
        <v>-2.5499999999999998E-2</v>
      </c>
      <c r="Q130" s="152">
        <v>0.29870000000000002</v>
      </c>
      <c r="R130" s="152">
        <v>-7.3000000000000001E-3</v>
      </c>
      <c r="S130" s="152">
        <v>-6.1999999999999998E-3</v>
      </c>
      <c r="T130" s="152">
        <v>-1.5E-3</v>
      </c>
      <c r="U130" s="150">
        <v>15627</v>
      </c>
      <c r="V130" s="150">
        <v>-96</v>
      </c>
      <c r="W130" s="153">
        <v>0.21180555555555555</v>
      </c>
      <c r="X130" s="154">
        <v>42923</v>
      </c>
      <c r="Y130" s="21" t="s">
        <v>38</v>
      </c>
    </row>
    <row r="131" spans="1:25" ht="15.75" thickBot="1" x14ac:dyDescent="0.2">
      <c r="A131" s="7">
        <v>150227</v>
      </c>
      <c r="B131" s="155" t="s">
        <v>111</v>
      </c>
      <c r="C131" s="7">
        <v>1.0649999999999999</v>
      </c>
      <c r="D131" s="147">
        <v>5.7000000000000002E-3</v>
      </c>
      <c r="E131" s="144">
        <v>8415.81</v>
      </c>
      <c r="F131" s="7">
        <v>1.0389999999999999</v>
      </c>
      <c r="G131" s="146">
        <v>-2.5000000000000001E-2</v>
      </c>
      <c r="H131" s="146">
        <v>0.03</v>
      </c>
      <c r="I131" s="144">
        <v>4.5</v>
      </c>
      <c r="J131" s="144">
        <v>4.5</v>
      </c>
      <c r="K131" s="146">
        <v>4.3860000000000003E-2</v>
      </c>
      <c r="L131" s="144" t="s">
        <v>40</v>
      </c>
      <c r="M131" s="7" t="s">
        <v>95</v>
      </c>
      <c r="N131" s="147">
        <v>2.0000000000000001E-4</v>
      </c>
      <c r="O131" s="23">
        <v>0.25069999999999998</v>
      </c>
      <c r="P131" s="146">
        <v>-2.58E-2</v>
      </c>
      <c r="Q131" s="146">
        <v>0.74390000000000001</v>
      </c>
      <c r="R131" s="146">
        <v>-3.0999999999999999E-3</v>
      </c>
      <c r="S131" s="146">
        <v>-5.7999999999999996E-3</v>
      </c>
      <c r="T131" s="146">
        <v>5.9999999999999995E-4</v>
      </c>
      <c r="U131" s="144">
        <v>334090</v>
      </c>
      <c r="V131" s="144">
        <v>1076</v>
      </c>
      <c r="W131" s="148">
        <v>0.21180555555555555</v>
      </c>
      <c r="X131" s="149">
        <v>42675</v>
      </c>
      <c r="Y131" s="13" t="s">
        <v>38</v>
      </c>
    </row>
    <row r="132" spans="1:25" ht="15.75" thickBot="1" x14ac:dyDescent="0.2">
      <c r="A132" s="14">
        <v>150269</v>
      </c>
      <c r="B132" s="150" t="s">
        <v>57</v>
      </c>
      <c r="C132" s="14">
        <v>1.0609999999999999</v>
      </c>
      <c r="D132" s="151">
        <v>4.7000000000000002E-3</v>
      </c>
      <c r="E132" s="150">
        <v>1164.79</v>
      </c>
      <c r="F132" s="14">
        <v>1.034</v>
      </c>
      <c r="G132" s="152">
        <v>-2.6100000000000002E-2</v>
      </c>
      <c r="H132" s="152">
        <v>0.03</v>
      </c>
      <c r="I132" s="150">
        <v>4.5</v>
      </c>
      <c r="J132" s="150">
        <v>4.5</v>
      </c>
      <c r="K132" s="152">
        <v>4.3819999999999998E-2</v>
      </c>
      <c r="L132" s="150" t="s">
        <v>40</v>
      </c>
      <c r="M132" s="14" t="s">
        <v>58</v>
      </c>
      <c r="N132" s="151">
        <v>5.4999999999999997E-3</v>
      </c>
      <c r="O132" s="18">
        <v>0.30959999999999999</v>
      </c>
      <c r="P132" s="152">
        <v>-2.6800000000000001E-2</v>
      </c>
      <c r="Q132" s="152">
        <v>0.61319999999999997</v>
      </c>
      <c r="R132" s="152">
        <v>-6.7999999999999996E-3</v>
      </c>
      <c r="S132" s="152">
        <v>-5.8999999999999999E-3</v>
      </c>
      <c r="T132" s="152">
        <v>-5.0000000000000001E-4</v>
      </c>
      <c r="U132" s="150">
        <v>53685</v>
      </c>
      <c r="V132" s="150">
        <v>-1781</v>
      </c>
      <c r="W132" s="153">
        <v>0.21180555555555555</v>
      </c>
      <c r="X132" s="154">
        <v>42719</v>
      </c>
      <c r="Y132" s="21" t="s">
        <v>38</v>
      </c>
    </row>
    <row r="133" spans="1:25" ht="15.75" thickBot="1" x14ac:dyDescent="0.2">
      <c r="A133" s="7">
        <v>150181</v>
      </c>
      <c r="B133" s="144" t="s">
        <v>98</v>
      </c>
      <c r="C133" s="7">
        <v>1.0569999999999999</v>
      </c>
      <c r="D133" s="145">
        <v>-3.8E-3</v>
      </c>
      <c r="E133" s="144">
        <v>695.71</v>
      </c>
      <c r="F133" s="7">
        <v>1.028</v>
      </c>
      <c r="G133" s="146">
        <v>-2.8199999999999999E-2</v>
      </c>
      <c r="H133" s="146">
        <v>0.03</v>
      </c>
      <c r="I133" s="144">
        <v>4.5</v>
      </c>
      <c r="J133" s="144">
        <v>4.5</v>
      </c>
      <c r="K133" s="146">
        <v>4.3729999999999998E-2</v>
      </c>
      <c r="L133" s="144" t="s">
        <v>40</v>
      </c>
      <c r="M133" s="7" t="s">
        <v>80</v>
      </c>
      <c r="N133" s="147">
        <v>5.7000000000000002E-3</v>
      </c>
      <c r="O133" s="23">
        <v>0.42059999999999997</v>
      </c>
      <c r="P133" s="146">
        <v>-2.8799999999999999E-2</v>
      </c>
      <c r="Q133" s="146">
        <v>0.36</v>
      </c>
      <c r="R133" s="146">
        <v>-4.0000000000000001E-3</v>
      </c>
      <c r="S133" s="146">
        <v>0</v>
      </c>
      <c r="T133" s="146">
        <v>-1.8E-3</v>
      </c>
      <c r="U133" s="144">
        <v>298792</v>
      </c>
      <c r="V133" s="144">
        <v>1137</v>
      </c>
      <c r="W133" s="148">
        <v>0.21180555555555555</v>
      </c>
      <c r="X133" s="149">
        <v>42719</v>
      </c>
      <c r="Y133" s="13" t="s">
        <v>38</v>
      </c>
    </row>
    <row r="134" spans="1:25" ht="15.75" thickBot="1" x14ac:dyDescent="0.2">
      <c r="A134" s="14">
        <v>150279</v>
      </c>
      <c r="B134" s="150" t="s">
        <v>126</v>
      </c>
      <c r="C134" s="14">
        <v>1.034</v>
      </c>
      <c r="D134" s="156">
        <v>-3.8999999999999998E-3</v>
      </c>
      <c r="E134" s="150">
        <v>1.06</v>
      </c>
      <c r="F134" s="14">
        <v>1.0009999999999999</v>
      </c>
      <c r="G134" s="152">
        <v>-3.3000000000000002E-2</v>
      </c>
      <c r="H134" s="152">
        <v>0.03</v>
      </c>
      <c r="I134" s="150">
        <v>4.5</v>
      </c>
      <c r="J134" s="150">
        <v>4.5</v>
      </c>
      <c r="K134" s="152">
        <v>4.3560000000000001E-2</v>
      </c>
      <c r="L134" s="150" t="s">
        <v>40</v>
      </c>
      <c r="M134" s="14" t="s">
        <v>127</v>
      </c>
      <c r="N134" s="151">
        <v>4.4999999999999997E-3</v>
      </c>
      <c r="O134" s="18">
        <v>0.30020000000000002</v>
      </c>
      <c r="P134" s="152">
        <v>-3.3099999999999997E-2</v>
      </c>
      <c r="Q134" s="152">
        <v>0.67820000000000003</v>
      </c>
      <c r="R134" s="152">
        <v>-5.4000000000000003E-3</v>
      </c>
      <c r="S134" s="152">
        <v>1.1000000000000001E-3</v>
      </c>
      <c r="T134" s="152">
        <v>-4.4000000000000003E-3</v>
      </c>
      <c r="U134" s="150">
        <v>1170</v>
      </c>
      <c r="V134" s="150">
        <v>-2</v>
      </c>
      <c r="W134" s="153">
        <v>0.21180555555555555</v>
      </c>
      <c r="X134" s="154">
        <v>42979</v>
      </c>
      <c r="Y134" s="21" t="s">
        <v>38</v>
      </c>
    </row>
    <row r="135" spans="1:25" ht="15.75" thickBot="1" x14ac:dyDescent="0.2">
      <c r="A135" s="7">
        <v>150171</v>
      </c>
      <c r="B135" s="144" t="s">
        <v>101</v>
      </c>
      <c r="C135" s="7">
        <v>1.056</v>
      </c>
      <c r="D135" s="147">
        <v>8.9999999999999998E-4</v>
      </c>
      <c r="E135" s="144">
        <v>2094.86</v>
      </c>
      <c r="F135" s="7">
        <v>1.0224</v>
      </c>
      <c r="G135" s="146">
        <v>-3.2899999999999999E-2</v>
      </c>
      <c r="H135" s="146">
        <v>0.03</v>
      </c>
      <c r="I135" s="144">
        <v>4.5</v>
      </c>
      <c r="J135" s="144">
        <v>4.5</v>
      </c>
      <c r="K135" s="146">
        <v>4.3540000000000002E-2</v>
      </c>
      <c r="L135" s="144" t="s">
        <v>40</v>
      </c>
      <c r="M135" s="7" t="s">
        <v>102</v>
      </c>
      <c r="N135" s="145">
        <v>-3.5000000000000001E-3</v>
      </c>
      <c r="O135" s="23">
        <v>0.43280000000000002</v>
      </c>
      <c r="P135" s="146">
        <v>-3.3500000000000002E-2</v>
      </c>
      <c r="Q135" s="160">
        <v>0.33729999999999999</v>
      </c>
      <c r="R135" s="146">
        <v>-7.3000000000000001E-3</v>
      </c>
      <c r="S135" s="146">
        <v>-9.1999999999999998E-3</v>
      </c>
      <c r="T135" s="146">
        <v>-8.9999999999999998E-4</v>
      </c>
      <c r="U135" s="144">
        <v>348305</v>
      </c>
      <c r="V135" s="144">
        <v>-373</v>
      </c>
      <c r="W135" s="148">
        <v>0.21180555555555555</v>
      </c>
      <c r="X135" s="149">
        <v>42807</v>
      </c>
      <c r="Y135" s="13" t="s">
        <v>38</v>
      </c>
    </row>
    <row r="136" spans="1:25" ht="15.75" thickBot="1" x14ac:dyDescent="0.2">
      <c r="A136" s="14">
        <v>150143</v>
      </c>
      <c r="B136" s="150" t="s">
        <v>137</v>
      </c>
      <c r="C136" s="14">
        <v>1.069</v>
      </c>
      <c r="D136" s="156">
        <v>-9.2999999999999992E-3</v>
      </c>
      <c r="E136" s="150">
        <v>0.17</v>
      </c>
      <c r="F136" s="14">
        <v>1.0349999999999999</v>
      </c>
      <c r="G136" s="152">
        <v>-3.2899999999999999E-2</v>
      </c>
      <c r="H136" s="152">
        <v>0.03</v>
      </c>
      <c r="I136" s="150">
        <v>4.5</v>
      </c>
      <c r="J136" s="150">
        <v>4.5</v>
      </c>
      <c r="K136" s="152">
        <v>4.3520000000000003E-2</v>
      </c>
      <c r="L136" s="150" t="s">
        <v>40</v>
      </c>
      <c r="M136" s="14" t="s">
        <v>62</v>
      </c>
      <c r="N136" s="151">
        <v>6.9999999999999999E-4</v>
      </c>
      <c r="O136" s="18">
        <v>0.1235</v>
      </c>
      <c r="P136" s="152">
        <v>-3.0300000000000001E-2</v>
      </c>
      <c r="Q136" s="152">
        <v>0.52959999999999996</v>
      </c>
      <c r="R136" s="152">
        <v>4.7000000000000002E-3</v>
      </c>
      <c r="S136" s="152">
        <v>1.0999999999999999E-2</v>
      </c>
      <c r="T136" s="152">
        <v>-1.5E-3</v>
      </c>
      <c r="U136" s="150">
        <v>9007</v>
      </c>
      <c r="V136" s="150">
        <v>-1</v>
      </c>
      <c r="W136" s="153">
        <v>0.29375000000000001</v>
      </c>
      <c r="X136" s="154">
        <v>42705</v>
      </c>
      <c r="Y136" s="21" t="s">
        <v>38</v>
      </c>
    </row>
    <row r="137" spans="1:25" ht="15.75" thickBot="1" x14ac:dyDescent="0.2">
      <c r="A137" s="7">
        <v>150245</v>
      </c>
      <c r="B137" s="144" t="s">
        <v>132</v>
      </c>
      <c r="C137" s="7">
        <v>1.0900000000000001</v>
      </c>
      <c r="D137" s="145">
        <v>-9.1000000000000004E-3</v>
      </c>
      <c r="E137" s="144">
        <v>0.49</v>
      </c>
      <c r="F137" s="7">
        <v>1.05</v>
      </c>
      <c r="G137" s="146">
        <v>-3.8100000000000002E-2</v>
      </c>
      <c r="H137" s="146">
        <v>0.03</v>
      </c>
      <c r="I137" s="144">
        <v>4.75</v>
      </c>
      <c r="J137" s="144">
        <v>4.5</v>
      </c>
      <c r="K137" s="146">
        <v>4.3279999999999999E-2</v>
      </c>
      <c r="L137" s="144" t="s">
        <v>40</v>
      </c>
      <c r="M137" s="7" t="s">
        <v>86</v>
      </c>
      <c r="N137" s="147">
        <v>4.7000000000000002E-3</v>
      </c>
      <c r="O137" s="23">
        <v>0.40789999999999998</v>
      </c>
      <c r="P137" s="146">
        <v>-3.8100000000000002E-2</v>
      </c>
      <c r="Q137" s="146">
        <v>0.36630000000000001</v>
      </c>
      <c r="R137" s="146">
        <v>-1.6999999999999999E-3</v>
      </c>
      <c r="S137" s="146">
        <v>7.3000000000000001E-3</v>
      </c>
      <c r="T137" s="146">
        <v>2.7000000000000001E-3</v>
      </c>
      <c r="U137" s="144">
        <v>990</v>
      </c>
      <c r="V137" s="144">
        <v>-3</v>
      </c>
      <c r="W137" s="148">
        <v>0.21180555555555555</v>
      </c>
      <c r="X137" s="149">
        <v>42675</v>
      </c>
      <c r="Y137" s="13" t="s">
        <v>38</v>
      </c>
    </row>
    <row r="138" spans="1:25" ht="15.75" thickBot="1" x14ac:dyDescent="0.2">
      <c r="A138" s="14">
        <v>150192</v>
      </c>
      <c r="B138" s="150" t="s">
        <v>107</v>
      </c>
      <c r="C138" s="14">
        <v>1.071</v>
      </c>
      <c r="D138" s="151">
        <v>5.5999999999999999E-3</v>
      </c>
      <c r="E138" s="150">
        <v>299.05</v>
      </c>
      <c r="F138" s="14">
        <v>1.0309999999999999</v>
      </c>
      <c r="G138" s="152">
        <v>-3.8800000000000001E-2</v>
      </c>
      <c r="H138" s="152">
        <v>0.03</v>
      </c>
      <c r="I138" s="150">
        <v>4.5</v>
      </c>
      <c r="J138" s="150">
        <v>4.5</v>
      </c>
      <c r="K138" s="152">
        <v>4.3270000000000003E-2</v>
      </c>
      <c r="L138" s="150" t="s">
        <v>40</v>
      </c>
      <c r="M138" s="14" t="s">
        <v>108</v>
      </c>
      <c r="N138" s="151">
        <v>5.1999999999999998E-3</v>
      </c>
      <c r="O138" s="18">
        <v>0.37580000000000002</v>
      </c>
      <c r="P138" s="152">
        <v>-3.8699999999999998E-2</v>
      </c>
      <c r="Q138" s="152">
        <v>0.46189999999999998</v>
      </c>
      <c r="R138" s="152">
        <v>-7.3000000000000001E-3</v>
      </c>
      <c r="S138" s="152">
        <v>-8.8000000000000005E-3</v>
      </c>
      <c r="T138" s="152">
        <v>2E-3</v>
      </c>
      <c r="U138" s="150">
        <v>10854</v>
      </c>
      <c r="V138" s="150">
        <v>-61</v>
      </c>
      <c r="W138" s="153">
        <v>0.21180555555555555</v>
      </c>
      <c r="X138" s="154">
        <v>42738</v>
      </c>
      <c r="Y138" s="21" t="s">
        <v>38</v>
      </c>
    </row>
    <row r="139" spans="1:25" ht="15.75" thickBot="1" x14ac:dyDescent="0.2">
      <c r="A139" s="7">
        <v>150311</v>
      </c>
      <c r="B139" s="144" t="s">
        <v>135</v>
      </c>
      <c r="C139" s="7">
        <v>1.087</v>
      </c>
      <c r="D139" s="147">
        <v>1.0200000000000001E-2</v>
      </c>
      <c r="E139" s="144">
        <v>0.18</v>
      </c>
      <c r="F139" s="7">
        <v>1.0349999999999999</v>
      </c>
      <c r="G139" s="146">
        <v>-5.0200000000000002E-2</v>
      </c>
      <c r="H139" s="146">
        <v>0.03</v>
      </c>
      <c r="I139" s="144">
        <v>4.5</v>
      </c>
      <c r="J139" s="144">
        <v>4.5</v>
      </c>
      <c r="K139" s="146">
        <v>4.2779999999999999E-2</v>
      </c>
      <c r="L139" s="144" t="s">
        <v>40</v>
      </c>
      <c r="M139" s="7" t="s">
        <v>136</v>
      </c>
      <c r="N139" s="147">
        <v>6.4000000000000003E-3</v>
      </c>
      <c r="O139" s="23">
        <v>0.36009999999999998</v>
      </c>
      <c r="P139" s="146">
        <v>-4.9099999999999998E-2</v>
      </c>
      <c r="Q139" s="146">
        <v>0.49390000000000001</v>
      </c>
      <c r="R139" s="146">
        <v>-4.1000000000000003E-3</v>
      </c>
      <c r="S139" s="146">
        <v>-6.0000000000000001E-3</v>
      </c>
      <c r="T139" s="146">
        <v>-2.3999999999999998E-3</v>
      </c>
      <c r="U139" s="144">
        <v>1665</v>
      </c>
      <c r="V139" s="144">
        <v>-2</v>
      </c>
      <c r="W139" s="148">
        <v>0.21180555555555555</v>
      </c>
      <c r="X139" s="149">
        <v>42709</v>
      </c>
      <c r="Y139" s="13" t="s">
        <v>38</v>
      </c>
    </row>
    <row r="140" spans="1:25" ht="15.75" thickBot="1" x14ac:dyDescent="0.2">
      <c r="A140" s="14">
        <v>150215</v>
      </c>
      <c r="B140" s="150" t="s">
        <v>140</v>
      </c>
      <c r="C140" s="14">
        <v>1.0980000000000001</v>
      </c>
      <c r="D140" s="156">
        <v>-1.52E-2</v>
      </c>
      <c r="E140" s="150">
        <v>7.74</v>
      </c>
      <c r="F140" s="14">
        <v>1.0310999999999999</v>
      </c>
      <c r="G140" s="152">
        <v>-6.4899999999999999E-2</v>
      </c>
      <c r="H140" s="152">
        <v>0.03</v>
      </c>
      <c r="I140" s="150">
        <v>4.5</v>
      </c>
      <c r="J140" s="150">
        <v>4.5</v>
      </c>
      <c r="K140" s="152">
        <v>4.2180000000000002E-2</v>
      </c>
      <c r="L140" s="150" t="s">
        <v>40</v>
      </c>
      <c r="M140" s="14" t="s">
        <v>141</v>
      </c>
      <c r="N140" s="151">
        <v>8.3000000000000001E-3</v>
      </c>
      <c r="O140" s="18">
        <v>0.41970000000000002</v>
      </c>
      <c r="P140" s="152">
        <v>-6.2300000000000001E-2</v>
      </c>
      <c r="Q140" s="152">
        <v>0.3589</v>
      </c>
      <c r="R140" s="152">
        <v>3.8E-3</v>
      </c>
      <c r="S140" s="152">
        <v>1.95E-2</v>
      </c>
      <c r="T140" s="152">
        <v>2.8E-3</v>
      </c>
      <c r="U140" s="150">
        <v>2320</v>
      </c>
      <c r="V140" s="150">
        <v>0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150092</v>
      </c>
      <c r="B141" s="144" t="s">
        <v>138</v>
      </c>
      <c r="C141" s="7">
        <v>1.1000000000000001</v>
      </c>
      <c r="D141" s="147">
        <v>2.7000000000000001E-3</v>
      </c>
      <c r="E141" s="144">
        <v>6.67</v>
      </c>
      <c r="F141" s="7">
        <v>1.0309999999999999</v>
      </c>
      <c r="G141" s="146">
        <v>-6.6900000000000001E-2</v>
      </c>
      <c r="H141" s="146">
        <v>0.03</v>
      </c>
      <c r="I141" s="144">
        <v>4.5</v>
      </c>
      <c r="J141" s="144">
        <v>4.5</v>
      </c>
      <c r="K141" s="146">
        <v>4.2099999999999999E-2</v>
      </c>
      <c r="L141" s="144" t="s">
        <v>40</v>
      </c>
      <c r="M141" s="7" t="s">
        <v>139</v>
      </c>
      <c r="N141" s="147">
        <v>4.5999999999999999E-3</v>
      </c>
      <c r="O141" s="23">
        <v>0.39029999999999998</v>
      </c>
      <c r="P141" s="146">
        <v>-6.4000000000000001E-2</v>
      </c>
      <c r="Q141" s="146">
        <v>0.90369999999999995</v>
      </c>
      <c r="R141" s="146">
        <v>1.37E-2</v>
      </c>
      <c r="S141" s="146">
        <v>2.3900000000000001E-2</v>
      </c>
      <c r="T141" s="146">
        <v>1.12E-2</v>
      </c>
      <c r="U141" s="144">
        <v>238</v>
      </c>
      <c r="V141" s="144">
        <v>0</v>
      </c>
      <c r="W141" s="148">
        <v>0.21180555555555555</v>
      </c>
      <c r="X141" s="149">
        <v>42738</v>
      </c>
      <c r="Y141" s="13" t="s">
        <v>38</v>
      </c>
    </row>
    <row r="142" spans="1:25" ht="15.75" thickBot="1" x14ac:dyDescent="0.2">
      <c r="A142" s="14">
        <v>150309</v>
      </c>
      <c r="B142" s="150" t="s">
        <v>73</v>
      </c>
      <c r="C142" s="14">
        <v>1.121</v>
      </c>
      <c r="D142" s="151">
        <v>3.7999999999999999E-2</v>
      </c>
      <c r="E142" s="150">
        <v>3.22</v>
      </c>
      <c r="F142" s="14">
        <v>1.0349999999999999</v>
      </c>
      <c r="G142" s="152">
        <v>-8.3099999999999993E-2</v>
      </c>
      <c r="H142" s="152">
        <v>0.03</v>
      </c>
      <c r="I142" s="150">
        <v>4.5</v>
      </c>
      <c r="J142" s="150">
        <v>4.5</v>
      </c>
      <c r="K142" s="152">
        <v>4.1439999999999998E-2</v>
      </c>
      <c r="L142" s="150" t="s">
        <v>40</v>
      </c>
      <c r="M142" s="14" t="s">
        <v>74</v>
      </c>
      <c r="N142" s="151">
        <v>4.7000000000000002E-3</v>
      </c>
      <c r="O142" s="18">
        <v>0.33300000000000002</v>
      </c>
      <c r="P142" s="152">
        <v>-7.8E-2</v>
      </c>
      <c r="Q142" s="152">
        <v>0.55720000000000003</v>
      </c>
      <c r="R142" s="152">
        <v>2.0500000000000001E-2</v>
      </c>
      <c r="S142" s="152">
        <v>1.04E-2</v>
      </c>
      <c r="T142" s="152">
        <v>-6.1000000000000004E-3</v>
      </c>
      <c r="U142" s="150">
        <v>1346</v>
      </c>
      <c r="V142" s="150">
        <v>0</v>
      </c>
      <c r="W142" s="153">
        <v>0.21180555555555555</v>
      </c>
      <c r="X142" s="154">
        <v>42709</v>
      </c>
      <c r="Y142" s="21" t="s">
        <v>38</v>
      </c>
    </row>
    <row r="143" spans="1:25" ht="15.75" thickBot="1" x14ac:dyDescent="0.2">
      <c r="A143" s="7">
        <v>150231</v>
      </c>
      <c r="B143" s="144" t="s">
        <v>130</v>
      </c>
      <c r="C143" s="7">
        <v>1.1559999999999999</v>
      </c>
      <c r="D143" s="145">
        <v>-2.69E-2</v>
      </c>
      <c r="E143" s="144">
        <v>3.41</v>
      </c>
      <c r="F143" s="7">
        <v>1.0149999999999999</v>
      </c>
      <c r="G143" s="146">
        <v>-0.1389</v>
      </c>
      <c r="H143" s="146">
        <v>0.03</v>
      </c>
      <c r="I143" s="144">
        <v>4.5</v>
      </c>
      <c r="J143" s="144">
        <v>4.5</v>
      </c>
      <c r="K143" s="146">
        <v>3.9440000000000003E-2</v>
      </c>
      <c r="L143" s="144" t="s">
        <v>40</v>
      </c>
      <c r="M143" s="7" t="s">
        <v>131</v>
      </c>
      <c r="N143" s="147">
        <v>1.7299999999999999E-2</v>
      </c>
      <c r="O143" s="23">
        <v>0.38700000000000001</v>
      </c>
      <c r="P143" s="146">
        <v>-0.1231</v>
      </c>
      <c r="Q143" s="160">
        <v>0.45369999999999999</v>
      </c>
      <c r="R143" s="146">
        <v>0.02</v>
      </c>
      <c r="S143" s="146">
        <v>5.0999999999999997E-2</v>
      </c>
      <c r="T143" s="146">
        <v>-1.14E-2</v>
      </c>
      <c r="U143" s="144">
        <v>3727</v>
      </c>
      <c r="V143" s="144">
        <v>0</v>
      </c>
      <c r="W143" s="148">
        <v>0.21180555555555555</v>
      </c>
      <c r="X143" s="149">
        <v>42869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8.3050847457627144E-5</v>
      </c>
      <c r="E144" s="36"/>
      <c r="F144" s="35"/>
      <c r="G144" s="43">
        <f>AVERAGE(G85:G143)</f>
        <v>-1.9908474576271189E-2</v>
      </c>
      <c r="H144" s="43">
        <f>COUNTIF($D85:$D143,"&gt;0")/COUNT($D85:$D143)</f>
        <v>0.44067796610169491</v>
      </c>
      <c r="I144" s="270"/>
      <c r="J144" s="270"/>
      <c r="K144" s="43">
        <f>AVERAGE(K85:K143)</f>
        <v>4.416305084745762E-2</v>
      </c>
      <c r="L144" s="36"/>
      <c r="M144" s="35"/>
      <c r="N144" s="38"/>
      <c r="O144" s="39"/>
      <c r="P144" s="43">
        <f>AVERAGE(P85:P143)</f>
        <v>-2.3822413793103452E-2</v>
      </c>
      <c r="Q144" s="37"/>
      <c r="R144" s="43">
        <f>AVERAGE(R85:R143)</f>
        <v>-1.6627118644067795E-3</v>
      </c>
      <c r="S144" s="37"/>
      <c r="T144" s="37"/>
      <c r="U144" s="36"/>
      <c r="V144" s="36"/>
      <c r="W144" s="40"/>
      <c r="X144" s="41"/>
      <c r="Y144" s="42"/>
    </row>
    <row r="145" spans="1:25" ht="15.75" thickBot="1" x14ac:dyDescent="0.2">
      <c r="A145" s="14">
        <v>150066</v>
      </c>
      <c r="B145" s="150" t="s">
        <v>39</v>
      </c>
      <c r="C145" s="14">
        <v>0.92100000000000004</v>
      </c>
      <c r="D145" s="156">
        <v>-1.1000000000000001E-3</v>
      </c>
      <c r="E145" s="150">
        <v>68.180000000000007</v>
      </c>
      <c r="F145" s="14">
        <v>1.0209999999999999</v>
      </c>
      <c r="G145" s="152">
        <v>9.7900000000000001E-2</v>
      </c>
      <c r="H145" s="152">
        <v>1.4999999999999999E-2</v>
      </c>
      <c r="I145" s="150">
        <v>3</v>
      </c>
      <c r="J145" s="150">
        <v>3</v>
      </c>
      <c r="K145" s="152">
        <v>3.3329999999999999E-2</v>
      </c>
      <c r="L145" s="150" t="s">
        <v>40</v>
      </c>
      <c r="M145" s="14" t="s">
        <v>41</v>
      </c>
      <c r="N145" s="159">
        <v>0</v>
      </c>
      <c r="O145" s="18">
        <v>0.2243</v>
      </c>
      <c r="P145" s="152">
        <v>6.2600000000000003E-2</v>
      </c>
      <c r="Q145" s="152">
        <v>0.1103</v>
      </c>
      <c r="R145" s="152">
        <v>6.1999999999999998E-3</v>
      </c>
      <c r="S145" s="152">
        <v>9.7000000000000003E-3</v>
      </c>
      <c r="T145" s="152">
        <v>4.1000000000000003E-3</v>
      </c>
      <c r="U145" s="150">
        <v>918</v>
      </c>
      <c r="V145" s="150">
        <v>73</v>
      </c>
      <c r="W145" s="153">
        <v>0.29375000000000001</v>
      </c>
      <c r="X145" s="154">
        <v>42738</v>
      </c>
      <c r="Y145" s="21" t="s">
        <v>38</v>
      </c>
    </row>
    <row r="146" spans="1:25" ht="15.75" thickBot="1" x14ac:dyDescent="0.2">
      <c r="A146" s="7">
        <v>150133</v>
      </c>
      <c r="B146" s="144" t="s">
        <v>413</v>
      </c>
      <c r="C146" s="7">
        <v>1.042</v>
      </c>
      <c r="D146" s="145">
        <v>-3.8E-3</v>
      </c>
      <c r="E146" s="144">
        <v>0.35</v>
      </c>
      <c r="F146" s="7">
        <v>1.0509999999999999</v>
      </c>
      <c r="G146" s="146">
        <v>8.6E-3</v>
      </c>
      <c r="H146" s="144" t="s">
        <v>414</v>
      </c>
      <c r="I146" s="144">
        <v>3.7</v>
      </c>
      <c r="J146" s="144">
        <v>3.7</v>
      </c>
      <c r="K146" s="146">
        <v>5.0520000000000002E-2</v>
      </c>
      <c r="L146" s="144">
        <v>0.61</v>
      </c>
      <c r="M146" s="7" t="s">
        <v>415</v>
      </c>
      <c r="N146" s="147">
        <v>1E-4</v>
      </c>
      <c r="O146" s="146">
        <v>0.23330000000000001</v>
      </c>
      <c r="P146" s="144" t="s">
        <v>37</v>
      </c>
      <c r="Q146" s="144" t="s">
        <v>37</v>
      </c>
      <c r="R146" s="146">
        <v>-3.5000000000000001E-3</v>
      </c>
      <c r="S146" s="146">
        <v>-8.9999999999999998E-4</v>
      </c>
      <c r="T146" s="146">
        <v>-3.3999999999999998E-3</v>
      </c>
      <c r="U146" s="144">
        <v>611</v>
      </c>
      <c r="V146" s="144">
        <v>0</v>
      </c>
      <c r="W146" s="148">
        <v>0.29375000000000001</v>
      </c>
      <c r="X146" s="149">
        <v>42850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1.0840000000000001</v>
      </c>
      <c r="D147" s="151">
        <v>5.5999999999999999E-3</v>
      </c>
      <c r="E147" s="150">
        <v>12.27</v>
      </c>
      <c r="F147" s="14">
        <v>1.0900000000000001</v>
      </c>
      <c r="G147" s="152">
        <v>5.4999999999999997E-3</v>
      </c>
      <c r="H147" s="150" t="s">
        <v>347</v>
      </c>
      <c r="I147" s="150">
        <v>4</v>
      </c>
      <c r="J147" s="150">
        <v>4</v>
      </c>
      <c r="K147" s="152">
        <v>4.4150000000000002E-2</v>
      </c>
      <c r="L147" s="150">
        <v>0.76</v>
      </c>
      <c r="M147" s="14" t="s">
        <v>236</v>
      </c>
      <c r="N147" s="159">
        <v>0</v>
      </c>
      <c r="O147" s="152">
        <v>0.33929999999999999</v>
      </c>
      <c r="P147" s="150" t="s">
        <v>37</v>
      </c>
      <c r="Q147" s="150" t="s">
        <v>37</v>
      </c>
      <c r="R147" s="152">
        <v>1.0699999999999999E-2</v>
      </c>
      <c r="S147" s="152">
        <v>4.8999999999999998E-3</v>
      </c>
      <c r="T147" s="152">
        <v>6.6E-3</v>
      </c>
      <c r="U147" s="150">
        <v>1666</v>
      </c>
      <c r="V147" s="150">
        <v>-5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150016</v>
      </c>
      <c r="B148" s="144" t="s">
        <v>34</v>
      </c>
      <c r="C148" s="7">
        <v>1.046</v>
      </c>
      <c r="D148" s="157">
        <v>0</v>
      </c>
      <c r="E148" s="144">
        <v>10.31</v>
      </c>
      <c r="F148" s="7">
        <v>1</v>
      </c>
      <c r="G148" s="146">
        <v>-4.5999999999999999E-2</v>
      </c>
      <c r="H148" s="144" t="s">
        <v>35</v>
      </c>
      <c r="I148" s="144">
        <v>0</v>
      </c>
      <c r="J148" s="144">
        <v>0</v>
      </c>
      <c r="K148" s="146">
        <v>-1.7170000000000001E-2</v>
      </c>
      <c r="L148" s="144">
        <v>2.6</v>
      </c>
      <c r="M148" s="7" t="s">
        <v>36</v>
      </c>
      <c r="N148" s="145">
        <v>-6.9999999999999999E-4</v>
      </c>
      <c r="O148" s="146">
        <v>0.54979999999999996</v>
      </c>
      <c r="P148" s="144" t="s">
        <v>37</v>
      </c>
      <c r="Q148" s="144" t="s">
        <v>37</v>
      </c>
      <c r="R148" s="146">
        <v>2.23E-2</v>
      </c>
      <c r="S148" s="146">
        <v>2.07E-2</v>
      </c>
      <c r="T148" s="146">
        <v>1.2E-2</v>
      </c>
      <c r="U148" s="144">
        <v>3213</v>
      </c>
      <c r="V148" s="144">
        <v>2</v>
      </c>
      <c r="W148" s="148">
        <v>0.17083333333333331</v>
      </c>
      <c r="X148" s="149">
        <v>43574</v>
      </c>
      <c r="Y148" s="13" t="s">
        <v>38</v>
      </c>
    </row>
    <row r="149" spans="1:25" ht="15.75" thickBot="1" x14ac:dyDescent="0.2">
      <c r="A149" s="14">
        <v>150188</v>
      </c>
      <c r="B149" s="150" t="s">
        <v>289</v>
      </c>
      <c r="C149" s="14">
        <v>1.06</v>
      </c>
      <c r="D149" s="151">
        <v>2.8E-3</v>
      </c>
      <c r="E149" s="150">
        <v>334.87</v>
      </c>
      <c r="F149" s="14">
        <v>1.0409999999999999</v>
      </c>
      <c r="G149" s="152">
        <v>-1.83E-2</v>
      </c>
      <c r="H149" s="150" t="s">
        <v>290</v>
      </c>
      <c r="I149" s="150">
        <v>5.5</v>
      </c>
      <c r="J149" s="150">
        <v>5.5</v>
      </c>
      <c r="K149" s="152">
        <v>-1.839E-2</v>
      </c>
      <c r="L149" s="150">
        <v>0.25</v>
      </c>
      <c r="M149" s="14" t="s">
        <v>291</v>
      </c>
      <c r="N149" s="151">
        <v>6.9999999999999999E-4</v>
      </c>
      <c r="O149" s="18">
        <v>0.1386</v>
      </c>
      <c r="P149" s="152">
        <v>-3.9800000000000002E-2</v>
      </c>
      <c r="Q149" s="152">
        <v>0.39629999999999999</v>
      </c>
      <c r="R149" s="152">
        <v>-3.8999999999999998E-3</v>
      </c>
      <c r="S149" s="152">
        <v>-5.3E-3</v>
      </c>
      <c r="T149" s="152">
        <v>-1.4E-3</v>
      </c>
      <c r="U149" s="150">
        <v>28261</v>
      </c>
      <c r="V149" s="150">
        <v>-262</v>
      </c>
      <c r="W149" s="153">
        <v>0.29375000000000001</v>
      </c>
      <c r="X149" s="154">
        <v>42719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323"/>
    <hyperlink ref="C17" r:id="rId64" display="http://finance.sina.com.cn/fund/quotes/150323/bc.shtml"/>
    <hyperlink ref="F17" r:id="rId65" display="http://www.cninfo.com.cn/information/fund/netvalue/150323.html"/>
    <hyperlink ref="M17" r:id="rId66" tooltip="000827" display="http://quote.eastmoney.com/zs000827.html"/>
    <hyperlink ref="O17" r:id="rId67" display="https://www.jisilu.cn/data/utils/lowcalc/150323"/>
    <hyperlink ref="Y17" r:id="rId68" tooltip="加【环保A端】为自选A类" display="javascript:addOwnedFund('150323');"/>
    <hyperlink ref="A18" r:id="rId69" display="https://www.jisilu.cn/data/sfnew/detail/150287"/>
    <hyperlink ref="C18" r:id="rId70" display="http://finance.sina.com.cn/fund/quotes/150287/bc.shtml"/>
    <hyperlink ref="F18" r:id="rId71" display="http://www.cninfo.com.cn/information/fund/netvalue/150287.html"/>
    <hyperlink ref="M18" r:id="rId72" tooltip="399440" display="http://quote.eastmoney.com/zs399440.html"/>
    <hyperlink ref="O18" r:id="rId73" display="https://www.jisilu.cn/data/utils/lowcalc/150287"/>
    <hyperlink ref="Y18" r:id="rId74" tooltip="加【钢铁A】为自选A类" display="javascript:addOwnedFund('150287');"/>
    <hyperlink ref="A19" r:id="rId75" display="https://www.jisilu.cn/data/sfnew/detail/150303"/>
    <hyperlink ref="C19" r:id="rId76" display="http://finance.sina.com.cn/fund/quotes/150303/bc.shtml"/>
    <hyperlink ref="F19" r:id="rId77" display="http://www.cninfo.com.cn/information/fund/netvalue/150303.html"/>
    <hyperlink ref="M19" r:id="rId78" tooltip="399673" display="http://quote.eastmoney.com/zs399673.html"/>
    <hyperlink ref="O19" r:id="rId79" display="https://www.jisilu.cn/data/utils/lowcalc/150303"/>
    <hyperlink ref="Y19" r:id="rId80" tooltip="加【创业股A】为自选A类" display="javascript:addOwnedFund('150303');"/>
    <hyperlink ref="A20" r:id="rId81" display="https://www.jisilu.cn/data/sfnew/detail/150335"/>
    <hyperlink ref="C20" r:id="rId82" display="http://finance.sina.com.cn/fund/quotes/150335/bc.shtml"/>
    <hyperlink ref="F20" r:id="rId83" display="http://www.cninfo.com.cn/information/fund/netvalue/150335.html"/>
    <hyperlink ref="M20" r:id="rId84" tooltip="399967" display="http://quote.eastmoney.com/zs399967.html"/>
    <hyperlink ref="O20" r:id="rId85" display="https://www.jisilu.cn/data/utils/lowcalc/150335"/>
    <hyperlink ref="Y20" r:id="rId86" tooltip="加【军工股A】为自选A类" display="javascript:addOwnedFund('150335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291"/>
    <hyperlink ref="C22" r:id="rId94" display="http://finance.sina.com.cn/fund/quotes/150291/bc.shtml"/>
    <hyperlink ref="F22" r:id="rId95" display="http://www.cninfo.com.cn/information/fund/netvalue/150291.html"/>
    <hyperlink ref="M22" r:id="rId96" tooltip="399986" display="http://quote.eastmoney.com/zs399986.html"/>
    <hyperlink ref="O22" r:id="rId97" display="https://www.jisilu.cn/data/utils/lowcalc/150291"/>
    <hyperlink ref="Y22" r:id="rId98" tooltip="将【银行A份】从自选中删除" display="javascript:delOwnedFund('150291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198"/>
    <hyperlink ref="C24" r:id="rId106" display="http://finance.sina.com.cn/fund/quotes/150198/bc.shtml"/>
    <hyperlink ref="F24" r:id="rId107" display="http://www.cninfo.com.cn/information/fund/netvalue/150198.html"/>
    <hyperlink ref="M24" r:id="rId108" tooltip="399396" display="http://quote.eastmoney.com/zs399396.html"/>
    <hyperlink ref="O24" r:id="rId109" display="https://www.jisilu.cn/data/utils/lowcalc/150198"/>
    <hyperlink ref="Y24" r:id="rId110" tooltip="加【食品A】为自选A类" display="javascript:addOwnedFund('150198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502037"/>
    <hyperlink ref="C26" r:id="rId118" display="http://finance.sina.com.cn/fund/quotes/502037/bc.shtml"/>
    <hyperlink ref="F26" r:id="rId119" display="http://www.cninfo.com.cn/information/fund/netvalue/502037.html"/>
    <hyperlink ref="M26" r:id="rId120" tooltip="399805" display="http://quote.eastmoney.com/zs399805.html"/>
    <hyperlink ref="O26" r:id="rId121" display="https://www.jisilu.cn/data/utils/lowcalc/502037"/>
    <hyperlink ref="Y26" r:id="rId122" tooltip="加【网金A】为自选A类" display="javascript:addOwnedFund('502037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263"/>
    <hyperlink ref="C29" r:id="rId136" display="http://finance.sina.com.cn/fund/quotes/150263/bc.shtml"/>
    <hyperlink ref="F29" r:id="rId137" display="http://www.cninfo.com.cn/information/fund/netvalue/150263.html"/>
    <hyperlink ref="M29" r:id="rId138" tooltip="000852" display="http://quote.eastmoney.com/zs000852.html"/>
    <hyperlink ref="O29" r:id="rId139" display="https://www.jisilu.cn/data/utils/lowcalc/150263"/>
    <hyperlink ref="Y29" r:id="rId140" tooltip="加【1000A】为自选A类" display="javascript:addOwnedFund('150263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30"/>
    <hyperlink ref="C31" r:id="rId148" display="http://finance.sina.com.cn/fund/quotes/150130/bc.shtml"/>
    <hyperlink ref="F31" r:id="rId149" display="http://www.cninfo.com.cn/information/fund/netvalue/150130.html"/>
    <hyperlink ref="M31" r:id="rId150" tooltip="399394" display="http://quote.eastmoney.com/zs399394.html"/>
    <hyperlink ref="O31" r:id="rId151" display="https://www.jisilu.cn/data/utils/lowcalc/150130"/>
    <hyperlink ref="Y31" r:id="rId152" tooltip="加【医药A】为自选A类" display="javascript:addOwnedFund('150130');"/>
    <hyperlink ref="A32" r:id="rId153" display="https://www.jisilu.cn/data/sfnew/detail/150117"/>
    <hyperlink ref="C32" r:id="rId154" display="http://finance.sina.com.cn/fund/quotes/150117/bc.shtml"/>
    <hyperlink ref="F32" r:id="rId155" display="http://www.cninfo.com.cn/information/fund/netvalue/150117.html"/>
    <hyperlink ref="M32" r:id="rId156" tooltip="399393" display="http://quote.eastmoney.com/zs399393.html"/>
    <hyperlink ref="O32" r:id="rId157" display="https://www.jisilu.cn/data/utils/lowcalc/150117"/>
    <hyperlink ref="Y32" r:id="rId158" tooltip="加【房地产A】为自选A类" display="javascript:addOwnedFund('15011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43"/>
    <hyperlink ref="C35" r:id="rId172" display="http://finance.sina.com.cn/fund/quotes/150343/bc.shtml"/>
    <hyperlink ref="F35" r:id="rId173" display="http://www.cninfo.com.cn/information/fund/netvalue/150343.html"/>
    <hyperlink ref="M35" r:id="rId174" tooltip="399975" display="http://quote.eastmoney.com/zs399975.html"/>
    <hyperlink ref="O35" r:id="rId175" display="https://www.jisilu.cn/data/utils/lowcalc/150343"/>
    <hyperlink ref="Y35" r:id="rId176" tooltip="加【证券A基】为自选A类" display="javascript:addOwnedFund('150343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190"/>
    <hyperlink ref="C37" r:id="rId184" display="http://finance.sina.com.cn/fund/quotes/150190/bc.shtml"/>
    <hyperlink ref="F37" r:id="rId185" display="http://www.cninfo.com.cn/information/fund/netvalue/150190.html"/>
    <hyperlink ref="M37" r:id="rId186" tooltip="000827" display="http://quote.eastmoney.com/zs000827.html"/>
    <hyperlink ref="O37" r:id="rId187" display="https://www.jisilu.cn/data/utils/lowcalc/150190"/>
    <hyperlink ref="Y37" r:id="rId188" tooltip="加【NCF环保A】为自选A类" display="javascript:addOwnedFund('150190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502057"/>
    <hyperlink ref="C40" r:id="rId202" display="http://finance.sina.com.cn/fund/quotes/502057/bc.shtml"/>
    <hyperlink ref="F40" r:id="rId203" display="http://www.cninfo.com.cn/information/fund/netvalue/502057.html"/>
    <hyperlink ref="M40" r:id="rId204" tooltip="399989" display="http://quote.eastmoney.com/zs399989.html"/>
    <hyperlink ref="O40" r:id="rId205" display="https://www.jisilu.cn/data/utils/lowcalc/502057"/>
    <hyperlink ref="Y40" r:id="rId206" tooltip="加【医疗A】为自选A类" display="javascript:addOwnedFund('502057');"/>
    <hyperlink ref="A42" r:id="rId207" display="https://www.jisilu.cn/data/sfnew/detail/150047"/>
    <hyperlink ref="C42" r:id="rId208" display="http://finance.sina.com.cn/fund/quotes/150047/bc.shtml"/>
    <hyperlink ref="F42" r:id="rId209" display="http://www.cninfo.com.cn/information/fund/netvalue/150047.html"/>
    <hyperlink ref="M42" r:id="rId210" tooltip="399942" display="http://quote.eastmoney.com/zs399942.html"/>
    <hyperlink ref="O42" r:id="rId211" display="https://www.jisilu.cn/data/utils/lowcalc/150047"/>
    <hyperlink ref="Y42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12"/>
    <hyperlink ref="C44" r:id="rId220" display="http://finance.sina.com.cn/fund/quotes/150112/bc.shtml"/>
    <hyperlink ref="F44" r:id="rId221" display="http://www.cninfo.com.cn/information/fund/netvalue/150112.html"/>
    <hyperlink ref="M44" r:id="rId222" tooltip="399330" display="http://quote.eastmoney.com/zs399330.html"/>
    <hyperlink ref="O44" r:id="rId223" display="https://www.jisilu.cn/data/utils/lowcalc/150112"/>
    <hyperlink ref="Y44" r:id="rId224" tooltip="加【深100A】为自选A类" display="javascript:addOwnedFund('150112');"/>
    <hyperlink ref="A45" r:id="rId225" display="https://www.jisilu.cn/data/sfnew/detail/150094"/>
    <hyperlink ref="C45" r:id="rId226" display="http://finance.sina.com.cn/fund/quotes/150094/bc.shtml"/>
    <hyperlink ref="F45" r:id="rId227" display="http://www.cninfo.com.cn/information/fund/netvalue/150094.html"/>
    <hyperlink ref="M45" r:id="rId228" tooltip="000966" display="http://quote.eastmoney.com/zs000966.html"/>
    <hyperlink ref="O45" r:id="rId229" display="https://www.jisilu.cn/data/utils/lowcalc/150094"/>
    <hyperlink ref="Y45" r:id="rId230" tooltip="加【泰信400A】为自选A类" display="javascript:addOwnedFund('150094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41"/>
    <hyperlink ref="C48" r:id="rId244" display="http://finance.sina.com.cn/fund/quotes/502041/bc.shtml"/>
    <hyperlink ref="F48" r:id="rId245" display="http://www.cninfo.com.cn/information/fund/netvalue/502041.html"/>
    <hyperlink ref="M48" r:id="rId246" tooltip="000016" display="http://quote.eastmoney.com/zs000016.html"/>
    <hyperlink ref="O48" r:id="rId247" display="https://www.jisilu.cn/data/utils/lowcalc/502041"/>
    <hyperlink ref="Y48" r:id="rId248" tooltip="加【上50A】为自选A类" display="javascript:addOwnedFund('502041');"/>
    <hyperlink ref="A49" r:id="rId249" display="https://www.jisilu.cn/data/sfnew/detail/502001"/>
    <hyperlink ref="C49" r:id="rId250" display="http://finance.sina.com.cn/fund/quotes/502001/bc.shtml"/>
    <hyperlink ref="F49" r:id="rId251" display="http://www.cninfo.com.cn/information/fund/netvalue/502001.html"/>
    <hyperlink ref="M49" r:id="rId252" tooltip="399982" display="http://quote.eastmoney.com/zs399982.html"/>
    <hyperlink ref="O49" r:id="rId253" display="https://www.jisilu.cn/data/utils/lowcalc/502001"/>
    <hyperlink ref="Y49" r:id="rId254" tooltip="加【500等权A】为自选A类" display="javascript:addOwnedFund('50200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073"/>
    <hyperlink ref="C51" r:id="rId262" display="http://finance.sina.com.cn/fund/quotes/150073/bc.shtml"/>
    <hyperlink ref="F51" r:id="rId263" display="http://www.cninfo.com.cn/information/fund/netvalue/150073.html"/>
    <hyperlink ref="M51" r:id="rId264" tooltip="399958" display="http://quote.eastmoney.com/zs399958.html"/>
    <hyperlink ref="O51" r:id="rId265" display="https://www.jisilu.cn/data/utils/lowcalc/150073"/>
    <hyperlink ref="Y51" r:id="rId266" tooltip="加【诺安稳健】为自选A类" display="javascript:addOwnedFund('150073');"/>
    <hyperlink ref="A52" r:id="rId267" display="https://www.jisilu.cn/data/sfnew/detail/502021"/>
    <hyperlink ref="C52" r:id="rId268" display="http://finance.sina.com.cn/fund/quotes/502021/bc.shtml"/>
    <hyperlink ref="F52" r:id="rId269" display="http://www.cninfo.com.cn/information/fund/netvalue/502021.html"/>
    <hyperlink ref="M52" r:id="rId270" tooltip="000016" display="http://quote.eastmoney.com/zs000016.html"/>
    <hyperlink ref="O52" r:id="rId271" display="https://www.jisilu.cn/data/utils/lowcalc/502021"/>
    <hyperlink ref="Y52" r:id="rId272" tooltip="加【国金50A】为自选A类" display="javascript:addOwnedFund('502021');"/>
    <hyperlink ref="A53" r:id="rId273" display="https://www.jisilu.cn/data/sfnew/detail/502014"/>
    <hyperlink ref="C53" r:id="rId274" display="http://finance.sina.com.cn/fund/quotes/502014/bc.shtml"/>
    <hyperlink ref="F53" r:id="rId275" display="http://www.cninfo.com.cn/information/fund/netvalue/502014.html"/>
    <hyperlink ref="M53" r:id="rId276" tooltip="000853" display="http://quote.eastmoney.com/zs000853.html"/>
    <hyperlink ref="O53" r:id="rId277" display="https://www.jisilu.cn/data/utils/lowcalc/502014"/>
    <hyperlink ref="Y53" r:id="rId278" tooltip="加【一带一A】为自选A类" display="javascript:addOwnedFund('502014');"/>
    <hyperlink ref="A54" r:id="rId279" display="https://www.jisilu.cn/data/sfnew/detail/150121"/>
    <hyperlink ref="C54" r:id="rId280" display="http://finance.sina.com.cn/fund/quotes/150121/bc.shtml"/>
    <hyperlink ref="F54" r:id="rId281" display="http://www.cninfo.com.cn/information/fund/netvalue/150121.html"/>
    <hyperlink ref="M54" r:id="rId282" tooltip="399918" display="http://quote.eastmoney.com/zs399918.html"/>
    <hyperlink ref="O54" r:id="rId283" display="https://www.jisilu.cn/data/utils/lowcalc/150121"/>
    <hyperlink ref="Y54" r:id="rId284" tooltip="加【银河优先】为自选A类" display="javascript:addOwnedFund('150121');"/>
    <hyperlink ref="A55" r:id="rId285" display="https://www.jisilu.cn/data/sfnew/detail/150083"/>
    <hyperlink ref="C55" r:id="rId286" display="http://finance.sina.com.cn/fund/quotes/150083/bc.shtml"/>
    <hyperlink ref="F55" r:id="rId287" display="http://www.cninfo.com.cn/information/fund/netvalue/150083.html"/>
    <hyperlink ref="M55" r:id="rId288" tooltip="399330" display="http://quote.eastmoney.com/zs399330.html"/>
    <hyperlink ref="O55" r:id="rId289" display="https://www.jisilu.cn/data/utils/lowcalc/150083"/>
    <hyperlink ref="Y55" r:id="rId290" tooltip="加【深证100A】为自选A类" display="javascript:addOwnedFund('150083');"/>
    <hyperlink ref="A56" r:id="rId291" display="https://www.jisilu.cn/data/sfnew/detail/502031"/>
    <hyperlink ref="C56" r:id="rId292" display="http://finance.sina.com.cn/fund/quotes/502031/bc.shtml"/>
    <hyperlink ref="F56" r:id="rId293" display="http://www.cninfo.com.cn/information/fund/netvalue/502031.html"/>
    <hyperlink ref="M56" r:id="rId294" tooltip="399807" display="http://quote.eastmoney.com/zs399807.html"/>
    <hyperlink ref="O56" r:id="rId295" display="https://www.jisilu.cn/data/utils/lowcalc/502031"/>
    <hyperlink ref="Y56" r:id="rId296" tooltip="将【高铁A】从自选中删除" display="javascript:delOwnedFund('502031');"/>
    <hyperlink ref="A57" r:id="rId297" display="https://www.jisilu.cn/data/sfnew/detail/150030"/>
    <hyperlink ref="C57" r:id="rId298" display="http://finance.sina.com.cn/fund/quotes/150030/bc.shtml"/>
    <hyperlink ref="F57" r:id="rId299" display="http://www.cninfo.com.cn/information/fund/netvalue/150030.html"/>
    <hyperlink ref="M57" r:id="rId300" tooltip="000971" display="http://quote.eastmoney.com/zs000971.html"/>
    <hyperlink ref="O57" r:id="rId301" display="https://www.jisilu.cn/data/utils/lowcalc/150030"/>
    <hyperlink ref="Y57" r:id="rId302" tooltip="加【中证90A】为自选A类" display="javascript:addOwnedFund('150030');"/>
    <hyperlink ref="A58" r:id="rId303" display="https://www.jisilu.cn/data/sfnew/detail/150281"/>
    <hyperlink ref="C58" r:id="rId304" display="http://finance.sina.com.cn/fund/quotes/150281/bc.shtml"/>
    <hyperlink ref="F58" r:id="rId305" display="http://www.cninfo.com.cn/information/fund/netvalue/150281.html"/>
    <hyperlink ref="M58" r:id="rId306" tooltip="399934" display="http://quote.eastmoney.com/zs399934.html"/>
    <hyperlink ref="O58" r:id="rId307" display="https://www.jisilu.cn/data/utils/lowcalc/150281"/>
    <hyperlink ref="Y58" r:id="rId308" tooltip="加【金融地A】为自选A类" display="javascript:addOwnedFund('150281');"/>
    <hyperlink ref="A59" r:id="rId309" display="https://www.jisilu.cn/data/sfnew/detail/150036"/>
    <hyperlink ref="C59" r:id="rId310" display="http://finance.sina.com.cn/fund/quotes/150036/bc.shtml"/>
    <hyperlink ref="F59" r:id="rId311" display="http://www.cninfo.com.cn/information/fund/netvalue/150036.html"/>
    <hyperlink ref="M59" r:id="rId312" tooltip="399300" display="http://quote.eastmoney.com/zs399300.html"/>
    <hyperlink ref="O59" r:id="rId313" display="https://www.jisilu.cn/data/utils/lowcalc/150036"/>
    <hyperlink ref="Y59" r:id="rId314" tooltip="加【建信稳健】为自选A类" display="javascript:addOwnedFund('150036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13"/>
    <hyperlink ref="C61" r:id="rId322" display="http://finance.sina.com.cn/fund/quotes/150213/bc.shtml"/>
    <hyperlink ref="F61" r:id="rId323" display="http://www.cninfo.com.cn/information/fund/netvalue/150213.html"/>
    <hyperlink ref="M61" r:id="rId324" tooltip="399958" display="http://quote.eastmoney.com/zs399958.html"/>
    <hyperlink ref="O61" r:id="rId325" display="https://www.jisilu.cn/data/utils/lowcalc/150213"/>
    <hyperlink ref="Y61" r:id="rId326" tooltip="加【成长A级】为自选A类" display="javascript:addOwnedFund('150213');"/>
    <hyperlink ref="A62" r:id="rId327" display="https://www.jisilu.cn/data/sfnew/detail/150140"/>
    <hyperlink ref="C62" r:id="rId328" display="http://finance.sina.com.cn/fund/quotes/150140/bc.shtml"/>
    <hyperlink ref="F62" r:id="rId329" display="http://www.cninfo.com.cn/information/fund/netvalue/150140.html"/>
    <hyperlink ref="M62" r:id="rId330" tooltip="399300" display="http://quote.eastmoney.com/zs399300.html"/>
    <hyperlink ref="O62" r:id="rId331" display="https://www.jisilu.cn/data/utils/lowcalc/150140"/>
    <hyperlink ref="Y62" r:id="rId332" tooltip="加【国金300A】为自选A类" display="javascript:addOwnedFund('150140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295"/>
    <hyperlink ref="C64" r:id="rId340" display="http://finance.sina.com.cn/fund/quotes/150295/bc.shtml"/>
    <hyperlink ref="F64" r:id="rId341" display="http://www.cninfo.com.cn/information/fund/netvalue/150295.html"/>
    <hyperlink ref="M64" r:id="rId342" tooltip="399974" display="http://quote.eastmoney.com/zs399974.html"/>
    <hyperlink ref="O64" r:id="rId343" display="https://www.jisilu.cn/data/utils/lowcalc/150295"/>
    <hyperlink ref="Y64" r:id="rId344" tooltip="加【改革A】为自选A类" display="javascript:addOwnedFund('150295');"/>
    <hyperlink ref="A65" r:id="rId345" display="https://www.jisilu.cn/data/sfnew/detail/502054"/>
    <hyperlink ref="C65" r:id="rId346" display="http://finance.sina.com.cn/fund/quotes/502054/bc.shtml"/>
    <hyperlink ref="F65" r:id="rId347" display="http://www.cninfo.com.cn/information/fund/netvalue/502054.html"/>
    <hyperlink ref="M65" r:id="rId348" tooltip="399975" display="http://quote.eastmoney.com/zs399975.html"/>
    <hyperlink ref="O65" r:id="rId349" display="https://www.jisilu.cn/data/utils/lowcalc/502054"/>
    <hyperlink ref="Y65" r:id="rId350" tooltip="加【券商A】为自选A类" display="javascript:addOwnedFund('502054');"/>
    <hyperlink ref="A66" r:id="rId351" display="https://www.jisilu.cn/data/sfnew/detail/150225"/>
    <hyperlink ref="C66" r:id="rId352" display="http://finance.sina.com.cn/fund/quotes/150225/bc.shtml"/>
    <hyperlink ref="F66" r:id="rId353" display="http://www.cninfo.com.cn/information/fund/netvalue/150225.html"/>
    <hyperlink ref="M66" r:id="rId354" tooltip="399966" display="http://quote.eastmoney.com/zs399966.html"/>
    <hyperlink ref="O66" r:id="rId355" display="https://www.jisilu.cn/data/utils/lowcalc/150225"/>
    <hyperlink ref="Y66" r:id="rId356" tooltip="加【证保A级】为自选A类" display="javascript:addOwnedFund('150225');"/>
    <hyperlink ref="A67" r:id="rId357" display="https://www.jisilu.cn/data/sfnew/detail/150104"/>
    <hyperlink ref="C67" r:id="rId358" display="http://finance.sina.com.cn/fund/quotes/150104/bc.shtml"/>
    <hyperlink ref="F67" r:id="rId359" display="http://www.cninfo.com.cn/information/fund/netvalue/150104.html"/>
    <hyperlink ref="M67" r:id="rId360" tooltip="399300" display="http://quote.eastmoney.com/zs399300.html"/>
    <hyperlink ref="O67" r:id="rId361" display="https://www.jisilu.cn/data/utils/lowcalc/150104"/>
    <hyperlink ref="Y67" r:id="rId362" tooltip="加【HS300A】为自选A类" display="javascript:addOwnedFund('150104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152"/>
    <hyperlink ref="C69" r:id="rId370" display="http://finance.sina.com.cn/fund/quotes/150152/bc.shtml"/>
    <hyperlink ref="F69" r:id="rId371" display="http://www.cninfo.com.cn/information/fund/netvalue/150152.html"/>
    <hyperlink ref="M69" r:id="rId372" tooltip="399006" display="http://quote.eastmoney.com/zs399006.html"/>
    <hyperlink ref="O69" r:id="rId373" display="https://www.jisilu.cn/data/utils/lowcalc/150152"/>
    <hyperlink ref="Y69" r:id="rId374" tooltip="加【创业板A】为自选A类" display="javascript:addOwnedFund('150152');"/>
    <hyperlink ref="A70" r:id="rId375" display="https://www.jisilu.cn/data/sfnew/detail/150090"/>
    <hyperlink ref="C70" r:id="rId376" display="http://finance.sina.com.cn/fund/quotes/150090/bc.shtml"/>
    <hyperlink ref="F70" r:id="rId377" display="http://www.cninfo.com.cn/information/fund/netvalue/150090.html"/>
    <hyperlink ref="M70" r:id="rId378" tooltip="399958" display="http://quote.eastmoney.com/zs399958.html"/>
    <hyperlink ref="O70" r:id="rId379" display="https://www.jisilu.cn/data/utils/lowcalc/150090"/>
    <hyperlink ref="Y70" r:id="rId380" tooltip="加【成长A】为自选A类" display="javascript:addOwnedFund('150090');"/>
    <hyperlink ref="A71" r:id="rId381" display="https://www.jisilu.cn/data/sfnew/detail/150267"/>
    <hyperlink ref="C71" r:id="rId382" display="http://finance.sina.com.cn/fund/quotes/150267/bc.shtml"/>
    <hyperlink ref="F71" r:id="rId383" display="http://www.cninfo.com.cn/information/fund/netvalue/150267.html"/>
    <hyperlink ref="M71" r:id="rId384" tooltip="399986" display="http://quote.eastmoney.com/zs399986.html"/>
    <hyperlink ref="O71" r:id="rId385" display="https://www.jisilu.cn/data/utils/lowcalc/150267"/>
    <hyperlink ref="Y71" r:id="rId386" tooltip="将【银行A类】从自选中删除" display="javascript:delOwnedFund('150267');"/>
    <hyperlink ref="A72" r:id="rId387" display="https://www.jisilu.cn/data/sfnew/detail/150012"/>
    <hyperlink ref="C72" r:id="rId388" display="http://finance.sina.com.cn/fund/quotes/150012/bc.shtml"/>
    <hyperlink ref="F72" r:id="rId389" display="http://www.cninfo.com.cn/information/fund/netvalue/150012.html"/>
    <hyperlink ref="M72" r:id="rId390" tooltip="399903" display="http://quote.eastmoney.com/zs399903.html"/>
    <hyperlink ref="O72" r:id="rId391" display="https://www.jisilu.cn/data/utils/lowcalc/150012"/>
    <hyperlink ref="Y72" r:id="rId392" tooltip="加【中证100A】为自选A类" display="javascript:addOwnedFund('150012');"/>
    <hyperlink ref="A73" r:id="rId393" display="https://www.jisilu.cn/data/sfnew/detail/150059"/>
    <hyperlink ref="C73" r:id="rId394" display="http://finance.sina.com.cn/fund/quotes/150059/bc.shtml"/>
    <hyperlink ref="F73" r:id="rId395" display="http://www.cninfo.com.cn/information/fund/netvalue/150059.html"/>
    <hyperlink ref="M73" r:id="rId396" tooltip="399944" display="http://quote.eastmoney.com/zs399944.html"/>
    <hyperlink ref="O73" r:id="rId397" display="https://www.jisilu.cn/data/utils/lowcalc/150059"/>
    <hyperlink ref="Y73" r:id="rId398" tooltip="加【资源A级】为自选A类" display="javascript:addOwnedFund('150059');"/>
    <hyperlink ref="A74" r:id="rId399" display="https://www.jisilu.cn/data/sfnew/detail/150064"/>
    <hyperlink ref="C74" r:id="rId400" display="http://finance.sina.com.cn/fund/quotes/150064/bc.shtml"/>
    <hyperlink ref="F74" r:id="rId401" display="http://www.cninfo.com.cn/information/fund/netvalue/150064.html"/>
    <hyperlink ref="M74" r:id="rId402" tooltip="399904" display="http://quote.eastmoney.com/zs399904.html"/>
    <hyperlink ref="O74" r:id="rId403" display="https://www.jisilu.cn/data/utils/lowcalc/150064"/>
    <hyperlink ref="Y74" r:id="rId404" tooltip="加【同瑞A】为自选A类" display="javascript:addOwnedFund('150064');"/>
    <hyperlink ref="A75" r:id="rId405" display="https://www.jisilu.cn/data/sfnew/detail/150135"/>
    <hyperlink ref="C75" r:id="rId406" display="http://finance.sina.com.cn/fund/quotes/150135/bc.shtml"/>
    <hyperlink ref="F75" r:id="rId407" display="http://www.cninfo.com.cn/information/fund/netvalue/150135.html"/>
    <hyperlink ref="M75" r:id="rId408" tooltip="399903" display="http://quote.eastmoney.com/zs399903.html"/>
    <hyperlink ref="Y75" r:id="rId409" tooltip="加【国富100A】为自选A类" display="javascript:addOwnedFund('150135');"/>
    <hyperlink ref="A76" r:id="rId410" display="https://www.jisilu.cn/data/sfnew/detail/150085"/>
    <hyperlink ref="C76" r:id="rId411" display="http://finance.sina.com.cn/fund/quotes/150085/bc.shtml"/>
    <hyperlink ref="F76" r:id="rId412" display="http://www.cninfo.com.cn/information/fund/netvalue/150085.html"/>
    <hyperlink ref="M76" r:id="rId413" tooltip="399005" display="http://quote.eastmoney.com/zs399005.html"/>
    <hyperlink ref="Y76" r:id="rId414" tooltip="加【中小板A】为自选A类" display="javascript:addOwnedFund('150085');"/>
    <hyperlink ref="A77" r:id="rId415" display="https://www.jisilu.cn/data/sfnew/detail/150096"/>
    <hyperlink ref="C77" r:id="rId416" display="http://finance.sina.com.cn/fund/quotes/150096/bc.shtml"/>
    <hyperlink ref="F77" r:id="rId417" display="http://www.cninfo.com.cn/information/fund/netvalue/150096.html"/>
    <hyperlink ref="M77" r:id="rId418" tooltip="000979" display="http://quote.eastmoney.com/zs000979.html"/>
    <hyperlink ref="Y77" r:id="rId419" tooltip="加【商品A】为自选A类" display="javascript:addOwnedFund('150096');"/>
    <hyperlink ref="A79" r:id="rId420" display="https://www.jisilu.cn/data/sfnew/detail/150049"/>
    <hyperlink ref="C79" r:id="rId421" display="http://finance.sina.com.cn/fund/quotes/150049/bc.shtml"/>
    <hyperlink ref="F79" r:id="rId422" display="http://www.cninfo.com.cn/information/fund/netvalue/150049.html"/>
    <hyperlink ref="M79" r:id="rId423" tooltip="399942" display="http://quote.eastmoney.com/zs399942.html"/>
    <hyperlink ref="O79" r:id="rId424" display="https://www.jisilu.cn/data/utils/lowcalc/150049"/>
    <hyperlink ref="Y79" r:id="rId425" tooltip="加【消费收益】为自选A类" display="javascript:addOwnedFund('150049');"/>
    <hyperlink ref="A80" r:id="rId426" display="https://www.jisilu.cn/data/sfnew/detail/150150"/>
    <hyperlink ref="C80" r:id="rId427" display="http://finance.sina.com.cn/fund/quotes/150150/bc.shtml"/>
    <hyperlink ref="F80" r:id="rId428" display="http://www.cninfo.com.cn/information/fund/netvalue/150150.html"/>
    <hyperlink ref="M80" r:id="rId429" tooltip="000823" display="http://quote.eastmoney.com/zs000823.html"/>
    <hyperlink ref="O80" r:id="rId430" display="https://www.jisilu.cn/data/utils/lowcalc/150150"/>
    <hyperlink ref="Y80" r:id="rId431" tooltip="加【有色800A】为自选A类" display="javascript:addOwnedFund('150150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2" r:id="rId438" display="https://www.jisilu.cn/data/sfnew/detail/150157"/>
    <hyperlink ref="C82" r:id="rId439" display="http://finance.sina.com.cn/fund/quotes/150157/bc.shtml"/>
    <hyperlink ref="F82" r:id="rId440" display="http://www.cninfo.com.cn/information/fund/netvalue/150157.html"/>
    <hyperlink ref="M82" r:id="rId441" tooltip="000974" display="http://quote.eastmoney.com/zs000974.html"/>
    <hyperlink ref="O82" r:id="rId442" display="https://www.jisilu.cn/data/utils/lowcalc/150157"/>
    <hyperlink ref="Y82" r:id="rId443" tooltip="加【金融A】为自选A类" display="javascript:addOwnedFund('150157');"/>
    <hyperlink ref="A83" r:id="rId444" display="https://www.jisilu.cn/data/sfnew/detail/150148"/>
    <hyperlink ref="C83" r:id="rId445" display="http://finance.sina.com.cn/fund/quotes/150148/bc.shtml"/>
    <hyperlink ref="F83" r:id="rId446" display="http://www.cninfo.com.cn/information/fund/netvalue/150148.html"/>
    <hyperlink ref="M83" r:id="rId447" tooltip="000841" display="http://quote.eastmoney.com/zs000841.html"/>
    <hyperlink ref="O83" r:id="rId448" display="https://www.jisilu.cn/data/utils/lowcalc/150148"/>
    <hyperlink ref="Y83" r:id="rId449" tooltip="加【医药800A】为自选A类" display="javascript:addOwnedFund('150148');"/>
    <hyperlink ref="A85" r:id="rId450" display="https://www.jisilu.cn/data/sfnew/detail/150022"/>
    <hyperlink ref="C85" r:id="rId451" display="http://finance.sina.com.cn/fund/quotes/150022/bc.shtml"/>
    <hyperlink ref="F85" r:id="rId452" display="http://www.cninfo.com.cn/information/fund/netvalue/150022.html"/>
    <hyperlink ref="M85" r:id="rId453" tooltip="399001" display="http://quote.eastmoney.com/zs399001.html"/>
    <hyperlink ref="O85" r:id="rId454" display="https://www.jisilu.cn/data/utils/lowcalc/150022"/>
    <hyperlink ref="Y85" r:id="rId455" tooltip="将【深成指A】从自选中删除" display="javascript:delOwnedFund('150022');"/>
    <hyperlink ref="A86" r:id="rId456" display="https://www.jisilu.cn/data/sfnew/detail/150164"/>
    <hyperlink ref="C86" r:id="rId457" display="http://finance.sina.com.cn/fund/quotes/150164/bc.shtml"/>
    <hyperlink ref="F86" r:id="rId458" display="http://www.cninfo.com.cn/information/fund/netvalue/150164.html"/>
    <hyperlink ref="M86" r:id="rId459" tooltip="000832" display="http://quote.eastmoney.com/zs000832.html"/>
    <hyperlink ref="O86" r:id="rId460" display="https://www.jisilu.cn/data/utils/lowcalc/150164"/>
    <hyperlink ref="Y86" r:id="rId461" tooltip="加【可转债A】为自选A类" display="javascript:addOwnedFund('150164');"/>
    <hyperlink ref="A87" r:id="rId462" display="https://www.jisilu.cn/data/sfnew/detail/150249"/>
    <hyperlink ref="C87" r:id="rId463" display="http://finance.sina.com.cn/fund/quotes/150249/bc.shtml"/>
    <hyperlink ref="F87" r:id="rId464" display="http://www.cninfo.com.cn/information/fund/netvalue/150249.html"/>
    <hyperlink ref="M87" r:id="rId465" tooltip="399986" display="http://quote.eastmoney.com/zs399986.html"/>
    <hyperlink ref="O87" r:id="rId466" display="https://www.jisilu.cn/data/utils/lowcalc/150249"/>
    <hyperlink ref="Y87" r:id="rId467" tooltip="将【银行A端】从自选中删除" display="javascript:delOwnedFund('150249');"/>
    <hyperlink ref="A88" r:id="rId468" display="https://www.jisilu.cn/data/sfnew/detail/150076"/>
    <hyperlink ref="C88" r:id="rId469" display="http://finance.sina.com.cn/fund/quotes/150076/bc.shtml"/>
    <hyperlink ref="F88" r:id="rId470" display="http://www.cninfo.com.cn/information/fund/netvalue/150076.html"/>
    <hyperlink ref="M88" r:id="rId471" tooltip="399300" display="http://quote.eastmoney.com/zs399300.html"/>
    <hyperlink ref="O88" r:id="rId472" display="https://www.jisilu.cn/data/utils/lowcalc/150076"/>
    <hyperlink ref="Y88" r:id="rId473" tooltip="加【浙商稳健】为自选A类" display="javascript:addOwnedFund('150076');"/>
    <hyperlink ref="A89" r:id="rId474" display="https://www.jisilu.cn/data/sfnew/detail/150305"/>
    <hyperlink ref="C89" r:id="rId475" display="http://finance.sina.com.cn/fund/quotes/150305/bc.shtml"/>
    <hyperlink ref="F89" r:id="rId476" display="http://www.cninfo.com.cn/information/fund/netvalue/150305.html"/>
    <hyperlink ref="M89" r:id="rId477" tooltip="399812" display="http://quote.eastmoney.com/zs399812.html"/>
    <hyperlink ref="O89" r:id="rId478" display="https://www.jisilu.cn/data/utils/lowcalc/150305"/>
    <hyperlink ref="Y89" r:id="rId479" tooltip="加【养老A】为自选A类" display="javascript:addOwnedFund('150305');"/>
    <hyperlink ref="A90" r:id="rId480" display="https://www.jisilu.cn/data/sfnew/detail/150233"/>
    <hyperlink ref="C90" r:id="rId481" display="http://finance.sina.com.cn/fund/quotes/150233/bc.shtml"/>
    <hyperlink ref="F90" r:id="rId482" display="http://www.cninfo.com.cn/information/fund/netvalue/150233.html"/>
    <hyperlink ref="M90" r:id="rId483" tooltip="399810" display="http://quote.eastmoney.com/zs399810.html"/>
    <hyperlink ref="O90" r:id="rId484" display="https://www.jisilu.cn/data/utils/lowcalc/150233"/>
    <hyperlink ref="Y90" r:id="rId485" tooltip="加【传媒业A】为自选A类" display="javascript:addOwnedFund('150233');"/>
    <hyperlink ref="A91" r:id="rId486" display="https://www.jisilu.cn/data/sfnew/detail/150257"/>
    <hyperlink ref="C91" r:id="rId487" display="http://finance.sina.com.cn/fund/quotes/150257/bc.shtml"/>
    <hyperlink ref="F91" r:id="rId488" display="http://www.cninfo.com.cn/information/fund/netvalue/150257.html"/>
    <hyperlink ref="M91" r:id="rId489" tooltip="399993" display="http://quote.eastmoney.com/zs399993.html"/>
    <hyperlink ref="O91" r:id="rId490" display="https://www.jisilu.cn/data/utils/lowcalc/150257"/>
    <hyperlink ref="Y91" r:id="rId491" tooltip="加【生物A】为自选A类" display="javascript:addOwnedFund('150257');"/>
    <hyperlink ref="A92" r:id="rId492" display="https://www.jisilu.cn/data/sfnew/detail/150237"/>
    <hyperlink ref="C92" r:id="rId493" display="http://finance.sina.com.cn/fund/quotes/150237/bc.shtml"/>
    <hyperlink ref="F92" r:id="rId494" display="http://www.cninfo.com.cn/information/fund/netvalue/150237.html"/>
    <hyperlink ref="M92" r:id="rId495" tooltip="000827" display="http://quote.eastmoney.com/zs000827.html"/>
    <hyperlink ref="O92" r:id="rId496" display="https://www.jisilu.cn/data/utils/lowcalc/150237"/>
    <hyperlink ref="Y92" r:id="rId497" tooltip="加【环保A级】为自选A类" display="javascript:addOwnedFund('150237');"/>
    <hyperlink ref="A93" r:id="rId498" display="https://www.jisilu.cn/data/sfnew/detail/150207"/>
    <hyperlink ref="C93" r:id="rId499" display="http://finance.sina.com.cn/fund/quotes/150207/bc.shtml"/>
    <hyperlink ref="F93" r:id="rId500" display="http://www.cninfo.com.cn/information/fund/netvalue/150207.html"/>
    <hyperlink ref="M93" r:id="rId501" tooltip="399983" display="http://quote.eastmoney.com/zs399983.html"/>
    <hyperlink ref="O93" r:id="rId502" display="https://www.jisilu.cn/data/utils/lowcalc/150207"/>
    <hyperlink ref="Y93" r:id="rId503" tooltip="加【地产A端】为自选A类" display="javascript:addOwnedFund('150207');"/>
    <hyperlink ref="A94" r:id="rId504" display="https://www.jisilu.cn/data/sfnew/detail/150271"/>
    <hyperlink ref="C94" r:id="rId505" display="http://finance.sina.com.cn/fund/quotes/150271/bc.shtml"/>
    <hyperlink ref="F94" r:id="rId506" display="http://www.cninfo.com.cn/information/fund/netvalue/150271.html"/>
    <hyperlink ref="M94" r:id="rId507" tooltip="399441" display="http://quote.eastmoney.com/zs399441.html"/>
    <hyperlink ref="O94" r:id="rId508" display="https://www.jisilu.cn/data/utils/lowcalc/150271"/>
    <hyperlink ref="Y94" r:id="rId509" tooltip="加【生物药A】为自选A类" display="javascript:addOwnedFund('150271');"/>
    <hyperlink ref="A95" r:id="rId510" display="https://www.jisilu.cn/data/sfnew/detail/502027"/>
    <hyperlink ref="C95" r:id="rId511" display="http://finance.sina.com.cn/fund/quotes/502027/bc.shtml"/>
    <hyperlink ref="F95" r:id="rId512" display="http://www.cninfo.com.cn/information/fund/netvalue/502027.html"/>
    <hyperlink ref="M95" r:id="rId513" tooltip="399429" display="http://quote.eastmoney.com/zs399429.html"/>
    <hyperlink ref="O95" r:id="rId514" display="https://www.jisilu.cn/data/utils/lowcalc/502027"/>
    <hyperlink ref="Y95" r:id="rId515" tooltip="加【新丝路A】为自选A类" display="javascript:addOwnedFund('502027');"/>
    <hyperlink ref="A96" r:id="rId516" display="https://www.jisilu.cn/data/sfnew/detail/150255"/>
    <hyperlink ref="C96" r:id="rId517" display="http://finance.sina.com.cn/fund/quotes/150255/bc.shtml"/>
    <hyperlink ref="F96" r:id="rId518" display="http://www.cninfo.com.cn/information/fund/netvalue/150255.html"/>
    <hyperlink ref="M96" r:id="rId519" tooltip="399986" display="http://quote.eastmoney.com/zs399986.html"/>
    <hyperlink ref="O96" r:id="rId520" display="https://www.jisilu.cn/data/utils/lowcalc/150255"/>
    <hyperlink ref="Y96" r:id="rId521" tooltip="将【银行业A】从自选中删除" display="javascript:delOwnedFund('150255');"/>
    <hyperlink ref="A97" r:id="rId522" display="https://www.jisilu.cn/data/sfnew/detail/150259"/>
    <hyperlink ref="C97" r:id="rId523" display="http://finance.sina.com.cn/fund/quotes/150259/bc.shtml"/>
    <hyperlink ref="F97" r:id="rId524" display="http://www.cninfo.com.cn/information/fund/netvalue/150259.html"/>
    <hyperlink ref="M97" r:id="rId525" tooltip="399992" display="http://quote.eastmoney.com/zs399992.html"/>
    <hyperlink ref="O97" r:id="rId526" display="https://www.jisilu.cn/data/utils/lowcalc/150259"/>
    <hyperlink ref="Y97" r:id="rId527" tooltip="加【重组A】为自选A类" display="javascript:addOwnedFund('150259');"/>
    <hyperlink ref="A98" r:id="rId528" display="https://www.jisilu.cn/data/sfnew/detail/150229"/>
    <hyperlink ref="C98" r:id="rId529" display="http://finance.sina.com.cn/fund/quotes/150229/bc.shtml"/>
    <hyperlink ref="F98" r:id="rId530" display="http://www.cninfo.com.cn/information/fund/netvalue/150229.html"/>
    <hyperlink ref="M98" r:id="rId531" tooltip="399987" display="http://quote.eastmoney.com/zs399987.html"/>
    <hyperlink ref="O98" r:id="rId532" display="https://www.jisilu.cn/data/utils/lowcalc/150229"/>
    <hyperlink ref="Y98" r:id="rId533" tooltip="加【酒A】为自选A类" display="javascript:addOwnedFund('150229');"/>
    <hyperlink ref="A99" r:id="rId534" display="https://www.jisilu.cn/data/sfnew/detail/150243"/>
    <hyperlink ref="C99" r:id="rId535" display="http://finance.sina.com.cn/fund/quotes/150243/bc.shtml"/>
    <hyperlink ref="F99" r:id="rId536" display="http://www.cninfo.com.cn/information/fund/netvalue/150243.html"/>
    <hyperlink ref="M99" r:id="rId537" tooltip="399006" display="http://quote.eastmoney.com/zs399006.html"/>
    <hyperlink ref="O99" r:id="rId538" display="https://www.jisilu.cn/data/utils/lowcalc/150243"/>
    <hyperlink ref="Y99" r:id="rId539" tooltip="加【创业A】为自选A类" display="javascript:addOwnedFund('150243');"/>
    <hyperlink ref="A100" r:id="rId540" display="https://www.jisilu.cn/data/sfnew/detail/150273"/>
    <hyperlink ref="C100" r:id="rId541" display="http://finance.sina.com.cn/fund/quotes/150273/bc.shtml"/>
    <hyperlink ref="F100" r:id="rId542" display="http://www.cninfo.com.cn/information/fund/netvalue/150273.html"/>
    <hyperlink ref="M100" r:id="rId543" tooltip="399991" display="http://quote.eastmoney.com/zs399991.html"/>
    <hyperlink ref="O100" r:id="rId544" display="https://www.jisilu.cn/data/utils/lowcalc/150273"/>
    <hyperlink ref="Y100" r:id="rId545" tooltip="加【带路A】为自选A类" display="javascript:addOwnedFund('150273');"/>
    <hyperlink ref="A101" r:id="rId546" display="https://www.jisilu.cn/data/sfnew/detail/150307"/>
    <hyperlink ref="C101" r:id="rId547" display="http://finance.sina.com.cn/fund/quotes/150307/bc.shtml"/>
    <hyperlink ref="F101" r:id="rId548" display="http://www.cninfo.com.cn/information/fund/netvalue/150307.html"/>
    <hyperlink ref="M101" r:id="rId549" tooltip="399804" display="http://quote.eastmoney.com/zs399804.html"/>
    <hyperlink ref="O101" r:id="rId550" display="https://www.jisilu.cn/data/utils/lowcalc/150307"/>
    <hyperlink ref="Y101" r:id="rId551" tooltip="加【体育A】为自选A类" display="javascript:addOwnedFund('150307');"/>
    <hyperlink ref="A102" r:id="rId552" display="https://www.jisilu.cn/data/sfnew/detail/150315"/>
    <hyperlink ref="C102" r:id="rId553" display="http://finance.sina.com.cn/fund/quotes/150315/bc.shtml"/>
    <hyperlink ref="F102" r:id="rId554" display="http://www.cninfo.com.cn/information/fund/netvalue/150315.html"/>
    <hyperlink ref="M102" r:id="rId555" tooltip="399803" display="http://quote.eastmoney.com/zs399803.html"/>
    <hyperlink ref="O102" r:id="rId556" display="https://www.jisilu.cn/data/utils/lowcalc/150315"/>
    <hyperlink ref="Y102" r:id="rId557" tooltip="加【工业4A】为自选A类" display="javascript:addOwnedFund('150315');"/>
    <hyperlink ref="A103" r:id="rId558" display="https://www.jisilu.cn/data/sfnew/detail/150217"/>
    <hyperlink ref="C103" r:id="rId559" display="http://finance.sina.com.cn/fund/quotes/150217/bc.shtml"/>
    <hyperlink ref="F103" r:id="rId560" display="http://www.cninfo.com.cn/information/fund/netvalue/150217.html"/>
    <hyperlink ref="M103" r:id="rId561" tooltip="399412" display="http://quote.eastmoney.com/zs399412.html"/>
    <hyperlink ref="O103" r:id="rId562" display="https://www.jisilu.cn/data/utils/lowcalc/150217"/>
    <hyperlink ref="Y103" r:id="rId563" tooltip="加【新能源A】为自选A类" display="javascript:addOwnedFund('150217');"/>
    <hyperlink ref="A104" r:id="rId564" display="https://www.jisilu.cn/data/sfnew/detail/150275"/>
    <hyperlink ref="C104" r:id="rId565" display="http://finance.sina.com.cn/fund/quotes/150275/bc.shtml"/>
    <hyperlink ref="F104" r:id="rId566" display="http://www.cninfo.com.cn/information/fund/netvalue/150275.html"/>
    <hyperlink ref="M104" r:id="rId567" tooltip="399991" display="http://quote.eastmoney.com/zs399991.html"/>
    <hyperlink ref="O104" r:id="rId568" display="https://www.jisilu.cn/data/utils/lowcalc/150275"/>
    <hyperlink ref="Y104" r:id="rId569" tooltip="将【一带一A】从自选中删除" display="javascript:delOwnedFund('150275');"/>
    <hyperlink ref="A105" r:id="rId570" display="https://www.jisilu.cn/data/sfnew/detail/502024"/>
    <hyperlink ref="C105" r:id="rId571" display="http://finance.sina.com.cn/fund/quotes/502024/bc.shtml"/>
    <hyperlink ref="F105" r:id="rId572" display="http://www.cninfo.com.cn/information/fund/netvalue/502024.html"/>
    <hyperlink ref="M105" r:id="rId573" tooltip="399440" display="http://quote.eastmoney.com/zs399440.html"/>
    <hyperlink ref="O105" r:id="rId574" display="https://www.jisilu.cn/data/utils/lowcalc/502024"/>
    <hyperlink ref="Y105" r:id="rId575" tooltip="加【钢铁A】为自选A类" display="javascript:addOwnedFund('502024');"/>
    <hyperlink ref="A106" r:id="rId576" display="https://www.jisilu.cn/data/sfnew/detail/150173"/>
    <hyperlink ref="C106" r:id="rId577" display="http://finance.sina.com.cn/fund/quotes/150173/bc.shtml"/>
    <hyperlink ref="F106" r:id="rId578" display="http://www.cninfo.com.cn/information/fund/netvalue/150173.html"/>
    <hyperlink ref="M106" r:id="rId579" tooltip="000998" display="http://quote.eastmoney.com/zs000998.html"/>
    <hyperlink ref="O106" r:id="rId580" display="https://www.jisilu.cn/data/utils/lowcalc/150173"/>
    <hyperlink ref="Y106" r:id="rId581" tooltip="加【TMT中证A】为自选A类" display="javascript:addOwnedFund('150173');"/>
    <hyperlink ref="A107" r:id="rId582" display="https://www.jisilu.cn/data/sfnew/detail/150283"/>
    <hyperlink ref="C107" r:id="rId583" display="http://finance.sina.com.cn/fund/quotes/150283/bc.shtml"/>
    <hyperlink ref="F107" r:id="rId584" display="http://www.cninfo.com.cn/information/fund/netvalue/150283.html"/>
    <hyperlink ref="M107" r:id="rId585" tooltip="000808" display="http://quote.eastmoney.com/zs000808.html"/>
    <hyperlink ref="O107" r:id="rId586" display="https://www.jisilu.cn/data/utils/lowcalc/150283"/>
    <hyperlink ref="Y107" r:id="rId587" tooltip="加【SW医药A】为自选A类" display="javascript:addOwnedFund('150283');"/>
    <hyperlink ref="A108" r:id="rId588" display="https://www.jisilu.cn/data/sfnew/detail/150235"/>
    <hyperlink ref="C108" r:id="rId589" display="http://finance.sina.com.cn/fund/quotes/150235/bc.shtml"/>
    <hyperlink ref="F108" r:id="rId590" display="http://www.cninfo.com.cn/information/fund/netvalue/150235.html"/>
    <hyperlink ref="M108" r:id="rId591" tooltip="399975" display="http://quote.eastmoney.com/zs399975.html"/>
    <hyperlink ref="O108" r:id="rId592" display="https://www.jisilu.cn/data/utils/lowcalc/150235"/>
    <hyperlink ref="Y108" r:id="rId593" tooltip="加【券商A级】为自选A类" display="javascript:addOwnedFund('150235');"/>
    <hyperlink ref="A109" r:id="rId594" display="https://www.jisilu.cn/data/sfnew/detail/150277"/>
    <hyperlink ref="C109" r:id="rId595" display="http://finance.sina.com.cn/fund/quotes/150277/bc.shtml"/>
    <hyperlink ref="F109" r:id="rId596" display="http://www.cninfo.com.cn/information/fund/netvalue/150277.html"/>
    <hyperlink ref="M109" r:id="rId597" tooltip="399807" display="http://quote.eastmoney.com/zs399807.html"/>
    <hyperlink ref="O109" r:id="rId598" display="https://www.jisilu.cn/data/utils/lowcalc/150277"/>
    <hyperlink ref="Y109" r:id="rId599" tooltip="将【高铁A】从自选中删除" display="javascript:delOwnedFund('150277');"/>
    <hyperlink ref="A110" r:id="rId600" display="https://www.jisilu.cn/data/sfnew/detail/150194"/>
    <hyperlink ref="C110" r:id="rId601" display="http://finance.sina.com.cn/fund/quotes/150194/bc.shtml"/>
    <hyperlink ref="F110" r:id="rId602" display="http://www.cninfo.com.cn/information/fund/netvalue/150194.html"/>
    <hyperlink ref="M110" r:id="rId603" tooltip="399970" display="http://quote.eastmoney.com/zs399970.html"/>
    <hyperlink ref="O110" r:id="rId604" display="https://www.jisilu.cn/data/utils/lowcalc/150194"/>
    <hyperlink ref="Y110" r:id="rId605" tooltip="加【互联网A】为自选A类" display="javascript:addOwnedFund('150194');"/>
    <hyperlink ref="A111" r:id="rId606" display="https://www.jisilu.cn/data/sfnew/detail/150200"/>
    <hyperlink ref="C111" r:id="rId607" display="http://finance.sina.com.cn/fund/quotes/150200/bc.shtml"/>
    <hyperlink ref="F111" r:id="rId608" display="http://www.cninfo.com.cn/information/fund/netvalue/150200.html"/>
    <hyperlink ref="M111" r:id="rId609" tooltip="399975" display="http://quote.eastmoney.com/zs399975.html"/>
    <hyperlink ref="O111" r:id="rId610" display="https://www.jisilu.cn/data/utils/lowcalc/150200"/>
    <hyperlink ref="Y111" r:id="rId611" tooltip="加【券商A】为自选A类" display="javascript:addOwnedFund('150200');"/>
    <hyperlink ref="A112" r:id="rId612" display="https://www.jisilu.cn/data/sfnew/detail/150186"/>
    <hyperlink ref="C112" r:id="rId613" display="http://finance.sina.com.cn/fund/quotes/150186/bc.shtml"/>
    <hyperlink ref="F112" r:id="rId614" display="http://www.cninfo.com.cn/information/fund/netvalue/150186.html"/>
    <hyperlink ref="M112" r:id="rId615" tooltip="399967" display="http://quote.eastmoney.com/zs399967.html"/>
    <hyperlink ref="O112" r:id="rId616" display="https://www.jisilu.cn/data/utils/lowcalc/150186"/>
    <hyperlink ref="Y112" r:id="rId617" tooltip="加【军工A级】为自选A类" display="javascript:addOwnedFund('150186');"/>
    <hyperlink ref="A113" r:id="rId618" display="https://www.jisilu.cn/data/sfnew/detail/150100"/>
    <hyperlink ref="C113" r:id="rId619" display="http://finance.sina.com.cn/fund/quotes/150100/bc.shtml"/>
    <hyperlink ref="F113" r:id="rId620" display="http://www.cninfo.com.cn/information/fund/netvalue/150100.html"/>
    <hyperlink ref="M113" r:id="rId621" tooltip="000805" display="http://quote.eastmoney.com/zs000805.html"/>
    <hyperlink ref="O113" r:id="rId622" display="https://www.jisilu.cn/data/utils/lowcalc/150100"/>
    <hyperlink ref="Y113" r:id="rId623" tooltip="加【资源A】为自选A类" display="javascript:addOwnedFund('150100');"/>
    <hyperlink ref="A114" r:id="rId624" display="https://www.jisilu.cn/data/sfnew/detail/150179"/>
    <hyperlink ref="C114" r:id="rId625" display="http://finance.sina.com.cn/fund/quotes/150179/bc.shtml"/>
    <hyperlink ref="F114" r:id="rId626" display="http://www.cninfo.com.cn/information/fund/netvalue/150179.html"/>
    <hyperlink ref="M114" r:id="rId627" tooltip="399935" display="http://quote.eastmoney.com/zs399935.html"/>
    <hyperlink ref="O114" r:id="rId628" display="https://www.jisilu.cn/data/utils/lowcalc/150179"/>
    <hyperlink ref="Y114" r:id="rId629" tooltip="加【信息A】为自选A类" display="javascript:addOwnedFund('150179');"/>
    <hyperlink ref="A115" r:id="rId630" display="https://www.jisilu.cn/data/sfnew/detail/150205"/>
    <hyperlink ref="C115" r:id="rId631" display="http://finance.sina.com.cn/fund/quotes/150205/bc.shtml"/>
    <hyperlink ref="F115" r:id="rId632" display="http://www.cninfo.com.cn/information/fund/netvalue/150205.html"/>
    <hyperlink ref="M115" r:id="rId633" tooltip="399973" display="http://quote.eastmoney.com/zs399973.html"/>
    <hyperlink ref="O115" r:id="rId634" display="https://www.jisilu.cn/data/utils/lowcalc/150205"/>
    <hyperlink ref="Y115" r:id="rId635" tooltip="加【国防A】为自选A类" display="javascript:addOwnedFund('150205');"/>
    <hyperlink ref="A116" r:id="rId636" display="https://www.jisilu.cn/data/sfnew/detail/150241"/>
    <hyperlink ref="C116" r:id="rId637" display="http://finance.sina.com.cn/fund/quotes/150241/bc.shtml"/>
    <hyperlink ref="F116" r:id="rId638" display="http://www.cninfo.com.cn/information/fund/netvalue/150241.html"/>
    <hyperlink ref="M116" r:id="rId639" tooltip="399986" display="http://quote.eastmoney.com/zs399986.html"/>
    <hyperlink ref="O116" r:id="rId640" display="https://www.jisilu.cn/data/utils/lowcalc/150241"/>
    <hyperlink ref="Y116" r:id="rId641" tooltip="将【银行A级】从自选中删除" display="javascript:delOwnedFund('150241');"/>
    <hyperlink ref="A117" r:id="rId642" display="https://www.jisilu.cn/data/sfnew/detail/502017"/>
    <hyperlink ref="C117" r:id="rId643" display="http://finance.sina.com.cn/fund/quotes/502017/bc.shtml"/>
    <hyperlink ref="F117" r:id="rId644" display="http://www.cninfo.com.cn/information/fund/netvalue/502017.html"/>
    <hyperlink ref="M117" r:id="rId645" tooltip="399991" display="http://quote.eastmoney.com/zs399991.html"/>
    <hyperlink ref="O117" r:id="rId646" display="https://www.jisilu.cn/data/utils/lowcalc/502017"/>
    <hyperlink ref="Y117" r:id="rId647" tooltip="加【带路A】为自选A类" display="javascript:addOwnedFund('502017');"/>
    <hyperlink ref="A118" r:id="rId648" display="https://www.jisilu.cn/data/sfnew/detail/502049"/>
    <hyperlink ref="C118" r:id="rId649" display="http://finance.sina.com.cn/fund/quotes/502049/bc.shtml"/>
    <hyperlink ref="F118" r:id="rId650" display="http://www.cninfo.com.cn/information/fund/netvalue/502049.html"/>
    <hyperlink ref="M118" r:id="rId651" tooltip="000016" display="http://quote.eastmoney.com/zs000016.html"/>
    <hyperlink ref="O118" r:id="rId652" display="https://www.jisilu.cn/data/utils/lowcalc/502049"/>
    <hyperlink ref="Y118" r:id="rId653" tooltip="加【上证50A】为自选A类" display="javascript:addOwnedFund('502049');"/>
    <hyperlink ref="A119" r:id="rId654" display="https://www.jisilu.cn/data/sfnew/detail/150169"/>
    <hyperlink ref="C119" r:id="rId655" display="http://finance.sina.com.cn/fund/quotes/150169/bc.shtml"/>
    <hyperlink ref="F119" r:id="rId656" display="http://www.cninfo.com.cn/information/fund/netvalue/150169.html"/>
    <hyperlink ref="M119" r:id="rId657" tooltip="HSI" display="http://quote.eastmoney.com/hk/zs110000.html"/>
    <hyperlink ref="O119" r:id="rId658" display="https://www.jisilu.cn/data/utils/lowcalc/150169"/>
    <hyperlink ref="Y119" r:id="rId659" tooltip="将【恒生A】从自选中删除" display="javascript:delOwnedFund('150169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177"/>
    <hyperlink ref="C121" r:id="rId667" display="http://finance.sina.com.cn/fund/quotes/150177/bc.shtml"/>
    <hyperlink ref="F121" r:id="rId668" display="http://www.cninfo.com.cn/information/fund/netvalue/150177.html"/>
    <hyperlink ref="M121" r:id="rId669" tooltip="399966" display="http://quote.eastmoney.com/zs399966.html"/>
    <hyperlink ref="O121" r:id="rId670" display="https://www.jisilu.cn/data/utils/lowcalc/150177"/>
    <hyperlink ref="Y121" r:id="rId671" tooltip="加【证保A】为自选A类" display="javascript:addOwnedFund('150177');"/>
    <hyperlink ref="A122" r:id="rId672" display="https://www.jisilu.cn/data/sfnew/detail/150184"/>
    <hyperlink ref="C122" r:id="rId673" display="http://finance.sina.com.cn/fund/quotes/150184/bc.shtml"/>
    <hyperlink ref="F122" r:id="rId674" display="http://www.cninfo.com.cn/information/fund/netvalue/150184.html"/>
    <hyperlink ref="M122" r:id="rId675" tooltip="000827" display="http://quote.eastmoney.com/zs000827.html"/>
    <hyperlink ref="O122" r:id="rId676" display="https://www.jisilu.cn/data/utils/lowcalc/150184"/>
    <hyperlink ref="Y122" r:id="rId677" tooltip="加【环保A】为自选A类" display="javascript:addOwnedFund('150184');"/>
    <hyperlink ref="A123" r:id="rId678" display="https://www.jisilu.cn/data/sfnew/detail/150203"/>
    <hyperlink ref="C123" r:id="rId679" display="http://finance.sina.com.cn/fund/quotes/150203/bc.shtml"/>
    <hyperlink ref="F123" r:id="rId680" display="http://www.cninfo.com.cn/information/fund/netvalue/150203.html"/>
    <hyperlink ref="M123" r:id="rId681" tooltip="399971" display="http://quote.eastmoney.com/zs399971.html"/>
    <hyperlink ref="O123" r:id="rId682" display="https://www.jisilu.cn/data/utils/lowcalc/150203"/>
    <hyperlink ref="Y123" r:id="rId683" tooltip="加【传媒A】为自选A类" display="javascript:addOwnedFund('150203');"/>
    <hyperlink ref="A124" r:id="rId684" display="https://www.jisilu.cn/data/sfnew/detail/150251"/>
    <hyperlink ref="C124" r:id="rId685" display="http://finance.sina.com.cn/fund/quotes/150251/bc.shtml"/>
    <hyperlink ref="F124" r:id="rId686" display="http://www.cninfo.com.cn/information/fund/netvalue/150251.html"/>
    <hyperlink ref="M124" r:id="rId687" tooltip="399990" display="http://quote.eastmoney.com/zs399990.html"/>
    <hyperlink ref="O124" r:id="rId688" display="https://www.jisilu.cn/data/utils/lowcalc/150251"/>
    <hyperlink ref="Y124" r:id="rId689" tooltip="加【煤炭A】为自选A类" display="javascript:addOwnedFund('150251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209"/>
    <hyperlink ref="C126" r:id="rId697" display="http://finance.sina.com.cn/fund/quotes/150209/bc.shtml"/>
    <hyperlink ref="F126" r:id="rId698" display="http://www.cninfo.com.cn/information/fund/netvalue/150209.html"/>
    <hyperlink ref="M126" r:id="rId699" tooltip="399974" display="http://quote.eastmoney.com/zs399974.html"/>
    <hyperlink ref="O126" r:id="rId700" display="https://www.jisilu.cn/data/utils/lowcalc/150209"/>
    <hyperlink ref="Y126" r:id="rId701" tooltip="加【国企改A】为自选A类" display="javascript:addOwnedFund('150209');"/>
    <hyperlink ref="A127" r:id="rId702" display="https://www.jisilu.cn/data/sfnew/detail/150329"/>
    <hyperlink ref="C127" r:id="rId703" display="http://finance.sina.com.cn/fund/quotes/150329/bc.shtml"/>
    <hyperlink ref="F127" r:id="rId704" display="http://www.cninfo.com.cn/information/fund/netvalue/150329.html"/>
    <hyperlink ref="M127" r:id="rId705" tooltip="399809" display="http://quote.eastmoney.com/zs399809.html"/>
    <hyperlink ref="O127" r:id="rId706" display="https://www.jisilu.cn/data/utils/lowcalc/150329"/>
    <hyperlink ref="Y127" r:id="rId707" tooltip="加【保险A】为自选A类" display="javascript:addOwnedFund('150329');"/>
    <hyperlink ref="A128" r:id="rId708" display="https://www.jisilu.cn/data/sfnew/detail/150051"/>
    <hyperlink ref="C128" r:id="rId709" display="http://finance.sina.com.cn/fund/quotes/150051/bc.shtml"/>
    <hyperlink ref="F128" r:id="rId710" display="http://www.cninfo.com.cn/information/fund/netvalue/150051.html"/>
    <hyperlink ref="M128" r:id="rId711" tooltip="399300" display="http://quote.eastmoney.com/zs399300.html"/>
    <hyperlink ref="O128" r:id="rId712" display="https://www.jisilu.cn/data/utils/lowcalc/150051"/>
    <hyperlink ref="Y128" r:id="rId713" tooltip="加【沪深300A】为自选A类" display="javascript:addOwnedFund('150051');"/>
    <hyperlink ref="A129" r:id="rId714" display="https://www.jisilu.cn/data/sfnew/detail/502004"/>
    <hyperlink ref="C129" r:id="rId715" display="http://finance.sina.com.cn/fund/quotes/502004/bc.shtml"/>
    <hyperlink ref="F129" r:id="rId716" display="http://www.cninfo.com.cn/information/fund/netvalue/502004.html"/>
    <hyperlink ref="M129" r:id="rId717" tooltip="399967" display="http://quote.eastmoney.com/zs399967.html"/>
    <hyperlink ref="O129" r:id="rId718" display="https://www.jisilu.cn/data/utils/lowcalc/502004"/>
    <hyperlink ref="Y129" r:id="rId719" tooltip="加【军工A】为自选A类" display="javascript:addOwnedFund('502004');"/>
    <hyperlink ref="A130" r:id="rId720" display="https://www.jisilu.cn/data/sfnew/detail/502011"/>
    <hyperlink ref="C130" r:id="rId721" display="http://finance.sina.com.cn/fund/quotes/502011/bc.shtml"/>
    <hyperlink ref="F130" r:id="rId722" display="http://www.cninfo.com.cn/information/fund/netvalue/502011.html"/>
    <hyperlink ref="M130" r:id="rId723" tooltip="399975" display="http://quote.eastmoney.com/zs399975.html"/>
    <hyperlink ref="O130" r:id="rId724" display="https://www.jisilu.cn/data/utils/lowcalc/502011"/>
    <hyperlink ref="Y130" r:id="rId725" tooltip="加【证券A】为自选A类" display="javascript:addOwnedFund('502011');"/>
    <hyperlink ref="A131" r:id="rId726" display="https://www.jisilu.cn/data/sfnew/detail/150227"/>
    <hyperlink ref="C131" r:id="rId727" display="http://finance.sina.com.cn/fund/quotes/150227/bc.shtml"/>
    <hyperlink ref="F131" r:id="rId728" display="http://www.cninfo.com.cn/information/fund/netvalue/150227.html"/>
    <hyperlink ref="M131" r:id="rId729" tooltip="399986" display="http://quote.eastmoney.com/zs399986.html"/>
    <hyperlink ref="O131" r:id="rId730" display="https://www.jisilu.cn/data/utils/lowcalc/150227"/>
    <hyperlink ref="Y131" r:id="rId731" tooltip="将【银行A】从自选中删除" display="javascript:delOwnedFund('150227');"/>
    <hyperlink ref="A132" r:id="rId732" display="https://www.jisilu.cn/data/sfnew/detail/150269"/>
    <hyperlink ref="C132" r:id="rId733" display="http://finance.sina.com.cn/fund/quotes/150269/bc.shtml"/>
    <hyperlink ref="F132" r:id="rId734" display="http://www.cninfo.com.cn/information/fund/netvalue/150269.html"/>
    <hyperlink ref="M132" r:id="rId735" tooltip="399997" display="http://quote.eastmoney.com/zs399997.html"/>
    <hyperlink ref="O132" r:id="rId736" display="https://www.jisilu.cn/data/utils/lowcalc/150269"/>
    <hyperlink ref="Y132" r:id="rId737" tooltip="加【白酒A】为自选A类" display="javascript:addOwnedFund('150269');"/>
    <hyperlink ref="A133" r:id="rId738" display="https://www.jisilu.cn/data/sfnew/detail/150181"/>
    <hyperlink ref="C133" r:id="rId739" display="http://finance.sina.com.cn/fund/quotes/150181/bc.shtml"/>
    <hyperlink ref="F133" r:id="rId740" display="http://www.cninfo.com.cn/information/fund/netvalue/150181.html"/>
    <hyperlink ref="M133" r:id="rId741" tooltip="399967" display="http://quote.eastmoney.com/zs399967.html"/>
    <hyperlink ref="O133" r:id="rId742" display="https://www.jisilu.cn/data/utils/lowcalc/150181"/>
    <hyperlink ref="Y133" r:id="rId743" tooltip="加【军工A】为自选A类" display="javascript:addOwnedFund('150181');"/>
    <hyperlink ref="A134" r:id="rId744" display="https://www.jisilu.cn/data/sfnew/detail/150279"/>
    <hyperlink ref="C134" r:id="rId745" display="http://finance.sina.com.cn/fund/quotes/150279/bc.shtml"/>
    <hyperlink ref="F134" r:id="rId746" display="http://www.cninfo.com.cn/information/fund/netvalue/150279.html"/>
    <hyperlink ref="M134" r:id="rId747" tooltip="399808" display="http://quote.eastmoney.com/zs399808.html"/>
    <hyperlink ref="O134" r:id="rId748" display="https://www.jisilu.cn/data/utils/lowcalc/150279"/>
    <hyperlink ref="Y134" r:id="rId749" tooltip="加【新能A】为自选A类" display="javascript:addOwnedFund('150279');"/>
    <hyperlink ref="A135" r:id="rId750" display="https://www.jisilu.cn/data/sfnew/detail/150171"/>
    <hyperlink ref="C135" r:id="rId751" display="http://finance.sina.com.cn/fund/quotes/150171/bc.shtml"/>
    <hyperlink ref="F135" r:id="rId752" display="http://www.cninfo.com.cn/information/fund/netvalue/150171.html"/>
    <hyperlink ref="M135" r:id="rId753" tooltip="399707" display="http://quote.eastmoney.com/zs399707.html"/>
    <hyperlink ref="O135" r:id="rId754" display="https://www.jisilu.cn/data/utils/lowcalc/150171"/>
    <hyperlink ref="Y135" r:id="rId755" tooltip="加【证券A】为自选A类" display="javascript:addOwnedFund('150171');"/>
    <hyperlink ref="A136" r:id="rId756" display="https://www.jisilu.cn/data/sfnew/detail/150143"/>
    <hyperlink ref="C136" r:id="rId757" display="http://finance.sina.com.cn/fund/quotes/150143/bc.shtml"/>
    <hyperlink ref="F136" r:id="rId758" display="http://www.cninfo.com.cn/information/fund/netvalue/150143.html"/>
    <hyperlink ref="M136" r:id="rId759" tooltip="000832" display="http://quote.eastmoney.com/zs000832.html"/>
    <hyperlink ref="O136" r:id="rId760" display="https://www.jisilu.cn/data/utils/lowcalc/150143"/>
    <hyperlink ref="Y136" r:id="rId761" tooltip="加【转债A级】为自选A类" display="javascript:addOwnedFund('150143');"/>
    <hyperlink ref="A137" r:id="rId762" display="https://www.jisilu.cn/data/sfnew/detail/150245"/>
    <hyperlink ref="C137" r:id="rId763" display="http://finance.sina.com.cn/fund/quotes/150245/bc.shtml"/>
    <hyperlink ref="F137" r:id="rId764" display="http://www.cninfo.com.cn/information/fund/netvalue/150245.html"/>
    <hyperlink ref="M137" r:id="rId765" tooltip="399970" display="http://quote.eastmoney.com/zs399970.html"/>
    <hyperlink ref="O137" r:id="rId766" display="https://www.jisilu.cn/data/utils/lowcalc/150245"/>
    <hyperlink ref="Y137" r:id="rId767" tooltip="加【互联A】为自选A类" display="javascript:addOwnedFund('150245');"/>
    <hyperlink ref="A138" r:id="rId768" display="https://www.jisilu.cn/data/sfnew/detail/150192"/>
    <hyperlink ref="C138" r:id="rId769" display="http://finance.sina.com.cn/fund/quotes/150192/bc.shtml"/>
    <hyperlink ref="F138" r:id="rId770" display="http://www.cninfo.com.cn/information/fund/netvalue/150192.html"/>
    <hyperlink ref="M138" r:id="rId771" tooltip="399965" display="http://quote.eastmoney.com/zs399965.html"/>
    <hyperlink ref="O138" r:id="rId772" display="https://www.jisilu.cn/data/utils/lowcalc/150192"/>
    <hyperlink ref="Y138" r:id="rId773" tooltip="加【地产A】为自选A类" display="javascript:addOwnedFund('150192');"/>
    <hyperlink ref="A139" r:id="rId774" display="https://www.jisilu.cn/data/sfnew/detail/150311"/>
    <hyperlink ref="C139" r:id="rId775" display="http://finance.sina.com.cn/fund/quotes/150311/bc.shtml"/>
    <hyperlink ref="F139" r:id="rId776" display="http://www.cninfo.com.cn/information/fund/netvalue/150311.html"/>
    <hyperlink ref="M139" r:id="rId777" tooltip="399996" display="http://quote.eastmoney.com/zs399996.html"/>
    <hyperlink ref="O139" r:id="rId778" display="https://www.jisilu.cn/data/utils/lowcalc/150311"/>
    <hyperlink ref="Y139" r:id="rId779" tooltip="加【智能A】为自选A类" display="javascript:addOwnedFund('150311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1" r:id="rId786" display="https://www.jisilu.cn/data/sfnew/detail/150092"/>
    <hyperlink ref="C141" r:id="rId787" display="http://finance.sina.com.cn/fund/quotes/150092/bc.shtml"/>
    <hyperlink ref="F141" r:id="rId788" display="http://www.cninfo.com.cn/information/fund/netvalue/150092.html"/>
    <hyperlink ref="M141" r:id="rId789" tooltip="399007" display="http://quote.eastmoney.com/zs399007.html"/>
    <hyperlink ref="O141" r:id="rId790" display="https://www.jisilu.cn/data/utils/lowcalc/150092"/>
    <hyperlink ref="Y141" r:id="rId791" tooltip="加【诺德300A】为自选A类" display="javascript:addOwnedFund('150092');"/>
    <hyperlink ref="A142" r:id="rId792" display="https://www.jisilu.cn/data/sfnew/detail/150309"/>
    <hyperlink ref="C142" r:id="rId793" display="http://finance.sina.com.cn/fund/quotes/150309/bc.shtml"/>
    <hyperlink ref="F142" r:id="rId794" display="http://www.cninfo.com.cn/information/fund/netvalue/150309.html"/>
    <hyperlink ref="M142" r:id="rId795" tooltip="399994" display="http://quote.eastmoney.com/zs399994.html"/>
    <hyperlink ref="O142" r:id="rId796" display="https://www.jisilu.cn/data/utils/lowcalc/150309"/>
    <hyperlink ref="Y142" r:id="rId797" tooltip="加【信息安A】为自选A类" display="javascript:addOwnedFund('150309');"/>
    <hyperlink ref="A143" r:id="rId798" display="https://www.jisilu.cn/data/sfnew/detail/150231"/>
    <hyperlink ref="C143" r:id="rId799" display="http://finance.sina.com.cn/fund/quotes/150231/bc.shtml"/>
    <hyperlink ref="F143" r:id="rId800" display="http://www.cninfo.com.cn/information/fund/netvalue/150231.html"/>
    <hyperlink ref="M143" r:id="rId801" tooltip="399811" display="http://quote.eastmoney.com/zs399811.html"/>
    <hyperlink ref="O143" r:id="rId802" display="https://www.jisilu.cn/data/utils/lowcalc/150231"/>
    <hyperlink ref="Y143" r:id="rId803" tooltip="加【电子A】为自选A类" display="javascript:addOwnedFund('150231');"/>
    <hyperlink ref="A145" r:id="rId804" display="https://www.jisilu.cn/data/sfnew/detail/150066"/>
    <hyperlink ref="C145" r:id="rId805" display="http://finance.sina.com.cn/fund/quotes/150066/bc.shtml"/>
    <hyperlink ref="F145" r:id="rId806" display="http://www.cninfo.com.cn/information/fund/netvalue/150066.html"/>
    <hyperlink ref="M145" r:id="rId807" tooltip="399481" display="http://quote.eastmoney.com/zs399481.html"/>
    <hyperlink ref="O145" r:id="rId808" display="https://www.jisilu.cn/data/utils/lowcalc/150066"/>
    <hyperlink ref="Y145" r:id="rId809" tooltip="加【互利A】为自选A类" display="javascript:addOwnedFund('150066');"/>
    <hyperlink ref="A146" r:id="rId810" display="https://www.jisilu.cn/data/sfnew/detail/150133"/>
    <hyperlink ref="C146" r:id="rId811" display="http://finance.sina.com.cn/fund/quotes/150133/bc.shtml"/>
    <hyperlink ref="F146" r:id="rId812" display="http://www.cninfo.com.cn/information/fund/netvalue/150133.html"/>
    <hyperlink ref="M146" r:id="rId813" tooltip="000833" display="http://quote.eastmoney.com/zs000833.html"/>
    <hyperlink ref="Y146" r:id="rId814" tooltip="加【德信A】为自选A类" display="javascript:addOwnedFund('150133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016"/>
    <hyperlink ref="C148" r:id="rId821" display="http://finance.sina.com.cn/fund/quotes/150016/bc.shtml"/>
    <hyperlink ref="F148" r:id="rId822" display="http://www.cninfo.com.cn/information/fund/netvalue/150016.html"/>
    <hyperlink ref="M148" r:id="rId823" tooltip="399300" display="http://quote.eastmoney.com/zs399300.html"/>
    <hyperlink ref="Y148" r:id="rId824" tooltip="加【合润A】为自选A类" display="javascript:addOwnedFund('150016');"/>
    <hyperlink ref="A149" r:id="rId825" display="https://www.jisilu.cn/data/sfnew/detail/150188"/>
    <hyperlink ref="C149" r:id="rId826" display="http://finance.sina.com.cn/fund/quotes/150188/bc.shtml"/>
    <hyperlink ref="F149" r:id="rId827" display="http://www.cninfo.com.cn/information/fund/netvalue/150188.html"/>
    <hyperlink ref="M149" r:id="rId828" tooltip="000832" display="http://quote.eastmoney.com/zs000832.html"/>
    <hyperlink ref="O149" r:id="rId829" display="https://www.jisilu.cn/data/utils/lowcalc/150188"/>
    <hyperlink ref="Y149" r:id="rId830" tooltip="加【转债优先】为自选A类" display="javascript:addOwnedFund('150188');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topLeftCell="A49" workbookViewId="0">
      <selection activeCell="I49" sqref="I49"/>
    </sheetView>
  </sheetViews>
  <sheetFormatPr defaultRowHeight="13.5" x14ac:dyDescent="0.15"/>
  <cols>
    <col min="1" max="1" width="23.375" customWidth="1"/>
    <col min="2" max="2" width="10.125" customWidth="1"/>
    <col min="3" max="3" width="10.5" bestFit="1" customWidth="1"/>
    <col min="4" max="4" width="12.125" customWidth="1"/>
    <col min="5" max="5" width="18.7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47.125" customWidth="1"/>
    <col min="13" max="13" width="7.25" bestFit="1" customWidth="1"/>
    <col min="14" max="14" width="5.875" bestFit="1" customWidth="1"/>
    <col min="15" max="15" width="10.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20160913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8.3050847457627144E-5</v>
      </c>
      <c r="G3" s="48">
        <f t="shared" ref="G3:G8" ca="1" si="1">VLOOKUP($E3,INDIRECT($B$2 &amp; "!$A$3:$Y$207"),8,FALSE)</f>
        <v>0.44067796610169491</v>
      </c>
      <c r="H3" s="48">
        <f t="shared" ref="H3:H8" ca="1" si="2">VLOOKUP($E3,INDIRECT($B$2 &amp; "!$A$3:$Y$207"),7,FALSE)</f>
        <v>-1.9908474576271189E-2</v>
      </c>
      <c r="I3" s="48">
        <f t="shared" ref="I3:I8" ca="1" si="3">VLOOKUP($E3,INDIRECT($B$2 &amp; "!$A$3:$Y$207"),11,FALSE)</f>
        <v>4.416305084745762E-2</v>
      </c>
      <c r="J3" s="48">
        <f t="shared" ref="J3:J8" ca="1" si="4">VLOOKUP($E3,INDIRECT($B$2 &amp; "!$A$3:$Y$207"),16,FALSE)</f>
        <v>-2.3822413793103452E-2</v>
      </c>
      <c r="K3" s="48">
        <f t="shared" ref="K3:K8" ca="1" si="5">VLOOKUP($E3,INDIRECT($B$2 &amp; "!$A$3:$Y$207"),18,FALSE)</f>
        <v>-1.6627118644067795E-3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1.6000000000000007E-4</v>
      </c>
      <c r="G4" s="48">
        <f t="shared" ca="1" si="1"/>
        <v>0.6</v>
      </c>
      <c r="H4" s="48">
        <f t="shared" ca="1" si="2"/>
        <v>-2.4620000000000003E-2</v>
      </c>
      <c r="I4" s="48">
        <f t="shared" ca="1" si="3"/>
        <v>4.5839999999999999E-2</v>
      </c>
      <c r="J4" s="48">
        <f t="shared" ca="1" si="4"/>
        <v>-2.5180000000000001E-2</v>
      </c>
      <c r="K4" s="48">
        <f t="shared" ca="1" si="5"/>
        <v>-3.5799999999999998E-3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4.942857142857149E-4</v>
      </c>
      <c r="G5" s="87">
        <f t="shared" ca="1" si="1"/>
        <v>0.42857142857142855</v>
      </c>
      <c r="H5" s="87">
        <f t="shared" ca="1" si="2"/>
        <v>-3.4682857142857133E-2</v>
      </c>
      <c r="I5" s="87">
        <f t="shared" ca="1" si="3"/>
        <v>4.3663142857142845E-2</v>
      </c>
      <c r="J5" s="87">
        <f t="shared" ca="1" si="4"/>
        <v>-3.6387096774193543E-2</v>
      </c>
      <c r="K5" s="87">
        <f t="shared" ca="1" si="5"/>
        <v>4.7885714285714294E-3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-1.1115384615384622E-3</v>
      </c>
      <c r="G6" s="87">
        <f t="shared" ca="1" si="1"/>
        <v>0.26923076923076922</v>
      </c>
      <c r="H6" s="87">
        <f t="shared" ca="1" si="2"/>
        <v>-6.5339743589743579E-2</v>
      </c>
      <c r="I6" s="87">
        <f t="shared" ca="1" si="3"/>
        <v>5.1732820512820514E-2</v>
      </c>
      <c r="J6" s="87">
        <f t="shared" ca="1" si="4"/>
        <v>-5.5612820512820509E-2</v>
      </c>
      <c r="K6" s="87">
        <f t="shared" ca="1" si="5"/>
        <v>-2.7076923076923077E-3</v>
      </c>
      <c r="L6" s="308" t="s">
        <v>488</v>
      </c>
    </row>
    <row r="7" spans="1:12" ht="14.25" thickBot="1" x14ac:dyDescent="0.2">
      <c r="E7" s="86" t="s">
        <v>244</v>
      </c>
      <c r="F7" s="48">
        <f t="shared" ca="1" si="0"/>
        <v>-2.5000000000000001E-3</v>
      </c>
      <c r="G7" s="48">
        <f t="shared" ca="1" si="1"/>
        <v>0</v>
      </c>
      <c r="H7" s="48">
        <f t="shared" ca="1" si="2"/>
        <v>-0.17613333333333334</v>
      </c>
      <c r="I7" s="48">
        <f t="shared" ca="1" si="3"/>
        <v>5.0863333333333337E-2</v>
      </c>
      <c r="J7" s="48">
        <f t="shared" ca="1" si="4"/>
        <v>-0.13233333333333333</v>
      </c>
      <c r="K7" s="48">
        <f t="shared" ca="1" si="5"/>
        <v>-5.3999999999999994E-3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1.6666666666666661E-4</v>
      </c>
      <c r="G8" s="48">
        <f t="shared" ca="1" si="1"/>
        <v>0.33333333333333331</v>
      </c>
      <c r="H8" s="48">
        <f t="shared" ca="1" si="2"/>
        <v>-0.14029999999999998</v>
      </c>
      <c r="I8" s="48">
        <f t="shared" ca="1" si="3"/>
        <v>5.2160000000000005E-2</v>
      </c>
      <c r="J8" s="48">
        <f t="shared" ca="1" si="4"/>
        <v>-9.3833333333333338E-2</v>
      </c>
      <c r="K8" s="48">
        <f t="shared" ca="1" si="5"/>
        <v>4.3E-3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132.13999999999999</v>
      </c>
      <c r="I10" s="543">
        <v>0</v>
      </c>
      <c r="J10" s="74" t="s">
        <v>261</v>
      </c>
      <c r="K10" s="74">
        <v>131.76</v>
      </c>
      <c r="L10" s="544" t="s">
        <v>505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159.4</v>
      </c>
      <c r="I11" s="543">
        <v>2.0000000000000001E-4</v>
      </c>
      <c r="J11" s="74" t="s">
        <v>581</v>
      </c>
      <c r="K11" s="74"/>
      <c r="L11" s="544" t="s">
        <v>505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1502.42</v>
      </c>
      <c r="I12" s="543">
        <v>-2.0000000000000001E-4</v>
      </c>
      <c r="J12" s="74"/>
      <c r="K12" s="74"/>
      <c r="L12" s="544" t="s">
        <v>573</v>
      </c>
    </row>
    <row r="13" spans="1:12" ht="14.25" thickBot="1" x14ac:dyDescent="0.2">
      <c r="E13" s="74" t="s">
        <v>459</v>
      </c>
      <c r="F13" s="75" t="s">
        <v>554</v>
      </c>
      <c r="G13" s="75"/>
      <c r="H13" s="74">
        <v>101.405</v>
      </c>
      <c r="I13" s="543">
        <v>1.1999999999999999E-3</v>
      </c>
      <c r="J13" s="74"/>
      <c r="K13" s="74"/>
      <c r="L13" s="544" t="s">
        <v>505</v>
      </c>
    </row>
    <row r="14" spans="1:12" ht="14.25" thickBot="1" x14ac:dyDescent="0.2">
      <c r="E14" s="74" t="s">
        <v>461</v>
      </c>
      <c r="F14" s="75" t="s">
        <v>556</v>
      </c>
      <c r="G14" s="75"/>
      <c r="H14" s="74">
        <v>100.92</v>
      </c>
      <c r="I14" s="543">
        <v>2.7000000000000001E-3</v>
      </c>
      <c r="J14" s="74"/>
      <c r="K14" s="74"/>
      <c r="L14" s="544" t="s">
        <v>505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2.7650000000000001E-2</v>
      </c>
      <c r="I15" s="356" t="s">
        <v>433</v>
      </c>
      <c r="J15" s="74"/>
      <c r="K15" s="74" t="s">
        <v>579</v>
      </c>
      <c r="L15" s="544" t="s">
        <v>431</v>
      </c>
    </row>
    <row r="16" spans="1:12" ht="14.25" thickBot="1" x14ac:dyDescent="0.2">
      <c r="E16" s="74" t="s">
        <v>511</v>
      </c>
      <c r="F16" s="75"/>
      <c r="G16" s="75"/>
      <c r="H16" s="356">
        <v>3.27E-2</v>
      </c>
      <c r="I16" s="356"/>
      <c r="J16" s="74" t="s">
        <v>512</v>
      </c>
      <c r="K16" s="74" t="s">
        <v>513</v>
      </c>
      <c r="L16" s="544" t="s">
        <v>514</v>
      </c>
    </row>
    <row r="18" spans="1:29" ht="14.25" thickBot="1" x14ac:dyDescent="0.2">
      <c r="D18" s="315">
        <f>SUM(D21:D22)</f>
        <v>3.0300000000000001E-2</v>
      </c>
    </row>
    <row r="19" spans="1:29" x14ac:dyDescent="0.15">
      <c r="A19" s="755" t="s">
        <v>405</v>
      </c>
      <c r="B19" s="755" t="s">
        <v>399</v>
      </c>
      <c r="C19" s="755" t="s">
        <v>401</v>
      </c>
      <c r="D19" s="755" t="s">
        <v>403</v>
      </c>
      <c r="E19" s="755" t="s">
        <v>309</v>
      </c>
      <c r="F19" s="755" t="s">
        <v>310</v>
      </c>
      <c r="G19" s="755" t="s">
        <v>311</v>
      </c>
      <c r="H19" s="755" t="s">
        <v>297</v>
      </c>
      <c r="I19" s="738" t="s">
        <v>313</v>
      </c>
      <c r="J19" s="755" t="s">
        <v>315</v>
      </c>
      <c r="K19" s="755" t="s">
        <v>316</v>
      </c>
      <c r="L19" s="215" t="s">
        <v>318</v>
      </c>
      <c r="M19" s="738" t="s">
        <v>320</v>
      </c>
      <c r="N19" s="216" t="s">
        <v>321</v>
      </c>
      <c r="O19" s="216" t="s">
        <v>322</v>
      </c>
      <c r="P19" s="738" t="s">
        <v>324</v>
      </c>
      <c r="Q19" s="755" t="s">
        <v>326</v>
      </c>
      <c r="R19" s="738" t="s">
        <v>327</v>
      </c>
      <c r="S19" s="738" t="s">
        <v>329</v>
      </c>
      <c r="T19" s="216" t="s">
        <v>331</v>
      </c>
      <c r="U19" s="738" t="s">
        <v>333</v>
      </c>
      <c r="V19" s="216" t="s">
        <v>335</v>
      </c>
      <c r="W19" s="736" t="s">
        <v>337</v>
      </c>
      <c r="X19" s="736" t="s">
        <v>27</v>
      </c>
      <c r="Y19" s="736" t="s">
        <v>343</v>
      </c>
      <c r="Z19" s="5" t="s">
        <v>338</v>
      </c>
      <c r="AA19" s="739" t="s">
        <v>340</v>
      </c>
      <c r="AB19" s="755" t="s">
        <v>341</v>
      </c>
      <c r="AC19" s="756" t="s">
        <v>342</v>
      </c>
    </row>
    <row r="20" spans="1:29" ht="14.25" thickBot="1" x14ac:dyDescent="0.2">
      <c r="A20" s="740"/>
      <c r="B20" s="740" t="s">
        <v>399</v>
      </c>
      <c r="C20" s="740" t="s">
        <v>401</v>
      </c>
      <c r="D20" s="740" t="s">
        <v>403</v>
      </c>
      <c r="E20" s="740"/>
      <c r="F20" s="740"/>
      <c r="G20" s="740"/>
      <c r="H20" s="740"/>
      <c r="I20" s="737" t="s">
        <v>314</v>
      </c>
      <c r="J20" s="740"/>
      <c r="K20" s="740"/>
      <c r="L20" s="214" t="s">
        <v>317</v>
      </c>
      <c r="M20" s="177" t="s">
        <v>318</v>
      </c>
      <c r="N20" s="217" t="s">
        <v>318</v>
      </c>
      <c r="O20" s="217" t="s">
        <v>323</v>
      </c>
      <c r="P20" s="177" t="s">
        <v>325</v>
      </c>
      <c r="Q20" s="740"/>
      <c r="R20" s="177" t="s">
        <v>297</v>
      </c>
      <c r="S20" s="177" t="s">
        <v>330</v>
      </c>
      <c r="T20" s="217" t="s">
        <v>332</v>
      </c>
      <c r="U20" s="177" t="s">
        <v>334</v>
      </c>
      <c r="V20" s="217" t="s">
        <v>336</v>
      </c>
      <c r="W20" s="177" t="s">
        <v>336</v>
      </c>
      <c r="X20" s="737" t="s">
        <v>25</v>
      </c>
      <c r="Y20" s="737" t="s">
        <v>29</v>
      </c>
      <c r="Z20" s="6" t="s">
        <v>339</v>
      </c>
      <c r="AA20" s="740"/>
      <c r="AB20" s="740"/>
      <c r="AC20" s="742"/>
    </row>
    <row r="21" spans="1:29" s="60" customFormat="1" ht="18.75" thickBot="1" x14ac:dyDescent="0.2">
      <c r="A21" s="73" t="s">
        <v>391</v>
      </c>
      <c r="B21" s="309">
        <v>150175</v>
      </c>
      <c r="C21" s="309" t="str">
        <f ca="1">F21</f>
        <v>H股A</v>
      </c>
      <c r="D21" s="310">
        <v>2.0199999999999999E-2</v>
      </c>
      <c r="E21" s="51">
        <f t="shared" ref="E21:T22" ca="1" si="6">VLOOKUP($B21,INDIRECT($B$2 &amp; "!$A$3:$Y$207"),COLUMN()-4,0)</f>
        <v>150175</v>
      </c>
      <c r="F21" s="309" t="str">
        <f t="shared" ca="1" si="6"/>
        <v>H股A</v>
      </c>
      <c r="G21" s="51">
        <f t="shared" ca="1" si="6"/>
        <v>0.98799999999999999</v>
      </c>
      <c r="H21" s="310">
        <f t="shared" ca="1" si="6"/>
        <v>-2E-3</v>
      </c>
      <c r="I21" s="309">
        <f t="shared" ca="1" si="6"/>
        <v>8973.67</v>
      </c>
      <c r="J21" s="51">
        <f t="shared" ca="1" si="6"/>
        <v>1.0389999999999999</v>
      </c>
      <c r="K21" s="311">
        <f t="shared" ca="1" si="6"/>
        <v>4.9099999999999998E-2</v>
      </c>
      <c r="L21" s="311">
        <f t="shared" ca="1" si="6"/>
        <v>3.5000000000000003E-2</v>
      </c>
      <c r="M21" s="309">
        <f t="shared" ca="1" si="6"/>
        <v>5</v>
      </c>
      <c r="N21" s="309">
        <f t="shared" ca="1" si="6"/>
        <v>5</v>
      </c>
      <c r="O21" s="311">
        <f t="shared" ca="1" si="6"/>
        <v>5.2690000000000001E-2</v>
      </c>
      <c r="P21" s="309" t="str">
        <f t="shared" ca="1" si="6"/>
        <v>永续</v>
      </c>
      <c r="Q21" s="51" t="str">
        <f t="shared" ca="1" si="6"/>
        <v>恒生国企</v>
      </c>
      <c r="R21" s="310">
        <f t="shared" ca="1" si="6"/>
        <v>-8.6E-3</v>
      </c>
      <c r="S21" s="56">
        <f t="shared" ca="1" si="6"/>
        <v>0.31380000000000002</v>
      </c>
      <c r="T21" s="311" t="str">
        <f t="shared" ca="1" si="6"/>
        <v>无下折</v>
      </c>
      <c r="U21" s="311">
        <f t="shared" ref="S21:AE22" ca="1" si="7">VLOOKUP($B21,INDIRECT($B$2 &amp; "!$A$3:$Y$207"),COLUMN()-4,0)</f>
        <v>0.66120000000000001</v>
      </c>
      <c r="V21" s="311">
        <f t="shared" ca="1" si="7"/>
        <v>8.3000000000000001E-3</v>
      </c>
      <c r="W21" s="311">
        <f t="shared" ca="1" si="7"/>
        <v>2.8999999999999998E-3</v>
      </c>
      <c r="X21" s="311">
        <f t="shared" ca="1" si="7"/>
        <v>7.1000000000000004E-3</v>
      </c>
      <c r="Y21" s="309">
        <f t="shared" ca="1" si="7"/>
        <v>354704</v>
      </c>
      <c r="Z21" s="309">
        <f t="shared" ca="1" si="7"/>
        <v>3272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" x14ac:dyDescent="0.15">
      <c r="A22" s="73"/>
      <c r="B22" s="566">
        <v>150329</v>
      </c>
      <c r="C22" s="566" t="str">
        <f ca="1">F22</f>
        <v>保险A</v>
      </c>
      <c r="D22" s="567">
        <v>1.01E-2</v>
      </c>
      <c r="E22" s="568">
        <f t="shared" ca="1" si="6"/>
        <v>150329</v>
      </c>
      <c r="F22" s="566" t="str">
        <f t="shared" ca="1" si="6"/>
        <v>保险A</v>
      </c>
      <c r="G22" s="568">
        <f t="shared" ca="1" si="6"/>
        <v>1.0549999999999999</v>
      </c>
      <c r="H22" s="567">
        <f t="shared" ca="1" si="6"/>
        <v>-8.9999999999999998E-4</v>
      </c>
      <c r="I22" s="566">
        <f t="shared" ca="1" si="6"/>
        <v>388.83</v>
      </c>
      <c r="J22" s="568">
        <f t="shared" ca="1" si="6"/>
        <v>1.034</v>
      </c>
      <c r="K22" s="569">
        <f t="shared" ca="1" si="6"/>
        <v>-2.0299999999999999E-2</v>
      </c>
      <c r="L22" s="569">
        <f t="shared" ca="1" si="6"/>
        <v>0.03</v>
      </c>
      <c r="M22" s="566">
        <f t="shared" ca="1" si="6"/>
        <v>4.5</v>
      </c>
      <c r="N22" s="566">
        <f t="shared" ca="1" si="6"/>
        <v>4.5</v>
      </c>
      <c r="O22" s="569">
        <f t="shared" ca="1" si="6"/>
        <v>4.4069999999999998E-2</v>
      </c>
      <c r="P22" s="566" t="str">
        <f t="shared" ca="1" si="6"/>
        <v>永续</v>
      </c>
      <c r="Q22" s="568" t="str">
        <f t="shared" ca="1" si="6"/>
        <v>保险主题</v>
      </c>
      <c r="R22" s="567">
        <f t="shared" ca="1" si="6"/>
        <v>-1.09E-2</v>
      </c>
      <c r="S22" s="570">
        <f t="shared" ca="1" si="7"/>
        <v>0.33329999999999999</v>
      </c>
      <c r="T22" s="569">
        <f t="shared" ca="1" si="7"/>
        <v>-2.1299999999999999E-2</v>
      </c>
      <c r="U22" s="569">
        <f t="shared" ca="1" si="7"/>
        <v>0.55779999999999996</v>
      </c>
      <c r="V22" s="569">
        <f t="shared" ca="1" si="7"/>
        <v>-6.1000000000000004E-3</v>
      </c>
      <c r="W22" s="569">
        <f t="shared" ca="1" si="7"/>
        <v>-6.1999999999999998E-3</v>
      </c>
      <c r="X22" s="569">
        <f t="shared" ca="1" si="7"/>
        <v>-4.1000000000000003E-3</v>
      </c>
      <c r="Y22" s="566">
        <f t="shared" ca="1" si="7"/>
        <v>11561</v>
      </c>
      <c r="Z22" s="566">
        <f t="shared" ca="1" si="7"/>
        <v>-318</v>
      </c>
      <c r="AA22" s="571">
        <f t="shared" ca="1" si="7"/>
        <v>0.21180555555555555</v>
      </c>
      <c r="AB22" s="572">
        <f t="shared" ca="1" si="7"/>
        <v>42719</v>
      </c>
      <c r="AC22" s="573" t="str">
        <f t="shared" ca="1" si="7"/>
        <v>   </v>
      </c>
    </row>
    <row r="24" spans="1:29" x14ac:dyDescent="0.15">
      <c r="A24" s="273" t="s">
        <v>302</v>
      </c>
      <c r="B24" s="835" t="s">
        <v>574</v>
      </c>
      <c r="C24" s="835"/>
      <c r="D24" s="835"/>
      <c r="E24" s="835"/>
      <c r="F24" s="835"/>
      <c r="G24" s="835"/>
      <c r="H24" s="835"/>
    </row>
    <row r="26" spans="1:29" x14ac:dyDescent="0.15">
      <c r="A26" s="273" t="s">
        <v>304</v>
      </c>
    </row>
    <row r="28" spans="1:29" x14ac:dyDescent="0.15">
      <c r="A28" s="273" t="s">
        <v>390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456</v>
      </c>
      <c r="B32">
        <v>150016</v>
      </c>
      <c r="C32" t="str">
        <f ca="1">F32</f>
        <v>合润A</v>
      </c>
      <c r="D32">
        <v>0</v>
      </c>
      <c r="E32">
        <f>VLOOKUP($B32,'20160803'!$A$3:$Y$207,COLUMN()-4,0)</f>
        <v>150016</v>
      </c>
      <c r="F32" t="str">
        <f ca="1">VLOOKUP($B32,INDIRECT($B$2 &amp; "!$A$3:$Y$207"),COLUMN()-4,0)</f>
        <v>合润A</v>
      </c>
      <c r="G32">
        <f t="shared" ref="G32:V36" ca="1" si="8">VLOOKUP($B32,INDIRECT($B$2 &amp; "!$A$3:$Y$207"),COLUMN()-4,0)</f>
        <v>1.046</v>
      </c>
      <c r="H32" s="290">
        <f t="shared" ca="1" si="8"/>
        <v>0</v>
      </c>
      <c r="I32">
        <f t="shared" ca="1" si="8"/>
        <v>10.31</v>
      </c>
      <c r="J32">
        <f t="shared" ca="1" si="8"/>
        <v>1</v>
      </c>
      <c r="K32" s="291">
        <f t="shared" ca="1" si="8"/>
        <v>-4.5999999999999999E-2</v>
      </c>
      <c r="L32" t="str">
        <f t="shared" ca="1" si="8"/>
        <v>无约定</v>
      </c>
      <c r="M32">
        <f t="shared" ca="1" si="8"/>
        <v>0</v>
      </c>
      <c r="N32">
        <f t="shared" ca="1" si="8"/>
        <v>0</v>
      </c>
      <c r="O32" s="285">
        <f t="shared" ca="1" si="8"/>
        <v>-1.7170000000000001E-2</v>
      </c>
      <c r="P32">
        <f t="shared" ca="1" si="8"/>
        <v>2.6</v>
      </c>
      <c r="Q32" t="str">
        <f t="shared" ca="1" si="8"/>
        <v>主动基金</v>
      </c>
      <c r="R32" s="315">
        <f t="shared" ca="1" si="8"/>
        <v>-6.9999999999999999E-4</v>
      </c>
      <c r="S32" s="315">
        <f t="shared" ca="1" si="8"/>
        <v>0.54979999999999996</v>
      </c>
      <c r="T32" t="str">
        <f t="shared" ca="1" si="8"/>
        <v>-</v>
      </c>
      <c r="U32" t="str">
        <f t="shared" ca="1" si="8"/>
        <v>-</v>
      </c>
      <c r="V32">
        <f t="shared" ca="1" si="8"/>
        <v>2.23E-2</v>
      </c>
      <c r="W32">
        <f t="shared" ref="W32:AC36" ca="1" si="9">VLOOKUP($B32,INDIRECT($B$2 &amp; "!$A$3:$Y$207"),COLUMN()-4,0)</f>
        <v>2.07E-2</v>
      </c>
      <c r="X32">
        <f t="shared" ca="1" si="9"/>
        <v>1.2E-2</v>
      </c>
      <c r="Y32">
        <f t="shared" ca="1" si="9"/>
        <v>3213</v>
      </c>
      <c r="Z32">
        <f t="shared" ca="1" si="9"/>
        <v>2</v>
      </c>
      <c r="AA32">
        <f t="shared" ca="1" si="9"/>
        <v>0.17083333333333331</v>
      </c>
      <c r="AB32">
        <f t="shared" ca="1" si="9"/>
        <v>43574</v>
      </c>
      <c r="AC32" t="str">
        <f t="shared" ca="1" si="9"/>
        <v>   </v>
      </c>
    </row>
    <row r="33" spans="1:29" ht="18.75" thickBot="1" x14ac:dyDescent="0.2">
      <c r="A33" t="s">
        <v>456</v>
      </c>
      <c r="B33">
        <v>150188</v>
      </c>
      <c r="C33" t="str">
        <f ca="1">F33</f>
        <v>转债优先</v>
      </c>
      <c r="D33">
        <v>0</v>
      </c>
      <c r="E33">
        <f t="shared" ref="E33:F36" ca="1" si="10">VLOOKUP($B33,INDIRECT($B$2 &amp; "!$A$3:$Y$207"),COLUMN()-4,0)</f>
        <v>150188</v>
      </c>
      <c r="F33" t="str">
        <f t="shared" ca="1" si="10"/>
        <v>转债优先</v>
      </c>
      <c r="G33">
        <f t="shared" ca="1" si="8"/>
        <v>1.06</v>
      </c>
      <c r="H33" s="290">
        <f t="shared" ca="1" si="8"/>
        <v>2.8E-3</v>
      </c>
      <c r="I33">
        <f t="shared" ca="1" si="8"/>
        <v>334.87</v>
      </c>
      <c r="J33">
        <f t="shared" ca="1" si="8"/>
        <v>1.0409999999999999</v>
      </c>
      <c r="K33" s="291">
        <f t="shared" ca="1" si="8"/>
        <v>-1.83E-2</v>
      </c>
      <c r="L33" t="str">
        <f t="shared" ca="1" si="8"/>
        <v>其它</v>
      </c>
      <c r="M33">
        <f t="shared" ca="1" si="8"/>
        <v>5.5</v>
      </c>
      <c r="N33">
        <f t="shared" ca="1" si="8"/>
        <v>5.5</v>
      </c>
      <c r="O33" s="285">
        <f t="shared" ca="1" si="8"/>
        <v>-1.839E-2</v>
      </c>
      <c r="P33">
        <f t="shared" ca="1" si="8"/>
        <v>0.25</v>
      </c>
      <c r="Q33" t="str">
        <f t="shared" ca="1" si="8"/>
        <v>标普转债</v>
      </c>
      <c r="R33" s="315">
        <f t="shared" ca="1" si="8"/>
        <v>6.9999999999999999E-4</v>
      </c>
      <c r="S33" s="315">
        <f t="shared" ca="1" si="8"/>
        <v>0.1386</v>
      </c>
      <c r="T33">
        <f t="shared" ca="1" si="8"/>
        <v>-3.9800000000000002E-2</v>
      </c>
      <c r="U33">
        <f t="shared" ca="1" si="8"/>
        <v>0.39629999999999999</v>
      </c>
      <c r="V33">
        <f t="shared" ca="1" si="8"/>
        <v>-3.8999999999999998E-3</v>
      </c>
      <c r="W33">
        <f t="shared" ca="1" si="9"/>
        <v>-5.3E-3</v>
      </c>
      <c r="X33">
        <f t="shared" ca="1" si="9"/>
        <v>-1.4E-3</v>
      </c>
      <c r="Y33">
        <f t="shared" ca="1" si="9"/>
        <v>28261</v>
      </c>
      <c r="Z33">
        <f t="shared" ca="1" si="9"/>
        <v>-262</v>
      </c>
      <c r="AA33">
        <f t="shared" ca="1" si="9"/>
        <v>0.29375000000000001</v>
      </c>
      <c r="AB33">
        <f t="shared" ca="1" si="9"/>
        <v>42719</v>
      </c>
      <c r="AC33">
        <f>VLOOKUP($B33,'20160803'!$A$3:$Y$207,COLUMN()-4,0)</f>
        <v>0</v>
      </c>
    </row>
    <row r="34" spans="1:29" ht="18.75" thickBot="1" x14ac:dyDescent="0.2">
      <c r="A34" t="s">
        <v>421</v>
      </c>
      <c r="B34">
        <v>150096</v>
      </c>
      <c r="C34" t="str">
        <f ca="1">F34</f>
        <v>商品A</v>
      </c>
      <c r="D34">
        <v>0</v>
      </c>
      <c r="E34">
        <f t="shared" ca="1" si="10"/>
        <v>150096</v>
      </c>
      <c r="F34" t="str">
        <f t="shared" ca="1" si="10"/>
        <v>商品A</v>
      </c>
      <c r="G34">
        <f t="shared" ca="1" si="8"/>
        <v>1.1339999999999999</v>
      </c>
      <c r="H34" s="290">
        <f t="shared" ca="1" si="8"/>
        <v>3.5000000000000001E-3</v>
      </c>
      <c r="I34">
        <f t="shared" ca="1" si="8"/>
        <v>6.46</v>
      </c>
      <c r="J34">
        <f t="shared" ca="1" si="8"/>
        <v>1.0349999999999999</v>
      </c>
      <c r="K34" s="291">
        <f t="shared" ca="1" si="8"/>
        <v>-9.5699999999999993E-2</v>
      </c>
      <c r="L34">
        <f t="shared" ca="1" si="8"/>
        <v>3.5000000000000003E-2</v>
      </c>
      <c r="M34">
        <f t="shared" ca="1" si="8"/>
        <v>5</v>
      </c>
      <c r="N34">
        <f t="shared" ca="1" si="8"/>
        <v>5</v>
      </c>
      <c r="O34" s="285">
        <f t="shared" ca="1" si="8"/>
        <v>-6.8589999999999998E-2</v>
      </c>
      <c r="P34">
        <f t="shared" ca="1" si="8"/>
        <v>0.79</v>
      </c>
      <c r="Q34" t="str">
        <f t="shared" ca="1" si="8"/>
        <v>大宗商品</v>
      </c>
      <c r="R34" s="315">
        <f t="shared" ca="1" si="8"/>
        <v>4.4999999999999997E-3</v>
      </c>
      <c r="S34" s="315">
        <f t="shared" ca="1" si="8"/>
        <v>0.34250000000000003</v>
      </c>
      <c r="T34" t="str">
        <f t="shared" ca="1" si="8"/>
        <v>-</v>
      </c>
      <c r="U34">
        <f t="shared" ca="1" si="8"/>
        <v>1.0467</v>
      </c>
      <c r="V34">
        <f t="shared" ca="1" si="8"/>
        <v>6.0000000000000001E-3</v>
      </c>
      <c r="W34">
        <f t="shared" ca="1" si="9"/>
        <v>6.7000000000000002E-3</v>
      </c>
      <c r="X34">
        <f t="shared" ca="1" si="9"/>
        <v>-8.9999999999999993E-3</v>
      </c>
      <c r="Y34">
        <f t="shared" ca="1" si="9"/>
        <v>12452</v>
      </c>
      <c r="Z34">
        <f t="shared" ca="1" si="9"/>
        <v>0</v>
      </c>
      <c r="AA34">
        <f t="shared" ca="1" si="9"/>
        <v>0.21180555555555555</v>
      </c>
      <c r="AB34">
        <f t="shared" ca="1" si="9"/>
        <v>42738</v>
      </c>
      <c r="AC34" t="str">
        <f>VLOOKUP($B34,'20160803'!$A$3:$Y$207,COLUMN()-4,0)</f>
        <v>   </v>
      </c>
    </row>
    <row r="35" spans="1:29" ht="18.75" thickBot="1" x14ac:dyDescent="0.2">
      <c r="A35" t="s">
        <v>495</v>
      </c>
      <c r="B35">
        <v>150088</v>
      </c>
      <c r="C35" t="s">
        <v>537</v>
      </c>
      <c r="D35">
        <v>0</v>
      </c>
      <c r="E35" t="e">
        <f t="shared" ca="1" si="10"/>
        <v>#N/A</v>
      </c>
      <c r="F35" t="e">
        <f t="shared" ca="1" si="10"/>
        <v>#N/A</v>
      </c>
      <c r="G35" t="e">
        <f t="shared" ca="1" si="8"/>
        <v>#N/A</v>
      </c>
      <c r="H35" t="e">
        <f t="shared" ca="1" si="8"/>
        <v>#N/A</v>
      </c>
      <c r="I35" t="e">
        <f t="shared" ca="1" si="8"/>
        <v>#N/A</v>
      </c>
      <c r="J35" t="e">
        <f t="shared" ca="1" si="8"/>
        <v>#N/A</v>
      </c>
      <c r="K35" s="291" t="e">
        <f t="shared" ca="1" si="8"/>
        <v>#N/A</v>
      </c>
      <c r="L35" t="e">
        <f t="shared" ca="1" si="8"/>
        <v>#N/A</v>
      </c>
      <c r="M35" t="e">
        <f t="shared" ca="1" si="8"/>
        <v>#N/A</v>
      </c>
      <c r="N35" t="e">
        <f t="shared" ca="1" si="8"/>
        <v>#N/A</v>
      </c>
      <c r="O35" s="285" t="e">
        <f t="shared" ca="1" si="8"/>
        <v>#N/A</v>
      </c>
      <c r="P35" t="e">
        <f t="shared" ca="1" si="8"/>
        <v>#N/A</v>
      </c>
      <c r="Q35" t="e">
        <f t="shared" ca="1" si="8"/>
        <v>#N/A</v>
      </c>
      <c r="R35" t="e">
        <f t="shared" ca="1" si="8"/>
        <v>#N/A</v>
      </c>
      <c r="S35" t="e">
        <f t="shared" ca="1" si="8"/>
        <v>#N/A</v>
      </c>
      <c r="T35" t="e">
        <f t="shared" ca="1" si="8"/>
        <v>#N/A</v>
      </c>
      <c r="U35" t="e">
        <f t="shared" ca="1" si="8"/>
        <v>#N/A</v>
      </c>
      <c r="V35" t="e">
        <f t="shared" ca="1" si="8"/>
        <v>#N/A</v>
      </c>
      <c r="W35" t="e">
        <f t="shared" ca="1" si="9"/>
        <v>#N/A</v>
      </c>
      <c r="X35" t="e">
        <f t="shared" ca="1" si="9"/>
        <v>#N/A</v>
      </c>
      <c r="Y35" t="e">
        <f t="shared" ca="1" si="9"/>
        <v>#N/A</v>
      </c>
      <c r="Z35" t="e">
        <f t="shared" ca="1" si="9"/>
        <v>#N/A</v>
      </c>
      <c r="AA35" t="e">
        <f t="shared" ca="1" si="9"/>
        <v>#N/A</v>
      </c>
      <c r="AB35" t="e">
        <f t="shared" ca="1" si="9"/>
        <v>#N/A</v>
      </c>
      <c r="AC35" t="str">
        <f>VLOOKUP($B35,'20160803'!$A$3:$Y$207,COLUMN()-4,0)</f>
        <v>   </v>
      </c>
    </row>
    <row r="36" spans="1:29" ht="18" x14ac:dyDescent="0.15">
      <c r="A36" t="s">
        <v>496</v>
      </c>
      <c r="B36">
        <v>150108</v>
      </c>
      <c r="C36" t="str">
        <f ca="1">F36</f>
        <v>同辉100A</v>
      </c>
      <c r="D36">
        <v>0</v>
      </c>
      <c r="E36">
        <f t="shared" ca="1" si="10"/>
        <v>150108</v>
      </c>
      <c r="F36" t="str">
        <f t="shared" ca="1" si="10"/>
        <v>同辉100A</v>
      </c>
      <c r="G36" s="492">
        <f t="shared" ca="1" si="8"/>
        <v>1.139</v>
      </c>
      <c r="H36" s="388">
        <f t="shared" ca="1" si="8"/>
        <v>0</v>
      </c>
      <c r="I36" s="492">
        <f t="shared" ca="1" si="8"/>
        <v>0</v>
      </c>
      <c r="J36" s="492">
        <f t="shared" ca="1" si="8"/>
        <v>1</v>
      </c>
      <c r="K36" s="389">
        <f t="shared" ca="1" si="8"/>
        <v>-0.13900000000000001</v>
      </c>
      <c r="L36" s="492">
        <f t="shared" ca="1" si="8"/>
        <v>7.0000000000000007E-2</v>
      </c>
      <c r="M36">
        <f t="shared" ca="1" si="8"/>
        <v>7</v>
      </c>
      <c r="N36" s="492">
        <f t="shared" ca="1" si="8"/>
        <v>7</v>
      </c>
      <c r="O36" s="493" t="str">
        <f t="shared" ca="1" si="8"/>
        <v>-</v>
      </c>
      <c r="P36" s="492">
        <f t="shared" ca="1" si="8"/>
        <v>1</v>
      </c>
      <c r="Q36" t="str">
        <f t="shared" ca="1" si="8"/>
        <v>深100EW</v>
      </c>
      <c r="R36" s="315">
        <f t="shared" ca="1" si="8"/>
        <v>5.5999999999999999E-3</v>
      </c>
      <c r="S36" s="315">
        <f t="shared" ca="1" si="8"/>
        <v>0.38080000000000003</v>
      </c>
      <c r="T36" t="str">
        <f t="shared" ca="1" si="8"/>
        <v>-</v>
      </c>
      <c r="U36">
        <f t="shared" ca="1" si="8"/>
        <v>0.98150000000000004</v>
      </c>
      <c r="V36" t="str">
        <f t="shared" ca="1" si="8"/>
        <v>-</v>
      </c>
      <c r="W36">
        <f t="shared" ca="1" si="9"/>
        <v>6.6E-3</v>
      </c>
      <c r="X36">
        <f t="shared" ca="1" si="9"/>
        <v>-8.0000000000000002E-3</v>
      </c>
      <c r="Y36">
        <f t="shared" ca="1" si="9"/>
        <v>915</v>
      </c>
      <c r="Z36">
        <f t="shared" ca="1" si="9"/>
        <v>0</v>
      </c>
      <c r="AA36">
        <f t="shared" ca="1" si="9"/>
        <v>0.21180555555555555</v>
      </c>
      <c r="AB36">
        <f t="shared" ca="1" si="9"/>
        <v>42990</v>
      </c>
    </row>
    <row r="39" spans="1:29" ht="14.25" thickBot="1" x14ac:dyDescent="0.2"/>
    <row r="40" spans="1:29" ht="14.25" customHeight="1" x14ac:dyDescent="0.15">
      <c r="A40" s="694" t="s">
        <v>561</v>
      </c>
      <c r="B40" s="868" t="s">
        <v>563</v>
      </c>
      <c r="C40" s="868" t="s">
        <v>564</v>
      </c>
      <c r="D40" s="868" t="s">
        <v>566</v>
      </c>
      <c r="E40" s="868" t="s">
        <v>567</v>
      </c>
      <c r="F40" s="868" t="s">
        <v>568</v>
      </c>
      <c r="G40" s="868" t="s">
        <v>569</v>
      </c>
      <c r="H40" s="868" t="s">
        <v>570</v>
      </c>
    </row>
    <row r="41" spans="1:29" ht="15" thickBot="1" x14ac:dyDescent="0.2">
      <c r="A41" s="695" t="s">
        <v>562</v>
      </c>
      <c r="B41" s="869"/>
      <c r="C41" s="869" t="s">
        <v>565</v>
      </c>
      <c r="D41" s="869"/>
      <c r="E41" s="869"/>
      <c r="F41" s="869"/>
      <c r="G41" s="869"/>
      <c r="H41" s="869"/>
    </row>
    <row r="42" spans="1:29" ht="15.75" thickBot="1" x14ac:dyDescent="0.2">
      <c r="A42" s="696" t="s">
        <v>571</v>
      </c>
      <c r="B42" s="697">
        <v>91612001</v>
      </c>
      <c r="C42" s="697" t="s">
        <v>572</v>
      </c>
      <c r="D42" s="698">
        <v>2.9807999999999999</v>
      </c>
      <c r="E42" s="698">
        <v>100.0159</v>
      </c>
      <c r="F42" s="698">
        <v>9.4000000000000004E-3</v>
      </c>
      <c r="G42" s="698">
        <v>100.0065</v>
      </c>
      <c r="H42" s="698">
        <v>0.48780000000000001</v>
      </c>
    </row>
  </sheetData>
  <mergeCells count="22">
    <mergeCell ref="AB19:AB20"/>
    <mergeCell ref="AC19:AC20"/>
    <mergeCell ref="B24:H24"/>
    <mergeCell ref="B40:B41"/>
    <mergeCell ref="C40:C41"/>
    <mergeCell ref="D40:D41"/>
    <mergeCell ref="E40:E41"/>
    <mergeCell ref="F40:F41"/>
    <mergeCell ref="G40:G41"/>
    <mergeCell ref="H40:H41"/>
    <mergeCell ref="G19:G20"/>
    <mergeCell ref="H19:H20"/>
    <mergeCell ref="J19:J20"/>
    <mergeCell ref="K19:K20"/>
    <mergeCell ref="Q19:Q20"/>
    <mergeCell ref="AA19:AA20"/>
    <mergeCell ref="A19:A20"/>
    <mergeCell ref="B19:B20"/>
    <mergeCell ref="C19:C20"/>
    <mergeCell ref="D19:D20"/>
    <mergeCell ref="E19:E20"/>
    <mergeCell ref="F19:F20"/>
  </mergeCells>
  <phoneticPr fontId="10" type="noConversion"/>
  <hyperlinks>
    <hyperlink ref="E21" r:id="rId1" display="https://www.jisilu.cn/data/sfnew/detail/150307"/>
    <hyperlink ref="G21" r:id="rId2" display="http://finance.sina.com.cn/fund/quotes/150307/bc.shtml"/>
    <hyperlink ref="J21" r:id="rId3" display="http://www.cninfo.com.cn/information/fund/netvalue/150307.html"/>
    <hyperlink ref="Q21" r:id="rId4" tooltip="399804" display="http://quote.eastmoney.com/zs399804.html"/>
    <hyperlink ref="S21" r:id="rId5" display="https://www.jisilu.cn/data/utils/lowcalc/150307"/>
    <hyperlink ref="AC21" r:id="rId6" tooltip="加【体育A】为自选A类" display="javascript:addOwnedFund('150307');"/>
  </hyperlinks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topLeftCell="A4" workbookViewId="0">
      <selection activeCell="A23" sqref="A23"/>
    </sheetView>
  </sheetViews>
  <sheetFormatPr defaultRowHeight="13.5" x14ac:dyDescent="0.15"/>
  <cols>
    <col min="1" max="1" width="19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7.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VLOOKUP($C3,'20160726'!$A$3:$Y$200,4,FALSE)</f>
        <v>1.5543859649122819E-3</v>
      </c>
      <c r="E3" s="47">
        <f>VLOOKUP($C3,'20160726'!$A$3:$Y$200,7,FALSE)</f>
        <v>1.5064912280701746E-2</v>
      </c>
      <c r="F3" s="47">
        <f>VLOOKUP($C3,'20160726'!$A$3:$Y$200,11,FALSE)</f>
        <v>4.5757017543859656E-2</v>
      </c>
      <c r="G3" s="47">
        <f>VLOOKUP($C3,'20160726'!$A$3:$Y$200,16,FALSE)</f>
        <v>2.9035714285714285E-3</v>
      </c>
      <c r="H3" s="47">
        <f>VLOOKUP($C3,'20160726'!$A$3:$Y$200,18,FALSE)</f>
        <v>-3.2561403508771934E-3</v>
      </c>
    </row>
    <row r="4" spans="2:26" ht="14.25" thickBot="1" x14ac:dyDescent="0.2">
      <c r="C4" s="46" t="s">
        <v>242</v>
      </c>
      <c r="D4" s="47">
        <f>VLOOKUP($C4,'20160726'!$A$3:$Y$200,4,FALSE)</f>
        <v>1.56E-3</v>
      </c>
      <c r="E4" s="47">
        <f>VLOOKUP($C4,'20160726'!$A$3:$Y$200,7,FALSE)</f>
        <v>2.9400000000000003E-3</v>
      </c>
      <c r="F4" s="47">
        <f>VLOOKUP($C4,'20160726'!$A$3:$Y$200,11,FALSE)</f>
        <v>4.7146E-2</v>
      </c>
      <c r="G4" s="47">
        <f>VLOOKUP($C4,'20160726'!$A$3:$Y$200,16,FALSE)</f>
        <v>-5.0200000000000002E-3</v>
      </c>
      <c r="H4" s="47">
        <f>VLOOKUP($C4,'20160726'!$A$3:$Y$200,18,FALSE)</f>
        <v>-2.3400000000000001E-3</v>
      </c>
    </row>
    <row r="5" spans="2:26" ht="14.25" thickBot="1" x14ac:dyDescent="0.2">
      <c r="C5" s="186" t="s">
        <v>243</v>
      </c>
      <c r="D5" s="187">
        <f>VLOOKUP($C5,'20160726'!$A$3:$Y$200,4,FALSE)</f>
        <v>5.3060606060606058E-3</v>
      </c>
      <c r="E5" s="187">
        <f>VLOOKUP($C5,'20160726'!$A$3:$Y$200,7,FALSE)</f>
        <v>-1.3903030303030302E-2</v>
      </c>
      <c r="F5" s="187">
        <f>VLOOKUP($C5,'20160726'!$A$3:$Y$200,11,FALSE)</f>
        <v>4.6801818181818181E-2</v>
      </c>
      <c r="G5" s="187">
        <f>VLOOKUP($C5,'20160726'!$A$3:$Y$200,16,FALSE)</f>
        <v>-2.0072413793103448E-2</v>
      </c>
      <c r="H5" s="187">
        <f>VLOOKUP($C5,'20160726'!$A$3:$Y$200,18,FALSE)</f>
        <v>-1.2606060606060606E-3</v>
      </c>
      <c r="I5" t="s">
        <v>292</v>
      </c>
    </row>
    <row r="6" spans="2:26" ht="14.25" thickBot="1" x14ac:dyDescent="0.2">
      <c r="C6" s="87" t="s">
        <v>245</v>
      </c>
      <c r="D6" s="88">
        <f>VLOOKUP($C6,'20160726'!$A$3:$Y$200,4,FALSE)</f>
        <v>5.9599999999999996E-4</v>
      </c>
      <c r="E6" s="88">
        <f>VLOOKUP($C6,'20160726'!$A$3:$Y$200,7,FALSE)</f>
        <v>-5.8096000000000009E-2</v>
      </c>
      <c r="F6" s="88">
        <f>VLOOKUP($C6,'20160726'!$A$3:$Y$200,11,FALSE)</f>
        <v>5.2191999999999988E-2</v>
      </c>
      <c r="G6" s="88">
        <f>VLOOKUP($C6,'20160726'!$A$3:$Y$200,16,FALSE)</f>
        <v>-4.8044000000000003E-2</v>
      </c>
      <c r="H6" s="88">
        <f>VLOOKUP($C6,'20160726'!$A$3:$Y$200,18,FALSE)</f>
        <v>-1.8479999999999998E-3</v>
      </c>
      <c r="I6" t="s">
        <v>300</v>
      </c>
    </row>
    <row r="7" spans="2:26" ht="14.25" thickBot="1" x14ac:dyDescent="0.2">
      <c r="C7" s="86" t="s">
        <v>244</v>
      </c>
      <c r="D7" s="48">
        <f>VLOOKUP($C7,'20160726'!$A$3:$Y$200,4,FALSE)</f>
        <v>6.1666666666666667E-3</v>
      </c>
      <c r="E7" s="48">
        <f>VLOOKUP($C7,'20160726'!$A$3:$Y$200,7,FALSE)</f>
        <v>-0.17333333333333334</v>
      </c>
      <c r="F7" s="48">
        <f>VLOOKUP($C7,'20160726'!$A$3:$Y$200,11,FALSE)</f>
        <v>5.1029999999999999E-2</v>
      </c>
      <c r="G7" s="48">
        <f>VLOOKUP($C7,'20160726'!$A$3:$Y$200,16,FALSE)</f>
        <v>-0.12963333333333335</v>
      </c>
      <c r="H7" s="48">
        <f>VLOOKUP($C7,'20160726'!$A$3:$Y$200,18,FALSE)</f>
        <v>-6.7666666666666674E-3</v>
      </c>
      <c r="I7" t="s">
        <v>268</v>
      </c>
    </row>
    <row r="8" spans="2:26" ht="14.25" thickBot="1" x14ac:dyDescent="0.2">
      <c r="C8" s="46" t="s">
        <v>246</v>
      </c>
      <c r="D8" s="47">
        <f>VLOOKUP($C8,'20160726'!$A$3:$Y$200,4,FALSE)</f>
        <v>1.4666666666666667E-3</v>
      </c>
      <c r="E8" s="47">
        <f>VLOOKUP($C8,'20160726'!$A$3:$Y$200,7,FALSE)</f>
        <v>-0.12739999999999999</v>
      </c>
      <c r="F8" s="47">
        <f>VLOOKUP($C8,'20160726'!$A$3:$Y$200,11,FALSE)</f>
        <v>5.2816666666666671E-2</v>
      </c>
      <c r="G8" s="47">
        <f>VLOOKUP($C8,'20160726'!$A$3:$Y$200,16,FALSE)</f>
        <v>-8.550000000000002E-2</v>
      </c>
      <c r="H8" s="47">
        <f>VLOOKUP($C8,'20160726'!$A$3:$Y$200,18,FALSE)</f>
        <v>-3.5333333333333332E-3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131.77000000000001</v>
      </c>
      <c r="F10" s="47">
        <v>2.0000000000000001E-4</v>
      </c>
      <c r="G10" s="74" t="s">
        <v>261</v>
      </c>
      <c r="H10" s="74">
        <v>131.76</v>
      </c>
      <c r="I10" t="s">
        <v>299</v>
      </c>
    </row>
    <row r="11" spans="2:26" ht="14.25" thickBot="1" x14ac:dyDescent="0.2">
      <c r="C11" s="74" t="s">
        <v>262</v>
      </c>
      <c r="D11" s="75" t="s">
        <v>263</v>
      </c>
      <c r="E11" s="74">
        <v>158.34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755" t="s">
        <v>309</v>
      </c>
      <c r="C15" s="755" t="s">
        <v>310</v>
      </c>
      <c r="D15" s="755" t="s">
        <v>311</v>
      </c>
      <c r="E15" s="755" t="s">
        <v>312</v>
      </c>
      <c r="F15" s="213" t="s">
        <v>313</v>
      </c>
      <c r="G15" s="755" t="s">
        <v>315</v>
      </c>
      <c r="H15" s="755" t="s">
        <v>316</v>
      </c>
      <c r="I15" s="215" t="s">
        <v>318</v>
      </c>
      <c r="J15" s="213" t="s">
        <v>320</v>
      </c>
      <c r="K15" s="216" t="s">
        <v>321</v>
      </c>
      <c r="L15" s="216" t="s">
        <v>322</v>
      </c>
      <c r="M15" s="213" t="s">
        <v>324</v>
      </c>
      <c r="N15" s="755" t="s">
        <v>326</v>
      </c>
      <c r="O15" s="213" t="s">
        <v>327</v>
      </c>
      <c r="P15" s="213" t="s">
        <v>329</v>
      </c>
      <c r="Q15" s="216" t="s">
        <v>331</v>
      </c>
      <c r="R15" s="213" t="s">
        <v>333</v>
      </c>
      <c r="S15" s="216" t="s">
        <v>335</v>
      </c>
      <c r="T15" s="136" t="s">
        <v>337</v>
      </c>
      <c r="U15" s="136" t="s">
        <v>27</v>
      </c>
      <c r="V15" s="136" t="s">
        <v>343</v>
      </c>
      <c r="W15" s="5" t="s">
        <v>338</v>
      </c>
      <c r="X15" s="739" t="s">
        <v>340</v>
      </c>
      <c r="Y15" s="755" t="s">
        <v>341</v>
      </c>
      <c r="Z15" s="756" t="s">
        <v>342</v>
      </c>
    </row>
    <row r="16" spans="2:26" ht="14.25" thickBot="1" x14ac:dyDescent="0.2">
      <c r="B16" s="740"/>
      <c r="C16" s="740"/>
      <c r="D16" s="740"/>
      <c r="E16" s="740"/>
      <c r="F16" s="137" t="s">
        <v>314</v>
      </c>
      <c r="G16" s="740"/>
      <c r="H16" s="740"/>
      <c r="I16" s="214" t="s">
        <v>317</v>
      </c>
      <c r="J16" s="177" t="s">
        <v>319</v>
      </c>
      <c r="K16" s="217" t="s">
        <v>319</v>
      </c>
      <c r="L16" s="217" t="s">
        <v>323</v>
      </c>
      <c r="M16" s="177" t="s">
        <v>325</v>
      </c>
      <c r="N16" s="740"/>
      <c r="O16" s="177" t="s">
        <v>328</v>
      </c>
      <c r="P16" s="177" t="s">
        <v>330</v>
      </c>
      <c r="Q16" s="217" t="s">
        <v>332</v>
      </c>
      <c r="R16" s="177" t="s">
        <v>334</v>
      </c>
      <c r="S16" s="217" t="s">
        <v>336</v>
      </c>
      <c r="T16" s="177" t="s">
        <v>336</v>
      </c>
      <c r="U16" s="137" t="s">
        <v>25</v>
      </c>
      <c r="V16" s="137" t="s">
        <v>29</v>
      </c>
      <c r="W16" s="6" t="s">
        <v>339</v>
      </c>
      <c r="X16" s="740"/>
      <c r="Y16" s="740"/>
      <c r="Z16" s="742"/>
    </row>
    <row r="17" spans="1:26" s="100" customFormat="1" ht="15.75" thickBot="1" x14ac:dyDescent="0.2">
      <c r="A17" s="100" t="s">
        <v>307</v>
      </c>
      <c r="B17" s="90">
        <v>150331</v>
      </c>
      <c r="C17" s="208" t="s">
        <v>227</v>
      </c>
      <c r="D17" s="90">
        <v>1.1339999999999999</v>
      </c>
      <c r="E17" s="209">
        <v>2.7000000000000001E-3</v>
      </c>
      <c r="F17" s="208">
        <v>1368.35</v>
      </c>
      <c r="G17" s="90">
        <v>1.0389999999999999</v>
      </c>
      <c r="H17" s="210">
        <v>-9.1399999999999995E-2</v>
      </c>
      <c r="I17" s="210">
        <v>4.4999999999999998E-2</v>
      </c>
      <c r="J17" s="208">
        <v>6</v>
      </c>
      <c r="K17" s="208">
        <v>6</v>
      </c>
      <c r="L17" s="210">
        <v>5.4789999999999998E-2</v>
      </c>
      <c r="M17" s="208" t="s">
        <v>40</v>
      </c>
      <c r="N17" s="90" t="s">
        <v>222</v>
      </c>
      <c r="O17" s="209">
        <v>9.1999999999999998E-3</v>
      </c>
      <c r="P17" s="96">
        <v>0.25990000000000002</v>
      </c>
      <c r="Q17" s="210">
        <v>-6.7199999999999996E-2</v>
      </c>
      <c r="R17" s="210">
        <v>0.72250000000000003</v>
      </c>
      <c r="S17" s="210">
        <v>-6.7000000000000002E-3</v>
      </c>
      <c r="T17" s="210">
        <v>-6.1000000000000004E-3</v>
      </c>
      <c r="U17" s="210">
        <v>-4.4000000000000003E-3</v>
      </c>
      <c r="V17" s="208">
        <v>47343</v>
      </c>
      <c r="W17" s="208">
        <v>-281</v>
      </c>
      <c r="X17" s="211">
        <v>0.21180555555555555</v>
      </c>
      <c r="Y17" s="212">
        <v>42705</v>
      </c>
      <c r="Z17" s="99" t="s">
        <v>38</v>
      </c>
    </row>
    <row r="18" spans="1:26" s="60" customFormat="1" ht="15.75" thickBot="1" x14ac:dyDescent="0.2">
      <c r="B18" s="51">
        <v>150297</v>
      </c>
      <c r="C18" s="188" t="s">
        <v>202</v>
      </c>
      <c r="D18" s="51">
        <v>1.089</v>
      </c>
      <c r="E18" s="193">
        <v>-1.8E-3</v>
      </c>
      <c r="F18" s="188">
        <v>32.58</v>
      </c>
      <c r="G18" s="51">
        <v>1.0643</v>
      </c>
      <c r="H18" s="190">
        <v>-2.3199999999999998E-2</v>
      </c>
      <c r="I18" s="190">
        <v>0.04</v>
      </c>
      <c r="J18" s="188">
        <v>6</v>
      </c>
      <c r="K18" s="188">
        <v>5.5</v>
      </c>
      <c r="L18" s="190">
        <v>5.3769999999999998E-2</v>
      </c>
      <c r="M18" s="188" t="s">
        <v>40</v>
      </c>
      <c r="N18" s="194" t="s">
        <v>203</v>
      </c>
      <c r="O18" s="189">
        <v>7.3000000000000001E-3</v>
      </c>
      <c r="P18" s="56">
        <v>0.18940000000000001</v>
      </c>
      <c r="Q18" s="190">
        <v>-2.1399999999999999E-2</v>
      </c>
      <c r="R18" s="190">
        <v>0.85040000000000004</v>
      </c>
      <c r="S18" s="190">
        <v>4.0000000000000002E-4</v>
      </c>
      <c r="T18" s="190">
        <v>4.0000000000000001E-3</v>
      </c>
      <c r="U18" s="190">
        <v>7.7999999999999996E-3</v>
      </c>
      <c r="V18" s="188">
        <v>6307</v>
      </c>
      <c r="W18" s="188">
        <v>25</v>
      </c>
      <c r="X18" s="191">
        <v>0.21180555555555555</v>
      </c>
      <c r="Y18" s="192">
        <v>42705</v>
      </c>
      <c r="Z18" s="59" t="s">
        <v>38</v>
      </c>
    </row>
    <row r="19" spans="1:26" s="60" customFormat="1" ht="15.75" thickBot="1" x14ac:dyDescent="0.2">
      <c r="B19" s="51">
        <v>150291</v>
      </c>
      <c r="C19" s="195" t="s">
        <v>198</v>
      </c>
      <c r="D19" s="51">
        <v>1.0580000000000001</v>
      </c>
      <c r="E19" s="196">
        <v>0</v>
      </c>
      <c r="F19" s="188">
        <v>78.84</v>
      </c>
      <c r="G19" s="51">
        <v>1.034</v>
      </c>
      <c r="H19" s="190">
        <v>-2.3199999999999998E-2</v>
      </c>
      <c r="I19" s="190">
        <v>0.04</v>
      </c>
      <c r="J19" s="188">
        <v>5.5</v>
      </c>
      <c r="K19" s="188">
        <v>5.5</v>
      </c>
      <c r="L19" s="190">
        <v>5.3710000000000001E-2</v>
      </c>
      <c r="M19" s="188" t="s">
        <v>40</v>
      </c>
      <c r="N19" s="51" t="s">
        <v>95</v>
      </c>
      <c r="O19" s="189">
        <v>4.7999999999999996E-3</v>
      </c>
      <c r="P19" s="56">
        <v>0.2039</v>
      </c>
      <c r="Q19" s="190">
        <v>-2.1000000000000001E-2</v>
      </c>
      <c r="R19" s="190">
        <v>0.86</v>
      </c>
      <c r="S19" s="190">
        <v>1E-4</v>
      </c>
      <c r="T19" s="190">
        <v>0</v>
      </c>
      <c r="U19" s="190">
        <v>0</v>
      </c>
      <c r="V19" s="188">
        <v>19249</v>
      </c>
      <c r="W19" s="188">
        <v>16</v>
      </c>
      <c r="X19" s="191">
        <v>0.21180555555555555</v>
      </c>
      <c r="Y19" s="192">
        <v>42719</v>
      </c>
      <c r="Z19" s="59" t="s">
        <v>38</v>
      </c>
    </row>
    <row r="20" spans="1:26" s="60" customFormat="1" ht="15.75" thickBot="1" x14ac:dyDescent="0.2">
      <c r="B20" s="51">
        <v>150293</v>
      </c>
      <c r="C20" s="188" t="s">
        <v>204</v>
      </c>
      <c r="D20" s="51">
        <v>1.0840000000000001</v>
      </c>
      <c r="E20" s="189">
        <v>1.8E-3</v>
      </c>
      <c r="F20" s="188">
        <v>5.42</v>
      </c>
      <c r="G20" s="51">
        <v>1.0571999999999999</v>
      </c>
      <c r="H20" s="190">
        <v>-2.53E-2</v>
      </c>
      <c r="I20" s="190">
        <v>0.04</v>
      </c>
      <c r="J20" s="188">
        <v>6.25</v>
      </c>
      <c r="K20" s="188">
        <v>5.5</v>
      </c>
      <c r="L20" s="190">
        <v>5.3699999999999998E-2</v>
      </c>
      <c r="M20" s="188" t="s">
        <v>40</v>
      </c>
      <c r="N20" s="51" t="s">
        <v>66</v>
      </c>
      <c r="O20" s="189">
        <v>6.0000000000000001E-3</v>
      </c>
      <c r="P20" s="56">
        <v>0.33479999999999999</v>
      </c>
      <c r="Q20" s="190">
        <v>-2.3300000000000001E-2</v>
      </c>
      <c r="R20" s="190">
        <v>0.52669999999999995</v>
      </c>
      <c r="S20" s="190">
        <v>0</v>
      </c>
      <c r="T20" s="190">
        <v>3.7000000000000002E-3</v>
      </c>
      <c r="U20" s="190">
        <v>4.4999999999999997E-3</v>
      </c>
      <c r="V20" s="188">
        <v>1258</v>
      </c>
      <c r="W20" s="188">
        <v>0</v>
      </c>
      <c r="X20" s="191">
        <v>0.21180555555555555</v>
      </c>
      <c r="Y20" s="192">
        <v>42705</v>
      </c>
      <c r="Z20" s="59" t="s">
        <v>38</v>
      </c>
    </row>
    <row r="21" spans="1:26" s="60" customFormat="1" ht="15.75" thickBot="1" x14ac:dyDescent="0.2">
      <c r="B21" s="51">
        <v>150323</v>
      </c>
      <c r="C21" s="188" t="s">
        <v>194</v>
      </c>
      <c r="D21" s="51">
        <v>1.0549999999999999</v>
      </c>
      <c r="E21" s="189">
        <v>1.9E-3</v>
      </c>
      <c r="F21" s="188">
        <v>44.78</v>
      </c>
      <c r="G21" s="51">
        <v>1.0305</v>
      </c>
      <c r="H21" s="190">
        <v>-2.3800000000000002E-2</v>
      </c>
      <c r="I21" s="190">
        <v>0.04</v>
      </c>
      <c r="J21" s="188">
        <v>5.5</v>
      </c>
      <c r="K21" s="188">
        <v>5.5</v>
      </c>
      <c r="L21" s="190">
        <v>5.3679999999999999E-2</v>
      </c>
      <c r="M21" s="188" t="s">
        <v>40</v>
      </c>
      <c r="N21" s="51" t="s">
        <v>76</v>
      </c>
      <c r="O21" s="189">
        <v>8.9999999999999993E-3</v>
      </c>
      <c r="P21" s="56">
        <v>0.1961</v>
      </c>
      <c r="Q21" s="190">
        <v>-2.1000000000000001E-2</v>
      </c>
      <c r="R21" s="190">
        <v>0.88339999999999996</v>
      </c>
      <c r="S21" s="190">
        <v>-6.8999999999999999E-3</v>
      </c>
      <c r="T21" s="190">
        <v>-6.6E-3</v>
      </c>
      <c r="U21" s="190">
        <v>-4.7000000000000002E-3</v>
      </c>
      <c r="V21" s="188">
        <v>3811</v>
      </c>
      <c r="W21" s="188">
        <v>-68</v>
      </c>
      <c r="X21" s="191">
        <v>0.21180555555555555</v>
      </c>
      <c r="Y21" s="192">
        <v>42738</v>
      </c>
      <c r="Z21" s="59" t="s">
        <v>38</v>
      </c>
    </row>
    <row r="22" spans="1:26" s="60" customFormat="1" ht="15.75" thickBot="1" x14ac:dyDescent="0.2">
      <c r="B22" s="51">
        <v>150205</v>
      </c>
      <c r="C22" s="188" t="s">
        <v>49</v>
      </c>
      <c r="D22" s="51">
        <v>1.01</v>
      </c>
      <c r="E22" s="189">
        <v>3.0000000000000001E-3</v>
      </c>
      <c r="F22" s="188">
        <v>3102.04</v>
      </c>
      <c r="G22" s="51">
        <v>1.03</v>
      </c>
      <c r="H22" s="190">
        <v>1.9400000000000001E-2</v>
      </c>
      <c r="I22" s="190">
        <v>0.03</v>
      </c>
      <c r="J22" s="188">
        <v>4.5</v>
      </c>
      <c r="K22" s="188">
        <v>4.5</v>
      </c>
      <c r="L22" s="190">
        <v>4.5920000000000002E-2</v>
      </c>
      <c r="M22" s="188" t="s">
        <v>40</v>
      </c>
      <c r="N22" s="51" t="s">
        <v>50</v>
      </c>
      <c r="O22" s="189">
        <v>4.4999999999999997E-3</v>
      </c>
      <c r="P22" s="56">
        <v>0.2228</v>
      </c>
      <c r="Q22" s="190">
        <v>1.0500000000000001E-2</v>
      </c>
      <c r="R22" s="190">
        <v>0.82150000000000001</v>
      </c>
      <c r="S22" s="190">
        <v>0</v>
      </c>
      <c r="T22" s="190">
        <v>-2.3999999999999998E-3</v>
      </c>
      <c r="U22" s="190">
        <v>2.3999999999999998E-3</v>
      </c>
      <c r="V22" s="188">
        <v>386428</v>
      </c>
      <c r="W22" s="188">
        <v>4265</v>
      </c>
      <c r="X22" s="191">
        <v>0.21180555555555555</v>
      </c>
      <c r="Y22" s="192">
        <v>42705</v>
      </c>
      <c r="Z22" s="59" t="s">
        <v>38</v>
      </c>
    </row>
    <row r="23" spans="1:26" s="60" customFormat="1" ht="15.75" thickBot="1" x14ac:dyDescent="0.2">
      <c r="A23" s="60" t="s">
        <v>306</v>
      </c>
      <c r="B23" s="51">
        <v>150175</v>
      </c>
      <c r="C23" s="195" t="s">
        <v>152</v>
      </c>
      <c r="D23" s="51">
        <v>0.94099999999999995</v>
      </c>
      <c r="E23" s="189">
        <v>3.2000000000000002E-3</v>
      </c>
      <c r="F23" s="188">
        <v>7840.51</v>
      </c>
      <c r="G23" s="51">
        <v>1.0322</v>
      </c>
      <c r="H23" s="190">
        <v>8.8400000000000006E-2</v>
      </c>
      <c r="I23" s="190">
        <v>3.5000000000000003E-2</v>
      </c>
      <c r="J23" s="188">
        <v>5</v>
      </c>
      <c r="K23" s="188">
        <v>5</v>
      </c>
      <c r="L23" s="190">
        <v>5.5019999999999999E-2</v>
      </c>
      <c r="M23" s="188" t="s">
        <v>40</v>
      </c>
      <c r="N23" s="51" t="s">
        <v>153</v>
      </c>
      <c r="O23" s="189">
        <v>1.03E-2</v>
      </c>
      <c r="P23" s="56">
        <v>0.28570000000000001</v>
      </c>
      <c r="Q23" s="195" t="s">
        <v>44</v>
      </c>
      <c r="R23" s="190">
        <v>0.73860000000000003</v>
      </c>
      <c r="S23" s="190">
        <v>-5.4999999999999997E-3</v>
      </c>
      <c r="T23" s="190">
        <v>-1.1599999999999999E-2</v>
      </c>
      <c r="U23" s="190">
        <v>-5.1999999999999998E-3</v>
      </c>
      <c r="V23" s="188">
        <v>413114</v>
      </c>
      <c r="W23" s="188">
        <v>-1605</v>
      </c>
      <c r="X23" s="191">
        <v>0.21180555555555555</v>
      </c>
      <c r="Y23" s="207">
        <v>42705</v>
      </c>
      <c r="Z23" s="59" t="s">
        <v>38</v>
      </c>
    </row>
    <row r="25" spans="1:26" ht="14.25" thickBot="1" x14ac:dyDescent="0.2">
      <c r="A25" t="s">
        <v>302</v>
      </c>
    </row>
    <row r="26" spans="1:26" s="60" customFormat="1" ht="15.75" thickBot="1" x14ac:dyDescent="0.2">
      <c r="A26" s="60" t="s">
        <v>303</v>
      </c>
      <c r="B26" s="51">
        <v>150331</v>
      </c>
      <c r="C26" s="188" t="s">
        <v>227</v>
      </c>
      <c r="D26" s="51">
        <v>1.1339999999999999</v>
      </c>
      <c r="E26" s="189">
        <v>2.7000000000000001E-3</v>
      </c>
      <c r="F26" s="188">
        <v>1368.35</v>
      </c>
      <c r="G26" s="51">
        <v>1.0389999999999999</v>
      </c>
      <c r="H26" s="190">
        <v>-9.1399999999999995E-2</v>
      </c>
      <c r="I26" s="190">
        <v>4.4999999999999998E-2</v>
      </c>
      <c r="J26" s="188">
        <v>6</v>
      </c>
      <c r="K26" s="188">
        <v>6</v>
      </c>
      <c r="L26" s="190">
        <v>5.4789999999999998E-2</v>
      </c>
      <c r="M26" s="188" t="s">
        <v>40</v>
      </c>
      <c r="N26" s="51" t="s">
        <v>222</v>
      </c>
      <c r="O26" s="189">
        <v>9.1999999999999998E-3</v>
      </c>
      <c r="P26" s="56">
        <v>0.25990000000000002</v>
      </c>
      <c r="Q26" s="190">
        <v>-6.7199999999999996E-2</v>
      </c>
      <c r="R26" s="190">
        <v>0.72250000000000003</v>
      </c>
      <c r="S26" s="190">
        <v>-6.7000000000000002E-3</v>
      </c>
      <c r="T26" s="190">
        <v>-6.1000000000000004E-3</v>
      </c>
      <c r="U26" s="190">
        <v>-4.4000000000000003E-3</v>
      </c>
      <c r="V26" s="188">
        <v>47343</v>
      </c>
      <c r="W26" s="188">
        <v>-281</v>
      </c>
      <c r="X26" s="191">
        <v>0.21180555555555555</v>
      </c>
      <c r="Y26" s="192">
        <v>42705</v>
      </c>
      <c r="Z26" s="59" t="s">
        <v>38</v>
      </c>
    </row>
    <row r="27" spans="1:26" ht="14.25" thickBot="1" x14ac:dyDescent="0.2">
      <c r="A27" t="s">
        <v>304</v>
      </c>
    </row>
    <row r="28" spans="1:26" s="206" customFormat="1" ht="15.75" thickBot="1" x14ac:dyDescent="0.2">
      <c r="A28" s="206" t="s">
        <v>305</v>
      </c>
      <c r="B28" s="197">
        <v>150277</v>
      </c>
      <c r="C28" s="198" t="s">
        <v>65</v>
      </c>
      <c r="D28" s="197">
        <v>1.0309999999999999</v>
      </c>
      <c r="E28" s="199">
        <v>1E-3</v>
      </c>
      <c r="F28" s="200">
        <v>2849.44</v>
      </c>
      <c r="G28" s="197">
        <v>1.0529999999999999</v>
      </c>
      <c r="H28" s="201">
        <v>2.0899999999999998E-2</v>
      </c>
      <c r="I28" s="201">
        <v>0.03</v>
      </c>
      <c r="J28" s="200">
        <v>5</v>
      </c>
      <c r="K28" s="200">
        <v>4.5</v>
      </c>
      <c r="L28" s="201">
        <v>4.6039999999999998E-2</v>
      </c>
      <c r="M28" s="200" t="s">
        <v>40</v>
      </c>
      <c r="N28" s="197" t="s">
        <v>66</v>
      </c>
      <c r="O28" s="199">
        <v>6.0000000000000001E-3</v>
      </c>
      <c r="P28" s="202">
        <v>0.14419999999999999</v>
      </c>
      <c r="Q28" s="201">
        <v>1.21E-2</v>
      </c>
      <c r="R28" s="201">
        <v>0.97050000000000003</v>
      </c>
      <c r="S28" s="201">
        <v>3.0000000000000001E-3</v>
      </c>
      <c r="T28" s="201">
        <v>4.0000000000000001E-3</v>
      </c>
      <c r="U28" s="201">
        <v>5.8999999999999999E-3</v>
      </c>
      <c r="V28" s="200">
        <v>42455</v>
      </c>
      <c r="W28" s="200">
        <v>2865</v>
      </c>
      <c r="X28" s="203">
        <v>0.21180555555555555</v>
      </c>
      <c r="Y28" s="204">
        <v>42614</v>
      </c>
      <c r="Z28" s="205" t="s">
        <v>38</v>
      </c>
    </row>
    <row r="29" spans="1:26" s="60" customFormat="1" ht="15.75" thickBot="1" x14ac:dyDescent="0.2">
      <c r="A29" s="60" t="s">
        <v>308</v>
      </c>
      <c r="B29" s="51">
        <v>150291</v>
      </c>
      <c r="C29" s="195" t="s">
        <v>198</v>
      </c>
      <c r="D29" s="51">
        <v>1.0580000000000001</v>
      </c>
      <c r="E29" s="196">
        <v>0</v>
      </c>
      <c r="F29" s="188">
        <v>78.84</v>
      </c>
      <c r="G29" s="51">
        <v>1.034</v>
      </c>
      <c r="H29" s="190">
        <v>-2.3199999999999998E-2</v>
      </c>
      <c r="I29" s="190">
        <v>0.04</v>
      </c>
      <c r="J29" s="188">
        <v>5.5</v>
      </c>
      <c r="K29" s="188">
        <v>5.5</v>
      </c>
      <c r="L29" s="190">
        <v>5.3710000000000001E-2</v>
      </c>
      <c r="M29" s="188" t="s">
        <v>40</v>
      </c>
      <c r="N29" s="51" t="s">
        <v>95</v>
      </c>
      <c r="O29" s="189">
        <v>4.7999999999999996E-3</v>
      </c>
      <c r="P29" s="56">
        <v>0.2039</v>
      </c>
      <c r="Q29" s="190">
        <v>-2.1000000000000001E-2</v>
      </c>
      <c r="R29" s="190">
        <v>0.86</v>
      </c>
      <c r="S29" s="190">
        <v>1E-4</v>
      </c>
      <c r="T29" s="190">
        <v>0</v>
      </c>
      <c r="U29" s="190">
        <v>0</v>
      </c>
      <c r="V29" s="188">
        <v>19249</v>
      </c>
      <c r="W29" s="188">
        <v>16</v>
      </c>
      <c r="X29" s="191">
        <v>0.21180555555555555</v>
      </c>
      <c r="Y29" s="192">
        <v>42719</v>
      </c>
      <c r="Z29" s="59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297"/>
    <hyperlink ref="D18" r:id="rId8" display="http://finance.sina.com.cn/fund/quotes/150297/bc.shtml"/>
    <hyperlink ref="G18" r:id="rId9" display="http://www.cninfo.com.cn/information/fund/netvalue/150297.html"/>
    <hyperlink ref="P18" r:id="rId10" display="https://www.jisilu.cn/data/utils/lowcalc/150297"/>
    <hyperlink ref="Z18" r:id="rId11" tooltip="加【互联A级】为自选A类" display="javascript:addOwnedFund('150297');"/>
    <hyperlink ref="B19" r:id="rId12" display="https://www.jisilu.cn/data/sfnew/detail/150291"/>
    <hyperlink ref="D19" r:id="rId13" display="http://finance.sina.com.cn/fund/quotes/150291/bc.shtml"/>
    <hyperlink ref="G19" r:id="rId14" display="http://www.cninfo.com.cn/information/fund/netvalue/150291.html"/>
    <hyperlink ref="N19" r:id="rId15" tooltip="399986" display="http://quote.eastmoney.com/zs399986.html"/>
    <hyperlink ref="P19" r:id="rId16" display="https://www.jisilu.cn/data/utils/lowcalc/150291"/>
    <hyperlink ref="Z19" r:id="rId17" tooltip="将【银行A份】从自选中删除" display="javascript:delOwnedFund('150291');"/>
    <hyperlink ref="B20" r:id="rId18" display="https://www.jisilu.cn/data/sfnew/detail/150293"/>
    <hyperlink ref="D20" r:id="rId19" display="http://finance.sina.com.cn/fund/quotes/150293/bc.shtml"/>
    <hyperlink ref="G20" r:id="rId20" display="http://www.cninfo.com.cn/information/fund/netvalue/150293.html"/>
    <hyperlink ref="N20" r:id="rId21" tooltip="399807" display="http://quote.eastmoney.com/zs399807.html"/>
    <hyperlink ref="P20" r:id="rId22" display="https://www.jisilu.cn/data/utils/lowcalc/150293"/>
    <hyperlink ref="Z20" r:id="rId23" tooltip="加【高铁A级】为自选A类" display="javascript:addOwnedFund('150293');"/>
    <hyperlink ref="B21" r:id="rId24" display="https://www.jisilu.cn/data/sfnew/detail/150323"/>
    <hyperlink ref="D21" r:id="rId25" display="http://finance.sina.com.cn/fund/quotes/150323/bc.shtml"/>
    <hyperlink ref="G21" r:id="rId26" display="http://www.cninfo.com.cn/information/fund/netvalue/150323.html"/>
    <hyperlink ref="N21" r:id="rId27" tooltip="000827" display="http://quote.eastmoney.com/zs000827.html"/>
    <hyperlink ref="P21" r:id="rId28" display="https://www.jisilu.cn/data/utils/lowcalc/150323"/>
    <hyperlink ref="Z21" r:id="rId29" tooltip="加【环保A端】为自选A类" display="javascript:addOwnedFund('150323');"/>
    <hyperlink ref="B28" r:id="rId30" display="https://www.jisilu.cn/data/sfnew/detail/150277"/>
    <hyperlink ref="D28" r:id="rId31" display="http://finance.sina.com.cn/fund/quotes/150277/bc.shtml"/>
    <hyperlink ref="G28" r:id="rId32" display="http://www.cninfo.com.cn/information/fund/netvalue/150277.html"/>
    <hyperlink ref="N28" r:id="rId33" tooltip="399807" display="http://quote.eastmoney.com/zs399807.html"/>
    <hyperlink ref="P28" r:id="rId34" display="https://www.jisilu.cn/data/utils/lowcalc/150277"/>
    <hyperlink ref="Z28" r:id="rId35" tooltip="将【高铁A】从自选中删除" display="javascript:delOwnedFund('150277');"/>
    <hyperlink ref="B22" r:id="rId36" display="https://www.jisilu.cn/data/sfnew/detail/150205"/>
    <hyperlink ref="D22" r:id="rId37" display="http://finance.sina.com.cn/fund/quotes/150205/bc.shtml"/>
    <hyperlink ref="G22" r:id="rId38" display="http://www.cninfo.com.cn/information/fund/netvalue/150205.html"/>
    <hyperlink ref="N22" r:id="rId39" tooltip="399973" display="http://quote.eastmoney.com/zs399973.html"/>
    <hyperlink ref="P22" r:id="rId40" display="https://www.jisilu.cn/data/utils/lowcalc/150205"/>
    <hyperlink ref="Z22" r:id="rId41" tooltip="加【国防A】为自选A类" display="javascript:addOwnedFund('150205');"/>
    <hyperlink ref="B23" r:id="rId42" display="https://www.jisilu.cn/data/sfnew/detail/150175"/>
    <hyperlink ref="D23" r:id="rId43" display="http://finance.sina.com.cn/fund/quotes/150175/bc.shtml"/>
    <hyperlink ref="G23" r:id="rId44" display="http://www.cninfo.com.cn/information/fund/netvalue/150175.html"/>
    <hyperlink ref="N23" r:id="rId45" tooltip="HSCEI" display="http://quote.eastmoney.com/hk/zs110010.html"/>
    <hyperlink ref="P23" r:id="rId46" display="https://www.jisilu.cn/data/utils/lowcalc/150175"/>
    <hyperlink ref="Z23" r:id="rId47" tooltip="将【H股A】从自选中删除" display="javascript:delOwnedFund('150175');"/>
    <hyperlink ref="B26" r:id="rId48" display="https://www.jisilu.cn/data/sfnew/detail/150331"/>
    <hyperlink ref="D26" r:id="rId49" display="http://finance.sina.com.cn/fund/quotes/150331/bc.shtml"/>
    <hyperlink ref="G26" r:id="rId50" display="http://www.cninfo.com.cn/information/fund/netvalue/150331.html"/>
    <hyperlink ref="N26" r:id="rId51" tooltip="399805" display="http://quote.eastmoney.com/zs399805.html"/>
    <hyperlink ref="P26" r:id="rId52" display="https://www.jisilu.cn/data/utils/lowcalc/150331"/>
    <hyperlink ref="Z26" r:id="rId53" tooltip="加【网金融A】为自选A类" display="javascript:addOwnedFund('150331');"/>
    <hyperlink ref="B29" r:id="rId54" display="https://www.jisilu.cn/data/sfnew/detail/150291"/>
    <hyperlink ref="D29" r:id="rId55" display="http://finance.sina.com.cn/fund/quotes/150291/bc.shtml"/>
    <hyperlink ref="G29" r:id="rId56" display="http://www.cninfo.com.cn/information/fund/netvalue/150291.html"/>
    <hyperlink ref="N29" r:id="rId57" tooltip="399986" display="http://quote.eastmoney.com/zs399986.html"/>
    <hyperlink ref="P29" r:id="rId58" display="https://www.jisilu.cn/data/utils/lowcalc/150291"/>
    <hyperlink ref="Z29" r:id="rId59" tooltip="将【银行A份】从自选中删除" display="javascript:delOwnedFund('150291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49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5" sqref="A145:XFD145"/>
    </sheetView>
  </sheetViews>
  <sheetFormatPr defaultRowHeight="13.5" x14ac:dyDescent="0.15"/>
  <sheetData>
    <row r="1" spans="1:25" x14ac:dyDescent="0.15">
      <c r="A1" s="757" t="s">
        <v>0</v>
      </c>
      <c r="B1" s="757" t="s">
        <v>1</v>
      </c>
      <c r="C1" s="757" t="s">
        <v>2</v>
      </c>
      <c r="D1" s="757" t="s">
        <v>3</v>
      </c>
      <c r="E1" s="221" t="s">
        <v>4</v>
      </c>
      <c r="F1" s="757" t="s">
        <v>6</v>
      </c>
      <c r="G1" s="757" t="s">
        <v>7</v>
      </c>
      <c r="H1" s="223" t="s">
        <v>8</v>
      </c>
      <c r="I1" s="221" t="s">
        <v>10</v>
      </c>
      <c r="J1" s="225" t="s">
        <v>11</v>
      </c>
      <c r="K1" s="225" t="s">
        <v>12</v>
      </c>
      <c r="L1" s="221" t="s">
        <v>14</v>
      </c>
      <c r="M1" s="757" t="s">
        <v>16</v>
      </c>
      <c r="N1" s="221" t="s">
        <v>17</v>
      </c>
      <c r="O1" s="221" t="s">
        <v>18</v>
      </c>
      <c r="P1" s="225" t="s">
        <v>20</v>
      </c>
      <c r="Q1" s="221" t="s">
        <v>22</v>
      </c>
      <c r="R1" s="225" t="s">
        <v>24</v>
      </c>
      <c r="S1" s="221" t="s">
        <v>26</v>
      </c>
      <c r="T1" s="221" t="s">
        <v>27</v>
      </c>
      <c r="U1" s="221" t="s">
        <v>28</v>
      </c>
      <c r="V1" s="225" t="s">
        <v>30</v>
      </c>
      <c r="W1" s="757" t="s">
        <v>31</v>
      </c>
      <c r="X1" s="757" t="s">
        <v>32</v>
      </c>
      <c r="Y1" s="759" t="s">
        <v>33</v>
      </c>
    </row>
    <row r="2" spans="1:25" ht="14.25" thickBot="1" x14ac:dyDescent="0.2">
      <c r="A2" s="758"/>
      <c r="B2" s="758"/>
      <c r="C2" s="758"/>
      <c r="D2" s="758"/>
      <c r="E2" s="222" t="s">
        <v>5</v>
      </c>
      <c r="F2" s="758"/>
      <c r="G2" s="758"/>
      <c r="H2" s="224" t="s">
        <v>9</v>
      </c>
      <c r="I2" s="222" t="s">
        <v>8</v>
      </c>
      <c r="J2" s="226" t="s">
        <v>8</v>
      </c>
      <c r="K2" s="226" t="s">
        <v>13</v>
      </c>
      <c r="L2" s="222" t="s">
        <v>15</v>
      </c>
      <c r="M2" s="758"/>
      <c r="N2" s="222" t="s">
        <v>3</v>
      </c>
      <c r="O2" s="222" t="s">
        <v>19</v>
      </c>
      <c r="P2" s="226" t="s">
        <v>21</v>
      </c>
      <c r="Q2" s="222" t="s">
        <v>23</v>
      </c>
      <c r="R2" s="226" t="s">
        <v>25</v>
      </c>
      <c r="S2" s="222" t="s">
        <v>25</v>
      </c>
      <c r="T2" s="222" t="s">
        <v>25</v>
      </c>
      <c r="U2" s="222" t="s">
        <v>29</v>
      </c>
      <c r="V2" s="226" t="s">
        <v>29</v>
      </c>
      <c r="W2" s="758"/>
      <c r="X2" s="758"/>
      <c r="Y2" s="760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47">
        <v>1.6999999999999999E-3</v>
      </c>
      <c r="E3" s="144">
        <v>238.42</v>
      </c>
      <c r="F3" s="7">
        <v>1.0595000000000001</v>
      </c>
      <c r="G3" s="146">
        <v>-9.7699999999999995E-2</v>
      </c>
      <c r="H3" s="146">
        <v>7.0000000000000007E-2</v>
      </c>
      <c r="I3" s="144">
        <v>7</v>
      </c>
      <c r="J3" s="144">
        <v>7</v>
      </c>
      <c r="K3" s="146">
        <v>3.4729999999999997E-2</v>
      </c>
      <c r="L3" s="144">
        <v>3.15</v>
      </c>
      <c r="M3" s="7" t="s">
        <v>189</v>
      </c>
      <c r="N3" s="145">
        <v>-4.2799999999999998E-2</v>
      </c>
      <c r="O3" s="146">
        <v>0.37630000000000002</v>
      </c>
      <c r="P3" s="144" t="s">
        <v>37</v>
      </c>
      <c r="Q3" s="146">
        <v>0.90529999999999999</v>
      </c>
      <c r="R3" s="146">
        <v>5.0000000000000001E-3</v>
      </c>
      <c r="S3" s="146">
        <v>-2.8999999999999998E-3</v>
      </c>
      <c r="T3" s="146">
        <v>-4.3E-3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1.1339999999999999</v>
      </c>
      <c r="D4" s="156">
        <v>-7.0000000000000001E-3</v>
      </c>
      <c r="E4" s="150">
        <v>7.84</v>
      </c>
      <c r="F4" s="14">
        <v>1.0609999999999999</v>
      </c>
      <c r="G4" s="152">
        <v>-6.88E-2</v>
      </c>
      <c r="H4" s="152">
        <v>7.0000000000000007E-2</v>
      </c>
      <c r="I4" s="150">
        <v>7</v>
      </c>
      <c r="J4" s="150">
        <v>7</v>
      </c>
      <c r="K4" s="152">
        <v>5.2599999999999999E-3</v>
      </c>
      <c r="L4" s="150">
        <v>1.1299999999999999</v>
      </c>
      <c r="M4" s="14" t="s">
        <v>283</v>
      </c>
      <c r="N4" s="156">
        <v>-3.9E-2</v>
      </c>
      <c r="O4" s="152">
        <v>0.36620000000000003</v>
      </c>
      <c r="P4" s="150" t="s">
        <v>37</v>
      </c>
      <c r="Q4" s="152">
        <v>0.93379999999999996</v>
      </c>
      <c r="R4" s="152">
        <v>-1.1299999999999999E-2</v>
      </c>
      <c r="S4" s="152">
        <v>-7.9000000000000008E-3</v>
      </c>
      <c r="T4" s="152">
        <v>-6.6E-3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1.169</v>
      </c>
      <c r="D5" s="147">
        <v>2.5999999999999999E-3</v>
      </c>
      <c r="E5" s="144">
        <v>2147.08</v>
      </c>
      <c r="F5" s="7">
        <v>1.036</v>
      </c>
      <c r="G5" s="146">
        <v>-0.12839999999999999</v>
      </c>
      <c r="H5" s="146">
        <v>0.06</v>
      </c>
      <c r="I5" s="144">
        <v>6</v>
      </c>
      <c r="J5" s="144">
        <v>6</v>
      </c>
      <c r="K5" s="146">
        <v>5.296E-2</v>
      </c>
      <c r="L5" s="144" t="s">
        <v>40</v>
      </c>
      <c r="M5" s="7" t="s">
        <v>56</v>
      </c>
      <c r="N5" s="145">
        <v>-2.4199999999999999E-2</v>
      </c>
      <c r="O5" s="23">
        <v>0.40329999999999999</v>
      </c>
      <c r="P5" s="146">
        <v>-8.9800000000000005E-2</v>
      </c>
      <c r="Q5" s="146">
        <v>0.39190000000000003</v>
      </c>
      <c r="R5" s="146">
        <v>-1.4999999999999999E-2</v>
      </c>
      <c r="S5" s="146">
        <v>-3.2000000000000002E-3</v>
      </c>
      <c r="T5" s="146">
        <v>5.0000000000000001E-4</v>
      </c>
      <c r="U5" s="144">
        <v>162892</v>
      </c>
      <c r="V5" s="144">
        <v>242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1.1299999999999999</v>
      </c>
      <c r="D6" s="159">
        <v>0</v>
      </c>
      <c r="E6" s="150">
        <v>1.5</v>
      </c>
      <c r="F6" s="14">
        <v>1.028</v>
      </c>
      <c r="G6" s="152">
        <v>-9.9199999999999997E-2</v>
      </c>
      <c r="H6" s="152">
        <v>5.8000000000000003E-2</v>
      </c>
      <c r="I6" s="150">
        <v>5.8</v>
      </c>
      <c r="J6" s="150">
        <v>5.8</v>
      </c>
      <c r="K6" s="152">
        <v>5.2630000000000003E-2</v>
      </c>
      <c r="L6" s="150" t="s">
        <v>40</v>
      </c>
      <c r="M6" s="14" t="s">
        <v>238</v>
      </c>
      <c r="N6" s="156">
        <v>-4.5699999999999998E-2</v>
      </c>
      <c r="O6" s="18">
        <v>0.49509999999999998</v>
      </c>
      <c r="P6" s="152">
        <v>-7.1800000000000003E-2</v>
      </c>
      <c r="Q6" s="152">
        <v>0.79930000000000001</v>
      </c>
      <c r="R6" s="152">
        <v>2.5999999999999999E-3</v>
      </c>
      <c r="S6" s="152">
        <v>-6.4000000000000003E-3</v>
      </c>
      <c r="T6" s="152">
        <v>1.9E-3</v>
      </c>
      <c r="U6" s="150">
        <v>349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5">
        <v>-8.0000000000000004E-4</v>
      </c>
      <c r="E8" s="144">
        <v>6751.83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-4.4999999999999998E-2</v>
      </c>
      <c r="O8" s="23">
        <v>0.33310000000000001</v>
      </c>
      <c r="P8" s="146">
        <v>-0.1197</v>
      </c>
      <c r="Q8" s="146">
        <v>0.55459999999999998</v>
      </c>
      <c r="R8" s="146">
        <v>7.9000000000000008E-3</v>
      </c>
      <c r="S8" s="146">
        <v>0</v>
      </c>
      <c r="T8" s="146">
        <v>3.0000000000000001E-3</v>
      </c>
      <c r="U8" s="144">
        <v>299257</v>
      </c>
      <c r="V8" s="144">
        <v>1776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</v>
      </c>
      <c r="D9" s="156">
        <v>-7.1999999999999998E-3</v>
      </c>
      <c r="E9" s="150">
        <v>219.43</v>
      </c>
      <c r="F9" s="14">
        <v>1.042</v>
      </c>
      <c r="G9" s="152">
        <v>-0.19</v>
      </c>
      <c r="H9" s="152">
        <v>0.05</v>
      </c>
      <c r="I9" s="150">
        <v>6.5</v>
      </c>
      <c r="J9" s="150">
        <v>6.5</v>
      </c>
      <c r="K9" s="152">
        <v>5.4260000000000003E-2</v>
      </c>
      <c r="L9" s="150" t="s">
        <v>40</v>
      </c>
      <c r="M9" s="14" t="s">
        <v>197</v>
      </c>
      <c r="N9" s="156">
        <v>-3.9199999999999999E-2</v>
      </c>
      <c r="O9" s="18">
        <v>0.41189999999999999</v>
      </c>
      <c r="P9" s="152">
        <v>-0.12640000000000001</v>
      </c>
      <c r="Q9" s="152">
        <v>0.36549999999999999</v>
      </c>
      <c r="R9" s="152">
        <v>-2.7000000000000001E-3</v>
      </c>
      <c r="S9" s="152">
        <v>-1.6999999999999999E-3</v>
      </c>
      <c r="T9" s="152">
        <v>-3.0999999999999999E-3</v>
      </c>
      <c r="U9" s="150">
        <v>13019</v>
      </c>
      <c r="V9" s="150">
        <v>-338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1.0229999999999999</v>
      </c>
      <c r="D10" s="147">
        <v>1E-3</v>
      </c>
      <c r="E10" s="144">
        <v>89.12</v>
      </c>
      <c r="F10" s="7">
        <v>1.0167999999999999</v>
      </c>
      <c r="G10" s="146">
        <v>-6.1000000000000004E-3</v>
      </c>
      <c r="H10" s="146">
        <v>0.05</v>
      </c>
      <c r="I10" s="144">
        <v>5</v>
      </c>
      <c r="J10" s="144">
        <v>5</v>
      </c>
      <c r="K10" s="146">
        <v>4.9689999999999998E-2</v>
      </c>
      <c r="L10" s="144" t="s">
        <v>40</v>
      </c>
      <c r="M10" s="7" t="s">
        <v>236</v>
      </c>
      <c r="N10" s="157">
        <v>0</v>
      </c>
      <c r="O10" s="23">
        <v>0.1202</v>
      </c>
      <c r="P10" s="146">
        <v>-6.4999999999999997E-3</v>
      </c>
      <c r="Q10" s="144" t="s">
        <v>37</v>
      </c>
      <c r="R10" s="146">
        <v>-3.3999999999999998E-3</v>
      </c>
      <c r="S10" s="146">
        <v>-3.3E-3</v>
      </c>
      <c r="T10" s="146">
        <v>-2E-3</v>
      </c>
      <c r="U10" s="144">
        <v>2030</v>
      </c>
      <c r="V10" s="144">
        <v>72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-2.3333333333333335E-3</v>
      </c>
      <c r="E11" s="36"/>
      <c r="F11" s="35"/>
      <c r="G11" s="43">
        <f>AVERAGE(G8:G10)</f>
        <v>-0.1258</v>
      </c>
      <c r="H11" s="37"/>
      <c r="I11" s="36"/>
      <c r="J11" s="36"/>
      <c r="K11" s="43">
        <f>AVERAGE(K8:K10)</f>
        <v>5.2886666666666672E-2</v>
      </c>
      <c r="L11" s="36"/>
      <c r="M11" s="35"/>
      <c r="N11" s="38"/>
      <c r="O11" s="39"/>
      <c r="P11" s="43">
        <f>AVERAGE(P8:P10)</f>
        <v>-8.4199999999999997E-2</v>
      </c>
      <c r="Q11" s="37"/>
      <c r="R11" s="43">
        <f>AVERAGE(R8:R10)</f>
        <v>6.0000000000000027E-4</v>
      </c>
      <c r="S11" s="37"/>
      <c r="T11" s="37"/>
      <c r="U11" s="36"/>
      <c r="V11" s="36"/>
      <c r="W11" s="40"/>
      <c r="X11" s="41"/>
      <c r="Y11" s="42"/>
    </row>
    <row r="12" spans="1:25" s="100" customFormat="1" ht="15.75" thickBot="1" x14ac:dyDescent="0.2">
      <c r="A12" s="90">
        <v>150331</v>
      </c>
      <c r="B12" s="208" t="s">
        <v>227</v>
      </c>
      <c r="C12" s="90">
        <v>1.1319999999999999</v>
      </c>
      <c r="D12" s="228">
        <v>-1.8E-3</v>
      </c>
      <c r="E12" s="208">
        <v>2462.77</v>
      </c>
      <c r="F12" s="90">
        <v>1.0391999999999999</v>
      </c>
      <c r="G12" s="210">
        <v>-8.9300000000000004E-2</v>
      </c>
      <c r="H12" s="210">
        <v>4.4999999999999998E-2</v>
      </c>
      <c r="I12" s="208">
        <v>6</v>
      </c>
      <c r="J12" s="208">
        <v>6</v>
      </c>
      <c r="K12" s="210">
        <v>5.4899999999999997E-2</v>
      </c>
      <c r="L12" s="208" t="s">
        <v>40</v>
      </c>
      <c r="M12" s="90" t="s">
        <v>222</v>
      </c>
      <c r="N12" s="228">
        <v>-5.0900000000000001E-2</v>
      </c>
      <c r="O12" s="96">
        <v>0.2243</v>
      </c>
      <c r="P12" s="210">
        <v>-6.6000000000000003E-2</v>
      </c>
      <c r="Q12" s="210">
        <v>0.80510000000000004</v>
      </c>
      <c r="R12" s="210">
        <v>7.1999999999999998E-3</v>
      </c>
      <c r="S12" s="210">
        <v>-6.0000000000000001E-3</v>
      </c>
      <c r="T12" s="210">
        <v>-6.1000000000000004E-3</v>
      </c>
      <c r="U12" s="208">
        <v>46757</v>
      </c>
      <c r="V12" s="208">
        <v>-586</v>
      </c>
      <c r="W12" s="211">
        <v>0.21180555555555555</v>
      </c>
      <c r="X12" s="212">
        <v>42705</v>
      </c>
      <c r="Y12" s="9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</v>
      </c>
      <c r="D13" s="145">
        <v>-1.21E-2</v>
      </c>
      <c r="E13" s="144">
        <v>283.95999999999998</v>
      </c>
      <c r="F13" s="7">
        <v>1.034</v>
      </c>
      <c r="G13" s="146">
        <v>-0.1799</v>
      </c>
      <c r="H13" s="146">
        <v>4.4999999999999998E-2</v>
      </c>
      <c r="I13" s="144">
        <v>6</v>
      </c>
      <c r="J13" s="144">
        <v>6</v>
      </c>
      <c r="K13" s="146">
        <v>5.0590000000000003E-2</v>
      </c>
      <c r="L13" s="144" t="s">
        <v>40</v>
      </c>
      <c r="M13" s="158" t="s">
        <v>229</v>
      </c>
      <c r="N13" s="145">
        <v>-3.1300000000000001E-2</v>
      </c>
      <c r="O13" s="23">
        <v>0.35949999999999999</v>
      </c>
      <c r="P13" s="146">
        <v>-0.13739999999999999</v>
      </c>
      <c r="Q13" s="146">
        <v>0.49659999999999999</v>
      </c>
      <c r="R13" s="146">
        <v>-7.3000000000000001E-3</v>
      </c>
      <c r="S13" s="146">
        <v>-5.3E-3</v>
      </c>
      <c r="T13" s="146">
        <v>-5.0000000000000001E-4</v>
      </c>
      <c r="U13" s="144">
        <v>46194</v>
      </c>
      <c r="V13" s="144">
        <v>-196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1.268</v>
      </c>
      <c r="D14" s="156">
        <v>-1.4E-2</v>
      </c>
      <c r="E14" s="150">
        <v>6.87</v>
      </c>
      <c r="F14" s="14">
        <v>1.0341</v>
      </c>
      <c r="G14" s="152">
        <v>-0.22620000000000001</v>
      </c>
      <c r="H14" s="152">
        <v>4.4999999999999998E-2</v>
      </c>
      <c r="I14" s="150">
        <v>6</v>
      </c>
      <c r="J14" s="150">
        <v>6</v>
      </c>
      <c r="K14" s="152">
        <v>4.863E-2</v>
      </c>
      <c r="L14" s="150" t="s">
        <v>40</v>
      </c>
      <c r="M14" s="14" t="s">
        <v>231</v>
      </c>
      <c r="N14" s="156">
        <v>-1.6400000000000001E-2</v>
      </c>
      <c r="O14" s="18">
        <v>0.51119999999999999</v>
      </c>
      <c r="P14" s="152">
        <v>-0.1701</v>
      </c>
      <c r="Q14" s="152">
        <v>0.52249999999999996</v>
      </c>
      <c r="R14" s="152">
        <v>-1.26E-2</v>
      </c>
      <c r="S14" s="152">
        <v>-6.7000000000000002E-3</v>
      </c>
      <c r="T14" s="152">
        <v>-8.6999999999999994E-3</v>
      </c>
      <c r="U14" s="150">
        <v>6496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-9.300000000000001E-3</v>
      </c>
      <c r="E15" s="36"/>
      <c r="F15" s="35"/>
      <c r="G15" s="43">
        <f>AVERAGE(G12:G14)</f>
        <v>-0.16513333333333333</v>
      </c>
      <c r="H15" s="37"/>
      <c r="I15" s="36"/>
      <c r="J15" s="36"/>
      <c r="K15" s="43">
        <f>AVERAGE(K12:K14)</f>
        <v>5.1373333333333333E-2</v>
      </c>
      <c r="L15" s="36"/>
      <c r="M15" s="35"/>
      <c r="N15" s="38"/>
      <c r="O15" s="39"/>
      <c r="P15" s="43">
        <f>AVERAGE(P12:P14)</f>
        <v>-0.1245</v>
      </c>
      <c r="Q15" s="37"/>
      <c r="R15" s="43">
        <f>AVERAGE(R12:R14)</f>
        <v>-4.2333333333333329E-3</v>
      </c>
      <c r="S15" s="37"/>
      <c r="T15" s="37"/>
      <c r="U15" s="36"/>
      <c r="V15" s="36"/>
      <c r="W15" s="40"/>
      <c r="X15" s="41"/>
      <c r="Y15" s="42"/>
    </row>
    <row r="16" spans="1:25" s="238" customFormat="1" ht="15.75" thickBot="1" x14ac:dyDescent="0.2">
      <c r="A16" s="229">
        <v>150323</v>
      </c>
      <c r="B16" s="230" t="s">
        <v>194</v>
      </c>
      <c r="C16" s="229">
        <v>1.0549999999999999</v>
      </c>
      <c r="D16" s="231">
        <v>0</v>
      </c>
      <c r="E16" s="230">
        <v>68.37</v>
      </c>
      <c r="F16" s="229">
        <v>1.0306999999999999</v>
      </c>
      <c r="G16" s="232">
        <v>-2.3599999999999999E-2</v>
      </c>
      <c r="H16" s="232">
        <v>0.04</v>
      </c>
      <c r="I16" s="230">
        <v>5.5</v>
      </c>
      <c r="J16" s="230">
        <v>5.5</v>
      </c>
      <c r="K16" s="232">
        <v>5.3699999999999998E-2</v>
      </c>
      <c r="L16" s="230" t="s">
        <v>40</v>
      </c>
      <c r="M16" s="229" t="s">
        <v>76</v>
      </c>
      <c r="N16" s="233">
        <v>-4.36E-2</v>
      </c>
      <c r="O16" s="234">
        <v>0.1641</v>
      </c>
      <c r="P16" s="232">
        <v>-2.0799999999999999E-2</v>
      </c>
      <c r="Q16" s="232">
        <v>0.95799999999999996</v>
      </c>
      <c r="R16" s="232">
        <v>1.23E-2</v>
      </c>
      <c r="S16" s="232">
        <v>-4.0000000000000001E-3</v>
      </c>
      <c r="T16" s="232">
        <v>-6.6E-3</v>
      </c>
      <c r="U16" s="230">
        <v>3775</v>
      </c>
      <c r="V16" s="230">
        <v>-36</v>
      </c>
      <c r="W16" s="235">
        <v>0.21180555555555555</v>
      </c>
      <c r="X16" s="236">
        <v>42738</v>
      </c>
      <c r="Y16" s="237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</v>
      </c>
      <c r="D17" s="156">
        <v>-8.9999999999999998E-4</v>
      </c>
      <c r="E17" s="150">
        <v>1450.29</v>
      </c>
      <c r="F17" s="14">
        <v>1.0334000000000001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5.3679999999999999E-2</v>
      </c>
      <c r="L17" s="150" t="s">
        <v>40</v>
      </c>
      <c r="M17" s="14" t="s">
        <v>201</v>
      </c>
      <c r="N17" s="156">
        <v>-5.8999999999999997E-2</v>
      </c>
      <c r="O17" s="18">
        <v>0.2545</v>
      </c>
      <c r="P17" s="152">
        <v>-2.35E-2</v>
      </c>
      <c r="Q17" s="162">
        <v>0.74260000000000004</v>
      </c>
      <c r="R17" s="152">
        <v>1.6500000000000001E-2</v>
      </c>
      <c r="S17" s="152">
        <v>2.3E-3</v>
      </c>
      <c r="T17" s="152">
        <v>3.0999999999999999E-3</v>
      </c>
      <c r="U17" s="150">
        <v>28103</v>
      </c>
      <c r="V17" s="150">
        <v>596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150335</v>
      </c>
      <c r="B18" s="144" t="s">
        <v>195</v>
      </c>
      <c r="C18" s="7">
        <v>1.0589999999999999</v>
      </c>
      <c r="D18" s="147">
        <v>8.9999999999999998E-4</v>
      </c>
      <c r="E18" s="144">
        <v>652.48</v>
      </c>
      <c r="F18" s="7">
        <v>1.034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80</v>
      </c>
      <c r="N18" s="145">
        <v>-4.1000000000000002E-2</v>
      </c>
      <c r="O18" s="23">
        <v>0.24940000000000001</v>
      </c>
      <c r="P18" s="146">
        <v>-2.1600000000000001E-2</v>
      </c>
      <c r="Q18" s="160">
        <v>0.75370000000000004</v>
      </c>
      <c r="R18" s="146">
        <v>1.1900000000000001E-2</v>
      </c>
      <c r="S18" s="146">
        <v>8.9999999999999993E-3</v>
      </c>
      <c r="T18" s="146">
        <v>1.1900000000000001E-2</v>
      </c>
      <c r="U18" s="144">
        <v>13082</v>
      </c>
      <c r="V18" s="144">
        <v>408</v>
      </c>
      <c r="W18" s="148">
        <v>0.21180555555555555</v>
      </c>
      <c r="X18" s="149">
        <v>42719</v>
      </c>
      <c r="Y18" s="13" t="s">
        <v>38</v>
      </c>
    </row>
    <row r="19" spans="1:25" s="238" customFormat="1" ht="15.75" thickBot="1" x14ac:dyDescent="0.2">
      <c r="A19" s="229">
        <v>150297</v>
      </c>
      <c r="B19" s="230" t="s">
        <v>202</v>
      </c>
      <c r="C19" s="229">
        <v>1.0920000000000001</v>
      </c>
      <c r="D19" s="239">
        <v>1.8E-3</v>
      </c>
      <c r="E19" s="230">
        <v>106.17</v>
      </c>
      <c r="F19" s="229">
        <v>1.0644</v>
      </c>
      <c r="G19" s="232">
        <v>-2.5899999999999999E-2</v>
      </c>
      <c r="H19" s="232">
        <v>0.04</v>
      </c>
      <c r="I19" s="230">
        <v>6</v>
      </c>
      <c r="J19" s="230">
        <v>5.5</v>
      </c>
      <c r="K19" s="232">
        <v>5.3609999999999998E-2</v>
      </c>
      <c r="L19" s="230" t="s">
        <v>40</v>
      </c>
      <c r="M19" s="240" t="s">
        <v>203</v>
      </c>
      <c r="N19" s="233">
        <v>-3.4500000000000003E-2</v>
      </c>
      <c r="O19" s="234">
        <v>0.1638</v>
      </c>
      <c r="P19" s="232">
        <v>-2.3900000000000001E-2</v>
      </c>
      <c r="Q19" s="232">
        <v>0.90849999999999997</v>
      </c>
      <c r="R19" s="232">
        <v>2E-3</v>
      </c>
      <c r="S19" s="232">
        <v>1.1000000000000001E-3</v>
      </c>
      <c r="T19" s="232">
        <v>4.0000000000000001E-3</v>
      </c>
      <c r="U19" s="230">
        <v>6310</v>
      </c>
      <c r="V19" s="230">
        <v>3</v>
      </c>
      <c r="W19" s="235">
        <v>0.21180555555555555</v>
      </c>
      <c r="X19" s="236">
        <v>42705</v>
      </c>
      <c r="Y19" s="237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1.06</v>
      </c>
      <c r="D20" s="157">
        <v>0</v>
      </c>
      <c r="E20" s="144">
        <v>655.44</v>
      </c>
      <c r="F20" s="7">
        <v>1.034</v>
      </c>
      <c r="G20" s="146">
        <v>-2.5100000000000001E-2</v>
      </c>
      <c r="H20" s="146">
        <v>0.04</v>
      </c>
      <c r="I20" s="144">
        <v>5.5</v>
      </c>
      <c r="J20" s="144">
        <v>5.5</v>
      </c>
      <c r="K20" s="146">
        <v>5.3609999999999998E-2</v>
      </c>
      <c r="L20" s="144" t="s">
        <v>40</v>
      </c>
      <c r="M20" s="7" t="s">
        <v>78</v>
      </c>
      <c r="N20" s="145">
        <v>-3.1600000000000003E-2</v>
      </c>
      <c r="O20" s="23">
        <v>0.17879999999999999</v>
      </c>
      <c r="P20" s="146">
        <v>-2.2599999999999999E-2</v>
      </c>
      <c r="Q20" s="146">
        <v>0.91859999999999997</v>
      </c>
      <c r="R20" s="146">
        <v>-4.0000000000000002E-4</v>
      </c>
      <c r="S20" s="146">
        <v>-3.7000000000000002E-3</v>
      </c>
      <c r="T20" s="146">
        <v>-5.5999999999999999E-3</v>
      </c>
      <c r="U20" s="144">
        <v>51550</v>
      </c>
      <c r="V20" s="144">
        <v>-67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</v>
      </c>
      <c r="D21" s="151">
        <v>8.9999999999999998E-4</v>
      </c>
      <c r="E21" s="150">
        <v>2618.3200000000002</v>
      </c>
      <c r="F21" s="14">
        <v>1.034</v>
      </c>
      <c r="G21" s="152">
        <v>-2.5100000000000001E-2</v>
      </c>
      <c r="H21" s="152">
        <v>0.04</v>
      </c>
      <c r="I21" s="150">
        <v>5.5</v>
      </c>
      <c r="J21" s="150">
        <v>5.5</v>
      </c>
      <c r="K21" s="152">
        <v>5.3609999999999998E-2</v>
      </c>
      <c r="L21" s="150" t="s">
        <v>40</v>
      </c>
      <c r="M21" s="14" t="s">
        <v>197</v>
      </c>
      <c r="N21" s="156">
        <v>-3.9199999999999999E-2</v>
      </c>
      <c r="O21" s="18">
        <v>0.13619999999999999</v>
      </c>
      <c r="P21" s="152">
        <v>-2.2599999999999999E-2</v>
      </c>
      <c r="Q21" s="152">
        <v>1.0182</v>
      </c>
      <c r="R21" s="152">
        <v>1.11E-2</v>
      </c>
      <c r="S21" s="152">
        <v>4.4999999999999997E-3</v>
      </c>
      <c r="T21" s="152">
        <v>4.5999999999999999E-3</v>
      </c>
      <c r="U21" s="150">
        <v>47976</v>
      </c>
      <c r="V21" s="150">
        <v>463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150117</v>
      </c>
      <c r="B22" s="144" t="s">
        <v>206</v>
      </c>
      <c r="C22" s="7">
        <v>1.0569999999999999</v>
      </c>
      <c r="D22" s="145">
        <v>-1.9E-3</v>
      </c>
      <c r="E22" s="144">
        <v>7048.98</v>
      </c>
      <c r="F22" s="7">
        <v>1.0306999999999999</v>
      </c>
      <c r="G22" s="146">
        <v>-2.5499999999999998E-2</v>
      </c>
      <c r="H22" s="146">
        <v>0.04</v>
      </c>
      <c r="I22" s="144">
        <v>5.5</v>
      </c>
      <c r="J22" s="144">
        <v>5.5</v>
      </c>
      <c r="K22" s="146">
        <v>5.3589999999999999E-2</v>
      </c>
      <c r="L22" s="144" t="s">
        <v>40</v>
      </c>
      <c r="M22" s="7" t="s">
        <v>207</v>
      </c>
      <c r="N22" s="145">
        <v>-2.7099999999999999E-2</v>
      </c>
      <c r="O22" s="23">
        <v>0.13220000000000001</v>
      </c>
      <c r="P22" s="146">
        <v>-2.2599999999999999E-2</v>
      </c>
      <c r="Q22" s="146">
        <v>1.7103999999999999</v>
      </c>
      <c r="R22" s="146">
        <v>-3.3E-3</v>
      </c>
      <c r="S22" s="146">
        <v>-5.0000000000000001E-4</v>
      </c>
      <c r="T22" s="146">
        <v>2.0999999999999999E-3</v>
      </c>
      <c r="U22" s="144">
        <v>158861</v>
      </c>
      <c r="V22" s="144">
        <v>49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150293</v>
      </c>
      <c r="B23" s="200" t="s">
        <v>204</v>
      </c>
      <c r="C23" s="197">
        <v>1.087</v>
      </c>
      <c r="D23" s="199">
        <v>2.8E-3</v>
      </c>
      <c r="E23" s="200">
        <v>15.93</v>
      </c>
      <c r="F23" s="197">
        <v>1.0573999999999999</v>
      </c>
      <c r="G23" s="201">
        <v>-2.8000000000000001E-2</v>
      </c>
      <c r="H23" s="201">
        <v>0.04</v>
      </c>
      <c r="I23" s="200">
        <v>6.25</v>
      </c>
      <c r="J23" s="200">
        <v>5.5</v>
      </c>
      <c r="K23" s="201">
        <v>5.355E-2</v>
      </c>
      <c r="L23" s="200" t="s">
        <v>40</v>
      </c>
      <c r="M23" s="197" t="s">
        <v>66</v>
      </c>
      <c r="N23" s="241">
        <v>-2.4899999999999999E-2</v>
      </c>
      <c r="O23" s="202">
        <v>0.32069999999999999</v>
      </c>
      <c r="P23" s="201">
        <v>-2.58E-2</v>
      </c>
      <c r="Q23" s="201">
        <v>0.55859999999999999</v>
      </c>
      <c r="R23" s="201">
        <v>-4.5999999999999999E-3</v>
      </c>
      <c r="S23" s="201">
        <v>-1.6999999999999999E-3</v>
      </c>
      <c r="T23" s="201">
        <v>3.7000000000000002E-3</v>
      </c>
      <c r="U23" s="200">
        <v>1258</v>
      </c>
      <c r="V23" s="200">
        <v>0</v>
      </c>
      <c r="W23" s="203">
        <v>0.21180555555555555</v>
      </c>
      <c r="X23" s="204">
        <v>42705</v>
      </c>
      <c r="Y23" s="205" t="s">
        <v>38</v>
      </c>
    </row>
    <row r="24" spans="1:25" ht="15.75" thickBot="1" x14ac:dyDescent="0.2">
      <c r="A24" s="163">
        <v>150299</v>
      </c>
      <c r="B24" s="164" t="s">
        <v>199</v>
      </c>
      <c r="C24" s="163">
        <v>1.0609999999999999</v>
      </c>
      <c r="D24" s="165">
        <v>1.9E-3</v>
      </c>
      <c r="E24" s="166">
        <v>2174.06</v>
      </c>
      <c r="F24" s="163">
        <v>1.0338000000000001</v>
      </c>
      <c r="G24" s="167">
        <v>-2.63E-2</v>
      </c>
      <c r="H24" s="167">
        <v>0.04</v>
      </c>
      <c r="I24" s="166">
        <v>5.5</v>
      </c>
      <c r="J24" s="166">
        <v>5.5</v>
      </c>
      <c r="K24" s="167">
        <v>5.3539999999999997E-2</v>
      </c>
      <c r="L24" s="166" t="s">
        <v>40</v>
      </c>
      <c r="M24" s="163" t="s">
        <v>95</v>
      </c>
      <c r="N24" s="165">
        <v>1.5E-3</v>
      </c>
      <c r="O24" s="169">
        <v>0.1804</v>
      </c>
      <c r="P24" s="167">
        <v>-2.35E-2</v>
      </c>
      <c r="Q24" s="227">
        <v>0.91520000000000001</v>
      </c>
      <c r="R24" s="167">
        <v>-1.5E-3</v>
      </c>
      <c r="S24" s="167">
        <v>3.7000000000000002E-3</v>
      </c>
      <c r="T24" s="167">
        <v>2.3E-3</v>
      </c>
      <c r="U24" s="166">
        <v>34512</v>
      </c>
      <c r="V24" s="166">
        <v>323</v>
      </c>
      <c r="W24" s="170">
        <v>0.21180555555555555</v>
      </c>
      <c r="X24" s="171">
        <v>42719</v>
      </c>
      <c r="Y24" s="172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1.0589999999999999</v>
      </c>
      <c r="D25" s="159">
        <v>0</v>
      </c>
      <c r="E25" s="150">
        <v>632.78</v>
      </c>
      <c r="F25" s="14">
        <v>1.0306999999999999</v>
      </c>
      <c r="G25" s="152">
        <v>-2.75E-2</v>
      </c>
      <c r="H25" s="152">
        <v>0.04</v>
      </c>
      <c r="I25" s="150">
        <v>5.5</v>
      </c>
      <c r="J25" s="150">
        <v>5.5</v>
      </c>
      <c r="K25" s="152">
        <v>5.3490000000000003E-2</v>
      </c>
      <c r="L25" s="150" t="s">
        <v>40</v>
      </c>
      <c r="M25" s="14" t="s">
        <v>110</v>
      </c>
      <c r="N25" s="156">
        <v>-4.1500000000000002E-2</v>
      </c>
      <c r="O25" s="18">
        <v>0.23039999999999999</v>
      </c>
      <c r="P25" s="152">
        <v>-2.4500000000000001E-2</v>
      </c>
      <c r="Q25" s="152">
        <v>0.80279999999999996</v>
      </c>
      <c r="R25" s="152">
        <v>-1.2999999999999999E-3</v>
      </c>
      <c r="S25" s="152">
        <v>-2E-3</v>
      </c>
      <c r="T25" s="152">
        <v>-1.9E-3</v>
      </c>
      <c r="U25" s="150">
        <v>21932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1.06</v>
      </c>
      <c r="D26" s="147">
        <v>1.9E-3</v>
      </c>
      <c r="E26" s="144">
        <v>14178.23</v>
      </c>
      <c r="F26" s="7">
        <v>1.0306999999999999</v>
      </c>
      <c r="G26" s="146">
        <v>-2.8400000000000002E-2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209</v>
      </c>
      <c r="N26" s="145">
        <v>-2.01E-2</v>
      </c>
      <c r="O26" s="23">
        <v>0.1938</v>
      </c>
      <c r="P26" s="146">
        <v>-2.5399999999999999E-2</v>
      </c>
      <c r="Q26" s="146">
        <v>0.88859999999999995</v>
      </c>
      <c r="R26" s="146">
        <v>1E-3</v>
      </c>
      <c r="S26" s="146">
        <v>1E-3</v>
      </c>
      <c r="T26" s="146">
        <v>4.0000000000000002E-4</v>
      </c>
      <c r="U26" s="144">
        <v>474474</v>
      </c>
      <c r="V26" s="144">
        <v>3518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1.0629999999999999</v>
      </c>
      <c r="D27" s="156">
        <v>-2.8E-3</v>
      </c>
      <c r="E27" s="150">
        <v>7.1</v>
      </c>
      <c r="F27" s="14">
        <v>1.0337000000000001</v>
      </c>
      <c r="G27" s="152">
        <v>-2.8299999999999999E-2</v>
      </c>
      <c r="H27" s="152">
        <v>0.04</v>
      </c>
      <c r="I27" s="150">
        <v>5.5</v>
      </c>
      <c r="J27" s="150">
        <v>5.5</v>
      </c>
      <c r="K27" s="152">
        <v>5.3429999999999998E-2</v>
      </c>
      <c r="L27" s="150" t="s">
        <v>40</v>
      </c>
      <c r="M27" s="14" t="s">
        <v>211</v>
      </c>
      <c r="N27" s="156">
        <v>-4.7899999999999998E-2</v>
      </c>
      <c r="O27" s="18">
        <v>0.22770000000000001</v>
      </c>
      <c r="P27" s="152">
        <v>-2.53E-2</v>
      </c>
      <c r="Q27" s="152">
        <v>0.80489999999999995</v>
      </c>
      <c r="R27" s="152">
        <v>2.8999999999999998E-3</v>
      </c>
      <c r="S27" s="152">
        <v>-7.1000000000000004E-3</v>
      </c>
      <c r="T27" s="152">
        <v>-6.3E-3</v>
      </c>
      <c r="U27" s="150">
        <v>1557</v>
      </c>
      <c r="V27" s="150">
        <v>-37</v>
      </c>
      <c r="W27" s="153">
        <v>0.21180555555555555</v>
      </c>
      <c r="X27" s="154">
        <v>42719</v>
      </c>
      <c r="Y27" s="21" t="s">
        <v>38</v>
      </c>
    </row>
    <row r="28" spans="1:25" s="206" customFormat="1" ht="15.75" thickBot="1" x14ac:dyDescent="0.2">
      <c r="A28" s="197">
        <v>150291</v>
      </c>
      <c r="B28" s="198" t="s">
        <v>198</v>
      </c>
      <c r="C28" s="197">
        <v>1.0649999999999999</v>
      </c>
      <c r="D28" s="199">
        <v>4.7000000000000002E-3</v>
      </c>
      <c r="E28" s="200">
        <v>335.55</v>
      </c>
      <c r="F28" s="197">
        <v>1.034</v>
      </c>
      <c r="G28" s="201">
        <v>-0.03</v>
      </c>
      <c r="H28" s="201">
        <v>0.04</v>
      </c>
      <c r="I28" s="200">
        <v>5.5</v>
      </c>
      <c r="J28" s="200">
        <v>5.5</v>
      </c>
      <c r="K28" s="201">
        <v>5.3350000000000002E-2</v>
      </c>
      <c r="L28" s="200" t="s">
        <v>40</v>
      </c>
      <c r="M28" s="197" t="s">
        <v>95</v>
      </c>
      <c r="N28" s="199">
        <v>1.5E-3</v>
      </c>
      <c r="O28" s="202">
        <v>0.2056</v>
      </c>
      <c r="P28" s="201">
        <v>-2.7199999999999998E-2</v>
      </c>
      <c r="Q28" s="201">
        <v>0.85609999999999997</v>
      </c>
      <c r="R28" s="201">
        <v>4.0000000000000002E-4</v>
      </c>
      <c r="S28" s="201">
        <v>1.9E-3</v>
      </c>
      <c r="T28" s="201">
        <v>0</v>
      </c>
      <c r="U28" s="200">
        <v>19249</v>
      </c>
      <c r="V28" s="200">
        <v>0</v>
      </c>
      <c r="W28" s="203">
        <v>0.21180555555555555</v>
      </c>
      <c r="X28" s="204">
        <v>42719</v>
      </c>
      <c r="Y28" s="205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</v>
      </c>
      <c r="D29" s="156">
        <v>-3.7000000000000002E-3</v>
      </c>
      <c r="E29" s="150">
        <v>15.61</v>
      </c>
      <c r="F29" s="14">
        <v>1.0309999999999999</v>
      </c>
      <c r="G29" s="152">
        <v>-3.78E-2</v>
      </c>
      <c r="H29" s="152">
        <v>0.04</v>
      </c>
      <c r="I29" s="150">
        <v>5.5</v>
      </c>
      <c r="J29" s="150">
        <v>5.5</v>
      </c>
      <c r="K29" s="152">
        <v>5.2940000000000001E-2</v>
      </c>
      <c r="L29" s="150" t="s">
        <v>40</v>
      </c>
      <c r="M29" s="14" t="s">
        <v>76</v>
      </c>
      <c r="N29" s="156">
        <v>-4.36E-2</v>
      </c>
      <c r="O29" s="18">
        <v>0.43469999999999998</v>
      </c>
      <c r="P29" s="152">
        <v>-3.4500000000000003E-2</v>
      </c>
      <c r="Q29" s="152">
        <v>0.32390000000000002</v>
      </c>
      <c r="R29" s="152">
        <v>3.8999999999999998E-3</v>
      </c>
      <c r="S29" s="152">
        <v>-5.4999999999999997E-3</v>
      </c>
      <c r="T29" s="152">
        <v>-9.7999999999999997E-3</v>
      </c>
      <c r="U29" s="150">
        <v>5742</v>
      </c>
      <c r="V29" s="150">
        <v>-44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1.071</v>
      </c>
      <c r="D30" s="147">
        <v>8.9999999999999998E-4</v>
      </c>
      <c r="E30" s="144">
        <v>182.3</v>
      </c>
      <c r="F30" s="7">
        <v>1.0306999999999999</v>
      </c>
      <c r="G30" s="146">
        <v>-3.9100000000000003E-2</v>
      </c>
      <c r="H30" s="146">
        <v>0.04</v>
      </c>
      <c r="I30" s="144">
        <v>5.5</v>
      </c>
      <c r="J30" s="144">
        <v>5.5</v>
      </c>
      <c r="K30" s="146">
        <v>5.287E-2</v>
      </c>
      <c r="L30" s="144" t="s">
        <v>40</v>
      </c>
      <c r="M30" s="7" t="s">
        <v>220</v>
      </c>
      <c r="N30" s="145">
        <v>-2.75E-2</v>
      </c>
      <c r="O30" s="23">
        <v>0.26529999999999998</v>
      </c>
      <c r="P30" s="146">
        <v>-3.5400000000000001E-2</v>
      </c>
      <c r="Q30" s="146">
        <v>0.72089999999999999</v>
      </c>
      <c r="R30" s="146">
        <v>5.5999999999999999E-3</v>
      </c>
      <c r="S30" s="146">
        <v>-7.3000000000000001E-3</v>
      </c>
      <c r="T30" s="146">
        <v>-1E-3</v>
      </c>
      <c r="U30" s="144">
        <v>49564</v>
      </c>
      <c r="V30" s="144">
        <v>-19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1.075</v>
      </c>
      <c r="D31" s="151">
        <v>4.7000000000000002E-3</v>
      </c>
      <c r="E31" s="150">
        <v>84.78</v>
      </c>
      <c r="F31" s="14">
        <v>1.0338000000000001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5.2819999999999999E-2</v>
      </c>
      <c r="L31" s="150" t="s">
        <v>40</v>
      </c>
      <c r="M31" s="14" t="s">
        <v>56</v>
      </c>
      <c r="N31" s="156">
        <v>-2.4199999999999999E-2</v>
      </c>
      <c r="O31" s="18">
        <v>0.4294</v>
      </c>
      <c r="P31" s="152">
        <v>-3.6200000000000003E-2</v>
      </c>
      <c r="Q31" s="162">
        <v>0.33339999999999997</v>
      </c>
      <c r="R31" s="152">
        <v>-1.46E-2</v>
      </c>
      <c r="S31" s="152">
        <v>-8.6E-3</v>
      </c>
      <c r="T31" s="152">
        <v>-4.4000000000000003E-3</v>
      </c>
      <c r="U31" s="150">
        <v>5309</v>
      </c>
      <c r="V31" s="150">
        <v>-4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1.069</v>
      </c>
      <c r="D32" s="157">
        <v>0</v>
      </c>
      <c r="E32" s="144">
        <v>123.99</v>
      </c>
      <c r="F32" s="7">
        <v>1.0269999999999999</v>
      </c>
      <c r="G32" s="146">
        <v>-4.0899999999999999E-2</v>
      </c>
      <c r="H32" s="146">
        <v>0.04</v>
      </c>
      <c r="I32" s="144">
        <v>5.5</v>
      </c>
      <c r="J32" s="144">
        <v>5.5</v>
      </c>
      <c r="K32" s="146">
        <v>5.2780000000000001E-2</v>
      </c>
      <c r="L32" s="144" t="s">
        <v>40</v>
      </c>
      <c r="M32" s="7" t="s">
        <v>46</v>
      </c>
      <c r="N32" s="145">
        <v>-2.0799999999999999E-2</v>
      </c>
      <c r="O32" s="23">
        <v>0.39910000000000001</v>
      </c>
      <c r="P32" s="146">
        <v>-3.73E-2</v>
      </c>
      <c r="Q32" s="146">
        <v>0.41170000000000001</v>
      </c>
      <c r="R32" s="146">
        <v>-9.4999999999999998E-3</v>
      </c>
      <c r="S32" s="146">
        <v>-6.4999999999999997E-3</v>
      </c>
      <c r="T32" s="146">
        <v>-7.4000000000000003E-3</v>
      </c>
      <c r="U32" s="144">
        <v>14127</v>
      </c>
      <c r="V32" s="144">
        <v>-46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1.073</v>
      </c>
      <c r="D33" s="156">
        <v>-8.9999999999999998E-4</v>
      </c>
      <c r="E33" s="150">
        <v>800.46</v>
      </c>
      <c r="F33" s="14">
        <v>1.0306999999999999</v>
      </c>
      <c r="G33" s="152">
        <v>-4.1000000000000002E-2</v>
      </c>
      <c r="H33" s="152">
        <v>0.04</v>
      </c>
      <c r="I33" s="150">
        <v>5.5</v>
      </c>
      <c r="J33" s="150">
        <v>5.5</v>
      </c>
      <c r="K33" s="152">
        <v>5.2769999999999997E-2</v>
      </c>
      <c r="L33" s="150" t="s">
        <v>40</v>
      </c>
      <c r="M33" s="14" t="s">
        <v>216</v>
      </c>
      <c r="N33" s="156">
        <v>-4.4999999999999998E-2</v>
      </c>
      <c r="O33" s="18">
        <v>0.441</v>
      </c>
      <c r="P33" s="152">
        <v>-3.7199999999999997E-2</v>
      </c>
      <c r="Q33" s="152">
        <v>0.30940000000000001</v>
      </c>
      <c r="R33" s="152">
        <v>-1.8E-3</v>
      </c>
      <c r="S33" s="152">
        <v>2.9999999999999997E-4</v>
      </c>
      <c r="T33" s="152">
        <v>-2E-3</v>
      </c>
      <c r="U33" s="150">
        <v>56733</v>
      </c>
      <c r="V33" s="150">
        <v>71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1.071</v>
      </c>
      <c r="D34" s="145">
        <v>-2.8E-3</v>
      </c>
      <c r="E34" s="144">
        <v>102.32</v>
      </c>
      <c r="F34" s="7">
        <v>1.0268999999999999</v>
      </c>
      <c r="G34" s="146">
        <v>-4.2900000000000001E-2</v>
      </c>
      <c r="H34" s="146">
        <v>0.04</v>
      </c>
      <c r="I34" s="144">
        <v>5.5</v>
      </c>
      <c r="J34" s="144">
        <v>5.5</v>
      </c>
      <c r="K34" s="146">
        <v>5.2679999999999998E-2</v>
      </c>
      <c r="L34" s="144" t="s">
        <v>40</v>
      </c>
      <c r="M34" s="7" t="s">
        <v>218</v>
      </c>
      <c r="N34" s="145">
        <v>-4.9799999999999997E-2</v>
      </c>
      <c r="O34" s="23">
        <v>0.41849999999999998</v>
      </c>
      <c r="P34" s="146">
        <v>-3.9100000000000003E-2</v>
      </c>
      <c r="Q34" s="146">
        <v>0.36620000000000003</v>
      </c>
      <c r="R34" s="146">
        <v>7.3000000000000001E-3</v>
      </c>
      <c r="S34" s="146">
        <v>-6.1000000000000004E-3</v>
      </c>
      <c r="T34" s="146">
        <v>-3.5999999999999999E-3</v>
      </c>
      <c r="U34" s="144">
        <v>16273</v>
      </c>
      <c r="V34" s="144">
        <v>-168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</v>
      </c>
      <c r="D35" s="156">
        <v>-1.55E-2</v>
      </c>
      <c r="E35" s="150">
        <v>7.52</v>
      </c>
      <c r="F35" s="14">
        <v>1.0271999999999999</v>
      </c>
      <c r="G35" s="152">
        <v>-5.1400000000000001E-2</v>
      </c>
      <c r="H35" s="152">
        <v>0.04</v>
      </c>
      <c r="I35" s="150">
        <v>5.5</v>
      </c>
      <c r="J35" s="150">
        <v>5.5</v>
      </c>
      <c r="K35" s="152">
        <v>5.2240000000000002E-2</v>
      </c>
      <c r="L35" s="150" t="s">
        <v>40</v>
      </c>
      <c r="M35" s="14" t="s">
        <v>66</v>
      </c>
      <c r="N35" s="156">
        <v>-2.4899999999999999E-2</v>
      </c>
      <c r="O35" s="18">
        <v>0.34570000000000001</v>
      </c>
      <c r="P35" s="152">
        <v>-4.7100000000000003E-2</v>
      </c>
      <c r="Q35" s="162">
        <v>0.53700000000000003</v>
      </c>
      <c r="R35" s="152">
        <v>1.1000000000000001E-3</v>
      </c>
      <c r="S35" s="152">
        <v>5.4000000000000003E-3</v>
      </c>
      <c r="T35" s="152">
        <v>1.7399999999999999E-2</v>
      </c>
      <c r="U35" s="150">
        <v>1600</v>
      </c>
      <c r="V35" s="150">
        <v>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1.081</v>
      </c>
      <c r="D36" s="145">
        <v>-8.9999999999999998E-4</v>
      </c>
      <c r="E36" s="144">
        <v>193.84</v>
      </c>
      <c r="F36" s="7">
        <v>1.022</v>
      </c>
      <c r="G36" s="146">
        <v>-5.7700000000000001E-2</v>
      </c>
      <c r="H36" s="146">
        <v>0.04</v>
      </c>
      <c r="I36" s="144">
        <v>5.5</v>
      </c>
      <c r="J36" s="144">
        <v>5.5</v>
      </c>
      <c r="K36" s="146">
        <v>5.194E-2</v>
      </c>
      <c r="L36" s="144" t="s">
        <v>40</v>
      </c>
      <c r="M36" s="7" t="s">
        <v>56</v>
      </c>
      <c r="N36" s="145">
        <v>-2.4199999999999999E-2</v>
      </c>
      <c r="O36" s="23">
        <v>0.43980000000000002</v>
      </c>
      <c r="P36" s="146">
        <v>-5.2600000000000001E-2</v>
      </c>
      <c r="Q36" s="160">
        <v>0.32129999999999997</v>
      </c>
      <c r="R36" s="146">
        <v>-1.5699999999999999E-2</v>
      </c>
      <c r="S36" s="146">
        <v>-7.7999999999999996E-3</v>
      </c>
      <c r="T36" s="146">
        <v>-2.5999999999999999E-3</v>
      </c>
      <c r="U36" s="144">
        <v>6561</v>
      </c>
      <c r="V36" s="144">
        <v>-39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1.093</v>
      </c>
      <c r="D37" s="151">
        <v>1.11E-2</v>
      </c>
      <c r="E37" s="150">
        <v>4.49</v>
      </c>
      <c r="F37" s="14">
        <v>1.0269999999999999</v>
      </c>
      <c r="G37" s="152">
        <v>-6.4299999999999996E-2</v>
      </c>
      <c r="H37" s="152">
        <v>0.04</v>
      </c>
      <c r="I37" s="150">
        <v>5.5</v>
      </c>
      <c r="J37" s="150">
        <v>5.5</v>
      </c>
      <c r="K37" s="152">
        <v>5.1589999999999997E-2</v>
      </c>
      <c r="L37" s="150" t="s">
        <v>40</v>
      </c>
      <c r="M37" s="14" t="s">
        <v>222</v>
      </c>
      <c r="N37" s="156">
        <v>-5.0900000000000001E-2</v>
      </c>
      <c r="O37" s="18">
        <v>0.43259999999999998</v>
      </c>
      <c r="P37" s="152">
        <v>-5.8400000000000001E-2</v>
      </c>
      <c r="Q37" s="152">
        <v>0.33310000000000001</v>
      </c>
      <c r="R37" s="152">
        <v>5.5999999999999999E-3</v>
      </c>
      <c r="S37" s="152">
        <v>-1.0500000000000001E-2</v>
      </c>
      <c r="T37" s="152">
        <v>-6.9999999999999999E-4</v>
      </c>
      <c r="U37" s="150">
        <v>605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1.1020000000000001</v>
      </c>
      <c r="D38" s="145">
        <v>-8.0999999999999996E-3</v>
      </c>
      <c r="E38" s="144">
        <v>6.12</v>
      </c>
      <c r="F38" s="7">
        <v>1.0268999999999999</v>
      </c>
      <c r="G38" s="146">
        <v>-7.3099999999999998E-2</v>
      </c>
      <c r="H38" s="146">
        <v>0.04</v>
      </c>
      <c r="I38" s="144">
        <v>5.5</v>
      </c>
      <c r="J38" s="144">
        <v>5.5</v>
      </c>
      <c r="K38" s="146">
        <v>5.1159999999999997E-2</v>
      </c>
      <c r="L38" s="144" t="s">
        <v>40</v>
      </c>
      <c r="M38" s="7" t="s">
        <v>127</v>
      </c>
      <c r="N38" s="145">
        <v>-4.1700000000000001E-2</v>
      </c>
      <c r="O38" s="23">
        <v>0.46450000000000002</v>
      </c>
      <c r="P38" s="146">
        <v>-6.6100000000000006E-2</v>
      </c>
      <c r="Q38" s="146">
        <v>0.2581</v>
      </c>
      <c r="R38" s="146">
        <v>8.5000000000000006E-3</v>
      </c>
      <c r="S38" s="146">
        <v>-9.7000000000000003E-3</v>
      </c>
      <c r="T38" s="146">
        <v>5.1000000000000004E-3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1.1180000000000001</v>
      </c>
      <c r="D39" s="156">
        <v>-1.8E-3</v>
      </c>
      <c r="E39" s="150">
        <v>40.32</v>
      </c>
      <c r="F39" s="14">
        <v>1.0268999999999999</v>
      </c>
      <c r="G39" s="152">
        <v>-8.8700000000000001E-2</v>
      </c>
      <c r="H39" s="152">
        <v>0.04</v>
      </c>
      <c r="I39" s="150">
        <v>5.5</v>
      </c>
      <c r="J39" s="150">
        <v>5.5</v>
      </c>
      <c r="K39" s="152">
        <v>5.0410000000000003E-2</v>
      </c>
      <c r="L39" s="150" t="s">
        <v>40</v>
      </c>
      <c r="M39" s="14" t="s">
        <v>218</v>
      </c>
      <c r="N39" s="156">
        <v>-4.9799999999999997E-2</v>
      </c>
      <c r="O39" s="18">
        <v>0.44969999999999999</v>
      </c>
      <c r="P39" s="152">
        <v>-7.9500000000000001E-2</v>
      </c>
      <c r="Q39" s="152">
        <v>0.29299999999999998</v>
      </c>
      <c r="R39" s="152">
        <v>4.1999999999999997E-3</v>
      </c>
      <c r="S39" s="152">
        <v>-1.4E-3</v>
      </c>
      <c r="T39" s="152">
        <v>-3.8999999999999998E-3</v>
      </c>
      <c r="U39" s="150">
        <v>1151</v>
      </c>
      <c r="V39" s="150">
        <v>-12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1.202</v>
      </c>
      <c r="D40" s="157">
        <v>0</v>
      </c>
      <c r="E40" s="144">
        <v>2.08</v>
      </c>
      <c r="F40" s="7">
        <v>1.0269999999999999</v>
      </c>
      <c r="G40" s="146">
        <v>-0.1704</v>
      </c>
      <c r="H40" s="146">
        <v>0.04</v>
      </c>
      <c r="I40" s="144">
        <v>5.5</v>
      </c>
      <c r="J40" s="144">
        <v>5.5</v>
      </c>
      <c r="K40" s="146">
        <v>4.6809999999999997E-2</v>
      </c>
      <c r="L40" s="144" t="s">
        <v>40</v>
      </c>
      <c r="M40" s="7" t="s">
        <v>222</v>
      </c>
      <c r="N40" s="145">
        <v>-5.0900000000000001E-2</v>
      </c>
      <c r="O40" s="23">
        <v>0.4304</v>
      </c>
      <c r="P40" s="146">
        <v>-0.14380000000000001</v>
      </c>
      <c r="Q40" s="146">
        <v>0.33800000000000002</v>
      </c>
      <c r="R40" s="146">
        <v>2.5399999999999999E-2</v>
      </c>
      <c r="S40" s="146">
        <v>-8.5000000000000006E-3</v>
      </c>
      <c r="T40" s="146">
        <v>-2.0999999999999999E-3</v>
      </c>
      <c r="U40" s="144">
        <v>709</v>
      </c>
      <c r="V40" s="144">
        <v>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</v>
      </c>
      <c r="D41" s="156">
        <v>-3.3999999999999998E-3</v>
      </c>
      <c r="E41" s="150">
        <v>357.84</v>
      </c>
      <c r="F41" s="14">
        <v>1.0309999999999999</v>
      </c>
      <c r="G41" s="152">
        <v>-0.4355</v>
      </c>
      <c r="H41" s="152">
        <v>0.04</v>
      </c>
      <c r="I41" s="150">
        <v>5.5</v>
      </c>
      <c r="J41" s="150">
        <v>5.5</v>
      </c>
      <c r="K41" s="152">
        <v>3.7960000000000001E-2</v>
      </c>
      <c r="L41" s="150" t="s">
        <v>40</v>
      </c>
      <c r="M41" s="14" t="s">
        <v>36</v>
      </c>
      <c r="N41" s="159">
        <v>0</v>
      </c>
      <c r="O41" s="18">
        <v>0.6996</v>
      </c>
      <c r="P41" s="152">
        <v>-0.3</v>
      </c>
      <c r="Q41" s="150" t="s">
        <v>37</v>
      </c>
      <c r="R41" s="152">
        <v>-1.67E-2</v>
      </c>
      <c r="S41" s="152">
        <v>6.1999999999999998E-3</v>
      </c>
      <c r="T41" s="152">
        <v>8.9999999999999993E-3</v>
      </c>
      <c r="U41" s="150">
        <v>1762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-4.2692307692307696E-4</v>
      </c>
      <c r="E42" s="36"/>
      <c r="F42" s="35"/>
      <c r="G42" s="43">
        <f>AVERAGE(G16:G41)</f>
        <v>-5.8703846153846162E-2</v>
      </c>
      <c r="H42" s="37"/>
      <c r="I42" s="36"/>
      <c r="J42" s="36"/>
      <c r="K42" s="43">
        <f>AVERAGE(K16:K41)</f>
        <v>5.2123846153846166E-2</v>
      </c>
      <c r="L42" s="36"/>
      <c r="M42" s="35"/>
      <c r="N42" s="38"/>
      <c r="O42" s="39"/>
      <c r="P42" s="43">
        <f>AVERAGE(P16:P41)</f>
        <v>-4.9096153846153852E-2</v>
      </c>
      <c r="Q42" s="37"/>
      <c r="R42" s="43">
        <f>AVERAGE(R16:R41)</f>
        <v>1.9346153846153849E-3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1.0249999999999999</v>
      </c>
      <c r="D43" s="157">
        <v>0</v>
      </c>
      <c r="E43" s="144">
        <v>11.87</v>
      </c>
      <c r="F43" s="7">
        <v>1.0284</v>
      </c>
      <c r="G43" s="146">
        <v>3.3E-3</v>
      </c>
      <c r="H43" s="146">
        <v>3.5000000000000003E-2</v>
      </c>
      <c r="I43" s="144">
        <v>5</v>
      </c>
      <c r="J43" s="144">
        <v>5</v>
      </c>
      <c r="K43" s="146">
        <v>9.6030000000000004E-2</v>
      </c>
      <c r="L43" s="144">
        <v>7.0000000000000007E-2</v>
      </c>
      <c r="M43" s="7" t="s">
        <v>148</v>
      </c>
      <c r="N43" s="145">
        <v>-4.07E-2</v>
      </c>
      <c r="O43" s="146">
        <v>0.40799999999999997</v>
      </c>
      <c r="P43" s="144" t="s">
        <v>37</v>
      </c>
      <c r="Q43" s="146">
        <v>0.85219999999999996</v>
      </c>
      <c r="R43" s="146">
        <v>9.4999999999999998E-3</v>
      </c>
      <c r="S43" s="146">
        <v>-6.0000000000000001E-3</v>
      </c>
      <c r="T43" s="146">
        <v>-1.6999999999999999E-3</v>
      </c>
      <c r="U43" s="144">
        <v>301</v>
      </c>
      <c r="V43" s="144">
        <v>-13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0.94099999999999995</v>
      </c>
      <c r="D44" s="196">
        <v>0</v>
      </c>
      <c r="E44" s="188">
        <v>5446.54</v>
      </c>
      <c r="F44" s="51">
        <v>1.0324</v>
      </c>
      <c r="G44" s="190">
        <v>8.8499999999999995E-2</v>
      </c>
      <c r="H44" s="190">
        <v>3.5000000000000003E-2</v>
      </c>
      <c r="I44" s="188">
        <v>5</v>
      </c>
      <c r="J44" s="188">
        <v>5</v>
      </c>
      <c r="K44" s="190">
        <v>5.5030000000000003E-2</v>
      </c>
      <c r="L44" s="188" t="s">
        <v>40</v>
      </c>
      <c r="M44" s="51" t="s">
        <v>153</v>
      </c>
      <c r="N44" s="189">
        <v>3.5000000000000001E-3</v>
      </c>
      <c r="O44" s="56">
        <v>0.28239999999999998</v>
      </c>
      <c r="P44" s="195" t="s">
        <v>44</v>
      </c>
      <c r="Q44" s="190">
        <v>0.74650000000000005</v>
      </c>
      <c r="R44" s="190">
        <v>-1.09E-2</v>
      </c>
      <c r="S44" s="190">
        <v>3.5000000000000001E-3</v>
      </c>
      <c r="T44" s="190">
        <v>-1.1599999999999999E-2</v>
      </c>
      <c r="U44" s="188">
        <v>407983</v>
      </c>
      <c r="V44" s="188">
        <v>-5131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1.024</v>
      </c>
      <c r="D45" s="145">
        <v>-8.6999999999999994E-3</v>
      </c>
      <c r="E45" s="144">
        <v>4.16</v>
      </c>
      <c r="F45" s="7">
        <v>1.028</v>
      </c>
      <c r="G45" s="146">
        <v>3.8999999999999998E-3</v>
      </c>
      <c r="H45" s="146">
        <v>3.5000000000000003E-2</v>
      </c>
      <c r="I45" s="144">
        <v>5</v>
      </c>
      <c r="J45" s="144">
        <v>5</v>
      </c>
      <c r="K45" s="146">
        <v>5.0200000000000002E-2</v>
      </c>
      <c r="L45" s="144" t="s">
        <v>40</v>
      </c>
      <c r="M45" s="7" t="s">
        <v>163</v>
      </c>
      <c r="N45" s="145">
        <v>-3.3599999999999998E-2</v>
      </c>
      <c r="O45" s="23">
        <v>0.13489999999999999</v>
      </c>
      <c r="P45" s="146">
        <v>-8.9999999999999998E-4</v>
      </c>
      <c r="Q45" s="146">
        <v>1.7077</v>
      </c>
      <c r="R45" s="146">
        <v>3.2000000000000002E-3</v>
      </c>
      <c r="S45" s="146">
        <v>-5.1999999999999998E-3</v>
      </c>
      <c r="T45" s="146">
        <v>-5.3E-3</v>
      </c>
      <c r="U45" s="144">
        <v>967</v>
      </c>
      <c r="V45" s="144">
        <v>-1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502001</v>
      </c>
      <c r="B46" s="150" t="s">
        <v>171</v>
      </c>
      <c r="C46" s="14">
        <v>1.024</v>
      </c>
      <c r="D46" s="156">
        <v>-1E-3</v>
      </c>
      <c r="E46" s="150">
        <v>21.27</v>
      </c>
      <c r="F46" s="14">
        <v>1.028</v>
      </c>
      <c r="G46" s="152">
        <v>3.8999999999999998E-3</v>
      </c>
      <c r="H46" s="152">
        <v>3.5000000000000003E-2</v>
      </c>
      <c r="I46" s="150">
        <v>5</v>
      </c>
      <c r="J46" s="150">
        <v>5</v>
      </c>
      <c r="K46" s="152">
        <v>5.0200000000000002E-2</v>
      </c>
      <c r="L46" s="150" t="s">
        <v>40</v>
      </c>
      <c r="M46" s="14" t="s">
        <v>172</v>
      </c>
      <c r="N46" s="156">
        <v>-4.0899999999999999E-2</v>
      </c>
      <c r="O46" s="18">
        <v>0.35449999999999998</v>
      </c>
      <c r="P46" s="152">
        <v>-8.9999999999999998E-4</v>
      </c>
      <c r="Q46" s="152">
        <v>0.51519999999999999</v>
      </c>
      <c r="R46" s="152">
        <v>2.6800000000000001E-2</v>
      </c>
      <c r="S46" s="152">
        <v>-1.0699999999999999E-2</v>
      </c>
      <c r="T46" s="152">
        <v>5.0000000000000001E-4</v>
      </c>
      <c r="U46" s="150">
        <v>247</v>
      </c>
      <c r="V46" s="150">
        <v>-6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1.0269999999999999</v>
      </c>
      <c r="D47" s="157">
        <v>0</v>
      </c>
      <c r="E47" s="144">
        <v>5.54</v>
      </c>
      <c r="F47" s="7">
        <v>1.0309999999999999</v>
      </c>
      <c r="G47" s="146">
        <v>3.8999999999999998E-3</v>
      </c>
      <c r="H47" s="146">
        <v>3.5000000000000003E-2</v>
      </c>
      <c r="I47" s="144">
        <v>5</v>
      </c>
      <c r="J47" s="144">
        <v>5</v>
      </c>
      <c r="K47" s="146">
        <v>5.0200000000000002E-2</v>
      </c>
      <c r="L47" s="144" t="s">
        <v>40</v>
      </c>
      <c r="M47" s="7" t="s">
        <v>91</v>
      </c>
      <c r="N47" s="145">
        <v>-3.8999999999999998E-3</v>
      </c>
      <c r="O47" s="23">
        <v>0.43659999999999999</v>
      </c>
      <c r="P47" s="146">
        <v>-8.9999999999999998E-4</v>
      </c>
      <c r="Q47" s="146">
        <v>0.31950000000000001</v>
      </c>
      <c r="R47" s="146">
        <v>-2.0500000000000001E-2</v>
      </c>
      <c r="S47" s="146">
        <v>8.9999999999999998E-4</v>
      </c>
      <c r="T47" s="146">
        <v>4.0000000000000001E-3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150145</v>
      </c>
      <c r="B48" s="150" t="s">
        <v>156</v>
      </c>
      <c r="C48" s="14">
        <v>1.028</v>
      </c>
      <c r="D48" s="151">
        <v>1.9E-3</v>
      </c>
      <c r="E48" s="150">
        <v>3.29</v>
      </c>
      <c r="F48" s="14">
        <v>1.0309999999999999</v>
      </c>
      <c r="G48" s="152">
        <v>2.8999999999999998E-3</v>
      </c>
      <c r="H48" s="152">
        <v>3.5000000000000003E-2</v>
      </c>
      <c r="I48" s="150">
        <v>5</v>
      </c>
      <c r="J48" s="150">
        <v>5</v>
      </c>
      <c r="K48" s="152">
        <v>5.015E-2</v>
      </c>
      <c r="L48" s="150" t="s">
        <v>40</v>
      </c>
      <c r="M48" s="14" t="s">
        <v>157</v>
      </c>
      <c r="N48" s="156">
        <v>-3.1300000000000001E-2</v>
      </c>
      <c r="O48" s="18">
        <v>0.15909999999999999</v>
      </c>
      <c r="P48" s="152">
        <v>-1.9E-3</v>
      </c>
      <c r="Q48" s="152">
        <v>0.96940000000000004</v>
      </c>
      <c r="R48" s="152">
        <v>8.9999999999999993E-3</v>
      </c>
      <c r="S48" s="152">
        <v>-4.4999999999999997E-3</v>
      </c>
      <c r="T48" s="152">
        <v>-3.2000000000000002E-3</v>
      </c>
      <c r="U48" s="150">
        <v>1098</v>
      </c>
      <c r="V48" s="150">
        <v>0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1.0289999999999999</v>
      </c>
      <c r="D49" s="145">
        <v>-7.7000000000000002E-3</v>
      </c>
      <c r="E49" s="144">
        <v>0.54</v>
      </c>
      <c r="F49" s="7">
        <v>1.032</v>
      </c>
      <c r="G49" s="146">
        <v>2.8999999999999998E-3</v>
      </c>
      <c r="H49" s="146">
        <v>3.5000000000000003E-2</v>
      </c>
      <c r="I49" s="144">
        <v>5</v>
      </c>
      <c r="J49" s="144">
        <v>5</v>
      </c>
      <c r="K49" s="146">
        <v>5.015E-2</v>
      </c>
      <c r="L49" s="144" t="s">
        <v>40</v>
      </c>
      <c r="M49" s="7" t="s">
        <v>182</v>
      </c>
      <c r="N49" s="145">
        <v>-3.5099999999999999E-2</v>
      </c>
      <c r="O49" s="23">
        <v>0.3654</v>
      </c>
      <c r="P49" s="146">
        <v>-1.9E-3</v>
      </c>
      <c r="Q49" s="146">
        <v>0.4849</v>
      </c>
      <c r="R49" s="146">
        <v>7.6600000000000001E-2</v>
      </c>
      <c r="S49" s="146">
        <v>-1.4E-3</v>
      </c>
      <c r="T49" s="146">
        <v>-5.7999999999999996E-3</v>
      </c>
      <c r="U49" s="144">
        <v>247</v>
      </c>
      <c r="V49" s="144">
        <v>-1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150225</v>
      </c>
      <c r="B50" s="150" t="s">
        <v>285</v>
      </c>
      <c r="C50" s="14">
        <v>1.03</v>
      </c>
      <c r="D50" s="156">
        <v>-5.7999999999999996E-3</v>
      </c>
      <c r="E50" s="150">
        <v>0.9</v>
      </c>
      <c r="F50" s="14">
        <v>1.0326</v>
      </c>
      <c r="G50" s="152">
        <v>2.5000000000000001E-3</v>
      </c>
      <c r="H50" s="152">
        <v>3.5000000000000003E-2</v>
      </c>
      <c r="I50" s="150">
        <v>5</v>
      </c>
      <c r="J50" s="150">
        <v>5</v>
      </c>
      <c r="K50" s="152">
        <v>5.0130000000000001E-2</v>
      </c>
      <c r="L50" s="150" t="s">
        <v>40</v>
      </c>
      <c r="M50" s="14" t="s">
        <v>84</v>
      </c>
      <c r="N50" s="156">
        <v>-1.54E-2</v>
      </c>
      <c r="O50" s="18">
        <v>0.40970000000000001</v>
      </c>
      <c r="P50" s="152">
        <v>-1.9E-3</v>
      </c>
      <c r="Q50" s="152">
        <v>0.38069999999999998</v>
      </c>
      <c r="R50" s="152">
        <v>-0.01</v>
      </c>
      <c r="S50" s="152">
        <v>-5.0000000000000001E-3</v>
      </c>
      <c r="T50" s="152">
        <v>-3.5000000000000001E-3</v>
      </c>
      <c r="U50" s="150">
        <v>3012</v>
      </c>
      <c r="V50" s="150">
        <v>0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1.026</v>
      </c>
      <c r="D51" s="147">
        <v>2E-3</v>
      </c>
      <c r="E51" s="144">
        <v>9.42</v>
      </c>
      <c r="F51" s="7">
        <v>1.0284</v>
      </c>
      <c r="G51" s="146">
        <v>2.3E-3</v>
      </c>
      <c r="H51" s="146">
        <v>3.5000000000000003E-2</v>
      </c>
      <c r="I51" s="144">
        <v>5</v>
      </c>
      <c r="J51" s="144">
        <v>5</v>
      </c>
      <c r="K51" s="146">
        <v>5.0119999999999998E-2</v>
      </c>
      <c r="L51" s="144" t="s">
        <v>40</v>
      </c>
      <c r="M51" s="7" t="s">
        <v>88</v>
      </c>
      <c r="N51" s="145">
        <v>-1.5699999999999999E-2</v>
      </c>
      <c r="O51" s="23">
        <v>0.2465</v>
      </c>
      <c r="P51" s="146">
        <v>-2.8E-3</v>
      </c>
      <c r="Q51" s="146">
        <v>0.7681</v>
      </c>
      <c r="R51" s="146">
        <v>-2.2000000000000001E-3</v>
      </c>
      <c r="S51" s="146">
        <v>-1.4E-3</v>
      </c>
      <c r="T51" s="146">
        <v>-1.6999999999999999E-3</v>
      </c>
      <c r="U51" s="144">
        <v>665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502041</v>
      </c>
      <c r="B52" s="150" t="s">
        <v>155</v>
      </c>
      <c r="C52" s="14">
        <v>1.052</v>
      </c>
      <c r="D52" s="151">
        <v>2.8999999999999998E-3</v>
      </c>
      <c r="E52" s="150">
        <v>68.27</v>
      </c>
      <c r="F52" s="14">
        <v>1.052</v>
      </c>
      <c r="G52" s="152">
        <v>0</v>
      </c>
      <c r="H52" s="152">
        <v>3.5000000000000003E-2</v>
      </c>
      <c r="I52" s="150">
        <v>5.5</v>
      </c>
      <c r="J52" s="150">
        <v>5</v>
      </c>
      <c r="K52" s="152">
        <v>5.0090000000000003E-2</v>
      </c>
      <c r="L52" s="150" t="s">
        <v>40</v>
      </c>
      <c r="M52" s="14" t="s">
        <v>91</v>
      </c>
      <c r="N52" s="156">
        <v>-3.8999999999999998E-3</v>
      </c>
      <c r="O52" s="18">
        <v>0.28120000000000001</v>
      </c>
      <c r="P52" s="152">
        <v>-4.7999999999999996E-3</v>
      </c>
      <c r="Q52" s="162">
        <v>0.65629999999999999</v>
      </c>
      <c r="R52" s="152">
        <v>-1.2800000000000001E-2</v>
      </c>
      <c r="S52" s="152">
        <v>-3.3E-3</v>
      </c>
      <c r="T52" s="152">
        <v>0</v>
      </c>
      <c r="U52" s="150">
        <v>1109</v>
      </c>
      <c r="V52" s="150">
        <v>138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1.0389999999999999</v>
      </c>
      <c r="D53" s="147">
        <v>2.8999999999999998E-3</v>
      </c>
      <c r="E53" s="144">
        <v>415.8</v>
      </c>
      <c r="F53" s="7">
        <v>1.038</v>
      </c>
      <c r="G53" s="146">
        <v>-1E-3</v>
      </c>
      <c r="H53" s="146">
        <v>3.5000000000000003E-2</v>
      </c>
      <c r="I53" s="144">
        <v>5.75</v>
      </c>
      <c r="J53" s="144">
        <v>5</v>
      </c>
      <c r="K53" s="146">
        <v>5.008E-2</v>
      </c>
      <c r="L53" s="144" t="s">
        <v>40</v>
      </c>
      <c r="M53" s="7" t="s">
        <v>154</v>
      </c>
      <c r="N53" s="145">
        <v>-1.9400000000000001E-2</v>
      </c>
      <c r="O53" s="23">
        <v>0.10979999999999999</v>
      </c>
      <c r="P53" s="146">
        <v>-5.7000000000000002E-3</v>
      </c>
      <c r="Q53" s="160">
        <v>1.0734999999999999</v>
      </c>
      <c r="R53" s="146">
        <v>4.3E-3</v>
      </c>
      <c r="S53" s="146">
        <v>2E-3</v>
      </c>
      <c r="T53" s="146">
        <v>4.7999999999999996E-3</v>
      </c>
      <c r="U53" s="144">
        <v>18517</v>
      </c>
      <c r="V53" s="144">
        <v>763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150053</v>
      </c>
      <c r="B54" s="150" t="s">
        <v>170</v>
      </c>
      <c r="C54" s="14">
        <v>1.0269999999999999</v>
      </c>
      <c r="D54" s="156">
        <v>-6.7999999999999996E-3</v>
      </c>
      <c r="E54" s="150">
        <v>30.78</v>
      </c>
      <c r="F54" s="14">
        <v>1.0281</v>
      </c>
      <c r="G54" s="152">
        <v>1.1000000000000001E-3</v>
      </c>
      <c r="H54" s="152">
        <v>3.5000000000000003E-2</v>
      </c>
      <c r="I54" s="150">
        <v>5</v>
      </c>
      <c r="J54" s="150">
        <v>5</v>
      </c>
      <c r="K54" s="152">
        <v>5.006E-2</v>
      </c>
      <c r="L54" s="150" t="s">
        <v>40</v>
      </c>
      <c r="M54" s="14" t="s">
        <v>148</v>
      </c>
      <c r="N54" s="156">
        <v>-4.07E-2</v>
      </c>
      <c r="O54" s="18">
        <v>0.42109999999999997</v>
      </c>
      <c r="P54" s="152">
        <v>-3.8E-3</v>
      </c>
      <c r="Q54" s="152">
        <v>1.0629</v>
      </c>
      <c r="R54" s="152">
        <v>-1E-4</v>
      </c>
      <c r="S54" s="152">
        <v>-7.4000000000000003E-3</v>
      </c>
      <c r="T54" s="152">
        <v>1.9E-3</v>
      </c>
      <c r="U54" s="150">
        <v>533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150167</v>
      </c>
      <c r="B55" s="144" t="s">
        <v>161</v>
      </c>
      <c r="C55" s="7">
        <v>1.0309999999999999</v>
      </c>
      <c r="D55" s="147">
        <v>1E-3</v>
      </c>
      <c r="E55" s="144">
        <v>39.380000000000003</v>
      </c>
      <c r="F55" s="7">
        <v>1.032</v>
      </c>
      <c r="G55" s="146">
        <v>1E-3</v>
      </c>
      <c r="H55" s="146">
        <v>3.5000000000000003E-2</v>
      </c>
      <c r="I55" s="144">
        <v>5</v>
      </c>
      <c r="J55" s="144">
        <v>5</v>
      </c>
      <c r="K55" s="146">
        <v>5.0049999999999997E-2</v>
      </c>
      <c r="L55" s="144" t="s">
        <v>40</v>
      </c>
      <c r="M55" s="7" t="s">
        <v>88</v>
      </c>
      <c r="N55" s="145">
        <v>-1.5699999999999999E-2</v>
      </c>
      <c r="O55" s="23">
        <v>0.2336</v>
      </c>
      <c r="P55" s="146">
        <v>-3.8E-3</v>
      </c>
      <c r="Q55" s="146">
        <v>0.79349999999999998</v>
      </c>
      <c r="R55" s="146">
        <v>-1E-3</v>
      </c>
      <c r="S55" s="146">
        <v>6.4999999999999997E-3</v>
      </c>
      <c r="T55" s="146">
        <v>5.4000000000000003E-3</v>
      </c>
      <c r="U55" s="144">
        <v>2987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1.032</v>
      </c>
      <c r="D56" s="189">
        <v>3.8999999999999998E-3</v>
      </c>
      <c r="E56" s="188">
        <v>85.55</v>
      </c>
      <c r="F56" s="51">
        <v>1.0326</v>
      </c>
      <c r="G56" s="190">
        <v>5.9999999999999995E-4</v>
      </c>
      <c r="H56" s="190">
        <v>3.5000000000000003E-2</v>
      </c>
      <c r="I56" s="188">
        <v>5</v>
      </c>
      <c r="J56" s="188">
        <v>5</v>
      </c>
      <c r="K56" s="190">
        <v>5.0029999999999998E-2</v>
      </c>
      <c r="L56" s="188" t="s">
        <v>40</v>
      </c>
      <c r="M56" s="51" t="s">
        <v>95</v>
      </c>
      <c r="N56" s="189">
        <v>1.5E-3</v>
      </c>
      <c r="O56" s="56">
        <v>0.24909999999999999</v>
      </c>
      <c r="P56" s="190">
        <v>-3.8E-3</v>
      </c>
      <c r="Q56" s="190">
        <v>0.75639999999999996</v>
      </c>
      <c r="R56" s="190">
        <v>-1.11E-2</v>
      </c>
      <c r="S56" s="190">
        <v>-3.3E-3</v>
      </c>
      <c r="T56" s="190">
        <v>-2.5000000000000001E-3</v>
      </c>
      <c r="U56" s="188">
        <v>1950</v>
      </c>
      <c r="V56" s="188">
        <v>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1.0660000000000001</v>
      </c>
      <c r="D57" s="157">
        <v>0</v>
      </c>
      <c r="E57" s="144">
        <v>88.42</v>
      </c>
      <c r="F57" s="7">
        <v>1.0640000000000001</v>
      </c>
      <c r="G57" s="146">
        <v>-1.9E-3</v>
      </c>
      <c r="H57" s="146">
        <v>3.5000000000000003E-2</v>
      </c>
      <c r="I57" s="144">
        <v>5.75</v>
      </c>
      <c r="J57" s="144">
        <v>5</v>
      </c>
      <c r="K57" s="146">
        <v>5.0029999999999998E-2</v>
      </c>
      <c r="L57" s="144" t="s">
        <v>40</v>
      </c>
      <c r="M57" s="7" t="s">
        <v>169</v>
      </c>
      <c r="N57" s="145">
        <v>-9.5999999999999992E-3</v>
      </c>
      <c r="O57" s="23">
        <v>0.1124</v>
      </c>
      <c r="P57" s="146">
        <v>-6.6E-3</v>
      </c>
      <c r="Q57" s="160">
        <v>1.0265</v>
      </c>
      <c r="R57" s="146">
        <v>-3.0000000000000001E-3</v>
      </c>
      <c r="S57" s="146">
        <v>3.3999999999999998E-3</v>
      </c>
      <c r="T57" s="146">
        <v>4.7000000000000002E-3</v>
      </c>
      <c r="U57" s="144">
        <v>3710</v>
      </c>
      <c r="V57" s="144">
        <v>2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150121</v>
      </c>
      <c r="B58" s="150" t="s">
        <v>159</v>
      </c>
      <c r="C58" s="14">
        <v>1.028</v>
      </c>
      <c r="D58" s="151">
        <v>3.8999999999999998E-3</v>
      </c>
      <c r="E58" s="150">
        <v>17.059999999999999</v>
      </c>
      <c r="F58" s="14">
        <v>1.028</v>
      </c>
      <c r="G58" s="152">
        <v>0</v>
      </c>
      <c r="H58" s="152">
        <v>3.5000000000000003E-2</v>
      </c>
      <c r="I58" s="150">
        <v>5</v>
      </c>
      <c r="J58" s="150">
        <v>5</v>
      </c>
      <c r="K58" s="152">
        <v>0.05</v>
      </c>
      <c r="L58" s="150" t="s">
        <v>40</v>
      </c>
      <c r="M58" s="14" t="s">
        <v>160</v>
      </c>
      <c r="N58" s="156">
        <v>-1.4E-2</v>
      </c>
      <c r="O58" s="18">
        <v>0.44409999999999999</v>
      </c>
      <c r="P58" s="152">
        <v>-4.7999999999999996E-3</v>
      </c>
      <c r="Q58" s="152">
        <v>0.7399</v>
      </c>
      <c r="R58" s="152">
        <v>-2.0899999999999998E-2</v>
      </c>
      <c r="S58" s="152">
        <v>-1.46E-2</v>
      </c>
      <c r="T58" s="152">
        <v>-5.1999999999999998E-3</v>
      </c>
      <c r="U58" s="150">
        <v>453</v>
      </c>
      <c r="V58" s="150">
        <v>-1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1.0660000000000001</v>
      </c>
      <c r="D59" s="147">
        <v>2.8E-3</v>
      </c>
      <c r="E59" s="144">
        <v>1509.41</v>
      </c>
      <c r="F59" s="7">
        <v>1.0603</v>
      </c>
      <c r="G59" s="146">
        <v>-5.4000000000000003E-3</v>
      </c>
      <c r="H59" s="146">
        <v>3.5000000000000003E-2</v>
      </c>
      <c r="I59" s="144">
        <v>5.75</v>
      </c>
      <c r="J59" s="144">
        <v>5</v>
      </c>
      <c r="K59" s="146">
        <v>4.9849999999999998E-2</v>
      </c>
      <c r="L59" s="144" t="s">
        <v>40</v>
      </c>
      <c r="M59" s="7" t="s">
        <v>48</v>
      </c>
      <c r="N59" s="145">
        <v>-1.83E-2</v>
      </c>
      <c r="O59" s="23">
        <v>0.24660000000000001</v>
      </c>
      <c r="P59" s="146">
        <v>-1.04E-2</v>
      </c>
      <c r="Q59" s="146">
        <v>0.72489999999999999</v>
      </c>
      <c r="R59" s="146">
        <v>9.5999999999999992E-3</v>
      </c>
      <c r="S59" s="146">
        <v>5.9999999999999995E-4</v>
      </c>
      <c r="T59" s="146">
        <v>2.9999999999999997E-4</v>
      </c>
      <c r="U59" s="144">
        <v>21084</v>
      </c>
      <c r="V59" s="144">
        <v>98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150073</v>
      </c>
      <c r="B60" s="150" t="s">
        <v>178</v>
      </c>
      <c r="C60" s="14">
        <v>1.0309999999999999</v>
      </c>
      <c r="D60" s="151">
        <v>2.8999999999999998E-3</v>
      </c>
      <c r="E60" s="150">
        <v>8.76</v>
      </c>
      <c r="F60" s="14">
        <v>1.028</v>
      </c>
      <c r="G60" s="152">
        <v>-2.8999999999999998E-3</v>
      </c>
      <c r="H60" s="152">
        <v>3.5000000000000003E-2</v>
      </c>
      <c r="I60" s="150">
        <v>5</v>
      </c>
      <c r="J60" s="150">
        <v>5</v>
      </c>
      <c r="K60" s="152">
        <v>4.9849999999999998E-2</v>
      </c>
      <c r="L60" s="150" t="s">
        <v>40</v>
      </c>
      <c r="M60" s="14" t="s">
        <v>174</v>
      </c>
      <c r="N60" s="156">
        <v>-4.0099999999999997E-2</v>
      </c>
      <c r="O60" s="18">
        <v>0.52259999999999995</v>
      </c>
      <c r="P60" s="152">
        <v>-7.7000000000000002E-3</v>
      </c>
      <c r="Q60" s="152">
        <v>0.70150000000000001</v>
      </c>
      <c r="R60" s="152">
        <v>7.3000000000000001E-3</v>
      </c>
      <c r="S60" s="152">
        <v>1.8499999999999999E-2</v>
      </c>
      <c r="T60" s="152">
        <v>3.5000000000000001E-3</v>
      </c>
      <c r="U60" s="150">
        <v>365</v>
      </c>
      <c r="V60" s="150">
        <v>-1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150112</v>
      </c>
      <c r="B61" s="144" t="s">
        <v>265</v>
      </c>
      <c r="C61" s="7">
        <v>1.0069999999999999</v>
      </c>
      <c r="D61" s="147">
        <v>1E-3</v>
      </c>
      <c r="E61" s="144">
        <v>0.57999999999999996</v>
      </c>
      <c r="F61" s="7">
        <v>1.0035000000000001</v>
      </c>
      <c r="G61" s="146">
        <v>-3.5000000000000001E-3</v>
      </c>
      <c r="H61" s="146">
        <v>3.5000000000000003E-2</v>
      </c>
      <c r="I61" s="144">
        <v>5</v>
      </c>
      <c r="J61" s="144">
        <v>5</v>
      </c>
      <c r="K61" s="146">
        <v>4.9829999999999999E-2</v>
      </c>
      <c r="L61" s="144" t="s">
        <v>40</v>
      </c>
      <c r="M61" s="7" t="s">
        <v>266</v>
      </c>
      <c r="N61" s="145">
        <v>-3.3099999999999997E-2</v>
      </c>
      <c r="O61" s="23">
        <v>0.48070000000000002</v>
      </c>
      <c r="P61" s="146">
        <v>-7.7000000000000002E-3</v>
      </c>
      <c r="Q61" s="146">
        <v>0.65720000000000001</v>
      </c>
      <c r="R61" s="146">
        <v>-1.1000000000000001E-3</v>
      </c>
      <c r="S61" s="146">
        <v>-4.7999999999999996E-3</v>
      </c>
      <c r="T61" s="146">
        <v>-8.9999999999999993E-3</v>
      </c>
      <c r="U61" s="144">
        <v>989</v>
      </c>
      <c r="V61" s="144">
        <v>-3</v>
      </c>
      <c r="W61" s="148">
        <v>0.21180555555555555</v>
      </c>
      <c r="X61" s="149">
        <v>42919</v>
      </c>
      <c r="Y61" s="13" t="s">
        <v>38</v>
      </c>
    </row>
    <row r="62" spans="1:25" ht="15.75" thickBot="1" x14ac:dyDescent="0.2">
      <c r="A62" s="14">
        <v>150090</v>
      </c>
      <c r="B62" s="150" t="s">
        <v>173</v>
      </c>
      <c r="C62" s="14">
        <v>1.032</v>
      </c>
      <c r="D62" s="151">
        <v>2.8999999999999998E-3</v>
      </c>
      <c r="E62" s="150">
        <v>14.37</v>
      </c>
      <c r="F62" s="14">
        <v>1.0284</v>
      </c>
      <c r="G62" s="152">
        <v>-3.5000000000000001E-3</v>
      </c>
      <c r="H62" s="152">
        <v>3.5000000000000003E-2</v>
      </c>
      <c r="I62" s="150">
        <v>5</v>
      </c>
      <c r="J62" s="150">
        <v>5</v>
      </c>
      <c r="K62" s="152">
        <v>4.9820000000000003E-2</v>
      </c>
      <c r="L62" s="150" t="s">
        <v>40</v>
      </c>
      <c r="M62" s="14" t="s">
        <v>174</v>
      </c>
      <c r="N62" s="156">
        <v>-4.0099999999999997E-2</v>
      </c>
      <c r="O62" s="18">
        <v>0.39300000000000002</v>
      </c>
      <c r="P62" s="152">
        <v>-8.6E-3</v>
      </c>
      <c r="Q62" s="152">
        <v>0.8992</v>
      </c>
      <c r="R62" s="152">
        <v>-3.8999999999999998E-3</v>
      </c>
      <c r="S62" s="152">
        <v>-6.1999999999999998E-3</v>
      </c>
      <c r="T62" s="152">
        <v>6.9999999999999999E-4</v>
      </c>
      <c r="U62" s="150">
        <v>1138</v>
      </c>
      <c r="V62" s="150">
        <v>-11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150064</v>
      </c>
      <c r="B63" s="144" t="s">
        <v>165</v>
      </c>
      <c r="C63" s="7">
        <v>1.034</v>
      </c>
      <c r="D63" s="147">
        <v>2.8999999999999998E-3</v>
      </c>
      <c r="E63" s="144">
        <v>7.45</v>
      </c>
      <c r="F63" s="7">
        <v>1.028</v>
      </c>
      <c r="G63" s="146">
        <v>-5.7999999999999996E-3</v>
      </c>
      <c r="H63" s="146">
        <v>3.5000000000000003E-2</v>
      </c>
      <c r="I63" s="144">
        <v>5</v>
      </c>
      <c r="J63" s="144">
        <v>5</v>
      </c>
      <c r="K63" s="146">
        <v>4.9700000000000001E-2</v>
      </c>
      <c r="L63" s="144" t="s">
        <v>40</v>
      </c>
      <c r="M63" s="7" t="s">
        <v>166</v>
      </c>
      <c r="N63" s="145">
        <v>-2.8000000000000001E-2</v>
      </c>
      <c r="O63" s="23">
        <v>0.45090000000000002</v>
      </c>
      <c r="P63" s="146">
        <v>-1.0500000000000001E-2</v>
      </c>
      <c r="Q63" s="146">
        <v>0.95679999999999998</v>
      </c>
      <c r="R63" s="146">
        <v>8.0999999999999996E-3</v>
      </c>
      <c r="S63" s="146">
        <v>-4.4000000000000003E-3</v>
      </c>
      <c r="T63" s="146">
        <v>7.4999999999999997E-3</v>
      </c>
      <c r="U63" s="144">
        <v>271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1.038</v>
      </c>
      <c r="D64" s="156">
        <v>-1E-3</v>
      </c>
      <c r="E64" s="150">
        <v>1955.31</v>
      </c>
      <c r="F64" s="14">
        <v>1.03</v>
      </c>
      <c r="G64" s="152">
        <v>-7.7999999999999996E-3</v>
      </c>
      <c r="H64" s="152">
        <v>3.5000000000000003E-2</v>
      </c>
      <c r="I64" s="150">
        <v>5</v>
      </c>
      <c r="J64" s="150">
        <v>5</v>
      </c>
      <c r="K64" s="152">
        <v>4.9599999999999998E-2</v>
      </c>
      <c r="L64" s="150" t="s">
        <v>40</v>
      </c>
      <c r="M64" s="14" t="s">
        <v>176</v>
      </c>
      <c r="N64" s="156">
        <v>-5.1499999999999997E-2</v>
      </c>
      <c r="O64" s="18">
        <v>0.30909999999999999</v>
      </c>
      <c r="P64" s="152">
        <v>-1.24E-2</v>
      </c>
      <c r="Q64" s="152">
        <v>0.61929999999999996</v>
      </c>
      <c r="R64" s="152">
        <v>8.8000000000000005E-3</v>
      </c>
      <c r="S64" s="152">
        <v>1.5E-3</v>
      </c>
      <c r="T64" s="152">
        <v>0</v>
      </c>
      <c r="U64" s="150">
        <v>97123</v>
      </c>
      <c r="V64" s="150">
        <v>1483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1.0389999999999999</v>
      </c>
      <c r="D65" s="145">
        <v>-1E-3</v>
      </c>
      <c r="E65" s="144">
        <v>1679.55</v>
      </c>
      <c r="F65" s="7">
        <v>1.028</v>
      </c>
      <c r="G65" s="146">
        <v>-1.0699999999999999E-2</v>
      </c>
      <c r="H65" s="146">
        <v>3.5000000000000003E-2</v>
      </c>
      <c r="I65" s="144">
        <v>5</v>
      </c>
      <c r="J65" s="144">
        <v>5</v>
      </c>
      <c r="K65" s="146">
        <v>4.9459999999999997E-2</v>
      </c>
      <c r="L65" s="144" t="s">
        <v>40</v>
      </c>
      <c r="M65" s="7" t="s">
        <v>174</v>
      </c>
      <c r="N65" s="145">
        <v>-4.0099999999999997E-2</v>
      </c>
      <c r="O65" s="23">
        <v>0.13950000000000001</v>
      </c>
      <c r="P65" s="146">
        <v>-1.5299999999999999E-2</v>
      </c>
      <c r="Q65" s="146">
        <v>1.6933</v>
      </c>
      <c r="R65" s="146">
        <v>-1E-4</v>
      </c>
      <c r="S65" s="146">
        <v>-5.7999999999999996E-3</v>
      </c>
      <c r="T65" s="146">
        <v>-2E-3</v>
      </c>
      <c r="U65" s="144">
        <v>100779</v>
      </c>
      <c r="V65" s="144">
        <v>-828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1.0649999999999999</v>
      </c>
      <c r="D66" s="151">
        <v>1.14E-2</v>
      </c>
      <c r="E66" s="150">
        <v>123.46</v>
      </c>
      <c r="F66" s="14">
        <v>1.052</v>
      </c>
      <c r="G66" s="152">
        <v>-1.24E-2</v>
      </c>
      <c r="H66" s="152">
        <v>3.5000000000000003E-2</v>
      </c>
      <c r="I66" s="150">
        <v>5.5</v>
      </c>
      <c r="J66" s="150">
        <v>5</v>
      </c>
      <c r="K66" s="152">
        <v>4.9439999999999998E-2</v>
      </c>
      <c r="L66" s="150" t="s">
        <v>40</v>
      </c>
      <c r="M66" s="14" t="s">
        <v>56</v>
      </c>
      <c r="N66" s="156">
        <v>-2.4199999999999999E-2</v>
      </c>
      <c r="O66" s="18">
        <v>0.38700000000000001</v>
      </c>
      <c r="P66" s="152">
        <v>-1.6899999999999998E-2</v>
      </c>
      <c r="Q66" s="162">
        <v>0.41239999999999999</v>
      </c>
      <c r="R66" s="152">
        <v>-8.0000000000000002E-3</v>
      </c>
      <c r="S66" s="152">
        <v>5.0000000000000001E-4</v>
      </c>
      <c r="T66" s="152">
        <v>4.7000000000000002E-3</v>
      </c>
      <c r="U66" s="150">
        <v>8256</v>
      </c>
      <c r="V66" s="150">
        <v>-1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1.04</v>
      </c>
      <c r="D67" s="145">
        <v>-4.7999999999999996E-3</v>
      </c>
      <c r="E67" s="144">
        <v>0.21</v>
      </c>
      <c r="F67" s="7">
        <v>1.028</v>
      </c>
      <c r="G67" s="146">
        <v>-1.17E-2</v>
      </c>
      <c r="H67" s="146">
        <v>3.5000000000000003E-2</v>
      </c>
      <c r="I67" s="144">
        <v>5</v>
      </c>
      <c r="J67" s="144">
        <v>5</v>
      </c>
      <c r="K67" s="146">
        <v>4.9410000000000003E-2</v>
      </c>
      <c r="L67" s="144" t="s">
        <v>40</v>
      </c>
      <c r="M67" s="7" t="s">
        <v>88</v>
      </c>
      <c r="N67" s="145">
        <v>-1.5699999999999999E-2</v>
      </c>
      <c r="O67" s="23">
        <v>0.4209</v>
      </c>
      <c r="P67" s="146">
        <v>-1.6199999999999999E-2</v>
      </c>
      <c r="Q67" s="146">
        <v>0.74419999999999997</v>
      </c>
      <c r="R67" s="146">
        <v>-1.4500000000000001E-2</v>
      </c>
      <c r="S67" s="146">
        <v>-7.7000000000000002E-3</v>
      </c>
      <c r="T67" s="146">
        <v>-4.3E-3</v>
      </c>
      <c r="U67" s="144">
        <v>758</v>
      </c>
      <c r="V67" s="144">
        <v>-1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150030</v>
      </c>
      <c r="B68" s="150" t="s">
        <v>179</v>
      </c>
      <c r="C68" s="14">
        <v>1.04</v>
      </c>
      <c r="D68" s="156">
        <v>-1.4200000000000001E-2</v>
      </c>
      <c r="E68" s="150">
        <v>2.36</v>
      </c>
      <c r="F68" s="14">
        <v>1.028</v>
      </c>
      <c r="G68" s="152">
        <v>-1.17E-2</v>
      </c>
      <c r="H68" s="152">
        <v>3.5000000000000003E-2</v>
      </c>
      <c r="I68" s="150">
        <v>5</v>
      </c>
      <c r="J68" s="150">
        <v>5</v>
      </c>
      <c r="K68" s="152">
        <v>4.9410000000000003E-2</v>
      </c>
      <c r="L68" s="150" t="s">
        <v>40</v>
      </c>
      <c r="M68" s="14" t="s">
        <v>180</v>
      </c>
      <c r="N68" s="156">
        <v>-1.9900000000000001E-2</v>
      </c>
      <c r="O68" s="18">
        <v>0.37790000000000001</v>
      </c>
      <c r="P68" s="152">
        <v>-1.6199999999999999E-2</v>
      </c>
      <c r="Q68" s="152">
        <v>0.94699999999999995</v>
      </c>
      <c r="R68" s="152">
        <v>-1.1900000000000001E-2</v>
      </c>
      <c r="S68" s="152">
        <v>-9.1000000000000004E-3</v>
      </c>
      <c r="T68" s="152">
        <v>-8.6999999999999994E-3</v>
      </c>
      <c r="U68" s="150">
        <v>3183</v>
      </c>
      <c r="V68" s="150">
        <v>-1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1.0509999999999999</v>
      </c>
      <c r="D69" s="145">
        <v>-2.8E-3</v>
      </c>
      <c r="E69" s="144">
        <v>4799.3</v>
      </c>
      <c r="F69" s="7">
        <v>1.028</v>
      </c>
      <c r="G69" s="146">
        <v>-2.24E-2</v>
      </c>
      <c r="H69" s="146">
        <v>3.5000000000000003E-2</v>
      </c>
      <c r="I69" s="144">
        <v>5</v>
      </c>
      <c r="J69" s="144">
        <v>5</v>
      </c>
      <c r="K69" s="146">
        <v>4.888E-2</v>
      </c>
      <c r="L69" s="144" t="s">
        <v>40</v>
      </c>
      <c r="M69" s="7" t="s">
        <v>129</v>
      </c>
      <c r="N69" s="145">
        <v>-5.45E-2</v>
      </c>
      <c r="O69" s="23">
        <v>0.35699999999999998</v>
      </c>
      <c r="P69" s="146">
        <v>-2.6499999999999999E-2</v>
      </c>
      <c r="Q69" s="146">
        <v>0.50939999999999996</v>
      </c>
      <c r="R69" s="146">
        <v>-1.6999999999999999E-3</v>
      </c>
      <c r="S69" s="146">
        <v>-6.1999999999999998E-3</v>
      </c>
      <c r="T69" s="146">
        <v>-3.3999999999999998E-3</v>
      </c>
      <c r="U69" s="144">
        <v>341396</v>
      </c>
      <c r="V69" s="144">
        <v>-106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502031</v>
      </c>
      <c r="B70" s="161" t="s">
        <v>65</v>
      </c>
      <c r="C70" s="14">
        <v>1.0529999999999999</v>
      </c>
      <c r="D70" s="156">
        <v>-8.9999999999999998E-4</v>
      </c>
      <c r="E70" s="150">
        <v>104.57</v>
      </c>
      <c r="F70" s="14">
        <v>1.0269999999999999</v>
      </c>
      <c r="G70" s="152">
        <v>-2.53E-2</v>
      </c>
      <c r="H70" s="152">
        <v>3.5000000000000003E-2</v>
      </c>
      <c r="I70" s="150">
        <v>5.5</v>
      </c>
      <c r="J70" s="150">
        <v>5</v>
      </c>
      <c r="K70" s="152">
        <v>4.8730000000000002E-2</v>
      </c>
      <c r="L70" s="150" t="s">
        <v>40</v>
      </c>
      <c r="M70" s="14" t="s">
        <v>66</v>
      </c>
      <c r="N70" s="156">
        <v>-2.4899999999999999E-2</v>
      </c>
      <c r="O70" s="18">
        <v>0.34410000000000002</v>
      </c>
      <c r="P70" s="152">
        <v>-2.93E-2</v>
      </c>
      <c r="Q70" s="152">
        <v>0.54100000000000004</v>
      </c>
      <c r="R70" s="152">
        <v>5.1999999999999998E-3</v>
      </c>
      <c r="S70" s="152">
        <v>4.0000000000000001E-3</v>
      </c>
      <c r="T70" s="152">
        <v>1.21E-2</v>
      </c>
      <c r="U70" s="150">
        <v>920</v>
      </c>
      <c r="V70" s="150">
        <v>35</v>
      </c>
      <c r="W70" s="153">
        <v>0.21180555555555555</v>
      </c>
      <c r="X70" s="154">
        <v>42580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1.0580000000000001</v>
      </c>
      <c r="D71" s="145">
        <v>-4.7000000000000002E-3</v>
      </c>
      <c r="E71" s="144">
        <v>1.52</v>
      </c>
      <c r="F71" s="7">
        <v>1.0281</v>
      </c>
      <c r="G71" s="146">
        <v>-2.9100000000000001E-2</v>
      </c>
      <c r="H71" s="146">
        <v>3.5000000000000003E-2</v>
      </c>
      <c r="I71" s="144">
        <v>5</v>
      </c>
      <c r="J71" s="144">
        <v>5</v>
      </c>
      <c r="K71" s="146">
        <v>4.8550000000000003E-2</v>
      </c>
      <c r="L71" s="144" t="s">
        <v>40</v>
      </c>
      <c r="M71" s="7" t="s">
        <v>148</v>
      </c>
      <c r="N71" s="145">
        <v>-4.07E-2</v>
      </c>
      <c r="O71" s="23">
        <v>0.57589999999999997</v>
      </c>
      <c r="P71" s="146">
        <v>-3.3000000000000002E-2</v>
      </c>
      <c r="Q71" s="144" t="s">
        <v>37</v>
      </c>
      <c r="R71" s="146">
        <v>-1.5E-3</v>
      </c>
      <c r="S71" s="146">
        <v>-9.4000000000000004E-3</v>
      </c>
      <c r="T71" s="146">
        <v>-1.17E-2</v>
      </c>
      <c r="U71" s="144">
        <v>318</v>
      </c>
      <c r="V71" s="144">
        <v>-7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150036</v>
      </c>
      <c r="B72" s="150" t="s">
        <v>298</v>
      </c>
      <c r="C72" s="14">
        <v>1.0580000000000001</v>
      </c>
      <c r="D72" s="159">
        <v>0</v>
      </c>
      <c r="E72" s="150">
        <v>0.17</v>
      </c>
      <c r="F72" s="14">
        <v>1.028</v>
      </c>
      <c r="G72" s="152">
        <v>-2.92E-2</v>
      </c>
      <c r="H72" s="152">
        <v>3.5000000000000003E-2</v>
      </c>
      <c r="I72" s="150">
        <v>5</v>
      </c>
      <c r="J72" s="150">
        <v>5</v>
      </c>
      <c r="K72" s="152">
        <v>4.854E-2</v>
      </c>
      <c r="L72" s="150" t="s">
        <v>40</v>
      </c>
      <c r="M72" s="14" t="s">
        <v>36</v>
      </c>
      <c r="N72" s="156">
        <v>-1.5699999999999999E-2</v>
      </c>
      <c r="O72" s="18">
        <v>0.58620000000000005</v>
      </c>
      <c r="P72" s="152">
        <v>-3.3000000000000002E-2</v>
      </c>
      <c r="Q72" s="152">
        <v>0.55800000000000005</v>
      </c>
      <c r="R72" s="152">
        <v>2.0500000000000001E-2</v>
      </c>
      <c r="S72" s="152">
        <v>7.7000000000000002E-3</v>
      </c>
      <c r="T72" s="152">
        <v>1.15E-2</v>
      </c>
      <c r="U72" s="150">
        <v>187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150135</v>
      </c>
      <c r="B73" s="144" t="s">
        <v>345</v>
      </c>
      <c r="C73" s="7">
        <v>1.0249999999999999</v>
      </c>
      <c r="D73" s="145">
        <v>-3.8999999999999998E-3</v>
      </c>
      <c r="E73" s="144">
        <v>1.05</v>
      </c>
      <c r="F73" s="7">
        <v>1.028</v>
      </c>
      <c r="G73" s="146">
        <v>2.8999999999999998E-3</v>
      </c>
      <c r="H73" s="146">
        <v>3.5000000000000003E-2</v>
      </c>
      <c r="I73" s="144">
        <v>5</v>
      </c>
      <c r="J73" s="144">
        <v>5</v>
      </c>
      <c r="K73" s="146">
        <v>4.752E-2</v>
      </c>
      <c r="L73" s="144">
        <v>3.67</v>
      </c>
      <c r="M73" s="7" t="s">
        <v>187</v>
      </c>
      <c r="N73" s="145">
        <v>-8.3999999999999995E-3</v>
      </c>
      <c r="O73" s="146">
        <v>0.17730000000000001</v>
      </c>
      <c r="P73" s="144" t="s">
        <v>37</v>
      </c>
      <c r="Q73" s="146">
        <v>1.5748</v>
      </c>
      <c r="R73" s="146">
        <v>-8.0999999999999996E-3</v>
      </c>
      <c r="S73" s="146">
        <v>-2.5999999999999999E-3</v>
      </c>
      <c r="T73" s="146">
        <v>1.2999999999999999E-3</v>
      </c>
      <c r="U73" s="144">
        <v>2028</v>
      </c>
      <c r="V73" s="144">
        <v>-4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150012</v>
      </c>
      <c r="B74" s="150" t="s">
        <v>185</v>
      </c>
      <c r="C74" s="14">
        <v>1.028</v>
      </c>
      <c r="D74" s="151">
        <v>3.8999999999999998E-3</v>
      </c>
      <c r="E74" s="150">
        <v>62.14</v>
      </c>
      <c r="F74" s="14">
        <v>1.014</v>
      </c>
      <c r="G74" s="152">
        <v>-1.38E-2</v>
      </c>
      <c r="H74" s="150" t="s">
        <v>186</v>
      </c>
      <c r="I74" s="150">
        <v>5</v>
      </c>
      <c r="J74" s="150">
        <v>5</v>
      </c>
      <c r="K74" s="152">
        <v>4.6989999999999997E-2</v>
      </c>
      <c r="L74" s="150" t="s">
        <v>40</v>
      </c>
      <c r="M74" s="14" t="s">
        <v>187</v>
      </c>
      <c r="N74" s="156">
        <v>-8.3999999999999995E-3</v>
      </c>
      <c r="O74" s="18">
        <v>0.51070000000000004</v>
      </c>
      <c r="P74" s="152">
        <v>-1.5800000000000002E-2</v>
      </c>
      <c r="Q74" s="150" t="s">
        <v>37</v>
      </c>
      <c r="R74" s="152">
        <v>-8.6999999999999994E-3</v>
      </c>
      <c r="S74" s="152">
        <v>-5.8999999999999999E-3</v>
      </c>
      <c r="T74" s="152">
        <v>-3.2000000000000002E-3</v>
      </c>
      <c r="U74" s="150">
        <v>8119</v>
      </c>
      <c r="V74" s="150">
        <v>-3</v>
      </c>
      <c r="W74" s="153">
        <v>0.17083333333333331</v>
      </c>
      <c r="X74" s="154">
        <v>43570</v>
      </c>
      <c r="Y74" s="21" t="s">
        <v>38</v>
      </c>
    </row>
    <row r="75" spans="1:25" ht="15.75" thickBot="1" x14ac:dyDescent="0.2">
      <c r="A75" s="7">
        <v>150085</v>
      </c>
      <c r="B75" s="144" t="s">
        <v>188</v>
      </c>
      <c r="C75" s="7">
        <v>1.014</v>
      </c>
      <c r="D75" s="145">
        <v>-1E-3</v>
      </c>
      <c r="E75" s="144">
        <v>348.67</v>
      </c>
      <c r="F75" s="7">
        <v>1.0106999999999999</v>
      </c>
      <c r="G75" s="146">
        <v>-3.3E-3</v>
      </c>
      <c r="H75" s="146">
        <v>3.5000000000000003E-2</v>
      </c>
      <c r="I75" s="144">
        <v>5</v>
      </c>
      <c r="J75" s="144">
        <v>5</v>
      </c>
      <c r="K75" s="146">
        <v>4.5379999999999997E-2</v>
      </c>
      <c r="L75" s="144">
        <v>0.78</v>
      </c>
      <c r="M75" s="7" t="s">
        <v>189</v>
      </c>
      <c r="N75" s="145">
        <v>-4.2799999999999998E-2</v>
      </c>
      <c r="O75" s="146">
        <v>0.3861</v>
      </c>
      <c r="P75" s="144" t="s">
        <v>37</v>
      </c>
      <c r="Q75" s="160">
        <v>0.94779999999999998</v>
      </c>
      <c r="R75" s="146">
        <v>5.5999999999999999E-3</v>
      </c>
      <c r="S75" s="146">
        <v>4.4000000000000003E-3</v>
      </c>
      <c r="T75" s="146">
        <v>6.9999999999999999E-4</v>
      </c>
      <c r="U75" s="144">
        <v>18939</v>
      </c>
      <c r="V75" s="144">
        <v>39</v>
      </c>
      <c r="W75" s="148">
        <v>0.21180555555555555</v>
      </c>
      <c r="X75" s="149">
        <v>42863</v>
      </c>
      <c r="Y75" s="13" t="s">
        <v>38</v>
      </c>
    </row>
    <row r="76" spans="1:25" ht="15.75" thickBot="1" x14ac:dyDescent="0.2">
      <c r="A76" s="14">
        <v>150083</v>
      </c>
      <c r="B76" s="150" t="s">
        <v>287</v>
      </c>
      <c r="C76" s="14">
        <v>1.133</v>
      </c>
      <c r="D76" s="156">
        <v>-1.8E-3</v>
      </c>
      <c r="E76" s="150">
        <v>5.92</v>
      </c>
      <c r="F76" s="14">
        <v>1.0284</v>
      </c>
      <c r="G76" s="152">
        <v>-0.1017</v>
      </c>
      <c r="H76" s="152">
        <v>3.5000000000000003E-2</v>
      </c>
      <c r="I76" s="150">
        <v>5</v>
      </c>
      <c r="J76" s="150">
        <v>5</v>
      </c>
      <c r="K76" s="152">
        <v>4.5269999999999998E-2</v>
      </c>
      <c r="L76" s="150" t="s">
        <v>40</v>
      </c>
      <c r="M76" s="14" t="s">
        <v>266</v>
      </c>
      <c r="N76" s="156">
        <v>-3.3099999999999997E-2</v>
      </c>
      <c r="O76" s="18">
        <v>0.35720000000000002</v>
      </c>
      <c r="P76" s="152">
        <v>-9.7000000000000003E-2</v>
      </c>
      <c r="Q76" s="152">
        <v>1.0112000000000001</v>
      </c>
      <c r="R76" s="152">
        <v>4.0800000000000003E-2</v>
      </c>
      <c r="S76" s="152">
        <v>1.49E-2</v>
      </c>
      <c r="T76" s="152">
        <v>-1E-3</v>
      </c>
      <c r="U76" s="150">
        <v>693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1.1930000000000001</v>
      </c>
      <c r="D77" s="145">
        <v>-1.9699999999999999E-2</v>
      </c>
      <c r="E77" s="144">
        <v>2.34</v>
      </c>
      <c r="F77" s="7">
        <v>1.028</v>
      </c>
      <c r="G77" s="146">
        <v>-0.1605</v>
      </c>
      <c r="H77" s="146">
        <v>3.5000000000000003E-2</v>
      </c>
      <c r="I77" s="144">
        <v>5</v>
      </c>
      <c r="J77" s="144">
        <v>5</v>
      </c>
      <c r="K77" s="146">
        <v>4.292E-2</v>
      </c>
      <c r="L77" s="144" t="s">
        <v>40</v>
      </c>
      <c r="M77" s="7" t="s">
        <v>191</v>
      </c>
      <c r="N77" s="145">
        <v>-3.5200000000000002E-2</v>
      </c>
      <c r="O77" s="23">
        <v>0.48209999999999997</v>
      </c>
      <c r="P77" s="146">
        <v>-0.1424</v>
      </c>
      <c r="Q77" s="146">
        <v>1.3072999999999999</v>
      </c>
      <c r="R77" s="146">
        <v>-9.1999999999999998E-3</v>
      </c>
      <c r="S77" s="146">
        <v>-4.3E-3</v>
      </c>
      <c r="T77" s="146">
        <v>-5.3E-3</v>
      </c>
      <c r="U77" s="144">
        <v>4243</v>
      </c>
      <c r="V77" s="144">
        <v>-2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150096</v>
      </c>
      <c r="B78" s="150" t="s">
        <v>192</v>
      </c>
      <c r="C78" s="14">
        <v>1.107</v>
      </c>
      <c r="D78" s="156">
        <v>-2.7000000000000001E-3</v>
      </c>
      <c r="E78" s="150">
        <v>5.31</v>
      </c>
      <c r="F78" s="14">
        <v>1.028</v>
      </c>
      <c r="G78" s="152">
        <v>-7.6799999999999993E-2</v>
      </c>
      <c r="H78" s="152">
        <v>3.5000000000000003E-2</v>
      </c>
      <c r="I78" s="150">
        <v>5</v>
      </c>
      <c r="J78" s="150">
        <v>5</v>
      </c>
      <c r="K78" s="152">
        <v>-3.329E-2</v>
      </c>
      <c r="L78" s="150">
        <v>0.92</v>
      </c>
      <c r="M78" s="14" t="s">
        <v>193</v>
      </c>
      <c r="N78" s="156">
        <v>-3.8300000000000001E-2</v>
      </c>
      <c r="O78" s="152">
        <v>0.34410000000000002</v>
      </c>
      <c r="P78" s="150" t="s">
        <v>37</v>
      </c>
      <c r="Q78" s="152">
        <v>1.0528999999999999</v>
      </c>
      <c r="R78" s="152">
        <v>-3.8E-3</v>
      </c>
      <c r="S78" s="152">
        <v>-4.4999999999999997E-3</v>
      </c>
      <c r="T78" s="152">
        <v>-7.0000000000000001E-3</v>
      </c>
      <c r="U78" s="150">
        <v>12379</v>
      </c>
      <c r="V78" s="150">
        <v>-14</v>
      </c>
      <c r="W78" s="153">
        <v>0.21180555555555555</v>
      </c>
      <c r="X78" s="154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-1.1722222222222221E-3</v>
      </c>
      <c r="E79" s="36"/>
      <c r="F79" s="35"/>
      <c r="G79" s="43">
        <f>AVERAGE(G43:G78)</f>
        <v>-1.1686111111111111E-2</v>
      </c>
      <c r="H79" s="37"/>
      <c r="I79" s="36"/>
      <c r="J79" s="36"/>
      <c r="K79" s="43">
        <f>AVERAGE(K43:K78)</f>
        <v>4.8289166666666675E-2</v>
      </c>
      <c r="L79" s="36"/>
      <c r="M79" s="35"/>
      <c r="N79" s="38"/>
      <c r="O79" s="39"/>
      <c r="P79" s="43">
        <f>AVERAGE(P43:P78)</f>
        <v>-1.7529032258064518E-2</v>
      </c>
      <c r="Q79" s="37"/>
      <c r="R79" s="43">
        <f>AVERAGE(R43:R78)</f>
        <v>1.9527777777777781E-3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</v>
      </c>
      <c r="D80" s="147">
        <v>1E-3</v>
      </c>
      <c r="E80" s="144">
        <v>81.52</v>
      </c>
      <c r="F80" s="7">
        <v>1.0169999999999999</v>
      </c>
      <c r="G80" s="146">
        <v>1.67E-2</v>
      </c>
      <c r="H80" s="146">
        <v>3.2000000000000001E-2</v>
      </c>
      <c r="I80" s="144">
        <v>4.7</v>
      </c>
      <c r="J80" s="144">
        <v>4.7</v>
      </c>
      <c r="K80" s="146">
        <v>4.7809999999999998E-2</v>
      </c>
      <c r="L80" s="144" t="s">
        <v>40</v>
      </c>
      <c r="M80" s="7" t="s">
        <v>36</v>
      </c>
      <c r="N80" s="157">
        <v>0</v>
      </c>
      <c r="O80" s="23">
        <v>0.52270000000000005</v>
      </c>
      <c r="P80" s="146">
        <v>9.4999999999999998E-3</v>
      </c>
      <c r="Q80" s="144" t="s">
        <v>37</v>
      </c>
      <c r="R80" s="146">
        <v>-1.7600000000000001E-2</v>
      </c>
      <c r="S80" s="146">
        <v>-8.2000000000000007E-3</v>
      </c>
      <c r="T80" s="146">
        <v>-2E-3</v>
      </c>
      <c r="U80" s="144">
        <v>1934</v>
      </c>
      <c r="V80" s="144">
        <v>-3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1.018</v>
      </c>
      <c r="D81" s="151">
        <v>2E-3</v>
      </c>
      <c r="E81" s="150">
        <v>302.38</v>
      </c>
      <c r="F81" s="14">
        <v>1.0289999999999999</v>
      </c>
      <c r="G81" s="152">
        <v>1.0699999999999999E-2</v>
      </c>
      <c r="H81" s="152">
        <v>3.2000000000000001E-2</v>
      </c>
      <c r="I81" s="150">
        <v>4.7</v>
      </c>
      <c r="J81" s="150">
        <v>4.7</v>
      </c>
      <c r="K81" s="152">
        <v>4.752E-2</v>
      </c>
      <c r="L81" s="150" t="s">
        <v>40</v>
      </c>
      <c r="M81" s="14" t="s">
        <v>144</v>
      </c>
      <c r="N81" s="156">
        <v>-1.6799999999999999E-2</v>
      </c>
      <c r="O81" s="18">
        <v>0.18149999999999999</v>
      </c>
      <c r="P81" s="152">
        <v>2.8E-3</v>
      </c>
      <c r="Q81" s="152">
        <v>0.91979999999999995</v>
      </c>
      <c r="R81" s="152">
        <v>2.0000000000000001E-4</v>
      </c>
      <c r="S81" s="152">
        <v>-4.4000000000000003E-3</v>
      </c>
      <c r="T81" s="152">
        <v>-6.4000000000000003E-3</v>
      </c>
      <c r="U81" s="150">
        <v>13787</v>
      </c>
      <c r="V81" s="150">
        <v>-50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1.026</v>
      </c>
      <c r="D82" s="147">
        <v>1E-3</v>
      </c>
      <c r="E82" s="144">
        <v>374.36</v>
      </c>
      <c r="F82" s="7">
        <v>1.0289999999999999</v>
      </c>
      <c r="G82" s="146">
        <v>2.8999999999999998E-3</v>
      </c>
      <c r="H82" s="146">
        <v>3.2000000000000001E-2</v>
      </c>
      <c r="I82" s="144">
        <v>4.7</v>
      </c>
      <c r="J82" s="144">
        <v>4.7</v>
      </c>
      <c r="K82" s="146">
        <v>4.7140000000000001E-2</v>
      </c>
      <c r="L82" s="144" t="s">
        <v>40</v>
      </c>
      <c r="M82" s="7" t="s">
        <v>146</v>
      </c>
      <c r="N82" s="145">
        <v>-4.2299999999999997E-2</v>
      </c>
      <c r="O82" s="23">
        <v>0.3871</v>
      </c>
      <c r="P82" s="146">
        <v>-5.0000000000000001E-3</v>
      </c>
      <c r="Q82" s="146">
        <v>0.43769999999999998</v>
      </c>
      <c r="R82" s="146">
        <v>-5.1000000000000004E-3</v>
      </c>
      <c r="S82" s="146">
        <v>-3.7000000000000002E-3</v>
      </c>
      <c r="T82" s="146">
        <v>8.9999999999999998E-4</v>
      </c>
      <c r="U82" s="144">
        <v>9600</v>
      </c>
      <c r="V82" s="144">
        <v>117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1.0369999999999999</v>
      </c>
      <c r="D83" s="151">
        <v>3.8999999999999998E-3</v>
      </c>
      <c r="E83" s="150">
        <v>448.27</v>
      </c>
      <c r="F83" s="14">
        <v>1.0289999999999999</v>
      </c>
      <c r="G83" s="152">
        <v>-7.7999999999999996E-3</v>
      </c>
      <c r="H83" s="152">
        <v>3.2000000000000001E-2</v>
      </c>
      <c r="I83" s="150">
        <v>4.7</v>
      </c>
      <c r="J83" s="150">
        <v>4.7</v>
      </c>
      <c r="K83" s="152">
        <v>4.6629999999999998E-2</v>
      </c>
      <c r="L83" s="150" t="s">
        <v>40</v>
      </c>
      <c r="M83" s="14" t="s">
        <v>150</v>
      </c>
      <c r="N83" s="156">
        <v>-5.7000000000000002E-3</v>
      </c>
      <c r="O83" s="18">
        <v>0.29649999999999999</v>
      </c>
      <c r="P83" s="152">
        <v>-1.5599999999999999E-2</v>
      </c>
      <c r="Q83" s="152">
        <v>0.65010000000000001</v>
      </c>
      <c r="R83" s="152">
        <v>-8.8999999999999999E-3</v>
      </c>
      <c r="S83" s="152">
        <v>-3.8E-3</v>
      </c>
      <c r="T83" s="152">
        <v>-4.4000000000000003E-3</v>
      </c>
      <c r="U83" s="150">
        <v>116472</v>
      </c>
      <c r="V83" s="150">
        <v>3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150028</v>
      </c>
      <c r="B84" s="144" t="s">
        <v>147</v>
      </c>
      <c r="C84" s="7">
        <v>1.04</v>
      </c>
      <c r="D84" s="147">
        <v>5.7999999999999996E-3</v>
      </c>
      <c r="E84" s="144">
        <v>67.25</v>
      </c>
      <c r="F84" s="7">
        <v>1.022</v>
      </c>
      <c r="G84" s="146">
        <v>-1.7600000000000001E-2</v>
      </c>
      <c r="H84" s="146">
        <v>3.2000000000000001E-2</v>
      </c>
      <c r="I84" s="144">
        <v>4.7</v>
      </c>
      <c r="J84" s="144">
        <v>4.7</v>
      </c>
      <c r="K84" s="146">
        <v>4.6170000000000003E-2</v>
      </c>
      <c r="L84" s="144" t="s">
        <v>40</v>
      </c>
      <c r="M84" s="7" t="s">
        <v>148</v>
      </c>
      <c r="N84" s="145">
        <v>-4.07E-2</v>
      </c>
      <c r="O84" s="23">
        <v>0.53500000000000003</v>
      </c>
      <c r="P84" s="146">
        <v>-2.5100000000000001E-2</v>
      </c>
      <c r="Q84" s="146">
        <v>0.66439999999999999</v>
      </c>
      <c r="R84" s="146">
        <v>-8.6999999999999994E-3</v>
      </c>
      <c r="S84" s="146">
        <v>-7.1999999999999998E-3</v>
      </c>
      <c r="T84" s="146">
        <v>-6.0000000000000001E-3</v>
      </c>
      <c r="U84" s="144">
        <v>5030</v>
      </c>
      <c r="V84" s="144">
        <v>-5</v>
      </c>
      <c r="W84" s="148">
        <v>0.17083333333333331</v>
      </c>
      <c r="X84" s="149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2.7400000000000002E-3</v>
      </c>
      <c r="E85" s="36"/>
      <c r="F85" s="35"/>
      <c r="G85" s="43">
        <f>AVERAGE(G80:G84)</f>
        <v>9.7999999999999953E-4</v>
      </c>
      <c r="H85" s="37"/>
      <c r="I85" s="36"/>
      <c r="J85" s="36"/>
      <c r="K85" s="43">
        <f>AVERAGE(K80:K84)</f>
        <v>4.7053999999999999E-2</v>
      </c>
      <c r="L85" s="36"/>
      <c r="M85" s="35"/>
      <c r="N85" s="38"/>
      <c r="O85" s="39"/>
      <c r="P85" s="43">
        <f>AVERAGE(P80:P84)</f>
        <v>-6.6800000000000002E-3</v>
      </c>
      <c r="Q85" s="37"/>
      <c r="R85" s="43">
        <f>AVERAGE(R80:R84)</f>
        <v>-8.0200000000000011E-3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0.82</v>
      </c>
      <c r="D86" s="156">
        <v>-9.7000000000000003E-3</v>
      </c>
      <c r="E86" s="150">
        <v>4282.72</v>
      </c>
      <c r="F86" s="14">
        <v>1.0256000000000001</v>
      </c>
      <c r="G86" s="152">
        <v>0.20050000000000001</v>
      </c>
      <c r="H86" s="152">
        <v>0.03</v>
      </c>
      <c r="I86" s="150">
        <v>4.5</v>
      </c>
      <c r="J86" s="150">
        <v>4.5</v>
      </c>
      <c r="K86" s="152">
        <v>5.6649999999999999E-2</v>
      </c>
      <c r="L86" s="150" t="s">
        <v>40</v>
      </c>
      <c r="M86" s="14" t="s">
        <v>43</v>
      </c>
      <c r="N86" s="156">
        <v>-4.1099999999999998E-2</v>
      </c>
      <c r="O86" s="18">
        <v>8.9399999999999993E-2</v>
      </c>
      <c r="P86" s="161" t="s">
        <v>44</v>
      </c>
      <c r="Q86" s="162">
        <v>2.2357999999999998</v>
      </c>
      <c r="R86" s="152">
        <v>9.5999999999999992E-3</v>
      </c>
      <c r="S86" s="152">
        <v>-3.3999999999999998E-3</v>
      </c>
      <c r="T86" s="152">
        <v>-8.9999999999999998E-4</v>
      </c>
      <c r="U86" s="150">
        <v>222480</v>
      </c>
      <c r="V86" s="150">
        <v>60</v>
      </c>
      <c r="W86" s="153">
        <v>0.21180555555555555</v>
      </c>
      <c r="X86" s="185">
        <v>42738</v>
      </c>
      <c r="Y86" s="21" t="s">
        <v>38</v>
      </c>
    </row>
    <row r="87" spans="1:25" s="60" customFormat="1" ht="15.75" thickBot="1" x14ac:dyDescent="0.2">
      <c r="A87" s="51">
        <v>150249</v>
      </c>
      <c r="B87" s="195" t="s">
        <v>355</v>
      </c>
      <c r="C87" s="51">
        <v>0.99399999999999999</v>
      </c>
      <c r="D87" s="193">
        <v>-1.9699999999999999E-2</v>
      </c>
      <c r="E87" s="188">
        <v>36.69</v>
      </c>
      <c r="F87" s="51">
        <v>1.028</v>
      </c>
      <c r="G87" s="190">
        <v>3.3099999999999997E-2</v>
      </c>
      <c r="H87" s="190">
        <v>0.03</v>
      </c>
      <c r="I87" s="188">
        <v>4.5</v>
      </c>
      <c r="J87" s="188">
        <v>4.5</v>
      </c>
      <c r="K87" s="190">
        <v>4.6580000000000003E-2</v>
      </c>
      <c r="L87" s="188" t="s">
        <v>40</v>
      </c>
      <c r="M87" s="51" t="s">
        <v>95</v>
      </c>
      <c r="N87" s="189">
        <v>1.5E-3</v>
      </c>
      <c r="O87" s="56">
        <v>0.25800000000000001</v>
      </c>
      <c r="P87" s="190">
        <v>2.1999999999999999E-2</v>
      </c>
      <c r="Q87" s="190">
        <v>0.74170000000000003</v>
      </c>
      <c r="R87" s="190">
        <v>-2.12E-2</v>
      </c>
      <c r="S87" s="190">
        <v>-3.5000000000000001E-3</v>
      </c>
      <c r="T87" s="190">
        <v>-4.1000000000000003E-3</v>
      </c>
      <c r="U87" s="188">
        <v>4188</v>
      </c>
      <c r="V87" s="188">
        <v>-3</v>
      </c>
      <c r="W87" s="191">
        <v>0.21180555555555555</v>
      </c>
      <c r="X87" s="192">
        <v>42719</v>
      </c>
      <c r="Y87" s="59" t="s">
        <v>38</v>
      </c>
    </row>
    <row r="88" spans="1:25" ht="15.75" thickBot="1" x14ac:dyDescent="0.2">
      <c r="A88" s="14">
        <v>150271</v>
      </c>
      <c r="B88" s="150" t="s">
        <v>59</v>
      </c>
      <c r="C88" s="14">
        <v>1.0069999999999999</v>
      </c>
      <c r="D88" s="159">
        <v>0</v>
      </c>
      <c r="E88" s="150">
        <v>35.049999999999997</v>
      </c>
      <c r="F88" s="14">
        <v>1.028</v>
      </c>
      <c r="G88" s="152">
        <v>2.0400000000000001E-2</v>
      </c>
      <c r="H88" s="152">
        <v>0.03</v>
      </c>
      <c r="I88" s="150">
        <v>4.5</v>
      </c>
      <c r="J88" s="150">
        <v>4.5</v>
      </c>
      <c r="K88" s="152">
        <v>4.5969999999999997E-2</v>
      </c>
      <c r="L88" s="150" t="s">
        <v>40</v>
      </c>
      <c r="M88" s="14" t="s">
        <v>60</v>
      </c>
      <c r="N88" s="156">
        <v>-3.4599999999999999E-2</v>
      </c>
      <c r="O88" s="18">
        <v>0.38650000000000001</v>
      </c>
      <c r="P88" s="152">
        <v>8.8000000000000005E-3</v>
      </c>
      <c r="Q88" s="152">
        <v>0.44009999999999999</v>
      </c>
      <c r="R88" s="152">
        <v>-3.5000000000000001E-3</v>
      </c>
      <c r="S88" s="152">
        <v>-7.4000000000000003E-3</v>
      </c>
      <c r="T88" s="152">
        <v>5.7000000000000002E-3</v>
      </c>
      <c r="U88" s="150">
        <v>2169</v>
      </c>
      <c r="V88" s="150">
        <v>-22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1.004</v>
      </c>
      <c r="D89" s="147">
        <v>1E-3</v>
      </c>
      <c r="E89" s="144">
        <v>37.450000000000003</v>
      </c>
      <c r="F89" s="7">
        <v>1.024</v>
      </c>
      <c r="G89" s="146">
        <v>1.95E-2</v>
      </c>
      <c r="H89" s="146">
        <v>0.03</v>
      </c>
      <c r="I89" s="144">
        <v>4.5</v>
      </c>
      <c r="J89" s="144">
        <v>4.5</v>
      </c>
      <c r="K89" s="146">
        <v>4.5920000000000002E-2</v>
      </c>
      <c r="L89" s="144" t="s">
        <v>40</v>
      </c>
      <c r="M89" s="7" t="s">
        <v>62</v>
      </c>
      <c r="N89" s="145">
        <v>-6.1000000000000004E-3</v>
      </c>
      <c r="O89" s="23">
        <v>0.1019</v>
      </c>
      <c r="P89" s="146">
        <v>2.3E-3</v>
      </c>
      <c r="Q89" s="146">
        <v>0.47610000000000002</v>
      </c>
      <c r="R89" s="146">
        <v>4.0000000000000002E-4</v>
      </c>
      <c r="S89" s="146">
        <v>2E-3</v>
      </c>
      <c r="T89" s="146">
        <v>1.8E-3</v>
      </c>
      <c r="U89" s="144">
        <v>3416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1.034</v>
      </c>
      <c r="D90" s="151">
        <v>1.9E-3</v>
      </c>
      <c r="E90" s="150">
        <v>2989.8</v>
      </c>
      <c r="F90" s="14">
        <v>1.0529999999999999</v>
      </c>
      <c r="G90" s="152">
        <v>1.7999999999999999E-2</v>
      </c>
      <c r="H90" s="152">
        <v>0.03</v>
      </c>
      <c r="I90" s="150">
        <v>5</v>
      </c>
      <c r="J90" s="150">
        <v>4.5</v>
      </c>
      <c r="K90" s="152">
        <v>4.589E-2</v>
      </c>
      <c r="L90" s="150" t="s">
        <v>40</v>
      </c>
      <c r="M90" s="14" t="s">
        <v>66</v>
      </c>
      <c r="N90" s="156">
        <v>-2.4899999999999999E-2</v>
      </c>
      <c r="O90" s="18">
        <v>0.12540000000000001</v>
      </c>
      <c r="P90" s="152">
        <v>6.4999999999999997E-3</v>
      </c>
      <c r="Q90" s="152">
        <v>1.0136000000000001</v>
      </c>
      <c r="R90" s="152">
        <v>2.8E-3</v>
      </c>
      <c r="S90" s="152">
        <v>3.3E-3</v>
      </c>
      <c r="T90" s="152">
        <v>4.0000000000000001E-3</v>
      </c>
      <c r="U90" s="150">
        <v>43401</v>
      </c>
      <c r="V90" s="150">
        <v>946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1.018</v>
      </c>
      <c r="D91" s="157">
        <v>0</v>
      </c>
      <c r="E91" s="144">
        <v>987.12</v>
      </c>
      <c r="F91" s="7">
        <v>1.0329999999999999</v>
      </c>
      <c r="G91" s="146">
        <v>1.4500000000000001E-2</v>
      </c>
      <c r="H91" s="146">
        <v>0.03</v>
      </c>
      <c r="I91" s="144">
        <v>5.5</v>
      </c>
      <c r="J91" s="144">
        <v>4.5</v>
      </c>
      <c r="K91" s="146">
        <v>4.589E-2</v>
      </c>
      <c r="L91" s="144" t="s">
        <v>40</v>
      </c>
      <c r="M91" s="7" t="s">
        <v>68</v>
      </c>
      <c r="N91" s="145">
        <v>-4.6399999999999997E-2</v>
      </c>
      <c r="O91" s="23">
        <v>0.25679999999999997</v>
      </c>
      <c r="P91" s="146">
        <v>2.8E-3</v>
      </c>
      <c r="Q91" s="146">
        <v>0.73770000000000002</v>
      </c>
      <c r="R91" s="146">
        <v>-4.3E-3</v>
      </c>
      <c r="S91" s="146">
        <v>-5.0000000000000001E-3</v>
      </c>
      <c r="T91" s="146">
        <v>-5.5999999999999999E-3</v>
      </c>
      <c r="U91" s="144">
        <v>49170</v>
      </c>
      <c r="V91" s="144">
        <v>-139</v>
      </c>
      <c r="W91" s="148">
        <v>0.21180555555555555</v>
      </c>
      <c r="X91" s="149">
        <v>42738</v>
      </c>
      <c r="Y91" s="13" t="s">
        <v>38</v>
      </c>
    </row>
    <row r="92" spans="1:25" s="60" customFormat="1" ht="15.75" thickBot="1" x14ac:dyDescent="0.2">
      <c r="A92" s="51">
        <v>502007</v>
      </c>
      <c r="B92" s="188" t="s">
        <v>47</v>
      </c>
      <c r="C92" s="51">
        <v>0.98599999999999999</v>
      </c>
      <c r="D92" s="189">
        <v>2E-3</v>
      </c>
      <c r="E92" s="188">
        <v>1983.13</v>
      </c>
      <c r="F92" s="51">
        <v>1.0052000000000001</v>
      </c>
      <c r="G92" s="190">
        <v>1.9099999999999999E-2</v>
      </c>
      <c r="H92" s="190">
        <v>0.03</v>
      </c>
      <c r="I92" s="188">
        <v>4.5</v>
      </c>
      <c r="J92" s="188">
        <v>4.5</v>
      </c>
      <c r="K92" s="190">
        <v>4.5879999999999997E-2</v>
      </c>
      <c r="L92" s="188" t="s">
        <v>40</v>
      </c>
      <c r="M92" s="51" t="s">
        <v>48</v>
      </c>
      <c r="N92" s="193">
        <v>-1.83E-2</v>
      </c>
      <c r="O92" s="56">
        <v>0.29459999999999997</v>
      </c>
      <c r="P92" s="190">
        <v>7.1000000000000004E-3</v>
      </c>
      <c r="Q92" s="190">
        <v>0.68589999999999995</v>
      </c>
      <c r="R92" s="190">
        <v>-1.4E-3</v>
      </c>
      <c r="S92" s="190">
        <v>-3.8999999999999998E-3</v>
      </c>
      <c r="T92" s="190">
        <v>-3.3999999999999998E-3</v>
      </c>
      <c r="U92" s="188">
        <v>25851</v>
      </c>
      <c r="V92" s="188">
        <v>194</v>
      </c>
      <c r="W92" s="191">
        <v>0.21180555555555555</v>
      </c>
      <c r="X92" s="192">
        <v>42900</v>
      </c>
      <c r="Y92" s="59" t="s">
        <v>38</v>
      </c>
    </row>
    <row r="93" spans="1:25" s="238" customFormat="1" ht="15.75" thickBot="1" x14ac:dyDescent="0.2">
      <c r="A93" s="229">
        <v>150205</v>
      </c>
      <c r="B93" s="230" t="s">
        <v>49</v>
      </c>
      <c r="C93" s="229">
        <v>1.0109999999999999</v>
      </c>
      <c r="D93" s="239">
        <v>2E-3</v>
      </c>
      <c r="E93" s="230">
        <v>9381.24</v>
      </c>
      <c r="F93" s="229">
        <v>1.03</v>
      </c>
      <c r="G93" s="232">
        <v>1.84E-2</v>
      </c>
      <c r="H93" s="232">
        <v>0.03</v>
      </c>
      <c r="I93" s="230">
        <v>4.5</v>
      </c>
      <c r="J93" s="230">
        <v>4.5</v>
      </c>
      <c r="K93" s="232">
        <v>4.5870000000000001E-2</v>
      </c>
      <c r="L93" s="230" t="s">
        <v>40</v>
      </c>
      <c r="M93" s="229" t="s">
        <v>50</v>
      </c>
      <c r="N93" s="233">
        <v>-4.0899999999999999E-2</v>
      </c>
      <c r="O93" s="234">
        <v>0.1958</v>
      </c>
      <c r="P93" s="232">
        <v>6.7999999999999996E-3</v>
      </c>
      <c r="Q93" s="232">
        <v>0.88480000000000003</v>
      </c>
      <c r="R93" s="232">
        <v>2.0999999999999999E-3</v>
      </c>
      <c r="S93" s="232">
        <v>-1.1999999999999999E-3</v>
      </c>
      <c r="T93" s="232">
        <v>-2.3999999999999998E-3</v>
      </c>
      <c r="U93" s="230">
        <v>386527</v>
      </c>
      <c r="V93" s="230">
        <v>100</v>
      </c>
      <c r="W93" s="235">
        <v>0.21180555555555555</v>
      </c>
      <c r="X93" s="236">
        <v>42705</v>
      </c>
      <c r="Y93" s="237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1.008</v>
      </c>
      <c r="D94" s="151">
        <v>1E-3</v>
      </c>
      <c r="E94" s="150">
        <v>97.52</v>
      </c>
      <c r="F94" s="14">
        <v>1.0269999999999999</v>
      </c>
      <c r="G94" s="152">
        <v>1.8499999999999999E-2</v>
      </c>
      <c r="H94" s="152">
        <v>0.03</v>
      </c>
      <c r="I94" s="150">
        <v>4.5</v>
      </c>
      <c r="J94" s="150">
        <v>4.5</v>
      </c>
      <c r="K94" s="152">
        <v>4.5870000000000001E-2</v>
      </c>
      <c r="L94" s="150" t="s">
        <v>40</v>
      </c>
      <c r="M94" s="14" t="s">
        <v>95</v>
      </c>
      <c r="N94" s="151">
        <v>1.5E-3</v>
      </c>
      <c r="O94" s="18">
        <v>0.29470000000000002</v>
      </c>
      <c r="P94" s="152">
        <v>6.7999999999999996E-3</v>
      </c>
      <c r="Q94" s="152">
        <v>0.65690000000000004</v>
      </c>
      <c r="R94" s="152">
        <v>-9.1999999999999998E-3</v>
      </c>
      <c r="S94" s="152">
        <v>-3.8999999999999998E-3</v>
      </c>
      <c r="T94" s="152">
        <v>-5.5999999999999999E-3</v>
      </c>
      <c r="U94" s="150">
        <v>9003</v>
      </c>
      <c r="V94" s="150">
        <v>-2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150307</v>
      </c>
      <c r="B95" s="144" t="s">
        <v>51</v>
      </c>
      <c r="C95" s="7">
        <v>1.01</v>
      </c>
      <c r="D95" s="147">
        <v>1E-3</v>
      </c>
      <c r="E95" s="144">
        <v>448.59</v>
      </c>
      <c r="F95" s="7">
        <v>1.0289999999999999</v>
      </c>
      <c r="G95" s="146">
        <v>1.8499999999999999E-2</v>
      </c>
      <c r="H95" s="146">
        <v>0.03</v>
      </c>
      <c r="I95" s="144">
        <v>4.5</v>
      </c>
      <c r="J95" s="144">
        <v>4.5</v>
      </c>
      <c r="K95" s="146">
        <v>4.5870000000000001E-2</v>
      </c>
      <c r="L95" s="144" t="s">
        <v>40</v>
      </c>
      <c r="M95" s="7" t="s">
        <v>52</v>
      </c>
      <c r="N95" s="145">
        <v>-5.0799999999999998E-2</v>
      </c>
      <c r="O95" s="23">
        <v>0.20200000000000001</v>
      </c>
      <c r="P95" s="146">
        <v>6.7999999999999996E-3</v>
      </c>
      <c r="Q95" s="146">
        <v>0.87180000000000002</v>
      </c>
      <c r="R95" s="146">
        <v>8.3000000000000001E-3</v>
      </c>
      <c r="S95" s="146">
        <v>-1.1999999999999999E-3</v>
      </c>
      <c r="T95" s="146">
        <v>-1.8E-3</v>
      </c>
      <c r="U95" s="144">
        <v>22669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150207</v>
      </c>
      <c r="B96" s="150" t="s">
        <v>71</v>
      </c>
      <c r="C96" s="14">
        <v>1.0089999999999999</v>
      </c>
      <c r="D96" s="151">
        <v>4.0000000000000001E-3</v>
      </c>
      <c r="E96" s="150">
        <v>2341.6</v>
      </c>
      <c r="F96" s="14">
        <v>1.028</v>
      </c>
      <c r="G96" s="152">
        <v>1.8499999999999999E-2</v>
      </c>
      <c r="H96" s="152">
        <v>0.03</v>
      </c>
      <c r="I96" s="150">
        <v>4.5</v>
      </c>
      <c r="J96" s="150">
        <v>4.5</v>
      </c>
      <c r="K96" s="152">
        <v>4.5870000000000001E-2</v>
      </c>
      <c r="L96" s="150" t="s">
        <v>40</v>
      </c>
      <c r="M96" s="14" t="s">
        <v>72</v>
      </c>
      <c r="N96" s="156">
        <v>-2.6800000000000001E-2</v>
      </c>
      <c r="O96" s="18">
        <v>6.4600000000000005E-2</v>
      </c>
      <c r="P96" s="152">
        <v>6.7999999999999996E-3</v>
      </c>
      <c r="Q96" s="152">
        <v>1.1957</v>
      </c>
      <c r="R96" s="152">
        <v>-4.5999999999999999E-3</v>
      </c>
      <c r="S96" s="152">
        <v>-6.4000000000000003E-3</v>
      </c>
      <c r="T96" s="152">
        <v>0</v>
      </c>
      <c r="U96" s="150">
        <v>22502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150269</v>
      </c>
      <c r="B97" s="144" t="s">
        <v>57</v>
      </c>
      <c r="C97" s="7">
        <v>1.0089999999999999</v>
      </c>
      <c r="D97" s="147">
        <v>2E-3</v>
      </c>
      <c r="E97" s="144">
        <v>2293.2600000000002</v>
      </c>
      <c r="F97" s="7">
        <v>1.028</v>
      </c>
      <c r="G97" s="146">
        <v>1.8499999999999999E-2</v>
      </c>
      <c r="H97" s="146">
        <v>0.03</v>
      </c>
      <c r="I97" s="144">
        <v>4.5</v>
      </c>
      <c r="J97" s="144">
        <v>4.5</v>
      </c>
      <c r="K97" s="146">
        <v>4.5870000000000001E-2</v>
      </c>
      <c r="L97" s="144" t="s">
        <v>40</v>
      </c>
      <c r="M97" s="7" t="s">
        <v>58</v>
      </c>
      <c r="N97" s="145">
        <v>-2.6800000000000001E-2</v>
      </c>
      <c r="O97" s="23">
        <v>0.35970000000000002</v>
      </c>
      <c r="P97" s="146">
        <v>6.7999999999999996E-3</v>
      </c>
      <c r="Q97" s="146">
        <v>0.50309999999999999</v>
      </c>
      <c r="R97" s="146">
        <v>-3.3999999999999998E-3</v>
      </c>
      <c r="S97" s="146">
        <v>-5.4000000000000003E-3</v>
      </c>
      <c r="T97" s="146">
        <v>-5.0000000000000001E-4</v>
      </c>
      <c r="U97" s="144">
        <v>45715</v>
      </c>
      <c r="V97" s="144">
        <v>-347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150184</v>
      </c>
      <c r="B98" s="150" t="s">
        <v>106</v>
      </c>
      <c r="C98" s="14">
        <v>0.98799999999999999</v>
      </c>
      <c r="D98" s="156">
        <v>-1E-3</v>
      </c>
      <c r="E98" s="150">
        <v>426.54</v>
      </c>
      <c r="F98" s="14">
        <v>1.0069999999999999</v>
      </c>
      <c r="G98" s="152">
        <v>1.89E-2</v>
      </c>
      <c r="H98" s="152">
        <v>0.03</v>
      </c>
      <c r="I98" s="150">
        <v>4.5</v>
      </c>
      <c r="J98" s="150">
        <v>4.5</v>
      </c>
      <c r="K98" s="152">
        <v>4.5870000000000001E-2</v>
      </c>
      <c r="L98" s="150" t="s">
        <v>40</v>
      </c>
      <c r="M98" s="14" t="s">
        <v>76</v>
      </c>
      <c r="N98" s="156">
        <v>-4.36E-2</v>
      </c>
      <c r="O98" s="18">
        <v>0.32129999999999997</v>
      </c>
      <c r="P98" s="152">
        <v>7.0000000000000001E-3</v>
      </c>
      <c r="Q98" s="162">
        <v>0.61970000000000003</v>
      </c>
      <c r="R98" s="152">
        <v>5.3E-3</v>
      </c>
      <c r="S98" s="152">
        <v>4.0000000000000002E-4</v>
      </c>
      <c r="T98" s="152">
        <v>-5.3E-3</v>
      </c>
      <c r="U98" s="150">
        <v>38135</v>
      </c>
      <c r="V98" s="150">
        <v>-31</v>
      </c>
      <c r="W98" s="153">
        <v>0.21180555555555555</v>
      </c>
      <c r="X98" s="154">
        <v>42885</v>
      </c>
      <c r="Y98" s="21" t="s">
        <v>38</v>
      </c>
    </row>
    <row r="99" spans="1:25" ht="15.75" thickBot="1" x14ac:dyDescent="0.2">
      <c r="A99" s="7">
        <v>150275</v>
      </c>
      <c r="B99" s="155" t="s">
        <v>89</v>
      </c>
      <c r="C99" s="7">
        <v>1.008</v>
      </c>
      <c r="D99" s="147">
        <v>1E-3</v>
      </c>
      <c r="E99" s="144">
        <v>629.37</v>
      </c>
      <c r="F99" s="7">
        <v>1.0269999999999999</v>
      </c>
      <c r="G99" s="146">
        <v>1.8499999999999999E-2</v>
      </c>
      <c r="H99" s="146">
        <v>0.03</v>
      </c>
      <c r="I99" s="144">
        <v>4.5</v>
      </c>
      <c r="J99" s="144">
        <v>4.5</v>
      </c>
      <c r="K99" s="146">
        <v>4.5870000000000001E-2</v>
      </c>
      <c r="L99" s="144" t="s">
        <v>40</v>
      </c>
      <c r="M99" s="7" t="s">
        <v>46</v>
      </c>
      <c r="N99" s="145">
        <v>-2.0799999999999999E-2</v>
      </c>
      <c r="O99" s="23">
        <v>0.1053</v>
      </c>
      <c r="P99" s="146">
        <v>6.7999999999999996E-3</v>
      </c>
      <c r="Q99" s="146">
        <v>1.1020000000000001</v>
      </c>
      <c r="R99" s="146">
        <v>-2.3E-3</v>
      </c>
      <c r="S99" s="146">
        <v>-2.8E-3</v>
      </c>
      <c r="T99" s="146">
        <v>-2.8E-3</v>
      </c>
      <c r="U99" s="144">
        <v>54369</v>
      </c>
      <c r="V99" s="144">
        <v>139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150237</v>
      </c>
      <c r="B100" s="150" t="s">
        <v>75</v>
      </c>
      <c r="C100" s="14">
        <v>1.0229999999999999</v>
      </c>
      <c r="D100" s="151">
        <v>2E-3</v>
      </c>
      <c r="E100" s="150">
        <v>15.1</v>
      </c>
      <c r="F100" s="14">
        <v>1.0409999999999999</v>
      </c>
      <c r="G100" s="152">
        <v>1.7299999999999999E-2</v>
      </c>
      <c r="H100" s="152">
        <v>0.03</v>
      </c>
      <c r="I100" s="150">
        <v>4.75</v>
      </c>
      <c r="J100" s="150">
        <v>4.5</v>
      </c>
      <c r="K100" s="152">
        <v>4.5859999999999998E-2</v>
      </c>
      <c r="L100" s="150" t="s">
        <v>40</v>
      </c>
      <c r="M100" s="14" t="s">
        <v>76</v>
      </c>
      <c r="N100" s="156">
        <v>-4.36E-2</v>
      </c>
      <c r="O100" s="18">
        <v>0.38669999999999999</v>
      </c>
      <c r="P100" s="152">
        <v>5.7000000000000002E-3</v>
      </c>
      <c r="Q100" s="152">
        <v>0.42509999999999998</v>
      </c>
      <c r="R100" s="152">
        <v>1.52E-2</v>
      </c>
      <c r="S100" s="152">
        <v>-6.7999999999999996E-3</v>
      </c>
      <c r="T100" s="152">
        <v>-9.1999999999999998E-3</v>
      </c>
      <c r="U100" s="150">
        <v>720</v>
      </c>
      <c r="V100" s="150">
        <v>-3</v>
      </c>
      <c r="W100" s="153">
        <v>0.21180555555555555</v>
      </c>
      <c r="X100" s="154">
        <v>42675</v>
      </c>
      <c r="Y100" s="21" t="s">
        <v>38</v>
      </c>
    </row>
    <row r="101" spans="1:25" ht="15.75" thickBot="1" x14ac:dyDescent="0.2">
      <c r="A101" s="7">
        <v>150255</v>
      </c>
      <c r="B101" s="155" t="s">
        <v>112</v>
      </c>
      <c r="C101" s="7">
        <v>0.98799999999999999</v>
      </c>
      <c r="D101" s="145">
        <v>-2E-3</v>
      </c>
      <c r="E101" s="144">
        <v>42.3</v>
      </c>
      <c r="F101" s="7">
        <v>1.0066999999999999</v>
      </c>
      <c r="G101" s="146">
        <v>1.8599999999999998E-2</v>
      </c>
      <c r="H101" s="146">
        <v>0.03</v>
      </c>
      <c r="I101" s="144">
        <v>4.5</v>
      </c>
      <c r="J101" s="144">
        <v>4.5</v>
      </c>
      <c r="K101" s="146">
        <v>4.5859999999999998E-2</v>
      </c>
      <c r="L101" s="144" t="s">
        <v>40</v>
      </c>
      <c r="M101" s="7" t="s">
        <v>95</v>
      </c>
      <c r="N101" s="147">
        <v>1.5E-3</v>
      </c>
      <c r="O101" s="23">
        <v>0.2157</v>
      </c>
      <c r="P101" s="146">
        <v>7.0000000000000001E-3</v>
      </c>
      <c r="Q101" s="146">
        <v>0.87229999999999996</v>
      </c>
      <c r="R101" s="146">
        <v>4.1999999999999997E-3</v>
      </c>
      <c r="S101" s="146">
        <v>2.8799999999999999E-2</v>
      </c>
      <c r="T101" s="146">
        <v>-5.1999999999999998E-3</v>
      </c>
      <c r="U101" s="144">
        <v>2830</v>
      </c>
      <c r="V101" s="144">
        <v>4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150257</v>
      </c>
      <c r="B102" s="150" t="s">
        <v>53</v>
      </c>
      <c r="C102" s="14">
        <v>0.98799999999999999</v>
      </c>
      <c r="D102" s="159">
        <v>0</v>
      </c>
      <c r="E102" s="150">
        <v>26.31</v>
      </c>
      <c r="F102" s="14">
        <v>1.0066999999999999</v>
      </c>
      <c r="G102" s="152">
        <v>1.8599999999999998E-2</v>
      </c>
      <c r="H102" s="152">
        <v>0.03</v>
      </c>
      <c r="I102" s="150">
        <v>4.5</v>
      </c>
      <c r="J102" s="150">
        <v>4.5</v>
      </c>
      <c r="K102" s="152">
        <v>4.5859999999999998E-2</v>
      </c>
      <c r="L102" s="150" t="s">
        <v>40</v>
      </c>
      <c r="M102" s="14" t="s">
        <v>54</v>
      </c>
      <c r="N102" s="156">
        <v>-3.56E-2</v>
      </c>
      <c r="O102" s="18">
        <v>0.40239999999999998</v>
      </c>
      <c r="P102" s="152">
        <v>7.0000000000000001E-3</v>
      </c>
      <c r="Q102" s="152">
        <v>0.42670000000000002</v>
      </c>
      <c r="R102" s="152">
        <v>1.9599999999999999E-2</v>
      </c>
      <c r="S102" s="152">
        <v>-4.7999999999999996E-3</v>
      </c>
      <c r="T102" s="152">
        <v>-8.0999999999999996E-3</v>
      </c>
      <c r="U102" s="150">
        <v>1610</v>
      </c>
      <c r="V102" s="150">
        <v>-2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150259</v>
      </c>
      <c r="B103" s="144" t="s">
        <v>92</v>
      </c>
      <c r="C103" s="7">
        <v>0.98799999999999999</v>
      </c>
      <c r="D103" s="147">
        <v>1E-3</v>
      </c>
      <c r="E103" s="144">
        <v>145.44999999999999</v>
      </c>
      <c r="F103" s="7">
        <v>1.0066999999999999</v>
      </c>
      <c r="G103" s="146">
        <v>1.8599999999999998E-2</v>
      </c>
      <c r="H103" s="146">
        <v>0.03</v>
      </c>
      <c r="I103" s="144">
        <v>4.5</v>
      </c>
      <c r="J103" s="144">
        <v>4.5</v>
      </c>
      <c r="K103" s="146">
        <v>4.5859999999999998E-2</v>
      </c>
      <c r="L103" s="144" t="s">
        <v>40</v>
      </c>
      <c r="M103" s="7" t="s">
        <v>93</v>
      </c>
      <c r="N103" s="145">
        <v>-2.81E-2</v>
      </c>
      <c r="O103" s="23">
        <v>0.32769999999999999</v>
      </c>
      <c r="P103" s="146">
        <v>7.0000000000000001E-3</v>
      </c>
      <c r="Q103" s="146">
        <v>0.60489999999999999</v>
      </c>
      <c r="R103" s="146">
        <v>0.01</v>
      </c>
      <c r="S103" s="146">
        <v>-7.1000000000000004E-3</v>
      </c>
      <c r="T103" s="146">
        <v>-6.8999999999999999E-3</v>
      </c>
      <c r="U103" s="144">
        <v>10091</v>
      </c>
      <c r="V103" s="144">
        <v>-27</v>
      </c>
      <c r="W103" s="148">
        <v>0.21180555555555555</v>
      </c>
      <c r="X103" s="149">
        <v>42888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1.034</v>
      </c>
      <c r="D104" s="151">
        <v>1E-3</v>
      </c>
      <c r="E104" s="150">
        <v>215.39</v>
      </c>
      <c r="F104" s="14">
        <v>1.052</v>
      </c>
      <c r="G104" s="152">
        <v>1.7100000000000001E-2</v>
      </c>
      <c r="H104" s="152">
        <v>0.03</v>
      </c>
      <c r="I104" s="150">
        <v>5</v>
      </c>
      <c r="J104" s="150">
        <v>4.5</v>
      </c>
      <c r="K104" s="152">
        <v>4.5850000000000002E-2</v>
      </c>
      <c r="L104" s="150" t="s">
        <v>40</v>
      </c>
      <c r="M104" s="14" t="s">
        <v>46</v>
      </c>
      <c r="N104" s="156">
        <v>-2.0799999999999999E-2</v>
      </c>
      <c r="O104" s="18">
        <v>0.1109</v>
      </c>
      <c r="P104" s="152">
        <v>5.5999999999999999E-3</v>
      </c>
      <c r="Q104" s="152">
        <v>1.0485</v>
      </c>
      <c r="R104" s="152">
        <v>-5.1000000000000004E-3</v>
      </c>
      <c r="S104" s="152">
        <v>-6.7000000000000002E-3</v>
      </c>
      <c r="T104" s="152">
        <v>-6.7999999999999996E-3</v>
      </c>
      <c r="U104" s="150">
        <v>11311</v>
      </c>
      <c r="V104" s="150">
        <v>-2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1.03</v>
      </c>
      <c r="D105" s="147">
        <v>1E-3</v>
      </c>
      <c r="E105" s="144">
        <v>89.89</v>
      </c>
      <c r="F105" s="7">
        <v>1.048</v>
      </c>
      <c r="G105" s="146">
        <v>1.72E-2</v>
      </c>
      <c r="H105" s="146">
        <v>0.03</v>
      </c>
      <c r="I105" s="144">
        <v>5</v>
      </c>
      <c r="J105" s="144">
        <v>4.5</v>
      </c>
      <c r="K105" s="146">
        <v>4.5850000000000002E-2</v>
      </c>
      <c r="L105" s="144" t="s">
        <v>40</v>
      </c>
      <c r="M105" s="7" t="s">
        <v>78</v>
      </c>
      <c r="N105" s="145">
        <v>-3.1600000000000003E-2</v>
      </c>
      <c r="O105" s="23">
        <v>0.24909999999999999</v>
      </c>
      <c r="P105" s="146">
        <v>5.5999999999999999E-3</v>
      </c>
      <c r="Q105" s="146">
        <v>0.73560000000000003</v>
      </c>
      <c r="R105" s="146">
        <v>3.2000000000000002E-3</v>
      </c>
      <c r="S105" s="146">
        <v>-7.3000000000000001E-3</v>
      </c>
      <c r="T105" s="146">
        <v>-6.7999999999999996E-3</v>
      </c>
      <c r="U105" s="144">
        <v>1726</v>
      </c>
      <c r="V105" s="144">
        <v>-74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150181</v>
      </c>
      <c r="B106" s="150" t="s">
        <v>98</v>
      </c>
      <c r="C106" s="14">
        <v>1.004</v>
      </c>
      <c r="D106" s="151">
        <v>1E-3</v>
      </c>
      <c r="E106" s="150">
        <v>13855.13</v>
      </c>
      <c r="F106" s="14">
        <v>1.022</v>
      </c>
      <c r="G106" s="152">
        <v>1.7600000000000001E-2</v>
      </c>
      <c r="H106" s="152">
        <v>0.03</v>
      </c>
      <c r="I106" s="150">
        <v>4.5</v>
      </c>
      <c r="J106" s="150">
        <v>4.5</v>
      </c>
      <c r="K106" s="152">
        <v>4.582E-2</v>
      </c>
      <c r="L106" s="150" t="s">
        <v>40</v>
      </c>
      <c r="M106" s="14" t="s">
        <v>80</v>
      </c>
      <c r="N106" s="156">
        <v>-4.1000000000000002E-2</v>
      </c>
      <c r="O106" s="18">
        <v>0.43630000000000002</v>
      </c>
      <c r="P106" s="152">
        <v>5.8999999999999999E-3</v>
      </c>
      <c r="Q106" s="152">
        <v>0.32950000000000002</v>
      </c>
      <c r="R106" s="152">
        <v>1.6199999999999999E-2</v>
      </c>
      <c r="S106" s="152">
        <v>1.49E-2</v>
      </c>
      <c r="T106" s="152">
        <v>1.12E-2</v>
      </c>
      <c r="U106" s="150">
        <v>278111</v>
      </c>
      <c r="V106" s="150">
        <v>14446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150209</v>
      </c>
      <c r="B107" s="144" t="s">
        <v>47</v>
      </c>
      <c r="C107" s="7">
        <v>1.0089999999999999</v>
      </c>
      <c r="D107" s="147">
        <v>2E-3</v>
      </c>
      <c r="E107" s="144">
        <v>5700.65</v>
      </c>
      <c r="F107" s="7">
        <v>1.0269999999999999</v>
      </c>
      <c r="G107" s="146">
        <v>1.7500000000000002E-2</v>
      </c>
      <c r="H107" s="146">
        <v>0.03</v>
      </c>
      <c r="I107" s="144">
        <v>4.5</v>
      </c>
      <c r="J107" s="144">
        <v>4.5</v>
      </c>
      <c r="K107" s="146">
        <v>4.582E-2</v>
      </c>
      <c r="L107" s="144" t="s">
        <v>40</v>
      </c>
      <c r="M107" s="7" t="s">
        <v>48</v>
      </c>
      <c r="N107" s="145">
        <v>-1.83E-2</v>
      </c>
      <c r="O107" s="23">
        <v>0.2427</v>
      </c>
      <c r="P107" s="146">
        <v>5.7999999999999996E-3</v>
      </c>
      <c r="Q107" s="146">
        <v>0.7792</v>
      </c>
      <c r="R107" s="146">
        <v>1.89E-2</v>
      </c>
      <c r="S107" s="146">
        <v>2.8999999999999998E-3</v>
      </c>
      <c r="T107" s="146">
        <v>0</v>
      </c>
      <c r="U107" s="144">
        <v>369313</v>
      </c>
      <c r="V107" s="144">
        <v>2290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150200</v>
      </c>
      <c r="B108" s="150" t="s">
        <v>55</v>
      </c>
      <c r="C108" s="14">
        <v>1.01</v>
      </c>
      <c r="D108" s="151">
        <v>3.0000000000000001E-3</v>
      </c>
      <c r="E108" s="150">
        <v>17295.97</v>
      </c>
      <c r="F108" s="14">
        <v>1.028</v>
      </c>
      <c r="G108" s="152">
        <v>1.7500000000000002E-2</v>
      </c>
      <c r="H108" s="152">
        <v>0.03</v>
      </c>
      <c r="I108" s="150">
        <v>4.5</v>
      </c>
      <c r="J108" s="150">
        <v>4.5</v>
      </c>
      <c r="K108" s="152">
        <v>4.582E-2</v>
      </c>
      <c r="L108" s="150" t="s">
        <v>40</v>
      </c>
      <c r="M108" s="14" t="s">
        <v>56</v>
      </c>
      <c r="N108" s="156">
        <v>-2.4199999999999999E-2</v>
      </c>
      <c r="O108" s="18">
        <v>0.19450000000000001</v>
      </c>
      <c r="P108" s="152">
        <v>5.7999999999999996E-3</v>
      </c>
      <c r="Q108" s="152">
        <v>0.89080000000000004</v>
      </c>
      <c r="R108" s="152">
        <v>-9.1999999999999998E-3</v>
      </c>
      <c r="S108" s="152">
        <v>1.8E-3</v>
      </c>
      <c r="T108" s="152">
        <v>1.9E-3</v>
      </c>
      <c r="U108" s="150">
        <v>934075</v>
      </c>
      <c r="V108" s="150">
        <v>8304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150283</v>
      </c>
      <c r="B109" s="144" t="s">
        <v>63</v>
      </c>
      <c r="C109" s="7">
        <v>0.98699999999999999</v>
      </c>
      <c r="D109" s="147">
        <v>2E-3</v>
      </c>
      <c r="E109" s="144">
        <v>268.01</v>
      </c>
      <c r="F109" s="7">
        <v>1.0044</v>
      </c>
      <c r="G109" s="146">
        <v>1.7299999999999999E-2</v>
      </c>
      <c r="H109" s="146">
        <v>0.03</v>
      </c>
      <c r="I109" s="144">
        <v>4.5</v>
      </c>
      <c r="J109" s="144">
        <v>4.5</v>
      </c>
      <c r="K109" s="146">
        <v>4.58E-2</v>
      </c>
      <c r="L109" s="144" t="s">
        <v>40</v>
      </c>
      <c r="M109" s="7" t="s">
        <v>64</v>
      </c>
      <c r="N109" s="145">
        <v>-1.9699999999999999E-2</v>
      </c>
      <c r="O109" s="23">
        <v>0.2777</v>
      </c>
      <c r="P109" s="146">
        <v>5.0000000000000001E-3</v>
      </c>
      <c r="Q109" s="160">
        <v>0.72740000000000005</v>
      </c>
      <c r="R109" s="146">
        <v>2.0000000000000001E-4</v>
      </c>
      <c r="S109" s="146">
        <v>-5.0000000000000001E-3</v>
      </c>
      <c r="T109" s="146">
        <v>-7.7999999999999996E-3</v>
      </c>
      <c r="U109" s="144">
        <v>9552</v>
      </c>
      <c r="V109" s="144">
        <v>-32</v>
      </c>
      <c r="W109" s="148">
        <v>0.21180555555555555</v>
      </c>
      <c r="X109" s="149">
        <v>42905</v>
      </c>
      <c r="Y109" s="13" t="s">
        <v>38</v>
      </c>
    </row>
    <row r="110" spans="1:25" ht="15.75" thickBot="1" x14ac:dyDescent="0.2">
      <c r="A110" s="14">
        <v>150177</v>
      </c>
      <c r="B110" s="150" t="s">
        <v>83</v>
      </c>
      <c r="C110" s="14">
        <v>1.0089999999999999</v>
      </c>
      <c r="D110" s="151">
        <v>4.0000000000000001E-3</v>
      </c>
      <c r="E110" s="150">
        <v>135.97</v>
      </c>
      <c r="F110" s="14">
        <v>1.026</v>
      </c>
      <c r="G110" s="152">
        <v>1.66E-2</v>
      </c>
      <c r="H110" s="152">
        <v>0.03</v>
      </c>
      <c r="I110" s="150">
        <v>4.5</v>
      </c>
      <c r="J110" s="150">
        <v>4.5</v>
      </c>
      <c r="K110" s="152">
        <v>4.5780000000000001E-2</v>
      </c>
      <c r="L110" s="150" t="s">
        <v>40</v>
      </c>
      <c r="M110" s="14" t="s">
        <v>84</v>
      </c>
      <c r="N110" s="156">
        <v>-1.54E-2</v>
      </c>
      <c r="O110" s="18">
        <v>0.44990000000000002</v>
      </c>
      <c r="P110" s="152">
        <v>4.7999999999999996E-3</v>
      </c>
      <c r="Q110" s="152">
        <v>0.29330000000000001</v>
      </c>
      <c r="R110" s="152">
        <v>-1.32E-2</v>
      </c>
      <c r="S110" s="152">
        <v>-3.3999999999999998E-3</v>
      </c>
      <c r="T110" s="152">
        <v>-5.5999999999999999E-3</v>
      </c>
      <c r="U110" s="150">
        <v>21929</v>
      </c>
      <c r="V110" s="150">
        <v>-13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150227</v>
      </c>
      <c r="B111" s="155" t="s">
        <v>111</v>
      </c>
      <c r="C111" s="7">
        <v>1.016</v>
      </c>
      <c r="D111" s="147">
        <v>1E-3</v>
      </c>
      <c r="E111" s="144">
        <v>1934.77</v>
      </c>
      <c r="F111" s="7">
        <v>1.0329999999999999</v>
      </c>
      <c r="G111" s="146">
        <v>1.6500000000000001E-2</v>
      </c>
      <c r="H111" s="146">
        <v>0.03</v>
      </c>
      <c r="I111" s="144">
        <v>4.5</v>
      </c>
      <c r="J111" s="144">
        <v>4.5</v>
      </c>
      <c r="K111" s="146">
        <v>4.5780000000000001E-2</v>
      </c>
      <c r="L111" s="144" t="s">
        <v>40</v>
      </c>
      <c r="M111" s="7" t="s">
        <v>95</v>
      </c>
      <c r="N111" s="147">
        <v>1.5E-3</v>
      </c>
      <c r="O111" s="23">
        <v>0.2437</v>
      </c>
      <c r="P111" s="146">
        <v>4.7999999999999996E-3</v>
      </c>
      <c r="Q111" s="146">
        <v>0.76839999999999997</v>
      </c>
      <c r="R111" s="146">
        <v>-6.7000000000000002E-3</v>
      </c>
      <c r="S111" s="146">
        <v>-1.1999999999999999E-3</v>
      </c>
      <c r="T111" s="146">
        <v>-2.3999999999999998E-3</v>
      </c>
      <c r="U111" s="144">
        <v>251756</v>
      </c>
      <c r="V111" s="144">
        <v>1003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150194</v>
      </c>
      <c r="B112" s="150" t="s">
        <v>85</v>
      </c>
      <c r="C112" s="14">
        <v>1.01</v>
      </c>
      <c r="D112" s="159">
        <v>0</v>
      </c>
      <c r="E112" s="150">
        <v>4054.35</v>
      </c>
      <c r="F112" s="14">
        <v>1.0269999999999999</v>
      </c>
      <c r="G112" s="152">
        <v>1.66E-2</v>
      </c>
      <c r="H112" s="152">
        <v>0.03</v>
      </c>
      <c r="I112" s="150">
        <v>4.5</v>
      </c>
      <c r="J112" s="150">
        <v>4.5</v>
      </c>
      <c r="K112" s="152">
        <v>4.5780000000000001E-2</v>
      </c>
      <c r="L112" s="150" t="s">
        <v>40</v>
      </c>
      <c r="M112" s="14" t="s">
        <v>86</v>
      </c>
      <c r="N112" s="156">
        <v>-5.0999999999999997E-2</v>
      </c>
      <c r="O112" s="18">
        <v>0.15490000000000001</v>
      </c>
      <c r="P112" s="152">
        <v>4.7999999999999996E-3</v>
      </c>
      <c r="Q112" s="152">
        <v>0.98540000000000005</v>
      </c>
      <c r="R112" s="152">
        <v>9.9000000000000008E-3</v>
      </c>
      <c r="S112" s="152">
        <v>-3.2000000000000002E-3</v>
      </c>
      <c r="T112" s="152">
        <v>-5.7000000000000002E-3</v>
      </c>
      <c r="U112" s="150">
        <v>432866</v>
      </c>
      <c r="V112" s="150">
        <v>-550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150018</v>
      </c>
      <c r="B113" s="144" t="s">
        <v>122</v>
      </c>
      <c r="C113" s="7">
        <v>1.008</v>
      </c>
      <c r="D113" s="145">
        <v>-4.0000000000000001E-3</v>
      </c>
      <c r="E113" s="144">
        <v>3154.15</v>
      </c>
      <c r="F113" s="7">
        <v>1.0249999999999999</v>
      </c>
      <c r="G113" s="146">
        <v>1.66E-2</v>
      </c>
      <c r="H113" s="146">
        <v>0.03</v>
      </c>
      <c r="I113" s="144">
        <v>4.5</v>
      </c>
      <c r="J113" s="144">
        <v>4.5</v>
      </c>
      <c r="K113" s="146">
        <v>4.5780000000000001E-2</v>
      </c>
      <c r="L113" s="144" t="s">
        <v>40</v>
      </c>
      <c r="M113" s="7" t="s">
        <v>123</v>
      </c>
      <c r="N113" s="145">
        <v>-3.3099999999999997E-2</v>
      </c>
      <c r="O113" s="23">
        <v>0.31009999999999999</v>
      </c>
      <c r="P113" s="146">
        <v>4.7999999999999996E-3</v>
      </c>
      <c r="Q113" s="146">
        <v>1.1645000000000001</v>
      </c>
      <c r="R113" s="146">
        <v>0</v>
      </c>
      <c r="S113" s="146">
        <v>-1.6000000000000001E-3</v>
      </c>
      <c r="T113" s="146">
        <v>-1.6000000000000001E-3</v>
      </c>
      <c r="U113" s="144">
        <v>328967</v>
      </c>
      <c r="V113" s="144">
        <v>-30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150051</v>
      </c>
      <c r="B114" s="150" t="s">
        <v>87</v>
      </c>
      <c r="C114" s="14">
        <v>1.0049999999999999</v>
      </c>
      <c r="D114" s="151">
        <v>2E-3</v>
      </c>
      <c r="E114" s="150">
        <v>150.5</v>
      </c>
      <c r="F114" s="14">
        <v>1.022</v>
      </c>
      <c r="G114" s="152">
        <v>1.66E-2</v>
      </c>
      <c r="H114" s="152">
        <v>0.03</v>
      </c>
      <c r="I114" s="150">
        <v>4.5</v>
      </c>
      <c r="J114" s="150">
        <v>4.5</v>
      </c>
      <c r="K114" s="152">
        <v>4.5780000000000001E-2</v>
      </c>
      <c r="L114" s="150" t="s">
        <v>40</v>
      </c>
      <c r="M114" s="14" t="s">
        <v>88</v>
      </c>
      <c r="N114" s="156">
        <v>-1.5699999999999999E-2</v>
      </c>
      <c r="O114" s="18">
        <v>0.42920000000000003</v>
      </c>
      <c r="P114" s="152">
        <v>4.8999999999999998E-3</v>
      </c>
      <c r="Q114" s="152">
        <v>0.3463</v>
      </c>
      <c r="R114" s="152">
        <v>-9.1000000000000004E-3</v>
      </c>
      <c r="S114" s="152">
        <v>-2.7000000000000001E-3</v>
      </c>
      <c r="T114" s="152">
        <v>-5.4000000000000003E-3</v>
      </c>
      <c r="U114" s="150">
        <v>16678</v>
      </c>
      <c r="V114" s="150">
        <v>-35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150173</v>
      </c>
      <c r="B115" s="144" t="s">
        <v>113</v>
      </c>
      <c r="C115" s="7">
        <v>1.0109999999999999</v>
      </c>
      <c r="D115" s="147">
        <v>1E-3</v>
      </c>
      <c r="E115" s="144">
        <v>189.81</v>
      </c>
      <c r="F115" s="7">
        <v>1.028</v>
      </c>
      <c r="G115" s="146">
        <v>1.6500000000000001E-2</v>
      </c>
      <c r="H115" s="146">
        <v>0.03</v>
      </c>
      <c r="I115" s="144">
        <v>4.5</v>
      </c>
      <c r="J115" s="144">
        <v>4.5</v>
      </c>
      <c r="K115" s="146">
        <v>4.5780000000000001E-2</v>
      </c>
      <c r="L115" s="144" t="s">
        <v>40</v>
      </c>
      <c r="M115" s="7" t="s">
        <v>114</v>
      </c>
      <c r="N115" s="145">
        <v>-4.6399999999999997E-2</v>
      </c>
      <c r="O115" s="23">
        <v>0.27660000000000001</v>
      </c>
      <c r="P115" s="146">
        <v>4.7999999999999996E-3</v>
      </c>
      <c r="Q115" s="146">
        <v>0.69820000000000004</v>
      </c>
      <c r="R115" s="146">
        <v>-2.5999999999999999E-3</v>
      </c>
      <c r="S115" s="146">
        <v>-5.4000000000000003E-3</v>
      </c>
      <c r="T115" s="146">
        <v>-7.1000000000000004E-3</v>
      </c>
      <c r="U115" s="144">
        <v>17219</v>
      </c>
      <c r="V115" s="144">
        <v>-144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150309</v>
      </c>
      <c r="B116" s="150" t="s">
        <v>73</v>
      </c>
      <c r="C116" s="14">
        <v>1.012</v>
      </c>
      <c r="D116" s="151">
        <v>4.0000000000000001E-3</v>
      </c>
      <c r="E116" s="150">
        <v>162.25</v>
      </c>
      <c r="F116" s="14">
        <v>1.0289999999999999</v>
      </c>
      <c r="G116" s="152">
        <v>1.6500000000000001E-2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74</v>
      </c>
      <c r="N116" s="156">
        <v>-4.5600000000000002E-2</v>
      </c>
      <c r="O116" s="18">
        <v>0.3634</v>
      </c>
      <c r="P116" s="152">
        <v>4.7999999999999996E-3</v>
      </c>
      <c r="Q116" s="152">
        <v>0.49330000000000002</v>
      </c>
      <c r="R116" s="152">
        <v>-7.4999999999999997E-3</v>
      </c>
      <c r="S116" s="152">
        <v>-6.1999999999999998E-3</v>
      </c>
      <c r="T116" s="152">
        <v>3.3999999999999998E-3</v>
      </c>
      <c r="U116" s="150">
        <v>1564</v>
      </c>
      <c r="V116" s="150">
        <v>0</v>
      </c>
      <c r="W116" s="153">
        <v>0.21180555555555555</v>
      </c>
      <c r="X116" s="154">
        <v>42709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0.996</v>
      </c>
      <c r="D117" s="147">
        <v>3.0000000000000001E-3</v>
      </c>
      <c r="E117" s="144">
        <v>300.02999999999997</v>
      </c>
      <c r="F117" s="7">
        <v>1.0126999999999999</v>
      </c>
      <c r="G117" s="146">
        <v>1.6500000000000001E-2</v>
      </c>
      <c r="H117" s="146">
        <v>0.03</v>
      </c>
      <c r="I117" s="144">
        <v>4.5</v>
      </c>
      <c r="J117" s="144">
        <v>4.5</v>
      </c>
      <c r="K117" s="146">
        <v>4.5760000000000002E-2</v>
      </c>
      <c r="L117" s="144" t="s">
        <v>40</v>
      </c>
      <c r="M117" s="7" t="s">
        <v>91</v>
      </c>
      <c r="N117" s="145">
        <v>-3.8999999999999998E-3</v>
      </c>
      <c r="O117" s="23">
        <v>0.41439999999999999</v>
      </c>
      <c r="P117" s="146">
        <v>5.0000000000000001E-3</v>
      </c>
      <c r="Q117" s="146">
        <v>0.39119999999999999</v>
      </c>
      <c r="R117" s="146">
        <v>-8.5000000000000006E-3</v>
      </c>
      <c r="S117" s="146">
        <v>-3.8999999999999998E-3</v>
      </c>
      <c r="T117" s="146">
        <v>-3.5999999999999999E-3</v>
      </c>
      <c r="U117" s="144">
        <v>11974</v>
      </c>
      <c r="V117" s="144">
        <v>2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150329</v>
      </c>
      <c r="B118" s="150" t="s">
        <v>99</v>
      </c>
      <c r="C118" s="14">
        <v>1.012</v>
      </c>
      <c r="D118" s="151">
        <v>4.0000000000000001E-3</v>
      </c>
      <c r="E118" s="150">
        <v>336.63</v>
      </c>
      <c r="F118" s="14">
        <v>1.028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100</v>
      </c>
      <c r="N118" s="151">
        <v>6.4999999999999997E-3</v>
      </c>
      <c r="O118" s="18">
        <v>0.31790000000000002</v>
      </c>
      <c r="P118" s="152">
        <v>3.8E-3</v>
      </c>
      <c r="Q118" s="152">
        <v>0.60129999999999995</v>
      </c>
      <c r="R118" s="152">
        <v>-8.3000000000000001E-3</v>
      </c>
      <c r="S118" s="152">
        <v>5.8999999999999999E-3</v>
      </c>
      <c r="T118" s="152">
        <v>1.1000000000000001E-3</v>
      </c>
      <c r="U118" s="150">
        <v>10165</v>
      </c>
      <c r="V118" s="150">
        <v>0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502004</v>
      </c>
      <c r="B119" s="144" t="s">
        <v>98</v>
      </c>
      <c r="C119" s="7">
        <v>0.98699999999999999</v>
      </c>
      <c r="D119" s="147">
        <v>3.0000000000000001E-3</v>
      </c>
      <c r="E119" s="144">
        <v>6247.04</v>
      </c>
      <c r="F119" s="7">
        <v>1.0023</v>
      </c>
      <c r="G119" s="146">
        <v>1.5299999999999999E-2</v>
      </c>
      <c r="H119" s="146">
        <v>0.03</v>
      </c>
      <c r="I119" s="144">
        <v>4.5</v>
      </c>
      <c r="J119" s="144">
        <v>4.5</v>
      </c>
      <c r="K119" s="146">
        <v>4.5699999999999998E-2</v>
      </c>
      <c r="L119" s="144" t="s">
        <v>40</v>
      </c>
      <c r="M119" s="7" t="s">
        <v>80</v>
      </c>
      <c r="N119" s="145">
        <v>-4.1000000000000002E-2</v>
      </c>
      <c r="O119" s="23">
        <v>0.4471</v>
      </c>
      <c r="P119" s="146">
        <v>3.0000000000000001E-3</v>
      </c>
      <c r="Q119" s="146">
        <v>0.3246</v>
      </c>
      <c r="R119" s="146">
        <v>-7.0000000000000001E-3</v>
      </c>
      <c r="S119" s="146">
        <v>-5.7999999999999996E-3</v>
      </c>
      <c r="T119" s="146">
        <v>-5.0000000000000001E-3</v>
      </c>
      <c r="U119" s="144">
        <v>40313</v>
      </c>
      <c r="V119" s="144">
        <v>126</v>
      </c>
      <c r="W119" s="148">
        <v>0.21180555555555555</v>
      </c>
      <c r="X119" s="149">
        <v>42923</v>
      </c>
      <c r="Y119" s="13" t="s">
        <v>38</v>
      </c>
    </row>
    <row r="120" spans="1:25" ht="15.75" thickBot="1" x14ac:dyDescent="0.2">
      <c r="A120" s="14">
        <v>150229</v>
      </c>
      <c r="B120" s="150" t="s">
        <v>69</v>
      </c>
      <c r="C120" s="14">
        <v>1.0149999999999999</v>
      </c>
      <c r="D120" s="151">
        <v>5.8999999999999999E-3</v>
      </c>
      <c r="E120" s="150">
        <v>501.67</v>
      </c>
      <c r="F120" s="14">
        <v>1.0289999999999999</v>
      </c>
      <c r="G120" s="152">
        <v>1.3599999999999999E-2</v>
      </c>
      <c r="H120" s="152">
        <v>0.03</v>
      </c>
      <c r="I120" s="150">
        <v>4.5</v>
      </c>
      <c r="J120" s="150">
        <v>4.5</v>
      </c>
      <c r="K120" s="152">
        <v>4.564E-2</v>
      </c>
      <c r="L120" s="150" t="s">
        <v>40</v>
      </c>
      <c r="M120" s="14" t="s">
        <v>70</v>
      </c>
      <c r="N120" s="156">
        <v>-2.6499999999999999E-2</v>
      </c>
      <c r="O120" s="18">
        <v>0.28999999999999998</v>
      </c>
      <c r="P120" s="152">
        <v>1.8E-3</v>
      </c>
      <c r="Q120" s="152">
        <v>0.6653</v>
      </c>
      <c r="R120" s="152">
        <v>-6.4000000000000003E-3</v>
      </c>
      <c r="S120" s="152">
        <v>-4.8999999999999998E-3</v>
      </c>
      <c r="T120" s="152">
        <v>0</v>
      </c>
      <c r="U120" s="150">
        <v>16973</v>
      </c>
      <c r="V120" s="150">
        <v>84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150315</v>
      </c>
      <c r="B121" s="144" t="s">
        <v>118</v>
      </c>
      <c r="C121" s="7">
        <v>1.0149999999999999</v>
      </c>
      <c r="D121" s="157">
        <v>0</v>
      </c>
      <c r="E121" s="144">
        <v>44.56</v>
      </c>
      <c r="F121" s="7">
        <v>1.0289999999999999</v>
      </c>
      <c r="G121" s="146">
        <v>1.3599999999999999E-2</v>
      </c>
      <c r="H121" s="146">
        <v>0.03</v>
      </c>
      <c r="I121" s="144">
        <v>4.5</v>
      </c>
      <c r="J121" s="144">
        <v>4.5</v>
      </c>
      <c r="K121" s="146">
        <v>4.564E-2</v>
      </c>
      <c r="L121" s="144" t="s">
        <v>40</v>
      </c>
      <c r="M121" s="7" t="s">
        <v>119</v>
      </c>
      <c r="N121" s="145">
        <v>-5.0599999999999999E-2</v>
      </c>
      <c r="O121" s="23">
        <v>0.36919999999999997</v>
      </c>
      <c r="P121" s="146">
        <v>1.8E-3</v>
      </c>
      <c r="Q121" s="146">
        <v>0.47960000000000003</v>
      </c>
      <c r="R121" s="146">
        <v>-4.1999999999999997E-3</v>
      </c>
      <c r="S121" s="146">
        <v>-5.5999999999999999E-3</v>
      </c>
      <c r="T121" s="146">
        <v>-6.1999999999999998E-3</v>
      </c>
      <c r="U121" s="144">
        <v>10769</v>
      </c>
      <c r="V121" s="144">
        <v>-53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502017</v>
      </c>
      <c r="B122" s="150" t="s">
        <v>45</v>
      </c>
      <c r="C122" s="14">
        <v>1.0129999999999999</v>
      </c>
      <c r="D122" s="156">
        <v>-3.8999999999999998E-3</v>
      </c>
      <c r="E122" s="150">
        <v>3.62</v>
      </c>
      <c r="F122" s="14">
        <v>1.0269999999999999</v>
      </c>
      <c r="G122" s="152">
        <v>1.3599999999999999E-2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46</v>
      </c>
      <c r="N122" s="156">
        <v>-2.0799999999999999E-2</v>
      </c>
      <c r="O122" s="18">
        <v>0.34</v>
      </c>
      <c r="P122" s="152">
        <v>1.8E-3</v>
      </c>
      <c r="Q122" s="152">
        <v>0.5504</v>
      </c>
      <c r="R122" s="152">
        <v>-3.5999999999999999E-3</v>
      </c>
      <c r="S122" s="152">
        <v>-6.6E-3</v>
      </c>
      <c r="T122" s="152">
        <v>-8.2000000000000007E-3</v>
      </c>
      <c r="U122" s="150">
        <v>264</v>
      </c>
      <c r="V122" s="150">
        <v>-3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502011</v>
      </c>
      <c r="B123" s="144" t="s">
        <v>101</v>
      </c>
      <c r="C123" s="7">
        <v>0.98899999999999999</v>
      </c>
      <c r="D123" s="157">
        <v>0</v>
      </c>
      <c r="E123" s="144">
        <v>715.37</v>
      </c>
      <c r="F123" s="7">
        <v>1.0023</v>
      </c>
      <c r="G123" s="146">
        <v>1.3299999999999999E-2</v>
      </c>
      <c r="H123" s="146">
        <v>0.03</v>
      </c>
      <c r="I123" s="144">
        <v>4.5</v>
      </c>
      <c r="J123" s="144">
        <v>4.5</v>
      </c>
      <c r="K123" s="146">
        <v>4.5609999999999998E-2</v>
      </c>
      <c r="L123" s="144" t="s">
        <v>40</v>
      </c>
      <c r="M123" s="7" t="s">
        <v>56</v>
      </c>
      <c r="N123" s="145">
        <v>-2.4199999999999999E-2</v>
      </c>
      <c r="O123" s="23">
        <v>0.45850000000000002</v>
      </c>
      <c r="P123" s="146">
        <v>1E-3</v>
      </c>
      <c r="Q123" s="146">
        <v>0.29709999999999998</v>
      </c>
      <c r="R123" s="146">
        <v>-1.03E-2</v>
      </c>
      <c r="S123" s="146">
        <v>-2.2000000000000001E-3</v>
      </c>
      <c r="T123" s="146">
        <v>1.5E-3</v>
      </c>
      <c r="U123" s="144">
        <v>14132</v>
      </c>
      <c r="V123" s="144">
        <v>110</v>
      </c>
      <c r="W123" s="148">
        <v>0.21180555555555555</v>
      </c>
      <c r="X123" s="149">
        <v>42923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0.98699999999999999</v>
      </c>
      <c r="D124" s="156">
        <v>-1.2999999999999999E-2</v>
      </c>
      <c r="E124" s="150">
        <v>5034.0600000000004</v>
      </c>
      <c r="F124" s="14">
        <v>1.0001</v>
      </c>
      <c r="G124" s="152">
        <v>1.3100000000000001E-2</v>
      </c>
      <c r="H124" s="152">
        <v>0.03</v>
      </c>
      <c r="I124" s="150">
        <v>4.5</v>
      </c>
      <c r="J124" s="150">
        <v>4.5</v>
      </c>
      <c r="K124" s="152">
        <v>4.5600000000000002E-2</v>
      </c>
      <c r="L124" s="150" t="s">
        <v>40</v>
      </c>
      <c r="M124" s="14" t="s">
        <v>80</v>
      </c>
      <c r="N124" s="156">
        <v>-4.1000000000000002E-2</v>
      </c>
      <c r="O124" s="18">
        <v>0.35639999999999999</v>
      </c>
      <c r="P124" s="152">
        <v>1E-3</v>
      </c>
      <c r="Q124" s="162">
        <v>0.5444</v>
      </c>
      <c r="R124" s="152">
        <v>2.86E-2</v>
      </c>
      <c r="S124" s="152">
        <v>7.1000000000000004E-3</v>
      </c>
      <c r="T124" s="152">
        <v>7.3000000000000001E-3</v>
      </c>
      <c r="U124" s="150">
        <v>38339</v>
      </c>
      <c r="V124" s="150">
        <v>0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150192</v>
      </c>
      <c r="B125" s="144" t="s">
        <v>107</v>
      </c>
      <c r="C125" s="7">
        <v>1.014</v>
      </c>
      <c r="D125" s="147">
        <v>4.0000000000000001E-3</v>
      </c>
      <c r="E125" s="144">
        <v>1263.3499999999999</v>
      </c>
      <c r="F125" s="7">
        <v>1.026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108</v>
      </c>
      <c r="N125" s="145">
        <v>-2.7400000000000001E-2</v>
      </c>
      <c r="O125" s="23">
        <v>0.32190000000000002</v>
      </c>
      <c r="P125" s="146">
        <v>-1E-4</v>
      </c>
      <c r="Q125" s="146">
        <v>0.59430000000000005</v>
      </c>
      <c r="R125" s="146">
        <v>-1.4200000000000001E-2</v>
      </c>
      <c r="S125" s="146">
        <v>-6.1999999999999998E-3</v>
      </c>
      <c r="T125" s="146">
        <v>-6.3E-3</v>
      </c>
      <c r="U125" s="144">
        <v>23496</v>
      </c>
      <c r="V125" s="144">
        <v>-445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150243</v>
      </c>
      <c r="B126" s="150" t="s">
        <v>128</v>
      </c>
      <c r="C126" s="14">
        <v>1.012</v>
      </c>
      <c r="D126" s="156">
        <v>-7.7999999999999996E-3</v>
      </c>
      <c r="E126" s="150">
        <v>95.89</v>
      </c>
      <c r="F126" s="14">
        <v>1.024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129</v>
      </c>
      <c r="N126" s="156">
        <v>-5.45E-2</v>
      </c>
      <c r="O126" s="18">
        <v>0.371</v>
      </c>
      <c r="P126" s="152">
        <v>-1E-4</v>
      </c>
      <c r="Q126" s="152">
        <v>0.48120000000000002</v>
      </c>
      <c r="R126" s="152">
        <v>-2.0000000000000001E-4</v>
      </c>
      <c r="S126" s="152">
        <v>-4.7000000000000002E-3</v>
      </c>
      <c r="T126" s="152">
        <v>-7.6E-3</v>
      </c>
      <c r="U126" s="150">
        <v>11382</v>
      </c>
      <c r="V126" s="150">
        <v>-113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150235</v>
      </c>
      <c r="B127" s="144" t="s">
        <v>115</v>
      </c>
      <c r="C127" s="7">
        <v>1.014</v>
      </c>
      <c r="D127" s="147">
        <v>5.0000000000000001E-3</v>
      </c>
      <c r="E127" s="144">
        <v>112.19</v>
      </c>
      <c r="F127" s="7">
        <v>1.0249999999999999</v>
      </c>
      <c r="G127" s="146">
        <v>1.0699999999999999E-2</v>
      </c>
      <c r="H127" s="146">
        <v>0.03</v>
      </c>
      <c r="I127" s="144">
        <v>4.5</v>
      </c>
      <c r="J127" s="144">
        <v>4.5</v>
      </c>
      <c r="K127" s="146">
        <v>4.5499999999999999E-2</v>
      </c>
      <c r="L127" s="144" t="s">
        <v>40</v>
      </c>
      <c r="M127" s="7" t="s">
        <v>56</v>
      </c>
      <c r="N127" s="145">
        <v>-2.4199999999999999E-2</v>
      </c>
      <c r="O127" s="23">
        <v>0.35199999999999998</v>
      </c>
      <c r="P127" s="146">
        <v>-1.1000000000000001E-3</v>
      </c>
      <c r="Q127" s="146">
        <v>0.52459999999999996</v>
      </c>
      <c r="R127" s="146">
        <v>-1.5599999999999999E-2</v>
      </c>
      <c r="S127" s="146">
        <v>-6.0000000000000001E-3</v>
      </c>
      <c r="T127" s="146">
        <v>-4.4999999999999997E-3</v>
      </c>
      <c r="U127" s="144">
        <v>31880</v>
      </c>
      <c r="V127" s="144">
        <v>-41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150169</v>
      </c>
      <c r="B128" s="161" t="s">
        <v>116</v>
      </c>
      <c r="C128" s="14">
        <v>1.014</v>
      </c>
      <c r="D128" s="151">
        <v>4.0000000000000001E-3</v>
      </c>
      <c r="E128" s="150">
        <v>448.13</v>
      </c>
      <c r="F128" s="14">
        <v>1.0249999999999999</v>
      </c>
      <c r="G128" s="152">
        <v>1.0699999999999999E-2</v>
      </c>
      <c r="H128" s="152">
        <v>0.03</v>
      </c>
      <c r="I128" s="150">
        <v>4.5</v>
      </c>
      <c r="J128" s="150">
        <v>4.5</v>
      </c>
      <c r="K128" s="152">
        <v>4.5499999999999999E-2</v>
      </c>
      <c r="L128" s="150" t="s">
        <v>40</v>
      </c>
      <c r="M128" s="14" t="s">
        <v>117</v>
      </c>
      <c r="N128" s="151">
        <v>2E-3</v>
      </c>
      <c r="O128" s="18">
        <v>0.34870000000000001</v>
      </c>
      <c r="P128" s="152">
        <v>-1.1000000000000001E-3</v>
      </c>
      <c r="Q128" s="152">
        <v>0.53239999999999998</v>
      </c>
      <c r="R128" s="152">
        <v>-1.06E-2</v>
      </c>
      <c r="S128" s="152">
        <v>-5.0000000000000001E-4</v>
      </c>
      <c r="T128" s="152">
        <v>-1.0800000000000001E-2</v>
      </c>
      <c r="U128" s="150">
        <v>63404</v>
      </c>
      <c r="V128" s="150">
        <v>-552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150171</v>
      </c>
      <c r="B129" s="144" t="s">
        <v>101</v>
      </c>
      <c r="C129" s="7">
        <v>1.0069999999999999</v>
      </c>
      <c r="D129" s="147">
        <v>8.0000000000000002E-3</v>
      </c>
      <c r="E129" s="144">
        <v>14789.04</v>
      </c>
      <c r="F129" s="7">
        <v>1.0165</v>
      </c>
      <c r="G129" s="146">
        <v>9.2999999999999992E-3</v>
      </c>
      <c r="H129" s="146">
        <v>0.03</v>
      </c>
      <c r="I129" s="144">
        <v>4.5</v>
      </c>
      <c r="J129" s="144">
        <v>4.5</v>
      </c>
      <c r="K129" s="146">
        <v>4.5429999999999998E-2</v>
      </c>
      <c r="L129" s="144" t="s">
        <v>40</v>
      </c>
      <c r="M129" s="7" t="s">
        <v>102</v>
      </c>
      <c r="N129" s="145">
        <v>-2.3599999999999999E-2</v>
      </c>
      <c r="O129" s="23">
        <v>0.43769999999999998</v>
      </c>
      <c r="P129" s="146">
        <v>-2.0999999999999999E-3</v>
      </c>
      <c r="Q129" s="160">
        <v>0.33189999999999997</v>
      </c>
      <c r="R129" s="146">
        <v>-1.4800000000000001E-2</v>
      </c>
      <c r="S129" s="146">
        <v>-1.6999999999999999E-3</v>
      </c>
      <c r="T129" s="146">
        <v>5.0000000000000001E-4</v>
      </c>
      <c r="U129" s="144">
        <v>361980</v>
      </c>
      <c r="V129" s="144">
        <v>105</v>
      </c>
      <c r="W129" s="148">
        <v>0.21180555555555555</v>
      </c>
      <c r="X129" s="149">
        <v>42807</v>
      </c>
      <c r="Y129" s="13" t="s">
        <v>38</v>
      </c>
    </row>
    <row r="130" spans="1:25" ht="15.75" thickBot="1" x14ac:dyDescent="0.2">
      <c r="A130" s="14">
        <v>150233</v>
      </c>
      <c r="B130" s="150" t="s">
        <v>81</v>
      </c>
      <c r="C130" s="14">
        <v>0.999</v>
      </c>
      <c r="D130" s="151">
        <v>6.0000000000000001E-3</v>
      </c>
      <c r="E130" s="150">
        <v>145.59</v>
      </c>
      <c r="F130" s="14">
        <v>1.0069999999999999</v>
      </c>
      <c r="G130" s="152">
        <v>7.9000000000000008E-3</v>
      </c>
      <c r="H130" s="152">
        <v>0.03</v>
      </c>
      <c r="I130" s="150">
        <v>4.5</v>
      </c>
      <c r="J130" s="150">
        <v>4.5</v>
      </c>
      <c r="K130" s="152">
        <v>4.5359999999999998E-2</v>
      </c>
      <c r="L130" s="150" t="s">
        <v>40</v>
      </c>
      <c r="M130" s="14" t="s">
        <v>82</v>
      </c>
      <c r="N130" s="156">
        <v>-4.9399999999999999E-2</v>
      </c>
      <c r="O130" s="18">
        <v>0.28899999999999998</v>
      </c>
      <c r="P130" s="152">
        <v>-4.0000000000000001E-3</v>
      </c>
      <c r="Q130" s="162">
        <v>0.69689999999999996</v>
      </c>
      <c r="R130" s="152">
        <v>6.1999999999999998E-3</v>
      </c>
      <c r="S130" s="152">
        <v>-4.3E-3</v>
      </c>
      <c r="T130" s="152">
        <v>-3.3E-3</v>
      </c>
      <c r="U130" s="150">
        <v>2825</v>
      </c>
      <c r="V130" s="150">
        <v>-24</v>
      </c>
      <c r="W130" s="153">
        <v>0.21180555555555555</v>
      </c>
      <c r="X130" s="154">
        <v>42884</v>
      </c>
      <c r="Y130" s="21" t="s">
        <v>38</v>
      </c>
    </row>
    <row r="131" spans="1:25" ht="15.75" thickBot="1" x14ac:dyDescent="0.2">
      <c r="A131" s="7">
        <v>150251</v>
      </c>
      <c r="B131" s="144" t="s">
        <v>96</v>
      </c>
      <c r="C131" s="7">
        <v>1.0209999999999999</v>
      </c>
      <c r="D131" s="147">
        <v>1.09E-2</v>
      </c>
      <c r="E131" s="144">
        <v>117.09</v>
      </c>
      <c r="F131" s="7">
        <v>1.028</v>
      </c>
      <c r="G131" s="146">
        <v>6.7999999999999996E-3</v>
      </c>
      <c r="H131" s="146">
        <v>0.03</v>
      </c>
      <c r="I131" s="144">
        <v>4.5</v>
      </c>
      <c r="J131" s="144">
        <v>4.5</v>
      </c>
      <c r="K131" s="146">
        <v>4.5319999999999999E-2</v>
      </c>
      <c r="L131" s="144" t="s">
        <v>40</v>
      </c>
      <c r="M131" s="7" t="s">
        <v>97</v>
      </c>
      <c r="N131" s="145">
        <v>-4.2000000000000003E-2</v>
      </c>
      <c r="O131" s="23">
        <v>0.38940000000000002</v>
      </c>
      <c r="P131" s="146">
        <v>-5.0000000000000001E-3</v>
      </c>
      <c r="Q131" s="146">
        <v>0.43330000000000002</v>
      </c>
      <c r="R131" s="146">
        <v>-6.7000000000000002E-3</v>
      </c>
      <c r="S131" s="146">
        <v>-6.0000000000000001E-3</v>
      </c>
      <c r="T131" s="146">
        <v>-3.3E-3</v>
      </c>
      <c r="U131" s="144">
        <v>8382</v>
      </c>
      <c r="V131" s="144">
        <v>-38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150203</v>
      </c>
      <c r="B132" s="150" t="s">
        <v>109</v>
      </c>
      <c r="C132" s="14">
        <v>1.012</v>
      </c>
      <c r="D132" s="151">
        <v>7.0000000000000001E-3</v>
      </c>
      <c r="E132" s="150">
        <v>1727.22</v>
      </c>
      <c r="F132" s="14">
        <v>1.018</v>
      </c>
      <c r="G132" s="152">
        <v>5.8999999999999999E-3</v>
      </c>
      <c r="H132" s="152">
        <v>0.03</v>
      </c>
      <c r="I132" s="150">
        <v>4.5</v>
      </c>
      <c r="J132" s="150">
        <v>4.5</v>
      </c>
      <c r="K132" s="152">
        <v>4.5269999999999998E-2</v>
      </c>
      <c r="L132" s="150" t="s">
        <v>40</v>
      </c>
      <c r="M132" s="14" t="s">
        <v>110</v>
      </c>
      <c r="N132" s="156">
        <v>-4.1500000000000002E-2</v>
      </c>
      <c r="O132" s="18">
        <v>0.4647</v>
      </c>
      <c r="P132" s="152">
        <v>-6.0000000000000001E-3</v>
      </c>
      <c r="Q132" s="152">
        <v>0.26650000000000001</v>
      </c>
      <c r="R132" s="152">
        <v>-9.1999999999999998E-3</v>
      </c>
      <c r="S132" s="152">
        <v>-6.1000000000000004E-3</v>
      </c>
      <c r="T132" s="152">
        <v>-6.1000000000000004E-3</v>
      </c>
      <c r="U132" s="150">
        <v>23822</v>
      </c>
      <c r="V132" s="150">
        <v>-827</v>
      </c>
      <c r="W132" s="153">
        <v>0.21180555555555555</v>
      </c>
      <c r="X132" s="154">
        <v>42705</v>
      </c>
      <c r="Y132" s="21" t="s">
        <v>38</v>
      </c>
    </row>
    <row r="133" spans="1:25" ht="15.75" thickBot="1" x14ac:dyDescent="0.2">
      <c r="A133" s="7">
        <v>502027</v>
      </c>
      <c r="B133" s="144" t="s">
        <v>124</v>
      </c>
      <c r="C133" s="7">
        <v>1.0469999999999999</v>
      </c>
      <c r="D133" s="157">
        <v>0</v>
      </c>
      <c r="E133" s="144">
        <v>8.85</v>
      </c>
      <c r="F133" s="7">
        <v>1.048</v>
      </c>
      <c r="G133" s="146">
        <v>1E-3</v>
      </c>
      <c r="H133" s="146">
        <v>0.03</v>
      </c>
      <c r="I133" s="144">
        <v>5</v>
      </c>
      <c r="J133" s="144">
        <v>4.5</v>
      </c>
      <c r="K133" s="146">
        <v>4.5069999999999999E-2</v>
      </c>
      <c r="L133" s="144" t="s">
        <v>40</v>
      </c>
      <c r="M133" s="7" t="s">
        <v>125</v>
      </c>
      <c r="N133" s="145">
        <v>-3.8100000000000002E-2</v>
      </c>
      <c r="O133" s="23">
        <v>0.27979999999999999</v>
      </c>
      <c r="P133" s="146">
        <v>-1.0699999999999999E-2</v>
      </c>
      <c r="Q133" s="146">
        <v>0.66449999999999998</v>
      </c>
      <c r="R133" s="146">
        <v>1.15E-2</v>
      </c>
      <c r="S133" s="146">
        <v>-6.8999999999999999E-3</v>
      </c>
      <c r="T133" s="146">
        <v>-1.1000000000000001E-3</v>
      </c>
      <c r="U133" s="144">
        <v>121</v>
      </c>
      <c r="V133" s="144">
        <v>-3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150179</v>
      </c>
      <c r="B134" s="150" t="s">
        <v>120</v>
      </c>
      <c r="C134" s="14">
        <v>1.026</v>
      </c>
      <c r="D134" s="151">
        <v>3.8999999999999998E-3</v>
      </c>
      <c r="E134" s="150">
        <v>152.09</v>
      </c>
      <c r="F134" s="14">
        <v>1.026</v>
      </c>
      <c r="G134" s="152">
        <v>0</v>
      </c>
      <c r="H134" s="152">
        <v>0.03</v>
      </c>
      <c r="I134" s="150">
        <v>4.5</v>
      </c>
      <c r="J134" s="150">
        <v>4.5</v>
      </c>
      <c r="K134" s="152">
        <v>4.4999999999999998E-2</v>
      </c>
      <c r="L134" s="150" t="s">
        <v>40</v>
      </c>
      <c r="M134" s="14" t="s">
        <v>121</v>
      </c>
      <c r="N134" s="156">
        <v>-4.2000000000000003E-2</v>
      </c>
      <c r="O134" s="18">
        <v>0.46410000000000001</v>
      </c>
      <c r="P134" s="152">
        <v>-1.18E-2</v>
      </c>
      <c r="Q134" s="152">
        <v>0.25990000000000002</v>
      </c>
      <c r="R134" s="152">
        <v>-9.7000000000000003E-3</v>
      </c>
      <c r="S134" s="152">
        <v>-6.8999999999999999E-3</v>
      </c>
      <c r="T134" s="152">
        <v>-5.7000000000000002E-3</v>
      </c>
      <c r="U134" s="150">
        <v>6879</v>
      </c>
      <c r="V134" s="150">
        <v>-63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1.048</v>
      </c>
      <c r="D135" s="145">
        <v>-2.7799999999999998E-2</v>
      </c>
      <c r="E135" s="144">
        <v>2.0099999999999998</v>
      </c>
      <c r="F135" s="7">
        <v>1.0429999999999999</v>
      </c>
      <c r="G135" s="146">
        <v>-4.7999999999999996E-3</v>
      </c>
      <c r="H135" s="146">
        <v>0.03</v>
      </c>
      <c r="I135" s="144">
        <v>4.75</v>
      </c>
      <c r="J135" s="144">
        <v>4.5</v>
      </c>
      <c r="K135" s="146">
        <v>4.4810000000000003E-2</v>
      </c>
      <c r="L135" s="144" t="s">
        <v>40</v>
      </c>
      <c r="M135" s="7" t="s">
        <v>86</v>
      </c>
      <c r="N135" s="145">
        <v>-5.0999999999999997E-2</v>
      </c>
      <c r="O135" s="23">
        <v>0.4133</v>
      </c>
      <c r="P135" s="146">
        <v>-1.6400000000000001E-2</v>
      </c>
      <c r="Q135" s="146">
        <v>0.36130000000000001</v>
      </c>
      <c r="R135" s="146">
        <v>-1.5800000000000002E-2</v>
      </c>
      <c r="S135" s="146">
        <v>-6.0000000000000001E-3</v>
      </c>
      <c r="T135" s="146">
        <v>-7.4000000000000003E-3</v>
      </c>
      <c r="U135" s="144">
        <v>1048</v>
      </c>
      <c r="V135" s="144">
        <v>-12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150305</v>
      </c>
      <c r="B136" s="150" t="s">
        <v>104</v>
      </c>
      <c r="C136" s="14">
        <v>1.036</v>
      </c>
      <c r="D136" s="151">
        <v>1.9699999999999999E-2</v>
      </c>
      <c r="E136" s="150">
        <v>58.43</v>
      </c>
      <c r="F136" s="14">
        <v>1.028</v>
      </c>
      <c r="G136" s="152">
        <v>-7.7999999999999996E-3</v>
      </c>
      <c r="H136" s="152">
        <v>0.03</v>
      </c>
      <c r="I136" s="150">
        <v>4.5</v>
      </c>
      <c r="J136" s="150">
        <v>4.5</v>
      </c>
      <c r="K136" s="152">
        <v>4.4639999999999999E-2</v>
      </c>
      <c r="L136" s="150" t="s">
        <v>40</v>
      </c>
      <c r="M136" s="14" t="s">
        <v>105</v>
      </c>
      <c r="N136" s="156">
        <v>-2.86E-2</v>
      </c>
      <c r="O136" s="18">
        <v>0.218</v>
      </c>
      <c r="P136" s="152">
        <v>-1.9400000000000001E-2</v>
      </c>
      <c r="Q136" s="152">
        <v>0.83560000000000001</v>
      </c>
      <c r="R136" s="152">
        <v>1.26E-2</v>
      </c>
      <c r="S136" s="152">
        <v>-5.8999999999999999E-3</v>
      </c>
      <c r="T136" s="152">
        <v>-6.6E-3</v>
      </c>
      <c r="U136" s="150">
        <v>3276</v>
      </c>
      <c r="V136" s="150">
        <v>-125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1.04</v>
      </c>
      <c r="D137" s="147">
        <v>6.7999999999999996E-3</v>
      </c>
      <c r="E137" s="144">
        <v>14.53</v>
      </c>
      <c r="F137" s="7">
        <v>1.0289999999999999</v>
      </c>
      <c r="G137" s="146">
        <v>-1.0699999999999999E-2</v>
      </c>
      <c r="H137" s="146">
        <v>0.03</v>
      </c>
      <c r="I137" s="144">
        <v>4.5</v>
      </c>
      <c r="J137" s="144">
        <v>4.5</v>
      </c>
      <c r="K137" s="146">
        <v>4.4510000000000001E-2</v>
      </c>
      <c r="L137" s="144" t="s">
        <v>40</v>
      </c>
      <c r="M137" s="7" t="s">
        <v>62</v>
      </c>
      <c r="N137" s="145">
        <v>-6.1000000000000004E-3</v>
      </c>
      <c r="O137" s="23">
        <v>0.1104</v>
      </c>
      <c r="P137" s="146">
        <v>-2.76E-2</v>
      </c>
      <c r="Q137" s="146">
        <v>0.56020000000000003</v>
      </c>
      <c r="R137" s="146">
        <v>-7.7999999999999996E-3</v>
      </c>
      <c r="S137" s="146">
        <v>-7.1000000000000004E-3</v>
      </c>
      <c r="T137" s="146">
        <v>-5.7000000000000002E-3</v>
      </c>
      <c r="U137" s="144">
        <v>9604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150231</v>
      </c>
      <c r="B138" s="150" t="s">
        <v>130</v>
      </c>
      <c r="C138" s="14">
        <v>1.0209999999999999</v>
      </c>
      <c r="D138" s="156">
        <v>-1E-3</v>
      </c>
      <c r="E138" s="150">
        <v>27.15</v>
      </c>
      <c r="F138" s="14">
        <v>1.0091000000000001</v>
      </c>
      <c r="G138" s="152">
        <v>-1.18E-2</v>
      </c>
      <c r="H138" s="152">
        <v>0.03</v>
      </c>
      <c r="I138" s="150">
        <v>4.5</v>
      </c>
      <c r="J138" s="150">
        <v>4.5</v>
      </c>
      <c r="K138" s="152">
        <v>4.4470000000000003E-2</v>
      </c>
      <c r="L138" s="150" t="s">
        <v>40</v>
      </c>
      <c r="M138" s="14" t="s">
        <v>131</v>
      </c>
      <c r="N138" s="156">
        <v>-4.7E-2</v>
      </c>
      <c r="O138" s="18">
        <v>0.379</v>
      </c>
      <c r="P138" s="152">
        <v>-2.3599999999999999E-2</v>
      </c>
      <c r="Q138" s="162">
        <v>0.47970000000000002</v>
      </c>
      <c r="R138" s="152">
        <v>-2.7000000000000001E-3</v>
      </c>
      <c r="S138" s="152">
        <v>-6.7000000000000002E-3</v>
      </c>
      <c r="T138" s="152">
        <v>-6.1000000000000004E-3</v>
      </c>
      <c r="U138" s="150">
        <v>4016</v>
      </c>
      <c r="V138" s="150">
        <v>-85</v>
      </c>
      <c r="W138" s="153">
        <v>0.21180555555555555</v>
      </c>
      <c r="X138" s="154">
        <v>42869</v>
      </c>
      <c r="Y138" s="21" t="s">
        <v>38</v>
      </c>
    </row>
    <row r="139" spans="1:25" ht="15.75" thickBot="1" x14ac:dyDescent="0.2">
      <c r="A139" s="7">
        <v>150100</v>
      </c>
      <c r="B139" s="144" t="s">
        <v>133</v>
      </c>
      <c r="C139" s="7">
        <v>1.0409999999999999</v>
      </c>
      <c r="D139" s="147">
        <v>4.7999999999999996E-3</v>
      </c>
      <c r="E139" s="144">
        <v>22.76</v>
      </c>
      <c r="F139" s="7">
        <v>1.026</v>
      </c>
      <c r="G139" s="146">
        <v>-1.46E-2</v>
      </c>
      <c r="H139" s="146">
        <v>0.03</v>
      </c>
      <c r="I139" s="144">
        <v>4.5</v>
      </c>
      <c r="J139" s="144">
        <v>4.5</v>
      </c>
      <c r="K139" s="146">
        <v>4.4330000000000001E-2</v>
      </c>
      <c r="L139" s="144" t="s">
        <v>40</v>
      </c>
      <c r="M139" s="7" t="s">
        <v>134</v>
      </c>
      <c r="N139" s="145">
        <v>-4.2299999999999997E-2</v>
      </c>
      <c r="O139" s="23">
        <v>0.44090000000000001</v>
      </c>
      <c r="P139" s="146">
        <v>-2.6100000000000002E-2</v>
      </c>
      <c r="Q139" s="146">
        <v>0.75249999999999995</v>
      </c>
      <c r="R139" s="146">
        <v>2.3999999999999998E-3</v>
      </c>
      <c r="S139" s="146">
        <v>-9.2999999999999992E-3</v>
      </c>
      <c r="T139" s="146">
        <v>-1.6999999999999999E-3</v>
      </c>
      <c r="U139" s="144">
        <v>14173</v>
      </c>
      <c r="V139" s="144">
        <v>6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1.046</v>
      </c>
      <c r="D140" s="156">
        <v>-1.9E-3</v>
      </c>
      <c r="E140" s="150">
        <v>3.02</v>
      </c>
      <c r="F140" s="14">
        <v>1.0249999999999999</v>
      </c>
      <c r="G140" s="152">
        <v>-2.0500000000000001E-2</v>
      </c>
      <c r="H140" s="152">
        <v>0.03</v>
      </c>
      <c r="I140" s="150">
        <v>4.5</v>
      </c>
      <c r="J140" s="150">
        <v>4.5</v>
      </c>
      <c r="K140" s="152">
        <v>4.4069999999999998E-2</v>
      </c>
      <c r="L140" s="150" t="s">
        <v>40</v>
      </c>
      <c r="M140" s="14" t="s">
        <v>139</v>
      </c>
      <c r="N140" s="156">
        <v>-3.9E-2</v>
      </c>
      <c r="O140" s="18">
        <v>0.38979999999999998</v>
      </c>
      <c r="P140" s="152">
        <v>-3.1699999999999999E-2</v>
      </c>
      <c r="Q140" s="152">
        <v>0.91420000000000001</v>
      </c>
      <c r="R140" s="152">
        <v>1.7899999999999999E-2</v>
      </c>
      <c r="S140" s="152">
        <v>5.0000000000000001E-4</v>
      </c>
      <c r="T140" s="152">
        <v>1.4E-3</v>
      </c>
      <c r="U140" s="150">
        <v>275</v>
      </c>
      <c r="V140" s="150">
        <v>-3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1.0589999999999999</v>
      </c>
      <c r="D141" s="147">
        <v>6.7000000000000002E-3</v>
      </c>
      <c r="E141" s="144">
        <v>6.81</v>
      </c>
      <c r="F141" s="7">
        <v>1.0289999999999999</v>
      </c>
      <c r="G141" s="146">
        <v>-2.92E-2</v>
      </c>
      <c r="H141" s="146">
        <v>0.03</v>
      </c>
      <c r="I141" s="144">
        <v>4.5</v>
      </c>
      <c r="J141" s="144">
        <v>4.5</v>
      </c>
      <c r="K141" s="146">
        <v>4.369E-2</v>
      </c>
      <c r="L141" s="144" t="s">
        <v>40</v>
      </c>
      <c r="M141" s="7" t="s">
        <v>136</v>
      </c>
      <c r="N141" s="145">
        <v>-4.8599999999999997E-2</v>
      </c>
      <c r="O141" s="23">
        <v>0.3775</v>
      </c>
      <c r="P141" s="146">
        <v>-3.9800000000000002E-2</v>
      </c>
      <c r="Q141" s="146">
        <v>0.4602</v>
      </c>
      <c r="R141" s="146">
        <v>-4.1999999999999997E-3</v>
      </c>
      <c r="S141" s="146">
        <v>-7.9000000000000008E-3</v>
      </c>
      <c r="T141" s="146">
        <v>-8.0000000000000002E-3</v>
      </c>
      <c r="U141" s="144">
        <v>1785</v>
      </c>
      <c r="V141" s="144">
        <v>-8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150279</v>
      </c>
      <c r="B142" s="150" t="s">
        <v>126</v>
      </c>
      <c r="C142" s="14">
        <v>1.1080000000000001</v>
      </c>
      <c r="D142" s="156">
        <v>-1.0699999999999999E-2</v>
      </c>
      <c r="E142" s="150">
        <v>10.14</v>
      </c>
      <c r="F142" s="14">
        <v>1.052</v>
      </c>
      <c r="G142" s="152">
        <v>-5.3199999999999997E-2</v>
      </c>
      <c r="H142" s="152">
        <v>0.03</v>
      </c>
      <c r="I142" s="150">
        <v>5</v>
      </c>
      <c r="J142" s="150">
        <v>4.5</v>
      </c>
      <c r="K142" s="152">
        <v>4.2630000000000001E-2</v>
      </c>
      <c r="L142" s="150" t="s">
        <v>40</v>
      </c>
      <c r="M142" s="14" t="s">
        <v>127</v>
      </c>
      <c r="N142" s="156">
        <v>-4.1700000000000001E-2</v>
      </c>
      <c r="O142" s="18">
        <v>0.28870000000000001</v>
      </c>
      <c r="P142" s="152">
        <v>-6.1600000000000002E-2</v>
      </c>
      <c r="Q142" s="152">
        <v>0.63890000000000002</v>
      </c>
      <c r="R142" s="152">
        <v>2.2100000000000002E-2</v>
      </c>
      <c r="S142" s="152">
        <v>2.7799999999999998E-2</v>
      </c>
      <c r="T142" s="152">
        <v>-5.3E-3</v>
      </c>
      <c r="U142" s="150">
        <v>1276</v>
      </c>
      <c r="V142" s="150">
        <v>-3</v>
      </c>
      <c r="W142" s="153">
        <v>0.21180555555555555</v>
      </c>
      <c r="X142" s="154">
        <v>42614</v>
      </c>
      <c r="Y142" s="21" t="s">
        <v>38</v>
      </c>
    </row>
    <row r="143" spans="1:25" ht="15.75" thickBot="1" x14ac:dyDescent="0.2">
      <c r="A143" s="7">
        <v>150076</v>
      </c>
      <c r="B143" s="144" t="s">
        <v>288</v>
      </c>
      <c r="C143" s="7">
        <v>1.085</v>
      </c>
      <c r="D143" s="147">
        <v>1.3100000000000001E-2</v>
      </c>
      <c r="E143" s="144">
        <v>2.9</v>
      </c>
      <c r="F143" s="7">
        <v>1.026</v>
      </c>
      <c r="G143" s="146">
        <v>-5.7500000000000002E-2</v>
      </c>
      <c r="H143" s="146">
        <v>0.03</v>
      </c>
      <c r="I143" s="144">
        <v>4.5</v>
      </c>
      <c r="J143" s="144">
        <v>4.5</v>
      </c>
      <c r="K143" s="146">
        <v>4.249E-2</v>
      </c>
      <c r="L143" s="144" t="s">
        <v>40</v>
      </c>
      <c r="M143" s="7" t="s">
        <v>88</v>
      </c>
      <c r="N143" s="145">
        <v>-1.5699999999999999E-2</v>
      </c>
      <c r="O143" s="23">
        <v>0.41270000000000001</v>
      </c>
      <c r="P143" s="146">
        <v>-6.6100000000000006E-2</v>
      </c>
      <c r="Q143" s="146">
        <v>0.81279999999999997</v>
      </c>
      <c r="R143" s="146">
        <v>-8.3999999999999995E-3</v>
      </c>
      <c r="S143" s="146">
        <v>-1.0699999999999999E-2</v>
      </c>
      <c r="T143" s="146">
        <v>-2.3E-3</v>
      </c>
      <c r="U143" s="144">
        <v>293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1.089</v>
      </c>
      <c r="D144" s="151">
        <v>8.3000000000000001E-3</v>
      </c>
      <c r="E144" s="150">
        <v>10.76</v>
      </c>
      <c r="F144" s="14">
        <v>1.0251999999999999</v>
      </c>
      <c r="G144" s="152">
        <v>-6.2199999999999998E-2</v>
      </c>
      <c r="H144" s="152">
        <v>0.03</v>
      </c>
      <c r="I144" s="150">
        <v>4.5</v>
      </c>
      <c r="J144" s="150">
        <v>4.5</v>
      </c>
      <c r="K144" s="152">
        <v>4.2299999999999997E-2</v>
      </c>
      <c r="L144" s="150" t="s">
        <v>40</v>
      </c>
      <c r="M144" s="14" t="s">
        <v>141</v>
      </c>
      <c r="N144" s="156">
        <v>-4.0399999999999998E-2</v>
      </c>
      <c r="O144" s="18">
        <v>0.43530000000000002</v>
      </c>
      <c r="P144" s="152">
        <v>-6.9900000000000004E-2</v>
      </c>
      <c r="Q144" s="152">
        <v>0.3286</v>
      </c>
      <c r="R144" s="152">
        <v>8.8000000000000005E-3</v>
      </c>
      <c r="S144" s="152">
        <v>-1E-4</v>
      </c>
      <c r="T144" s="152">
        <v>-7.4999999999999997E-3</v>
      </c>
      <c r="U144" s="150">
        <v>2454</v>
      </c>
      <c r="V144" s="150">
        <v>-2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1.0593220338983053E-3</v>
      </c>
      <c r="E145" s="36"/>
      <c r="F145" s="35"/>
      <c r="G145" s="43">
        <f>AVERAGE(G86:G144)</f>
        <v>1.1289830508474565E-2</v>
      </c>
      <c r="H145" s="37"/>
      <c r="I145" s="36"/>
      <c r="J145" s="36"/>
      <c r="K145" s="43">
        <f>AVERAGE(K86:K144)</f>
        <v>4.558542372881353E-2</v>
      </c>
      <c r="L145" s="36"/>
      <c r="M145" s="35"/>
      <c r="N145" s="38"/>
      <c r="O145" s="39"/>
      <c r="P145" s="43">
        <f>AVERAGE(P86:P144)</f>
        <v>-3.6827586206896554E-3</v>
      </c>
      <c r="Q145" s="37"/>
      <c r="R145" s="43">
        <f>AVERAGE(R86:R144)</f>
        <v>-6.0169491525423747E-4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0.91400000000000003</v>
      </c>
      <c r="D146" s="147">
        <v>1.1000000000000001E-3</v>
      </c>
      <c r="E146" s="144">
        <v>8.57</v>
      </c>
      <c r="F146" s="7">
        <v>1.0169999999999999</v>
      </c>
      <c r="G146" s="146">
        <v>0.1013</v>
      </c>
      <c r="H146" s="146">
        <v>1.4999999999999999E-2</v>
      </c>
      <c r="I146" s="144">
        <v>3</v>
      </c>
      <c r="J146" s="144">
        <v>3</v>
      </c>
      <c r="K146" s="146">
        <v>3.3439999999999998E-2</v>
      </c>
      <c r="L146" s="144" t="s">
        <v>40</v>
      </c>
      <c r="M146" s="7" t="s">
        <v>41</v>
      </c>
      <c r="N146" s="147">
        <v>1E-4</v>
      </c>
      <c r="O146" s="23">
        <v>0.2175</v>
      </c>
      <c r="P146" s="146">
        <v>6.5100000000000005E-2</v>
      </c>
      <c r="Q146" s="146">
        <v>0.1212</v>
      </c>
      <c r="R146" s="146">
        <v>-2.9999999999999997E-4</v>
      </c>
      <c r="S146" s="146">
        <v>-2.5000000000000001E-3</v>
      </c>
      <c r="T146" s="146">
        <v>-2.5999999999999999E-3</v>
      </c>
      <c r="U146" s="144">
        <v>845</v>
      </c>
      <c r="V146" s="144">
        <v>-12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1">
        <v>7.4000000000000003E-3</v>
      </c>
      <c r="E147" s="150">
        <v>0.14000000000000001</v>
      </c>
      <c r="F147" s="14">
        <v>1.0840000000000001</v>
      </c>
      <c r="G147" s="152">
        <v>-4.5999999999999999E-3</v>
      </c>
      <c r="H147" s="150" t="s">
        <v>347</v>
      </c>
      <c r="I147" s="150">
        <v>4</v>
      </c>
      <c r="J147" s="150">
        <v>4</v>
      </c>
      <c r="K147" s="152">
        <v>3.2129999999999999E-2</v>
      </c>
      <c r="L147" s="150">
        <v>0.89</v>
      </c>
      <c r="M147" s="14" t="s">
        <v>236</v>
      </c>
      <c r="N147" s="159">
        <v>0</v>
      </c>
      <c r="O147" s="152">
        <v>0.33950000000000002</v>
      </c>
      <c r="P147" s="150" t="s">
        <v>37</v>
      </c>
      <c r="Q147" s="150" t="s">
        <v>37</v>
      </c>
      <c r="R147" s="152">
        <v>-3.5999999999999999E-3</v>
      </c>
      <c r="S147" s="152">
        <v>-8.2000000000000007E-3</v>
      </c>
      <c r="T147" s="152">
        <v>-4.1000000000000003E-3</v>
      </c>
      <c r="U147" s="150">
        <v>1678</v>
      </c>
      <c r="V147" s="150">
        <v>-1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-8.9999999999999998E-4</v>
      </c>
      <c r="E148" s="144">
        <v>5.05</v>
      </c>
      <c r="F148" s="7">
        <v>1.034</v>
      </c>
      <c r="G148" s="146">
        <v>-1.7399999999999999E-2</v>
      </c>
      <c r="H148" s="144" t="s">
        <v>290</v>
      </c>
      <c r="I148" s="144">
        <v>5.5</v>
      </c>
      <c r="J148" s="144">
        <v>5.5</v>
      </c>
      <c r="K148" s="146">
        <v>7.4000000000000003E-3</v>
      </c>
      <c r="L148" s="144">
        <v>0.39</v>
      </c>
      <c r="M148" s="7" t="s">
        <v>291</v>
      </c>
      <c r="N148" s="145">
        <v>-6.1000000000000004E-3</v>
      </c>
      <c r="O148" s="23">
        <v>0.1195</v>
      </c>
      <c r="P148" s="146">
        <v>-3.9100000000000003E-2</v>
      </c>
      <c r="Q148" s="146">
        <v>0.43540000000000001</v>
      </c>
      <c r="R148" s="146">
        <v>-6.3E-3</v>
      </c>
      <c r="S148" s="146">
        <v>-2.8E-3</v>
      </c>
      <c r="T148" s="146">
        <v>-5.4999999999999997E-3</v>
      </c>
      <c r="U148" s="144">
        <v>29918</v>
      </c>
      <c r="V148" s="144">
        <v>-14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1.0409999999999999</v>
      </c>
      <c r="D149" s="156">
        <v>-1.23E-2</v>
      </c>
      <c r="E149" s="150">
        <v>36.08</v>
      </c>
      <c r="F149" s="14">
        <v>1</v>
      </c>
      <c r="G149" s="152">
        <v>-4.1000000000000002E-2</v>
      </c>
      <c r="H149" s="150" t="s">
        <v>35</v>
      </c>
      <c r="I149" s="150">
        <v>0</v>
      </c>
      <c r="J149" s="150">
        <v>0</v>
      </c>
      <c r="K149" s="152">
        <v>-1.4619999999999999E-2</v>
      </c>
      <c r="L149" s="150">
        <v>2.73</v>
      </c>
      <c r="M149" s="14" t="s">
        <v>36</v>
      </c>
      <c r="N149" s="156">
        <v>-1.5699999999999999E-2</v>
      </c>
      <c r="O149" s="152">
        <v>0.54679999999999995</v>
      </c>
      <c r="P149" s="150" t="s">
        <v>37</v>
      </c>
      <c r="Q149" s="150" t="s">
        <v>37</v>
      </c>
      <c r="R149" s="152">
        <v>-3.8E-3</v>
      </c>
      <c r="S149" s="152">
        <v>7.1999999999999998E-3</v>
      </c>
      <c r="T149" s="152">
        <v>1.09E-2</v>
      </c>
      <c r="U149" s="150">
        <v>2989</v>
      </c>
      <c r="V149" s="150">
        <v>15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97"/>
    <hyperlink ref="C19" r:id="rId77" display="http://finance.sina.com.cn/fund/quotes/150297/bc.shtml"/>
    <hyperlink ref="F19" r:id="rId78" display="http://www.cninfo.com.cn/information/fund/netvalue/150297.html"/>
    <hyperlink ref="O19" r:id="rId79" display="https://www.jisilu.cn/data/utils/lowcalc/150297"/>
    <hyperlink ref="Y19" r:id="rId80" tooltip="加【互联A级】为自选A类" display="javascript:addOwnedFund('150297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117"/>
    <hyperlink ref="C22" r:id="rId94" display="http://finance.sina.com.cn/fund/quotes/150117/bc.shtml"/>
    <hyperlink ref="F22" r:id="rId95" display="http://www.cninfo.com.cn/information/fund/netvalue/150117.html"/>
    <hyperlink ref="M22" r:id="rId96" tooltip="399393" display="http://quote.eastmoney.com/zs399393.html"/>
    <hyperlink ref="O22" r:id="rId97" display="https://www.jisilu.cn/data/utils/lowcalc/150117"/>
    <hyperlink ref="Y22" r:id="rId98" tooltip="加【房地产A】为自选A类" display="javascript:addOwnedFund('150117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291"/>
    <hyperlink ref="C28" r:id="rId130" display="http://finance.sina.com.cn/fund/quotes/150291/bc.shtml"/>
    <hyperlink ref="F28" r:id="rId131" display="http://www.cninfo.com.cn/information/fund/netvalue/150291.html"/>
    <hyperlink ref="M28" r:id="rId132" tooltip="399986" display="http://quote.eastmoney.com/zs399986.html"/>
    <hyperlink ref="O28" r:id="rId133" display="https://www.jisilu.cn/data/utils/lowcalc/150291"/>
    <hyperlink ref="Y28" r:id="rId134" tooltip="将【银行A份】从自选中删除" display="javascript:delOwnedFund('150291');"/>
    <hyperlink ref="A29" r:id="rId135" display="https://www.jisilu.cn/data/sfnew/detail/150190"/>
    <hyperlink ref="C29" r:id="rId136" display="http://finance.sina.com.cn/fund/quotes/150190/bc.shtml"/>
    <hyperlink ref="F29" r:id="rId137" display="http://www.cninfo.com.cn/information/fund/netvalue/150190.html"/>
    <hyperlink ref="M29" r:id="rId138" tooltip="000827" display="http://quote.eastmoney.com/zs000827.html"/>
    <hyperlink ref="O29" r:id="rId139" display="https://www.jisilu.cn/data/utils/lowcalc/150190"/>
    <hyperlink ref="Y29" r:id="rId140" tooltip="加【NCF环保A】为自选A类" display="javascript:addOwnedFund('15019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094"/>
    <hyperlink ref="C45" r:id="rId225" display="http://finance.sina.com.cn/fund/quotes/150094/bc.shtml"/>
    <hyperlink ref="F45" r:id="rId226" display="http://www.cninfo.com.cn/information/fund/netvalue/150094.html"/>
    <hyperlink ref="M45" r:id="rId227" tooltip="000966" display="http://quote.eastmoney.com/zs000966.html"/>
    <hyperlink ref="O45" r:id="rId228" display="https://www.jisilu.cn/data/utils/lowcalc/150094"/>
    <hyperlink ref="Y45" r:id="rId229" tooltip="加【泰信400A】为自选A类" display="javascript:addOwnedFund('150094');"/>
    <hyperlink ref="A46" r:id="rId230" display="https://www.jisilu.cn/data/sfnew/detail/502001"/>
    <hyperlink ref="C46" r:id="rId231" display="http://finance.sina.com.cn/fund/quotes/502001/bc.shtml"/>
    <hyperlink ref="F46" r:id="rId232" display="http://www.cninfo.com.cn/information/fund/netvalue/502001.html"/>
    <hyperlink ref="M46" r:id="rId233" tooltip="399982" display="http://quote.eastmoney.com/zs399982.html"/>
    <hyperlink ref="O46" r:id="rId234" display="https://www.jisilu.cn/data/utils/lowcalc/502001"/>
    <hyperlink ref="Y46" r:id="rId235" tooltip="加【500等权A】为自选A类" display="javascript:addOwnedFund('502001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5"/>
    <hyperlink ref="C48" r:id="rId243" display="http://finance.sina.com.cn/fund/quotes/150145/bc.shtml"/>
    <hyperlink ref="F48" r:id="rId244" display="http://www.cninfo.com.cn/information/fund/netvalue/150145.html"/>
    <hyperlink ref="M48" r:id="rId245" tooltip="000828" display="http://quote.eastmoney.com/zs000828.html"/>
    <hyperlink ref="O48" r:id="rId246" display="https://www.jisilu.cn/data/utils/lowcalc/150145"/>
    <hyperlink ref="Y48" r:id="rId247" tooltip="加【高贝塔A】为自选A类" display="javascript:addOwnedFund('150145');"/>
    <hyperlink ref="A49" r:id="rId248" display="https://www.jisilu.cn/data/sfnew/detail/150138"/>
    <hyperlink ref="C49" r:id="rId249" display="http://finance.sina.com.cn/fund/quotes/150138/bc.shtml"/>
    <hyperlink ref="F49" r:id="rId250" display="http://www.cninfo.com.cn/information/fund/netvalue/150138.html"/>
    <hyperlink ref="M49" r:id="rId251" tooltip="000842" display="http://quote.eastmoney.com/zs000842.html"/>
    <hyperlink ref="O49" r:id="rId252" display="https://www.jisilu.cn/data/utils/lowcalc/150138"/>
    <hyperlink ref="Y49" r:id="rId253" tooltip="加【中证800A】为自选A类" display="javascript:addOwnedFund('150138');"/>
    <hyperlink ref="A50" r:id="rId254" display="https://www.jisilu.cn/data/sfnew/detail/150225"/>
    <hyperlink ref="C50" r:id="rId255" display="http://finance.sina.com.cn/fund/quotes/150225/bc.shtml"/>
    <hyperlink ref="F50" r:id="rId256" display="http://www.cninfo.com.cn/information/fund/netvalue/150225.html"/>
    <hyperlink ref="M50" r:id="rId257" tooltip="399966" display="http://quote.eastmoney.com/zs399966.html"/>
    <hyperlink ref="O50" r:id="rId258" display="https://www.jisilu.cn/data/utils/lowcalc/150225"/>
    <hyperlink ref="Y50" r:id="rId259" tooltip="加【证保A级】为自选A类" display="javascript:addOwnedFund('150225');"/>
    <hyperlink ref="A51" r:id="rId260" display="https://www.jisilu.cn/data/sfnew/detail/150140"/>
    <hyperlink ref="C51" r:id="rId261" display="http://finance.sina.com.cn/fund/quotes/150140/bc.shtml"/>
    <hyperlink ref="F51" r:id="rId262" display="http://www.cninfo.com.cn/information/fund/netvalue/150140.html"/>
    <hyperlink ref="M51" r:id="rId263" tooltip="399300" display="http://quote.eastmoney.com/zs399300.html"/>
    <hyperlink ref="O51" r:id="rId264" display="https://www.jisilu.cn/data/utils/lowcalc/150140"/>
    <hyperlink ref="Y51" r:id="rId265" tooltip="加【国金300A】为自选A类" display="javascript:addOwnedFund('150140');"/>
    <hyperlink ref="A52" r:id="rId266" display="https://www.jisilu.cn/data/sfnew/detail/502041"/>
    <hyperlink ref="C52" r:id="rId267" display="http://finance.sina.com.cn/fund/quotes/502041/bc.shtml"/>
    <hyperlink ref="F52" r:id="rId268" display="http://www.cninfo.com.cn/information/fund/netvalue/502041.html"/>
    <hyperlink ref="M52" r:id="rId269" tooltip="000016" display="http://quote.eastmoney.com/zs000016.html"/>
    <hyperlink ref="O52" r:id="rId270" display="https://www.jisilu.cn/data/utils/lowcalc/502041"/>
    <hyperlink ref="Y52" r:id="rId271" tooltip="加【上50A】为自选A类" display="javascript:addOwnedFund('502041');"/>
    <hyperlink ref="A53" r:id="rId272" display="https://www.jisilu.cn/data/sfnew/detail/502014"/>
    <hyperlink ref="C53" r:id="rId273" display="http://finance.sina.com.cn/fund/quotes/502014/bc.shtml"/>
    <hyperlink ref="F53" r:id="rId274" display="http://www.cninfo.com.cn/information/fund/netvalue/502014.html"/>
    <hyperlink ref="M53" r:id="rId275" tooltip="000853" display="http://quote.eastmoney.com/zs000853.html"/>
    <hyperlink ref="O53" r:id="rId276" display="https://www.jisilu.cn/data/utils/lowcalc/502014"/>
    <hyperlink ref="Y53" r:id="rId277" tooltip="加【一带一A】为自选A类" display="javascript:addOwnedFund('502014');"/>
    <hyperlink ref="A54" r:id="rId278" display="https://www.jisilu.cn/data/sfnew/detail/150053"/>
    <hyperlink ref="C54" r:id="rId279" display="http://finance.sina.com.cn/fund/quotes/150053/bc.shtml"/>
    <hyperlink ref="F54" r:id="rId280" display="http://www.cninfo.com.cn/information/fund/netvalue/150053.html"/>
    <hyperlink ref="M54" r:id="rId281" tooltip="399905" display="http://quote.eastmoney.com/zs399905.html"/>
    <hyperlink ref="O54" r:id="rId282" display="https://www.jisilu.cn/data/utils/lowcalc/150053"/>
    <hyperlink ref="Y54" r:id="rId283" tooltip="加【泰达500A】为自选A类" display="javascript:addOwnedFund('150053');"/>
    <hyperlink ref="A55" r:id="rId284" display="https://www.jisilu.cn/data/sfnew/detail/150167"/>
    <hyperlink ref="C55" r:id="rId285" display="http://finance.sina.com.cn/fund/quotes/150167/bc.shtml"/>
    <hyperlink ref="F55" r:id="rId286" display="http://www.cninfo.com.cn/information/fund/netvalue/150167.html"/>
    <hyperlink ref="M55" r:id="rId287" tooltip="399300" display="http://quote.eastmoney.com/zs399300.html"/>
    <hyperlink ref="O55" r:id="rId288" display="https://www.jisilu.cn/data/utils/lowcalc/150167"/>
    <hyperlink ref="Y55" r:id="rId289" tooltip="加【银华300A】为自选A类" display="javascript:addOwnedFund('150167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150121"/>
    <hyperlink ref="C58" r:id="rId303" display="http://finance.sina.com.cn/fund/quotes/150121/bc.shtml"/>
    <hyperlink ref="F58" r:id="rId304" display="http://www.cninfo.com.cn/information/fund/netvalue/150121.html"/>
    <hyperlink ref="M58" r:id="rId305" tooltip="399918" display="http://quote.eastmoney.com/zs399918.html"/>
    <hyperlink ref="O58" r:id="rId306" display="https://www.jisilu.cn/data/utils/lowcalc/150121"/>
    <hyperlink ref="Y58" r:id="rId307" tooltip="加【银河优先】为自选A类" display="javascript:addOwnedFund('150121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73"/>
    <hyperlink ref="C60" r:id="rId315" display="http://finance.sina.com.cn/fund/quotes/150073/bc.shtml"/>
    <hyperlink ref="F60" r:id="rId316" display="http://www.cninfo.com.cn/information/fund/netvalue/150073.html"/>
    <hyperlink ref="M60" r:id="rId317" tooltip="399958" display="http://quote.eastmoney.com/zs399958.html"/>
    <hyperlink ref="O60" r:id="rId318" display="https://www.jisilu.cn/data/utils/lowcalc/150073"/>
    <hyperlink ref="Y60" r:id="rId319" tooltip="加【诺安稳健】为自选A类" display="javascript:addOwnedFund('150073');"/>
    <hyperlink ref="A61" r:id="rId320" display="https://www.jisilu.cn/data/sfnew/detail/150112"/>
    <hyperlink ref="C61" r:id="rId321" display="http://finance.sina.com.cn/fund/quotes/150112/bc.shtml"/>
    <hyperlink ref="F61" r:id="rId322" display="http://www.cninfo.com.cn/information/fund/netvalue/150112.html"/>
    <hyperlink ref="M61" r:id="rId323" tooltip="399330" display="http://quote.eastmoney.com/zs399330.html"/>
    <hyperlink ref="O61" r:id="rId324" display="https://www.jisilu.cn/data/utils/lowcalc/150112"/>
    <hyperlink ref="Y61" r:id="rId325" tooltip="加【深100A】为自选A类" display="javascript:addOwnedFund('150112');"/>
    <hyperlink ref="A62" r:id="rId326" display="https://www.jisilu.cn/data/sfnew/detail/150090"/>
    <hyperlink ref="C62" r:id="rId327" display="http://finance.sina.com.cn/fund/quotes/150090/bc.shtml"/>
    <hyperlink ref="F62" r:id="rId328" display="http://www.cninfo.com.cn/information/fund/netvalue/150090.html"/>
    <hyperlink ref="M62" r:id="rId329" tooltip="399958" display="http://quote.eastmoney.com/zs399958.html"/>
    <hyperlink ref="O62" r:id="rId330" display="https://www.jisilu.cn/data/utils/lowcalc/150090"/>
    <hyperlink ref="Y62" r:id="rId331" tooltip="加【成长A】为自选A类" display="javascript:addOwnedFund('150090');"/>
    <hyperlink ref="A63" r:id="rId332" display="https://www.jisilu.cn/data/sfnew/detail/150064"/>
    <hyperlink ref="C63" r:id="rId333" display="http://finance.sina.com.cn/fund/quotes/150064/bc.shtml"/>
    <hyperlink ref="F63" r:id="rId334" display="http://www.cninfo.com.cn/information/fund/netvalue/150064.html"/>
    <hyperlink ref="M63" r:id="rId335" tooltip="399904" display="http://quote.eastmoney.com/zs399904.html"/>
    <hyperlink ref="O63" r:id="rId336" display="https://www.jisilu.cn/data/utils/lowcalc/150064"/>
    <hyperlink ref="Y63" r:id="rId337" tooltip="加【同瑞A】为自选A类" display="javascript:addOwnedFund('150064');"/>
    <hyperlink ref="A64" r:id="rId338" display="https://www.jisilu.cn/data/sfnew/detail/150211"/>
    <hyperlink ref="C64" r:id="rId339" display="http://finance.sina.com.cn/fund/quotes/150211/bc.shtml"/>
    <hyperlink ref="F64" r:id="rId340" display="http://www.cninfo.com.cn/information/fund/netvalue/150211.html"/>
    <hyperlink ref="M64" r:id="rId341" tooltip="399976" display="http://quote.eastmoney.com/zs399976.html"/>
    <hyperlink ref="O64" r:id="rId342" display="https://www.jisilu.cn/data/utils/lowcalc/150211"/>
    <hyperlink ref="Y64" r:id="rId343" tooltip="加【新能车A】为自选A类" display="javascript:addOwnedFund('150211');"/>
    <hyperlink ref="A65" r:id="rId344" display="https://www.jisilu.cn/data/sfnew/detail/150213"/>
    <hyperlink ref="C65" r:id="rId345" display="http://finance.sina.com.cn/fund/quotes/150213/bc.shtml"/>
    <hyperlink ref="F65" r:id="rId346" display="http://www.cninfo.com.cn/information/fund/netvalue/150213.html"/>
    <hyperlink ref="M65" r:id="rId347" tooltip="399958" display="http://quote.eastmoney.com/zs399958.html"/>
    <hyperlink ref="O65" r:id="rId348" display="https://www.jisilu.cn/data/utils/lowcalc/150213"/>
    <hyperlink ref="Y65" r:id="rId349" tooltip="加【成长A级】为自选A类" display="javascript:addOwnedFund('150213');"/>
    <hyperlink ref="A66" r:id="rId350" display="https://www.jisilu.cn/data/sfnew/detail/502054"/>
    <hyperlink ref="C66" r:id="rId351" display="http://finance.sina.com.cn/fund/quotes/502054/bc.shtml"/>
    <hyperlink ref="F66" r:id="rId352" display="http://www.cninfo.com.cn/information/fund/netvalue/502054.html"/>
    <hyperlink ref="M66" r:id="rId353" tooltip="399975" display="http://quote.eastmoney.com/zs399975.html"/>
    <hyperlink ref="O66" r:id="rId354" display="https://www.jisilu.cn/data/utils/lowcalc/502054"/>
    <hyperlink ref="Y66" r:id="rId355" tooltip="加【券商A】为自选A类" display="javascript:addOwnedFund('502054');"/>
    <hyperlink ref="A67" r:id="rId356" display="https://www.jisilu.cn/data/sfnew/detail/150104"/>
    <hyperlink ref="C67" r:id="rId357" display="http://finance.sina.com.cn/fund/quotes/150104/bc.shtml"/>
    <hyperlink ref="F67" r:id="rId358" display="http://www.cninfo.com.cn/information/fund/netvalue/150104.html"/>
    <hyperlink ref="M67" r:id="rId359" tooltip="399300" display="http://quote.eastmoney.com/zs399300.html"/>
    <hyperlink ref="O67" r:id="rId360" display="https://www.jisilu.cn/data/utils/lowcalc/150104"/>
    <hyperlink ref="Y67" r:id="rId361" tooltip="加【HS300A】为自选A类" display="javascript:addOwnedFund('150104');"/>
    <hyperlink ref="A68" r:id="rId362" display="https://www.jisilu.cn/data/sfnew/detail/150030"/>
    <hyperlink ref="C68" r:id="rId363" display="http://finance.sina.com.cn/fund/quotes/150030/bc.shtml"/>
    <hyperlink ref="F68" r:id="rId364" display="http://www.cninfo.com.cn/information/fund/netvalue/150030.html"/>
    <hyperlink ref="M68" r:id="rId365" tooltip="000971" display="http://quote.eastmoney.com/zs000971.html"/>
    <hyperlink ref="O68" r:id="rId366" display="https://www.jisilu.cn/data/utils/lowcalc/150030"/>
    <hyperlink ref="Y68" r:id="rId367" tooltip="加【中证90A】为自选A类" display="javascript:addOwnedFund('150030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502031"/>
    <hyperlink ref="C70" r:id="rId375" display="http://finance.sina.com.cn/fund/quotes/502031/bc.shtml"/>
    <hyperlink ref="F70" r:id="rId376" display="http://www.cninfo.com.cn/information/fund/netvalue/502031.html"/>
    <hyperlink ref="M70" r:id="rId377" tooltip="399807" display="http://quote.eastmoney.com/zs399807.html"/>
    <hyperlink ref="O70" r:id="rId378" display="https://www.jisilu.cn/data/utils/lowcalc/502031"/>
    <hyperlink ref="Y70" r:id="rId379" tooltip="将【高铁A】从自选中删除" display="javascript:delOwnedFund('502031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36"/>
    <hyperlink ref="C72" r:id="rId387" display="http://finance.sina.com.cn/fund/quotes/150036/bc.shtml"/>
    <hyperlink ref="F72" r:id="rId388" display="http://www.cninfo.com.cn/information/fund/netvalue/150036.html"/>
    <hyperlink ref="M72" r:id="rId389" tooltip="399300" display="http://quote.eastmoney.com/zs399300.html"/>
    <hyperlink ref="O72" r:id="rId390" display="https://www.jisilu.cn/data/utils/lowcalc/150036"/>
    <hyperlink ref="Y72" r:id="rId391" tooltip="加【建信稳健】为自选A类" display="javascript:addOwnedFund('150036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12"/>
    <hyperlink ref="C74" r:id="rId398" display="http://finance.sina.com.cn/fund/quotes/150012/bc.shtml"/>
    <hyperlink ref="F74" r:id="rId399" display="http://www.cninfo.com.cn/information/fund/netvalue/150012.html"/>
    <hyperlink ref="M74" r:id="rId400" tooltip="399903" display="http://quote.eastmoney.com/zs399903.html"/>
    <hyperlink ref="O74" r:id="rId401" display="https://www.jisilu.cn/data/utils/lowcalc/150012"/>
    <hyperlink ref="Y74" r:id="rId402" tooltip="加【中证100A】为自选A类" display="javascript:addOwnedFund('150012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83"/>
    <hyperlink ref="C76" r:id="rId409" display="http://finance.sina.com.cn/fund/quotes/150083/bc.shtml"/>
    <hyperlink ref="F76" r:id="rId410" display="http://www.cninfo.com.cn/information/fund/netvalue/150083.html"/>
    <hyperlink ref="M76" r:id="rId411" tooltip="399330" display="http://quote.eastmoney.com/zs399330.html"/>
    <hyperlink ref="O76" r:id="rId412" display="https://www.jisilu.cn/data/utils/lowcalc/150083"/>
    <hyperlink ref="Y76" r:id="rId413" tooltip="加【深证100A】为自选A类" display="javascript:addOwnedFund('150083');"/>
    <hyperlink ref="A77" r:id="rId414" display="https://www.jisilu.cn/data/sfnew/detail/150059"/>
    <hyperlink ref="C77" r:id="rId415" display="http://finance.sina.com.cn/fund/quotes/150059/bc.shtml"/>
    <hyperlink ref="F77" r:id="rId416" display="http://www.cninfo.com.cn/information/fund/netvalue/150059.html"/>
    <hyperlink ref="M77" r:id="rId417" tooltip="399944" display="http://quote.eastmoney.com/zs399944.html"/>
    <hyperlink ref="O77" r:id="rId418" display="https://www.jisilu.cn/data/utils/lowcalc/150059"/>
    <hyperlink ref="Y77" r:id="rId419" tooltip="加【资源A级】为自选A类" display="javascript:addOwnedFund('150059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48"/>
    <hyperlink ref="C81" r:id="rId432" display="http://finance.sina.com.cn/fund/quotes/150148/bc.shtml"/>
    <hyperlink ref="F81" r:id="rId433" display="http://www.cninfo.com.cn/information/fund/netvalue/150148.html"/>
    <hyperlink ref="M81" r:id="rId434" tooltip="000841" display="http://quote.eastmoney.com/zs000841.html"/>
    <hyperlink ref="O81" r:id="rId435" display="https://www.jisilu.cn/data/utils/lowcalc/150148"/>
    <hyperlink ref="Y81" r:id="rId436" tooltip="加【医药800A】为自选A类" display="javascript:addOwnedFund('150148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49"/>
    <hyperlink ref="C87" r:id="rId462" display="http://finance.sina.com.cn/fund/quotes/150249/bc.shtml"/>
    <hyperlink ref="F87" r:id="rId463" display="http://www.cninfo.com.cn/information/fund/netvalue/150249.html"/>
    <hyperlink ref="M87" r:id="rId464" tooltip="399986" display="http://quote.eastmoney.com/zs399986.html"/>
    <hyperlink ref="O87" r:id="rId465" display="https://www.jisilu.cn/data/utils/lowcalc/150249"/>
    <hyperlink ref="Y87" r:id="rId466" tooltip="将【银行A端】从自选中删除" display="javascript:delOwnedFund('150249');"/>
    <hyperlink ref="A88" r:id="rId467" display="https://www.jisilu.cn/data/sfnew/detail/150271"/>
    <hyperlink ref="C88" r:id="rId468" display="http://finance.sina.com.cn/fund/quotes/150271/bc.shtml"/>
    <hyperlink ref="F88" r:id="rId469" display="http://www.cninfo.com.cn/information/fund/netvalue/150271.html"/>
    <hyperlink ref="M88" r:id="rId470" tooltip="399441" display="http://quote.eastmoney.com/zs399441.html"/>
    <hyperlink ref="O88" r:id="rId471" display="https://www.jisilu.cn/data/utils/lowcalc/150271"/>
    <hyperlink ref="Y88" r:id="rId472" tooltip="加【生物药A】为自选A类" display="javascript:addOwnedFund('150271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150217"/>
    <hyperlink ref="C91" r:id="rId486" display="http://finance.sina.com.cn/fund/quotes/150217/bc.shtml"/>
    <hyperlink ref="F91" r:id="rId487" display="http://www.cninfo.com.cn/information/fund/netvalue/150217.html"/>
    <hyperlink ref="M91" r:id="rId488" tooltip="399412" display="http://quote.eastmoney.com/zs399412.html"/>
    <hyperlink ref="O91" r:id="rId489" display="https://www.jisilu.cn/data/utils/lowcalc/150217"/>
    <hyperlink ref="Y91" r:id="rId490" tooltip="加【新能源A】为自选A类" display="javascript:addOwnedFund('150217');"/>
    <hyperlink ref="A92" r:id="rId491" display="https://www.jisilu.cn/data/sfnew/detail/502007"/>
    <hyperlink ref="C92" r:id="rId492" display="http://finance.sina.com.cn/fund/quotes/502007/bc.shtml"/>
    <hyperlink ref="F92" r:id="rId493" display="http://www.cninfo.com.cn/information/fund/netvalue/502007.html"/>
    <hyperlink ref="M92" r:id="rId494" tooltip="399974" display="http://quote.eastmoney.com/zs399974.html"/>
    <hyperlink ref="O92" r:id="rId495" display="https://www.jisilu.cn/data/utils/lowcalc/502007"/>
    <hyperlink ref="Y92" r:id="rId496" tooltip="加【国企改A】为自选A类" display="javascript:addOwnedFund('502007');"/>
    <hyperlink ref="A93" r:id="rId497" display="https://www.jisilu.cn/data/sfnew/detail/150205"/>
    <hyperlink ref="C93" r:id="rId498" display="http://finance.sina.com.cn/fund/quotes/150205/bc.shtml"/>
    <hyperlink ref="F93" r:id="rId499" display="http://www.cninfo.com.cn/information/fund/netvalue/150205.html"/>
    <hyperlink ref="M93" r:id="rId500" tooltip="399973" display="http://quote.eastmoney.com/zs399973.html"/>
    <hyperlink ref="O93" r:id="rId501" display="https://www.jisilu.cn/data/utils/lowcalc/150205"/>
    <hyperlink ref="Y93" r:id="rId502" tooltip="加【国防A】为自选A类" display="javascript:addOwnedFund('150205');"/>
    <hyperlink ref="A94" r:id="rId503" display="https://www.jisilu.cn/data/sfnew/detail/150241"/>
    <hyperlink ref="C94" r:id="rId504" display="http://finance.sina.com.cn/fund/quotes/150241/bc.shtml"/>
    <hyperlink ref="F94" r:id="rId505" display="http://www.cninfo.com.cn/information/fund/netvalue/150241.html"/>
    <hyperlink ref="M94" r:id="rId506" tooltip="399986" display="http://quote.eastmoney.com/zs399986.html"/>
    <hyperlink ref="O94" r:id="rId507" display="https://www.jisilu.cn/data/utils/lowcalc/150241"/>
    <hyperlink ref="Y94" r:id="rId508" tooltip="将【银行A级】从自选中删除" display="javascript:delOwnedFund('150241');"/>
    <hyperlink ref="A95" r:id="rId509" display="https://www.jisilu.cn/data/sfnew/detail/150307"/>
    <hyperlink ref="C95" r:id="rId510" display="http://finance.sina.com.cn/fund/quotes/150307/bc.shtml"/>
    <hyperlink ref="F95" r:id="rId511" display="http://www.cninfo.com.cn/information/fund/netvalue/150307.html"/>
    <hyperlink ref="M95" r:id="rId512" tooltip="399804" display="http://quote.eastmoney.com/zs399804.html"/>
    <hyperlink ref="O95" r:id="rId513" display="https://www.jisilu.cn/data/utils/lowcalc/150307"/>
    <hyperlink ref="Y95" r:id="rId514" tooltip="加【体育A】为自选A类" display="javascript:addOwnedFund('150307');"/>
    <hyperlink ref="A96" r:id="rId515" display="https://www.jisilu.cn/data/sfnew/detail/150207"/>
    <hyperlink ref="C96" r:id="rId516" display="http://finance.sina.com.cn/fund/quotes/150207/bc.shtml"/>
    <hyperlink ref="F96" r:id="rId517" display="http://www.cninfo.com.cn/information/fund/netvalue/150207.html"/>
    <hyperlink ref="M96" r:id="rId518" tooltip="399983" display="http://quote.eastmoney.com/zs399983.html"/>
    <hyperlink ref="O96" r:id="rId519" display="https://www.jisilu.cn/data/utils/lowcalc/150207"/>
    <hyperlink ref="Y96" r:id="rId520" tooltip="加【地产A端】为自选A类" display="javascript:addOwnedFund('150207');"/>
    <hyperlink ref="A97" r:id="rId521" display="https://www.jisilu.cn/data/sfnew/detail/150269"/>
    <hyperlink ref="C97" r:id="rId522" display="http://finance.sina.com.cn/fund/quotes/150269/bc.shtml"/>
    <hyperlink ref="F97" r:id="rId523" display="http://www.cninfo.com.cn/information/fund/netvalue/150269.html"/>
    <hyperlink ref="M97" r:id="rId524" tooltip="399997" display="http://quote.eastmoney.com/zs399997.html"/>
    <hyperlink ref="O97" r:id="rId525" display="https://www.jisilu.cn/data/utils/lowcalc/150269"/>
    <hyperlink ref="Y97" r:id="rId526" tooltip="加【白酒A】为自选A类" display="javascript:addOwnedFund('150269');"/>
    <hyperlink ref="A98" r:id="rId527" display="https://www.jisilu.cn/data/sfnew/detail/150184"/>
    <hyperlink ref="C98" r:id="rId528" display="http://finance.sina.com.cn/fund/quotes/150184/bc.shtml"/>
    <hyperlink ref="F98" r:id="rId529" display="http://www.cninfo.com.cn/information/fund/netvalue/150184.html"/>
    <hyperlink ref="M98" r:id="rId530" tooltip="000827" display="http://quote.eastmoney.com/zs000827.html"/>
    <hyperlink ref="O98" r:id="rId531" display="https://www.jisilu.cn/data/utils/lowcalc/150184"/>
    <hyperlink ref="Y98" r:id="rId532" tooltip="加【环保A】为自选A类" display="javascript:addOwnedFund('150184');"/>
    <hyperlink ref="A99" r:id="rId533" display="https://www.jisilu.cn/data/sfnew/detail/150275"/>
    <hyperlink ref="C99" r:id="rId534" display="http://finance.sina.com.cn/fund/quotes/150275/bc.shtml"/>
    <hyperlink ref="F99" r:id="rId535" display="http://www.cninfo.com.cn/information/fund/netvalue/150275.html"/>
    <hyperlink ref="M99" r:id="rId536" tooltip="399991" display="http://quote.eastmoney.com/zs399991.html"/>
    <hyperlink ref="O99" r:id="rId537" display="https://www.jisilu.cn/data/utils/lowcalc/150275"/>
    <hyperlink ref="Y99" r:id="rId538" tooltip="将【一带一A】从自选中删除" display="javascript:delOwnedFund('150275');"/>
    <hyperlink ref="A100" r:id="rId539" display="https://www.jisilu.cn/data/sfnew/detail/150237"/>
    <hyperlink ref="C100" r:id="rId540" display="http://finance.sina.com.cn/fund/quotes/150237/bc.shtml"/>
    <hyperlink ref="F100" r:id="rId541" display="http://www.cninfo.com.cn/information/fund/netvalue/150237.html"/>
    <hyperlink ref="M100" r:id="rId542" tooltip="000827" display="http://quote.eastmoney.com/zs000827.html"/>
    <hyperlink ref="O100" r:id="rId543" display="https://www.jisilu.cn/data/utils/lowcalc/150237"/>
    <hyperlink ref="Y100" r:id="rId544" tooltip="加【环保A级】为自选A类" display="javascript:addOwnedFund('150237');"/>
    <hyperlink ref="A101" r:id="rId545" display="https://www.jisilu.cn/data/sfnew/detail/150255"/>
    <hyperlink ref="C101" r:id="rId546" display="http://finance.sina.com.cn/fund/quotes/150255/bc.shtml"/>
    <hyperlink ref="F101" r:id="rId547" display="http://www.cninfo.com.cn/information/fund/netvalue/150255.html"/>
    <hyperlink ref="M101" r:id="rId548" tooltip="399986" display="http://quote.eastmoney.com/zs399986.html"/>
    <hyperlink ref="O101" r:id="rId549" display="https://www.jisilu.cn/data/utils/lowcalc/150255"/>
    <hyperlink ref="Y101" r:id="rId550" tooltip="将【银行业A】从自选中删除" display="javascript:delOwnedFund('150255');"/>
    <hyperlink ref="A102" r:id="rId551" display="https://www.jisilu.cn/data/sfnew/detail/150257"/>
    <hyperlink ref="C102" r:id="rId552" display="http://finance.sina.com.cn/fund/quotes/150257/bc.shtml"/>
    <hyperlink ref="F102" r:id="rId553" display="http://www.cninfo.com.cn/information/fund/netvalue/150257.html"/>
    <hyperlink ref="M102" r:id="rId554" tooltip="399993" display="http://quote.eastmoney.com/zs399993.html"/>
    <hyperlink ref="O102" r:id="rId555" display="https://www.jisilu.cn/data/utils/lowcalc/150257"/>
    <hyperlink ref="Y102" r:id="rId556" tooltip="加【生物A】为自选A类" display="javascript:addOwnedFund('15025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73"/>
    <hyperlink ref="C104" r:id="rId564" display="http://finance.sina.com.cn/fund/quotes/150273/bc.shtml"/>
    <hyperlink ref="F104" r:id="rId565" display="http://www.cninfo.com.cn/information/fund/netvalue/150273.html"/>
    <hyperlink ref="M104" r:id="rId566" tooltip="399991" display="http://quote.eastmoney.com/zs399991.html"/>
    <hyperlink ref="O104" r:id="rId567" display="https://www.jisilu.cn/data/utils/lowcalc/150273"/>
    <hyperlink ref="Y104" r:id="rId568" tooltip="加【带路A】为自选A类" display="javascript:addOwnedFund('150273');"/>
    <hyperlink ref="A105" r:id="rId569" display="https://www.jisilu.cn/data/sfnew/detail/502024"/>
    <hyperlink ref="C105" r:id="rId570" display="http://finance.sina.com.cn/fund/quotes/502024/bc.shtml"/>
    <hyperlink ref="F105" r:id="rId571" display="http://www.cninfo.com.cn/information/fund/netvalue/502024.html"/>
    <hyperlink ref="M105" r:id="rId572" tooltip="399440" display="http://quote.eastmoney.com/zs399440.html"/>
    <hyperlink ref="O105" r:id="rId573" display="https://www.jisilu.cn/data/utils/lowcalc/502024"/>
    <hyperlink ref="Y105" r:id="rId574" tooltip="加【钢铁A】为自选A类" display="javascript:addOwnedFund('502024');"/>
    <hyperlink ref="A106" r:id="rId575" display="https://www.jisilu.cn/data/sfnew/detail/150181"/>
    <hyperlink ref="C106" r:id="rId576" display="http://finance.sina.com.cn/fund/quotes/150181/bc.shtml"/>
    <hyperlink ref="F106" r:id="rId577" display="http://www.cninfo.com.cn/information/fund/netvalue/150181.html"/>
    <hyperlink ref="M106" r:id="rId578" tooltip="399967" display="http://quote.eastmoney.com/zs399967.html"/>
    <hyperlink ref="O106" r:id="rId579" display="https://www.jisilu.cn/data/utils/lowcalc/150181"/>
    <hyperlink ref="Y106" r:id="rId580" tooltip="加【军工A】为自选A类" display="javascript:addOwnedFund('150181');"/>
    <hyperlink ref="A107" r:id="rId581" display="https://www.jisilu.cn/data/sfnew/detail/150209"/>
    <hyperlink ref="C107" r:id="rId582" display="http://finance.sina.com.cn/fund/quotes/150209/bc.shtml"/>
    <hyperlink ref="F107" r:id="rId583" display="http://www.cninfo.com.cn/information/fund/netvalue/150209.html"/>
    <hyperlink ref="M107" r:id="rId584" tooltip="399974" display="http://quote.eastmoney.com/zs399974.html"/>
    <hyperlink ref="O107" r:id="rId585" display="https://www.jisilu.cn/data/utils/lowcalc/150209"/>
    <hyperlink ref="Y107" r:id="rId586" tooltip="加【国企改A】为自选A类" display="javascript:addOwnedFund('150209');"/>
    <hyperlink ref="A108" r:id="rId587" display="https://www.jisilu.cn/data/sfnew/detail/150200"/>
    <hyperlink ref="C108" r:id="rId588" display="http://finance.sina.com.cn/fund/quotes/150200/bc.shtml"/>
    <hyperlink ref="F108" r:id="rId589" display="http://www.cninfo.com.cn/information/fund/netvalue/150200.html"/>
    <hyperlink ref="M108" r:id="rId590" tooltip="399975" display="http://quote.eastmoney.com/zs399975.html"/>
    <hyperlink ref="O108" r:id="rId591" display="https://www.jisilu.cn/data/utils/lowcalc/150200"/>
    <hyperlink ref="Y108" r:id="rId592" tooltip="加【券商A】为自选A类" display="javascript:addOwnedFund('150200');"/>
    <hyperlink ref="A109" r:id="rId593" display="https://www.jisilu.cn/data/sfnew/detail/150283"/>
    <hyperlink ref="C109" r:id="rId594" display="http://finance.sina.com.cn/fund/quotes/150283/bc.shtml"/>
    <hyperlink ref="F109" r:id="rId595" display="http://www.cninfo.com.cn/information/fund/netvalue/150283.html"/>
    <hyperlink ref="M109" r:id="rId596" tooltip="000808" display="http://quote.eastmoney.com/zs000808.html"/>
    <hyperlink ref="O109" r:id="rId597" display="https://www.jisilu.cn/data/utils/lowcalc/150283"/>
    <hyperlink ref="Y109" r:id="rId598" tooltip="加【SW医药A】为自选A类" display="javascript:addOwnedFund('150283');"/>
    <hyperlink ref="A110" r:id="rId599" display="https://www.jisilu.cn/data/sfnew/detail/150177"/>
    <hyperlink ref="C110" r:id="rId600" display="http://finance.sina.com.cn/fund/quotes/150177/bc.shtml"/>
    <hyperlink ref="F110" r:id="rId601" display="http://www.cninfo.com.cn/information/fund/netvalue/150177.html"/>
    <hyperlink ref="M110" r:id="rId602" tooltip="399966" display="http://quote.eastmoney.com/zs399966.html"/>
    <hyperlink ref="O110" r:id="rId603" display="https://www.jisilu.cn/data/utils/lowcalc/150177"/>
    <hyperlink ref="Y110" r:id="rId604" tooltip="加【证保A】为自选A类" display="javascript:addOwnedFund('150177');"/>
    <hyperlink ref="A111" r:id="rId605" display="https://www.jisilu.cn/data/sfnew/detail/150227"/>
    <hyperlink ref="C111" r:id="rId606" display="http://finance.sina.com.cn/fund/quotes/150227/bc.shtml"/>
    <hyperlink ref="F111" r:id="rId607" display="http://www.cninfo.com.cn/information/fund/netvalue/150227.html"/>
    <hyperlink ref="M111" r:id="rId608" tooltip="399986" display="http://quote.eastmoney.com/zs399986.html"/>
    <hyperlink ref="O111" r:id="rId609" display="https://www.jisilu.cn/data/utils/lowcalc/150227"/>
    <hyperlink ref="Y111" r:id="rId610" tooltip="将【银行A】从自选中删除" display="javascript:delOwnedFund('150227');"/>
    <hyperlink ref="A112" r:id="rId611" display="https://www.jisilu.cn/data/sfnew/detail/150194"/>
    <hyperlink ref="C112" r:id="rId612" display="http://finance.sina.com.cn/fund/quotes/150194/bc.shtml"/>
    <hyperlink ref="F112" r:id="rId613" display="http://www.cninfo.com.cn/information/fund/netvalue/150194.html"/>
    <hyperlink ref="M112" r:id="rId614" tooltip="399970" display="http://quote.eastmoney.com/zs399970.html"/>
    <hyperlink ref="O112" r:id="rId615" display="https://www.jisilu.cn/data/utils/lowcalc/150194"/>
    <hyperlink ref="Y112" r:id="rId616" tooltip="加【互联网A】为自选A类" display="javascript:addOwnedFund('150194');"/>
    <hyperlink ref="A113" r:id="rId617" display="https://www.jisilu.cn/data/sfnew/detail/150018"/>
    <hyperlink ref="C113" r:id="rId618" display="http://finance.sina.com.cn/fund/quotes/150018/bc.shtml"/>
    <hyperlink ref="F113" r:id="rId619" display="http://www.cninfo.com.cn/information/fund/netvalue/150018.html"/>
    <hyperlink ref="M113" r:id="rId620" tooltip="399004" display="http://quote.eastmoney.com/zs399004.html"/>
    <hyperlink ref="O113" r:id="rId621" display="https://www.jisilu.cn/data/utils/lowcalc/150018"/>
    <hyperlink ref="Y113" r:id="rId622" tooltip="加【银华稳进】为自选A类" display="javascript:addOwnedFund('150018');"/>
    <hyperlink ref="A114" r:id="rId623" display="https://www.jisilu.cn/data/sfnew/detail/150051"/>
    <hyperlink ref="C114" r:id="rId624" display="http://finance.sina.com.cn/fund/quotes/150051/bc.shtml"/>
    <hyperlink ref="F114" r:id="rId625" display="http://www.cninfo.com.cn/information/fund/netvalue/150051.html"/>
    <hyperlink ref="M114" r:id="rId626" tooltip="399300" display="http://quote.eastmoney.com/zs399300.html"/>
    <hyperlink ref="O114" r:id="rId627" display="https://www.jisilu.cn/data/utils/lowcalc/150051"/>
    <hyperlink ref="Y114" r:id="rId628" tooltip="加【沪深300A】为自选A类" display="javascript:addOwnedFund('150051');"/>
    <hyperlink ref="A115" r:id="rId629" display="https://www.jisilu.cn/data/sfnew/detail/150173"/>
    <hyperlink ref="C115" r:id="rId630" display="http://finance.sina.com.cn/fund/quotes/150173/bc.shtml"/>
    <hyperlink ref="F115" r:id="rId631" display="http://www.cninfo.com.cn/information/fund/netvalue/150173.html"/>
    <hyperlink ref="M115" r:id="rId632" tooltip="000998" display="http://quote.eastmoney.com/zs000998.html"/>
    <hyperlink ref="O115" r:id="rId633" display="https://www.jisilu.cn/data/utils/lowcalc/150173"/>
    <hyperlink ref="Y115" r:id="rId634" tooltip="加【TMT中证A】为自选A类" display="javascript:addOwnedFund('150173');"/>
    <hyperlink ref="A116" r:id="rId635" display="https://www.jisilu.cn/data/sfnew/detail/150309"/>
    <hyperlink ref="C116" r:id="rId636" display="http://finance.sina.com.cn/fund/quotes/150309/bc.shtml"/>
    <hyperlink ref="F116" r:id="rId637" display="http://www.cninfo.com.cn/information/fund/netvalue/150309.html"/>
    <hyperlink ref="M116" r:id="rId638" tooltip="399994" display="http://quote.eastmoney.com/zs399994.html"/>
    <hyperlink ref="O116" r:id="rId639" display="https://www.jisilu.cn/data/utils/lowcalc/150309"/>
    <hyperlink ref="Y116" r:id="rId640" tooltip="加【信息安A】为自选A类" display="javascript:addOwnedFund('150309');"/>
    <hyperlink ref="A117" r:id="rId641" display="https://www.jisilu.cn/data/sfnew/detail/502049"/>
    <hyperlink ref="C117" r:id="rId642" display="http://finance.sina.com.cn/fund/quotes/502049/bc.shtml"/>
    <hyperlink ref="F117" r:id="rId643" display="http://www.cninfo.com.cn/information/fund/netvalue/502049.html"/>
    <hyperlink ref="M117" r:id="rId644" tooltip="000016" display="http://quote.eastmoney.com/zs000016.html"/>
    <hyperlink ref="O117" r:id="rId645" display="https://www.jisilu.cn/data/utils/lowcalc/502049"/>
    <hyperlink ref="Y117" r:id="rId646" tooltip="加【上证50A】为自选A类" display="javascript:addOwnedFund('502049');"/>
    <hyperlink ref="A118" r:id="rId647" display="https://www.jisilu.cn/data/sfnew/detail/150329"/>
    <hyperlink ref="C118" r:id="rId648" display="http://finance.sina.com.cn/fund/quotes/150329/bc.shtml"/>
    <hyperlink ref="F118" r:id="rId649" display="http://www.cninfo.com.cn/information/fund/netvalue/150329.html"/>
    <hyperlink ref="M118" r:id="rId650" tooltip="399809" display="http://quote.eastmoney.com/zs399809.html"/>
    <hyperlink ref="O118" r:id="rId651" display="https://www.jisilu.cn/data/utils/lowcalc/150329"/>
    <hyperlink ref="Y118" r:id="rId652" tooltip="加【保险A】为自选A类" display="javascript:addOwnedFund('150329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9"/>
    <hyperlink ref="C120" r:id="rId660" display="http://finance.sina.com.cn/fund/quotes/150229/bc.shtml"/>
    <hyperlink ref="F120" r:id="rId661" display="http://www.cninfo.com.cn/information/fund/netvalue/150229.html"/>
    <hyperlink ref="M120" r:id="rId662" tooltip="399987" display="http://quote.eastmoney.com/zs399987.html"/>
    <hyperlink ref="O120" r:id="rId663" display="https://www.jisilu.cn/data/utils/lowcalc/150229"/>
    <hyperlink ref="Y120" r:id="rId664" tooltip="加【酒A】为自选A类" display="javascript:addOwnedFund('150229');"/>
    <hyperlink ref="A121" r:id="rId665" display="https://www.jisilu.cn/data/sfnew/detail/150315"/>
    <hyperlink ref="C121" r:id="rId666" display="http://finance.sina.com.cn/fund/quotes/150315/bc.shtml"/>
    <hyperlink ref="F121" r:id="rId667" display="http://www.cninfo.com.cn/information/fund/netvalue/150315.html"/>
    <hyperlink ref="M121" r:id="rId668" tooltip="399803" display="http://quote.eastmoney.com/zs399803.html"/>
    <hyperlink ref="O121" r:id="rId669" display="https://www.jisilu.cn/data/utils/lowcalc/150315"/>
    <hyperlink ref="Y121" r:id="rId670" tooltip="加【工业4A】为自选A类" display="javascript:addOwnedFund('150315');"/>
    <hyperlink ref="A122" r:id="rId671" display="https://www.jisilu.cn/data/sfnew/detail/502017"/>
    <hyperlink ref="C122" r:id="rId672" display="http://finance.sina.com.cn/fund/quotes/502017/bc.shtml"/>
    <hyperlink ref="F122" r:id="rId673" display="http://www.cninfo.com.cn/information/fund/netvalue/502017.html"/>
    <hyperlink ref="M122" r:id="rId674" tooltip="399991" display="http://quote.eastmoney.com/zs399991.html"/>
    <hyperlink ref="O122" r:id="rId675" display="https://www.jisilu.cn/data/utils/lowcalc/502017"/>
    <hyperlink ref="Y122" r:id="rId676" tooltip="加【带路A】为自选A类" display="javascript:addOwnedFund('502017');"/>
    <hyperlink ref="A123" r:id="rId677" display="https://www.jisilu.cn/data/sfnew/detail/502011"/>
    <hyperlink ref="C123" r:id="rId678" display="http://finance.sina.com.cn/fund/quotes/502011/bc.shtml"/>
    <hyperlink ref="F123" r:id="rId679" display="http://www.cninfo.com.cn/information/fund/netvalue/502011.html"/>
    <hyperlink ref="M123" r:id="rId680" tooltip="399975" display="http://quote.eastmoney.com/zs399975.html"/>
    <hyperlink ref="O123" r:id="rId681" display="https://www.jisilu.cn/data/utils/lowcalc/502011"/>
    <hyperlink ref="Y123" r:id="rId682" tooltip="加【证券A】为自选A类" display="javascript:addOwnedFund('502011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92"/>
    <hyperlink ref="C125" r:id="rId690" display="http://finance.sina.com.cn/fund/quotes/150192/bc.shtml"/>
    <hyperlink ref="F125" r:id="rId691" display="http://www.cninfo.com.cn/information/fund/netvalue/150192.html"/>
    <hyperlink ref="M125" r:id="rId692" tooltip="399965" display="http://quote.eastmoney.com/zs399965.html"/>
    <hyperlink ref="O125" r:id="rId693" display="https://www.jisilu.cn/data/utils/lowcalc/150192"/>
    <hyperlink ref="Y125" r:id="rId694" tooltip="加【地产A】为自选A类" display="javascript:addOwnedFund('150192');"/>
    <hyperlink ref="A126" r:id="rId695" display="https://www.jisilu.cn/data/sfnew/detail/150243"/>
    <hyperlink ref="C126" r:id="rId696" display="http://finance.sina.com.cn/fund/quotes/150243/bc.shtml"/>
    <hyperlink ref="F126" r:id="rId697" display="http://www.cninfo.com.cn/information/fund/netvalue/150243.html"/>
    <hyperlink ref="M126" r:id="rId698" tooltip="399006" display="http://quote.eastmoney.com/zs399006.html"/>
    <hyperlink ref="O126" r:id="rId699" display="https://www.jisilu.cn/data/utils/lowcalc/150243"/>
    <hyperlink ref="Y126" r:id="rId700" tooltip="加【创业A】为自选A类" display="javascript:addOwnedFund('150243');"/>
    <hyperlink ref="A127" r:id="rId701" display="https://www.jisilu.cn/data/sfnew/detail/150235"/>
    <hyperlink ref="C127" r:id="rId702" display="http://finance.sina.com.cn/fund/quotes/150235/bc.shtml"/>
    <hyperlink ref="F127" r:id="rId703" display="http://www.cninfo.com.cn/information/fund/netvalue/150235.html"/>
    <hyperlink ref="M127" r:id="rId704" tooltip="399975" display="http://quote.eastmoney.com/zs399975.html"/>
    <hyperlink ref="O127" r:id="rId705" display="https://www.jisilu.cn/data/utils/lowcalc/150235"/>
    <hyperlink ref="Y127" r:id="rId706" tooltip="加【券商A级】为自选A类" display="javascript:addOwnedFund('150235');"/>
    <hyperlink ref="A128" r:id="rId707" display="https://www.jisilu.cn/data/sfnew/detail/150169"/>
    <hyperlink ref="C128" r:id="rId708" display="http://finance.sina.com.cn/fund/quotes/150169/bc.shtml"/>
    <hyperlink ref="F128" r:id="rId709" display="http://www.cninfo.com.cn/information/fund/netvalue/150169.html"/>
    <hyperlink ref="M128" r:id="rId710" tooltip="HSI" display="http://quote.eastmoney.com/hk/zs110000.html"/>
    <hyperlink ref="O128" r:id="rId711" display="https://www.jisilu.cn/data/utils/lowcalc/150169"/>
    <hyperlink ref="Y128" r:id="rId712" tooltip="将【恒生A】从自选中删除" display="javascript:delOwnedFund('150169');"/>
    <hyperlink ref="A129" r:id="rId713" display="https://www.jisilu.cn/data/sfnew/detail/150171"/>
    <hyperlink ref="C129" r:id="rId714" display="http://finance.sina.com.cn/fund/quotes/150171/bc.shtml"/>
    <hyperlink ref="F129" r:id="rId715" display="http://www.cninfo.com.cn/information/fund/netvalue/150171.html"/>
    <hyperlink ref="M129" r:id="rId716" tooltip="399707" display="http://quote.eastmoney.com/zs399707.html"/>
    <hyperlink ref="O129" r:id="rId717" display="https://www.jisilu.cn/data/utils/lowcalc/150171"/>
    <hyperlink ref="Y129" r:id="rId718" tooltip="加【证券A】为自选A类" display="javascript:addOwnedFund('150171');"/>
    <hyperlink ref="A130" r:id="rId719" display="https://www.jisilu.cn/data/sfnew/detail/150233"/>
    <hyperlink ref="C130" r:id="rId720" display="http://finance.sina.com.cn/fund/quotes/150233/bc.shtml"/>
    <hyperlink ref="F130" r:id="rId721" display="http://www.cninfo.com.cn/information/fund/netvalue/150233.html"/>
    <hyperlink ref="M130" r:id="rId722" tooltip="399810" display="http://quote.eastmoney.com/zs399810.html"/>
    <hyperlink ref="O130" r:id="rId723" display="https://www.jisilu.cn/data/utils/lowcalc/150233"/>
    <hyperlink ref="Y130" r:id="rId724" tooltip="加【传媒业A】为自选A类" display="javascript:addOwnedFund('150233');"/>
    <hyperlink ref="A131" r:id="rId725" display="https://www.jisilu.cn/data/sfnew/detail/150251"/>
    <hyperlink ref="C131" r:id="rId726" display="http://finance.sina.com.cn/fund/quotes/150251/bc.shtml"/>
    <hyperlink ref="F131" r:id="rId727" display="http://www.cninfo.com.cn/information/fund/netvalue/150251.html"/>
    <hyperlink ref="M131" r:id="rId728" tooltip="399990" display="http://quote.eastmoney.com/zs399990.html"/>
    <hyperlink ref="O131" r:id="rId729" display="https://www.jisilu.cn/data/utils/lowcalc/150251"/>
    <hyperlink ref="Y131" r:id="rId730" tooltip="加【煤炭A】为自选A类" display="javascript:addOwnedFund('150251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502027"/>
    <hyperlink ref="C133" r:id="rId738" display="http://finance.sina.com.cn/fund/quotes/502027/bc.shtml"/>
    <hyperlink ref="F133" r:id="rId739" display="http://www.cninfo.com.cn/information/fund/netvalue/502027.html"/>
    <hyperlink ref="M133" r:id="rId740" tooltip="399429" display="http://quote.eastmoney.com/zs399429.html"/>
    <hyperlink ref="O133" r:id="rId741" display="https://www.jisilu.cn/data/utils/lowcalc/502027"/>
    <hyperlink ref="Y133" r:id="rId742" tooltip="加【新丝路A】为自选A类" display="javascript:addOwnedFund('502027');"/>
    <hyperlink ref="A134" r:id="rId743" display="https://www.jisilu.cn/data/sfnew/detail/150179"/>
    <hyperlink ref="C134" r:id="rId744" display="http://finance.sina.com.cn/fund/quotes/150179/bc.shtml"/>
    <hyperlink ref="F134" r:id="rId745" display="http://www.cninfo.com.cn/information/fund/netvalue/150179.html"/>
    <hyperlink ref="M134" r:id="rId746" tooltip="399935" display="http://quote.eastmoney.com/zs399935.html"/>
    <hyperlink ref="O134" r:id="rId747" display="https://www.jisilu.cn/data/utils/lowcalc/150179"/>
    <hyperlink ref="Y134" r:id="rId748" tooltip="加【信息A】为自选A类" display="javascript:addOwnedFund('150179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305"/>
    <hyperlink ref="C136" r:id="rId756" display="http://finance.sina.com.cn/fund/quotes/150305/bc.shtml"/>
    <hyperlink ref="F136" r:id="rId757" display="http://www.cninfo.com.cn/information/fund/netvalue/150305.html"/>
    <hyperlink ref="M136" r:id="rId758" tooltip="399812" display="http://quote.eastmoney.com/zs399812.html"/>
    <hyperlink ref="O136" r:id="rId759" display="https://www.jisilu.cn/data/utils/lowcalc/150305"/>
    <hyperlink ref="Y136" r:id="rId760" tooltip="加【养老A】为自选A类" display="javascript:addOwnedFund('150305');"/>
    <hyperlink ref="A137" r:id="rId761" display="https://www.jisilu.cn/data/sfnew/detail/150143"/>
    <hyperlink ref="C137" r:id="rId762" display="http://finance.sina.com.cn/fund/quotes/150143/bc.shtml"/>
    <hyperlink ref="F137" r:id="rId763" display="http://www.cninfo.com.cn/information/fund/netvalue/150143.html"/>
    <hyperlink ref="M137" r:id="rId764" tooltip="000832" display="http://quote.eastmoney.com/zs000832.html"/>
    <hyperlink ref="O137" r:id="rId765" display="https://www.jisilu.cn/data/utils/lowcalc/150143"/>
    <hyperlink ref="Y137" r:id="rId766" tooltip="加【转债A级】为自选A类" display="javascript:addOwnedFund('150143');"/>
    <hyperlink ref="A138" r:id="rId767" display="https://www.jisilu.cn/data/sfnew/detail/150231"/>
    <hyperlink ref="C138" r:id="rId768" display="http://finance.sina.com.cn/fund/quotes/150231/bc.shtml"/>
    <hyperlink ref="F138" r:id="rId769" display="http://www.cninfo.com.cn/information/fund/netvalue/150231.html"/>
    <hyperlink ref="M138" r:id="rId770" tooltip="399811" display="http://quote.eastmoney.com/zs399811.html"/>
    <hyperlink ref="O138" r:id="rId771" display="https://www.jisilu.cn/data/utils/lowcalc/150231"/>
    <hyperlink ref="Y138" r:id="rId772" tooltip="加【电子A】为自选A类" display="javascript:addOwnedFund('150231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79"/>
    <hyperlink ref="C142" r:id="rId792" display="http://finance.sina.com.cn/fund/quotes/150279/bc.shtml"/>
    <hyperlink ref="F142" r:id="rId793" display="http://www.cninfo.com.cn/information/fund/netvalue/150279.html"/>
    <hyperlink ref="M142" r:id="rId794" tooltip="399808" display="http://quote.eastmoney.com/zs399808.html"/>
    <hyperlink ref="O142" r:id="rId795" display="https://www.jisilu.cn/data/utils/lowcalc/150279"/>
    <hyperlink ref="Y142" r:id="rId796" tooltip="加【新能A】为自选A类" display="javascript:addOwnedFund('150279');"/>
    <hyperlink ref="A143" r:id="rId797" display="https://www.jisilu.cn/data/sfnew/detail/150076"/>
    <hyperlink ref="C143" r:id="rId798" display="http://finance.sina.com.cn/fund/quotes/150076/bc.shtml"/>
    <hyperlink ref="F143" r:id="rId799" display="http://www.cninfo.com.cn/information/fund/netvalue/150076.html"/>
    <hyperlink ref="M143" r:id="rId800" tooltip="399300" display="http://quote.eastmoney.com/zs399300.html"/>
    <hyperlink ref="O143" r:id="rId801" display="https://www.jisilu.cn/data/utils/lowcalc/150076"/>
    <hyperlink ref="Y143" r:id="rId802" tooltip="加【浙商稳健】为自选A类" display="javascript:addOwnedFund('150076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77</vt:i4>
      </vt:variant>
    </vt:vector>
  </HeadingPairs>
  <TitlesOfParts>
    <vt:vector size="77" baseType="lpstr">
      <vt:lpstr>20160721</vt:lpstr>
      <vt:lpstr>20160721Summary</vt:lpstr>
      <vt:lpstr>20160722</vt:lpstr>
      <vt:lpstr>20160722Summary</vt:lpstr>
      <vt:lpstr>20160725</vt:lpstr>
      <vt:lpstr>20160725Summary</vt:lpstr>
      <vt:lpstr>20160726</vt:lpstr>
      <vt:lpstr>20160726Summary</vt:lpstr>
      <vt:lpstr>20160727</vt:lpstr>
      <vt:lpstr>20160727Summary</vt:lpstr>
      <vt:lpstr>20160728</vt:lpstr>
      <vt:lpstr>20160728Summary</vt:lpstr>
      <vt:lpstr>20160729</vt:lpstr>
      <vt:lpstr>20160729Summary</vt:lpstr>
      <vt:lpstr>20160801</vt:lpstr>
      <vt:lpstr>20160801Summary</vt:lpstr>
      <vt:lpstr>20160801Summary2</vt:lpstr>
      <vt:lpstr>20160802</vt:lpstr>
      <vt:lpstr>20160802Summary</vt:lpstr>
      <vt:lpstr>20160803</vt:lpstr>
      <vt:lpstr>20160803Summary</vt:lpstr>
      <vt:lpstr>20160804</vt:lpstr>
      <vt:lpstr>20160804Summary</vt:lpstr>
      <vt:lpstr>20160805</vt:lpstr>
      <vt:lpstr>20160805Summary</vt:lpstr>
      <vt:lpstr>20160808</vt:lpstr>
      <vt:lpstr>20160808Summary</vt:lpstr>
      <vt:lpstr>20160809</vt:lpstr>
      <vt:lpstr>20160809Summary</vt:lpstr>
      <vt:lpstr>20160810</vt:lpstr>
      <vt:lpstr>20160810Summary</vt:lpstr>
      <vt:lpstr>20160811</vt:lpstr>
      <vt:lpstr>20160811Summary</vt:lpstr>
      <vt:lpstr>20160812</vt:lpstr>
      <vt:lpstr>20160812Summary</vt:lpstr>
      <vt:lpstr>20160816</vt:lpstr>
      <vt:lpstr>20160816Summary</vt:lpstr>
      <vt:lpstr>20160817</vt:lpstr>
      <vt:lpstr>20160817Summary</vt:lpstr>
      <vt:lpstr>20160818</vt:lpstr>
      <vt:lpstr>20160818Summary</vt:lpstr>
      <vt:lpstr>20160819</vt:lpstr>
      <vt:lpstr>20160819Summary</vt:lpstr>
      <vt:lpstr>20160822</vt:lpstr>
      <vt:lpstr>20160822Summary</vt:lpstr>
      <vt:lpstr>TrancheB</vt:lpstr>
      <vt:lpstr>20160823</vt:lpstr>
      <vt:lpstr>20160823Summary</vt:lpstr>
      <vt:lpstr>20160824</vt:lpstr>
      <vt:lpstr>20160824Summary</vt:lpstr>
      <vt:lpstr>20160825</vt:lpstr>
      <vt:lpstr>20160825Summary</vt:lpstr>
      <vt:lpstr>20160826</vt:lpstr>
      <vt:lpstr>20160826Summary</vt:lpstr>
      <vt:lpstr>20160829</vt:lpstr>
      <vt:lpstr>20160829Summary</vt:lpstr>
      <vt:lpstr>20160830</vt:lpstr>
      <vt:lpstr>20160830Summary</vt:lpstr>
      <vt:lpstr>20160831</vt:lpstr>
      <vt:lpstr>20160831Summary</vt:lpstr>
      <vt:lpstr>20160901</vt:lpstr>
      <vt:lpstr>20160901Summary</vt:lpstr>
      <vt:lpstr>20160905</vt:lpstr>
      <vt:lpstr>20160905Summary</vt:lpstr>
      <vt:lpstr>20160906</vt:lpstr>
      <vt:lpstr>20160906Summary</vt:lpstr>
      <vt:lpstr>20160907</vt:lpstr>
      <vt:lpstr>20160907Summary</vt:lpstr>
      <vt:lpstr>20160908</vt:lpstr>
      <vt:lpstr>20160908Summary</vt:lpstr>
      <vt:lpstr>20160909</vt:lpstr>
      <vt:lpstr>20160909Summary</vt:lpstr>
      <vt:lpstr>分级限购令</vt:lpstr>
      <vt:lpstr>20160912</vt:lpstr>
      <vt:lpstr>20160912Summary</vt:lpstr>
      <vt:lpstr>20160913</vt:lpstr>
      <vt:lpstr>20160913Summary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2016-07-21T07:18:11Z</dcterms:created>
  <dcterms:modified xsi:type="dcterms:W3CDTF">2016-09-13T08:28:15Z</dcterms:modified>
</cp:coreProperties>
</file>